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van\Downloads\"/>
    </mc:Choice>
  </mc:AlternateContent>
  <xr:revisionPtr revIDLastSave="0" documentId="13_ncr:1_{47FD1CD8-6257-4242-97CD-E5592F288915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INSTRUCTION  " sheetId="1" r:id="rId1"/>
    <sheet name="DATA ENTRY" sheetId="2" r:id="rId2"/>
    <sheet name="SectionTemplate" sheetId="6" r:id="rId3"/>
    <sheet name="Consultation" sheetId="8" r:id="rId4"/>
    <sheet name="aaa" sheetId="7" r:id="rId5"/>
  </sheets>
  <functionGroups builtInGroupCount="19"/>
  <definedNames>
    <definedName name="_xleta.AND" hidden="1" xlm="1">#NAME?</definedName>
    <definedName name="_xleta.COUNT" hidden="1" xlm="1">#NAME?</definedName>
    <definedName name="Acti1" localSheetId="4">aaa!$L$14</definedName>
    <definedName name="Acti1" localSheetId="2">SectionTemplate!$N$14</definedName>
    <definedName name="Acti1E" localSheetId="4">aaa!$T$14</definedName>
    <definedName name="Acti1E" localSheetId="2">SectionTemplate!$T$14</definedName>
    <definedName name="Acti2" localSheetId="4">aaa!$AR$14</definedName>
    <definedName name="Acti2" localSheetId="2">SectionTemplate!$AT$14</definedName>
    <definedName name="Acti2E" localSheetId="4">aaa!$AZ$14</definedName>
    <definedName name="Acti2E" localSheetId="2">SectionTemplate!$AZ$14</definedName>
    <definedName name="Attend1" localSheetId="4">aaa!$D$14</definedName>
    <definedName name="Attend1" localSheetId="2">SectionTemplate!$D$14</definedName>
    <definedName name="Attend1E" localSheetId="4">aaa!$J$14</definedName>
    <definedName name="Attend1E" localSheetId="2">SectionTemplate!$L$14</definedName>
    <definedName name="Attend2" localSheetId="4">aaa!$AJ$14</definedName>
    <definedName name="Attend2" localSheetId="2">SectionTemplate!$AJ$14</definedName>
    <definedName name="Attend2E" localSheetId="4">aaa!$AP$14</definedName>
    <definedName name="Attend2E" localSheetId="2">SectionTemplate!$AR$14</definedName>
    <definedName name="defaulttab" localSheetId="4">aaa!$1:$1048576</definedName>
    <definedName name="defaulttab" localSheetId="2">SectionTemplate!$1:$1048576</definedName>
    <definedName name="egrade">'DATA ENTRY'!$AN$22:$AO$33</definedName>
    <definedName name="ENTRY1">'DATA ENTRY'!$M$5</definedName>
    <definedName name="ENTRY2">'DATA ENTRY'!$M$6</definedName>
    <definedName name="ENTRY3">'DATA ENTRY'!$M$7</definedName>
    <definedName name="ENTRY4">'DATA ENTRY'!$M$3</definedName>
    <definedName name="finalcol" localSheetId="4">aaa!$BT$9</definedName>
    <definedName name="finalcol" localSheetId="2">SectionTemplate!$BT$9</definedName>
    <definedName name="finalfooter" localSheetId="4">aaa!$AJ$116:$BL$120</definedName>
    <definedName name="finalfooter">SectionTemplate!$AJ$116:$BL$120</definedName>
    <definedName name="FinalgradeHeader" localSheetId="4">aaa!$AK$2:$BL$6</definedName>
    <definedName name="FinalgradeHeader">SectionTemplate!$AK$2:$BL$6</definedName>
    <definedName name="FinalLastcol" localSheetId="4">aaa!$BO$14</definedName>
    <definedName name="FinalLastcol">SectionTemplate!$BO$14</definedName>
    <definedName name="footerrange" localSheetId="4">aaa!$D$115:$CB$120</definedName>
    <definedName name="footerrange">SectionTemplate!$D$115:$CB$120</definedName>
    <definedName name="gremark">'DATA ENTRY'!$AN$6:$AO$8</definedName>
    <definedName name="midLastcol" localSheetId="4">aaa!$AI$14</definedName>
    <definedName name="midLastcol">SectionTemplate!$AI$14</definedName>
    <definedName name="midtermfooter" localSheetId="4">aaa!$D$115:$AF$120</definedName>
    <definedName name="midtermfooter">SectionTemplate!$D$115:$AF$120</definedName>
    <definedName name="MidtermgradeHeader" localSheetId="4">aaa!$D$2:$AD$6</definedName>
    <definedName name="MidtermgradeHeader">SectionTemplate!$D$2:$AD$6</definedName>
    <definedName name="_xlnm.Print_Area" localSheetId="4">aaa!$A$1:$C$120,aaa!$AJ$1:$BO$120</definedName>
    <definedName name="_xlnm.Print_Area" localSheetId="2">SectionTemplate!$A$1:$C$120,SectionTemplate!$AJ$1:$BO$120</definedName>
    <definedName name="_xlnm.Print_Titles" localSheetId="4">aaa!$1:$13</definedName>
    <definedName name="_xlnm.Print_Titles" localSheetId="2">SectionTemplate!$1:$13</definedName>
    <definedName name="Quiz1" localSheetId="4">aaa!$V$14</definedName>
    <definedName name="Quiz1" localSheetId="2">SectionTemplate!$V$14</definedName>
    <definedName name="Quiz1E" localSheetId="4">aaa!$AB$14</definedName>
    <definedName name="Quiz1E" localSheetId="2">SectionTemplate!$AB$14</definedName>
    <definedName name="Quiz2" localSheetId="4">aaa!$BB$14</definedName>
    <definedName name="Quiz2" localSheetId="2">SectionTemplate!$BB$14</definedName>
    <definedName name="Quiz2E" localSheetId="4">aaa!$BH$14</definedName>
    <definedName name="Quiz2E" localSheetId="2">SectionTemplate!$BH$14</definedName>
    <definedName name="remarks">'DATA ENTRY'!$AR$25:$AS$31</definedName>
    <definedName name="sectionrange" localSheetId="4">aaa!$I$1</definedName>
    <definedName name="sectionrange">SectionTemplate!$I$1</definedName>
    <definedName name="startingRow" localSheetId="4">aaa!$A$14</definedName>
    <definedName name="startingRow">SectionTemplate!$A$14</definedName>
    <definedName name="termgradefooter" localSheetId="4">aaa!$BP$116:$CA$120</definedName>
    <definedName name="termgradefooter">SectionTemplate!$BP$116:$CA$120</definedName>
    <definedName name="TermgradeHeader" localSheetId="4">aaa!$BP$2:$CA$6</definedName>
    <definedName name="TermgradeHeader">SectionTemplate!$BP$2:$CA$6</definedName>
    <definedName name="TermLastcol" localSheetId="4">aaa!$CB$14</definedName>
    <definedName name="TermLastcol">SectionTemplate!$CB$14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X115" i="7" l="1"/>
  <c r="BT115" i="7"/>
  <c r="BP115" i="7"/>
  <c r="BG115" i="7"/>
  <c r="AW115" i="7"/>
  <c r="AL115" i="7"/>
  <c r="AA117" i="7"/>
  <c r="F117" i="7"/>
  <c r="BT6" i="7"/>
  <c r="BS6" i="7"/>
  <c r="BR6" i="7"/>
  <c r="BR5" i="7"/>
  <c r="BZ4" i="7"/>
  <c r="BW4" i="7"/>
  <c r="BR4" i="7"/>
  <c r="BT2" i="7"/>
  <c r="BR2" i="7"/>
  <c r="AV6" i="7"/>
  <c r="AS6" i="7"/>
  <c r="AP6" i="7"/>
  <c r="AP5" i="7"/>
  <c r="BI4" i="7"/>
  <c r="BC4" i="7"/>
  <c r="AP4" i="7"/>
  <c r="AV2" i="7"/>
  <c r="AP2" i="7"/>
  <c r="I5" i="7"/>
  <c r="AB4" i="7"/>
  <c r="V4" i="7"/>
  <c r="A117" i="7"/>
  <c r="BT113" i="7"/>
  <c r="BS113" i="7"/>
  <c r="BR113" i="7"/>
  <c r="BO113" i="7"/>
  <c r="BN113" i="7"/>
  <c r="BM113" i="7"/>
  <c r="BQ113" i="7" s="1"/>
  <c r="BL113" i="7"/>
  <c r="BK113" i="7"/>
  <c r="BI113" i="7"/>
  <c r="BH113" i="7"/>
  <c r="BA113" i="7"/>
  <c r="AZ113" i="7"/>
  <c r="AQ113" i="7"/>
  <c r="AP113" i="7"/>
  <c r="AI113" i="7"/>
  <c r="AH113" i="7"/>
  <c r="AG113" i="7"/>
  <c r="BP113" i="7" s="1"/>
  <c r="AF113" i="7"/>
  <c r="AE113" i="7"/>
  <c r="AC113" i="7"/>
  <c r="AB113" i="7"/>
  <c r="U113" i="7"/>
  <c r="T113" i="7"/>
  <c r="K113" i="7"/>
  <c r="J113" i="7"/>
  <c r="BT112" i="7"/>
  <c r="BS112" i="7"/>
  <c r="BR112" i="7"/>
  <c r="BO112" i="7"/>
  <c r="BN112" i="7"/>
  <c r="BM112" i="7"/>
  <c r="BQ112" i="7" s="1"/>
  <c r="BL112" i="7"/>
  <c r="BK112" i="7"/>
  <c r="BI112" i="7"/>
  <c r="BH112" i="7"/>
  <c r="BA112" i="7"/>
  <c r="AZ112" i="7"/>
  <c r="AQ112" i="7"/>
  <c r="AP112" i="7"/>
  <c r="AI112" i="7"/>
  <c r="AH112" i="7"/>
  <c r="AG112" i="7"/>
  <c r="BP112" i="7" s="1"/>
  <c r="AF112" i="7"/>
  <c r="AE112" i="7"/>
  <c r="AC112" i="7"/>
  <c r="AB112" i="7"/>
  <c r="U112" i="7"/>
  <c r="T112" i="7"/>
  <c r="K112" i="7"/>
  <c r="J112" i="7"/>
  <c r="BT111" i="7"/>
  <c r="BS111" i="7"/>
  <c r="BR111" i="7"/>
  <c r="BQ111" i="7"/>
  <c r="BO111" i="7"/>
  <c r="BN111" i="7"/>
  <c r="BM111" i="7"/>
  <c r="BL111" i="7"/>
  <c r="BK111" i="7"/>
  <c r="BI111" i="7"/>
  <c r="BH111" i="7"/>
  <c r="BA111" i="7"/>
  <c r="AZ111" i="7"/>
  <c r="AQ111" i="7"/>
  <c r="AP111" i="7"/>
  <c r="AI111" i="7"/>
  <c r="AH111" i="7"/>
  <c r="AG111" i="7"/>
  <c r="BP111" i="7" s="1"/>
  <c r="AF111" i="7"/>
  <c r="AE111" i="7"/>
  <c r="AC111" i="7"/>
  <c r="AB111" i="7"/>
  <c r="U111" i="7"/>
  <c r="T111" i="7"/>
  <c r="K111" i="7"/>
  <c r="J111" i="7"/>
  <c r="BT110" i="7"/>
  <c r="BS110" i="7"/>
  <c r="BR110" i="7"/>
  <c r="BO110" i="7"/>
  <c r="BN110" i="7"/>
  <c r="BM110" i="7"/>
  <c r="BQ110" i="7" s="1"/>
  <c r="BL110" i="7"/>
  <c r="BK110" i="7"/>
  <c r="BI110" i="7"/>
  <c r="BH110" i="7"/>
  <c r="BA110" i="7"/>
  <c r="AZ110" i="7"/>
  <c r="AQ110" i="7"/>
  <c r="AP110" i="7"/>
  <c r="AI110" i="7"/>
  <c r="AH110" i="7"/>
  <c r="AG110" i="7"/>
  <c r="BP110" i="7" s="1"/>
  <c r="AF110" i="7"/>
  <c r="AE110" i="7"/>
  <c r="AC110" i="7"/>
  <c r="AB110" i="7"/>
  <c r="U110" i="7"/>
  <c r="T110" i="7"/>
  <c r="K110" i="7"/>
  <c r="J110" i="7"/>
  <c r="BT109" i="7"/>
  <c r="BS109" i="7"/>
  <c r="BR109" i="7"/>
  <c r="BO109" i="7"/>
  <c r="BN109" i="7"/>
  <c r="BM109" i="7"/>
  <c r="BQ109" i="7" s="1"/>
  <c r="BL109" i="7"/>
  <c r="BK109" i="7"/>
  <c r="BI109" i="7"/>
  <c r="BH109" i="7"/>
  <c r="BA109" i="7"/>
  <c r="AZ109" i="7"/>
  <c r="AQ109" i="7"/>
  <c r="AP109" i="7"/>
  <c r="AI109" i="7"/>
  <c r="AH109" i="7"/>
  <c r="AG109" i="7"/>
  <c r="BP109" i="7" s="1"/>
  <c r="AF109" i="7"/>
  <c r="AE109" i="7"/>
  <c r="AC109" i="7"/>
  <c r="AB109" i="7"/>
  <c r="U109" i="7"/>
  <c r="T109" i="7"/>
  <c r="K109" i="7"/>
  <c r="J109" i="7"/>
  <c r="BT108" i="7"/>
  <c r="BS108" i="7"/>
  <c r="BR108" i="7"/>
  <c r="BO108" i="7"/>
  <c r="BN108" i="7"/>
  <c r="BM108" i="7"/>
  <c r="BQ108" i="7" s="1"/>
  <c r="BL108" i="7"/>
  <c r="BK108" i="7"/>
  <c r="BI108" i="7"/>
  <c r="BH108" i="7"/>
  <c r="BA108" i="7"/>
  <c r="AZ108" i="7"/>
  <c r="AQ108" i="7"/>
  <c r="AP108" i="7"/>
  <c r="AI108" i="7"/>
  <c r="AH108" i="7"/>
  <c r="AG108" i="7"/>
  <c r="BP108" i="7" s="1"/>
  <c r="AF108" i="7"/>
  <c r="AE108" i="7"/>
  <c r="AC108" i="7"/>
  <c r="AB108" i="7"/>
  <c r="U108" i="7"/>
  <c r="T108" i="7"/>
  <c r="K108" i="7"/>
  <c r="J108" i="7"/>
  <c r="BT107" i="7"/>
  <c r="BS107" i="7"/>
  <c r="BR107" i="7"/>
  <c r="BO107" i="7"/>
  <c r="BN107" i="7"/>
  <c r="BM107" i="7"/>
  <c r="BQ107" i="7" s="1"/>
  <c r="BL107" i="7"/>
  <c r="BK107" i="7"/>
  <c r="BI107" i="7"/>
  <c r="BH107" i="7"/>
  <c r="BA107" i="7"/>
  <c r="AZ107" i="7"/>
  <c r="AQ107" i="7"/>
  <c r="AP107" i="7"/>
  <c r="AI107" i="7"/>
  <c r="AH107" i="7"/>
  <c r="AG107" i="7"/>
  <c r="BP107" i="7" s="1"/>
  <c r="AF107" i="7"/>
  <c r="AE107" i="7"/>
  <c r="AC107" i="7"/>
  <c r="AB107" i="7"/>
  <c r="U107" i="7"/>
  <c r="T107" i="7"/>
  <c r="K107" i="7"/>
  <c r="J107" i="7"/>
  <c r="BT106" i="7"/>
  <c r="BS106" i="7"/>
  <c r="BR106" i="7"/>
  <c r="BO106" i="7"/>
  <c r="BN106" i="7"/>
  <c r="BM106" i="7"/>
  <c r="BQ106" i="7" s="1"/>
  <c r="BL106" i="7"/>
  <c r="BK106" i="7"/>
  <c r="BI106" i="7"/>
  <c r="BH106" i="7"/>
  <c r="BA106" i="7"/>
  <c r="AZ106" i="7"/>
  <c r="AQ106" i="7"/>
  <c r="AP106" i="7"/>
  <c r="AI106" i="7"/>
  <c r="AH106" i="7"/>
  <c r="AG106" i="7"/>
  <c r="BP106" i="7" s="1"/>
  <c r="AF106" i="7"/>
  <c r="AE106" i="7"/>
  <c r="AC106" i="7"/>
  <c r="AB106" i="7"/>
  <c r="U106" i="7"/>
  <c r="T106" i="7"/>
  <c r="K106" i="7"/>
  <c r="J106" i="7"/>
  <c r="BT105" i="7"/>
  <c r="BS105" i="7"/>
  <c r="BR105" i="7"/>
  <c r="BO105" i="7"/>
  <c r="BN105" i="7"/>
  <c r="BM105" i="7"/>
  <c r="BQ105" i="7" s="1"/>
  <c r="BL105" i="7"/>
  <c r="BK105" i="7"/>
  <c r="BI105" i="7"/>
  <c r="BH105" i="7"/>
  <c r="BA105" i="7"/>
  <c r="AZ105" i="7"/>
  <c r="AQ105" i="7"/>
  <c r="AP105" i="7"/>
  <c r="AI105" i="7"/>
  <c r="AH105" i="7"/>
  <c r="AG105" i="7"/>
  <c r="BP105" i="7" s="1"/>
  <c r="AF105" i="7"/>
  <c r="AE105" i="7"/>
  <c r="AC105" i="7"/>
  <c r="AB105" i="7"/>
  <c r="U105" i="7"/>
  <c r="T105" i="7"/>
  <c r="K105" i="7"/>
  <c r="J105" i="7"/>
  <c r="BT104" i="7"/>
  <c r="BS104" i="7"/>
  <c r="BR104" i="7"/>
  <c r="BO104" i="7"/>
  <c r="BN104" i="7"/>
  <c r="BM104" i="7"/>
  <c r="BQ104" i="7" s="1"/>
  <c r="BL104" i="7"/>
  <c r="BK104" i="7"/>
  <c r="BI104" i="7"/>
  <c r="BH104" i="7"/>
  <c r="BA104" i="7"/>
  <c r="AZ104" i="7"/>
  <c r="AQ104" i="7"/>
  <c r="AP104" i="7"/>
  <c r="AI104" i="7"/>
  <c r="AH104" i="7"/>
  <c r="AG104" i="7"/>
  <c r="BP104" i="7" s="1"/>
  <c r="AF104" i="7"/>
  <c r="AE104" i="7"/>
  <c r="AC104" i="7"/>
  <c r="AB104" i="7"/>
  <c r="U104" i="7"/>
  <c r="T104" i="7"/>
  <c r="K104" i="7"/>
  <c r="J104" i="7"/>
  <c r="BT103" i="7"/>
  <c r="BS103" i="7"/>
  <c r="BR103" i="7"/>
  <c r="BO103" i="7"/>
  <c r="BN103" i="7"/>
  <c r="BM103" i="7"/>
  <c r="BQ103" i="7" s="1"/>
  <c r="BL103" i="7"/>
  <c r="BK103" i="7"/>
  <c r="BI103" i="7"/>
  <c r="BH103" i="7"/>
  <c r="BA103" i="7"/>
  <c r="AZ103" i="7"/>
  <c r="AQ103" i="7"/>
  <c r="AP103" i="7"/>
  <c r="AI103" i="7"/>
  <c r="AH103" i="7"/>
  <c r="AG103" i="7"/>
  <c r="BP103" i="7" s="1"/>
  <c r="AF103" i="7"/>
  <c r="AE103" i="7"/>
  <c r="AC103" i="7"/>
  <c r="AB103" i="7"/>
  <c r="U103" i="7"/>
  <c r="T103" i="7"/>
  <c r="K103" i="7"/>
  <c r="J103" i="7"/>
  <c r="BT102" i="7"/>
  <c r="BS102" i="7"/>
  <c r="BR102" i="7"/>
  <c r="BO102" i="7"/>
  <c r="BN102" i="7"/>
  <c r="BM102" i="7"/>
  <c r="BQ102" i="7" s="1"/>
  <c r="BL102" i="7"/>
  <c r="BK102" i="7"/>
  <c r="BI102" i="7"/>
  <c r="BH102" i="7"/>
  <c r="BA102" i="7"/>
  <c r="AZ102" i="7"/>
  <c r="AQ102" i="7"/>
  <c r="AP102" i="7"/>
  <c r="AI102" i="7"/>
  <c r="AH102" i="7"/>
  <c r="AG102" i="7"/>
  <c r="BP102" i="7" s="1"/>
  <c r="AF102" i="7"/>
  <c r="AE102" i="7"/>
  <c r="AC102" i="7"/>
  <c r="AB102" i="7"/>
  <c r="U102" i="7"/>
  <c r="T102" i="7"/>
  <c r="K102" i="7"/>
  <c r="J102" i="7"/>
  <c r="BT101" i="7"/>
  <c r="BS101" i="7"/>
  <c r="BR101" i="7"/>
  <c r="BO101" i="7"/>
  <c r="BN101" i="7"/>
  <c r="BM101" i="7"/>
  <c r="BQ101" i="7" s="1"/>
  <c r="BL101" i="7"/>
  <c r="BK101" i="7"/>
  <c r="BI101" i="7"/>
  <c r="BH101" i="7"/>
  <c r="BA101" i="7"/>
  <c r="AZ101" i="7"/>
  <c r="AQ101" i="7"/>
  <c r="AP101" i="7"/>
  <c r="AI101" i="7"/>
  <c r="AH101" i="7"/>
  <c r="AG101" i="7"/>
  <c r="BP101" i="7" s="1"/>
  <c r="AF101" i="7"/>
  <c r="AE101" i="7"/>
  <c r="AC101" i="7"/>
  <c r="AB101" i="7"/>
  <c r="U101" i="7"/>
  <c r="T101" i="7"/>
  <c r="K101" i="7"/>
  <c r="J101" i="7"/>
  <c r="BT100" i="7"/>
  <c r="BS100" i="7"/>
  <c r="BR100" i="7"/>
  <c r="BO100" i="7"/>
  <c r="BN100" i="7"/>
  <c r="BM100" i="7"/>
  <c r="BQ100" i="7" s="1"/>
  <c r="BL100" i="7"/>
  <c r="BK100" i="7"/>
  <c r="BI100" i="7"/>
  <c r="BH100" i="7"/>
  <c r="BA100" i="7"/>
  <c r="AZ100" i="7"/>
  <c r="AQ100" i="7"/>
  <c r="AP100" i="7"/>
  <c r="AI100" i="7"/>
  <c r="AH100" i="7"/>
  <c r="AG100" i="7"/>
  <c r="BP100" i="7" s="1"/>
  <c r="AF100" i="7"/>
  <c r="AE100" i="7"/>
  <c r="AC100" i="7"/>
  <c r="AB100" i="7"/>
  <c r="U100" i="7"/>
  <c r="T100" i="7"/>
  <c r="K100" i="7"/>
  <c r="J100" i="7"/>
  <c r="BT99" i="7"/>
  <c r="BS99" i="7"/>
  <c r="BR99" i="7"/>
  <c r="BO99" i="7"/>
  <c r="BN99" i="7"/>
  <c r="BM99" i="7"/>
  <c r="BQ99" i="7" s="1"/>
  <c r="BL99" i="7"/>
  <c r="BK99" i="7"/>
  <c r="BI99" i="7"/>
  <c r="BH99" i="7"/>
  <c r="BA99" i="7"/>
  <c r="AZ99" i="7"/>
  <c r="AQ99" i="7"/>
  <c r="AP99" i="7"/>
  <c r="AI99" i="7"/>
  <c r="AH99" i="7"/>
  <c r="AG99" i="7"/>
  <c r="BP99" i="7" s="1"/>
  <c r="AF99" i="7"/>
  <c r="AE99" i="7"/>
  <c r="AC99" i="7"/>
  <c r="AB99" i="7"/>
  <c r="U99" i="7"/>
  <c r="T99" i="7"/>
  <c r="K99" i="7"/>
  <c r="J99" i="7"/>
  <c r="BT98" i="7"/>
  <c r="BS98" i="7"/>
  <c r="BR98" i="7"/>
  <c r="BO98" i="7"/>
  <c r="BN98" i="7"/>
  <c r="BM98" i="7"/>
  <c r="BQ98" i="7" s="1"/>
  <c r="BL98" i="7"/>
  <c r="BK98" i="7"/>
  <c r="BI98" i="7"/>
  <c r="BH98" i="7"/>
  <c r="BA98" i="7"/>
  <c r="AZ98" i="7"/>
  <c r="AQ98" i="7"/>
  <c r="AP98" i="7"/>
  <c r="AI98" i="7"/>
  <c r="AH98" i="7"/>
  <c r="AG98" i="7"/>
  <c r="BP98" i="7" s="1"/>
  <c r="AF98" i="7"/>
  <c r="AE98" i="7"/>
  <c r="AC98" i="7"/>
  <c r="AB98" i="7"/>
  <c r="U98" i="7"/>
  <c r="T98" i="7"/>
  <c r="K98" i="7"/>
  <c r="J98" i="7"/>
  <c r="BT97" i="7"/>
  <c r="BS97" i="7"/>
  <c r="BR97" i="7"/>
  <c r="BO97" i="7"/>
  <c r="BN97" i="7"/>
  <c r="BM97" i="7"/>
  <c r="BQ97" i="7" s="1"/>
  <c r="BL97" i="7"/>
  <c r="BK97" i="7"/>
  <c r="BI97" i="7"/>
  <c r="BH97" i="7"/>
  <c r="BA97" i="7"/>
  <c r="AZ97" i="7"/>
  <c r="AQ97" i="7"/>
  <c r="AP97" i="7"/>
  <c r="AI97" i="7"/>
  <c r="AH97" i="7"/>
  <c r="AG97" i="7"/>
  <c r="BP97" i="7" s="1"/>
  <c r="AF97" i="7"/>
  <c r="AE97" i="7"/>
  <c r="AC97" i="7"/>
  <c r="AB97" i="7"/>
  <c r="U97" i="7"/>
  <c r="T97" i="7"/>
  <c r="K97" i="7"/>
  <c r="J97" i="7"/>
  <c r="BT96" i="7"/>
  <c r="BS96" i="7"/>
  <c r="BR96" i="7"/>
  <c r="BO96" i="7"/>
  <c r="BN96" i="7"/>
  <c r="BM96" i="7"/>
  <c r="BQ96" i="7" s="1"/>
  <c r="BL96" i="7"/>
  <c r="BK96" i="7"/>
  <c r="BI96" i="7"/>
  <c r="BH96" i="7"/>
  <c r="BA96" i="7"/>
  <c r="AZ96" i="7"/>
  <c r="AQ96" i="7"/>
  <c r="AP96" i="7"/>
  <c r="AI96" i="7"/>
  <c r="AH96" i="7"/>
  <c r="AG96" i="7"/>
  <c r="BP96" i="7" s="1"/>
  <c r="AF96" i="7"/>
  <c r="AE96" i="7"/>
  <c r="AC96" i="7"/>
  <c r="AB96" i="7"/>
  <c r="U96" i="7"/>
  <c r="T96" i="7"/>
  <c r="K96" i="7"/>
  <c r="J96" i="7"/>
  <c r="BT95" i="7"/>
  <c r="BS95" i="7"/>
  <c r="BR95" i="7"/>
  <c r="BO95" i="7"/>
  <c r="BN95" i="7"/>
  <c r="BM95" i="7"/>
  <c r="BQ95" i="7" s="1"/>
  <c r="BL95" i="7"/>
  <c r="BK95" i="7"/>
  <c r="BI95" i="7"/>
  <c r="BH95" i="7"/>
  <c r="BA95" i="7"/>
  <c r="AZ95" i="7"/>
  <c r="AQ95" i="7"/>
  <c r="AP95" i="7"/>
  <c r="AI95" i="7"/>
  <c r="AH95" i="7"/>
  <c r="AG95" i="7"/>
  <c r="BP95" i="7" s="1"/>
  <c r="AF95" i="7"/>
  <c r="AE95" i="7"/>
  <c r="AC95" i="7"/>
  <c r="AB95" i="7"/>
  <c r="U95" i="7"/>
  <c r="T95" i="7"/>
  <c r="K95" i="7"/>
  <c r="J95" i="7"/>
  <c r="BT94" i="7"/>
  <c r="BS94" i="7"/>
  <c r="BR94" i="7"/>
  <c r="BO94" i="7"/>
  <c r="BN94" i="7"/>
  <c r="BM94" i="7"/>
  <c r="BQ94" i="7" s="1"/>
  <c r="BL94" i="7"/>
  <c r="BK94" i="7"/>
  <c r="BI94" i="7"/>
  <c r="BH94" i="7"/>
  <c r="BA94" i="7"/>
  <c r="AZ94" i="7"/>
  <c r="AQ94" i="7"/>
  <c r="AP94" i="7"/>
  <c r="AI94" i="7"/>
  <c r="AH94" i="7"/>
  <c r="AG94" i="7"/>
  <c r="BP94" i="7" s="1"/>
  <c r="AF94" i="7"/>
  <c r="AE94" i="7"/>
  <c r="AC94" i="7"/>
  <c r="AB94" i="7"/>
  <c r="U94" i="7"/>
  <c r="T94" i="7"/>
  <c r="K94" i="7"/>
  <c r="J94" i="7"/>
  <c r="BT93" i="7"/>
  <c r="BS93" i="7"/>
  <c r="BR93" i="7"/>
  <c r="BO93" i="7"/>
  <c r="BN93" i="7"/>
  <c r="BM93" i="7"/>
  <c r="BQ93" i="7" s="1"/>
  <c r="BL93" i="7"/>
  <c r="BK93" i="7"/>
  <c r="BI93" i="7"/>
  <c r="BH93" i="7"/>
  <c r="BA93" i="7"/>
  <c r="AZ93" i="7"/>
  <c r="AQ93" i="7"/>
  <c r="AP93" i="7"/>
  <c r="AI93" i="7"/>
  <c r="AH93" i="7"/>
  <c r="AG93" i="7"/>
  <c r="BP93" i="7" s="1"/>
  <c r="AF93" i="7"/>
  <c r="AE93" i="7"/>
  <c r="AC93" i="7"/>
  <c r="AB93" i="7"/>
  <c r="U93" i="7"/>
  <c r="T93" i="7"/>
  <c r="K93" i="7"/>
  <c r="J93" i="7"/>
  <c r="BT92" i="7"/>
  <c r="BS92" i="7"/>
  <c r="BR92" i="7"/>
  <c r="BO92" i="7"/>
  <c r="BN92" i="7"/>
  <c r="BM92" i="7"/>
  <c r="BQ92" i="7" s="1"/>
  <c r="BL92" i="7"/>
  <c r="BK92" i="7"/>
  <c r="BI92" i="7"/>
  <c r="BH92" i="7"/>
  <c r="BA92" i="7"/>
  <c r="AZ92" i="7"/>
  <c r="AQ92" i="7"/>
  <c r="AP92" i="7"/>
  <c r="AI92" i="7"/>
  <c r="AH92" i="7"/>
  <c r="AG92" i="7"/>
  <c r="BP92" i="7" s="1"/>
  <c r="AF92" i="7"/>
  <c r="AE92" i="7"/>
  <c r="AC92" i="7"/>
  <c r="AB92" i="7"/>
  <c r="U92" i="7"/>
  <c r="T92" i="7"/>
  <c r="K92" i="7"/>
  <c r="J92" i="7"/>
  <c r="BT91" i="7"/>
  <c r="BS91" i="7"/>
  <c r="BR91" i="7"/>
  <c r="BO91" i="7"/>
  <c r="BN91" i="7"/>
  <c r="BM91" i="7"/>
  <c r="BQ91" i="7" s="1"/>
  <c r="BL91" i="7"/>
  <c r="BK91" i="7"/>
  <c r="BI91" i="7"/>
  <c r="BH91" i="7"/>
  <c r="BA91" i="7"/>
  <c r="AZ91" i="7"/>
  <c r="AQ91" i="7"/>
  <c r="AP91" i="7"/>
  <c r="AI91" i="7"/>
  <c r="AH91" i="7"/>
  <c r="AG91" i="7"/>
  <c r="BP91" i="7" s="1"/>
  <c r="AF91" i="7"/>
  <c r="AE91" i="7"/>
  <c r="AC91" i="7"/>
  <c r="AB91" i="7"/>
  <c r="U91" i="7"/>
  <c r="T91" i="7"/>
  <c r="K91" i="7"/>
  <c r="J91" i="7"/>
  <c r="BT90" i="7"/>
  <c r="BS90" i="7"/>
  <c r="BR90" i="7"/>
  <c r="BO90" i="7"/>
  <c r="BN90" i="7"/>
  <c r="BM90" i="7"/>
  <c r="BQ90" i="7" s="1"/>
  <c r="BL90" i="7"/>
  <c r="BK90" i="7"/>
  <c r="BI90" i="7"/>
  <c r="BH90" i="7"/>
  <c r="BA90" i="7"/>
  <c r="AZ90" i="7"/>
  <c r="AQ90" i="7"/>
  <c r="AP90" i="7"/>
  <c r="AI90" i="7"/>
  <c r="AH90" i="7"/>
  <c r="AG90" i="7"/>
  <c r="BP90" i="7" s="1"/>
  <c r="AF90" i="7"/>
  <c r="AE90" i="7"/>
  <c r="AC90" i="7"/>
  <c r="AB90" i="7"/>
  <c r="U90" i="7"/>
  <c r="T90" i="7"/>
  <c r="K90" i="7"/>
  <c r="J90" i="7"/>
  <c r="BT89" i="7"/>
  <c r="BS89" i="7"/>
  <c r="BR89" i="7"/>
  <c r="BO89" i="7"/>
  <c r="BN89" i="7"/>
  <c r="BM89" i="7"/>
  <c r="BQ89" i="7" s="1"/>
  <c r="BL89" i="7"/>
  <c r="BK89" i="7"/>
  <c r="BI89" i="7"/>
  <c r="BH89" i="7"/>
  <c r="BA89" i="7"/>
  <c r="AZ89" i="7"/>
  <c r="AQ89" i="7"/>
  <c r="AP89" i="7"/>
  <c r="AI89" i="7"/>
  <c r="AH89" i="7"/>
  <c r="AG89" i="7"/>
  <c r="BP89" i="7" s="1"/>
  <c r="AF89" i="7"/>
  <c r="AE89" i="7"/>
  <c r="AC89" i="7"/>
  <c r="AB89" i="7"/>
  <c r="U89" i="7"/>
  <c r="T89" i="7"/>
  <c r="K89" i="7"/>
  <c r="J89" i="7"/>
  <c r="BT88" i="7"/>
  <c r="BS88" i="7"/>
  <c r="BR88" i="7"/>
  <c r="BO88" i="7"/>
  <c r="BN88" i="7"/>
  <c r="BM88" i="7"/>
  <c r="BQ88" i="7" s="1"/>
  <c r="BL88" i="7"/>
  <c r="BK88" i="7"/>
  <c r="BI88" i="7"/>
  <c r="BH88" i="7"/>
  <c r="BA88" i="7"/>
  <c r="AZ88" i="7"/>
  <c r="AQ88" i="7"/>
  <c r="AP88" i="7"/>
  <c r="AI88" i="7"/>
  <c r="AH88" i="7"/>
  <c r="AG88" i="7"/>
  <c r="BP88" i="7" s="1"/>
  <c r="AF88" i="7"/>
  <c r="AE88" i="7"/>
  <c r="AC88" i="7"/>
  <c r="AB88" i="7"/>
  <c r="U88" i="7"/>
  <c r="T88" i="7"/>
  <c r="K88" i="7"/>
  <c r="J88" i="7"/>
  <c r="BT87" i="7"/>
  <c r="BS87" i="7"/>
  <c r="BR87" i="7"/>
  <c r="BO87" i="7"/>
  <c r="BN87" i="7"/>
  <c r="BM87" i="7"/>
  <c r="BQ87" i="7" s="1"/>
  <c r="BL87" i="7"/>
  <c r="BK87" i="7"/>
  <c r="BI87" i="7"/>
  <c r="BH87" i="7"/>
  <c r="BA87" i="7"/>
  <c r="AZ87" i="7"/>
  <c r="AQ87" i="7"/>
  <c r="AP87" i="7"/>
  <c r="AI87" i="7"/>
  <c r="AH87" i="7"/>
  <c r="AG87" i="7"/>
  <c r="BP87" i="7" s="1"/>
  <c r="AF87" i="7"/>
  <c r="AE87" i="7"/>
  <c r="AC87" i="7"/>
  <c r="AB87" i="7"/>
  <c r="U87" i="7"/>
  <c r="T87" i="7"/>
  <c r="K87" i="7"/>
  <c r="J87" i="7"/>
  <c r="BT86" i="7"/>
  <c r="BS86" i="7"/>
  <c r="BR86" i="7"/>
  <c r="BO86" i="7"/>
  <c r="BN86" i="7"/>
  <c r="BM86" i="7"/>
  <c r="BQ86" i="7" s="1"/>
  <c r="BL86" i="7"/>
  <c r="BK86" i="7"/>
  <c r="BI86" i="7"/>
  <c r="BH86" i="7"/>
  <c r="BA86" i="7"/>
  <c r="AZ86" i="7"/>
  <c r="AQ86" i="7"/>
  <c r="AP86" i="7"/>
  <c r="AI86" i="7"/>
  <c r="AH86" i="7"/>
  <c r="AG86" i="7"/>
  <c r="BP86" i="7" s="1"/>
  <c r="AF86" i="7"/>
  <c r="AE86" i="7"/>
  <c r="AC86" i="7"/>
  <c r="AB86" i="7"/>
  <c r="U86" i="7"/>
  <c r="T86" i="7"/>
  <c r="K86" i="7"/>
  <c r="J86" i="7"/>
  <c r="BT85" i="7"/>
  <c r="BS85" i="7"/>
  <c r="BR85" i="7"/>
  <c r="BO85" i="7"/>
  <c r="BN85" i="7"/>
  <c r="BM85" i="7"/>
  <c r="BQ85" i="7" s="1"/>
  <c r="BL85" i="7"/>
  <c r="BK85" i="7"/>
  <c r="BI85" i="7"/>
  <c r="BH85" i="7"/>
  <c r="BA85" i="7"/>
  <c r="AZ85" i="7"/>
  <c r="AQ85" i="7"/>
  <c r="AP85" i="7"/>
  <c r="AI85" i="7"/>
  <c r="AH85" i="7"/>
  <c r="AG85" i="7"/>
  <c r="BP85" i="7" s="1"/>
  <c r="AF85" i="7"/>
  <c r="AE85" i="7"/>
  <c r="AC85" i="7"/>
  <c r="AB85" i="7"/>
  <c r="U85" i="7"/>
  <c r="T85" i="7"/>
  <c r="K85" i="7"/>
  <c r="J85" i="7"/>
  <c r="BT84" i="7"/>
  <c r="BS84" i="7"/>
  <c r="BR84" i="7"/>
  <c r="BO84" i="7"/>
  <c r="BN84" i="7"/>
  <c r="BM84" i="7"/>
  <c r="BQ84" i="7" s="1"/>
  <c r="BL84" i="7"/>
  <c r="BK84" i="7"/>
  <c r="BI84" i="7"/>
  <c r="BH84" i="7"/>
  <c r="BA84" i="7"/>
  <c r="AZ84" i="7"/>
  <c r="AQ84" i="7"/>
  <c r="AP84" i="7"/>
  <c r="AI84" i="7"/>
  <c r="AH84" i="7"/>
  <c r="AG84" i="7"/>
  <c r="BP84" i="7" s="1"/>
  <c r="AF84" i="7"/>
  <c r="AE84" i="7"/>
  <c r="AC84" i="7"/>
  <c r="AB84" i="7"/>
  <c r="U84" i="7"/>
  <c r="T84" i="7"/>
  <c r="K84" i="7"/>
  <c r="J84" i="7"/>
  <c r="BT83" i="7"/>
  <c r="BS83" i="7"/>
  <c r="BR83" i="7"/>
  <c r="BO83" i="7"/>
  <c r="BN83" i="7"/>
  <c r="BM83" i="7"/>
  <c r="BQ83" i="7" s="1"/>
  <c r="BL83" i="7"/>
  <c r="BK83" i="7"/>
  <c r="BI83" i="7"/>
  <c r="BH83" i="7"/>
  <c r="BA83" i="7"/>
  <c r="AZ83" i="7"/>
  <c r="AQ83" i="7"/>
  <c r="AP83" i="7"/>
  <c r="AI83" i="7"/>
  <c r="AH83" i="7"/>
  <c r="AG83" i="7"/>
  <c r="BP83" i="7" s="1"/>
  <c r="AF83" i="7"/>
  <c r="AE83" i="7"/>
  <c r="AC83" i="7"/>
  <c r="AB83" i="7"/>
  <c r="U83" i="7"/>
  <c r="T83" i="7"/>
  <c r="K83" i="7"/>
  <c r="J83" i="7"/>
  <c r="BT82" i="7"/>
  <c r="BS82" i="7"/>
  <c r="BR82" i="7"/>
  <c r="BO82" i="7"/>
  <c r="BN82" i="7"/>
  <c r="BM82" i="7"/>
  <c r="BQ82" i="7" s="1"/>
  <c r="BL82" i="7"/>
  <c r="BK82" i="7"/>
  <c r="BI82" i="7"/>
  <c r="BH82" i="7"/>
  <c r="BA82" i="7"/>
  <c r="AZ82" i="7"/>
  <c r="AQ82" i="7"/>
  <c r="AP82" i="7"/>
  <c r="AI82" i="7"/>
  <c r="AH82" i="7"/>
  <c r="AG82" i="7"/>
  <c r="BP82" i="7" s="1"/>
  <c r="AF82" i="7"/>
  <c r="AE82" i="7"/>
  <c r="AC82" i="7"/>
  <c r="AB82" i="7"/>
  <c r="U82" i="7"/>
  <c r="T82" i="7"/>
  <c r="K82" i="7"/>
  <c r="J82" i="7"/>
  <c r="BT81" i="7"/>
  <c r="BS81" i="7"/>
  <c r="BR81" i="7"/>
  <c r="BO81" i="7"/>
  <c r="BN81" i="7"/>
  <c r="BM81" i="7"/>
  <c r="BQ81" i="7" s="1"/>
  <c r="BL81" i="7"/>
  <c r="BK81" i="7"/>
  <c r="BI81" i="7"/>
  <c r="BH81" i="7"/>
  <c r="BA81" i="7"/>
  <c r="AZ81" i="7"/>
  <c r="AQ81" i="7"/>
  <c r="AP81" i="7"/>
  <c r="AI81" i="7"/>
  <c r="AH81" i="7"/>
  <c r="AG81" i="7"/>
  <c r="BP81" i="7" s="1"/>
  <c r="AF81" i="7"/>
  <c r="AE81" i="7"/>
  <c r="AC81" i="7"/>
  <c r="AB81" i="7"/>
  <c r="U81" i="7"/>
  <c r="T81" i="7"/>
  <c r="K81" i="7"/>
  <c r="J81" i="7"/>
  <c r="BT80" i="7"/>
  <c r="BS80" i="7"/>
  <c r="BR80" i="7"/>
  <c r="BO80" i="7"/>
  <c r="BN80" i="7"/>
  <c r="BM80" i="7"/>
  <c r="BQ80" i="7" s="1"/>
  <c r="BL80" i="7"/>
  <c r="BK80" i="7"/>
  <c r="BI80" i="7"/>
  <c r="BH80" i="7"/>
  <c r="BA80" i="7"/>
  <c r="AZ80" i="7"/>
  <c r="AQ80" i="7"/>
  <c r="AP80" i="7"/>
  <c r="AI80" i="7"/>
  <c r="AH80" i="7"/>
  <c r="AG80" i="7"/>
  <c r="BP80" i="7" s="1"/>
  <c r="AF80" i="7"/>
  <c r="AE80" i="7"/>
  <c r="AC80" i="7"/>
  <c r="AB80" i="7"/>
  <c r="U80" i="7"/>
  <c r="T80" i="7"/>
  <c r="K80" i="7"/>
  <c r="J80" i="7"/>
  <c r="BT79" i="7"/>
  <c r="BS79" i="7"/>
  <c r="BR79" i="7"/>
  <c r="BO79" i="7"/>
  <c r="BN79" i="7"/>
  <c r="BM79" i="7"/>
  <c r="BQ79" i="7" s="1"/>
  <c r="BL79" i="7"/>
  <c r="BK79" i="7"/>
  <c r="BI79" i="7"/>
  <c r="BH79" i="7"/>
  <c r="BA79" i="7"/>
  <c r="AZ79" i="7"/>
  <c r="AQ79" i="7"/>
  <c r="AP79" i="7"/>
  <c r="AI79" i="7"/>
  <c r="AH79" i="7"/>
  <c r="AG79" i="7"/>
  <c r="BP79" i="7" s="1"/>
  <c r="AF79" i="7"/>
  <c r="AE79" i="7"/>
  <c r="AC79" i="7"/>
  <c r="AB79" i="7"/>
  <c r="U79" i="7"/>
  <c r="T79" i="7"/>
  <c r="K79" i="7"/>
  <c r="J79" i="7"/>
  <c r="BT78" i="7"/>
  <c r="BS78" i="7"/>
  <c r="BR78" i="7"/>
  <c r="BO78" i="7"/>
  <c r="BN78" i="7"/>
  <c r="BM78" i="7"/>
  <c r="BQ78" i="7" s="1"/>
  <c r="BL78" i="7"/>
  <c r="BK78" i="7"/>
  <c r="BI78" i="7"/>
  <c r="BH78" i="7"/>
  <c r="BA78" i="7"/>
  <c r="AZ78" i="7"/>
  <c r="AQ78" i="7"/>
  <c r="AP78" i="7"/>
  <c r="AI78" i="7"/>
  <c r="AH78" i="7"/>
  <c r="AG78" i="7"/>
  <c r="BP78" i="7" s="1"/>
  <c r="AF78" i="7"/>
  <c r="AE78" i="7"/>
  <c r="AC78" i="7"/>
  <c r="AB78" i="7"/>
  <c r="U78" i="7"/>
  <c r="T78" i="7"/>
  <c r="K78" i="7"/>
  <c r="J78" i="7"/>
  <c r="BT77" i="7"/>
  <c r="BS77" i="7"/>
  <c r="BR77" i="7"/>
  <c r="BO77" i="7"/>
  <c r="BN77" i="7"/>
  <c r="BM77" i="7"/>
  <c r="BQ77" i="7" s="1"/>
  <c r="BL77" i="7"/>
  <c r="BK77" i="7"/>
  <c r="BI77" i="7"/>
  <c r="BH77" i="7"/>
  <c r="BA77" i="7"/>
  <c r="AZ77" i="7"/>
  <c r="AQ77" i="7"/>
  <c r="AP77" i="7"/>
  <c r="AI77" i="7"/>
  <c r="AH77" i="7"/>
  <c r="AG77" i="7"/>
  <c r="BP77" i="7" s="1"/>
  <c r="AF77" i="7"/>
  <c r="AE77" i="7"/>
  <c r="AC77" i="7"/>
  <c r="AB77" i="7"/>
  <c r="U77" i="7"/>
  <c r="T77" i="7"/>
  <c r="K77" i="7"/>
  <c r="J77" i="7"/>
  <c r="BT76" i="7"/>
  <c r="BS76" i="7"/>
  <c r="BR76" i="7"/>
  <c r="BO76" i="7"/>
  <c r="BN76" i="7"/>
  <c r="BM76" i="7"/>
  <c r="BQ76" i="7" s="1"/>
  <c r="BL76" i="7"/>
  <c r="BK76" i="7"/>
  <c r="BI76" i="7"/>
  <c r="BH76" i="7"/>
  <c r="BA76" i="7"/>
  <c r="AZ76" i="7"/>
  <c r="AQ76" i="7"/>
  <c r="AP76" i="7"/>
  <c r="AI76" i="7"/>
  <c r="AH76" i="7"/>
  <c r="AG76" i="7"/>
  <c r="BP76" i="7" s="1"/>
  <c r="AF76" i="7"/>
  <c r="AE76" i="7"/>
  <c r="AC76" i="7"/>
  <c r="AB76" i="7"/>
  <c r="U76" i="7"/>
  <c r="T76" i="7"/>
  <c r="K76" i="7"/>
  <c r="J76" i="7"/>
  <c r="BT75" i="7"/>
  <c r="BS75" i="7"/>
  <c r="BR75" i="7"/>
  <c r="BO75" i="7"/>
  <c r="BN75" i="7"/>
  <c r="BM75" i="7"/>
  <c r="BQ75" i="7" s="1"/>
  <c r="BL75" i="7"/>
  <c r="BK75" i="7"/>
  <c r="BI75" i="7"/>
  <c r="BH75" i="7"/>
  <c r="BA75" i="7"/>
  <c r="AZ75" i="7"/>
  <c r="AQ75" i="7"/>
  <c r="AP75" i="7"/>
  <c r="AI75" i="7"/>
  <c r="AH75" i="7"/>
  <c r="AG75" i="7"/>
  <c r="BP75" i="7" s="1"/>
  <c r="AF75" i="7"/>
  <c r="AE75" i="7"/>
  <c r="AC75" i="7"/>
  <c r="AB75" i="7"/>
  <c r="U75" i="7"/>
  <c r="T75" i="7"/>
  <c r="K75" i="7"/>
  <c r="J75" i="7"/>
  <c r="BT74" i="7"/>
  <c r="BS74" i="7"/>
  <c r="BR74" i="7"/>
  <c r="BO74" i="7"/>
  <c r="BN74" i="7"/>
  <c r="BM74" i="7"/>
  <c r="BQ74" i="7" s="1"/>
  <c r="BL74" i="7"/>
  <c r="BK74" i="7"/>
  <c r="BI74" i="7"/>
  <c r="BH74" i="7"/>
  <c r="BA74" i="7"/>
  <c r="AZ74" i="7"/>
  <c r="AQ74" i="7"/>
  <c r="AP74" i="7"/>
  <c r="AI74" i="7"/>
  <c r="AH74" i="7"/>
  <c r="AG74" i="7"/>
  <c r="BP74" i="7" s="1"/>
  <c r="AF74" i="7"/>
  <c r="AE74" i="7"/>
  <c r="AC74" i="7"/>
  <c r="AB74" i="7"/>
  <c r="U74" i="7"/>
  <c r="T74" i="7"/>
  <c r="K74" i="7"/>
  <c r="J74" i="7"/>
  <c r="BT73" i="7"/>
  <c r="BS73" i="7"/>
  <c r="BR73" i="7"/>
  <c r="BO73" i="7"/>
  <c r="BN73" i="7"/>
  <c r="BM73" i="7"/>
  <c r="BQ73" i="7" s="1"/>
  <c r="BL73" i="7"/>
  <c r="BK73" i="7"/>
  <c r="BI73" i="7"/>
  <c r="BH73" i="7"/>
  <c r="BA73" i="7"/>
  <c r="AZ73" i="7"/>
  <c r="AQ73" i="7"/>
  <c r="AP73" i="7"/>
  <c r="AI73" i="7"/>
  <c r="AH73" i="7"/>
  <c r="AG73" i="7"/>
  <c r="BP73" i="7" s="1"/>
  <c r="AF73" i="7"/>
  <c r="AE73" i="7"/>
  <c r="AC73" i="7"/>
  <c r="AB73" i="7"/>
  <c r="U73" i="7"/>
  <c r="T73" i="7"/>
  <c r="K73" i="7"/>
  <c r="J73" i="7"/>
  <c r="BT72" i="7"/>
  <c r="BS72" i="7"/>
  <c r="BR72" i="7"/>
  <c r="BO72" i="7"/>
  <c r="BN72" i="7"/>
  <c r="BM72" i="7"/>
  <c r="BQ72" i="7" s="1"/>
  <c r="BL72" i="7"/>
  <c r="BK72" i="7"/>
  <c r="BI72" i="7"/>
  <c r="BH72" i="7"/>
  <c r="BA72" i="7"/>
  <c r="AZ72" i="7"/>
  <c r="AQ72" i="7"/>
  <c r="AP72" i="7"/>
  <c r="AI72" i="7"/>
  <c r="AH72" i="7"/>
  <c r="AG72" i="7"/>
  <c r="BP72" i="7" s="1"/>
  <c r="AF72" i="7"/>
  <c r="AE72" i="7"/>
  <c r="AC72" i="7"/>
  <c r="AB72" i="7"/>
  <c r="U72" i="7"/>
  <c r="T72" i="7"/>
  <c r="K72" i="7"/>
  <c r="J72" i="7"/>
  <c r="BT71" i="7"/>
  <c r="BS71" i="7"/>
  <c r="BR71" i="7"/>
  <c r="BO71" i="7"/>
  <c r="BN71" i="7"/>
  <c r="BM71" i="7"/>
  <c r="BQ71" i="7" s="1"/>
  <c r="BL71" i="7"/>
  <c r="BK71" i="7"/>
  <c r="BI71" i="7"/>
  <c r="BH71" i="7"/>
  <c r="BA71" i="7"/>
  <c r="AZ71" i="7"/>
  <c r="AQ71" i="7"/>
  <c r="AP71" i="7"/>
  <c r="AI71" i="7"/>
  <c r="AH71" i="7"/>
  <c r="AG71" i="7"/>
  <c r="BP71" i="7" s="1"/>
  <c r="AF71" i="7"/>
  <c r="AE71" i="7"/>
  <c r="AC71" i="7"/>
  <c r="AB71" i="7"/>
  <c r="U71" i="7"/>
  <c r="T71" i="7"/>
  <c r="K71" i="7"/>
  <c r="J71" i="7"/>
  <c r="BT70" i="7"/>
  <c r="BS70" i="7"/>
  <c r="BR70" i="7"/>
  <c r="BO70" i="7"/>
  <c r="BN70" i="7"/>
  <c r="BM70" i="7"/>
  <c r="BQ70" i="7" s="1"/>
  <c r="BL70" i="7"/>
  <c r="BK70" i="7"/>
  <c r="BI70" i="7"/>
  <c r="BH70" i="7"/>
  <c r="BA70" i="7"/>
  <c r="AZ70" i="7"/>
  <c r="AQ70" i="7"/>
  <c r="AP70" i="7"/>
  <c r="AI70" i="7"/>
  <c r="AH70" i="7"/>
  <c r="AG70" i="7"/>
  <c r="BP70" i="7" s="1"/>
  <c r="AF70" i="7"/>
  <c r="AE70" i="7"/>
  <c r="AC70" i="7"/>
  <c r="AB70" i="7"/>
  <c r="U70" i="7"/>
  <c r="T70" i="7"/>
  <c r="K70" i="7"/>
  <c r="J70" i="7"/>
  <c r="BT69" i="7"/>
  <c r="BS69" i="7"/>
  <c r="BR69" i="7"/>
  <c r="BO69" i="7"/>
  <c r="BN69" i="7"/>
  <c r="BM69" i="7"/>
  <c r="BQ69" i="7" s="1"/>
  <c r="BL69" i="7"/>
  <c r="BK69" i="7"/>
  <c r="BI69" i="7"/>
  <c r="BH69" i="7"/>
  <c r="BA69" i="7"/>
  <c r="AZ69" i="7"/>
  <c r="AQ69" i="7"/>
  <c r="AP69" i="7"/>
  <c r="AI69" i="7"/>
  <c r="AH69" i="7"/>
  <c r="AG69" i="7"/>
  <c r="BP69" i="7" s="1"/>
  <c r="AF69" i="7"/>
  <c r="AE69" i="7"/>
  <c r="AC69" i="7"/>
  <c r="AB69" i="7"/>
  <c r="U69" i="7"/>
  <c r="T69" i="7"/>
  <c r="K69" i="7"/>
  <c r="J69" i="7"/>
  <c r="BT68" i="7"/>
  <c r="BS68" i="7"/>
  <c r="BR68" i="7"/>
  <c r="BO68" i="7"/>
  <c r="BN68" i="7"/>
  <c r="BM68" i="7"/>
  <c r="BQ68" i="7" s="1"/>
  <c r="BL68" i="7"/>
  <c r="BK68" i="7"/>
  <c r="BI68" i="7"/>
  <c r="BH68" i="7"/>
  <c r="BA68" i="7"/>
  <c r="AZ68" i="7"/>
  <c r="AQ68" i="7"/>
  <c r="AP68" i="7"/>
  <c r="AI68" i="7"/>
  <c r="AH68" i="7"/>
  <c r="AG68" i="7"/>
  <c r="BP68" i="7" s="1"/>
  <c r="AF68" i="7"/>
  <c r="AE68" i="7"/>
  <c r="AC68" i="7"/>
  <c r="AB68" i="7"/>
  <c r="U68" i="7"/>
  <c r="T68" i="7"/>
  <c r="K68" i="7"/>
  <c r="J68" i="7"/>
  <c r="BT67" i="7"/>
  <c r="BS67" i="7"/>
  <c r="BR67" i="7"/>
  <c r="BO67" i="7"/>
  <c r="BN67" i="7"/>
  <c r="BM67" i="7"/>
  <c r="BQ67" i="7" s="1"/>
  <c r="BL67" i="7"/>
  <c r="BK67" i="7"/>
  <c r="BI67" i="7"/>
  <c r="BH67" i="7"/>
  <c r="BA67" i="7"/>
  <c r="AZ67" i="7"/>
  <c r="AQ67" i="7"/>
  <c r="AP67" i="7"/>
  <c r="AI67" i="7"/>
  <c r="AH67" i="7"/>
  <c r="AG67" i="7"/>
  <c r="BP67" i="7" s="1"/>
  <c r="AF67" i="7"/>
  <c r="AE67" i="7"/>
  <c r="AC67" i="7"/>
  <c r="AB67" i="7"/>
  <c r="U67" i="7"/>
  <c r="T67" i="7"/>
  <c r="K67" i="7"/>
  <c r="J67" i="7"/>
  <c r="BT66" i="7"/>
  <c r="BS66" i="7"/>
  <c r="BR66" i="7"/>
  <c r="BO66" i="7"/>
  <c r="BN66" i="7"/>
  <c r="BM66" i="7"/>
  <c r="BQ66" i="7" s="1"/>
  <c r="BL66" i="7"/>
  <c r="BK66" i="7"/>
  <c r="BI66" i="7"/>
  <c r="BH66" i="7"/>
  <c r="BA66" i="7"/>
  <c r="AZ66" i="7"/>
  <c r="AQ66" i="7"/>
  <c r="AP66" i="7"/>
  <c r="AI66" i="7"/>
  <c r="AH66" i="7"/>
  <c r="AG66" i="7"/>
  <c r="BP66" i="7" s="1"/>
  <c r="AF66" i="7"/>
  <c r="AE66" i="7"/>
  <c r="AC66" i="7"/>
  <c r="AB66" i="7"/>
  <c r="U66" i="7"/>
  <c r="T66" i="7"/>
  <c r="K66" i="7"/>
  <c r="J66" i="7"/>
  <c r="BT65" i="7"/>
  <c r="BS65" i="7"/>
  <c r="BR65" i="7"/>
  <c r="BO65" i="7"/>
  <c r="BN65" i="7"/>
  <c r="BM65" i="7"/>
  <c r="BQ65" i="7" s="1"/>
  <c r="BL65" i="7"/>
  <c r="BK65" i="7"/>
  <c r="BI65" i="7"/>
  <c r="BH65" i="7"/>
  <c r="BA65" i="7"/>
  <c r="AZ65" i="7"/>
  <c r="AQ65" i="7"/>
  <c r="AP65" i="7"/>
  <c r="AI65" i="7"/>
  <c r="AH65" i="7"/>
  <c r="AG65" i="7"/>
  <c r="BP65" i="7" s="1"/>
  <c r="AF65" i="7"/>
  <c r="AE65" i="7"/>
  <c r="AC65" i="7"/>
  <c r="AB65" i="7"/>
  <c r="U65" i="7"/>
  <c r="T65" i="7"/>
  <c r="K65" i="7"/>
  <c r="J65" i="7"/>
  <c r="BT64" i="7"/>
  <c r="BS64" i="7"/>
  <c r="BR64" i="7"/>
  <c r="BO64" i="7"/>
  <c r="BN64" i="7"/>
  <c r="BM64" i="7"/>
  <c r="BQ64" i="7" s="1"/>
  <c r="BL64" i="7"/>
  <c r="BK64" i="7"/>
  <c r="BI64" i="7"/>
  <c r="BH64" i="7"/>
  <c r="BA64" i="7"/>
  <c r="AZ64" i="7"/>
  <c r="AQ64" i="7"/>
  <c r="AP64" i="7"/>
  <c r="AI64" i="7"/>
  <c r="AH64" i="7"/>
  <c r="AG64" i="7"/>
  <c r="BP64" i="7" s="1"/>
  <c r="AF64" i="7"/>
  <c r="AE64" i="7"/>
  <c r="AC64" i="7"/>
  <c r="AB64" i="7"/>
  <c r="U64" i="7"/>
  <c r="T64" i="7"/>
  <c r="K64" i="7"/>
  <c r="J64" i="7"/>
  <c r="BT63" i="7"/>
  <c r="BS63" i="7"/>
  <c r="BR63" i="7"/>
  <c r="BO63" i="7"/>
  <c r="BN63" i="7"/>
  <c r="BM63" i="7"/>
  <c r="BQ63" i="7" s="1"/>
  <c r="BL63" i="7"/>
  <c r="BK63" i="7"/>
  <c r="BI63" i="7"/>
  <c r="BH63" i="7"/>
  <c r="BA63" i="7"/>
  <c r="AZ63" i="7"/>
  <c r="AQ63" i="7"/>
  <c r="AP63" i="7"/>
  <c r="AI63" i="7"/>
  <c r="AH63" i="7"/>
  <c r="AG63" i="7"/>
  <c r="BP63" i="7" s="1"/>
  <c r="AF63" i="7"/>
  <c r="AE63" i="7"/>
  <c r="AC63" i="7"/>
  <c r="AB63" i="7"/>
  <c r="U63" i="7"/>
  <c r="T63" i="7"/>
  <c r="K63" i="7"/>
  <c r="J63" i="7"/>
  <c r="BT62" i="7"/>
  <c r="BS62" i="7"/>
  <c r="BR62" i="7"/>
  <c r="BO62" i="7"/>
  <c r="BN62" i="7"/>
  <c r="BM62" i="7"/>
  <c r="BQ62" i="7" s="1"/>
  <c r="BL62" i="7"/>
  <c r="BK62" i="7"/>
  <c r="BI62" i="7"/>
  <c r="BH62" i="7"/>
  <c r="BA62" i="7"/>
  <c r="AZ62" i="7"/>
  <c r="AQ62" i="7"/>
  <c r="AP62" i="7"/>
  <c r="AI62" i="7"/>
  <c r="AH62" i="7"/>
  <c r="AG62" i="7"/>
  <c r="BP62" i="7" s="1"/>
  <c r="AF62" i="7"/>
  <c r="AE62" i="7"/>
  <c r="AC62" i="7"/>
  <c r="AB62" i="7"/>
  <c r="U62" i="7"/>
  <c r="T62" i="7"/>
  <c r="K62" i="7"/>
  <c r="J62" i="7"/>
  <c r="BT61" i="7"/>
  <c r="BS61" i="7"/>
  <c r="BR61" i="7"/>
  <c r="BO61" i="7"/>
  <c r="BN61" i="7"/>
  <c r="BM61" i="7"/>
  <c r="BQ61" i="7" s="1"/>
  <c r="BL61" i="7"/>
  <c r="BK61" i="7"/>
  <c r="BI61" i="7"/>
  <c r="BH61" i="7"/>
  <c r="BA61" i="7"/>
  <c r="AZ61" i="7"/>
  <c r="AQ61" i="7"/>
  <c r="AP61" i="7"/>
  <c r="AI61" i="7"/>
  <c r="AH61" i="7"/>
  <c r="AG61" i="7"/>
  <c r="BP61" i="7" s="1"/>
  <c r="AF61" i="7"/>
  <c r="AE61" i="7"/>
  <c r="AC61" i="7"/>
  <c r="AB61" i="7"/>
  <c r="U61" i="7"/>
  <c r="T61" i="7"/>
  <c r="K61" i="7"/>
  <c r="J61" i="7"/>
  <c r="BT60" i="7"/>
  <c r="BS60" i="7"/>
  <c r="BR60" i="7"/>
  <c r="BO60" i="7"/>
  <c r="BN60" i="7"/>
  <c r="BM60" i="7"/>
  <c r="BQ60" i="7" s="1"/>
  <c r="BL60" i="7"/>
  <c r="BK60" i="7"/>
  <c r="BI60" i="7"/>
  <c r="BH60" i="7"/>
  <c r="BA60" i="7"/>
  <c r="AZ60" i="7"/>
  <c r="AQ60" i="7"/>
  <c r="AP60" i="7"/>
  <c r="AI60" i="7"/>
  <c r="AH60" i="7"/>
  <c r="AG60" i="7"/>
  <c r="BP60" i="7" s="1"/>
  <c r="AF60" i="7"/>
  <c r="AE60" i="7"/>
  <c r="AC60" i="7"/>
  <c r="AB60" i="7"/>
  <c r="U60" i="7"/>
  <c r="T60" i="7"/>
  <c r="K60" i="7"/>
  <c r="J60" i="7"/>
  <c r="BT59" i="7"/>
  <c r="BS59" i="7"/>
  <c r="BR59" i="7"/>
  <c r="BO59" i="7"/>
  <c r="BN59" i="7"/>
  <c r="BM59" i="7"/>
  <c r="BQ59" i="7" s="1"/>
  <c r="BL59" i="7"/>
  <c r="BK59" i="7"/>
  <c r="BI59" i="7"/>
  <c r="BH59" i="7"/>
  <c r="BA59" i="7"/>
  <c r="AZ59" i="7"/>
  <c r="AQ59" i="7"/>
  <c r="AP59" i="7"/>
  <c r="AI59" i="7"/>
  <c r="AH59" i="7"/>
  <c r="AG59" i="7"/>
  <c r="BP59" i="7" s="1"/>
  <c r="AF59" i="7"/>
  <c r="AE59" i="7"/>
  <c r="AC59" i="7"/>
  <c r="AB59" i="7"/>
  <c r="U59" i="7"/>
  <c r="T59" i="7"/>
  <c r="K59" i="7"/>
  <c r="J59" i="7"/>
  <c r="BT58" i="7"/>
  <c r="BS58" i="7"/>
  <c r="BR58" i="7"/>
  <c r="BO58" i="7"/>
  <c r="BN58" i="7"/>
  <c r="BM58" i="7"/>
  <c r="BQ58" i="7" s="1"/>
  <c r="BL58" i="7"/>
  <c r="BK58" i="7"/>
  <c r="BI58" i="7"/>
  <c r="BH58" i="7"/>
  <c r="BA58" i="7"/>
  <c r="AZ58" i="7"/>
  <c r="AQ58" i="7"/>
  <c r="AP58" i="7"/>
  <c r="AI58" i="7"/>
  <c r="AH58" i="7"/>
  <c r="AG58" i="7"/>
  <c r="BP58" i="7" s="1"/>
  <c r="AF58" i="7"/>
  <c r="AE58" i="7"/>
  <c r="AC58" i="7"/>
  <c r="AB58" i="7"/>
  <c r="U58" i="7"/>
  <c r="T58" i="7"/>
  <c r="K58" i="7"/>
  <c r="J58" i="7"/>
  <c r="BT57" i="7"/>
  <c r="BS57" i="7"/>
  <c r="BR57" i="7"/>
  <c r="BO57" i="7"/>
  <c r="BN57" i="7"/>
  <c r="BM57" i="7"/>
  <c r="BQ57" i="7" s="1"/>
  <c r="BL57" i="7"/>
  <c r="BK57" i="7"/>
  <c r="BI57" i="7"/>
  <c r="BH57" i="7"/>
  <c r="BA57" i="7"/>
  <c r="AZ57" i="7"/>
  <c r="AQ57" i="7"/>
  <c r="AP57" i="7"/>
  <c r="AI57" i="7"/>
  <c r="AH57" i="7"/>
  <c r="AG57" i="7"/>
  <c r="BP57" i="7" s="1"/>
  <c r="AF57" i="7"/>
  <c r="AE57" i="7"/>
  <c r="AC57" i="7"/>
  <c r="AB57" i="7"/>
  <c r="U57" i="7"/>
  <c r="T57" i="7"/>
  <c r="K57" i="7"/>
  <c r="J57" i="7"/>
  <c r="BT56" i="7"/>
  <c r="BS56" i="7"/>
  <c r="BR56" i="7"/>
  <c r="BO56" i="7"/>
  <c r="BN56" i="7"/>
  <c r="BM56" i="7"/>
  <c r="BQ56" i="7" s="1"/>
  <c r="BL56" i="7"/>
  <c r="BK56" i="7"/>
  <c r="BI56" i="7"/>
  <c r="BH56" i="7"/>
  <c r="BA56" i="7"/>
  <c r="AZ56" i="7"/>
  <c r="AQ56" i="7"/>
  <c r="AP56" i="7"/>
  <c r="AI56" i="7"/>
  <c r="AH56" i="7"/>
  <c r="AG56" i="7"/>
  <c r="BP56" i="7" s="1"/>
  <c r="AF56" i="7"/>
  <c r="AE56" i="7"/>
  <c r="AC56" i="7"/>
  <c r="AB56" i="7"/>
  <c r="U56" i="7"/>
  <c r="T56" i="7"/>
  <c r="K56" i="7"/>
  <c r="J56" i="7"/>
  <c r="BT55" i="7"/>
  <c r="BS55" i="7"/>
  <c r="BR55" i="7"/>
  <c r="BO55" i="7"/>
  <c r="BN55" i="7"/>
  <c r="BM55" i="7"/>
  <c r="BQ55" i="7" s="1"/>
  <c r="BL55" i="7"/>
  <c r="BK55" i="7"/>
  <c r="BI55" i="7"/>
  <c r="BH55" i="7"/>
  <c r="BA55" i="7"/>
  <c r="AZ55" i="7"/>
  <c r="AQ55" i="7"/>
  <c r="AP55" i="7"/>
  <c r="AI55" i="7"/>
  <c r="AH55" i="7"/>
  <c r="AG55" i="7"/>
  <c r="BP55" i="7" s="1"/>
  <c r="AF55" i="7"/>
  <c r="AE55" i="7"/>
  <c r="AC55" i="7"/>
  <c r="AB55" i="7"/>
  <c r="U55" i="7"/>
  <c r="T55" i="7"/>
  <c r="K55" i="7"/>
  <c r="J55" i="7"/>
  <c r="BT54" i="7"/>
  <c r="BS54" i="7"/>
  <c r="BR54" i="7"/>
  <c r="BO54" i="7"/>
  <c r="BN54" i="7"/>
  <c r="BM54" i="7"/>
  <c r="BQ54" i="7" s="1"/>
  <c r="BL54" i="7"/>
  <c r="BK54" i="7"/>
  <c r="BI54" i="7"/>
  <c r="BH54" i="7"/>
  <c r="BA54" i="7"/>
  <c r="AZ54" i="7"/>
  <c r="AQ54" i="7"/>
  <c r="AP54" i="7"/>
  <c r="AI54" i="7"/>
  <c r="AH54" i="7"/>
  <c r="AG54" i="7"/>
  <c r="BP54" i="7" s="1"/>
  <c r="AF54" i="7"/>
  <c r="AE54" i="7"/>
  <c r="AC54" i="7"/>
  <c r="AB54" i="7"/>
  <c r="U54" i="7"/>
  <c r="T54" i="7"/>
  <c r="K54" i="7"/>
  <c r="J54" i="7"/>
  <c r="BT53" i="7"/>
  <c r="BS53" i="7"/>
  <c r="BR53" i="7"/>
  <c r="BO53" i="7"/>
  <c r="BN53" i="7"/>
  <c r="BM53" i="7"/>
  <c r="BQ53" i="7" s="1"/>
  <c r="BL53" i="7"/>
  <c r="BK53" i="7"/>
  <c r="BI53" i="7"/>
  <c r="BH53" i="7"/>
  <c r="BA53" i="7"/>
  <c r="AZ53" i="7"/>
  <c r="AQ53" i="7"/>
  <c r="AP53" i="7"/>
  <c r="AI53" i="7"/>
  <c r="AH53" i="7"/>
  <c r="AG53" i="7"/>
  <c r="BP53" i="7" s="1"/>
  <c r="AF53" i="7"/>
  <c r="AE53" i="7"/>
  <c r="AC53" i="7"/>
  <c r="AB53" i="7"/>
  <c r="U53" i="7"/>
  <c r="T53" i="7"/>
  <c r="K53" i="7"/>
  <c r="J53" i="7"/>
  <c r="BT52" i="7"/>
  <c r="BS52" i="7"/>
  <c r="BR52" i="7"/>
  <c r="BO52" i="7"/>
  <c r="BN52" i="7"/>
  <c r="BM52" i="7"/>
  <c r="BQ52" i="7" s="1"/>
  <c r="BL52" i="7"/>
  <c r="BK52" i="7"/>
  <c r="BI52" i="7"/>
  <c r="BH52" i="7"/>
  <c r="BA52" i="7"/>
  <c r="AZ52" i="7"/>
  <c r="AQ52" i="7"/>
  <c r="AP52" i="7"/>
  <c r="AI52" i="7"/>
  <c r="AH52" i="7"/>
  <c r="AG52" i="7"/>
  <c r="BP52" i="7" s="1"/>
  <c r="AF52" i="7"/>
  <c r="AE52" i="7"/>
  <c r="AC52" i="7"/>
  <c r="AB52" i="7"/>
  <c r="U52" i="7"/>
  <c r="T52" i="7"/>
  <c r="K52" i="7"/>
  <c r="J52" i="7"/>
  <c r="BT51" i="7"/>
  <c r="BS51" i="7"/>
  <c r="BR51" i="7"/>
  <c r="BO51" i="7"/>
  <c r="BN51" i="7"/>
  <c r="BM51" i="7"/>
  <c r="BQ51" i="7" s="1"/>
  <c r="BL51" i="7"/>
  <c r="BK51" i="7"/>
  <c r="BI51" i="7"/>
  <c r="BH51" i="7"/>
  <c r="BA51" i="7"/>
  <c r="AZ51" i="7"/>
  <c r="AQ51" i="7"/>
  <c r="AP51" i="7"/>
  <c r="AI51" i="7"/>
  <c r="AH51" i="7"/>
  <c r="AG51" i="7"/>
  <c r="BP51" i="7" s="1"/>
  <c r="AF51" i="7"/>
  <c r="AE51" i="7"/>
  <c r="AC51" i="7"/>
  <c r="AB51" i="7"/>
  <c r="U51" i="7"/>
  <c r="T51" i="7"/>
  <c r="K51" i="7"/>
  <c r="J51" i="7"/>
  <c r="BT50" i="7"/>
  <c r="BS50" i="7"/>
  <c r="BR50" i="7"/>
  <c r="BO50" i="7"/>
  <c r="BN50" i="7"/>
  <c r="BM50" i="7"/>
  <c r="BQ50" i="7" s="1"/>
  <c r="BL50" i="7"/>
  <c r="BK50" i="7"/>
  <c r="BI50" i="7"/>
  <c r="BH50" i="7"/>
  <c r="BA50" i="7"/>
  <c r="AZ50" i="7"/>
  <c r="AQ50" i="7"/>
  <c r="AP50" i="7"/>
  <c r="AI50" i="7"/>
  <c r="AH50" i="7"/>
  <c r="AG50" i="7"/>
  <c r="BP50" i="7" s="1"/>
  <c r="AF50" i="7"/>
  <c r="AE50" i="7"/>
  <c r="AC50" i="7"/>
  <c r="AB50" i="7"/>
  <c r="U50" i="7"/>
  <c r="T50" i="7"/>
  <c r="K50" i="7"/>
  <c r="J50" i="7"/>
  <c r="BT49" i="7"/>
  <c r="BS49" i="7"/>
  <c r="BR49" i="7"/>
  <c r="BO49" i="7"/>
  <c r="BN49" i="7"/>
  <c r="BM49" i="7"/>
  <c r="BQ49" i="7" s="1"/>
  <c r="BL49" i="7"/>
  <c r="BK49" i="7"/>
  <c r="BI49" i="7"/>
  <c r="BH49" i="7"/>
  <c r="BA49" i="7"/>
  <c r="AZ49" i="7"/>
  <c r="AQ49" i="7"/>
  <c r="AP49" i="7"/>
  <c r="AI49" i="7"/>
  <c r="AH49" i="7"/>
  <c r="AG49" i="7"/>
  <c r="BP49" i="7" s="1"/>
  <c r="AF49" i="7"/>
  <c r="AE49" i="7"/>
  <c r="AC49" i="7"/>
  <c r="AB49" i="7"/>
  <c r="U49" i="7"/>
  <c r="T49" i="7"/>
  <c r="K49" i="7"/>
  <c r="J49" i="7"/>
  <c r="BT48" i="7"/>
  <c r="BS48" i="7"/>
  <c r="BR48" i="7"/>
  <c r="BO48" i="7"/>
  <c r="BN48" i="7"/>
  <c r="BM48" i="7"/>
  <c r="BQ48" i="7" s="1"/>
  <c r="BL48" i="7"/>
  <c r="BK48" i="7"/>
  <c r="BI48" i="7"/>
  <c r="BH48" i="7"/>
  <c r="BA48" i="7"/>
  <c r="AZ48" i="7"/>
  <c r="AQ48" i="7"/>
  <c r="AP48" i="7"/>
  <c r="AI48" i="7"/>
  <c r="AH48" i="7"/>
  <c r="AG48" i="7"/>
  <c r="BP48" i="7" s="1"/>
  <c r="AF48" i="7"/>
  <c r="AE48" i="7"/>
  <c r="AC48" i="7"/>
  <c r="AB48" i="7"/>
  <c r="U48" i="7"/>
  <c r="T48" i="7"/>
  <c r="K48" i="7"/>
  <c r="J48" i="7"/>
  <c r="BT47" i="7"/>
  <c r="BS47" i="7"/>
  <c r="BR47" i="7"/>
  <c r="BO47" i="7"/>
  <c r="BN47" i="7"/>
  <c r="BM47" i="7"/>
  <c r="BQ47" i="7" s="1"/>
  <c r="BL47" i="7"/>
  <c r="BK47" i="7"/>
  <c r="BI47" i="7"/>
  <c r="BH47" i="7"/>
  <c r="BA47" i="7"/>
  <c r="AZ47" i="7"/>
  <c r="AQ47" i="7"/>
  <c r="AP47" i="7"/>
  <c r="AI47" i="7"/>
  <c r="AH47" i="7"/>
  <c r="AG47" i="7"/>
  <c r="BP47" i="7" s="1"/>
  <c r="AF47" i="7"/>
  <c r="AE47" i="7"/>
  <c r="AC47" i="7"/>
  <c r="AB47" i="7"/>
  <c r="U47" i="7"/>
  <c r="T47" i="7"/>
  <c r="K47" i="7"/>
  <c r="J47" i="7"/>
  <c r="BT46" i="7"/>
  <c r="BS46" i="7"/>
  <c r="BR46" i="7"/>
  <c r="BO46" i="7"/>
  <c r="BN46" i="7"/>
  <c r="BM46" i="7"/>
  <c r="BQ46" i="7" s="1"/>
  <c r="BL46" i="7"/>
  <c r="BK46" i="7"/>
  <c r="BI46" i="7"/>
  <c r="BH46" i="7"/>
  <c r="BA46" i="7"/>
  <c r="AZ46" i="7"/>
  <c r="AQ46" i="7"/>
  <c r="AP46" i="7"/>
  <c r="AI46" i="7"/>
  <c r="AH46" i="7"/>
  <c r="AG46" i="7"/>
  <c r="BP46" i="7" s="1"/>
  <c r="AF46" i="7"/>
  <c r="AE46" i="7"/>
  <c r="AC46" i="7"/>
  <c r="AB46" i="7"/>
  <c r="U46" i="7"/>
  <c r="T46" i="7"/>
  <c r="K46" i="7"/>
  <c r="J46" i="7"/>
  <c r="BT45" i="7"/>
  <c r="BS45" i="7"/>
  <c r="BR45" i="7"/>
  <c r="BO45" i="7"/>
  <c r="BN45" i="7"/>
  <c r="BM45" i="7"/>
  <c r="BQ45" i="7" s="1"/>
  <c r="BL45" i="7"/>
  <c r="BK45" i="7"/>
  <c r="BI45" i="7"/>
  <c r="BH45" i="7"/>
  <c r="BA45" i="7"/>
  <c r="AZ45" i="7"/>
  <c r="AQ45" i="7"/>
  <c r="AP45" i="7"/>
  <c r="AI45" i="7"/>
  <c r="AH45" i="7"/>
  <c r="AG45" i="7"/>
  <c r="BP45" i="7" s="1"/>
  <c r="AF45" i="7"/>
  <c r="AE45" i="7"/>
  <c r="AC45" i="7"/>
  <c r="AB45" i="7"/>
  <c r="U45" i="7"/>
  <c r="T45" i="7"/>
  <c r="K45" i="7"/>
  <c r="J45" i="7"/>
  <c r="BT44" i="7"/>
  <c r="BS44" i="7"/>
  <c r="BR44" i="7"/>
  <c r="BO44" i="7"/>
  <c r="BN44" i="7"/>
  <c r="BM44" i="7"/>
  <c r="BQ44" i="7" s="1"/>
  <c r="BL44" i="7"/>
  <c r="BK44" i="7"/>
  <c r="BI44" i="7"/>
  <c r="BH44" i="7"/>
  <c r="BA44" i="7"/>
  <c r="AZ44" i="7"/>
  <c r="AQ44" i="7"/>
  <c r="AP44" i="7"/>
  <c r="AI44" i="7"/>
  <c r="AH44" i="7"/>
  <c r="AG44" i="7"/>
  <c r="BP44" i="7" s="1"/>
  <c r="AF44" i="7"/>
  <c r="AE44" i="7"/>
  <c r="AC44" i="7"/>
  <c r="AB44" i="7"/>
  <c r="U44" i="7"/>
  <c r="T44" i="7"/>
  <c r="K44" i="7"/>
  <c r="J44" i="7"/>
  <c r="BT43" i="7"/>
  <c r="BS43" i="7"/>
  <c r="BR43" i="7"/>
  <c r="BO43" i="7"/>
  <c r="BN43" i="7"/>
  <c r="BM43" i="7"/>
  <c r="BQ43" i="7" s="1"/>
  <c r="BL43" i="7"/>
  <c r="BK43" i="7"/>
  <c r="BI43" i="7"/>
  <c r="BH43" i="7"/>
  <c r="BA43" i="7"/>
  <c r="AZ43" i="7"/>
  <c r="AQ43" i="7"/>
  <c r="AP43" i="7"/>
  <c r="AI43" i="7"/>
  <c r="AH43" i="7"/>
  <c r="AG43" i="7"/>
  <c r="BP43" i="7" s="1"/>
  <c r="AF43" i="7"/>
  <c r="AE43" i="7"/>
  <c r="AC43" i="7"/>
  <c r="AB43" i="7"/>
  <c r="U43" i="7"/>
  <c r="T43" i="7"/>
  <c r="K43" i="7"/>
  <c r="J43" i="7"/>
  <c r="BT42" i="7"/>
  <c r="BS42" i="7"/>
  <c r="BR42" i="7"/>
  <c r="BO42" i="7"/>
  <c r="BN42" i="7"/>
  <c r="BM42" i="7"/>
  <c r="BQ42" i="7" s="1"/>
  <c r="BL42" i="7"/>
  <c r="BK42" i="7"/>
  <c r="BI42" i="7"/>
  <c r="BH42" i="7"/>
  <c r="BA42" i="7"/>
  <c r="AZ42" i="7"/>
  <c r="AQ42" i="7"/>
  <c r="AP42" i="7"/>
  <c r="AI42" i="7"/>
  <c r="AH42" i="7"/>
  <c r="AG42" i="7"/>
  <c r="BP42" i="7" s="1"/>
  <c r="AF42" i="7"/>
  <c r="AE42" i="7"/>
  <c r="AC42" i="7"/>
  <c r="AB42" i="7"/>
  <c r="U42" i="7"/>
  <c r="T42" i="7"/>
  <c r="K42" i="7"/>
  <c r="J42" i="7"/>
  <c r="BT41" i="7"/>
  <c r="BS41" i="7"/>
  <c r="BR41" i="7"/>
  <c r="BO41" i="7"/>
  <c r="BN41" i="7"/>
  <c r="BM41" i="7"/>
  <c r="BQ41" i="7" s="1"/>
  <c r="BL41" i="7"/>
  <c r="BK41" i="7"/>
  <c r="BI41" i="7"/>
  <c r="BH41" i="7"/>
  <c r="BA41" i="7"/>
  <c r="AZ41" i="7"/>
  <c r="AQ41" i="7"/>
  <c r="AP41" i="7"/>
  <c r="AI41" i="7"/>
  <c r="AH41" i="7"/>
  <c r="AG41" i="7"/>
  <c r="BP41" i="7" s="1"/>
  <c r="AF41" i="7"/>
  <c r="AE41" i="7"/>
  <c r="AC41" i="7"/>
  <c r="AB41" i="7"/>
  <c r="U41" i="7"/>
  <c r="T41" i="7"/>
  <c r="K41" i="7"/>
  <c r="J41" i="7"/>
  <c r="BT40" i="7"/>
  <c r="BS40" i="7"/>
  <c r="BR40" i="7"/>
  <c r="BO40" i="7"/>
  <c r="BN40" i="7"/>
  <c r="BM40" i="7"/>
  <c r="BQ40" i="7" s="1"/>
  <c r="BL40" i="7"/>
  <c r="BK40" i="7"/>
  <c r="BI40" i="7"/>
  <c r="BH40" i="7"/>
  <c r="BA40" i="7"/>
  <c r="AZ40" i="7"/>
  <c r="AQ40" i="7"/>
  <c r="AP40" i="7"/>
  <c r="AI40" i="7"/>
  <c r="AH40" i="7"/>
  <c r="AG40" i="7"/>
  <c r="BP40" i="7" s="1"/>
  <c r="AF40" i="7"/>
  <c r="AE40" i="7"/>
  <c r="AC40" i="7"/>
  <c r="AB40" i="7"/>
  <c r="U40" i="7"/>
  <c r="T40" i="7"/>
  <c r="K40" i="7"/>
  <c r="J40" i="7"/>
  <c r="BT39" i="7"/>
  <c r="BS39" i="7"/>
  <c r="BR39" i="7"/>
  <c r="BO39" i="7"/>
  <c r="BN39" i="7"/>
  <c r="BM39" i="7"/>
  <c r="BQ39" i="7" s="1"/>
  <c r="BL39" i="7"/>
  <c r="BK39" i="7"/>
  <c r="BI39" i="7"/>
  <c r="BH39" i="7"/>
  <c r="BA39" i="7"/>
  <c r="AZ39" i="7"/>
  <c r="AQ39" i="7"/>
  <c r="AP39" i="7"/>
  <c r="AI39" i="7"/>
  <c r="AH39" i="7"/>
  <c r="AG39" i="7"/>
  <c r="BP39" i="7" s="1"/>
  <c r="AF39" i="7"/>
  <c r="AE39" i="7"/>
  <c r="AC39" i="7"/>
  <c r="AB39" i="7"/>
  <c r="U39" i="7"/>
  <c r="T39" i="7"/>
  <c r="K39" i="7"/>
  <c r="J39" i="7"/>
  <c r="BT38" i="7"/>
  <c r="BS38" i="7"/>
  <c r="BR38" i="7"/>
  <c r="BO38" i="7"/>
  <c r="BN38" i="7"/>
  <c r="BM38" i="7"/>
  <c r="BQ38" i="7" s="1"/>
  <c r="BL38" i="7"/>
  <c r="BK38" i="7"/>
  <c r="BI38" i="7"/>
  <c r="BH38" i="7"/>
  <c r="BA38" i="7"/>
  <c r="AZ38" i="7"/>
  <c r="AQ38" i="7"/>
  <c r="AP38" i="7"/>
  <c r="AI38" i="7"/>
  <c r="AH38" i="7"/>
  <c r="AG38" i="7"/>
  <c r="BP38" i="7" s="1"/>
  <c r="AF38" i="7"/>
  <c r="AE38" i="7"/>
  <c r="AC38" i="7"/>
  <c r="AB38" i="7"/>
  <c r="U38" i="7"/>
  <c r="T38" i="7"/>
  <c r="K38" i="7"/>
  <c r="J38" i="7"/>
  <c r="BT37" i="7"/>
  <c r="BS37" i="7"/>
  <c r="BR37" i="7"/>
  <c r="BO37" i="7"/>
  <c r="BN37" i="7"/>
  <c r="BM37" i="7"/>
  <c r="BQ37" i="7" s="1"/>
  <c r="BL37" i="7"/>
  <c r="BK37" i="7"/>
  <c r="BI37" i="7"/>
  <c r="BH37" i="7"/>
  <c r="BA37" i="7"/>
  <c r="AZ37" i="7"/>
  <c r="AQ37" i="7"/>
  <c r="AP37" i="7"/>
  <c r="AI37" i="7"/>
  <c r="AH37" i="7"/>
  <c r="AG37" i="7"/>
  <c r="BP37" i="7" s="1"/>
  <c r="AF37" i="7"/>
  <c r="AE37" i="7"/>
  <c r="AC37" i="7"/>
  <c r="AB37" i="7"/>
  <c r="U37" i="7"/>
  <c r="T37" i="7"/>
  <c r="K37" i="7"/>
  <c r="J37" i="7"/>
  <c r="BT36" i="7"/>
  <c r="BS36" i="7"/>
  <c r="BR36" i="7"/>
  <c r="BO36" i="7"/>
  <c r="BN36" i="7"/>
  <c r="BM36" i="7"/>
  <c r="BQ36" i="7" s="1"/>
  <c r="BL36" i="7"/>
  <c r="BK36" i="7"/>
  <c r="BI36" i="7"/>
  <c r="BH36" i="7"/>
  <c r="BA36" i="7"/>
  <c r="AZ36" i="7"/>
  <c r="AQ36" i="7"/>
  <c r="AP36" i="7"/>
  <c r="AI36" i="7"/>
  <c r="AH36" i="7"/>
  <c r="AG36" i="7"/>
  <c r="BP36" i="7" s="1"/>
  <c r="AF36" i="7"/>
  <c r="AE36" i="7"/>
  <c r="AC36" i="7"/>
  <c r="AB36" i="7"/>
  <c r="U36" i="7"/>
  <c r="T36" i="7"/>
  <c r="K36" i="7"/>
  <c r="J36" i="7"/>
  <c r="BT35" i="7"/>
  <c r="BS35" i="7"/>
  <c r="BR35" i="7"/>
  <c r="BO35" i="7"/>
  <c r="BN35" i="7"/>
  <c r="BM35" i="7"/>
  <c r="BQ35" i="7" s="1"/>
  <c r="BL35" i="7"/>
  <c r="BK35" i="7"/>
  <c r="BI35" i="7"/>
  <c r="BH35" i="7"/>
  <c r="BA35" i="7"/>
  <c r="AZ35" i="7"/>
  <c r="AQ35" i="7"/>
  <c r="AP35" i="7"/>
  <c r="AI35" i="7"/>
  <c r="AH35" i="7"/>
  <c r="AG35" i="7"/>
  <c r="BP35" i="7" s="1"/>
  <c r="AF35" i="7"/>
  <c r="AE35" i="7"/>
  <c r="AC35" i="7"/>
  <c r="AB35" i="7"/>
  <c r="U35" i="7"/>
  <c r="T35" i="7"/>
  <c r="K35" i="7"/>
  <c r="J35" i="7"/>
  <c r="BT34" i="7"/>
  <c r="BS34" i="7"/>
  <c r="BR34" i="7"/>
  <c r="BO34" i="7"/>
  <c r="BN34" i="7"/>
  <c r="BM34" i="7"/>
  <c r="BQ34" i="7" s="1"/>
  <c r="BL34" i="7"/>
  <c r="BK34" i="7"/>
  <c r="BI34" i="7"/>
  <c r="BH34" i="7"/>
  <c r="BA34" i="7"/>
  <c r="AZ34" i="7"/>
  <c r="AQ34" i="7"/>
  <c r="AP34" i="7"/>
  <c r="AI34" i="7"/>
  <c r="AH34" i="7"/>
  <c r="AG34" i="7"/>
  <c r="BP34" i="7" s="1"/>
  <c r="AF34" i="7"/>
  <c r="AE34" i="7"/>
  <c r="AC34" i="7"/>
  <c r="AB34" i="7"/>
  <c r="U34" i="7"/>
  <c r="T34" i="7"/>
  <c r="K34" i="7"/>
  <c r="J34" i="7"/>
  <c r="BT33" i="7"/>
  <c r="BS33" i="7"/>
  <c r="BR33" i="7"/>
  <c r="BO33" i="7"/>
  <c r="BN33" i="7"/>
  <c r="BM33" i="7"/>
  <c r="BQ33" i="7" s="1"/>
  <c r="BL33" i="7"/>
  <c r="BK33" i="7"/>
  <c r="BI33" i="7"/>
  <c r="BH33" i="7"/>
  <c r="BA33" i="7"/>
  <c r="AZ33" i="7"/>
  <c r="AQ33" i="7"/>
  <c r="AP33" i="7"/>
  <c r="AI33" i="7"/>
  <c r="AH33" i="7"/>
  <c r="AG33" i="7"/>
  <c r="BP33" i="7" s="1"/>
  <c r="AF33" i="7"/>
  <c r="AE33" i="7"/>
  <c r="AC33" i="7"/>
  <c r="AB33" i="7"/>
  <c r="U33" i="7"/>
  <c r="T33" i="7"/>
  <c r="K33" i="7"/>
  <c r="J33" i="7"/>
  <c r="BT32" i="7"/>
  <c r="BS32" i="7"/>
  <c r="BR32" i="7"/>
  <c r="BO32" i="7"/>
  <c r="BN32" i="7"/>
  <c r="BM32" i="7"/>
  <c r="BQ32" i="7" s="1"/>
  <c r="BL32" i="7"/>
  <c r="BK32" i="7"/>
  <c r="BI32" i="7"/>
  <c r="BH32" i="7"/>
  <c r="BA32" i="7"/>
  <c r="AZ32" i="7"/>
  <c r="AQ32" i="7"/>
  <c r="AP32" i="7"/>
  <c r="AI32" i="7"/>
  <c r="AH32" i="7"/>
  <c r="AG32" i="7"/>
  <c r="BP32" i="7" s="1"/>
  <c r="AF32" i="7"/>
  <c r="AE32" i="7"/>
  <c r="AC32" i="7"/>
  <c r="AB32" i="7"/>
  <c r="U32" i="7"/>
  <c r="T32" i="7"/>
  <c r="K32" i="7"/>
  <c r="J32" i="7"/>
  <c r="BT31" i="7"/>
  <c r="BS31" i="7"/>
  <c r="BR31" i="7"/>
  <c r="BO31" i="7"/>
  <c r="BN31" i="7"/>
  <c r="BM31" i="7"/>
  <c r="BQ31" i="7" s="1"/>
  <c r="BL31" i="7"/>
  <c r="BK31" i="7"/>
  <c r="BI31" i="7"/>
  <c r="BH31" i="7"/>
  <c r="BA31" i="7"/>
  <c r="AZ31" i="7"/>
  <c r="AQ31" i="7"/>
  <c r="AP31" i="7"/>
  <c r="AI31" i="7"/>
  <c r="AH31" i="7"/>
  <c r="AG31" i="7"/>
  <c r="BP31" i="7" s="1"/>
  <c r="AF31" i="7"/>
  <c r="AE31" i="7"/>
  <c r="AC31" i="7"/>
  <c r="AB31" i="7"/>
  <c r="U31" i="7"/>
  <c r="T31" i="7"/>
  <c r="K31" i="7"/>
  <c r="J31" i="7"/>
  <c r="BT30" i="7"/>
  <c r="BS30" i="7"/>
  <c r="BR30" i="7"/>
  <c r="BO30" i="7"/>
  <c r="BN30" i="7"/>
  <c r="BM30" i="7"/>
  <c r="BQ30" i="7" s="1"/>
  <c r="BL30" i="7"/>
  <c r="BK30" i="7"/>
  <c r="BI30" i="7"/>
  <c r="BH30" i="7"/>
  <c r="BA30" i="7"/>
  <c r="AZ30" i="7"/>
  <c r="AQ30" i="7"/>
  <c r="AP30" i="7"/>
  <c r="AI30" i="7"/>
  <c r="AH30" i="7"/>
  <c r="AG30" i="7"/>
  <c r="BP30" i="7" s="1"/>
  <c r="AF30" i="7"/>
  <c r="AE30" i="7"/>
  <c r="AC30" i="7"/>
  <c r="AB30" i="7"/>
  <c r="U30" i="7"/>
  <c r="T30" i="7"/>
  <c r="K30" i="7"/>
  <c r="J30" i="7"/>
  <c r="BT29" i="7"/>
  <c r="BS29" i="7"/>
  <c r="BR29" i="7"/>
  <c r="BO29" i="7"/>
  <c r="BN29" i="7"/>
  <c r="BM29" i="7"/>
  <c r="BQ29" i="7" s="1"/>
  <c r="BL29" i="7"/>
  <c r="BK29" i="7"/>
  <c r="BI29" i="7"/>
  <c r="BH29" i="7"/>
  <c r="BA29" i="7"/>
  <c r="AZ29" i="7"/>
  <c r="AQ29" i="7"/>
  <c r="AP29" i="7"/>
  <c r="AI29" i="7"/>
  <c r="AH29" i="7"/>
  <c r="AG29" i="7"/>
  <c r="BP29" i="7" s="1"/>
  <c r="AF29" i="7"/>
  <c r="AE29" i="7"/>
  <c r="AC29" i="7"/>
  <c r="AB29" i="7"/>
  <c r="U29" i="7"/>
  <c r="T29" i="7"/>
  <c r="K29" i="7"/>
  <c r="J29" i="7"/>
  <c r="BT28" i="7"/>
  <c r="BS28" i="7"/>
  <c r="BR28" i="7"/>
  <c r="BO28" i="7"/>
  <c r="BN28" i="7"/>
  <c r="BM28" i="7"/>
  <c r="BQ28" i="7" s="1"/>
  <c r="BL28" i="7"/>
  <c r="BK28" i="7"/>
  <c r="BI28" i="7"/>
  <c r="BH28" i="7"/>
  <c r="BA28" i="7"/>
  <c r="AZ28" i="7"/>
  <c r="AQ28" i="7"/>
  <c r="AP28" i="7"/>
  <c r="AI28" i="7"/>
  <c r="AH28" i="7"/>
  <c r="AG28" i="7"/>
  <c r="BP28" i="7" s="1"/>
  <c r="AF28" i="7"/>
  <c r="AE28" i="7"/>
  <c r="AC28" i="7"/>
  <c r="AB28" i="7"/>
  <c r="U28" i="7"/>
  <c r="T28" i="7"/>
  <c r="K28" i="7"/>
  <c r="J28" i="7"/>
  <c r="BT27" i="7"/>
  <c r="BS27" i="7"/>
  <c r="BR27" i="7"/>
  <c r="BO27" i="7"/>
  <c r="BN27" i="7"/>
  <c r="BM27" i="7"/>
  <c r="BQ27" i="7" s="1"/>
  <c r="BL27" i="7"/>
  <c r="BK27" i="7"/>
  <c r="BI27" i="7"/>
  <c r="BH27" i="7"/>
  <c r="BA27" i="7"/>
  <c r="AZ27" i="7"/>
  <c r="AQ27" i="7"/>
  <c r="AP27" i="7"/>
  <c r="AI27" i="7"/>
  <c r="AH27" i="7"/>
  <c r="AG27" i="7"/>
  <c r="BP27" i="7" s="1"/>
  <c r="AF27" i="7"/>
  <c r="AE27" i="7"/>
  <c r="AC27" i="7"/>
  <c r="AB27" i="7"/>
  <c r="U27" i="7"/>
  <c r="T27" i="7"/>
  <c r="K27" i="7"/>
  <c r="J27" i="7"/>
  <c r="BT26" i="7"/>
  <c r="BS26" i="7"/>
  <c r="BR26" i="7"/>
  <c r="BO26" i="7"/>
  <c r="BN26" i="7"/>
  <c r="BM26" i="7"/>
  <c r="BQ26" i="7" s="1"/>
  <c r="BL26" i="7"/>
  <c r="BK26" i="7"/>
  <c r="BI26" i="7"/>
  <c r="BH26" i="7"/>
  <c r="BA26" i="7"/>
  <c r="AZ26" i="7"/>
  <c r="AQ26" i="7"/>
  <c r="AP26" i="7"/>
  <c r="AI26" i="7"/>
  <c r="AH26" i="7"/>
  <c r="AG26" i="7"/>
  <c r="BP26" i="7" s="1"/>
  <c r="AF26" i="7"/>
  <c r="AE26" i="7"/>
  <c r="AC26" i="7"/>
  <c r="AB26" i="7"/>
  <c r="U26" i="7"/>
  <c r="T26" i="7"/>
  <c r="K26" i="7"/>
  <c r="J26" i="7"/>
  <c r="BT25" i="7"/>
  <c r="BS25" i="7"/>
  <c r="BR25" i="7"/>
  <c r="BO25" i="7"/>
  <c r="BN25" i="7"/>
  <c r="BM25" i="7"/>
  <c r="BQ25" i="7" s="1"/>
  <c r="BL25" i="7"/>
  <c r="BK25" i="7"/>
  <c r="BI25" i="7"/>
  <c r="BH25" i="7"/>
  <c r="BA25" i="7"/>
  <c r="AZ25" i="7"/>
  <c r="AQ25" i="7"/>
  <c r="AP25" i="7"/>
  <c r="AI25" i="7"/>
  <c r="AH25" i="7"/>
  <c r="AG25" i="7"/>
  <c r="BP25" i="7" s="1"/>
  <c r="AF25" i="7"/>
  <c r="AE25" i="7"/>
  <c r="AC25" i="7"/>
  <c r="AB25" i="7"/>
  <c r="U25" i="7"/>
  <c r="T25" i="7"/>
  <c r="K25" i="7"/>
  <c r="J25" i="7"/>
  <c r="BT24" i="7"/>
  <c r="BS24" i="7"/>
  <c r="BR24" i="7"/>
  <c r="BO24" i="7"/>
  <c r="BN24" i="7"/>
  <c r="BM24" i="7"/>
  <c r="BQ24" i="7" s="1"/>
  <c r="BL24" i="7"/>
  <c r="BK24" i="7"/>
  <c r="BI24" i="7"/>
  <c r="BH24" i="7"/>
  <c r="BA24" i="7"/>
  <c r="AZ24" i="7"/>
  <c r="AQ24" i="7"/>
  <c r="AP24" i="7"/>
  <c r="AI24" i="7"/>
  <c r="AH24" i="7"/>
  <c r="AG24" i="7"/>
  <c r="BP24" i="7" s="1"/>
  <c r="AF24" i="7"/>
  <c r="AE24" i="7"/>
  <c r="AC24" i="7"/>
  <c r="AB24" i="7"/>
  <c r="U24" i="7"/>
  <c r="T24" i="7"/>
  <c r="K24" i="7"/>
  <c r="J24" i="7"/>
  <c r="BT23" i="7"/>
  <c r="BS23" i="7"/>
  <c r="BR23" i="7"/>
  <c r="BO23" i="7"/>
  <c r="BN23" i="7"/>
  <c r="BM23" i="7"/>
  <c r="BQ23" i="7" s="1"/>
  <c r="BL23" i="7"/>
  <c r="BK23" i="7"/>
  <c r="BI23" i="7"/>
  <c r="BH23" i="7"/>
  <c r="BA23" i="7"/>
  <c r="AZ23" i="7"/>
  <c r="AQ23" i="7"/>
  <c r="AP23" i="7"/>
  <c r="AI23" i="7"/>
  <c r="AH23" i="7"/>
  <c r="AG23" i="7"/>
  <c r="BP23" i="7" s="1"/>
  <c r="AF23" i="7"/>
  <c r="AE23" i="7"/>
  <c r="AC23" i="7"/>
  <c r="AB23" i="7"/>
  <c r="U23" i="7"/>
  <c r="T23" i="7"/>
  <c r="K23" i="7"/>
  <c r="J23" i="7"/>
  <c r="BT22" i="7"/>
  <c r="BS22" i="7"/>
  <c r="BR22" i="7"/>
  <c r="BO22" i="7"/>
  <c r="BN22" i="7"/>
  <c r="BM22" i="7"/>
  <c r="BQ22" i="7" s="1"/>
  <c r="BL22" i="7"/>
  <c r="BK22" i="7"/>
  <c r="BI22" i="7"/>
  <c r="BH22" i="7"/>
  <c r="BA22" i="7"/>
  <c r="AZ22" i="7"/>
  <c r="AQ22" i="7"/>
  <c r="AP22" i="7"/>
  <c r="AI22" i="7"/>
  <c r="AH22" i="7"/>
  <c r="AG22" i="7"/>
  <c r="BP22" i="7" s="1"/>
  <c r="AF22" i="7"/>
  <c r="AE22" i="7"/>
  <c r="AC22" i="7"/>
  <c r="AB22" i="7"/>
  <c r="U22" i="7"/>
  <c r="T22" i="7"/>
  <c r="K22" i="7"/>
  <c r="J22" i="7"/>
  <c r="BT21" i="7"/>
  <c r="BS21" i="7"/>
  <c r="BR21" i="7"/>
  <c r="BO21" i="7"/>
  <c r="BN21" i="7"/>
  <c r="BM21" i="7"/>
  <c r="BQ21" i="7" s="1"/>
  <c r="BL21" i="7"/>
  <c r="BK21" i="7"/>
  <c r="BI21" i="7"/>
  <c r="BH21" i="7"/>
  <c r="BA21" i="7"/>
  <c r="AZ21" i="7"/>
  <c r="AQ21" i="7"/>
  <c r="AP21" i="7"/>
  <c r="AI21" i="7"/>
  <c r="AH21" i="7"/>
  <c r="AG21" i="7"/>
  <c r="BP21" i="7" s="1"/>
  <c r="AF21" i="7"/>
  <c r="AE21" i="7"/>
  <c r="AC21" i="7"/>
  <c r="AB21" i="7"/>
  <c r="U21" i="7"/>
  <c r="T21" i="7"/>
  <c r="K21" i="7"/>
  <c r="J21" i="7"/>
  <c r="BT20" i="7"/>
  <c r="BS20" i="7"/>
  <c r="BR20" i="7"/>
  <c r="BO20" i="7"/>
  <c r="BN20" i="7"/>
  <c r="BM20" i="7"/>
  <c r="BQ20" i="7" s="1"/>
  <c r="BL20" i="7"/>
  <c r="BK20" i="7"/>
  <c r="BI20" i="7"/>
  <c r="BH20" i="7"/>
  <c r="BA20" i="7"/>
  <c r="AZ20" i="7"/>
  <c r="AQ20" i="7"/>
  <c r="AP20" i="7"/>
  <c r="AI20" i="7"/>
  <c r="AH20" i="7"/>
  <c r="AG20" i="7"/>
  <c r="BP20" i="7" s="1"/>
  <c r="AF20" i="7"/>
  <c r="AE20" i="7"/>
  <c r="AC20" i="7"/>
  <c r="AB20" i="7"/>
  <c r="U20" i="7"/>
  <c r="T20" i="7"/>
  <c r="K20" i="7"/>
  <c r="J20" i="7"/>
  <c r="BT19" i="7"/>
  <c r="BS19" i="7"/>
  <c r="BR19" i="7"/>
  <c r="BO19" i="7"/>
  <c r="BN19" i="7"/>
  <c r="BM19" i="7"/>
  <c r="BQ19" i="7" s="1"/>
  <c r="BL19" i="7"/>
  <c r="BK19" i="7"/>
  <c r="BI19" i="7"/>
  <c r="BH19" i="7"/>
  <c r="BA19" i="7"/>
  <c r="AZ19" i="7"/>
  <c r="AQ19" i="7"/>
  <c r="AP19" i="7"/>
  <c r="AI19" i="7"/>
  <c r="AH19" i="7"/>
  <c r="AG19" i="7"/>
  <c r="BP19" i="7" s="1"/>
  <c r="AF19" i="7"/>
  <c r="AE19" i="7"/>
  <c r="AC19" i="7"/>
  <c r="AB19" i="7"/>
  <c r="U19" i="7"/>
  <c r="T19" i="7"/>
  <c r="K19" i="7"/>
  <c r="J19" i="7"/>
  <c r="BT18" i="7"/>
  <c r="BS18" i="7"/>
  <c r="BR18" i="7"/>
  <c r="BO18" i="7"/>
  <c r="BN18" i="7"/>
  <c r="BM18" i="7"/>
  <c r="BQ18" i="7" s="1"/>
  <c r="BL18" i="7"/>
  <c r="BK18" i="7"/>
  <c r="BI18" i="7"/>
  <c r="BH18" i="7"/>
  <c r="BA18" i="7"/>
  <c r="AZ18" i="7"/>
  <c r="AQ18" i="7"/>
  <c r="AP18" i="7"/>
  <c r="AI18" i="7"/>
  <c r="AH18" i="7"/>
  <c r="AG18" i="7"/>
  <c r="BP18" i="7" s="1"/>
  <c r="AF18" i="7"/>
  <c r="AE18" i="7"/>
  <c r="AC18" i="7"/>
  <c r="AB18" i="7"/>
  <c r="U18" i="7"/>
  <c r="T18" i="7"/>
  <c r="K18" i="7"/>
  <c r="J18" i="7"/>
  <c r="BT17" i="7"/>
  <c r="BS17" i="7"/>
  <c r="BR17" i="7"/>
  <c r="BO17" i="7"/>
  <c r="BN17" i="7"/>
  <c r="BM17" i="7"/>
  <c r="BQ17" i="7" s="1"/>
  <c r="BL17" i="7"/>
  <c r="BK17" i="7"/>
  <c r="BI17" i="7"/>
  <c r="BH17" i="7"/>
  <c r="BA17" i="7"/>
  <c r="AZ17" i="7"/>
  <c r="AQ17" i="7"/>
  <c r="AP17" i="7"/>
  <c r="AI17" i="7"/>
  <c r="AH17" i="7"/>
  <c r="AG17" i="7"/>
  <c r="BP17" i="7" s="1"/>
  <c r="AF17" i="7"/>
  <c r="AE17" i="7"/>
  <c r="AC17" i="7"/>
  <c r="AB17" i="7"/>
  <c r="U17" i="7"/>
  <c r="T17" i="7"/>
  <c r="K17" i="7"/>
  <c r="J17" i="7"/>
  <c r="BT16" i="7"/>
  <c r="BS16" i="7"/>
  <c r="BR16" i="7"/>
  <c r="BO16" i="7"/>
  <c r="BN16" i="7"/>
  <c r="BM16" i="7"/>
  <c r="BQ16" i="7" s="1"/>
  <c r="BL16" i="7"/>
  <c r="BK16" i="7"/>
  <c r="BI16" i="7"/>
  <c r="BH16" i="7"/>
  <c r="BA16" i="7"/>
  <c r="AZ16" i="7"/>
  <c r="AQ16" i="7"/>
  <c r="AP16" i="7"/>
  <c r="AI16" i="7"/>
  <c r="AH16" i="7"/>
  <c r="AG16" i="7"/>
  <c r="BP16" i="7" s="1"/>
  <c r="AF16" i="7"/>
  <c r="AE16" i="7"/>
  <c r="AC16" i="7"/>
  <c r="AB16" i="7"/>
  <c r="U16" i="7"/>
  <c r="T16" i="7"/>
  <c r="K16" i="7"/>
  <c r="J16" i="7"/>
  <c r="BT15" i="7"/>
  <c r="BS15" i="7"/>
  <c r="BR15" i="7"/>
  <c r="BO15" i="7"/>
  <c r="BN15" i="7"/>
  <c r="BM15" i="7"/>
  <c r="BQ15" i="7" s="1"/>
  <c r="BL15" i="7"/>
  <c r="BK15" i="7"/>
  <c r="BI15" i="7"/>
  <c r="BH15" i="7"/>
  <c r="BA15" i="7"/>
  <c r="AZ15" i="7"/>
  <c r="AQ15" i="7"/>
  <c r="AP15" i="7"/>
  <c r="AI15" i="7"/>
  <c r="AH15" i="7"/>
  <c r="AG15" i="7"/>
  <c r="BP15" i="7" s="1"/>
  <c r="AF15" i="7"/>
  <c r="AE15" i="7"/>
  <c r="AC15" i="7"/>
  <c r="AB15" i="7"/>
  <c r="U15" i="7"/>
  <c r="T15" i="7"/>
  <c r="K15" i="7"/>
  <c r="J15" i="7"/>
  <c r="A15" i="7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BT14" i="7"/>
  <c r="BS14" i="7"/>
  <c r="BR14" i="7"/>
  <c r="BO14" i="7"/>
  <c r="BN14" i="7"/>
  <c r="BM14" i="7"/>
  <c r="BQ14" i="7" s="1"/>
  <c r="BL14" i="7"/>
  <c r="BK14" i="7"/>
  <c r="BI14" i="7"/>
  <c r="BH14" i="7"/>
  <c r="BA14" i="7"/>
  <c r="AZ14" i="7"/>
  <c r="AQ14" i="7"/>
  <c r="AP14" i="7"/>
  <c r="AI14" i="7"/>
  <c r="AH14" i="7"/>
  <c r="AG14" i="7"/>
  <c r="BP14" i="7" s="1"/>
  <c r="AF14" i="7"/>
  <c r="AE14" i="7"/>
  <c r="AC14" i="7"/>
  <c r="AB14" i="7"/>
  <c r="U14" i="7"/>
  <c r="T14" i="7"/>
  <c r="K14" i="7"/>
  <c r="J14" i="7"/>
  <c r="BB10" i="7"/>
  <c r="AR10" i="7"/>
  <c r="V10" i="7"/>
  <c r="L10" i="7"/>
  <c r="D10" i="7"/>
  <c r="AJ10" i="7" s="1"/>
  <c r="BJ8" i="7"/>
  <c r="BB8" i="7"/>
  <c r="AR8" i="7"/>
  <c r="AJ8" i="7"/>
  <c r="AD8" i="7"/>
  <c r="V8" i="7"/>
  <c r="L8" i="7"/>
  <c r="D8" i="7"/>
  <c r="C4" i="7"/>
  <c r="BT117" i="6"/>
  <c r="BX117" i="6"/>
  <c r="BG117" i="6"/>
  <c r="AW117" i="6"/>
  <c r="AL117" i="6"/>
  <c r="AA117" i="6"/>
  <c r="F117" i="6"/>
  <c r="BP117" i="6" s="1"/>
  <c r="A117" i="6"/>
  <c r="BT113" i="6"/>
  <c r="BS113" i="6"/>
  <c r="BR113" i="6"/>
  <c r="BO113" i="6"/>
  <c r="BN113" i="6"/>
  <c r="BM113" i="6"/>
  <c r="BQ113" i="6" s="1"/>
  <c r="BL113" i="6"/>
  <c r="BK113" i="6"/>
  <c r="BI113" i="6"/>
  <c r="BH113" i="6"/>
  <c r="BA113" i="6"/>
  <c r="AZ113" i="6"/>
  <c r="AS113" i="6"/>
  <c r="AR113" i="6"/>
  <c r="AI113" i="6"/>
  <c r="AH113" i="6"/>
  <c r="AG113" i="6"/>
  <c r="BP113" i="6" s="1"/>
  <c r="AF113" i="6"/>
  <c r="AE113" i="6"/>
  <c r="AC113" i="6"/>
  <c r="AB113" i="6"/>
  <c r="U113" i="6"/>
  <c r="T113" i="6"/>
  <c r="M113" i="6"/>
  <c r="L113" i="6"/>
  <c r="BT112" i="6"/>
  <c r="BS112" i="6"/>
  <c r="BR112" i="6"/>
  <c r="BO112" i="6"/>
  <c r="BN112" i="6"/>
  <c r="BM112" i="6"/>
  <c r="BQ112" i="6" s="1"/>
  <c r="BL112" i="6"/>
  <c r="BK112" i="6"/>
  <c r="BI112" i="6"/>
  <c r="BH112" i="6"/>
  <c r="BA112" i="6"/>
  <c r="AZ112" i="6"/>
  <c r="AS112" i="6"/>
  <c r="AR112" i="6"/>
  <c r="AI112" i="6"/>
  <c r="AH112" i="6"/>
  <c r="AG112" i="6"/>
  <c r="BP112" i="6" s="1"/>
  <c r="AF112" i="6"/>
  <c r="AE112" i="6"/>
  <c r="AC112" i="6"/>
  <c r="AB112" i="6"/>
  <c r="U112" i="6"/>
  <c r="T112" i="6"/>
  <c r="M112" i="6"/>
  <c r="L112" i="6"/>
  <c r="BT111" i="6"/>
  <c r="BS111" i="6"/>
  <c r="BR111" i="6"/>
  <c r="BO111" i="6"/>
  <c r="BN111" i="6"/>
  <c r="BM111" i="6"/>
  <c r="BQ111" i="6" s="1"/>
  <c r="BL111" i="6"/>
  <c r="BK111" i="6"/>
  <c r="BI111" i="6"/>
  <c r="BH111" i="6"/>
  <c r="BA111" i="6"/>
  <c r="AZ111" i="6"/>
  <c r="AS111" i="6"/>
  <c r="AR111" i="6"/>
  <c r="AI111" i="6"/>
  <c r="AH111" i="6"/>
  <c r="AG111" i="6"/>
  <c r="BP111" i="6" s="1"/>
  <c r="AF111" i="6"/>
  <c r="AE111" i="6"/>
  <c r="AC111" i="6"/>
  <c r="AB111" i="6"/>
  <c r="U111" i="6"/>
  <c r="T111" i="6"/>
  <c r="M111" i="6"/>
  <c r="L111" i="6"/>
  <c r="BT110" i="6"/>
  <c r="BS110" i="6"/>
  <c r="BR110" i="6"/>
  <c r="BO110" i="6"/>
  <c r="BN110" i="6"/>
  <c r="BM110" i="6"/>
  <c r="BQ110" i="6" s="1"/>
  <c r="BL110" i="6"/>
  <c r="BK110" i="6"/>
  <c r="BI110" i="6"/>
  <c r="BH110" i="6"/>
  <c r="BA110" i="6"/>
  <c r="AZ110" i="6"/>
  <c r="AS110" i="6"/>
  <c r="AR110" i="6"/>
  <c r="AI110" i="6"/>
  <c r="AH110" i="6"/>
  <c r="AG110" i="6"/>
  <c r="BP110" i="6" s="1"/>
  <c r="AF110" i="6"/>
  <c r="AE110" i="6"/>
  <c r="AC110" i="6"/>
  <c r="AB110" i="6"/>
  <c r="U110" i="6"/>
  <c r="T110" i="6"/>
  <c r="M110" i="6"/>
  <c r="L110" i="6"/>
  <c r="BT109" i="6"/>
  <c r="BS109" i="6"/>
  <c r="BR109" i="6"/>
  <c r="BO109" i="6"/>
  <c r="BN109" i="6"/>
  <c r="BM109" i="6"/>
  <c r="BQ109" i="6" s="1"/>
  <c r="BL109" i="6"/>
  <c r="BK109" i="6"/>
  <c r="BI109" i="6"/>
  <c r="BH109" i="6"/>
  <c r="BA109" i="6"/>
  <c r="AZ109" i="6"/>
  <c r="AS109" i="6"/>
  <c r="AR109" i="6"/>
  <c r="AI109" i="6"/>
  <c r="AH109" i="6"/>
  <c r="AG109" i="6"/>
  <c r="BP109" i="6" s="1"/>
  <c r="AF109" i="6"/>
  <c r="AE109" i="6"/>
  <c r="AC109" i="6"/>
  <c r="AB109" i="6"/>
  <c r="U109" i="6"/>
  <c r="T109" i="6"/>
  <c r="M109" i="6"/>
  <c r="L109" i="6"/>
  <c r="BT108" i="6"/>
  <c r="BS108" i="6"/>
  <c r="BR108" i="6"/>
  <c r="BO108" i="6"/>
  <c r="BN108" i="6"/>
  <c r="BM108" i="6"/>
  <c r="BQ108" i="6" s="1"/>
  <c r="BL108" i="6"/>
  <c r="BK108" i="6"/>
  <c r="BI108" i="6"/>
  <c r="BH108" i="6"/>
  <c r="BA108" i="6"/>
  <c r="AZ108" i="6"/>
  <c r="AS108" i="6"/>
  <c r="AR108" i="6"/>
  <c r="AI108" i="6"/>
  <c r="AH108" i="6"/>
  <c r="AG108" i="6"/>
  <c r="BP108" i="6" s="1"/>
  <c r="AF108" i="6"/>
  <c r="AE108" i="6"/>
  <c r="AC108" i="6"/>
  <c r="AB108" i="6"/>
  <c r="U108" i="6"/>
  <c r="T108" i="6"/>
  <c r="M108" i="6"/>
  <c r="L108" i="6"/>
  <c r="BT107" i="6"/>
  <c r="BS107" i="6"/>
  <c r="BR107" i="6"/>
  <c r="BO107" i="6"/>
  <c r="BN107" i="6"/>
  <c r="BM107" i="6"/>
  <c r="BQ107" i="6" s="1"/>
  <c r="BL107" i="6"/>
  <c r="BK107" i="6"/>
  <c r="BI107" i="6"/>
  <c r="BH107" i="6"/>
  <c r="BA107" i="6"/>
  <c r="AZ107" i="6"/>
  <c r="AS107" i="6"/>
  <c r="AR107" i="6"/>
  <c r="AI107" i="6"/>
  <c r="AH107" i="6"/>
  <c r="AG107" i="6"/>
  <c r="BP107" i="6" s="1"/>
  <c r="AF107" i="6"/>
  <c r="AE107" i="6"/>
  <c r="AC107" i="6"/>
  <c r="AB107" i="6"/>
  <c r="U107" i="6"/>
  <c r="T107" i="6"/>
  <c r="M107" i="6"/>
  <c r="L107" i="6"/>
  <c r="BT106" i="6"/>
  <c r="BS106" i="6"/>
  <c r="BR106" i="6"/>
  <c r="BO106" i="6"/>
  <c r="BN106" i="6"/>
  <c r="BM106" i="6"/>
  <c r="BQ106" i="6" s="1"/>
  <c r="BL106" i="6"/>
  <c r="BK106" i="6"/>
  <c r="BI106" i="6"/>
  <c r="BH106" i="6"/>
  <c r="BA106" i="6"/>
  <c r="AZ106" i="6"/>
  <c r="AS106" i="6"/>
  <c r="AR106" i="6"/>
  <c r="AI106" i="6"/>
  <c r="AH106" i="6"/>
  <c r="AG106" i="6"/>
  <c r="BP106" i="6" s="1"/>
  <c r="AF106" i="6"/>
  <c r="AE106" i="6"/>
  <c r="AC106" i="6"/>
  <c r="AB106" i="6"/>
  <c r="U106" i="6"/>
  <c r="T106" i="6"/>
  <c r="M106" i="6"/>
  <c r="L106" i="6"/>
  <c r="BT105" i="6"/>
  <c r="BS105" i="6"/>
  <c r="BR105" i="6"/>
  <c r="BO105" i="6"/>
  <c r="BN105" i="6"/>
  <c r="BM105" i="6"/>
  <c r="BQ105" i="6" s="1"/>
  <c r="BL105" i="6"/>
  <c r="BK105" i="6"/>
  <c r="BI105" i="6"/>
  <c r="BH105" i="6"/>
  <c r="BA105" i="6"/>
  <c r="AZ105" i="6"/>
  <c r="AS105" i="6"/>
  <c r="AR105" i="6"/>
  <c r="AI105" i="6"/>
  <c r="AH105" i="6"/>
  <c r="AG105" i="6"/>
  <c r="BP105" i="6" s="1"/>
  <c r="AF105" i="6"/>
  <c r="AE105" i="6"/>
  <c r="AC105" i="6"/>
  <c r="AB105" i="6"/>
  <c r="U105" i="6"/>
  <c r="T105" i="6"/>
  <c r="M105" i="6"/>
  <c r="L105" i="6"/>
  <c r="BT104" i="6"/>
  <c r="BS104" i="6"/>
  <c r="BR104" i="6"/>
  <c r="BO104" i="6"/>
  <c r="BN104" i="6"/>
  <c r="BM104" i="6"/>
  <c r="BQ104" i="6" s="1"/>
  <c r="BL104" i="6"/>
  <c r="BK104" i="6"/>
  <c r="BI104" i="6"/>
  <c r="BH104" i="6"/>
  <c r="BA104" i="6"/>
  <c r="AZ104" i="6"/>
  <c r="AS104" i="6"/>
  <c r="AR104" i="6"/>
  <c r="AI104" i="6"/>
  <c r="AH104" i="6"/>
  <c r="AG104" i="6"/>
  <c r="BP104" i="6" s="1"/>
  <c r="AF104" i="6"/>
  <c r="AE104" i="6"/>
  <c r="AC104" i="6"/>
  <c r="AB104" i="6"/>
  <c r="U104" i="6"/>
  <c r="T104" i="6"/>
  <c r="M104" i="6"/>
  <c r="L104" i="6"/>
  <c r="BT103" i="6"/>
  <c r="BS103" i="6"/>
  <c r="BR103" i="6"/>
  <c r="BO103" i="6"/>
  <c r="BN103" i="6"/>
  <c r="BM103" i="6"/>
  <c r="BQ103" i="6" s="1"/>
  <c r="BL103" i="6"/>
  <c r="BK103" i="6"/>
  <c r="BI103" i="6"/>
  <c r="BH103" i="6"/>
  <c r="BA103" i="6"/>
  <c r="AZ103" i="6"/>
  <c r="AS103" i="6"/>
  <c r="AR103" i="6"/>
  <c r="AI103" i="6"/>
  <c r="AH103" i="6"/>
  <c r="AG103" i="6"/>
  <c r="BP103" i="6" s="1"/>
  <c r="AF103" i="6"/>
  <c r="AE103" i="6"/>
  <c r="AC103" i="6"/>
  <c r="AB103" i="6"/>
  <c r="U103" i="6"/>
  <c r="T103" i="6"/>
  <c r="M103" i="6"/>
  <c r="L103" i="6"/>
  <c r="BT102" i="6"/>
  <c r="BS102" i="6"/>
  <c r="BR102" i="6"/>
  <c r="BO102" i="6"/>
  <c r="BN102" i="6"/>
  <c r="BM102" i="6"/>
  <c r="BQ102" i="6" s="1"/>
  <c r="BL102" i="6"/>
  <c r="BK102" i="6"/>
  <c r="BI102" i="6"/>
  <c r="BH102" i="6"/>
  <c r="BA102" i="6"/>
  <c r="AZ102" i="6"/>
  <c r="AS102" i="6"/>
  <c r="AR102" i="6"/>
  <c r="AI102" i="6"/>
  <c r="AH102" i="6"/>
  <c r="AG102" i="6"/>
  <c r="BP102" i="6" s="1"/>
  <c r="AF102" i="6"/>
  <c r="AE102" i="6"/>
  <c r="AC102" i="6"/>
  <c r="AB102" i="6"/>
  <c r="U102" i="6"/>
  <c r="T102" i="6"/>
  <c r="M102" i="6"/>
  <c r="L102" i="6"/>
  <c r="BT101" i="6"/>
  <c r="BS101" i="6"/>
  <c r="BR101" i="6"/>
  <c r="BO101" i="6"/>
  <c r="BN101" i="6"/>
  <c r="BM101" i="6"/>
  <c r="BQ101" i="6" s="1"/>
  <c r="BL101" i="6"/>
  <c r="BK101" i="6"/>
  <c r="BI101" i="6"/>
  <c r="BH101" i="6"/>
  <c r="BA101" i="6"/>
  <c r="AZ101" i="6"/>
  <c r="AS101" i="6"/>
  <c r="AR101" i="6"/>
  <c r="AI101" i="6"/>
  <c r="AH101" i="6"/>
  <c r="AG101" i="6"/>
  <c r="BP101" i="6" s="1"/>
  <c r="AF101" i="6"/>
  <c r="AE101" i="6"/>
  <c r="AC101" i="6"/>
  <c r="AB101" i="6"/>
  <c r="U101" i="6"/>
  <c r="T101" i="6"/>
  <c r="M101" i="6"/>
  <c r="L101" i="6"/>
  <c r="BT100" i="6"/>
  <c r="BS100" i="6"/>
  <c r="BR100" i="6"/>
  <c r="BO100" i="6"/>
  <c r="BN100" i="6"/>
  <c r="BM100" i="6"/>
  <c r="BQ100" i="6" s="1"/>
  <c r="BL100" i="6"/>
  <c r="BK100" i="6"/>
  <c r="BI100" i="6"/>
  <c r="BH100" i="6"/>
  <c r="BA100" i="6"/>
  <c r="AZ100" i="6"/>
  <c r="AS100" i="6"/>
  <c r="AR100" i="6"/>
  <c r="AI100" i="6"/>
  <c r="AH100" i="6"/>
  <c r="AG100" i="6"/>
  <c r="BP100" i="6" s="1"/>
  <c r="AF100" i="6"/>
  <c r="AE100" i="6"/>
  <c r="AC100" i="6"/>
  <c r="AB100" i="6"/>
  <c r="U100" i="6"/>
  <c r="T100" i="6"/>
  <c r="M100" i="6"/>
  <c r="L100" i="6"/>
  <c r="BT99" i="6"/>
  <c r="BS99" i="6"/>
  <c r="BR99" i="6"/>
  <c r="BO99" i="6"/>
  <c r="BN99" i="6"/>
  <c r="BM99" i="6"/>
  <c r="BQ99" i="6" s="1"/>
  <c r="BL99" i="6"/>
  <c r="BK99" i="6"/>
  <c r="BI99" i="6"/>
  <c r="BH99" i="6"/>
  <c r="BA99" i="6"/>
  <c r="AZ99" i="6"/>
  <c r="AS99" i="6"/>
  <c r="AR99" i="6"/>
  <c r="AI99" i="6"/>
  <c r="AH99" i="6"/>
  <c r="AG99" i="6"/>
  <c r="BP99" i="6" s="1"/>
  <c r="AF99" i="6"/>
  <c r="AE99" i="6"/>
  <c r="AC99" i="6"/>
  <c r="AB99" i="6"/>
  <c r="U99" i="6"/>
  <c r="T99" i="6"/>
  <c r="M99" i="6"/>
  <c r="L99" i="6"/>
  <c r="BT98" i="6"/>
  <c r="BS98" i="6"/>
  <c r="BR98" i="6"/>
  <c r="BO98" i="6"/>
  <c r="BN98" i="6"/>
  <c r="BM98" i="6"/>
  <c r="BQ98" i="6" s="1"/>
  <c r="BL98" i="6"/>
  <c r="BK98" i="6"/>
  <c r="BI98" i="6"/>
  <c r="BH98" i="6"/>
  <c r="BA98" i="6"/>
  <c r="AZ98" i="6"/>
  <c r="AS98" i="6"/>
  <c r="AR98" i="6"/>
  <c r="AI98" i="6"/>
  <c r="AH98" i="6"/>
  <c r="AG98" i="6"/>
  <c r="BP98" i="6" s="1"/>
  <c r="AF98" i="6"/>
  <c r="AE98" i="6"/>
  <c r="AC98" i="6"/>
  <c r="AB98" i="6"/>
  <c r="U98" i="6"/>
  <c r="T98" i="6"/>
  <c r="M98" i="6"/>
  <c r="L98" i="6"/>
  <c r="BT97" i="6"/>
  <c r="BS97" i="6"/>
  <c r="BR97" i="6"/>
  <c r="BO97" i="6"/>
  <c r="BN97" i="6"/>
  <c r="BM97" i="6"/>
  <c r="BQ97" i="6" s="1"/>
  <c r="BL97" i="6"/>
  <c r="BK97" i="6"/>
  <c r="BI97" i="6"/>
  <c r="BH97" i="6"/>
  <c r="BA97" i="6"/>
  <c r="AZ97" i="6"/>
  <c r="AS97" i="6"/>
  <c r="AR97" i="6"/>
  <c r="AI97" i="6"/>
  <c r="AH97" i="6"/>
  <c r="AG97" i="6"/>
  <c r="BP97" i="6" s="1"/>
  <c r="AF97" i="6"/>
  <c r="AE97" i="6"/>
  <c r="AC97" i="6"/>
  <c r="AB97" i="6"/>
  <c r="U97" i="6"/>
  <c r="T97" i="6"/>
  <c r="M97" i="6"/>
  <c r="L97" i="6"/>
  <c r="BT96" i="6"/>
  <c r="BS96" i="6"/>
  <c r="BR96" i="6"/>
  <c r="BO96" i="6"/>
  <c r="BN96" i="6"/>
  <c r="BM96" i="6"/>
  <c r="BQ96" i="6" s="1"/>
  <c r="BL96" i="6"/>
  <c r="BK96" i="6"/>
  <c r="BI96" i="6"/>
  <c r="BH96" i="6"/>
  <c r="BA96" i="6"/>
  <c r="AZ96" i="6"/>
  <c r="AS96" i="6"/>
  <c r="AR96" i="6"/>
  <c r="AI96" i="6"/>
  <c r="AH96" i="6"/>
  <c r="AG96" i="6"/>
  <c r="BP96" i="6" s="1"/>
  <c r="AF96" i="6"/>
  <c r="AE96" i="6"/>
  <c r="AC96" i="6"/>
  <c r="AB96" i="6"/>
  <c r="U96" i="6"/>
  <c r="T96" i="6"/>
  <c r="M96" i="6"/>
  <c r="L96" i="6"/>
  <c r="BT95" i="6"/>
  <c r="BS95" i="6"/>
  <c r="BR95" i="6"/>
  <c r="BO95" i="6"/>
  <c r="BN95" i="6"/>
  <c r="BM95" i="6"/>
  <c r="BQ95" i="6" s="1"/>
  <c r="BL95" i="6"/>
  <c r="BK95" i="6"/>
  <c r="BI95" i="6"/>
  <c r="BH95" i="6"/>
  <c r="BA95" i="6"/>
  <c r="AZ95" i="6"/>
  <c r="AS95" i="6"/>
  <c r="AR95" i="6"/>
  <c r="AI95" i="6"/>
  <c r="AH95" i="6"/>
  <c r="AG95" i="6"/>
  <c r="BP95" i="6" s="1"/>
  <c r="AF95" i="6"/>
  <c r="AE95" i="6"/>
  <c r="AC95" i="6"/>
  <c r="AB95" i="6"/>
  <c r="U95" i="6"/>
  <c r="T95" i="6"/>
  <c r="M95" i="6"/>
  <c r="L95" i="6"/>
  <c r="BT94" i="6"/>
  <c r="BS94" i="6"/>
  <c r="BR94" i="6"/>
  <c r="BO94" i="6"/>
  <c r="BN94" i="6"/>
  <c r="BM94" i="6"/>
  <c r="BQ94" i="6" s="1"/>
  <c r="BL94" i="6"/>
  <c r="BK94" i="6"/>
  <c r="BI94" i="6"/>
  <c r="BH94" i="6"/>
  <c r="BA94" i="6"/>
  <c r="AZ94" i="6"/>
  <c r="AS94" i="6"/>
  <c r="AR94" i="6"/>
  <c r="AI94" i="6"/>
  <c r="AH94" i="6"/>
  <c r="AG94" i="6"/>
  <c r="BP94" i="6" s="1"/>
  <c r="AF94" i="6"/>
  <c r="AE94" i="6"/>
  <c r="AC94" i="6"/>
  <c r="AB94" i="6"/>
  <c r="U94" i="6"/>
  <c r="T94" i="6"/>
  <c r="M94" i="6"/>
  <c r="L94" i="6"/>
  <c r="BT93" i="6"/>
  <c r="BS93" i="6"/>
  <c r="BR93" i="6"/>
  <c r="BO93" i="6"/>
  <c r="BN93" i="6"/>
  <c r="BM93" i="6"/>
  <c r="BQ93" i="6" s="1"/>
  <c r="BL93" i="6"/>
  <c r="BK93" i="6"/>
  <c r="BI93" i="6"/>
  <c r="BH93" i="6"/>
  <c r="BA93" i="6"/>
  <c r="AZ93" i="6"/>
  <c r="AS93" i="6"/>
  <c r="AR93" i="6"/>
  <c r="AI93" i="6"/>
  <c r="AH93" i="6"/>
  <c r="AG93" i="6"/>
  <c r="BP93" i="6" s="1"/>
  <c r="AF93" i="6"/>
  <c r="AE93" i="6"/>
  <c r="AC93" i="6"/>
  <c r="AB93" i="6"/>
  <c r="U93" i="6"/>
  <c r="T93" i="6"/>
  <c r="M93" i="6"/>
  <c r="L93" i="6"/>
  <c r="BT92" i="6"/>
  <c r="BS92" i="6"/>
  <c r="BR92" i="6"/>
  <c r="BO92" i="6"/>
  <c r="BN92" i="6"/>
  <c r="BM92" i="6"/>
  <c r="BQ92" i="6" s="1"/>
  <c r="BL92" i="6"/>
  <c r="BK92" i="6"/>
  <c r="BI92" i="6"/>
  <c r="BH92" i="6"/>
  <c r="BA92" i="6"/>
  <c r="AZ92" i="6"/>
  <c r="AS92" i="6"/>
  <c r="AR92" i="6"/>
  <c r="AI92" i="6"/>
  <c r="AH92" i="6"/>
  <c r="AG92" i="6"/>
  <c r="BP92" i="6" s="1"/>
  <c r="AF92" i="6"/>
  <c r="AE92" i="6"/>
  <c r="AC92" i="6"/>
  <c r="AB92" i="6"/>
  <c r="U92" i="6"/>
  <c r="T92" i="6"/>
  <c r="M92" i="6"/>
  <c r="L92" i="6"/>
  <c r="BT91" i="6"/>
  <c r="BS91" i="6"/>
  <c r="BR91" i="6"/>
  <c r="BO91" i="6"/>
  <c r="BN91" i="6"/>
  <c r="BM91" i="6"/>
  <c r="BQ91" i="6" s="1"/>
  <c r="BL91" i="6"/>
  <c r="BK91" i="6"/>
  <c r="BI91" i="6"/>
  <c r="BH91" i="6"/>
  <c r="BA91" i="6"/>
  <c r="AZ91" i="6"/>
  <c r="AS91" i="6"/>
  <c r="AR91" i="6"/>
  <c r="AI91" i="6"/>
  <c r="AH91" i="6"/>
  <c r="AG91" i="6"/>
  <c r="BP91" i="6" s="1"/>
  <c r="AF91" i="6"/>
  <c r="AE91" i="6"/>
  <c r="AC91" i="6"/>
  <c r="AB91" i="6"/>
  <c r="U91" i="6"/>
  <c r="T91" i="6"/>
  <c r="M91" i="6"/>
  <c r="L91" i="6"/>
  <c r="BT90" i="6"/>
  <c r="BS90" i="6"/>
  <c r="BR90" i="6"/>
  <c r="BO90" i="6"/>
  <c r="BN90" i="6"/>
  <c r="BM90" i="6"/>
  <c r="BQ90" i="6" s="1"/>
  <c r="BL90" i="6"/>
  <c r="BK90" i="6"/>
  <c r="BI90" i="6"/>
  <c r="BH90" i="6"/>
  <c r="BA90" i="6"/>
  <c r="AZ90" i="6"/>
  <c r="AS90" i="6"/>
  <c r="AR90" i="6"/>
  <c r="AI90" i="6"/>
  <c r="AH90" i="6"/>
  <c r="AG90" i="6"/>
  <c r="BP90" i="6" s="1"/>
  <c r="AF90" i="6"/>
  <c r="AE90" i="6"/>
  <c r="AC90" i="6"/>
  <c r="AB90" i="6"/>
  <c r="U90" i="6"/>
  <c r="T90" i="6"/>
  <c r="M90" i="6"/>
  <c r="L90" i="6"/>
  <c r="BT89" i="6"/>
  <c r="BS89" i="6"/>
  <c r="BR89" i="6"/>
  <c r="BO89" i="6"/>
  <c r="BN89" i="6"/>
  <c r="BM89" i="6"/>
  <c r="BQ89" i="6" s="1"/>
  <c r="BL89" i="6"/>
  <c r="BK89" i="6"/>
  <c r="BI89" i="6"/>
  <c r="BH89" i="6"/>
  <c r="BA89" i="6"/>
  <c r="AZ89" i="6"/>
  <c r="AS89" i="6"/>
  <c r="AR89" i="6"/>
  <c r="AI89" i="6"/>
  <c r="AH89" i="6"/>
  <c r="AG89" i="6"/>
  <c r="BP89" i="6" s="1"/>
  <c r="AF89" i="6"/>
  <c r="AE89" i="6"/>
  <c r="AC89" i="6"/>
  <c r="AB89" i="6"/>
  <c r="U89" i="6"/>
  <c r="T89" i="6"/>
  <c r="M89" i="6"/>
  <c r="L89" i="6"/>
  <c r="BT88" i="6"/>
  <c r="BS88" i="6"/>
  <c r="BR88" i="6"/>
  <c r="BO88" i="6"/>
  <c r="BN88" i="6"/>
  <c r="BM88" i="6"/>
  <c r="BQ88" i="6" s="1"/>
  <c r="BL88" i="6"/>
  <c r="BK88" i="6"/>
  <c r="BI88" i="6"/>
  <c r="BH88" i="6"/>
  <c r="BA88" i="6"/>
  <c r="AZ88" i="6"/>
  <c r="AS88" i="6"/>
  <c r="AR88" i="6"/>
  <c r="AI88" i="6"/>
  <c r="AH88" i="6"/>
  <c r="AG88" i="6"/>
  <c r="BP88" i="6" s="1"/>
  <c r="AF88" i="6"/>
  <c r="AE88" i="6"/>
  <c r="AC88" i="6"/>
  <c r="AB88" i="6"/>
  <c r="U88" i="6"/>
  <c r="T88" i="6"/>
  <c r="M88" i="6"/>
  <c r="L88" i="6"/>
  <c r="BT87" i="6"/>
  <c r="BS87" i="6"/>
  <c r="BR87" i="6"/>
  <c r="BO87" i="6"/>
  <c r="BN87" i="6"/>
  <c r="BM87" i="6"/>
  <c r="BQ87" i="6" s="1"/>
  <c r="BL87" i="6"/>
  <c r="BK87" i="6"/>
  <c r="BI87" i="6"/>
  <c r="BH87" i="6"/>
  <c r="BA87" i="6"/>
  <c r="AZ87" i="6"/>
  <c r="AS87" i="6"/>
  <c r="AR87" i="6"/>
  <c r="AI87" i="6"/>
  <c r="AH87" i="6"/>
  <c r="AG87" i="6"/>
  <c r="BP87" i="6" s="1"/>
  <c r="AF87" i="6"/>
  <c r="AE87" i="6"/>
  <c r="AC87" i="6"/>
  <c r="AB87" i="6"/>
  <c r="U87" i="6"/>
  <c r="T87" i="6"/>
  <c r="M87" i="6"/>
  <c r="L87" i="6"/>
  <c r="BT86" i="6"/>
  <c r="BS86" i="6"/>
  <c r="BR86" i="6"/>
  <c r="BO86" i="6"/>
  <c r="BN86" i="6"/>
  <c r="BM86" i="6"/>
  <c r="BQ86" i="6" s="1"/>
  <c r="BL86" i="6"/>
  <c r="BK86" i="6"/>
  <c r="BI86" i="6"/>
  <c r="BH86" i="6"/>
  <c r="BA86" i="6"/>
  <c r="AZ86" i="6"/>
  <c r="AS86" i="6"/>
  <c r="AR86" i="6"/>
  <c r="AI86" i="6"/>
  <c r="AH86" i="6"/>
  <c r="AG86" i="6"/>
  <c r="BP86" i="6" s="1"/>
  <c r="AF86" i="6"/>
  <c r="AE86" i="6"/>
  <c r="AC86" i="6"/>
  <c r="AB86" i="6"/>
  <c r="U86" i="6"/>
  <c r="T86" i="6"/>
  <c r="M86" i="6"/>
  <c r="L86" i="6"/>
  <c r="BT85" i="6"/>
  <c r="BS85" i="6"/>
  <c r="BR85" i="6"/>
  <c r="BO85" i="6"/>
  <c r="BN85" i="6"/>
  <c r="BM85" i="6"/>
  <c r="BQ85" i="6" s="1"/>
  <c r="BL85" i="6"/>
  <c r="BK85" i="6"/>
  <c r="BI85" i="6"/>
  <c r="BH85" i="6"/>
  <c r="BA85" i="6"/>
  <c r="AZ85" i="6"/>
  <c r="AS85" i="6"/>
  <c r="AR85" i="6"/>
  <c r="AI85" i="6"/>
  <c r="AH85" i="6"/>
  <c r="AG85" i="6"/>
  <c r="BP85" i="6" s="1"/>
  <c r="AF85" i="6"/>
  <c r="AE85" i="6"/>
  <c r="AC85" i="6"/>
  <c r="AB85" i="6"/>
  <c r="U85" i="6"/>
  <c r="T85" i="6"/>
  <c r="M85" i="6"/>
  <c r="L85" i="6"/>
  <c r="BT84" i="6"/>
  <c r="BS84" i="6"/>
  <c r="BR84" i="6"/>
  <c r="BO84" i="6"/>
  <c r="BN84" i="6"/>
  <c r="BM84" i="6"/>
  <c r="BQ84" i="6" s="1"/>
  <c r="BL84" i="6"/>
  <c r="BK84" i="6"/>
  <c r="BI84" i="6"/>
  <c r="BH84" i="6"/>
  <c r="BA84" i="6"/>
  <c r="AZ84" i="6"/>
  <c r="AS84" i="6"/>
  <c r="AR84" i="6"/>
  <c r="AI84" i="6"/>
  <c r="AH84" i="6"/>
  <c r="AG84" i="6"/>
  <c r="BP84" i="6" s="1"/>
  <c r="AF84" i="6"/>
  <c r="AE84" i="6"/>
  <c r="AC84" i="6"/>
  <c r="AB84" i="6"/>
  <c r="U84" i="6"/>
  <c r="T84" i="6"/>
  <c r="M84" i="6"/>
  <c r="L84" i="6"/>
  <c r="BT83" i="6"/>
  <c r="BS83" i="6"/>
  <c r="BR83" i="6"/>
  <c r="BO83" i="6"/>
  <c r="BN83" i="6"/>
  <c r="BM83" i="6"/>
  <c r="BQ83" i="6" s="1"/>
  <c r="BL83" i="6"/>
  <c r="BK83" i="6"/>
  <c r="BI83" i="6"/>
  <c r="BH83" i="6"/>
  <c r="BA83" i="6"/>
  <c r="AZ83" i="6"/>
  <c r="AS83" i="6"/>
  <c r="AR83" i="6"/>
  <c r="AI83" i="6"/>
  <c r="AH83" i="6"/>
  <c r="AG83" i="6"/>
  <c r="BP83" i="6" s="1"/>
  <c r="AF83" i="6"/>
  <c r="AE83" i="6"/>
  <c r="AC83" i="6"/>
  <c r="AB83" i="6"/>
  <c r="U83" i="6"/>
  <c r="T83" i="6"/>
  <c r="M83" i="6"/>
  <c r="L83" i="6"/>
  <c r="BT82" i="6"/>
  <c r="BS82" i="6"/>
  <c r="BR82" i="6"/>
  <c r="BO82" i="6"/>
  <c r="BN82" i="6"/>
  <c r="BM82" i="6"/>
  <c r="BQ82" i="6" s="1"/>
  <c r="BL82" i="6"/>
  <c r="BK82" i="6"/>
  <c r="BI82" i="6"/>
  <c r="BH82" i="6"/>
  <c r="BA82" i="6"/>
  <c r="AZ82" i="6"/>
  <c r="AS82" i="6"/>
  <c r="AR82" i="6"/>
  <c r="AI82" i="6"/>
  <c r="AH82" i="6"/>
  <c r="AG82" i="6"/>
  <c r="BP82" i="6" s="1"/>
  <c r="AF82" i="6"/>
  <c r="AE82" i="6"/>
  <c r="AC82" i="6"/>
  <c r="AB82" i="6"/>
  <c r="U82" i="6"/>
  <c r="T82" i="6"/>
  <c r="M82" i="6"/>
  <c r="L82" i="6"/>
  <c r="BT81" i="6"/>
  <c r="BS81" i="6"/>
  <c r="BR81" i="6"/>
  <c r="BO81" i="6"/>
  <c r="BN81" i="6"/>
  <c r="BM81" i="6"/>
  <c r="BQ81" i="6" s="1"/>
  <c r="BL81" i="6"/>
  <c r="BK81" i="6"/>
  <c r="BI81" i="6"/>
  <c r="BH81" i="6"/>
  <c r="BA81" i="6"/>
  <c r="AZ81" i="6"/>
  <c r="AS81" i="6"/>
  <c r="AR81" i="6"/>
  <c r="AI81" i="6"/>
  <c r="AH81" i="6"/>
  <c r="AG81" i="6"/>
  <c r="BP81" i="6" s="1"/>
  <c r="AF81" i="6"/>
  <c r="AE81" i="6"/>
  <c r="AC81" i="6"/>
  <c r="AB81" i="6"/>
  <c r="U81" i="6"/>
  <c r="T81" i="6"/>
  <c r="M81" i="6"/>
  <c r="L81" i="6"/>
  <c r="BT80" i="6"/>
  <c r="BS80" i="6"/>
  <c r="BR80" i="6"/>
  <c r="BO80" i="6"/>
  <c r="BN80" i="6"/>
  <c r="BM80" i="6"/>
  <c r="BQ80" i="6" s="1"/>
  <c r="BL80" i="6"/>
  <c r="BK80" i="6"/>
  <c r="BI80" i="6"/>
  <c r="BH80" i="6"/>
  <c r="BA80" i="6"/>
  <c r="AZ80" i="6"/>
  <c r="AS80" i="6"/>
  <c r="AR80" i="6"/>
  <c r="AI80" i="6"/>
  <c r="AH80" i="6"/>
  <c r="AG80" i="6"/>
  <c r="BP80" i="6" s="1"/>
  <c r="AF80" i="6"/>
  <c r="AE80" i="6"/>
  <c r="AC80" i="6"/>
  <c r="AB80" i="6"/>
  <c r="U80" i="6"/>
  <c r="T80" i="6"/>
  <c r="M80" i="6"/>
  <c r="L80" i="6"/>
  <c r="BT79" i="6"/>
  <c r="BS79" i="6"/>
  <c r="BR79" i="6"/>
  <c r="BO79" i="6"/>
  <c r="BN79" i="6"/>
  <c r="BM79" i="6"/>
  <c r="BQ79" i="6" s="1"/>
  <c r="BL79" i="6"/>
  <c r="BK79" i="6"/>
  <c r="BI79" i="6"/>
  <c r="BH79" i="6"/>
  <c r="BA79" i="6"/>
  <c r="AZ79" i="6"/>
  <c r="AS79" i="6"/>
  <c r="AR79" i="6"/>
  <c r="AI79" i="6"/>
  <c r="AH79" i="6"/>
  <c r="AG79" i="6"/>
  <c r="BP79" i="6" s="1"/>
  <c r="AF79" i="6"/>
  <c r="AE79" i="6"/>
  <c r="AC79" i="6"/>
  <c r="AB79" i="6"/>
  <c r="U79" i="6"/>
  <c r="T79" i="6"/>
  <c r="M79" i="6"/>
  <c r="L79" i="6"/>
  <c r="BT78" i="6"/>
  <c r="BS78" i="6"/>
  <c r="BR78" i="6"/>
  <c r="BO78" i="6"/>
  <c r="BN78" i="6"/>
  <c r="BM78" i="6"/>
  <c r="BQ78" i="6" s="1"/>
  <c r="BL78" i="6"/>
  <c r="BK78" i="6"/>
  <c r="BI78" i="6"/>
  <c r="BH78" i="6"/>
  <c r="BA78" i="6"/>
  <c r="AZ78" i="6"/>
  <c r="AS78" i="6"/>
  <c r="AR78" i="6"/>
  <c r="AI78" i="6"/>
  <c r="AH78" i="6"/>
  <c r="AG78" i="6"/>
  <c r="BP78" i="6" s="1"/>
  <c r="AF78" i="6"/>
  <c r="AE78" i="6"/>
  <c r="AC78" i="6"/>
  <c r="AB78" i="6"/>
  <c r="U78" i="6"/>
  <c r="T78" i="6"/>
  <c r="M78" i="6"/>
  <c r="L78" i="6"/>
  <c r="BT77" i="6"/>
  <c r="BS77" i="6"/>
  <c r="BR77" i="6"/>
  <c r="BO77" i="6"/>
  <c r="BN77" i="6"/>
  <c r="BM77" i="6"/>
  <c r="BQ77" i="6" s="1"/>
  <c r="BL77" i="6"/>
  <c r="BK77" i="6"/>
  <c r="BI77" i="6"/>
  <c r="BH77" i="6"/>
  <c r="BA77" i="6"/>
  <c r="AZ77" i="6"/>
  <c r="AS77" i="6"/>
  <c r="AR77" i="6"/>
  <c r="AI77" i="6"/>
  <c r="AH77" i="6"/>
  <c r="AG77" i="6"/>
  <c r="BP77" i="6" s="1"/>
  <c r="AF77" i="6"/>
  <c r="AE77" i="6"/>
  <c r="AC77" i="6"/>
  <c r="AB77" i="6"/>
  <c r="U77" i="6"/>
  <c r="T77" i="6"/>
  <c r="M77" i="6"/>
  <c r="L77" i="6"/>
  <c r="BT76" i="6"/>
  <c r="BS76" i="6"/>
  <c r="BR76" i="6"/>
  <c r="BO76" i="6"/>
  <c r="BN76" i="6"/>
  <c r="BM76" i="6"/>
  <c r="BQ76" i="6" s="1"/>
  <c r="BL76" i="6"/>
  <c r="BK76" i="6"/>
  <c r="BI76" i="6"/>
  <c r="BH76" i="6"/>
  <c r="BA76" i="6"/>
  <c r="AZ76" i="6"/>
  <c r="AS76" i="6"/>
  <c r="AR76" i="6"/>
  <c r="AI76" i="6"/>
  <c r="AH76" i="6"/>
  <c r="AG76" i="6"/>
  <c r="BP76" i="6" s="1"/>
  <c r="AF76" i="6"/>
  <c r="AE76" i="6"/>
  <c r="AC76" i="6"/>
  <c r="AB76" i="6"/>
  <c r="U76" i="6"/>
  <c r="T76" i="6"/>
  <c r="M76" i="6"/>
  <c r="L76" i="6"/>
  <c r="BT75" i="6"/>
  <c r="BS75" i="6"/>
  <c r="BR75" i="6"/>
  <c r="BO75" i="6"/>
  <c r="BN75" i="6"/>
  <c r="BM75" i="6"/>
  <c r="BQ75" i="6" s="1"/>
  <c r="BL75" i="6"/>
  <c r="BK75" i="6"/>
  <c r="BI75" i="6"/>
  <c r="BH75" i="6"/>
  <c r="BA75" i="6"/>
  <c r="AZ75" i="6"/>
  <c r="AS75" i="6"/>
  <c r="AR75" i="6"/>
  <c r="AI75" i="6"/>
  <c r="AH75" i="6"/>
  <c r="AG75" i="6"/>
  <c r="BP75" i="6" s="1"/>
  <c r="AF75" i="6"/>
  <c r="AE75" i="6"/>
  <c r="AC75" i="6"/>
  <c r="AB75" i="6"/>
  <c r="U75" i="6"/>
  <c r="T75" i="6"/>
  <c r="M75" i="6"/>
  <c r="L75" i="6"/>
  <c r="BT74" i="6"/>
  <c r="BS74" i="6"/>
  <c r="BR74" i="6"/>
  <c r="BO74" i="6"/>
  <c r="BN74" i="6"/>
  <c r="BM74" i="6"/>
  <c r="BQ74" i="6" s="1"/>
  <c r="BL74" i="6"/>
  <c r="BK74" i="6"/>
  <c r="BI74" i="6"/>
  <c r="BH74" i="6"/>
  <c r="BA74" i="6"/>
  <c r="AZ74" i="6"/>
  <c r="AS74" i="6"/>
  <c r="AR74" i="6"/>
  <c r="AI74" i="6"/>
  <c r="AH74" i="6"/>
  <c r="AG74" i="6"/>
  <c r="BP74" i="6" s="1"/>
  <c r="AF74" i="6"/>
  <c r="AE74" i="6"/>
  <c r="AC74" i="6"/>
  <c r="AB74" i="6"/>
  <c r="U74" i="6"/>
  <c r="T74" i="6"/>
  <c r="M74" i="6"/>
  <c r="L74" i="6"/>
  <c r="BT73" i="6"/>
  <c r="BS73" i="6"/>
  <c r="BR73" i="6"/>
  <c r="BO73" i="6"/>
  <c r="BN73" i="6"/>
  <c r="BM73" i="6"/>
  <c r="BQ73" i="6" s="1"/>
  <c r="BL73" i="6"/>
  <c r="BK73" i="6"/>
  <c r="BI73" i="6"/>
  <c r="BH73" i="6"/>
  <c r="BA73" i="6"/>
  <c r="AZ73" i="6"/>
  <c r="AS73" i="6"/>
  <c r="AR73" i="6"/>
  <c r="AI73" i="6"/>
  <c r="AH73" i="6"/>
  <c r="AG73" i="6"/>
  <c r="BP73" i="6" s="1"/>
  <c r="AF73" i="6"/>
  <c r="AE73" i="6"/>
  <c r="AC73" i="6"/>
  <c r="AB73" i="6"/>
  <c r="U73" i="6"/>
  <c r="T73" i="6"/>
  <c r="M73" i="6"/>
  <c r="L73" i="6"/>
  <c r="BT72" i="6"/>
  <c r="BS72" i="6"/>
  <c r="BR72" i="6"/>
  <c r="BO72" i="6"/>
  <c r="BN72" i="6"/>
  <c r="BM72" i="6"/>
  <c r="BQ72" i="6" s="1"/>
  <c r="BL72" i="6"/>
  <c r="BK72" i="6"/>
  <c r="BI72" i="6"/>
  <c r="BH72" i="6"/>
  <c r="BA72" i="6"/>
  <c r="AZ72" i="6"/>
  <c r="AS72" i="6"/>
  <c r="AR72" i="6"/>
  <c r="AI72" i="6"/>
  <c r="AH72" i="6"/>
  <c r="AG72" i="6"/>
  <c r="BP72" i="6" s="1"/>
  <c r="AF72" i="6"/>
  <c r="AE72" i="6"/>
  <c r="AC72" i="6"/>
  <c r="AB72" i="6"/>
  <c r="U72" i="6"/>
  <c r="T72" i="6"/>
  <c r="M72" i="6"/>
  <c r="L72" i="6"/>
  <c r="BT71" i="6"/>
  <c r="BS71" i="6"/>
  <c r="BR71" i="6"/>
  <c r="BO71" i="6"/>
  <c r="BN71" i="6"/>
  <c r="BM71" i="6"/>
  <c r="BQ71" i="6" s="1"/>
  <c r="BL71" i="6"/>
  <c r="BK71" i="6"/>
  <c r="BI71" i="6"/>
  <c r="BH71" i="6"/>
  <c r="BA71" i="6"/>
  <c r="AZ71" i="6"/>
  <c r="AS71" i="6"/>
  <c r="AR71" i="6"/>
  <c r="AI71" i="6"/>
  <c r="AH71" i="6"/>
  <c r="AG71" i="6"/>
  <c r="BP71" i="6" s="1"/>
  <c r="AF71" i="6"/>
  <c r="AE71" i="6"/>
  <c r="AC71" i="6"/>
  <c r="AB71" i="6"/>
  <c r="U71" i="6"/>
  <c r="T71" i="6"/>
  <c r="M71" i="6"/>
  <c r="L71" i="6"/>
  <c r="BT70" i="6"/>
  <c r="BS70" i="6"/>
  <c r="BR70" i="6"/>
  <c r="BO70" i="6"/>
  <c r="BN70" i="6"/>
  <c r="BM70" i="6"/>
  <c r="BQ70" i="6" s="1"/>
  <c r="BL70" i="6"/>
  <c r="BK70" i="6"/>
  <c r="BI70" i="6"/>
  <c r="BH70" i="6"/>
  <c r="BA70" i="6"/>
  <c r="AZ70" i="6"/>
  <c r="AS70" i="6"/>
  <c r="AR70" i="6"/>
  <c r="AI70" i="6"/>
  <c r="AH70" i="6"/>
  <c r="AG70" i="6"/>
  <c r="BP70" i="6" s="1"/>
  <c r="AF70" i="6"/>
  <c r="AE70" i="6"/>
  <c r="AC70" i="6"/>
  <c r="AB70" i="6"/>
  <c r="U70" i="6"/>
  <c r="T70" i="6"/>
  <c r="M70" i="6"/>
  <c r="L70" i="6"/>
  <c r="BT69" i="6"/>
  <c r="BS69" i="6"/>
  <c r="BR69" i="6"/>
  <c r="BO69" i="6"/>
  <c r="BN69" i="6"/>
  <c r="BM69" i="6"/>
  <c r="BQ69" i="6" s="1"/>
  <c r="BL69" i="6"/>
  <c r="BK69" i="6"/>
  <c r="BI69" i="6"/>
  <c r="BH69" i="6"/>
  <c r="BA69" i="6"/>
  <c r="AZ69" i="6"/>
  <c r="AS69" i="6"/>
  <c r="AR69" i="6"/>
  <c r="AI69" i="6"/>
  <c r="AH69" i="6"/>
  <c r="AG69" i="6"/>
  <c r="BP69" i="6" s="1"/>
  <c r="AF69" i="6"/>
  <c r="AE69" i="6"/>
  <c r="AC69" i="6"/>
  <c r="AB69" i="6"/>
  <c r="U69" i="6"/>
  <c r="T69" i="6"/>
  <c r="M69" i="6"/>
  <c r="L69" i="6"/>
  <c r="BT68" i="6"/>
  <c r="BS68" i="6"/>
  <c r="BR68" i="6"/>
  <c r="BO68" i="6"/>
  <c r="BN68" i="6"/>
  <c r="BM68" i="6"/>
  <c r="BQ68" i="6" s="1"/>
  <c r="BL68" i="6"/>
  <c r="BK68" i="6"/>
  <c r="BI68" i="6"/>
  <c r="BH68" i="6"/>
  <c r="BA68" i="6"/>
  <c r="AZ68" i="6"/>
  <c r="AS68" i="6"/>
  <c r="AR68" i="6"/>
  <c r="AI68" i="6"/>
  <c r="AH68" i="6"/>
  <c r="AG68" i="6"/>
  <c r="BP68" i="6" s="1"/>
  <c r="AF68" i="6"/>
  <c r="AE68" i="6"/>
  <c r="AC68" i="6"/>
  <c r="AB68" i="6"/>
  <c r="U68" i="6"/>
  <c r="T68" i="6"/>
  <c r="M68" i="6"/>
  <c r="L68" i="6"/>
  <c r="BT67" i="6"/>
  <c r="BS67" i="6"/>
  <c r="BR67" i="6"/>
  <c r="BO67" i="6"/>
  <c r="BN67" i="6"/>
  <c r="BM67" i="6"/>
  <c r="BQ67" i="6" s="1"/>
  <c r="BL67" i="6"/>
  <c r="BK67" i="6"/>
  <c r="BI67" i="6"/>
  <c r="BH67" i="6"/>
  <c r="BA67" i="6"/>
  <c r="AZ67" i="6"/>
  <c r="AS67" i="6"/>
  <c r="AR67" i="6"/>
  <c r="AI67" i="6"/>
  <c r="AH67" i="6"/>
  <c r="AG67" i="6"/>
  <c r="BP67" i="6" s="1"/>
  <c r="AF67" i="6"/>
  <c r="AE67" i="6"/>
  <c r="AC67" i="6"/>
  <c r="AB67" i="6"/>
  <c r="U67" i="6"/>
  <c r="T67" i="6"/>
  <c r="M67" i="6"/>
  <c r="L67" i="6"/>
  <c r="BT66" i="6"/>
  <c r="BS66" i="6"/>
  <c r="BR66" i="6"/>
  <c r="BO66" i="6"/>
  <c r="BN66" i="6"/>
  <c r="BM66" i="6"/>
  <c r="BQ66" i="6" s="1"/>
  <c r="BL66" i="6"/>
  <c r="BK66" i="6"/>
  <c r="BI66" i="6"/>
  <c r="BH66" i="6"/>
  <c r="BA66" i="6"/>
  <c r="AZ66" i="6"/>
  <c r="AS66" i="6"/>
  <c r="AR66" i="6"/>
  <c r="AI66" i="6"/>
  <c r="AH66" i="6"/>
  <c r="AG66" i="6"/>
  <c r="BP66" i="6" s="1"/>
  <c r="AF66" i="6"/>
  <c r="AE66" i="6"/>
  <c r="AC66" i="6"/>
  <c r="AB66" i="6"/>
  <c r="U66" i="6"/>
  <c r="T66" i="6"/>
  <c r="M66" i="6"/>
  <c r="L66" i="6"/>
  <c r="BT65" i="6"/>
  <c r="BS65" i="6"/>
  <c r="BR65" i="6"/>
  <c r="BO65" i="6"/>
  <c r="BN65" i="6"/>
  <c r="BM65" i="6"/>
  <c r="BQ65" i="6" s="1"/>
  <c r="BL65" i="6"/>
  <c r="BK65" i="6"/>
  <c r="BI65" i="6"/>
  <c r="BH65" i="6"/>
  <c r="BA65" i="6"/>
  <c r="AZ65" i="6"/>
  <c r="AS65" i="6"/>
  <c r="AR65" i="6"/>
  <c r="AI65" i="6"/>
  <c r="AH65" i="6"/>
  <c r="AG65" i="6"/>
  <c r="BP65" i="6" s="1"/>
  <c r="AF65" i="6"/>
  <c r="AE65" i="6"/>
  <c r="AC65" i="6"/>
  <c r="AB65" i="6"/>
  <c r="U65" i="6"/>
  <c r="T65" i="6"/>
  <c r="M65" i="6"/>
  <c r="L65" i="6"/>
  <c r="BT64" i="6"/>
  <c r="BS64" i="6"/>
  <c r="BR64" i="6"/>
  <c r="BO64" i="6"/>
  <c r="BN64" i="6"/>
  <c r="BM64" i="6"/>
  <c r="BQ64" i="6" s="1"/>
  <c r="BL64" i="6"/>
  <c r="BK64" i="6"/>
  <c r="BI64" i="6"/>
  <c r="BH64" i="6"/>
  <c r="BA64" i="6"/>
  <c r="AZ64" i="6"/>
  <c r="AS64" i="6"/>
  <c r="AR64" i="6"/>
  <c r="AI64" i="6"/>
  <c r="AH64" i="6"/>
  <c r="AG64" i="6"/>
  <c r="BP64" i="6" s="1"/>
  <c r="AF64" i="6"/>
  <c r="AE64" i="6"/>
  <c r="AC64" i="6"/>
  <c r="AB64" i="6"/>
  <c r="U64" i="6"/>
  <c r="T64" i="6"/>
  <c r="M64" i="6"/>
  <c r="L64" i="6"/>
  <c r="BT63" i="6"/>
  <c r="BS63" i="6"/>
  <c r="BR63" i="6"/>
  <c r="BO63" i="6"/>
  <c r="BN63" i="6"/>
  <c r="BM63" i="6"/>
  <c r="BQ63" i="6" s="1"/>
  <c r="BL63" i="6"/>
  <c r="BK63" i="6"/>
  <c r="BI63" i="6"/>
  <c r="BH63" i="6"/>
  <c r="BA63" i="6"/>
  <c r="AZ63" i="6"/>
  <c r="AS63" i="6"/>
  <c r="AR63" i="6"/>
  <c r="AI63" i="6"/>
  <c r="AH63" i="6"/>
  <c r="AG63" i="6"/>
  <c r="BP63" i="6" s="1"/>
  <c r="AF63" i="6"/>
  <c r="AE63" i="6"/>
  <c r="AC63" i="6"/>
  <c r="AB63" i="6"/>
  <c r="U63" i="6"/>
  <c r="T63" i="6"/>
  <c r="M63" i="6"/>
  <c r="L63" i="6"/>
  <c r="BT62" i="6"/>
  <c r="BS62" i="6"/>
  <c r="BR62" i="6"/>
  <c r="BO62" i="6"/>
  <c r="BN62" i="6"/>
  <c r="BM62" i="6"/>
  <c r="BQ62" i="6" s="1"/>
  <c r="BL62" i="6"/>
  <c r="BK62" i="6"/>
  <c r="BI62" i="6"/>
  <c r="BH62" i="6"/>
  <c r="BA62" i="6"/>
  <c r="AZ62" i="6"/>
  <c r="AS62" i="6"/>
  <c r="AR62" i="6"/>
  <c r="AI62" i="6"/>
  <c r="AH62" i="6"/>
  <c r="AG62" i="6"/>
  <c r="BP62" i="6" s="1"/>
  <c r="AF62" i="6"/>
  <c r="AE62" i="6"/>
  <c r="AC62" i="6"/>
  <c r="AB62" i="6"/>
  <c r="U62" i="6"/>
  <c r="T62" i="6"/>
  <c r="M62" i="6"/>
  <c r="L62" i="6"/>
  <c r="BT61" i="6"/>
  <c r="BS61" i="6"/>
  <c r="BR61" i="6"/>
  <c r="BO61" i="6"/>
  <c r="BN61" i="6"/>
  <c r="BM61" i="6"/>
  <c r="BQ61" i="6" s="1"/>
  <c r="BL61" i="6"/>
  <c r="BK61" i="6"/>
  <c r="BI61" i="6"/>
  <c r="BH61" i="6"/>
  <c r="BA61" i="6"/>
  <c r="AZ61" i="6"/>
  <c r="AS61" i="6"/>
  <c r="AR61" i="6"/>
  <c r="AI61" i="6"/>
  <c r="AH61" i="6"/>
  <c r="AG61" i="6"/>
  <c r="BP61" i="6" s="1"/>
  <c r="AF61" i="6"/>
  <c r="AE61" i="6"/>
  <c r="AC61" i="6"/>
  <c r="AB61" i="6"/>
  <c r="U61" i="6"/>
  <c r="T61" i="6"/>
  <c r="M61" i="6"/>
  <c r="L61" i="6"/>
  <c r="BT60" i="6"/>
  <c r="BS60" i="6"/>
  <c r="BR60" i="6"/>
  <c r="BO60" i="6"/>
  <c r="BN60" i="6"/>
  <c r="BM60" i="6"/>
  <c r="BQ60" i="6" s="1"/>
  <c r="BL60" i="6"/>
  <c r="BK60" i="6"/>
  <c r="BI60" i="6"/>
  <c r="BH60" i="6"/>
  <c r="BA60" i="6"/>
  <c r="AZ60" i="6"/>
  <c r="AS60" i="6"/>
  <c r="AR60" i="6"/>
  <c r="AI60" i="6"/>
  <c r="AH60" i="6"/>
  <c r="AG60" i="6"/>
  <c r="BP60" i="6" s="1"/>
  <c r="AF60" i="6"/>
  <c r="AE60" i="6"/>
  <c r="AC60" i="6"/>
  <c r="AB60" i="6"/>
  <c r="U60" i="6"/>
  <c r="T60" i="6"/>
  <c r="M60" i="6"/>
  <c r="L60" i="6"/>
  <c r="BT59" i="6"/>
  <c r="BS59" i="6"/>
  <c r="BR59" i="6"/>
  <c r="BO59" i="6"/>
  <c r="BN59" i="6"/>
  <c r="BM59" i="6"/>
  <c r="BQ59" i="6" s="1"/>
  <c r="BL59" i="6"/>
  <c r="BK59" i="6"/>
  <c r="BI59" i="6"/>
  <c r="BH59" i="6"/>
  <c r="BA59" i="6"/>
  <c r="AZ59" i="6"/>
  <c r="AS59" i="6"/>
  <c r="AR59" i="6"/>
  <c r="AI59" i="6"/>
  <c r="AH59" i="6"/>
  <c r="AG59" i="6"/>
  <c r="BP59" i="6" s="1"/>
  <c r="AF59" i="6"/>
  <c r="AE59" i="6"/>
  <c r="AC59" i="6"/>
  <c r="AB59" i="6"/>
  <c r="U59" i="6"/>
  <c r="T59" i="6"/>
  <c r="M59" i="6"/>
  <c r="L59" i="6"/>
  <c r="BT58" i="6"/>
  <c r="BS58" i="6"/>
  <c r="BR58" i="6"/>
  <c r="BO58" i="6"/>
  <c r="BN58" i="6"/>
  <c r="BM58" i="6"/>
  <c r="BQ58" i="6" s="1"/>
  <c r="BL58" i="6"/>
  <c r="BK58" i="6"/>
  <c r="BI58" i="6"/>
  <c r="BH58" i="6"/>
  <c r="BA58" i="6"/>
  <c r="AZ58" i="6"/>
  <c r="AS58" i="6"/>
  <c r="AR58" i="6"/>
  <c r="AI58" i="6"/>
  <c r="AH58" i="6"/>
  <c r="AG58" i="6"/>
  <c r="BP58" i="6" s="1"/>
  <c r="AF58" i="6"/>
  <c r="AE58" i="6"/>
  <c r="AC58" i="6"/>
  <c r="AB58" i="6"/>
  <c r="U58" i="6"/>
  <c r="T58" i="6"/>
  <c r="M58" i="6"/>
  <c r="L58" i="6"/>
  <c r="BT57" i="6"/>
  <c r="BS57" i="6"/>
  <c r="BR57" i="6"/>
  <c r="BO57" i="6"/>
  <c r="BN57" i="6"/>
  <c r="BM57" i="6"/>
  <c r="BQ57" i="6" s="1"/>
  <c r="BL57" i="6"/>
  <c r="BK57" i="6"/>
  <c r="BI57" i="6"/>
  <c r="BH57" i="6"/>
  <c r="BA57" i="6"/>
  <c r="AZ57" i="6"/>
  <c r="AS57" i="6"/>
  <c r="AR57" i="6"/>
  <c r="AI57" i="6"/>
  <c r="AH57" i="6"/>
  <c r="AG57" i="6"/>
  <c r="BP57" i="6" s="1"/>
  <c r="AF57" i="6"/>
  <c r="AE57" i="6"/>
  <c r="AC57" i="6"/>
  <c r="AB57" i="6"/>
  <c r="U57" i="6"/>
  <c r="T57" i="6"/>
  <c r="M57" i="6"/>
  <c r="L57" i="6"/>
  <c r="BT56" i="6"/>
  <c r="BS56" i="6"/>
  <c r="BR56" i="6"/>
  <c r="BO56" i="6"/>
  <c r="BN56" i="6"/>
  <c r="BM56" i="6"/>
  <c r="BQ56" i="6" s="1"/>
  <c r="BL56" i="6"/>
  <c r="BK56" i="6"/>
  <c r="BI56" i="6"/>
  <c r="BH56" i="6"/>
  <c r="BA56" i="6"/>
  <c r="AZ56" i="6"/>
  <c r="AS56" i="6"/>
  <c r="AR56" i="6"/>
  <c r="AI56" i="6"/>
  <c r="AH56" i="6"/>
  <c r="AG56" i="6"/>
  <c r="BP56" i="6" s="1"/>
  <c r="AF56" i="6"/>
  <c r="AE56" i="6"/>
  <c r="AC56" i="6"/>
  <c r="AB56" i="6"/>
  <c r="U56" i="6"/>
  <c r="T56" i="6"/>
  <c r="M56" i="6"/>
  <c r="L56" i="6"/>
  <c r="BT55" i="6"/>
  <c r="BS55" i="6"/>
  <c r="BR55" i="6"/>
  <c r="BO55" i="6"/>
  <c r="BN55" i="6"/>
  <c r="BM55" i="6"/>
  <c r="BQ55" i="6" s="1"/>
  <c r="BL55" i="6"/>
  <c r="BK55" i="6"/>
  <c r="BI55" i="6"/>
  <c r="BH55" i="6"/>
  <c r="BA55" i="6"/>
  <c r="AZ55" i="6"/>
  <c r="AS55" i="6"/>
  <c r="AR55" i="6"/>
  <c r="AI55" i="6"/>
  <c r="AH55" i="6"/>
  <c r="AG55" i="6"/>
  <c r="BP55" i="6" s="1"/>
  <c r="AF55" i="6"/>
  <c r="AE55" i="6"/>
  <c r="AC55" i="6"/>
  <c r="AB55" i="6"/>
  <c r="U55" i="6"/>
  <c r="T55" i="6"/>
  <c r="M55" i="6"/>
  <c r="L55" i="6"/>
  <c r="BT54" i="6"/>
  <c r="BS54" i="6"/>
  <c r="BR54" i="6"/>
  <c r="BO54" i="6"/>
  <c r="BN54" i="6"/>
  <c r="BM54" i="6"/>
  <c r="BQ54" i="6" s="1"/>
  <c r="BL54" i="6"/>
  <c r="BK54" i="6"/>
  <c r="BI54" i="6"/>
  <c r="BH54" i="6"/>
  <c r="BA54" i="6"/>
  <c r="AZ54" i="6"/>
  <c r="AS54" i="6"/>
  <c r="AR54" i="6"/>
  <c r="AI54" i="6"/>
  <c r="AH54" i="6"/>
  <c r="AG54" i="6"/>
  <c r="BP54" i="6" s="1"/>
  <c r="AF54" i="6"/>
  <c r="AE54" i="6"/>
  <c r="AC54" i="6"/>
  <c r="AB54" i="6"/>
  <c r="U54" i="6"/>
  <c r="T54" i="6"/>
  <c r="M54" i="6"/>
  <c r="L54" i="6"/>
  <c r="BT53" i="6"/>
  <c r="BS53" i="6"/>
  <c r="BR53" i="6"/>
  <c r="BO53" i="6"/>
  <c r="BN53" i="6"/>
  <c r="BM53" i="6"/>
  <c r="BQ53" i="6" s="1"/>
  <c r="BL53" i="6"/>
  <c r="BK53" i="6"/>
  <c r="BI53" i="6"/>
  <c r="BH53" i="6"/>
  <c r="BA53" i="6"/>
  <c r="AZ53" i="6"/>
  <c r="AS53" i="6"/>
  <c r="AR53" i="6"/>
  <c r="AI53" i="6"/>
  <c r="AH53" i="6"/>
  <c r="AG53" i="6"/>
  <c r="BP53" i="6" s="1"/>
  <c r="AF53" i="6"/>
  <c r="AE53" i="6"/>
  <c r="AC53" i="6"/>
  <c r="AB53" i="6"/>
  <c r="U53" i="6"/>
  <c r="T53" i="6"/>
  <c r="M53" i="6"/>
  <c r="L53" i="6"/>
  <c r="BT52" i="6"/>
  <c r="BS52" i="6"/>
  <c r="BR52" i="6"/>
  <c r="BO52" i="6"/>
  <c r="BN52" i="6"/>
  <c r="BM52" i="6"/>
  <c r="BQ52" i="6" s="1"/>
  <c r="BL52" i="6"/>
  <c r="BK52" i="6"/>
  <c r="BI52" i="6"/>
  <c r="BH52" i="6"/>
  <c r="BA52" i="6"/>
  <c r="AZ52" i="6"/>
  <c r="AS52" i="6"/>
  <c r="AR52" i="6"/>
  <c r="AI52" i="6"/>
  <c r="AH52" i="6"/>
  <c r="AG52" i="6"/>
  <c r="BP52" i="6" s="1"/>
  <c r="AF52" i="6"/>
  <c r="AE52" i="6"/>
  <c r="AC52" i="6"/>
  <c r="AB52" i="6"/>
  <c r="U52" i="6"/>
  <c r="T52" i="6"/>
  <c r="M52" i="6"/>
  <c r="L52" i="6"/>
  <c r="BT51" i="6"/>
  <c r="BS51" i="6"/>
  <c r="BR51" i="6"/>
  <c r="BO51" i="6"/>
  <c r="BN51" i="6"/>
  <c r="BM51" i="6"/>
  <c r="BQ51" i="6" s="1"/>
  <c r="BL51" i="6"/>
  <c r="BK51" i="6"/>
  <c r="BI51" i="6"/>
  <c r="BH51" i="6"/>
  <c r="BA51" i="6"/>
  <c r="AZ51" i="6"/>
  <c r="AS51" i="6"/>
  <c r="AR51" i="6"/>
  <c r="AI51" i="6"/>
  <c r="AH51" i="6"/>
  <c r="AG51" i="6"/>
  <c r="BP51" i="6" s="1"/>
  <c r="AF51" i="6"/>
  <c r="AE51" i="6"/>
  <c r="AC51" i="6"/>
  <c r="AB51" i="6"/>
  <c r="U51" i="6"/>
  <c r="T51" i="6"/>
  <c r="M51" i="6"/>
  <c r="L51" i="6"/>
  <c r="BT50" i="6"/>
  <c r="BS50" i="6"/>
  <c r="BR50" i="6"/>
  <c r="BO50" i="6"/>
  <c r="BN50" i="6"/>
  <c r="BM50" i="6"/>
  <c r="BQ50" i="6" s="1"/>
  <c r="BL50" i="6"/>
  <c r="BK50" i="6"/>
  <c r="BI50" i="6"/>
  <c r="BH50" i="6"/>
  <c r="BA50" i="6"/>
  <c r="AZ50" i="6"/>
  <c r="AS50" i="6"/>
  <c r="AR50" i="6"/>
  <c r="AI50" i="6"/>
  <c r="AH50" i="6"/>
  <c r="AG50" i="6"/>
  <c r="BP50" i="6" s="1"/>
  <c r="AF50" i="6"/>
  <c r="AE50" i="6"/>
  <c r="AC50" i="6"/>
  <c r="AB50" i="6"/>
  <c r="U50" i="6"/>
  <c r="T50" i="6"/>
  <c r="M50" i="6"/>
  <c r="L50" i="6"/>
  <c r="BT49" i="6"/>
  <c r="BS49" i="6"/>
  <c r="BR49" i="6"/>
  <c r="BO49" i="6"/>
  <c r="BN49" i="6"/>
  <c r="BM49" i="6"/>
  <c r="BQ49" i="6" s="1"/>
  <c r="BL49" i="6"/>
  <c r="BK49" i="6"/>
  <c r="BI49" i="6"/>
  <c r="BH49" i="6"/>
  <c r="BA49" i="6"/>
  <c r="AZ49" i="6"/>
  <c r="AS49" i="6"/>
  <c r="AR49" i="6"/>
  <c r="AI49" i="6"/>
  <c r="AH49" i="6"/>
  <c r="AG49" i="6"/>
  <c r="BP49" i="6" s="1"/>
  <c r="AF49" i="6"/>
  <c r="AE49" i="6"/>
  <c r="AC49" i="6"/>
  <c r="AB49" i="6"/>
  <c r="U49" i="6"/>
  <c r="T49" i="6"/>
  <c r="M49" i="6"/>
  <c r="L49" i="6"/>
  <c r="BT48" i="6"/>
  <c r="BS48" i="6"/>
  <c r="BR48" i="6"/>
  <c r="BO48" i="6"/>
  <c r="BN48" i="6"/>
  <c r="BM48" i="6"/>
  <c r="BQ48" i="6" s="1"/>
  <c r="BL48" i="6"/>
  <c r="BK48" i="6"/>
  <c r="BI48" i="6"/>
  <c r="BH48" i="6"/>
  <c r="BA48" i="6"/>
  <c r="AZ48" i="6"/>
  <c r="AS48" i="6"/>
  <c r="AR48" i="6"/>
  <c r="AI48" i="6"/>
  <c r="AH48" i="6"/>
  <c r="AG48" i="6"/>
  <c r="BP48" i="6" s="1"/>
  <c r="AF48" i="6"/>
  <c r="AE48" i="6"/>
  <c r="AC48" i="6"/>
  <c r="AB48" i="6"/>
  <c r="U48" i="6"/>
  <c r="T48" i="6"/>
  <c r="M48" i="6"/>
  <c r="L48" i="6"/>
  <c r="BT47" i="6"/>
  <c r="BS47" i="6"/>
  <c r="BR47" i="6"/>
  <c r="BO47" i="6"/>
  <c r="BN47" i="6"/>
  <c r="BM47" i="6"/>
  <c r="BQ47" i="6" s="1"/>
  <c r="BL47" i="6"/>
  <c r="BK47" i="6"/>
  <c r="BI47" i="6"/>
  <c r="BH47" i="6"/>
  <c r="BA47" i="6"/>
  <c r="AZ47" i="6"/>
  <c r="AS47" i="6"/>
  <c r="AR47" i="6"/>
  <c r="AI47" i="6"/>
  <c r="AH47" i="6"/>
  <c r="AG47" i="6"/>
  <c r="BP47" i="6" s="1"/>
  <c r="AF47" i="6"/>
  <c r="AE47" i="6"/>
  <c r="AC47" i="6"/>
  <c r="AB47" i="6"/>
  <c r="U47" i="6"/>
  <c r="T47" i="6"/>
  <c r="M47" i="6"/>
  <c r="L47" i="6"/>
  <c r="BT46" i="6"/>
  <c r="BS46" i="6"/>
  <c r="BR46" i="6"/>
  <c r="BO46" i="6"/>
  <c r="BN46" i="6"/>
  <c r="BM46" i="6"/>
  <c r="BQ46" i="6" s="1"/>
  <c r="BL46" i="6"/>
  <c r="BK46" i="6"/>
  <c r="BI46" i="6"/>
  <c r="BH46" i="6"/>
  <c r="BA46" i="6"/>
  <c r="AZ46" i="6"/>
  <c r="AS46" i="6"/>
  <c r="AR46" i="6"/>
  <c r="AI46" i="6"/>
  <c r="AH46" i="6"/>
  <c r="AG46" i="6"/>
  <c r="BP46" i="6" s="1"/>
  <c r="AF46" i="6"/>
  <c r="AE46" i="6"/>
  <c r="AC46" i="6"/>
  <c r="AB46" i="6"/>
  <c r="U46" i="6"/>
  <c r="T46" i="6"/>
  <c r="M46" i="6"/>
  <c r="L46" i="6"/>
  <c r="BT45" i="6"/>
  <c r="BS45" i="6"/>
  <c r="BR45" i="6"/>
  <c r="BO45" i="6"/>
  <c r="BN45" i="6"/>
  <c r="BM45" i="6"/>
  <c r="BQ45" i="6" s="1"/>
  <c r="BL45" i="6"/>
  <c r="BK45" i="6"/>
  <c r="BI45" i="6"/>
  <c r="BH45" i="6"/>
  <c r="BA45" i="6"/>
  <c r="AZ45" i="6"/>
  <c r="AS45" i="6"/>
  <c r="AR45" i="6"/>
  <c r="AI45" i="6"/>
  <c r="AH45" i="6"/>
  <c r="AG45" i="6"/>
  <c r="BP45" i="6" s="1"/>
  <c r="AF45" i="6"/>
  <c r="AE45" i="6"/>
  <c r="AC45" i="6"/>
  <c r="AB45" i="6"/>
  <c r="U45" i="6"/>
  <c r="T45" i="6"/>
  <c r="M45" i="6"/>
  <c r="L45" i="6"/>
  <c r="BT44" i="6"/>
  <c r="BS44" i="6"/>
  <c r="BR44" i="6"/>
  <c r="BO44" i="6"/>
  <c r="BN44" i="6"/>
  <c r="BM44" i="6"/>
  <c r="BQ44" i="6" s="1"/>
  <c r="BL44" i="6"/>
  <c r="BK44" i="6"/>
  <c r="BI44" i="6"/>
  <c r="BH44" i="6"/>
  <c r="BA44" i="6"/>
  <c r="AZ44" i="6"/>
  <c r="AS44" i="6"/>
  <c r="AR44" i="6"/>
  <c r="AI44" i="6"/>
  <c r="AH44" i="6"/>
  <c r="AG44" i="6"/>
  <c r="BP44" i="6" s="1"/>
  <c r="AF44" i="6"/>
  <c r="AE44" i="6"/>
  <c r="AC44" i="6"/>
  <c r="AB44" i="6"/>
  <c r="U44" i="6"/>
  <c r="T44" i="6"/>
  <c r="M44" i="6"/>
  <c r="L44" i="6"/>
  <c r="BT43" i="6"/>
  <c r="BS43" i="6"/>
  <c r="BR43" i="6"/>
  <c r="BO43" i="6"/>
  <c r="BN43" i="6"/>
  <c r="BM43" i="6"/>
  <c r="BQ43" i="6" s="1"/>
  <c r="BL43" i="6"/>
  <c r="BK43" i="6"/>
  <c r="BI43" i="6"/>
  <c r="BH43" i="6"/>
  <c r="BA43" i="6"/>
  <c r="AZ43" i="6"/>
  <c r="AS43" i="6"/>
  <c r="AR43" i="6"/>
  <c r="AI43" i="6"/>
  <c r="AH43" i="6"/>
  <c r="AG43" i="6"/>
  <c r="BP43" i="6" s="1"/>
  <c r="AF43" i="6"/>
  <c r="AE43" i="6"/>
  <c r="AC43" i="6"/>
  <c r="AB43" i="6"/>
  <c r="U43" i="6"/>
  <c r="T43" i="6"/>
  <c r="M43" i="6"/>
  <c r="L43" i="6"/>
  <c r="BT42" i="6"/>
  <c r="BS42" i="6"/>
  <c r="BR42" i="6"/>
  <c r="BO42" i="6"/>
  <c r="BN42" i="6"/>
  <c r="BM42" i="6"/>
  <c r="BQ42" i="6" s="1"/>
  <c r="BL42" i="6"/>
  <c r="BK42" i="6"/>
  <c r="BI42" i="6"/>
  <c r="BH42" i="6"/>
  <c r="BA42" i="6"/>
  <c r="AZ42" i="6"/>
  <c r="AS42" i="6"/>
  <c r="AR42" i="6"/>
  <c r="AI42" i="6"/>
  <c r="AH42" i="6"/>
  <c r="AG42" i="6"/>
  <c r="BP42" i="6" s="1"/>
  <c r="AF42" i="6"/>
  <c r="AE42" i="6"/>
  <c r="AC42" i="6"/>
  <c r="AB42" i="6"/>
  <c r="U42" i="6"/>
  <c r="T42" i="6"/>
  <c r="M42" i="6"/>
  <c r="L42" i="6"/>
  <c r="BT41" i="6"/>
  <c r="BS41" i="6"/>
  <c r="BR41" i="6"/>
  <c r="BO41" i="6"/>
  <c r="BN41" i="6"/>
  <c r="BM41" i="6"/>
  <c r="BQ41" i="6" s="1"/>
  <c r="BL41" i="6"/>
  <c r="BK41" i="6"/>
  <c r="BI41" i="6"/>
  <c r="BH41" i="6"/>
  <c r="BA41" i="6"/>
  <c r="AZ41" i="6"/>
  <c r="AS41" i="6"/>
  <c r="AR41" i="6"/>
  <c r="AI41" i="6"/>
  <c r="AH41" i="6"/>
  <c r="AG41" i="6"/>
  <c r="BP41" i="6" s="1"/>
  <c r="AF41" i="6"/>
  <c r="AE41" i="6"/>
  <c r="AC41" i="6"/>
  <c r="AB41" i="6"/>
  <c r="U41" i="6"/>
  <c r="T41" i="6"/>
  <c r="M41" i="6"/>
  <c r="L41" i="6"/>
  <c r="BT40" i="6"/>
  <c r="BS40" i="6"/>
  <c r="BR40" i="6"/>
  <c r="BO40" i="6"/>
  <c r="BN40" i="6"/>
  <c r="BM40" i="6"/>
  <c r="BQ40" i="6" s="1"/>
  <c r="BL40" i="6"/>
  <c r="BK40" i="6"/>
  <c r="BI40" i="6"/>
  <c r="BH40" i="6"/>
  <c r="BA40" i="6"/>
  <c r="AZ40" i="6"/>
  <c r="AS40" i="6"/>
  <c r="AR40" i="6"/>
  <c r="AI40" i="6"/>
  <c r="AH40" i="6"/>
  <c r="AG40" i="6"/>
  <c r="BP40" i="6" s="1"/>
  <c r="AF40" i="6"/>
  <c r="AE40" i="6"/>
  <c r="AC40" i="6"/>
  <c r="AB40" i="6"/>
  <c r="U40" i="6"/>
  <c r="T40" i="6"/>
  <c r="M40" i="6"/>
  <c r="L40" i="6"/>
  <c r="BT39" i="6"/>
  <c r="BS39" i="6"/>
  <c r="BR39" i="6"/>
  <c r="BO39" i="6"/>
  <c r="BN39" i="6"/>
  <c r="BM39" i="6"/>
  <c r="BQ39" i="6" s="1"/>
  <c r="BL39" i="6"/>
  <c r="BK39" i="6"/>
  <c r="BI39" i="6"/>
  <c r="BH39" i="6"/>
  <c r="BA39" i="6"/>
  <c r="AZ39" i="6"/>
  <c r="AS39" i="6"/>
  <c r="AR39" i="6"/>
  <c r="AI39" i="6"/>
  <c r="AH39" i="6"/>
  <c r="AG39" i="6"/>
  <c r="BP39" i="6" s="1"/>
  <c r="AF39" i="6"/>
  <c r="AE39" i="6"/>
  <c r="AC39" i="6"/>
  <c r="AB39" i="6"/>
  <c r="U39" i="6"/>
  <c r="T39" i="6"/>
  <c r="M39" i="6"/>
  <c r="L39" i="6"/>
  <c r="BT38" i="6"/>
  <c r="BS38" i="6"/>
  <c r="BR38" i="6"/>
  <c r="BO38" i="6"/>
  <c r="BN38" i="6"/>
  <c r="BM38" i="6"/>
  <c r="BQ38" i="6" s="1"/>
  <c r="BL38" i="6"/>
  <c r="BK38" i="6"/>
  <c r="BI38" i="6"/>
  <c r="BH38" i="6"/>
  <c r="BA38" i="6"/>
  <c r="AZ38" i="6"/>
  <c r="AS38" i="6"/>
  <c r="AR38" i="6"/>
  <c r="AI38" i="6"/>
  <c r="AH38" i="6"/>
  <c r="AG38" i="6"/>
  <c r="BP38" i="6" s="1"/>
  <c r="AF38" i="6"/>
  <c r="AE38" i="6"/>
  <c r="AC38" i="6"/>
  <c r="AB38" i="6"/>
  <c r="U38" i="6"/>
  <c r="T38" i="6"/>
  <c r="M38" i="6"/>
  <c r="L38" i="6"/>
  <c r="BT37" i="6"/>
  <c r="BS37" i="6"/>
  <c r="BR37" i="6"/>
  <c r="BO37" i="6"/>
  <c r="BN37" i="6"/>
  <c r="BM37" i="6"/>
  <c r="BQ37" i="6" s="1"/>
  <c r="BL37" i="6"/>
  <c r="BK37" i="6"/>
  <c r="BI37" i="6"/>
  <c r="BH37" i="6"/>
  <c r="BA37" i="6"/>
  <c r="AZ37" i="6"/>
  <c r="AS37" i="6"/>
  <c r="AR37" i="6"/>
  <c r="AI37" i="6"/>
  <c r="AH37" i="6"/>
  <c r="AG37" i="6"/>
  <c r="BP37" i="6" s="1"/>
  <c r="AF37" i="6"/>
  <c r="AE37" i="6"/>
  <c r="AC37" i="6"/>
  <c r="AB37" i="6"/>
  <c r="U37" i="6"/>
  <c r="T37" i="6"/>
  <c r="M37" i="6"/>
  <c r="L37" i="6"/>
  <c r="BT36" i="6"/>
  <c r="BS36" i="6"/>
  <c r="BR36" i="6"/>
  <c r="BO36" i="6"/>
  <c r="BN36" i="6"/>
  <c r="BM36" i="6"/>
  <c r="BQ36" i="6" s="1"/>
  <c r="BL36" i="6"/>
  <c r="BK36" i="6"/>
  <c r="BI36" i="6"/>
  <c r="BH36" i="6"/>
  <c r="BA36" i="6"/>
  <c r="AZ36" i="6"/>
  <c r="AS36" i="6"/>
  <c r="AR36" i="6"/>
  <c r="AI36" i="6"/>
  <c r="AH36" i="6"/>
  <c r="AG36" i="6"/>
  <c r="BP36" i="6" s="1"/>
  <c r="AF36" i="6"/>
  <c r="AE36" i="6"/>
  <c r="AC36" i="6"/>
  <c r="AB36" i="6"/>
  <c r="U36" i="6"/>
  <c r="T36" i="6"/>
  <c r="M36" i="6"/>
  <c r="L36" i="6"/>
  <c r="BT35" i="6"/>
  <c r="BS35" i="6"/>
  <c r="BR35" i="6"/>
  <c r="BO35" i="6"/>
  <c r="BN35" i="6"/>
  <c r="BM35" i="6"/>
  <c r="BQ35" i="6" s="1"/>
  <c r="BL35" i="6"/>
  <c r="BK35" i="6"/>
  <c r="BI35" i="6"/>
  <c r="BH35" i="6"/>
  <c r="BA35" i="6"/>
  <c r="AZ35" i="6"/>
  <c r="AS35" i="6"/>
  <c r="AR35" i="6"/>
  <c r="AI35" i="6"/>
  <c r="AH35" i="6"/>
  <c r="AG35" i="6"/>
  <c r="BP35" i="6" s="1"/>
  <c r="AF35" i="6"/>
  <c r="AE35" i="6"/>
  <c r="AC35" i="6"/>
  <c r="AB35" i="6"/>
  <c r="U35" i="6"/>
  <c r="T35" i="6"/>
  <c r="M35" i="6"/>
  <c r="L35" i="6"/>
  <c r="BT34" i="6"/>
  <c r="BS34" i="6"/>
  <c r="BR34" i="6"/>
  <c r="BO34" i="6"/>
  <c r="BN34" i="6"/>
  <c r="BM34" i="6"/>
  <c r="BQ34" i="6" s="1"/>
  <c r="BL34" i="6"/>
  <c r="BK34" i="6"/>
  <c r="BI34" i="6"/>
  <c r="BH34" i="6"/>
  <c r="BA34" i="6"/>
  <c r="AZ34" i="6"/>
  <c r="AS34" i="6"/>
  <c r="AR34" i="6"/>
  <c r="AI34" i="6"/>
  <c r="AH34" i="6"/>
  <c r="AG34" i="6"/>
  <c r="BP34" i="6" s="1"/>
  <c r="AF34" i="6"/>
  <c r="AE34" i="6"/>
  <c r="AC34" i="6"/>
  <c r="AB34" i="6"/>
  <c r="U34" i="6"/>
  <c r="T34" i="6"/>
  <c r="M34" i="6"/>
  <c r="L34" i="6"/>
  <c r="BT33" i="6"/>
  <c r="BS33" i="6"/>
  <c r="BR33" i="6"/>
  <c r="BO33" i="6"/>
  <c r="BN33" i="6"/>
  <c r="BM33" i="6"/>
  <c r="BQ33" i="6" s="1"/>
  <c r="BL33" i="6"/>
  <c r="BK33" i="6"/>
  <c r="BI33" i="6"/>
  <c r="BH33" i="6"/>
  <c r="BA33" i="6"/>
  <c r="AZ33" i="6"/>
  <c r="AS33" i="6"/>
  <c r="AR33" i="6"/>
  <c r="AI33" i="6"/>
  <c r="AH33" i="6"/>
  <c r="AG33" i="6"/>
  <c r="BP33" i="6" s="1"/>
  <c r="AF33" i="6"/>
  <c r="AE33" i="6"/>
  <c r="AC33" i="6"/>
  <c r="AB33" i="6"/>
  <c r="U33" i="6"/>
  <c r="T33" i="6"/>
  <c r="M33" i="6"/>
  <c r="L33" i="6"/>
  <c r="BT32" i="6"/>
  <c r="BS32" i="6"/>
  <c r="BR32" i="6"/>
  <c r="BO32" i="6"/>
  <c r="BN32" i="6"/>
  <c r="BM32" i="6"/>
  <c r="BQ32" i="6" s="1"/>
  <c r="BL32" i="6"/>
  <c r="BK32" i="6"/>
  <c r="BI32" i="6"/>
  <c r="BH32" i="6"/>
  <c r="BA32" i="6"/>
  <c r="AZ32" i="6"/>
  <c r="AS32" i="6"/>
  <c r="AR32" i="6"/>
  <c r="AI32" i="6"/>
  <c r="AH32" i="6"/>
  <c r="AG32" i="6"/>
  <c r="BP32" i="6" s="1"/>
  <c r="AF32" i="6"/>
  <c r="AE32" i="6"/>
  <c r="AC32" i="6"/>
  <c r="AB32" i="6"/>
  <c r="U32" i="6"/>
  <c r="T32" i="6"/>
  <c r="M32" i="6"/>
  <c r="L32" i="6"/>
  <c r="BT31" i="6"/>
  <c r="BS31" i="6"/>
  <c r="BR31" i="6"/>
  <c r="BO31" i="6"/>
  <c r="BN31" i="6"/>
  <c r="BM31" i="6"/>
  <c r="BQ31" i="6" s="1"/>
  <c r="BL31" i="6"/>
  <c r="BK31" i="6"/>
  <c r="BI31" i="6"/>
  <c r="BH31" i="6"/>
  <c r="BA31" i="6"/>
  <c r="AZ31" i="6"/>
  <c r="AS31" i="6"/>
  <c r="AR31" i="6"/>
  <c r="AI31" i="6"/>
  <c r="AH31" i="6"/>
  <c r="AG31" i="6"/>
  <c r="BP31" i="6" s="1"/>
  <c r="AF31" i="6"/>
  <c r="AE31" i="6"/>
  <c r="AC31" i="6"/>
  <c r="AB31" i="6"/>
  <c r="U31" i="6"/>
  <c r="T31" i="6"/>
  <c r="M31" i="6"/>
  <c r="L31" i="6"/>
  <c r="BT30" i="6"/>
  <c r="BS30" i="6"/>
  <c r="BR30" i="6"/>
  <c r="BO30" i="6"/>
  <c r="BN30" i="6"/>
  <c r="BM30" i="6"/>
  <c r="BQ30" i="6" s="1"/>
  <c r="BL30" i="6"/>
  <c r="BK30" i="6"/>
  <c r="BI30" i="6"/>
  <c r="BH30" i="6"/>
  <c r="BA30" i="6"/>
  <c r="AZ30" i="6"/>
  <c r="AS30" i="6"/>
  <c r="AR30" i="6"/>
  <c r="AI30" i="6"/>
  <c r="AH30" i="6"/>
  <c r="AG30" i="6"/>
  <c r="BP30" i="6" s="1"/>
  <c r="AF30" i="6"/>
  <c r="AE30" i="6"/>
  <c r="AC30" i="6"/>
  <c r="AB30" i="6"/>
  <c r="U30" i="6"/>
  <c r="T30" i="6"/>
  <c r="M30" i="6"/>
  <c r="L30" i="6"/>
  <c r="BT29" i="6"/>
  <c r="BS29" i="6"/>
  <c r="BR29" i="6"/>
  <c r="BO29" i="6"/>
  <c r="BN29" i="6"/>
  <c r="BM29" i="6"/>
  <c r="BQ29" i="6" s="1"/>
  <c r="BL29" i="6"/>
  <c r="BK29" i="6"/>
  <c r="BI29" i="6"/>
  <c r="BH29" i="6"/>
  <c r="BA29" i="6"/>
  <c r="AZ29" i="6"/>
  <c r="AS29" i="6"/>
  <c r="AR29" i="6"/>
  <c r="AI29" i="6"/>
  <c r="AH29" i="6"/>
  <c r="AG29" i="6"/>
  <c r="BP29" i="6" s="1"/>
  <c r="AF29" i="6"/>
  <c r="AE29" i="6"/>
  <c r="AC29" i="6"/>
  <c r="AB29" i="6"/>
  <c r="U29" i="6"/>
  <c r="T29" i="6"/>
  <c r="M29" i="6"/>
  <c r="L29" i="6"/>
  <c r="BT28" i="6"/>
  <c r="BS28" i="6"/>
  <c r="BR28" i="6"/>
  <c r="BO28" i="6"/>
  <c r="BN28" i="6"/>
  <c r="BM28" i="6"/>
  <c r="BQ28" i="6" s="1"/>
  <c r="BL28" i="6"/>
  <c r="BK28" i="6"/>
  <c r="BI28" i="6"/>
  <c r="BH28" i="6"/>
  <c r="BA28" i="6"/>
  <c r="AZ28" i="6"/>
  <c r="AS28" i="6"/>
  <c r="AR28" i="6"/>
  <c r="AI28" i="6"/>
  <c r="AH28" i="6"/>
  <c r="AG28" i="6"/>
  <c r="BP28" i="6" s="1"/>
  <c r="AF28" i="6"/>
  <c r="AE28" i="6"/>
  <c r="AC28" i="6"/>
  <c r="AB28" i="6"/>
  <c r="U28" i="6"/>
  <c r="T28" i="6"/>
  <c r="M28" i="6"/>
  <c r="L28" i="6"/>
  <c r="BT27" i="6"/>
  <c r="BS27" i="6"/>
  <c r="BR27" i="6"/>
  <c r="BO27" i="6"/>
  <c r="BN27" i="6"/>
  <c r="BM27" i="6"/>
  <c r="BQ27" i="6" s="1"/>
  <c r="BL27" i="6"/>
  <c r="BK27" i="6"/>
  <c r="BI27" i="6"/>
  <c r="BH27" i="6"/>
  <c r="BA27" i="6"/>
  <c r="AZ27" i="6"/>
  <c r="AS27" i="6"/>
  <c r="AR27" i="6"/>
  <c r="AI27" i="6"/>
  <c r="AH27" i="6"/>
  <c r="AG27" i="6"/>
  <c r="BP27" i="6" s="1"/>
  <c r="AF27" i="6"/>
  <c r="AE27" i="6"/>
  <c r="AC27" i="6"/>
  <c r="AB27" i="6"/>
  <c r="U27" i="6"/>
  <c r="T27" i="6"/>
  <c r="M27" i="6"/>
  <c r="L27" i="6"/>
  <c r="BT26" i="6"/>
  <c r="BS26" i="6"/>
  <c r="BR26" i="6"/>
  <c r="BO26" i="6"/>
  <c r="BN26" i="6"/>
  <c r="BM26" i="6"/>
  <c r="BQ26" i="6" s="1"/>
  <c r="BL26" i="6"/>
  <c r="BK26" i="6"/>
  <c r="BI26" i="6"/>
  <c r="BH26" i="6"/>
  <c r="BA26" i="6"/>
  <c r="AZ26" i="6"/>
  <c r="AS26" i="6"/>
  <c r="AR26" i="6"/>
  <c r="AI26" i="6"/>
  <c r="AH26" i="6"/>
  <c r="AG26" i="6"/>
  <c r="BP26" i="6" s="1"/>
  <c r="AF26" i="6"/>
  <c r="AE26" i="6"/>
  <c r="AC26" i="6"/>
  <c r="AB26" i="6"/>
  <c r="U26" i="6"/>
  <c r="T26" i="6"/>
  <c r="M26" i="6"/>
  <c r="L26" i="6"/>
  <c r="BT25" i="6"/>
  <c r="BS25" i="6"/>
  <c r="BR25" i="6"/>
  <c r="BO25" i="6"/>
  <c r="BN25" i="6"/>
  <c r="BM25" i="6"/>
  <c r="BQ25" i="6" s="1"/>
  <c r="BL25" i="6"/>
  <c r="BK25" i="6"/>
  <c r="BI25" i="6"/>
  <c r="BH25" i="6"/>
  <c r="BA25" i="6"/>
  <c r="AZ25" i="6"/>
  <c r="AS25" i="6"/>
  <c r="AR25" i="6"/>
  <c r="AI25" i="6"/>
  <c r="AH25" i="6"/>
  <c r="AG25" i="6"/>
  <c r="BP25" i="6" s="1"/>
  <c r="AF25" i="6"/>
  <c r="AE25" i="6"/>
  <c r="AC25" i="6"/>
  <c r="AB25" i="6"/>
  <c r="U25" i="6"/>
  <c r="T25" i="6"/>
  <c r="M25" i="6"/>
  <c r="L25" i="6"/>
  <c r="BT24" i="6"/>
  <c r="BS24" i="6"/>
  <c r="BR24" i="6"/>
  <c r="BO24" i="6"/>
  <c r="BN24" i="6"/>
  <c r="BM24" i="6"/>
  <c r="BQ24" i="6" s="1"/>
  <c r="BL24" i="6"/>
  <c r="BK24" i="6"/>
  <c r="BI24" i="6"/>
  <c r="BH24" i="6"/>
  <c r="BA24" i="6"/>
  <c r="AZ24" i="6"/>
  <c r="AS24" i="6"/>
  <c r="AR24" i="6"/>
  <c r="AI24" i="6"/>
  <c r="AH24" i="6"/>
  <c r="AG24" i="6"/>
  <c r="BP24" i="6" s="1"/>
  <c r="AF24" i="6"/>
  <c r="AE24" i="6"/>
  <c r="AC24" i="6"/>
  <c r="AB24" i="6"/>
  <c r="U24" i="6"/>
  <c r="T24" i="6"/>
  <c r="M24" i="6"/>
  <c r="L24" i="6"/>
  <c r="BT23" i="6"/>
  <c r="BS23" i="6"/>
  <c r="BR23" i="6"/>
  <c r="BO23" i="6"/>
  <c r="BN23" i="6"/>
  <c r="BM23" i="6"/>
  <c r="BQ23" i="6" s="1"/>
  <c r="BL23" i="6"/>
  <c r="BK23" i="6"/>
  <c r="BI23" i="6"/>
  <c r="BH23" i="6"/>
  <c r="BA23" i="6"/>
  <c r="AZ23" i="6"/>
  <c r="AS23" i="6"/>
  <c r="AR23" i="6"/>
  <c r="AI23" i="6"/>
  <c r="AH23" i="6"/>
  <c r="AG23" i="6"/>
  <c r="BP23" i="6" s="1"/>
  <c r="AF23" i="6"/>
  <c r="AE23" i="6"/>
  <c r="AC23" i="6"/>
  <c r="AB23" i="6"/>
  <c r="U23" i="6"/>
  <c r="T23" i="6"/>
  <c r="M23" i="6"/>
  <c r="L23" i="6"/>
  <c r="BT22" i="6"/>
  <c r="BS22" i="6"/>
  <c r="BR22" i="6"/>
  <c r="BO22" i="6"/>
  <c r="BN22" i="6"/>
  <c r="BM22" i="6"/>
  <c r="BQ22" i="6" s="1"/>
  <c r="BL22" i="6"/>
  <c r="BK22" i="6"/>
  <c r="BI22" i="6"/>
  <c r="BH22" i="6"/>
  <c r="BA22" i="6"/>
  <c r="AZ22" i="6"/>
  <c r="AS22" i="6"/>
  <c r="AR22" i="6"/>
  <c r="AI22" i="6"/>
  <c r="AH22" i="6"/>
  <c r="AG22" i="6"/>
  <c r="BP22" i="6" s="1"/>
  <c r="AF22" i="6"/>
  <c r="AE22" i="6"/>
  <c r="AC22" i="6"/>
  <c r="AB22" i="6"/>
  <c r="U22" i="6"/>
  <c r="T22" i="6"/>
  <c r="M22" i="6"/>
  <c r="L22" i="6"/>
  <c r="BT21" i="6"/>
  <c r="BS21" i="6"/>
  <c r="BR21" i="6"/>
  <c r="BO21" i="6"/>
  <c r="BN21" i="6"/>
  <c r="BM21" i="6"/>
  <c r="BQ21" i="6" s="1"/>
  <c r="BL21" i="6"/>
  <c r="BK21" i="6"/>
  <c r="BI21" i="6"/>
  <c r="BH21" i="6"/>
  <c r="BA21" i="6"/>
  <c r="AZ21" i="6"/>
  <c r="AS21" i="6"/>
  <c r="AR21" i="6"/>
  <c r="AI21" i="6"/>
  <c r="AH21" i="6"/>
  <c r="AG21" i="6"/>
  <c r="BP21" i="6" s="1"/>
  <c r="AF21" i="6"/>
  <c r="AE21" i="6"/>
  <c r="AC21" i="6"/>
  <c r="AB21" i="6"/>
  <c r="U21" i="6"/>
  <c r="T21" i="6"/>
  <c r="M21" i="6"/>
  <c r="L21" i="6"/>
  <c r="BT20" i="6"/>
  <c r="BS20" i="6"/>
  <c r="BR20" i="6"/>
  <c r="BO20" i="6"/>
  <c r="BN20" i="6"/>
  <c r="BM20" i="6"/>
  <c r="BQ20" i="6" s="1"/>
  <c r="BL20" i="6"/>
  <c r="BK20" i="6"/>
  <c r="BI20" i="6"/>
  <c r="BH20" i="6"/>
  <c r="BA20" i="6"/>
  <c r="AZ20" i="6"/>
  <c r="AS20" i="6"/>
  <c r="AR20" i="6"/>
  <c r="AI20" i="6"/>
  <c r="AH20" i="6"/>
  <c r="AG20" i="6"/>
  <c r="BP20" i="6" s="1"/>
  <c r="AF20" i="6"/>
  <c r="AE20" i="6"/>
  <c r="AC20" i="6"/>
  <c r="AB20" i="6"/>
  <c r="U20" i="6"/>
  <c r="T20" i="6"/>
  <c r="M20" i="6"/>
  <c r="L20" i="6"/>
  <c r="BT19" i="6"/>
  <c r="BS19" i="6"/>
  <c r="BR19" i="6"/>
  <c r="BO19" i="6"/>
  <c r="BN19" i="6"/>
  <c r="BM19" i="6"/>
  <c r="BQ19" i="6" s="1"/>
  <c r="BL19" i="6"/>
  <c r="BK19" i="6"/>
  <c r="BI19" i="6"/>
  <c r="BH19" i="6"/>
  <c r="BA19" i="6"/>
  <c r="AZ19" i="6"/>
  <c r="AS19" i="6"/>
  <c r="AR19" i="6"/>
  <c r="AI19" i="6"/>
  <c r="AH19" i="6"/>
  <c r="AG19" i="6"/>
  <c r="BP19" i="6" s="1"/>
  <c r="AF19" i="6"/>
  <c r="AE19" i="6"/>
  <c r="AC19" i="6"/>
  <c r="AB19" i="6"/>
  <c r="U19" i="6"/>
  <c r="T19" i="6"/>
  <c r="M19" i="6"/>
  <c r="L19" i="6"/>
  <c r="BT18" i="6"/>
  <c r="BS18" i="6"/>
  <c r="BR18" i="6"/>
  <c r="BO18" i="6"/>
  <c r="BN18" i="6"/>
  <c r="BM18" i="6"/>
  <c r="BQ18" i="6" s="1"/>
  <c r="BL18" i="6"/>
  <c r="BK18" i="6"/>
  <c r="BI18" i="6"/>
  <c r="BH18" i="6"/>
  <c r="BA18" i="6"/>
  <c r="AZ18" i="6"/>
  <c r="AS18" i="6"/>
  <c r="AR18" i="6"/>
  <c r="AI18" i="6"/>
  <c r="AH18" i="6"/>
  <c r="AG18" i="6"/>
  <c r="BP18" i="6" s="1"/>
  <c r="AF18" i="6"/>
  <c r="AE18" i="6"/>
  <c r="AC18" i="6"/>
  <c r="AB18" i="6"/>
  <c r="U18" i="6"/>
  <c r="T18" i="6"/>
  <c r="M18" i="6"/>
  <c r="L18" i="6"/>
  <c r="BT17" i="6"/>
  <c r="BS17" i="6"/>
  <c r="BR17" i="6"/>
  <c r="BO17" i="6"/>
  <c r="BN17" i="6"/>
  <c r="BM17" i="6"/>
  <c r="BQ17" i="6" s="1"/>
  <c r="BL17" i="6"/>
  <c r="BK17" i="6"/>
  <c r="BI17" i="6"/>
  <c r="BH17" i="6"/>
  <c r="BA17" i="6"/>
  <c r="AZ17" i="6"/>
  <c r="AS17" i="6"/>
  <c r="AR17" i="6"/>
  <c r="AI17" i="6"/>
  <c r="AH17" i="6"/>
  <c r="AG17" i="6"/>
  <c r="BP17" i="6" s="1"/>
  <c r="AF17" i="6"/>
  <c r="AE17" i="6"/>
  <c r="AC17" i="6"/>
  <c r="AB17" i="6"/>
  <c r="U17" i="6"/>
  <c r="T17" i="6"/>
  <c r="M17" i="6"/>
  <c r="L17" i="6"/>
  <c r="BT16" i="6"/>
  <c r="BS16" i="6"/>
  <c r="BR16" i="6"/>
  <c r="BO16" i="6"/>
  <c r="BN16" i="6"/>
  <c r="BM16" i="6"/>
  <c r="BQ16" i="6" s="1"/>
  <c r="BL16" i="6"/>
  <c r="BK16" i="6"/>
  <c r="BI16" i="6"/>
  <c r="BH16" i="6"/>
  <c r="BA16" i="6"/>
  <c r="AZ16" i="6"/>
  <c r="AS16" i="6"/>
  <c r="AR16" i="6"/>
  <c r="AI16" i="6"/>
  <c r="AH16" i="6"/>
  <c r="AG16" i="6"/>
  <c r="BP16" i="6" s="1"/>
  <c r="AF16" i="6"/>
  <c r="AE16" i="6"/>
  <c r="AC16" i="6"/>
  <c r="AB16" i="6"/>
  <c r="U16" i="6"/>
  <c r="T16" i="6"/>
  <c r="M16" i="6"/>
  <c r="L16" i="6"/>
  <c r="A16" i="6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BT15" i="6"/>
  <c r="BS15" i="6"/>
  <c r="BR15" i="6"/>
  <c r="BO15" i="6"/>
  <c r="BN15" i="6"/>
  <c r="BM15" i="6"/>
  <c r="BQ15" i="6" s="1"/>
  <c r="BL15" i="6"/>
  <c r="BK15" i="6"/>
  <c r="BI15" i="6"/>
  <c r="BH15" i="6"/>
  <c r="BA15" i="6"/>
  <c r="AZ15" i="6"/>
  <c r="AS15" i="6"/>
  <c r="AR15" i="6"/>
  <c r="AI15" i="6"/>
  <c r="AH15" i="6"/>
  <c r="AG15" i="6"/>
  <c r="BP15" i="6" s="1"/>
  <c r="AF15" i="6"/>
  <c r="AE15" i="6"/>
  <c r="AC15" i="6"/>
  <c r="AB15" i="6"/>
  <c r="U15" i="6"/>
  <c r="T15" i="6"/>
  <c r="M15" i="6"/>
  <c r="L15" i="6"/>
  <c r="A15" i="6"/>
  <c r="BL14" i="6"/>
  <c r="BK14" i="6"/>
  <c r="BH14" i="6"/>
  <c r="BI14" i="6" s="1"/>
  <c r="AZ14" i="6"/>
  <c r="BA14" i="6" s="1"/>
  <c r="AR14" i="6"/>
  <c r="AS14" i="6" s="1"/>
  <c r="AE14" i="6"/>
  <c r="AB14" i="6"/>
  <c r="AC14" i="6" s="1"/>
  <c r="T14" i="6"/>
  <c r="U14" i="6" s="1"/>
  <c r="L14" i="6"/>
  <c r="M14" i="6" s="1"/>
  <c r="BB10" i="6"/>
  <c r="AT10" i="6"/>
  <c r="AJ10" i="6"/>
  <c r="V10" i="6"/>
  <c r="N10" i="6"/>
  <c r="D10" i="6"/>
  <c r="BJ8" i="6"/>
  <c r="BB8" i="6"/>
  <c r="AT8" i="6"/>
  <c r="AJ8" i="6"/>
  <c r="BM8" i="6" s="1"/>
  <c r="AD8" i="6"/>
  <c r="V8" i="6"/>
  <c r="N8" i="6"/>
  <c r="AG8" i="6" s="1"/>
  <c r="D8" i="6"/>
  <c r="BT6" i="6"/>
  <c r="BS6" i="6"/>
  <c r="BR6" i="6"/>
  <c r="AW6" i="6"/>
  <c r="AT6" i="6"/>
  <c r="AQ6" i="6"/>
  <c r="I5" i="6"/>
  <c r="BR5" i="6" s="1"/>
  <c r="BR4" i="6"/>
  <c r="AQ4" i="6"/>
  <c r="AB4" i="6"/>
  <c r="BJ4" i="6" s="1"/>
  <c r="BZ4" i="6" s="1"/>
  <c r="V4" i="6"/>
  <c r="BD4" i="6" s="1"/>
  <c r="BW4" i="6" s="1"/>
  <c r="C4" i="6"/>
  <c r="BT2" i="6"/>
  <c r="BR2" i="6"/>
  <c r="AW2" i="6"/>
  <c r="AQ2" i="6"/>
  <c r="M7" i="2"/>
  <c r="M6" i="2"/>
  <c r="M5" i="2"/>
  <c r="M3" i="2"/>
  <c r="BM14" i="6" l="1"/>
  <c r="AF14" i="6"/>
  <c r="CB30" i="7"/>
  <c r="BM8" i="7"/>
  <c r="CB25" i="7"/>
  <c r="CB28" i="7"/>
  <c r="AG8" i="7"/>
  <c r="CB27" i="7"/>
  <c r="CB24" i="7"/>
  <c r="CB29" i="7"/>
  <c r="CB26" i="7"/>
  <c r="CB31" i="7"/>
  <c r="AQ5" i="6"/>
  <c r="AQ23" i="2"/>
  <c r="G7" i="2"/>
  <c r="AG14" i="6" l="1"/>
  <c r="BQ14" i="6"/>
  <c r="BR14" i="6" s="1"/>
  <c r="BO14" i="6"/>
  <c r="BN14" i="6"/>
  <c r="CB32" i="7"/>
  <c r="BT14" i="6" l="1"/>
  <c r="BS14" i="6"/>
  <c r="BP14" i="6"/>
  <c r="AI14" i="6"/>
  <c r="AH14" i="6"/>
  <c r="CB24" i="6" l="1"/>
  <c r="CB31" i="6"/>
  <c r="CB26" i="6"/>
  <c r="CB28" i="6"/>
  <c r="CB29" i="6"/>
  <c r="CB25" i="6"/>
  <c r="CB30" i="6"/>
  <c r="CB27" i="6"/>
  <c r="CB32" i="6" l="1"/>
</calcChain>
</file>

<file path=xl/sharedStrings.xml><?xml version="1.0" encoding="utf-8"?>
<sst xmlns="http://schemas.openxmlformats.org/spreadsheetml/2006/main" count="274" uniqueCount="93">
  <si>
    <t xml:space="preserve"> </t>
  </si>
  <si>
    <t>ONE TIME DATA ENTRY VALUES</t>
  </si>
  <si>
    <t>TERM GRADE PERCENTAGE</t>
  </si>
  <si>
    <t>Faculty Name
FIRSTNAME MI. SURNAME</t>
  </si>
  <si>
    <t>TERM EXAMINATIONS</t>
  </si>
  <si>
    <t>1st Semester</t>
  </si>
  <si>
    <t>Semester</t>
  </si>
  <si>
    <t>ATTENDANCE/CLASS PARTICIPATION/RECITATION</t>
  </si>
  <si>
    <t>2nd Semester</t>
  </si>
  <si>
    <t>LEGEND:</t>
  </si>
  <si>
    <t>Academic Year</t>
  </si>
  <si>
    <t>2025-2026</t>
  </si>
  <si>
    <t>LABORATORY/ACTIVITIES/PROJECT</t>
  </si>
  <si>
    <t>QUIZZES</t>
  </si>
  <si>
    <t>2024-2025</t>
  </si>
  <si>
    <t>Campus</t>
  </si>
  <si>
    <t>BUSTOS</t>
  </si>
  <si>
    <t>TOTAL</t>
  </si>
  <si>
    <t>Failed</t>
  </si>
  <si>
    <t xml:space="preserve"> CAMPUS DEAN</t>
  </si>
  <si>
    <t>MARICEL E. SIERTO Ed., D.</t>
  </si>
  <si>
    <t>2026-2027</t>
  </si>
  <si>
    <t>Passed</t>
  </si>
  <si>
    <t>2027-2028</t>
  </si>
  <si>
    <t>FDA</t>
  </si>
  <si>
    <t>Failure Due to Absences</t>
  </si>
  <si>
    <t>BASED</t>
  </si>
  <si>
    <t>INC</t>
  </si>
  <si>
    <t>Incomplete</t>
  </si>
  <si>
    <t>NA</t>
  </si>
  <si>
    <t>Not Attending</t>
  </si>
  <si>
    <t>NE</t>
  </si>
  <si>
    <t>No Exam</t>
  </si>
  <si>
    <t>NJ</t>
  </si>
  <si>
    <t>No Project</t>
  </si>
  <si>
    <t>Program Chair</t>
  </si>
  <si>
    <t>OD</t>
  </si>
  <si>
    <t>Officially Dropped</t>
  </si>
  <si>
    <t>TBD</t>
  </si>
  <si>
    <t>To Be Determined</t>
  </si>
  <si>
    <t>UD</t>
  </si>
  <si>
    <t>Unofficially Dropped</t>
  </si>
  <si>
    <t>LEGEND:(POINTZ)</t>
  </si>
  <si>
    <t>REMARKS</t>
  </si>
  <si>
    <t>FAILED</t>
  </si>
  <si>
    <t>PASSED</t>
  </si>
  <si>
    <t>`</t>
  </si>
  <si>
    <t>BULACAN STATE UNIVERSITY</t>
  </si>
  <si>
    <t>Section_Program:</t>
  </si>
  <si>
    <t>Subject_Code</t>
  </si>
  <si>
    <t>Semester/School Year</t>
  </si>
  <si>
    <t>Subject_Code:</t>
  </si>
  <si>
    <t>Subject Description</t>
  </si>
  <si>
    <t>/</t>
  </si>
  <si>
    <t>Faculty Name:</t>
  </si>
  <si>
    <t>MIDTERM</t>
  </si>
  <si>
    <t>FINAL TERM</t>
  </si>
  <si>
    <t>SUMMARY</t>
  </si>
  <si>
    <t>Schedule( DAY / TIME / RM)</t>
  </si>
  <si>
    <t>EQUIVALENT</t>
  </si>
  <si>
    <t>REMARK</t>
  </si>
  <si>
    <t>MIDTERM GRADE</t>
  </si>
  <si>
    <t>FINAL TERM GRADE</t>
  </si>
  <si>
    <t>FINAL
 GRADE</t>
  </si>
  <si>
    <t>AVERAGE</t>
  </si>
  <si>
    <t>PERCENTAGE</t>
  </si>
  <si>
    <t>MIDTERM EXAM</t>
  </si>
  <si>
    <t>FINAL EXAM</t>
  </si>
  <si>
    <t xml:space="preserve"> FINAL TERM GRADE</t>
  </si>
  <si>
    <t>No.</t>
  </si>
  <si>
    <t>Student Number</t>
  </si>
  <si>
    <t>Student Name
(Surname, Firstname, MI)</t>
  </si>
  <si>
    <t>Class-Wide Final Grade Summary by Remark"</t>
  </si>
  <si>
    <t>INCOMPLETE</t>
  </si>
  <si>
    <t>NO PROJECT</t>
  </si>
  <si>
    <t>UNOFFICIALLY DROP</t>
  </si>
  <si>
    <t>OFFICIALLY DROP</t>
  </si>
  <si>
    <t>NO EXAM</t>
  </si>
  <si>
    <t xml:space="preserve">NOT ATTENDING </t>
  </si>
  <si>
    <t>Total No. of Students:</t>
  </si>
  <si>
    <t>Prepared and Encoded by:</t>
  </si>
  <si>
    <t>Noted by:</t>
  </si>
  <si>
    <t xml:space="preserve">Professor / Faculty / Instructor </t>
  </si>
  <si>
    <t>Signature over printed name / Date</t>
  </si>
  <si>
    <t>ADDITIONAL SET-UP</t>
  </si>
  <si>
    <t>Default</t>
  </si>
  <si>
    <t>MAXIMUM NO. OF STUDENTS (2-100):</t>
  </si>
  <si>
    <t>NUMBER OF ATTENDANCE (2-15):</t>
  </si>
  <si>
    <t>NUMBER OF ACTIVITIES/PROJECT (2-15):</t>
  </si>
  <si>
    <t>NUMBER OF QUIZZES (2-15):</t>
  </si>
  <si>
    <t>College Dean</t>
  </si>
  <si>
    <t>keith</t>
  </si>
  <si>
    <t>sad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</si>
</sst>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53" x14ac:knownFonts="1">
    <font>
      <sz val="11"/>
      <color theme="1"/>
      <name val="Calibri"/>
      <scheme val="minor"/>
    </font>
    <font>
      <sz val="15"/>
      <color theme="1"/>
      <name val="Calibri"/>
      <family val="2"/>
    </font>
    <font>
      <sz val="11"/>
      <color theme="1"/>
      <name val="Calibri"/>
      <family val="2"/>
    </font>
    <font>
      <sz val="16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b/>
      <sz val="16"/>
      <color theme="1"/>
      <name val="Calibri"/>
      <family val="2"/>
    </font>
    <font>
      <sz val="14"/>
      <color theme="1"/>
      <name val="Calibri"/>
      <family val="2"/>
    </font>
    <font>
      <sz val="16"/>
      <color theme="1"/>
      <name val="Arial Narrow"/>
      <family val="2"/>
    </font>
    <font>
      <b/>
      <sz val="11"/>
      <color theme="1"/>
      <name val="Calibri"/>
      <family val="2"/>
    </font>
    <font>
      <sz val="18"/>
      <color theme="1"/>
      <name val="Calibri"/>
      <family val="2"/>
    </font>
    <font>
      <b/>
      <sz val="25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1"/>
      <color theme="1"/>
      <name val="Arial"/>
      <family val="2"/>
    </font>
    <font>
      <sz val="18"/>
      <color theme="1"/>
      <name val="Arial Narrow"/>
      <family val="2"/>
    </font>
    <font>
      <b/>
      <sz val="16"/>
      <color theme="1"/>
      <name val="Arial"/>
      <family val="2"/>
    </font>
    <font>
      <b/>
      <sz val="15"/>
      <color theme="1"/>
      <name val="Arial"/>
      <family val="2"/>
    </font>
    <font>
      <sz val="11"/>
      <color theme="1"/>
      <name val="Arial"/>
      <family val="2"/>
    </font>
    <font>
      <i/>
      <sz val="22"/>
      <color theme="1"/>
      <name val="Arial"/>
      <family val="2"/>
    </font>
    <font>
      <b/>
      <sz val="14"/>
      <color theme="1"/>
      <name val="Calibri"/>
      <family val="2"/>
    </font>
    <font>
      <sz val="12"/>
      <color theme="1"/>
      <name val="Arial"/>
      <family val="2"/>
    </font>
    <font>
      <b/>
      <sz val="20"/>
      <color theme="1"/>
      <name val="Arial"/>
      <family val="2"/>
    </font>
    <font>
      <b/>
      <sz val="12"/>
      <color theme="1"/>
      <name val="Arial"/>
      <family val="2"/>
    </font>
    <font>
      <sz val="16"/>
      <color theme="1"/>
      <name val="Arial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16"/>
      <color rgb="FF000000"/>
      <name val="Arial Narrow"/>
      <family val="2"/>
    </font>
    <font>
      <b/>
      <sz val="14"/>
      <color theme="1"/>
      <name val="Arial Narrow"/>
      <family val="2"/>
    </font>
    <font>
      <b/>
      <sz val="12"/>
      <color theme="1"/>
      <name val="Calibri"/>
      <family val="2"/>
    </font>
    <font>
      <b/>
      <sz val="18"/>
      <color theme="1"/>
      <name val="Calibri"/>
      <family val="2"/>
    </font>
    <font>
      <b/>
      <sz val="18"/>
      <color theme="1"/>
      <name val="Arial"/>
      <family val="2"/>
    </font>
    <font>
      <b/>
      <sz val="22"/>
      <color theme="1"/>
      <name val="Arial Narrow"/>
      <family val="2"/>
    </font>
    <font>
      <sz val="14"/>
      <color theme="1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sz val="12"/>
      <color theme="1"/>
      <name val="Calibri"/>
      <family val="2"/>
    </font>
    <font>
      <b/>
      <sz val="22"/>
      <color theme="1"/>
      <name val="Calibri"/>
      <family val="2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7"/>
      <color theme="1"/>
      <name val="Calibri"/>
      <family val="2"/>
    </font>
    <font>
      <sz val="14"/>
      <name val="Calibri"/>
      <family val="2"/>
    </font>
    <font>
      <b/>
      <sz val="12"/>
      <name val="Calibri"/>
      <family val="2"/>
    </font>
    <font>
      <sz val="16"/>
      <name val="Calibri"/>
      <family val="2"/>
    </font>
    <font>
      <b/>
      <sz val="14"/>
      <name val="Calibri"/>
      <family val="2"/>
    </font>
    <font>
      <b/>
      <sz val="28"/>
      <color theme="1"/>
      <name val="Calibri"/>
      <family val="2"/>
    </font>
    <font>
      <sz val="28"/>
      <name val="Calibri"/>
      <family val="2"/>
    </font>
    <font>
      <sz val="16"/>
      <color rgb="FF000000"/>
      <name val="Calibri"/>
      <family val="2"/>
    </font>
    <font>
      <sz val="18"/>
      <name val="Calibri"/>
      <family val="2"/>
    </font>
    <font>
      <sz val="14"/>
      <color theme="1"/>
      <name val="Calibri"/>
      <family val="2"/>
      <scheme val="minor"/>
    </font>
    <font>
      <b/>
      <sz val="1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AEABAB"/>
        <bgColor rgb="FFAEABAB"/>
      </patternFill>
    </fill>
    <fill>
      <patternFill patternType="solid">
        <fgColor rgb="FFFFFF99"/>
        <bgColor rgb="FFFFFF99"/>
      </patternFill>
    </fill>
    <fill>
      <patternFill patternType="solid">
        <fgColor theme="0"/>
        <bgColor theme="0"/>
      </patternFill>
    </fill>
    <fill>
      <patternFill patternType="solid">
        <fgColor rgb="FFFFE598"/>
        <bgColor rgb="FFFFE598"/>
      </patternFill>
    </fill>
    <fill>
      <patternFill patternType="solid">
        <fgColor rgb="FFD8D8D8"/>
        <bgColor rgb="FFD8D8D8"/>
      </patternFill>
    </fill>
    <fill>
      <patternFill patternType="solid">
        <fgColor rgb="FFC5E0B3"/>
        <bgColor rgb="FFC5E0B3"/>
      </patternFill>
    </fill>
    <fill>
      <patternFill patternType="solid">
        <fgColor rgb="FFD0CECE"/>
        <bgColor rgb="FFD0CECE"/>
      </patternFill>
    </fill>
    <fill>
      <patternFill patternType="solid">
        <fgColor theme="4"/>
        <bgColor theme="4"/>
      </patternFill>
    </fill>
    <fill>
      <patternFill patternType="solid">
        <fgColor rgb="FFADB9CA"/>
        <bgColor rgb="FFADB9CA"/>
      </patternFill>
    </fill>
    <fill>
      <patternFill patternType="solid">
        <fgColor theme="9" tint="0.59999389629810485"/>
        <bgColor rgb="FF92D050"/>
      </patternFill>
    </fill>
    <fill>
      <patternFill patternType="solid">
        <fgColor theme="9" tint="0.59999389629810485"/>
        <bgColor rgb="FFD8D8D8"/>
      </patternFill>
    </fill>
    <fill>
      <patternFill patternType="solid">
        <fgColor theme="9" tint="0.59999389629810485"/>
        <bgColor indexed="64"/>
      </patternFill>
    </fill>
  </fills>
  <borders count="57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/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263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wrapTex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wrapText="1"/>
    </xf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2" fillId="0" borderId="0" xfId="0" applyFont="1"/>
    <xf numFmtId="0" fontId="3" fillId="2" borderId="3" xfId="0" applyFont="1" applyFill="1" applyBorder="1" applyAlignment="1">
      <alignment horizontal="center" vertical="center" wrapText="1"/>
    </xf>
    <xf numFmtId="0" fontId="7" fillId="4" borderId="3" xfId="0" applyFont="1" applyFill="1" applyBorder="1" applyAlignment="1">
      <alignment horizontal="center" vertical="center"/>
    </xf>
    <xf numFmtId="0" fontId="8" fillId="0" borderId="0" xfId="0" applyFont="1"/>
    <xf numFmtId="0" fontId="3" fillId="2" borderId="3" xfId="0" applyFont="1" applyFill="1" applyBorder="1" applyAlignment="1">
      <alignment horizontal="center" vertical="center"/>
    </xf>
    <xf numFmtId="0" fontId="9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7" fillId="2" borderId="3" xfId="0" applyFont="1" applyFill="1" applyBorder="1" applyAlignment="1">
      <alignment horizontal="center" vertical="center"/>
    </xf>
    <xf numFmtId="9" fontId="10" fillId="2" borderId="3" xfId="0" applyNumberFormat="1" applyFont="1" applyFill="1" applyBorder="1" applyAlignment="1">
      <alignment horizontal="center"/>
    </xf>
    <xf numFmtId="0" fontId="7" fillId="0" borderId="0" xfId="0" applyFont="1"/>
    <xf numFmtId="9" fontId="7" fillId="0" borderId="0" xfId="0" applyNumberFormat="1" applyFont="1"/>
    <xf numFmtId="0" fontId="1" fillId="2" borderId="3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2" fontId="2" fillId="0" borderId="3" xfId="0" applyNumberFormat="1" applyFont="1" applyBorder="1"/>
    <xf numFmtId="2" fontId="2" fillId="0" borderId="0" xfId="0" applyNumberFormat="1" applyFont="1"/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4" borderId="8" xfId="0" applyFont="1" applyFill="1" applyBorder="1"/>
    <xf numFmtId="0" fontId="12" fillId="0" borderId="0" xfId="0" applyFont="1"/>
    <xf numFmtId="0" fontId="14" fillId="4" borderId="8" xfId="0" applyFont="1" applyFill="1" applyBorder="1" applyAlignment="1">
      <alignment vertical="center"/>
    </xf>
    <xf numFmtId="0" fontId="16" fillId="0" borderId="0" xfId="0" applyFont="1"/>
    <xf numFmtId="0" fontId="17" fillId="0" borderId="0" xfId="0" applyFont="1"/>
    <xf numFmtId="0" fontId="19" fillId="0" borderId="0" xfId="0" applyFont="1"/>
    <xf numFmtId="0" fontId="14" fillId="7" borderId="24" xfId="0" applyFont="1" applyFill="1" applyBorder="1" applyAlignment="1">
      <alignment horizontal="center"/>
    </xf>
    <xf numFmtId="0" fontId="19" fillId="0" borderId="0" xfId="0" applyFont="1" applyAlignment="1">
      <alignment horizontal="center"/>
    </xf>
    <xf numFmtId="0" fontId="14" fillId="4" borderId="8" xfId="0" applyFont="1" applyFill="1" applyBorder="1"/>
    <xf numFmtId="0" fontId="14" fillId="7" borderId="26" xfId="0" applyFont="1" applyFill="1" applyBorder="1" applyAlignment="1">
      <alignment horizontal="center"/>
    </xf>
    <xf numFmtId="0" fontId="2" fillId="0" borderId="17" xfId="0" applyFont="1" applyBorder="1" applyAlignment="1">
      <alignment vertical="center"/>
    </xf>
    <xf numFmtId="0" fontId="20" fillId="0" borderId="0" xfId="0" applyFont="1"/>
    <xf numFmtId="0" fontId="9" fillId="0" borderId="0" xfId="0" applyFont="1"/>
    <xf numFmtId="0" fontId="22" fillId="6" borderId="28" xfId="0" applyFont="1" applyFill="1" applyBorder="1"/>
    <xf numFmtId="0" fontId="22" fillId="6" borderId="29" xfId="0" applyFont="1" applyFill="1" applyBorder="1"/>
    <xf numFmtId="0" fontId="22" fillId="6" borderId="31" xfId="0" applyFont="1" applyFill="1" applyBorder="1"/>
    <xf numFmtId="0" fontId="22" fillId="6" borderId="32" xfId="0" applyFont="1" applyFill="1" applyBorder="1"/>
    <xf numFmtId="0" fontId="22" fillId="0" borderId="0" xfId="0" applyFont="1"/>
    <xf numFmtId="0" fontId="23" fillId="0" borderId="0" xfId="0" applyFont="1" applyAlignment="1">
      <alignment vertical="center" textRotation="255"/>
    </xf>
    <xf numFmtId="0" fontId="19" fillId="0" borderId="0" xfId="0" applyFont="1" applyAlignment="1">
      <alignment vertical="center"/>
    </xf>
    <xf numFmtId="14" fontId="27" fillId="9" borderId="43" xfId="0" applyNumberFormat="1" applyFont="1" applyFill="1" applyBorder="1" applyAlignment="1">
      <alignment horizontal="center" vertical="center" textRotation="180"/>
    </xf>
    <xf numFmtId="0" fontId="23" fillId="0" borderId="0" xfId="0" applyFont="1" applyAlignment="1">
      <alignment vertical="center" textRotation="255" wrapText="1"/>
    </xf>
    <xf numFmtId="0" fontId="17" fillId="0" borderId="24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8" fillId="3" borderId="47" xfId="0" applyFont="1" applyFill="1" applyBorder="1" applyAlignment="1">
      <alignment horizontal="center"/>
    </xf>
    <xf numFmtId="0" fontId="29" fillId="3" borderId="3" xfId="0" applyFont="1" applyFill="1" applyBorder="1"/>
    <xf numFmtId="0" fontId="8" fillId="3" borderId="3" xfId="0" applyFont="1" applyFill="1" applyBorder="1" applyAlignment="1">
      <alignment horizontal="center"/>
    </xf>
    <xf numFmtId="2" fontId="30" fillId="0" borderId="0" xfId="0" applyNumberFormat="1" applyFont="1" applyAlignment="1">
      <alignment horizontal="center"/>
    </xf>
    <xf numFmtId="0" fontId="13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33" fillId="0" borderId="0" xfId="0" applyFont="1" applyAlignment="1">
      <alignment vertical="center" wrapText="1"/>
    </xf>
    <xf numFmtId="0" fontId="6" fillId="0" borderId="48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/>
    </xf>
    <xf numFmtId="0" fontId="6" fillId="0" borderId="50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/>
    </xf>
    <xf numFmtId="0" fontId="22" fillId="0" borderId="50" xfId="0" applyFont="1" applyBorder="1" applyAlignment="1">
      <alignment horizontal="center" vertical="center"/>
    </xf>
    <xf numFmtId="0" fontId="22" fillId="0" borderId="52" xfId="0" applyFont="1" applyBorder="1" applyAlignment="1">
      <alignment horizontal="center" vertical="center"/>
    </xf>
    <xf numFmtId="0" fontId="6" fillId="0" borderId="53" xfId="0" applyFont="1" applyBorder="1" applyAlignment="1">
      <alignment horizontal="center"/>
    </xf>
    <xf numFmtId="0" fontId="6" fillId="0" borderId="54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/>
    </xf>
    <xf numFmtId="0" fontId="35" fillId="0" borderId="0" xfId="0" applyFont="1"/>
    <xf numFmtId="0" fontId="30" fillId="0" borderId="0" xfId="0" applyFont="1"/>
    <xf numFmtId="0" fontId="36" fillId="0" borderId="0" xfId="0" applyFont="1" applyAlignment="1">
      <alignment wrapText="1"/>
    </xf>
    <xf numFmtId="0" fontId="28" fillId="0" borderId="0" xfId="0" applyFont="1"/>
    <xf numFmtId="0" fontId="36" fillId="0" borderId="0" xfId="0" applyFont="1"/>
    <xf numFmtId="0" fontId="37" fillId="0" borderId="0" xfId="0" applyFont="1"/>
    <xf numFmtId="0" fontId="35" fillId="4" borderId="8" xfId="0" applyFont="1" applyFill="1" applyBorder="1"/>
    <xf numFmtId="0" fontId="38" fillId="0" borderId="0" xfId="0" applyFont="1" applyAlignment="1">
      <alignment horizontal="center" vertical="center"/>
    </xf>
    <xf numFmtId="0" fontId="38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3" fillId="0" borderId="0" xfId="0" applyFont="1"/>
    <xf numFmtId="0" fontId="3" fillId="4" borderId="8" xfId="0" applyFont="1" applyFill="1" applyBorder="1"/>
    <xf numFmtId="0" fontId="40" fillId="0" borderId="0" xfId="0" applyFont="1"/>
    <xf numFmtId="0" fontId="38" fillId="0" borderId="0" xfId="0" applyFont="1"/>
    <xf numFmtId="0" fontId="42" fillId="0" borderId="0" xfId="0" applyFont="1"/>
    <xf numFmtId="0" fontId="3" fillId="0" borderId="0" xfId="0" applyFont="1" applyAlignment="1">
      <alignment horizontal="center"/>
    </xf>
    <xf numFmtId="0" fontId="42" fillId="4" borderId="8" xfId="0" applyFont="1" applyFill="1" applyBorder="1"/>
    <xf numFmtId="14" fontId="27" fillId="9" borderId="43" xfId="0" applyNumberFormat="1" applyFont="1" applyFill="1" applyBorder="1" applyAlignment="1" applyProtection="1">
      <alignment horizontal="center" vertical="center" textRotation="180"/>
      <protection hidden="1"/>
    </xf>
    <xf numFmtId="1" fontId="15" fillId="6" borderId="47" xfId="0" applyNumberFormat="1" applyFont="1" applyFill="1" applyBorder="1" applyAlignment="1" applyProtection="1">
      <alignment horizontal="center"/>
      <protection hidden="1"/>
    </xf>
    <xf numFmtId="2" fontId="15" fillId="6" borderId="47" xfId="0" applyNumberFormat="1" applyFont="1" applyFill="1" applyBorder="1" applyProtection="1">
      <protection hidden="1"/>
    </xf>
    <xf numFmtId="165" fontId="15" fillId="6" borderId="47" xfId="0" applyNumberFormat="1" applyFont="1" applyFill="1" applyBorder="1" applyAlignment="1" applyProtection="1">
      <alignment horizontal="center"/>
      <protection hidden="1"/>
    </xf>
    <xf numFmtId="2" fontId="15" fillId="6" borderId="47" xfId="0" applyNumberFormat="1" applyFont="1" applyFill="1" applyBorder="1" applyAlignment="1" applyProtection="1">
      <alignment horizontal="center"/>
      <protection hidden="1"/>
    </xf>
    <xf numFmtId="0" fontId="8" fillId="3" borderId="47" xfId="0" applyFont="1" applyFill="1" applyBorder="1" applyAlignment="1">
      <alignment horizontal="center" vertical="center"/>
    </xf>
    <xf numFmtId="0" fontId="3" fillId="9" borderId="24" xfId="0" applyFont="1" applyFill="1" applyBorder="1" applyAlignment="1">
      <alignment horizontal="center" vertical="center"/>
    </xf>
    <xf numFmtId="0" fontId="10" fillId="9" borderId="24" xfId="0" applyFont="1" applyFill="1" applyBorder="1" applyAlignment="1">
      <alignment horizontal="center" vertical="center"/>
    </xf>
    <xf numFmtId="0" fontId="35" fillId="10" borderId="29" xfId="0" applyFont="1" applyFill="1" applyBorder="1" applyAlignment="1">
      <alignment horizontal="center" vertical="center"/>
    </xf>
    <xf numFmtId="0" fontId="38" fillId="4" borderId="3" xfId="0" applyFont="1" applyFill="1" applyBorder="1" applyAlignment="1">
      <alignment horizontal="center" vertical="center"/>
    </xf>
    <xf numFmtId="1" fontId="2" fillId="0" borderId="0" xfId="0" applyNumberFormat="1" applyFont="1"/>
    <xf numFmtId="1" fontId="3" fillId="3" borderId="3" xfId="0" applyNumberFormat="1" applyFont="1" applyFill="1" applyBorder="1" applyAlignment="1" applyProtection="1">
      <alignment horizontal="center" vertical="center"/>
      <protection locked="0"/>
    </xf>
    <xf numFmtId="9" fontId="3" fillId="3" borderId="3" xfId="0" applyNumberFormat="1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>
      <alignment horizontal="center" vertical="center"/>
    </xf>
    <xf numFmtId="0" fontId="5" fillId="0" borderId="2" xfId="0" applyFont="1" applyBorder="1"/>
    <xf numFmtId="0" fontId="6" fillId="2" borderId="1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14" fillId="0" borderId="35" xfId="0" applyFont="1" applyBorder="1" applyAlignment="1">
      <alignment horizontal="center"/>
    </xf>
    <xf numFmtId="0" fontId="30" fillId="0" borderId="30" xfId="0" applyFont="1" applyBorder="1" applyAlignment="1">
      <alignment horizontal="center"/>
    </xf>
    <xf numFmtId="0" fontId="41" fillId="0" borderId="0" xfId="0" applyFont="1" applyAlignment="1">
      <alignment horizontal="center"/>
    </xf>
    <xf numFmtId="0" fontId="14" fillId="0" borderId="55" xfId="0" applyFont="1" applyBorder="1" applyAlignment="1">
      <alignment horizontal="center"/>
    </xf>
    <xf numFmtId="0" fontId="30" fillId="0" borderId="56" xfId="0" applyFont="1" applyBorder="1" applyAlignment="1">
      <alignment horizontal="center"/>
    </xf>
    <xf numFmtId="0" fontId="14" fillId="7" borderId="15" xfId="0" applyFont="1" applyFill="1" applyBorder="1" applyAlignment="1">
      <alignment horizontal="center" vertical="center" wrapText="1"/>
    </xf>
    <xf numFmtId="0" fontId="5" fillId="0" borderId="20" xfId="0" applyFont="1" applyBorder="1"/>
    <xf numFmtId="0" fontId="14" fillId="6" borderId="12" xfId="0" applyFont="1" applyFill="1" applyBorder="1" applyAlignment="1">
      <alignment horizontal="center" vertical="center"/>
    </xf>
    <xf numFmtId="0" fontId="5" fillId="0" borderId="13" xfId="0" applyFont="1" applyBorder="1"/>
    <xf numFmtId="0" fontId="5" fillId="0" borderId="14" xfId="0" applyFont="1" applyBorder="1"/>
    <xf numFmtId="0" fontId="14" fillId="11" borderId="4" xfId="0" applyFont="1" applyFill="1" applyBorder="1" applyAlignment="1">
      <alignment horizontal="center" vertical="center"/>
    </xf>
    <xf numFmtId="0" fontId="5" fillId="13" borderId="10" xfId="0" applyFont="1" applyFill="1" applyBorder="1"/>
    <xf numFmtId="0" fontId="5" fillId="13" borderId="5" xfId="0" applyFont="1" applyFill="1" applyBorder="1"/>
    <xf numFmtId="0" fontId="5" fillId="13" borderId="16" xfId="0" applyFont="1" applyFill="1" applyBorder="1"/>
    <xf numFmtId="0" fontId="5" fillId="13" borderId="17" xfId="0" applyFont="1" applyFill="1" applyBorder="1"/>
    <xf numFmtId="0" fontId="5" fillId="13" borderId="19" xfId="0" applyFont="1" applyFill="1" applyBorder="1"/>
    <xf numFmtId="0" fontId="14" fillId="6" borderId="4" xfId="0" applyFont="1" applyFill="1" applyBorder="1" applyAlignment="1">
      <alignment horizontal="right" vertical="center"/>
    </xf>
    <xf numFmtId="0" fontId="5" fillId="0" borderId="16" xfId="0" applyFont="1" applyBorder="1"/>
    <xf numFmtId="0" fontId="5" fillId="0" borderId="19" xfId="0" applyFont="1" applyBorder="1"/>
    <xf numFmtId="0" fontId="14" fillId="7" borderId="12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center"/>
    </xf>
    <xf numFmtId="9" fontId="11" fillId="6" borderId="15" xfId="0" applyNumberFormat="1" applyFont="1" applyFill="1" applyBorder="1" applyAlignment="1">
      <alignment horizontal="center" vertical="center" wrapText="1"/>
    </xf>
    <xf numFmtId="0" fontId="5" fillId="0" borderId="39" xfId="0" applyFont="1" applyBorder="1"/>
    <xf numFmtId="0" fontId="13" fillId="6" borderId="36" xfId="0" applyFont="1" applyFill="1" applyBorder="1" applyAlignment="1">
      <alignment horizontal="center" vertical="center" textRotation="255"/>
    </xf>
    <xf numFmtId="0" fontId="46" fillId="0" borderId="39" xfId="0" applyFont="1" applyBorder="1"/>
    <xf numFmtId="0" fontId="46" fillId="0" borderId="20" xfId="0" applyFont="1" applyBorder="1"/>
    <xf numFmtId="0" fontId="13" fillId="6" borderId="36" xfId="0" applyFont="1" applyFill="1" applyBorder="1" applyAlignment="1">
      <alignment horizontal="center" vertical="center" textRotation="255" wrapText="1"/>
    </xf>
    <xf numFmtId="0" fontId="14" fillId="7" borderId="12" xfId="0" applyFont="1" applyFill="1" applyBorder="1" applyAlignment="1">
      <alignment horizontal="center"/>
    </xf>
    <xf numFmtId="0" fontId="14" fillId="7" borderId="4" xfId="0" applyFont="1" applyFill="1" applyBorder="1" applyAlignment="1">
      <alignment horizontal="center" vertical="center"/>
    </xf>
    <xf numFmtId="0" fontId="5" fillId="0" borderId="10" xfId="0" applyFont="1" applyBorder="1"/>
    <xf numFmtId="0" fontId="5" fillId="0" borderId="17" xfId="0" applyFont="1" applyBorder="1"/>
    <xf numFmtId="0" fontId="14" fillId="6" borderId="22" xfId="0" applyFont="1" applyFill="1" applyBorder="1" applyAlignment="1">
      <alignment horizontal="right" vertical="center"/>
    </xf>
    <xf numFmtId="0" fontId="5" fillId="0" borderId="23" xfId="0" applyFont="1" applyBorder="1"/>
    <xf numFmtId="0" fontId="34" fillId="0" borderId="12" xfId="0" applyFont="1" applyBorder="1" applyAlignment="1">
      <alignment horizontal="center"/>
    </xf>
    <xf numFmtId="0" fontId="5" fillId="0" borderId="21" xfId="0" applyFont="1" applyBorder="1"/>
    <xf numFmtId="0" fontId="14" fillId="11" borderId="26" xfId="0" applyFont="1" applyFill="1" applyBorder="1" applyAlignment="1">
      <alignment horizontal="center" vertical="center"/>
    </xf>
    <xf numFmtId="0" fontId="14" fillId="11" borderId="28" xfId="0" applyFont="1" applyFill="1" applyBorder="1" applyAlignment="1">
      <alignment horizontal="center" vertical="center"/>
    </xf>
    <xf numFmtId="0" fontId="14" fillId="11" borderId="29" xfId="0" applyFont="1" applyFill="1" applyBorder="1" applyAlignment="1">
      <alignment horizontal="center" vertical="center"/>
    </xf>
    <xf numFmtId="0" fontId="5" fillId="0" borderId="28" xfId="0" applyFont="1" applyBorder="1"/>
    <xf numFmtId="0" fontId="14" fillId="11" borderId="12" xfId="0" applyFont="1" applyFill="1" applyBorder="1" applyAlignment="1">
      <alignment horizontal="center" vertical="center"/>
    </xf>
    <xf numFmtId="0" fontId="5" fillId="13" borderId="13" xfId="0" applyFont="1" applyFill="1" applyBorder="1"/>
    <xf numFmtId="0" fontId="5" fillId="13" borderId="14" xfId="0" applyFont="1" applyFill="1" applyBorder="1"/>
    <xf numFmtId="0" fontId="14" fillId="7" borderId="15" xfId="0" applyFont="1" applyFill="1" applyBorder="1" applyAlignment="1">
      <alignment horizontal="center" vertical="center"/>
    </xf>
    <xf numFmtId="0" fontId="14" fillId="8" borderId="15" xfId="0" applyFont="1" applyFill="1" applyBorder="1" applyAlignment="1">
      <alignment horizontal="right" vertical="center"/>
    </xf>
    <xf numFmtId="0" fontId="14" fillId="7" borderId="12" xfId="0" applyFont="1" applyFill="1" applyBorder="1" applyAlignment="1" applyProtection="1">
      <alignment horizontal="center"/>
      <protection locked="0"/>
    </xf>
    <xf numFmtId="0" fontId="5" fillId="0" borderId="13" xfId="0" applyFont="1" applyBorder="1" applyProtection="1">
      <protection locked="0"/>
    </xf>
    <xf numFmtId="0" fontId="5" fillId="0" borderId="14" xfId="0" applyFont="1" applyBorder="1" applyProtection="1">
      <protection locked="0"/>
    </xf>
    <xf numFmtId="0" fontId="14" fillId="6" borderId="4" xfId="0" applyFont="1" applyFill="1" applyBorder="1" applyAlignment="1">
      <alignment horizontal="center" vertical="center"/>
    </xf>
    <xf numFmtId="0" fontId="5" fillId="0" borderId="30" xfId="0" applyFont="1" applyBorder="1"/>
    <xf numFmtId="0" fontId="5" fillId="0" borderId="11" xfId="0" applyFont="1" applyBorder="1"/>
    <xf numFmtId="0" fontId="5" fillId="0" borderId="35" xfId="0" applyFont="1" applyBorder="1"/>
    <xf numFmtId="0" fontId="5" fillId="0" borderId="18" xfId="0" applyFont="1" applyBorder="1"/>
    <xf numFmtId="0" fontId="15" fillId="12" borderId="4" xfId="0" applyFont="1" applyFill="1" applyBorder="1" applyAlignment="1">
      <alignment horizontal="center" vertical="center"/>
    </xf>
    <xf numFmtId="0" fontId="5" fillId="13" borderId="11" xfId="0" applyFont="1" applyFill="1" applyBorder="1"/>
    <xf numFmtId="0" fontId="5" fillId="13" borderId="18" xfId="0" applyFont="1" applyFill="1" applyBorder="1"/>
    <xf numFmtId="0" fontId="13" fillId="0" borderId="9" xfId="0" applyFont="1" applyBorder="1" applyAlignment="1">
      <alignment horizontal="center" vertical="center"/>
    </xf>
    <xf numFmtId="0" fontId="5" fillId="0" borderId="9" xfId="0" applyFont="1" applyBorder="1"/>
    <xf numFmtId="0" fontId="14" fillId="11" borderId="37" xfId="0" applyFont="1" applyFill="1" applyBorder="1" applyAlignment="1">
      <alignment horizontal="center" vertical="center"/>
    </xf>
    <xf numFmtId="0" fontId="14" fillId="11" borderId="30" xfId="0" applyFont="1" applyFill="1" applyBorder="1" applyAlignment="1">
      <alignment horizontal="center" vertical="center"/>
    </xf>
    <xf numFmtId="0" fontId="14" fillId="11" borderId="38" xfId="0" applyFont="1" applyFill="1" applyBorder="1" applyAlignment="1">
      <alignment horizontal="center" vertical="center"/>
    </xf>
    <xf numFmtId="0" fontId="14" fillId="11" borderId="45" xfId="0" applyFont="1" applyFill="1" applyBorder="1" applyAlignment="1">
      <alignment horizontal="center" vertical="center"/>
    </xf>
    <xf numFmtId="0" fontId="14" fillId="11" borderId="35" xfId="0" applyFont="1" applyFill="1" applyBorder="1" applyAlignment="1">
      <alignment horizontal="center" vertical="center"/>
    </xf>
    <xf numFmtId="0" fontId="14" fillId="11" borderId="46" xfId="0" applyFont="1" applyFill="1" applyBorder="1" applyAlignment="1">
      <alignment horizontal="center" vertical="center"/>
    </xf>
    <xf numFmtId="0" fontId="14" fillId="12" borderId="37" xfId="0" applyFont="1" applyFill="1" applyBorder="1" applyAlignment="1">
      <alignment horizontal="center" vertical="center"/>
    </xf>
    <xf numFmtId="0" fontId="14" fillId="12" borderId="38" xfId="0" applyFont="1" applyFill="1" applyBorder="1" applyAlignment="1">
      <alignment horizontal="center" vertical="center"/>
    </xf>
    <xf numFmtId="0" fontId="14" fillId="12" borderId="45" xfId="0" applyFont="1" applyFill="1" applyBorder="1" applyAlignment="1">
      <alignment horizontal="center" vertical="center"/>
    </xf>
    <xf numFmtId="0" fontId="14" fillId="12" borderId="46" xfId="0" applyFont="1" applyFill="1" applyBorder="1" applyAlignment="1">
      <alignment horizontal="center" vertical="center"/>
    </xf>
    <xf numFmtId="0" fontId="14" fillId="11" borderId="37" xfId="0" applyFont="1" applyFill="1" applyBorder="1" applyAlignment="1" applyProtection="1">
      <alignment horizontal="center" vertical="center"/>
      <protection locked="0"/>
    </xf>
    <xf numFmtId="0" fontId="14" fillId="11" borderId="30" xfId="0" applyFont="1" applyFill="1" applyBorder="1" applyAlignment="1" applyProtection="1">
      <alignment horizontal="center" vertical="center"/>
      <protection locked="0"/>
    </xf>
    <xf numFmtId="0" fontId="14" fillId="11" borderId="38" xfId="0" applyFont="1" applyFill="1" applyBorder="1" applyAlignment="1" applyProtection="1">
      <alignment horizontal="center" vertical="center"/>
      <protection locked="0"/>
    </xf>
    <xf numFmtId="0" fontId="14" fillId="11" borderId="45" xfId="0" applyFont="1" applyFill="1" applyBorder="1" applyAlignment="1" applyProtection="1">
      <alignment horizontal="center" vertical="center"/>
      <protection locked="0"/>
    </xf>
    <xf numFmtId="0" fontId="14" fillId="11" borderId="35" xfId="0" applyFont="1" applyFill="1" applyBorder="1" applyAlignment="1" applyProtection="1">
      <alignment horizontal="center" vertical="center"/>
      <protection locked="0"/>
    </xf>
    <xf numFmtId="0" fontId="14" fillId="11" borderId="46" xfId="0" applyFont="1" applyFill="1" applyBorder="1" applyAlignment="1" applyProtection="1">
      <alignment horizontal="center" vertical="center"/>
      <protection locked="0"/>
    </xf>
    <xf numFmtId="0" fontId="14" fillId="7" borderId="25" xfId="0" applyFont="1" applyFill="1" applyBorder="1" applyAlignment="1">
      <alignment horizontal="center"/>
    </xf>
    <xf numFmtId="0" fontId="14" fillId="6" borderId="12" xfId="0" applyFont="1" applyFill="1" applyBorder="1" applyAlignment="1">
      <alignment horizontal="right" vertical="center"/>
    </xf>
    <xf numFmtId="0" fontId="21" fillId="0" borderId="4" xfId="0" applyFont="1" applyBorder="1" applyAlignment="1" applyProtection="1">
      <alignment horizontal="center" vertical="center" wrapText="1"/>
      <protection locked="0"/>
    </xf>
    <xf numFmtId="0" fontId="5" fillId="0" borderId="10" xfId="0" applyFont="1" applyBorder="1" applyProtection="1">
      <protection locked="0"/>
    </xf>
    <xf numFmtId="0" fontId="5" fillId="0" borderId="33" xfId="0" applyFont="1" applyBorder="1" applyProtection="1">
      <protection locked="0"/>
    </xf>
    <xf numFmtId="0" fontId="0" fillId="0" borderId="0" xfId="0" applyProtection="1">
      <protection locked="0"/>
    </xf>
    <xf numFmtId="9" fontId="11" fillId="6" borderId="4" xfId="0" applyNumberFormat="1" applyFont="1" applyFill="1" applyBorder="1" applyAlignment="1">
      <alignment horizontal="center" vertical="center"/>
    </xf>
    <xf numFmtId="9" fontId="11" fillId="6" borderId="27" xfId="0" applyNumberFormat="1" applyFont="1" applyFill="1" applyBorder="1" applyAlignment="1">
      <alignment horizontal="center" vertical="center"/>
    </xf>
    <xf numFmtId="0" fontId="5" fillId="0" borderId="34" xfId="0" applyFont="1" applyBorder="1"/>
    <xf numFmtId="9" fontId="11" fillId="6" borderId="15" xfId="0" applyNumberFormat="1" applyFont="1" applyFill="1" applyBorder="1" applyAlignment="1">
      <alignment horizontal="center" vertical="center"/>
    </xf>
    <xf numFmtId="0" fontId="24" fillId="6" borderId="37" xfId="0" applyFont="1" applyFill="1" applyBorder="1" applyAlignment="1">
      <alignment horizontal="center" vertical="center" wrapText="1"/>
    </xf>
    <xf numFmtId="0" fontId="5" fillId="0" borderId="41" xfId="0" applyFont="1" applyBorder="1"/>
    <xf numFmtId="0" fontId="5" fillId="0" borderId="45" xfId="0" applyFont="1" applyBorder="1"/>
    <xf numFmtId="0" fontId="24" fillId="6" borderId="15" xfId="0" applyFont="1" applyFill="1" applyBorder="1" applyAlignment="1">
      <alignment horizontal="center" vertical="center" wrapText="1"/>
    </xf>
    <xf numFmtId="0" fontId="18" fillId="6" borderId="15" xfId="0" applyFont="1" applyFill="1" applyBorder="1" applyAlignment="1">
      <alignment horizontal="center" vertical="center" wrapText="1"/>
    </xf>
    <xf numFmtId="0" fontId="16" fillId="6" borderId="12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0" fillId="0" borderId="0" xfId="0"/>
    <xf numFmtId="0" fontId="14" fillId="11" borderId="26" xfId="0" applyFont="1" applyFill="1" applyBorder="1" applyAlignment="1" applyProtection="1">
      <alignment horizontal="center" vertical="center"/>
      <protection locked="0"/>
    </xf>
    <xf numFmtId="0" fontId="14" fillId="11" borderId="28" xfId="0" applyFont="1" applyFill="1" applyBorder="1" applyAlignment="1" applyProtection="1">
      <alignment horizontal="center" vertical="center"/>
      <protection locked="0"/>
    </xf>
    <xf numFmtId="0" fontId="14" fillId="11" borderId="29" xfId="0" applyFont="1" applyFill="1" applyBorder="1" applyAlignment="1" applyProtection="1">
      <alignment horizontal="center" vertical="center"/>
      <protection locked="0"/>
    </xf>
    <xf numFmtId="0" fontId="26" fillId="6" borderId="15" xfId="0" applyFont="1" applyFill="1" applyBorder="1" applyAlignment="1">
      <alignment horizontal="center" vertical="center" textRotation="180"/>
    </xf>
    <xf numFmtId="0" fontId="18" fillId="6" borderId="12" xfId="0" applyFont="1" applyFill="1" applyBorder="1" applyAlignment="1">
      <alignment horizontal="center" vertical="center"/>
    </xf>
    <xf numFmtId="0" fontId="52" fillId="0" borderId="13" xfId="0" applyFont="1" applyBorder="1"/>
    <xf numFmtId="0" fontId="52" fillId="0" borderId="14" xfId="0" applyFont="1" applyBorder="1"/>
    <xf numFmtId="0" fontId="25" fillId="6" borderId="12" xfId="0" applyFont="1" applyFill="1" applyBorder="1" applyAlignment="1">
      <alignment horizontal="center" vertical="center"/>
    </xf>
    <xf numFmtId="0" fontId="44" fillId="0" borderId="13" xfId="0" applyFont="1" applyBorder="1"/>
    <xf numFmtId="0" fontId="44" fillId="0" borderId="14" xfId="0" applyFont="1" applyBorder="1"/>
    <xf numFmtId="0" fontId="26" fillId="6" borderId="37" xfId="0" applyFont="1" applyFill="1" applyBorder="1" applyAlignment="1">
      <alignment horizontal="center" vertical="center" textRotation="180"/>
    </xf>
    <xf numFmtId="0" fontId="35" fillId="0" borderId="0" xfId="0" applyFont="1" applyAlignment="1">
      <alignment horizontal="left"/>
    </xf>
    <xf numFmtId="0" fontId="26" fillId="6" borderId="15" xfId="0" applyFont="1" applyFill="1" applyBorder="1" applyAlignment="1">
      <alignment horizontal="center" vertical="center" wrapText="1"/>
    </xf>
    <xf numFmtId="0" fontId="26" fillId="6" borderId="15" xfId="0" applyFont="1" applyFill="1" applyBorder="1" applyAlignment="1">
      <alignment horizontal="center" vertical="center" textRotation="180" wrapText="1"/>
    </xf>
    <xf numFmtId="0" fontId="6" fillId="0" borderId="16" xfId="0" applyFont="1" applyBorder="1" applyAlignment="1">
      <alignment horizontal="center"/>
    </xf>
    <xf numFmtId="0" fontId="45" fillId="0" borderId="39" xfId="0" applyFont="1" applyBorder="1"/>
    <xf numFmtId="0" fontId="45" fillId="0" borderId="20" xfId="0" applyFont="1" applyBorder="1"/>
    <xf numFmtId="0" fontId="13" fillId="6" borderId="36" xfId="0" applyFont="1" applyFill="1" applyBorder="1" applyAlignment="1">
      <alignment horizontal="center" vertical="center" wrapText="1"/>
    </xf>
    <xf numFmtId="0" fontId="26" fillId="6" borderId="36" xfId="0" applyFont="1" applyFill="1" applyBorder="1" applyAlignment="1">
      <alignment horizontal="center" vertical="center" textRotation="180" wrapText="1"/>
    </xf>
    <xf numFmtId="0" fontId="26" fillId="6" borderId="40" xfId="0" applyFont="1" applyFill="1" applyBorder="1" applyAlignment="1">
      <alignment horizontal="center" vertical="center" textRotation="180"/>
    </xf>
    <xf numFmtId="0" fontId="45" fillId="0" borderId="44" xfId="0" applyFont="1" applyBorder="1"/>
    <xf numFmtId="0" fontId="45" fillId="0" borderId="35" xfId="0" applyFont="1" applyBorder="1"/>
    <xf numFmtId="0" fontId="13" fillId="6" borderId="15" xfId="0" applyFont="1" applyFill="1" applyBorder="1" applyAlignment="1">
      <alignment horizontal="center" vertical="center" wrapText="1"/>
    </xf>
    <xf numFmtId="0" fontId="43" fillId="0" borderId="39" xfId="0" applyFont="1" applyBorder="1"/>
    <xf numFmtId="0" fontId="43" fillId="0" borderId="20" xfId="0" applyFont="1" applyBorder="1"/>
    <xf numFmtId="0" fontId="13" fillId="6" borderId="15" xfId="0" applyFont="1" applyFill="1" applyBorder="1" applyAlignment="1">
      <alignment horizontal="center" vertical="center" textRotation="255"/>
    </xf>
    <xf numFmtId="9" fontId="18" fillId="6" borderId="12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51" fillId="0" borderId="0" xfId="0" applyFont="1"/>
    <xf numFmtId="0" fontId="39" fillId="0" borderId="0" xfId="0" applyFont="1" applyAlignment="1">
      <alignment horizontal="center" vertical="center"/>
    </xf>
    <xf numFmtId="0" fontId="14" fillId="0" borderId="17" xfId="0" applyFont="1" applyBorder="1" applyAlignment="1">
      <alignment horizontal="center"/>
    </xf>
    <xf numFmtId="0" fontId="50" fillId="0" borderId="17" xfId="0" applyFont="1" applyBorder="1"/>
    <xf numFmtId="0" fontId="14" fillId="0" borderId="17" xfId="0" applyFont="1" applyBorder="1" applyAlignment="1" applyProtection="1">
      <alignment horizontal="center"/>
      <protection locked="0"/>
    </xf>
    <xf numFmtId="0" fontId="50" fillId="0" borderId="17" xfId="0" applyFont="1" applyBorder="1" applyProtection="1">
      <protection locked="0"/>
    </xf>
    <xf numFmtId="0" fontId="30" fillId="0" borderId="10" xfId="0" applyFont="1" applyBorder="1" applyAlignment="1">
      <alignment horizontal="center"/>
    </xf>
    <xf numFmtId="0" fontId="43" fillId="0" borderId="10" xfId="0" applyFont="1" applyBorder="1"/>
    <xf numFmtId="9" fontId="47" fillId="6" borderId="38" xfId="0" applyNumberFormat="1" applyFont="1" applyFill="1" applyBorder="1" applyAlignment="1">
      <alignment horizontal="center" vertical="center" wrapText="1"/>
    </xf>
    <xf numFmtId="0" fontId="48" fillId="0" borderId="42" xfId="0" applyFont="1" applyBorder="1"/>
    <xf numFmtId="0" fontId="48" fillId="0" borderId="46" xfId="0" applyFont="1" applyBorder="1"/>
    <xf numFmtId="0" fontId="45" fillId="0" borderId="41" xfId="0" applyFont="1" applyBorder="1"/>
    <xf numFmtId="0" fontId="45" fillId="0" borderId="45" xfId="0" applyFont="1" applyBorder="1"/>
    <xf numFmtId="164" fontId="4" fillId="6" borderId="30" xfId="0" applyNumberFormat="1" applyFont="1" applyFill="1" applyBorder="1" applyAlignment="1">
      <alignment horizontal="center"/>
    </xf>
    <xf numFmtId="0" fontId="25" fillId="6" borderId="15" xfId="0" applyFont="1" applyFill="1" applyBorder="1" applyAlignment="1">
      <alignment horizontal="center" vertical="center" textRotation="255"/>
    </xf>
    <xf numFmtId="0" fontId="44" fillId="0" borderId="39" xfId="0" applyFont="1" applyBorder="1"/>
    <xf numFmtId="0" fontId="44" fillId="0" borderId="20" xfId="0" applyFont="1" applyBorder="1"/>
    <xf numFmtId="0" fontId="25" fillId="6" borderId="15" xfId="0" applyFont="1" applyFill="1" applyBorder="1" applyAlignment="1">
      <alignment horizontal="center" vertical="center" textRotation="255" wrapText="1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9" fontId="11" fillId="6" borderId="37" xfId="0" applyNumberFormat="1" applyFont="1" applyFill="1" applyBorder="1" applyAlignment="1">
      <alignment horizontal="center" vertical="center"/>
    </xf>
    <xf numFmtId="9" fontId="11" fillId="6" borderId="30" xfId="0" applyNumberFormat="1" applyFont="1" applyFill="1" applyBorder="1" applyAlignment="1">
      <alignment horizontal="center" vertical="center"/>
    </xf>
    <xf numFmtId="9" fontId="11" fillId="6" borderId="38" xfId="0" applyNumberFormat="1" applyFont="1" applyFill="1" applyBorder="1" applyAlignment="1">
      <alignment horizontal="center" vertical="center"/>
    </xf>
    <xf numFmtId="9" fontId="11" fillId="6" borderId="45" xfId="0" applyNumberFormat="1" applyFont="1" applyFill="1" applyBorder="1" applyAlignment="1">
      <alignment horizontal="center" vertical="center"/>
    </xf>
    <xf numFmtId="9" fontId="11" fillId="6" borderId="35" xfId="0" applyNumberFormat="1" applyFont="1" applyFill="1" applyBorder="1" applyAlignment="1">
      <alignment horizontal="center" vertical="center"/>
    </xf>
    <xf numFmtId="9" fontId="11" fillId="6" borderId="46" xfId="0" applyNumberFormat="1" applyFont="1" applyFill="1" applyBorder="1" applyAlignment="1">
      <alignment horizontal="center" vertical="center"/>
    </xf>
    <xf numFmtId="0" fontId="25" fillId="6" borderId="26" xfId="0" applyFont="1" applyFill="1" applyBorder="1" applyAlignment="1">
      <alignment horizontal="center" vertical="center"/>
    </xf>
    <xf numFmtId="0" fontId="25" fillId="6" borderId="28" xfId="0" applyFont="1" applyFill="1" applyBorder="1" applyAlignment="1">
      <alignment horizontal="center" vertical="center"/>
    </xf>
    <xf numFmtId="0" fontId="25" fillId="6" borderId="29" xfId="0" applyFont="1" applyFill="1" applyBorder="1" applyAlignment="1">
      <alignment horizontal="center" vertical="center"/>
    </xf>
    <xf numFmtId="0" fontId="16" fillId="6" borderId="26" xfId="0" applyFont="1" applyFill="1" applyBorder="1" applyAlignment="1">
      <alignment horizontal="center" vertical="center"/>
    </xf>
    <xf numFmtId="0" fontId="16" fillId="6" borderId="28" xfId="0" applyFont="1" applyFill="1" applyBorder="1" applyAlignment="1">
      <alignment horizontal="center" vertical="center"/>
    </xf>
    <xf numFmtId="0" fontId="16" fillId="6" borderId="29" xfId="0" applyFont="1" applyFill="1" applyBorder="1" applyAlignment="1">
      <alignment horizontal="center" vertical="center"/>
    </xf>
    <xf numFmtId="9" fontId="18" fillId="6" borderId="26" xfId="0" applyNumberFormat="1" applyFont="1" applyFill="1" applyBorder="1" applyAlignment="1">
      <alignment horizontal="center" vertical="center"/>
    </xf>
    <xf numFmtId="9" fontId="18" fillId="6" borderId="28" xfId="0" applyNumberFormat="1" applyFont="1" applyFill="1" applyBorder="1" applyAlignment="1">
      <alignment horizontal="center" vertical="center"/>
    </xf>
    <xf numFmtId="9" fontId="18" fillId="6" borderId="29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89">
    <dxf>
      <fill>
        <patternFill patternType="solid">
          <fgColor rgb="FFFFD965"/>
          <bgColor rgb="FFFFD965"/>
        </patternFill>
      </fill>
    </dxf>
    <dxf>
      <fill>
        <patternFill patternType="solid">
          <fgColor rgb="FFFFD965"/>
          <bgColor rgb="FFFFD965"/>
        </patternFill>
      </fill>
    </dxf>
    <dxf>
      <fill>
        <patternFill patternType="solid">
          <fgColor rgb="FFFFD965"/>
          <bgColor rgb="FFFFD965"/>
        </patternFill>
      </fill>
    </dxf>
    <dxf>
      <fill>
        <patternFill patternType="solid">
          <fgColor rgb="FFFFD965"/>
          <bgColor rgb="FFFFD965"/>
        </patternFill>
      </fill>
    </dxf>
    <dxf>
      <fill>
        <patternFill patternType="solid">
          <fgColor rgb="FFFFD965"/>
          <bgColor rgb="FFFFD965"/>
        </patternFill>
      </fill>
    </dxf>
    <dxf>
      <fill>
        <patternFill patternType="solid">
          <fgColor rgb="FFFFD965"/>
          <bgColor rgb="FFFFD965"/>
        </patternFill>
      </fill>
    </dxf>
    <dxf>
      <fill>
        <patternFill patternType="solid">
          <fgColor rgb="FFFFD965"/>
          <bgColor rgb="FFFFD965"/>
        </patternFill>
      </fill>
    </dxf>
    <dxf>
      <fill>
        <patternFill patternType="solid">
          <fgColor rgb="FFFFD965"/>
          <bgColor rgb="FFFFD965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D965"/>
          <bgColor rgb="FFFFD965"/>
        </patternFill>
      </fill>
    </dxf>
    <dxf>
      <fill>
        <patternFill patternType="solid">
          <fgColor rgb="FFFFD965"/>
          <bgColor rgb="FFFFD965"/>
        </patternFill>
      </fill>
    </dxf>
    <dxf>
      <fill>
        <patternFill patternType="solid">
          <fgColor rgb="FFFFD965"/>
          <bgColor rgb="FFFFD965"/>
        </patternFill>
      </fill>
    </dxf>
    <dxf>
      <fill>
        <patternFill patternType="solid">
          <fgColor rgb="FFFFD965"/>
          <bgColor rgb="FFFFD965"/>
        </patternFill>
      </fill>
    </dxf>
    <dxf>
      <fill>
        <patternFill patternType="solid">
          <fgColor rgb="FFFFD965"/>
          <bgColor rgb="FFFFD965"/>
        </patternFill>
      </fill>
    </dxf>
    <dxf>
      <fill>
        <patternFill patternType="solid">
          <fgColor rgb="FFFFD965"/>
          <bgColor rgb="FFFFD965"/>
        </patternFill>
      </fill>
    </dxf>
    <dxf>
      <fill>
        <patternFill patternType="solid">
          <fgColor rgb="FFFFD965"/>
          <bgColor rgb="FFFFD965"/>
        </patternFill>
      </fill>
    </dxf>
    <dxf>
      <fill>
        <patternFill patternType="solid">
          <fgColor rgb="FFFFD965"/>
          <bgColor rgb="FFFFD965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D965"/>
          <bgColor rgb="FFFFD965"/>
        </patternFill>
      </fill>
    </dxf>
    <dxf>
      <fill>
        <patternFill patternType="solid">
          <fgColor rgb="FFFFD965"/>
          <bgColor rgb="FFFFD965"/>
        </patternFill>
      </fill>
    </dxf>
    <dxf>
      <fill>
        <patternFill patternType="solid">
          <fgColor rgb="FFFFD965"/>
          <bgColor rgb="FFFFD965"/>
        </patternFill>
      </fill>
    </dxf>
    <dxf>
      <fill>
        <patternFill patternType="solid">
          <fgColor rgb="FFFFD965"/>
          <bgColor rgb="FFFFD965"/>
        </patternFill>
      </fill>
    </dxf>
    <dxf>
      <fill>
        <patternFill patternType="solid">
          <fgColor rgb="FFFFD965"/>
          <bgColor rgb="FFFFD965"/>
        </patternFill>
      </fill>
    </dxf>
    <dxf>
      <fill>
        <patternFill patternType="solid">
          <fgColor rgb="FFFFD965"/>
          <bgColor rgb="FFFFD965"/>
        </patternFill>
      </fill>
    </dxf>
    <dxf>
      <fill>
        <patternFill patternType="solid">
          <fgColor rgb="FFFFD965"/>
          <bgColor rgb="FFFFD965"/>
        </patternFill>
      </fill>
    </dxf>
    <dxf>
      <fill>
        <patternFill patternType="solid">
          <fgColor rgb="FFFFD965"/>
          <bgColor rgb="FFFFD9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238125</xdr:colOff>
      <xdr:row>1</xdr:row>
      <xdr:rowOff>76200</xdr:rowOff>
    </xdr:from>
    <xdr:ext cx="4391025" cy="34290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4553364" y="266700"/>
          <a:ext cx="4391025" cy="342900"/>
          <a:chOff x="3150488" y="3608550"/>
          <a:chExt cx="4391025" cy="342900"/>
        </a:xfrm>
      </xdr:grpSpPr>
      <xdr:grpSp>
        <xdr:nvGrpSpPr>
          <xdr:cNvPr id="3" name="Shap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GrpSpPr/>
        </xdr:nvGrpSpPr>
        <xdr:grpSpPr>
          <a:xfrm>
            <a:off x="3150488" y="3608550"/>
            <a:ext cx="4391025" cy="342900"/>
            <a:chOff x="0" y="700"/>
            <a:chExt cx="3456372" cy="302737"/>
          </a:xfrm>
        </xdr:grpSpPr>
        <xdr:sp macro="" textlink="">
          <xdr:nvSpPr>
            <xdr:cNvPr id="4" name="Shape 4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>
            <a:xfrm>
              <a:off x="0" y="700"/>
              <a:ext cx="3456350" cy="3027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5" name="Shape 5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>
              <a:off x="0" y="700"/>
              <a:ext cx="3396176" cy="302737"/>
            </a:xfrm>
            <a:prstGeom prst="roundRect">
              <a:avLst>
                <a:gd name="adj" fmla="val 16667"/>
              </a:avLst>
            </a:prstGeom>
            <a:solidFill>
              <a:srgbClr val="4372C3"/>
            </a:solidFill>
            <a:ln w="12700" cap="flat" cmpd="sng">
              <a:solidFill>
                <a:schemeClr val="lt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6" name="Shape 6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14779" y="15478"/>
              <a:ext cx="3441593" cy="273181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41900" tIns="41900" rIns="41900" bIns="41900" anchor="ctr" anchorCtr="0">
              <a:noAutofit/>
            </a:bodyPr>
            <a:lstStyle/>
            <a:p>
              <a:pPr marL="0" lvl="0" indent="0" algn="l" rtl="0">
                <a:lnSpc>
                  <a:spcPct val="90000"/>
                </a:lnSpc>
                <a:spcBef>
                  <a:spcPts val="0"/>
                </a:spcBef>
                <a:spcAft>
                  <a:spcPts val="0"/>
                </a:spcAft>
                <a:buSzPts val="1000"/>
                <a:buFont typeface="Arial Narrow"/>
                <a:buNone/>
              </a:pPr>
              <a:r>
                <a:rPr lang="en-US" sz="1000" b="1">
                  <a:solidFill>
                    <a:schemeClr val="lt1"/>
                  </a:solidFill>
                  <a:latin typeface="Arial Narrow"/>
                  <a:ea typeface="Arial Narrow"/>
                  <a:cs typeface="Arial Narrow"/>
                  <a:sym typeface="Arial Narrow"/>
                </a:rPr>
                <a:t> </a:t>
              </a:r>
              <a:r>
                <a:rPr lang="en-US" sz="1000" b="0" cap="none">
                  <a:solidFill>
                    <a:schemeClr val="lt1"/>
                  </a:solidFill>
                  <a:latin typeface="Arial Narrow"/>
                  <a:ea typeface="Arial Narrow"/>
                  <a:cs typeface="Arial Narrow"/>
                  <a:sym typeface="Arial Narrow"/>
                </a:rPr>
                <a:t>HERE ARE THE INSTRUCTIONS BASED ON THE COLOR CODED CELL DESIGNATIONS</a:t>
              </a:r>
              <a:r>
                <a:rPr lang="en-US" sz="1000" b="1" cap="none">
                  <a:solidFill>
                    <a:schemeClr val="lt1"/>
                  </a:solidFill>
                  <a:latin typeface="Arial Narrow"/>
                  <a:ea typeface="Arial Narrow"/>
                  <a:cs typeface="Arial Narrow"/>
                  <a:sym typeface="Arial Narrow"/>
                </a:rPr>
                <a:t>:</a:t>
              </a:r>
              <a:endParaRPr sz="1000" cap="none">
                <a:latin typeface="Arial Narrow"/>
                <a:ea typeface="Arial Narrow"/>
                <a:cs typeface="Arial Narrow"/>
                <a:sym typeface="Arial Narrow"/>
              </a:endParaRPr>
            </a:p>
          </xdr:txBody>
        </xdr:sp>
      </xdr:grpSp>
    </xdr:grpSp>
    <xdr:clientData fLocksWithSheet="0"/>
  </xdr:oneCellAnchor>
  <xdr:oneCellAnchor>
    <xdr:from>
      <xdr:col>0</xdr:col>
      <xdr:colOff>66675</xdr:colOff>
      <xdr:row>1</xdr:row>
      <xdr:rowOff>57150</xdr:rowOff>
    </xdr:from>
    <xdr:ext cx="4191000" cy="342900"/>
    <xdr:grpSp>
      <xdr:nvGrpSpPr>
        <xdr:cNvPr id="7" name="Shape 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66675" y="247650"/>
          <a:ext cx="4191000" cy="342900"/>
          <a:chOff x="3250500" y="3608550"/>
          <a:chExt cx="4191000" cy="342900"/>
        </a:xfrm>
      </xdr:grpSpPr>
      <xdr:grpSp>
        <xdr:nvGrpSpPr>
          <xdr:cNvPr id="8" name="Shap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GrpSpPr/>
        </xdr:nvGrpSpPr>
        <xdr:grpSpPr>
          <a:xfrm>
            <a:off x="3250500" y="3608550"/>
            <a:ext cx="4191000" cy="342900"/>
            <a:chOff x="0" y="700"/>
            <a:chExt cx="3396176" cy="302737"/>
          </a:xfrm>
        </xdr:grpSpPr>
        <xdr:sp macro="" textlink="">
          <xdr:nvSpPr>
            <xdr:cNvPr id="9" name="Shape 4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/>
          </xdr:nvSpPr>
          <xdr:spPr>
            <a:xfrm>
              <a:off x="0" y="700"/>
              <a:ext cx="3396175" cy="3027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10" name="Shape 8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0" y="700"/>
              <a:ext cx="3396176" cy="302737"/>
            </a:xfrm>
            <a:prstGeom prst="roundRect">
              <a:avLst>
                <a:gd name="adj" fmla="val 16667"/>
              </a:avLst>
            </a:prstGeom>
            <a:solidFill>
              <a:srgbClr val="4372C3"/>
            </a:solidFill>
            <a:ln w="12700" cap="flat" cmpd="sng">
              <a:solidFill>
                <a:schemeClr val="lt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11" name="Shape 9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 txBox="1"/>
          </xdr:nvSpPr>
          <xdr:spPr>
            <a:xfrm>
              <a:off x="14778" y="15478"/>
              <a:ext cx="3366620" cy="273181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41900" tIns="41900" rIns="41900" bIns="41900" anchor="ctr" anchorCtr="0">
              <a:noAutofit/>
            </a:bodyPr>
            <a:lstStyle/>
            <a:p>
              <a:pPr marL="0" lvl="0" indent="0" algn="ctr" rtl="0">
                <a:lnSpc>
                  <a:spcPct val="90000"/>
                </a:lnSpc>
                <a:spcBef>
                  <a:spcPts val="0"/>
                </a:spcBef>
                <a:spcAft>
                  <a:spcPts val="0"/>
                </a:spcAft>
                <a:buSzPts val="1100"/>
                <a:buFont typeface="Arial Narrow"/>
                <a:buNone/>
              </a:pPr>
              <a:r>
                <a:rPr lang="en-US" sz="1100">
                  <a:solidFill>
                    <a:schemeClr val="lt1"/>
                  </a:solidFill>
                  <a:latin typeface="Arial Narrow"/>
                  <a:ea typeface="Arial Narrow"/>
                  <a:cs typeface="Arial Narrow"/>
                  <a:sym typeface="Arial Narrow"/>
                </a:rPr>
                <a:t>💡 </a:t>
              </a:r>
              <a:r>
                <a:rPr lang="en-US" sz="1100" b="1">
                  <a:solidFill>
                    <a:schemeClr val="lt1"/>
                  </a:solidFill>
                  <a:latin typeface="Arial Narrow"/>
                  <a:ea typeface="Arial Narrow"/>
                  <a:cs typeface="Arial Narrow"/>
                  <a:sym typeface="Arial Narrow"/>
                </a:rPr>
                <a:t>IMPORTANT: </a:t>
              </a:r>
              <a:r>
                <a:rPr lang="en-US" sz="1100" cap="none">
                  <a:solidFill>
                    <a:schemeClr val="lt1"/>
                  </a:solidFill>
                  <a:latin typeface="Arial Narrow"/>
                  <a:ea typeface="Arial Narrow"/>
                  <a:cs typeface="Arial Narrow"/>
                  <a:sym typeface="Arial Narrow"/>
                </a:rPr>
                <a:t>COMPLETE THIS STEP FIRST BEFORE MOVING FORWARD</a:t>
              </a:r>
              <a:endParaRPr sz="1100" cap="none">
                <a:latin typeface="Arial Narrow"/>
                <a:ea typeface="Arial Narrow"/>
                <a:cs typeface="Arial Narrow"/>
                <a:sym typeface="Arial Narrow"/>
              </a:endParaRPr>
            </a:p>
          </xdr:txBody>
        </xdr:sp>
      </xdr:grpSp>
    </xdr:grpSp>
    <xdr:clientData fLocksWithSheet="0"/>
  </xdr:oneCellAnchor>
  <xdr:oneCellAnchor>
    <xdr:from>
      <xdr:col>14</xdr:col>
      <xdr:colOff>85725</xdr:colOff>
      <xdr:row>1</xdr:row>
      <xdr:rowOff>76200</xdr:rowOff>
    </xdr:from>
    <xdr:ext cx="1247775" cy="352425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9072355" y="266700"/>
          <a:ext cx="1247775" cy="352425"/>
          <a:chOff x="4722113" y="3603788"/>
          <a:chExt cx="1247775" cy="352425"/>
        </a:xfrm>
      </xdr:grpSpPr>
      <xdr:grpSp>
        <xdr:nvGrpSpPr>
          <xdr:cNvPr id="13" name="Shape 10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GrpSpPr/>
        </xdr:nvGrpSpPr>
        <xdr:grpSpPr>
          <a:xfrm>
            <a:off x="4722113" y="3603788"/>
            <a:ext cx="1247775" cy="352425"/>
            <a:chOff x="49301" y="73397"/>
            <a:chExt cx="3681048" cy="307125"/>
          </a:xfrm>
        </xdr:grpSpPr>
        <xdr:sp macro="" textlink="">
          <xdr:nvSpPr>
            <xdr:cNvPr id="14" name="Shape 4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49301" y="73397"/>
              <a:ext cx="3681025" cy="3071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15" name="Shape 11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49301" y="73397"/>
              <a:ext cx="3681048" cy="307125"/>
            </a:xfrm>
            <a:prstGeom prst="roundRect">
              <a:avLst>
                <a:gd name="adj" fmla="val 16667"/>
              </a:avLst>
            </a:prstGeom>
            <a:solidFill>
              <a:srgbClr val="FF0000"/>
            </a:solidFill>
            <a:ln w="12700" cap="flat" cmpd="sng">
              <a:solidFill>
                <a:schemeClr val="lt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16" name="Shape 12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 txBox="1"/>
          </xdr:nvSpPr>
          <xdr:spPr>
            <a:xfrm>
              <a:off x="377969" y="85119"/>
              <a:ext cx="3025152" cy="262825"/>
            </a:xfrm>
            <a:prstGeom prst="rect">
              <a:avLst/>
            </a:prstGeom>
            <a:solidFill>
              <a:srgbClr val="FF0000"/>
            </a:solidFill>
            <a:ln>
              <a:noFill/>
            </a:ln>
          </xdr:spPr>
          <xdr:txBody>
            <a:bodyPr spcFirstLastPara="1" wrap="square" lIns="41900" tIns="41900" rIns="41900" bIns="41900" anchor="ctr" anchorCtr="0">
              <a:noAutofit/>
            </a:bodyPr>
            <a:lstStyle/>
            <a:p>
              <a:pPr marL="0" lvl="0" indent="0" algn="ctr" rtl="0">
                <a:lnSpc>
                  <a:spcPct val="90000"/>
                </a:lnSpc>
                <a:spcBef>
                  <a:spcPts val="0"/>
                </a:spcBef>
                <a:spcAft>
                  <a:spcPts val="0"/>
                </a:spcAft>
                <a:buSzPts val="1100"/>
                <a:buFont typeface="Arial"/>
                <a:buNone/>
              </a:pPr>
              <a:r>
                <a:rPr lang="en-US" sz="1100">
                  <a:solidFill>
                    <a:schemeClr val="lt1"/>
                  </a:solidFill>
                  <a:latin typeface="Calibri"/>
                  <a:ea typeface="Calibri"/>
                  <a:cs typeface="Calibri"/>
                  <a:sym typeface="Calibri"/>
                </a:rPr>
                <a:t>⚠️</a:t>
              </a:r>
              <a:r>
                <a:rPr lang="en-US" sz="1100">
                  <a:solidFill>
                    <a:schemeClr val="lt1"/>
                  </a:solidFill>
                  <a:latin typeface="Arial Narrow"/>
                  <a:ea typeface="Arial Narrow"/>
                  <a:cs typeface="Arial Narrow"/>
                  <a:sym typeface="Arial Narrow"/>
                </a:rPr>
                <a:t> </a:t>
              </a:r>
              <a:r>
                <a:rPr lang="en-US" sz="1100" b="1">
                  <a:solidFill>
                    <a:schemeClr val="lt1"/>
                  </a:solidFill>
                  <a:latin typeface="Arial Narrow"/>
                  <a:ea typeface="Arial Narrow"/>
                  <a:cs typeface="Arial Narrow"/>
                  <a:sym typeface="Arial Narrow"/>
                </a:rPr>
                <a:t>CAUTION:</a:t>
              </a:r>
              <a:endParaRPr sz="1100">
                <a:latin typeface="Arial Narrow"/>
                <a:ea typeface="Arial Narrow"/>
                <a:cs typeface="Arial Narrow"/>
                <a:sym typeface="Arial Narrow"/>
              </a:endParaRPr>
            </a:p>
          </xdr:txBody>
        </xdr:sp>
      </xdr:grpSp>
    </xdr:grpSp>
    <xdr:clientData fLocksWithSheet="0"/>
  </xdr:oneCellAnchor>
  <xdr:oneCellAnchor>
    <xdr:from>
      <xdr:col>13</xdr:col>
      <xdr:colOff>533400</xdr:colOff>
      <xdr:row>3</xdr:row>
      <xdr:rowOff>180975</xdr:rowOff>
    </xdr:from>
    <xdr:ext cx="1600200" cy="2419350"/>
    <xdr:grpSp>
      <xdr:nvGrpSpPr>
        <xdr:cNvPr id="17" name="Shape 2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8940248" y="752475"/>
          <a:ext cx="1600200" cy="2419350"/>
          <a:chOff x="4545900" y="2570325"/>
          <a:chExt cx="1600200" cy="2419350"/>
        </a:xfrm>
      </xdr:grpSpPr>
      <xdr:grpSp>
        <xdr:nvGrpSpPr>
          <xdr:cNvPr id="18" name="Shape 13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GrpSpPr/>
        </xdr:nvGrpSpPr>
        <xdr:grpSpPr>
          <a:xfrm>
            <a:off x="4545900" y="2570325"/>
            <a:ext cx="1600200" cy="2419350"/>
            <a:chOff x="-64130" y="58859"/>
            <a:chExt cx="3681048" cy="307125"/>
          </a:xfrm>
        </xdr:grpSpPr>
        <xdr:sp macro="" textlink="">
          <xdr:nvSpPr>
            <xdr:cNvPr id="19" name="Shape 4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/>
          </xdr:nvSpPr>
          <xdr:spPr>
            <a:xfrm>
              <a:off x="-64130" y="58859"/>
              <a:ext cx="3681025" cy="3071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20" name="Shape 14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/>
          </xdr:nvSpPr>
          <xdr:spPr>
            <a:xfrm>
              <a:off x="-64130" y="58859"/>
              <a:ext cx="3681048" cy="307125"/>
            </a:xfrm>
            <a:prstGeom prst="roundRect">
              <a:avLst>
                <a:gd name="adj" fmla="val 16667"/>
              </a:avLst>
            </a:prstGeom>
            <a:solidFill>
              <a:srgbClr val="FF0000"/>
            </a:solidFill>
            <a:ln w="12700" cap="flat" cmpd="sng">
              <a:solidFill>
                <a:schemeClr val="lt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21" name="Shape 15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100264" y="77140"/>
              <a:ext cx="3285788" cy="270804"/>
            </a:xfrm>
            <a:prstGeom prst="rect">
              <a:avLst/>
            </a:prstGeom>
            <a:solidFill>
              <a:srgbClr val="FF0000"/>
            </a:solidFill>
            <a:ln>
              <a:noFill/>
            </a:ln>
          </xdr:spPr>
          <xdr:txBody>
            <a:bodyPr spcFirstLastPara="1" wrap="square" lIns="41900" tIns="41900" rIns="41900" bIns="41900" anchor="ctr" anchorCtr="0">
              <a:noAutofit/>
            </a:bodyPr>
            <a:lstStyle/>
            <a:p>
              <a:pPr marL="0" lvl="0" indent="0" algn="just" rtl="0">
                <a:lnSpc>
                  <a:spcPct val="90000"/>
                </a:lnSpc>
                <a:spcBef>
                  <a:spcPts val="0"/>
                </a:spcBef>
                <a:spcAft>
                  <a:spcPts val="0"/>
                </a:spcAft>
                <a:buSzPts val="1100"/>
                <a:buFont typeface="Arial"/>
                <a:buNone/>
              </a:pPr>
              <a:r>
                <a:rPr lang="en-US" sz="1100">
                  <a:solidFill>
                    <a:schemeClr val="lt1"/>
                  </a:solidFill>
                  <a:latin typeface="Calibri"/>
                  <a:ea typeface="Calibri"/>
                  <a:cs typeface="Calibri"/>
                  <a:sym typeface="Calibri"/>
                </a:rPr>
                <a:t>Do not delete or modify the 'SectionTemplateSheet.' </a:t>
              </a:r>
              <a:endParaRPr sz="1400"/>
            </a:p>
            <a:p>
              <a:pPr marL="0" lvl="0" indent="0" algn="just" rtl="0">
                <a:lnSpc>
                  <a:spcPct val="90000"/>
                </a:lnSpc>
                <a:spcBef>
                  <a:spcPts val="385"/>
                </a:spcBef>
                <a:spcAft>
                  <a:spcPts val="0"/>
                </a:spcAft>
                <a:buSzPts val="1100"/>
                <a:buFont typeface="Arial"/>
                <a:buNone/>
              </a:pPr>
              <a:endParaRPr sz="1100"/>
            </a:p>
            <a:p>
              <a:pPr marL="0" lvl="0" indent="0" algn="just" rtl="0">
                <a:lnSpc>
                  <a:spcPct val="90000"/>
                </a:lnSpc>
                <a:spcBef>
                  <a:spcPts val="385"/>
                </a:spcBef>
                <a:spcAft>
                  <a:spcPts val="0"/>
                </a:spcAft>
                <a:buSzPts val="1100"/>
                <a:buFont typeface="Arial"/>
                <a:buNone/>
              </a:pPr>
              <a:r>
                <a:rPr lang="en-US" sz="1100">
                  <a:solidFill>
                    <a:schemeClr val="lt1"/>
                  </a:solidFill>
                  <a:latin typeface="Calibri"/>
                  <a:ea typeface="Calibri"/>
                  <a:cs typeface="Calibri"/>
                  <a:sym typeface="Calibri"/>
                </a:rPr>
                <a:t>This sheet is essential for the system's functionality.</a:t>
              </a:r>
              <a:endParaRPr sz="1400"/>
            </a:p>
            <a:p>
              <a:pPr marL="0" lvl="0" indent="0" algn="just" rtl="0">
                <a:lnSpc>
                  <a:spcPct val="90000"/>
                </a:lnSpc>
                <a:spcBef>
                  <a:spcPts val="385"/>
                </a:spcBef>
                <a:spcAft>
                  <a:spcPts val="0"/>
                </a:spcAft>
                <a:buSzPts val="1100"/>
                <a:buFont typeface="Arial"/>
                <a:buNone/>
              </a:pPr>
              <a:endParaRPr sz="1100"/>
            </a:p>
            <a:p>
              <a:pPr marL="0" lvl="0" indent="0" algn="just" rtl="0">
                <a:lnSpc>
                  <a:spcPct val="90000"/>
                </a:lnSpc>
                <a:spcBef>
                  <a:spcPts val="385"/>
                </a:spcBef>
                <a:spcAft>
                  <a:spcPts val="0"/>
                </a:spcAft>
                <a:buSzPts val="1100"/>
                <a:buFont typeface="Arial"/>
                <a:buNone/>
              </a:pPr>
              <a:r>
                <a:rPr lang="en-US" sz="1100">
                  <a:solidFill>
                    <a:schemeClr val="lt1"/>
                  </a:solidFill>
                  <a:latin typeface="Calibri"/>
                  <a:ea typeface="Calibri"/>
                  <a:cs typeface="Calibri"/>
                  <a:sym typeface="Calibri"/>
                </a:rPr>
                <a:t> Additionally, do not input any values on this sheet to prevent errors or system malfunctions</a:t>
              </a:r>
              <a:endParaRPr sz="1100">
                <a:latin typeface="Arial Narrow"/>
                <a:ea typeface="Arial Narrow"/>
                <a:cs typeface="Arial Narrow"/>
                <a:sym typeface="Arial Narrow"/>
              </a:endParaRPr>
            </a:p>
          </xdr:txBody>
        </xdr:sp>
      </xdr:grpSp>
    </xdr:grpSp>
    <xdr:clientData fLocksWithSheet="0"/>
  </xdr:oneCellAnchor>
  <xdr:oneCellAnchor>
    <xdr:from>
      <xdr:col>7</xdr:col>
      <xdr:colOff>255011</xdr:colOff>
      <xdr:row>3</xdr:row>
      <xdr:rowOff>85725</xdr:rowOff>
    </xdr:from>
    <xdr:ext cx="3854249" cy="2133600"/>
    <xdr:pic>
      <xdr:nvPicPr>
        <xdr:cNvPr id="22" name="image3.jpg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687362" y="659502"/>
          <a:ext cx="3854249" cy="2133600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66675</xdr:colOff>
      <xdr:row>3</xdr:row>
      <xdr:rowOff>19050</xdr:rowOff>
    </xdr:from>
    <xdr:ext cx="4210050" cy="6505575"/>
    <xdr:pic>
      <xdr:nvPicPr>
        <xdr:cNvPr id="23" name="image1.pn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59055</xdr:colOff>
      <xdr:row>11</xdr:row>
      <xdr:rowOff>87630</xdr:rowOff>
    </xdr:from>
    <xdr:ext cx="6162675" cy="1047750"/>
    <xdr:pic macro="[0]!Sheet2.btnGenerateSheets_Click">
      <xdr:nvPicPr>
        <xdr:cNvPr id="2" name="image2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189595" y="3890010"/>
          <a:ext cx="6162675" cy="1047750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34</xdr:col>
      <xdr:colOff>0</xdr:colOff>
      <xdr:row>6</xdr:row>
      <xdr:rowOff>0</xdr:rowOff>
    </xdr:from>
    <xdr:ext cx="304800" cy="304800"/>
    <xdr:sp macro="" textlink="">
      <xdr:nvSpPr>
        <xdr:cNvPr id="2" name="Shape 16" descr="data:image/png;base64,iVBORw0KGgoAAAANSUhEUgAABTcAAAC8CAYAAACt+5ofAAAAAXNSR0IArs4c6QAAIABJREFUeF7svQmQHMd5LvhV9T099z247xsgQRK8KZKmDlKirPuWpZXk9bOst+HY3bc+NsLx9sV6963X3nB4Hc+7az/fthy2LooSRYr3IZIACRAgLgLEfc9g7qO7p6+qjS97fjBZqO6qnhmAAJUtNXtQlZX555dZ2ZVff///W67rujAvg4BBwCBgEDAIGAQMAgYBg4BBwCBgEDAIGAQMAgYBg4BBwCBwnSFgGXLzOhsxY65BwCBgEDAIGAQMAgYBg4BBwCBgEDAIGAQMAgYBg4BBwCCgEDDkppkIBgGDgEHAIGAQMAgYBAwCBgGDgEHAIGAQMAgYBAwCvzQI0Im5WCyiVCrBsixEo1FEIhH1N9/mdX0hYMjN62u8jLUGAYOAQcAgYBAwCBgEDAIGAYOAQcAgYBAwCBgEDAKzRIDEZqFQQDabRblcVmSmbdvqTYJTJzp5zBCeswT6Kl5myM2rCLZpyiBgEDAIGAQMAgYBg4BBwCBgEDAIGAQMAgYBg4BB4L1DgGrN6elppdqMxWKKzOSL/ybZ6TgOJD0NyU2eZzkSn0J2vnfWm5b9EDDkppkXBgGDgEHAIGAQMAgYBAwCBgGDgEHAIGAQMAgYBAwC73sESF7m83ml2kwkEkgmk4q8pDpTCE1+shzd1vnm33yR3CTJqROd73vArpMOGnLzOhkoY6ZBwCBgEDAIGAQMAgYBg4BBwCBgEDAIGAQMAgaBuSAgBJ4eV1KOsd7Zxpv0q7eanbVsmG37YTARd/RcLqcIy4aGBkVwUo1Zy1aWpapTYnSyrCg6SXjKu1Y9YewzZWaPgCE3Z4+dudIgYBAwCBgEDAIGAYOAQcAgYBAwCBgEDAIGAYPAvCPgRzhWIxDrISfpci0kphCJvF53w+b5anVWIyb143q9XsK0Vr08dyXjW4o7OuNtUn1JcrMeN3Nix7fuvi4u7KxHXNxNYqJ5vx0CKzTkZiBEpoBBwCBgEDAIGAQMAgYBg4BBwCBgEDAIGAQMAgYBg8D1igCJU8bZpEs6CVQSm+KOPps+CUlLcpOKTtZL0pPHJUankJ1G0TkbhOu7xpCb9eFlShsEDAIGAYOAQcAgYBAwCBgEDAIGAYOAQcAgYBAwCFxHCJDYpDs6yUe6opPcnE8XeNZLopOqUBKdEqdTJzolIdF1BNt1Y6ohN6+boTKGGgQMAgYBg4BBwCBgEDAIGAQMAgYBg4BBwCDwy4BAPW7pJNWEqPO6hBMrb3xNr/t3rbaqXc/jokjU3dp1t3I57j3Ga6+0C7o+R4gPEwiReCTZmEqllAv5lXqxPb84nV5F55Vq/5exXkNu/jKOuumzQcAgYBAwCBgEDAIGAYOAQcAgYBAwCBgEDAIGgfc5AqKmzGQyiuRldnS+r5aruGRe1xWdtIPqUb7n4hr/Ph+6urpnyM264DKFDQIGAYOAQcAgYBAwCBgEDAIGAYOAQcAgYBAwCBgErnUESCwyHiZVm1RSkkwksSkJf66m/eK2TjtoE8lOEq8kN2kXlaT1JDe6mrZfD20ZcvN6GCVjo0HAIGAQMAgYBAwCBgGDgEHAIGAQMAgYBAwCvzQI1OOWXq2sn+t3UMZ1rwu7Ny5lvS7otWzgYHrb8x6by4CTSGT8S5Kb8Xj8irujh7VVj89JkpN2EgcSnLTTq+acz9igYW283soZcvN6GzFjr0HAIGAQMAgYBAwCBgGDgEHAIGAQMAgYBAwC72sEqhGWfkRXvTEzwxKIfkRoUFt63X5lZdCE9NQH0e+YXr6eOJ0sS+KQiYSolGQCISokqdq8ll5UbzLLOklYvvkSklOyrV9L9l6rthhy81odGWOXQcAgYBAwCBgEDAIGAYOAQcAgYBAwCBgEDAIGgXlGQCcddfJQ/vYmJ5rn5mdVHQlKEpVUOZKgpLpRso/TndsbQ1PKk+CkGpLk5rXs9i2xOUlw6i7rtJ3va9n2WQ3oPF9kyM15BtRUZxAwCBgEDAIGAYOAQcAgYBAwCBgEDAIGAYOAQWAuCNRSPXrr9bqK8zxJQKoC9XqkXLXjUpZEmiS78Uu8U03R6ZeFXa+zFpFaCyvWkcvlFLnJl9jEfvClJ+fhv1meZUUJmU6nr5vEPUJyUs1JkpMkrYyHuKzPZV69X6815Ob7dWRNvwwCBgGDgEHAIGAQMAgYBAwCBgGDgEHAIGAQuC4REOKOKspqrugkwkiCkQDjJ19Slse8JKYQf976vHEvSaalUqlLyXd0AGvF9xRyU8hHnXTVj+l2BMWTFLKP2c7ZH0kKxL9JYJIApPs2EwXxky89iRCPU7V5Pb7EZZ3ELseXSlUhcq9WtvfrBTdDbl4vI/Ue21nKTyPTfw6jx9/C9NgwyuUSnHIZrlOC6zqABUQsG8l4Ag4XWCuCxMIVWHLDrYglU++x9aZ5g4BBwCBgEDAIGAQMAgYBg4BBwCBgEDAIXD8ICIkoyWeE5KMiU1SZJL/kHaZn1YhSIRulDhJnJASpFHyvY1RK7EwmBaJdQmKSwCThyT7xGN/8W1SeVG0KSct+XM8vwYB94tiLktNkWH9nVA25eT3P8LC2uy6F2XCVJJ2ybQt2JMqfdMLVQAn4yCAG3tyOE889iokLp1mdur5SgwsbNiz+upOIw47acBpbEdtwJ255+HNINbWEa0dKubS1TC15pQ07Et7W+loypQ0CBgGDgEHAIGAQMAgYBAwCBgGDgEHAIFAVASEXSSKSPCPZF6Q2rBdOUThKW0JeUq0n5KVexs8tvJ42q9mv11tNuSlEqF8WdbEhTAZ0UXm+QwOQZKi89OuJhSg0SWCSqBS3c6o2eUwSBQkBTCKUuEmGdCE9w9rltaEebK9kWVFyst+i5GQfSXLWIq6vpE3XSt2G3LxWRmK+7SBBqNSVJZSyUyhcPIfJ4wcx0X8WkUVrsWjbB5BsblGEZNCL9UyeP4Vzr7+AUy89jszwxcqCbpPa5C8jFZJT/SqSiCEWi8JJNaHQuxa3fPZraO3pQyRakYcHvdhWfrgfU8cPInPmGFK9S9CwcBni7T2IJtOwojFYzG4WlpgNatCcNwgYBAwCBgGDgEHgfYPA8ePH8eyzzyp3tPnamHhjlXnB0s/PB5DVNpxhNtJ+ttS6LkydfmXCXBeERbWNubcP9eLrV77WGHrL19O3MNj4baQFm6C26u27F/NabqdhbAiyT2/PD+Ow9oe9Nqi+oPO0N0wZv7kb5rpaZYLmpZ9tcs1c2652L4ap12tXvX0MmpNB60Q958PgVc3+MEShEIt+BJJeb5j7pto6J22EuT/rwaaaTdy/NzU14dOf/rRyQZeX2CdqSHH19p5nOd3VXHejr+WWLvOK1+t48t9CIOvXk8gThabEzhS3c5aTY6yX19OFW3dVZ+Ih7xjrWFezwXt8vp4r6hm7WvcvyU3dXV2I3zBzcD5suNbqMOTmtTYis7DHZaDgYkG9C+PDyA9ewHT/WeQunMLUqcOYHjqHcnYSluPCTjag1LEQCz78eXRv2oaGjk5YVm2Ck/WOHD2AM68+jQs7X0AxOwWLyk+l2ay8bMtGNGojFo0izjgXiQZkmnuw6sOfxcK1m9DQ1BzYMypLpy+exdje7Rje+Rymh87DsqNKZRptaFIEZ6p3MRKdfUh09iLa0o5oYyviLe2wSXial0HAIGAQMAgYBAwCv9QIHDt2DE8//bRSM3Azxvd8uNPVIsdkk3algA9DUIWxQeqptYmfDbEahjwNS6J4N85h+lUL97Ck2WzHLgxe87HJrBe/MHMmzLjVg0stsiZMPX7EVD39Dls2bLl6bNbLhq0/zNwMQ9aFsbNamWpjFlRnGKK2Vh3zcU/41R8Gr3rHR8g3tqevoV5SLggz/bwQgDq5JoRetX55MdPtqqdtfY0lOUhFJMnNz3zmM5diUurfEbWUm7Np13uN3g/BQwhT6bOoNqncpDqTNrGMJAsSApbf9cRRJz2DyL5q34dzxXc+sAlbB20lkSuJh/jcUysRVNh6r8dyhty8HkdNs9kpFZG9cBpDO1/E+P4dyPWfQXF0GE4hDztiV0i/aBSIRGHHYojyIT8aQ6ljMbo+8DF0b7kN6fbOmiiUC3n0734FZ3/xBEbe3gu26Yji07VAAWeEbdl8R5FMxGDHE5iIptF7z8NYcfMdaO7oqo00F6jhfozsfgmje19BfuAMLJe/vJThUIpfLMItFkAil5RqvLEF06lWRFZswfpPfQ1Nnd2XfjW6zofUmG8QMAgYBAwCBgGDwCwRoHLzmWeeUQ/53NSsX78eS5YsuZRgYJbV1rws7GZ5vtr2IwaCbPASm/pGfb7s8tZTS7F4pdoMqjcIp6Drq52/UmTNbO2Zy3Vz7ct8YTxf9cwFi3qvnQ+b56OO98Luett8L8qHwVaS8rAsyTIq/rjH9d4XJNZIpPF8rViOrEfiY+pu5uy/nz1+JGYQVrO5Z48cOYKTJ09icnISzc3NitwU5aaX3BSizGtHNWIwyF79vJCIxEYIOh4TXDkGHBOqE/lqbGxU48K4kxwD9l1XbYqSkdcwXihtn6+kO/X0t56y9eBVq6wQu/rcZP/FXX2+2rmW6zHk5rU8OmFsc11MnTuJs0//CBcf/y5sainpAs5F2Ga8Snvm74hy547MKCvLsFDoWYnO2z+EpbffVz3pD5MD5bI4v+NZRW5OnTkCBxEwcidJRi4oETuCyEx7lexdMdjRCCaKLrrv/CiW3X4/mnoWzHwpXB7nk4pNus4PbX8aw3teVIpTy2GCIijX+jLJVL7LJbKd6k2ScyTSiPiWu3Hvt38H8WRq3uOehIHflDEIGAQMAgYBg4BB4NpBgMpNkpvc2PCh/qabblIEp+5ud+1YaywxCBgEDAIGgWsFAXFnJtFGco0/kFUjxkRNSBJLlHLSD1EgkmgjYScJYLz9nA0pOV9Y7dq1C4cOHcLExMRl5Kba5aucHVB94/cnCVzvD1ZSZjYZ0L0qTSEriZnUS9KS7fP7nOf5NwlLnhdXbMmaTts4JlKP2M1xlP7ohGMtTwaddPbrs9dVXVd5SvmgLPfzNY5+9UgGeWJB20TtOl8k75W0fa51G3JzrgheA9dPjwxicPfLOP/jv0Np9GJF3ciYmJEIXDsCm+9o5ZNkpxWNIhqJIFsoIr1yM/rufgitqzYqsrI0PY1yPofSdBbFXLbymZnE6JG9GDuyD/mJUa5yAONsMtkPY1+qpD82oraNCNuhOjQWRyyRQrpnKdILlyPW3AYrkUIkkUI01YBoIolIsgF2LK5UppNH9+Liy49juv8M3FKpEs9TBU8uKeUmj6l+lcuIwEWh5GCibSGa7/gw7vrKb8zbLzLXwHAaEwwCBgGDgEHAIGAQmCUChtycJXDmMoOAQcAgYBBQZJC490pW7loEp7h2i8JT1HO6AlRgfS/JTO/Q7ty5E4cPH1bkptctXSc3hRjzxtzUy1RT6Qf1VycbmfxHJ4GJJ8lN4snx4Cf/TSGVxNPk3zzG8WFdvJ5vvqSsn21Bx6Rv1bwkwoQIeC+Um/oYs30SxcSDc5FYkayXefp+vdUNufk+GNni1ATGj+zD6R//A/Jnj8ApTCtSkwQn3dIjdEmfITbB+JqWDafsqHiZdkMTYh3diLZ0oEyVZCEDp5SHiyJgleG6RcRiNiIxkpZRRGI2ojEbVsSqSPQredgVirYiO/kXkwzZgBNVruXF6TzyuTzy02U4LhcfXp+EHUvDjibgFvKY7j+N0tgwIuUSIjQRLhw4sJRKk8SmA6dcVlnUY5aFieky8kvWoedXPoFtH/20STD0PpjHpgsGAYOAQcAgYBCYKwKG3JwrguZ6g4BBwCDwy42AEJQkhoQU8nNNFyJUVIQkvXhMV+2910j6hSShTVRuHj16VLmlkwj85Cc/eZmHA68VZaQfuenXN13FGKbv4rYvhCWxI9aivBSiWYhMnpcs6EK8sh09sQ5VpuyTeVWSKxEbuqpT2arH4wwin69H/Ay5ea2MmspuXkbm/Cm1KMZb2pBo7QhlHZWN00P9OPXTf8TEnl+gPDVRibMp7uIkIB0HZcequJTHYrBTKURa0og2JRFLR5FIR5FsaUCyJY14YxKxZAzxOIlRF9EIs6G7rKTiFu4WAZuf/HeZvuPvvGfcxqmwrLiQu3BJpro2hZgoFUsoFl2U8mUUMgXkJgvITpWQzwHFTBmliSxK4xmUpnLKFT1uO4rsjNDFnl8YcBGzLZzNltFw0/1Y94mvYNnGG0LhJIVK2UlkL5yBZUeQ6l2EaMosfnUBaAobBAwCBgGDgEHgGkWgXnLTnc5g+Pc/jnL/qXd6dHkEHf/eSlbFd531PfhOiSqnLx0OuPxyQ/h85jnqtb9anb79vPxg5YdrvzbovXP58Xcdqv6P8DOoan8u73soHFUhDyj8p7QTNAaB82OmQGC58BDMqqQMz2V2zJN9glOtfnqxnrlmNreOwsBv7MKAo7f7rsZrGaTNCdVGBdAww1rdTK1x+VM/JBfyU6tkxkO4jnWoyprgBV4qDoBBavPre9DtEmZ4Qi+hNYHwacnHOP1QzalrWSjaEeQiCcScEuLlIqKuA5fuz7aNkhVRb+ahcCwGhnt3bVw33z0P3m1MXV0JLPzOxLxsvdYPaCZMJRqRjTagbEcQdUvoyAzBZjuXulH5I+KUEXdLiDlFRLj3B9D9pz9DbOWmywCv5s5dbQ6IupDEm6gzWVYUsyTieE5cq0laUoXIY1Qg6vE0RbUpmdP9yGhJ2qQTvl73cSGohaTVCUA/V3Mhs8Wj1Y9MvhZIRD2DvE5aXwu21b1G1LjAkJvzieYs6iKhWZgcxeSpYxh6czsuvvacUjK2rr0BfXd/BK3rtyLW2KSIuFqv8nQWI2++gjM/+ltkTh+D41pALA47EUekqQHR1mbEOlqQ6uS7DcnWRiTSScRTUcTiVGYCNkpAsQS3UIRbKgJOkfwoUMjDzRcqcS9dB5myg2xuGhbjkdguLNtVmdpJXFoRIBEBkrYDC2U4USo1HVhuGRGLQZcrWdXhWOpNFacTicFBDKVyBMW8jemsi+xUGdmxHHJDU+pdGJ9CeSoLFHKIWcBQOYLuux7E+k9+FR3L16gERjOyUV+YFLmbyyBz7jgGnv8Jxg/sVK70LRtuRsct96Jx2VrEmlphMV6peRkEDAIGAYOAQcAgcF0iINnSJebmzTffXDPmpiI3f+/jKA+crNJfD5txGWvhd16qqrLt9+HV3s21+RCWrFLfO887ozBjs9oIV9/+v2vjrG+Cddt0SAKZoCoFarIOPgTRjPl+vNXlO/CA8al1OrA/Wmu+rPAVvK38OEsPUaFar6cPVVkJnvBhN73TR13vN+HfqXjWRKduWy3ypxrBdem4j33SD4XVO4D5z3+/yaf1+rL2PUyifl7d+tr9r9no28W5rANhydMrOGWr35s+N2GtvgaQmLPtAglLEplFu7I/rMhsSHpGZwhN4bzfoTYvmXIZqXi5kYGcZbU5+q4OvfvGr7nsaCfLJGZJys6wsCQvlZjp0muG3HTLitiNOyXYM1k32v/kUdhL1yvSkSQiVZV8kUATApDH5LjE1ySRprv4C7lJJSa/s4VQJHHJxEESO5LXMO4nr5+amlLHSWzyzRcViayDL1GaehWkYoMax5nQerrKVidDdXvrITe9fZO2Zjv/5vs69kvil1LNSZyJK8fp/UJyGnJzvmdNyPqUjH1sBEP7d+LCK09hYOcLyJ47iahN+XcSiXSzUhU2b7kNvfc+jJbl6xTJ+a4XZca5DPKDFzBx9CAu7nwZo0f3wrGKSPR1omlpH9J9XWjoakWqpRHxdBKxRBSRKGNkMhlQGQ4zjY1nMToyBbgltCRsJCP81cbBdL6EN3efQV93Cj09DbDjFs4OjOOZ544gmy2iORVDZqqI8/0T6OqKo687jeHxaaRTFlYtaEQyEsWO/cOIRcrobouitTGmlsx4wsLizhi6W6JIMXwn3c1dJnS3YCVsuLE43EgSDlIoO0nkizHksjamxoqYOD+FiTMDyF0cRTzRiLbl69C+8Wa0rN2C1IIliDW3qjie+osxPTPnTmBox7MYePp7yJ49odzbI4z72dCIeHsPWjffhvatd6N5zRYkOnpCjqIpZhAwCBgEDAIGAYPAtYTA7MjNh1EeqCg3Y8s3I/3Z366vS1WVhfVVM6fSfhv/+SCxwho1q7aqAVdDWXgZuRzWQJ9ycyGGgpqdFR5Blc7lvGbQXG2rOgbv4Y1wJcdyLrCHubYa+clrq/P4YWquXeZ6xewq2k0qUyWvKRSRL5ZQplciXyTHwsp4ZztSsyA2wzQlJNaps+dw/uIgsrkckokEtt2wGXHm1fBkcU/EonCe/R5KO59RxC7J3vR/+i6sxWsukZFCDJJ0FPUmj0kyHyE8eYzqS534JDGZyWQukZuV5MQJRbrRVZ3XUsEpqk2SmPy3xI8URSKVmywjZF0YLH5Zy0hmeipgdZXs+yHhkCE3r+aspuu5U0Ypm8Ho8UM48m//FQOvvYD8yABi8SgSDY0q6zh/+7AtW8XLtONxxLoWoOeDn0bPnR9C06JlKrlO4WI/xt/ajYGdL2LorV3I5UbRuGopOm7cgLZVi9FMQrMhiWgkNpOIp6iiWJZcB5PjU7h4bgRDg+MYH5vEyNA4Tp68iLFMDvfdtRK33roUbW0pHD14Hv/+f/4Ruroa8I0vbcV9dy7FxQvj2LnjBFauaEM0auGlV0/hiWePYevWXnz1i5swPpxBdiyLuO3ibP80/ur7h7Fxcyvuv60HS7tSOHsmix37RrCoJ4bbtnRg7dJGxEsllKcLmMg51I4iGgeScQcx10GkDJUACckGINUKN9GFHJoxMQYMnxzC0KFTmDx+AYlEAzrXbkHHlm1o23gz0ivWKfyKk2MqC/uFp76HkTdeVL+9Rhua4VoRNRZ0n1e/wSWSSHUuQNuGW9B52wNo2XoXIszAzmzz5mUQMAgYBAwCBgGDwHWBgJCbdHHj5ieccvPhS27piRvvRevv/e110VdjpEHAIGAQ+GVGQJSCQqiRGNPdietRo/klgBGlm64srHCbc/2F4L0dNdr/+uuvX8qWzviUn//851UmciE3Rb2ospV/909QfPKf1TmqWBv+4O9gL1kb2AndTV1w4zE9AzsVhKLG5HhKlnp+fzMeqBCitJlkJ6+nnRIDlNdLOb+s7rqR1cbY64JeTbnpd7yWylPmyWzni64slX7omM5FcSmqWRLLxJ3EsBDGgQN7DRcw5OZVGhynXML4mRMY2r8LI3tfw4VXnsX04HnYtot4MqFuZMu1EbEqcSbAGJMzMSeYAyjVtwRNq29Aqm8ppsdHMHJwJ4pOFonedrSsWYL2VYvQ0t2OeDKpkv+UXReZXBGZiSkVOzPqlnHy2HnsfuN4xX3cAl565TBclHHvPatw1z1rMXphBM0xC70Lm1F0HWx/6SgOHR3A9n1nsXxRM371g6tx77bFKGcLiCUtDA9N4tmXTuGpl09h/doOfO2L69DREFUJgAaHM3jq+XP44XNncc+dvbj/ngVY3J3C9FAWE2M5lXC9vSmK5lQEEYvkooWLwyU8/tIYdh8eR3sr8KkPtGNlXxrxiIWyQzWpBZt9oWtArBnlWCvyaMTUVBSj58cxeqwf+ZEMYo3taF29GU1dvZh8ey/G9u/A9MUzyuXcpnydmd7llyVx/3BcRKJRxHi+qQOFpZuw+KEvoG/9ZqSaWq7SLDHNGAQMAgYBg4BBwCAwFwRIbj711FNKBUL1B8nNDRs2XJYo4dJGIceYm4bcnAvm5lqDgEHAIHC1EJAEKfwBS9ycJU4ij/FFkoZkTVhSSXdZ9nMtptJNYjqSTAtb79XCpN52aD+zpR86dEhlS29ubsanP/1pX3KTHEXhX/4vlJ78Lix6nkaiSP/BP8BeskY1WwsLL5ko/+b48M1riSsVhBIPk+Mm7uYk3nT3cp2EI7EnmdQ5JiQ2SXjWsscbc5P2V4uj6SU8q5X1u75a2XrHSfpHjGgPcZF+s898sc98z1Z1KW7qopDV45jWa++1UN6Qm1dpFMqlEs4dfBOHH/seTj/2L2hBEZFopJJ13LIQARWbVGvSZZwMJz/5b5KezHLloByNwm5vRcOKhWjbtAJtS/vQ1NaMBONqso6IjZILnDk1hONHz+PCuUGcPjOA7PQ0tmxZgr6eZpW5vLuzEd2ruvDI91/Da68eweKFLfjNb92F9sY47EIB5VIRx06N4LmXjmPL5l4MjkziZ8++DfbhN7+8Gbds7YWdLWBgYBJPv3Iaz2w/iw1r2vH1z6xBV1NUJRo6fzGDHzx+Gk++2o9bt3Rg5eIm5PIuLg7n8OHbW7FmRSPSZHILpUoC99YY9h3M4rs/u4Dzg1ncd2szPnFfL1oYxNO2MDBSxpHT0+gfyWL9kiQW9yTRnOaNHIXjxlGOt6Ec60Im34DRizkMHzmDoX0H4A4PIhG1kUg3qGzvKuM6feBngpzov7sxFGiuUMKInUZ+5c247dd+E4vXb0LKGw7gKs0Z04xBwCBgEDAIGAQMAvUhYMjN+vAypQ0CBgGDwFwR8CooSbT4JXSZazviTktCRkgdneSSH7XmQvZUs1GIJsmM7o3pONe+Xe3rmS3dS26SIJSXrtwsfPdPUKJy0wVKto2G//hPSrnpVWb69cGbYIdkqSgvdZdyIddIenL8qJYlWe1tQ59bomwUd3Rxg7/aWF7J9oiLJFGSTOfEgPcCCU7vvTAbWyScgF9MVF09qv+YMJt2rsY1hty8GijPtFGczuHc/j3Y94O/x9QrjyEdgSIwqdFkBnDbjihi0yLbR/WmBZSLjsrUFlu6AK1b16LnhtXoXNSNRMSGXXbglCqxP6hotJMxPP/UbuzfcxyNLUncce86dLQksGvnERRzeSxd2I41y7uQYCbzjjhef+0EfvSjN3D67Ai+9dVtuO3GhUjFgbGRSezZcwFPv3gCXR0pLO5rxJFTw9ggG18GAAAgAElEQVRzeBBNTTH80f90G1paExjtn8TzL5/BC7suYP2qVnzh4yvQkY7AKZVx/MwU/v7HJzA0mscXHl6EDSuaMDGex9kLGaxY0oDu5gQSTHrkurCStko89A+P9mPH3hEsWRjHFx/qw/LuNJxMEUhFsf9kFi/uGMLERB63bGyDU44gEYtgYVccK3pjcPJlJmaHnWiB3boYTvNyjE/FcWrXXgzu2o3iufNIRSwk00kVOLlCcL4z+NGIjUKxiCEnjuKKrdj8le9g7c23IJ5IXsUZYpoyCBgEDAIGAYOAQWAuCBw9evRdys1bbrnFKDfnAqi51iBgEDAI+CAgLttUlZFgIdkiL5IgJB1FhTcX91nWKW0J2aWr+9i2qCl5fLYKtjCDLAQnFYXs7/Wo4BSykOTm4cOHlXKzqalJKTd1clPwUMrNf/7jCrlJpaNlI/W//DOwuKLcFBJbV7/qWEp78skxEnKT4yYkJq+RZED8WzD2josfocpxoJ064e3NXh5mfK/VMkIwijKZfRUiVwh/cemf6z3Atlgn7yu5t7yu8BIDVXkeX2MhGgy5eZVncW5qEv2H9mHX3/4Z7KN7kChkKy7pithkpiou4A7KzF6WTiO5bCE6b96AjjWL0dzZimQiCrJ4eWY0LzuIuC6i0QhiTFGesPHjH/wCLzy/H47j4pZta7B4YRtst4S45aCtOY7ezhSaYoCVimFwPIOfPXkQz730Njas68bXPrUFnb0NOPL2IPbsPItcZhr33NqDnrYUpvJFpdD8t8eOYu3qdnzzs2uQcB088/JZ/Hz7Baxb1Yjf+NRKLOpl8N8Sdu0fxV/96BQaE8DnP7oI69c2o1xyMDmUh1V00NMWQ1PKRjRhoxCxcOL0NP7yB+cRiTi475ZW3H9TB5J0H2+I4OjZPN48NInJiQLuu6kVnYub8ORzg3js5X7YceB3vrQCy7vSKOfLcEtlxQvbsQSQ7Ea5cREm8klcPDWEgb1vIXv4MOKlQkW+HSPulgoFQLVqf94C1t2GZR/9AjZ/4ININjRcczfsVZ6upjmDgEHAIGAQMAhcVwgIuclNADdK27ZtM+TmdTWCxliDgEHgWkVAJ1lIapIEIXHJvawQmBLLj2uw19W4XkWlqNbEBV1IHRJqPEcb+NLJHnFRFzWpKP2EJKV9eoZvwdrPhVpXZ4pKjoSP1K0r3q6lMfMSgHrsRyH9GHPzrbfeUuRmS0sLvvSlL6kM5fpLlHqZv/1D5H76d+oURULtf/xj2MvWv4vc1PH1tq8rezlWJOD44riKEpbzh+QqzxNjia8ZhjzT2xObOcacb/rc9KqJhcijLXJO5g+Pedv2tiN99mLmPR7kui+u7WHmkP5DAnFk/4T85xzl33K8HqJfv295X9EmjokQxtIn3vPylnioLDPXHzDC9D1MGUNuhkFpHstw4hSyGZzY/ToO/eOfA8f3Io2SShxEFWa+WIbV1or0+hXovGUDetYtRXMqiVjEhgMHQ6NT2LPvNI4eOY/NmxZhw/pF6GhJwc1kYEUjmMpPY8++k9i+420cPnwe2VxJ1TsxNY1k0sbWDT340ie2YMnyNsQSFl7feQrff2Qv3jw8iN/6b27GbZt7cOzICHbsPItEHPjMB5eisy2pFpnTFyZx8OQoiuUyNi9rRlMqguHJAs6O5NAYt7F2YRIdrQkU8g5Ons3gjWNjKBRLaG1IwHVtjGVKyBXKuG1dGuuWNqC5IQYrYmOi6OInz/XjqR1DuGljKx66qxurekksAiOTJbywcxRjo3msX5bG1i0dePvkNH7x+iBeevMiiijj6w8uwQe39cIquBgeL2Mkw18Oy1jcaiERicBKtMNpWoxiwyKMDBZw6uVXMHXoICKZCaSZdCkex+mxHArr78CKBz+DTR/4IFra2udx1E1VBgGDgEHAIGAQMAhcDQRIbj755JOXYm5Sublx48aaMTeHfv9hOP2VbOnxG+9Fm0kodDWGyrRhEDAIXGcIiHuskI2iwBMSRUgsIWCE1NGzMkvcwFpdF6JFSBZRiulZuUUx6nWVlTbFFl3BpxOeJNKCXOdZXuJt6qpRuk7zxX6JjX5k2JUc3moKRp3c0/+WDOWCxy9+8Qu8+eabGBsbQ1tbG77xjW+AiYXkpRNy43/5HzH16N9cOtf9Zz9DbOXm0N3zI1uFWCQhR2yFROO/hfDUiUY/u4LmkD72QnYK8ed1l7/a48f2OLc4h0QFrKtgdfsEP46hXMdjQhTr958oLkXJGoZ0FEWyxD7lPcr2hXQV8lK//2QtoO2SjEiSPIWeGFegoCE3rwCooap0XZze8QLOPfoPmHzjRTj5PPJ2DKkbNqDnrhvQx5iarY2IOiWVzZvkIONuDg6O4fU3juKlV/Zj+bIu3HPPOmxc2wc7l0Mpk0ckyqQ7FlyL8RlKKBQLKEUc9A+M4elnD+OFl47j5g1d+LVfuwV9TXGcOnYRv3j9NPYdHcLtG7uxbUMnmptiKJRLsOCgOcYkR8zy7gCWA0R5JzooZxibswyXMUOjtlKROvkZNWnUQjRpwU5WbkCnWEae7vVlB4xrmU5EEaEzvmMpcjPLoMYHRvDoS/1oa0/ijq1d2LSyhfwknn1lGFOjeaxdnMKmNc0YmwR++sIFrFqUxPnBKbzx9jgW9TXhv/vMKpVIaeeBcby8ewijU9P49L19WNPXinSU7vtFuJEkYr0bUWxehTPHLuDc9h2YfHM3IoUcRhZtxMYv/gZW3f0hNHf1hBpCU8ggYBAwCBgEDAIGgWsLASE3JVt6KHLz996dUKjt90229GtrVI01BgGDwHuNAIkOIfNoC4kwkhniFss1l3+L2lGSxpAQ4XV0P+bfejKZan1iHSS4SByKq7KfCk0nzfxUdaxfV1/q6jQvMaTbIm65QjwJaSMklGTlFvWokHH1KOXqHU8/gtCPvBQSM4jUeumll7Bnzx6Mjo4qcvOb3/zmu8hN3b7Lyc3HEVu5qd4uBJaX8SFxpjgEh3lHSpdINp6Xt1QWRtkp84DXSrgEEnL8W1f26gbq8ybQ8FkUEEJRj5lZ7/zx67uoODkn2T/eP7Xcx1leT+rE+5Pzm8flfue8F5WmTg5LWAF2X0JF1NuHWUBX8xJDbs4VUXWTOTMLp61iaNZ8sTwDwGYnMfzaCzj9+L9h8MheWAs60XPf7Vi4aTla2tLKVTo7XcLQaFbd0KmGGFINUSSTEURTMfSfHcSOF/ajkM1j9eoe3LBlIeKU5hfysGwXE1N5HD8+hCNnRtC1tAVR20L/6TFcPDeKjaubcdONfWiMAqVCQSkxGfvSyRZQzEyjmM2jMF1AIZPHNP+dL6NcYvwF2s7AluyjDVflc69kdVdZgZgIiUcZRxOOSoSEiItY1EIsDqUUjcUjioRMJCzEExHEk1FEUxHYiQhOnM/h7VMZDI9SUh1BqWShJQmsX9qA7t4GDGeBl7YPobfVwg3r23DszCSefPUC8rDxu19ajyPnsjh2ehLphIWbNrajIZnEGwcyGBzLoLfVxs1L02hOWHCT7UD7SuSinbh4bgynXt6OwsAAem68HQvv/Sg6brgdibYulZ098EXcGHMlYs9I10NcE1jp1S9w+vRpjIyMXPryqNeCsF8s9dYr5b0PJrUehmq1MRs7/X4Zracfc70+qK1affL7VdKvvtngEmTXfJ9/r2y81jGU+RVmHnjHpJbrzXyPn34vz0fd1TYxYeoOmktB56/0PR2mD/NhQz111FM2jP3zVcZvrC5evIiDBw+qTTYf6JcuXYoFCxZccoPztu0W88j88L/AmRhRp6KL16Dhwa/NykTaQ7e+lStXzup6c5FBwCBgELhWEeCaqsdHFMJPiChJdiLkCtdDEh5CgEoMRf6bik9RoVXrr548SOqRa5QnJPewxaLag9dSvAkByHZ0Nacf6SNkpWSn5ncIy0lf2aYQniSBJKs3j7N/onQLeo4IM8bVyExdkSfEnO5SHaZultHJzdbWVnzrW996z8lNP9t1l3YhO4XwJEYSGkCuDcJef26W8AQyvwTPas/W9RwPek7leT1eJu0XYlDvg7dNndwVt3tduUlshISXkBG1MJE5L2ps/mjB63hvyQ8WEseT/5Ys7UKeyz1IWySsQNg5eCXKGXJzLqhyYZ2axOT5U8hcPI9EuhmNi5Yh0dyCSDx5OdHpuihlp5A5+TZOPfIPOPva83BaU2i//QYsuvMGdHa1IgkXZaeM8/1j2LnzGJ5+ei+On+hHe1sDerua0NrSgObmFFav60U0AgydG4FVLGLLlgVYv7kPdjYHyykp9/YzF8bwxLOHlepyQU8jli1uwaLeNNpbYyhOZjE9kkFmeAqZ4UlkRqcwPVVAybEAxk1IphBLpZFoaUG8MY1YugHRhgZEE0lEY3FEmKE9FlVJkCQxj7r5ymU4vKkY3LlQRDlfRDmXQyHLdxalbAbF6QzK+SxQnEbUKiGRABqaYmhqTyHRlFDkaaFMrtRCOhkFUy7tPZ7BywfGYTtlfPKubnT3NODQyXE8tf0C3jyVxUduWYxioYiVC1LYvKoViYYUtu+bxN8/eRrlYg63rkrjno1dWNjRhOaECzr5u8lWuG0rUWhagVN738bF116FXXLQc9NdWPTwV9C8bDVssrKel1pUnDKcQgH50SEMHNyDhoVL0bpwGZLNLXOZUe/ZtY8//jj27t17acEKY4h3oay2cFb7ValWG2E30lIubHm2KfZUs1evK0y9QWW85/3Ke22pVmctjP3OzYaYC2tLvXOk3j7p9es2hZ13YewLU2Y2GIapd77KVHvQ8sPMDzteH3RPzNbWWvdGmPsizBpRa274XR92LoVZH64ELtXqrIVX0BoUVGfQ9d51tt6xCzNGQZuRIKy9GwH94d9vfl/WHr1T3tkZXfb8FoQRL2UZPuwvXrwYX/jCF4JMnrfz+j0ctlJ9TPW+6YqLWmMy2za9c4ltBM2PWm3p9dX73RDUB30O6c8O3r/DYj4f5eqxKah/fvZ450Wt74a53rNB7dc7nkH4zgceMvZzmbNBdoZZr+cbm7A2ibuwxLkU5RuJFInPp8dSpJ3iTs4yQm5KZusgclPWVXF/1eP78RyPk2zl2IpqTB9nnWgUzOSYKPb0ZzxpR5R0JC5Zr/f7RUheycxOkpO2kfihPbp6NSy2Uk5fj2V9FJdgiR0ppNJc78Gw5Ob08b3I/csfo7Dj53CTlZic8XVbYaXSKvmx+o/lwhkdQfzODyN564OI9VaSDV2Jl6yD/BSyU5S2gn3YZ1sdb4nbqiclCmt/tWfxMNcLeet1TZf5L/2Vcec8EyJSJ94lJqwanxlVapg5EobclDkoLu+0SZ4X9GRevBfe64z1htwMM+t8y7jIj4/hzCtP4/iTj+Di/l2INzSiZ9NN6FqzEa0r1qJx4VIkO7oRS7cowi4/OoihV5/FiX/9/3D28D603HcHlnzoTixav1S5f7vTBTCBeLFUxvh4BsMjExjN5PDzp3bj+PEL6GhrQF9PC86dGcK50yOIRCMo5h04ZReLFjThK7+2FZvXdKKJbON0ERZ5x5gFxyoDpSIKE1lMnB/D0PEhjPePIjuVRxk2Yo1NaOjqQvPCXjT29aChswPJtjYkyNwnuGBXFJpMZERSj8pTUK2q/u3wZzBFcFKtCaeSKU9UnRV9Z8VtnW7s5WIJ5UIJxWwW0xMTyI2OITs8jNzwEEqZcdhuAam0jaa2JJpbUkg2xhCLVmJ7nr6YU9Wv6GtQ2dpPnJ/CIy+cxT+/cAEP37oQn7t3AdauaMFYzsJzu8bxl4+dwM3LovjCBxbgxlXtGBgr4clXB1EsF3Hzmmas7kkizpicTb2IrbgTA8N5nH55O0Z2v4F0Rw/W/8bvoGPLNsSbWpWytVzMo5iZRG5oAGPHD2Pwzddwcc92TPSfQmrdzdj4uW9i2e33I5F+dzDmWU+xq3ghyU3GXZFAxPU0HfSQJ3WFJc3CbiK9Noa5LgyJU2vj7kd0+bXr/ZILIgPqIVL8ysoDUJgvMe+DkxfHsOMU9ADuh7UfVvU8pIcZv6C5GxbroI293k49fQiybzbzutYYhiEPwt7DQXNFP1/tftSPezfqYe5hL+7VxsnvXg3bz3ruAa/NYeeX3zwIQ+LIdUFrSph5Vg/+3nGTh+5q/ah2f9S6h8OsX2H6FabMfLXlHQduPpYsWYIvfvGLYcyYUxmZL/zkpojf3yQdJicn1QabroaSWVXKcoPS3NysXBCZQEJPwqGrX4iPXyw6nSCQjRQJi/HxcZWUgm5w+osbLCpZqQRhm6KUYt2yoWN5WaequbNJTDYv3kIqCAa6eqnWXNPvNYnbp9stsdmIj1/cPu+66l37eF423TIGcxrsGUWPqHSq2SRY8lNiBYrbIOcFx4iqM/0lKjoqbqje8o6RrBP6c4aMk2yy59o3uV5PjiEbfe9crOfe1cdZV3zx/iAWxMQ7Z4kH5yuVhWHwCJqzQqbNBSPOQ46P9IF1yVz3U3rNpa1a14pbOucQseW9rZOZvJckiZDYLMpGXiNusqJ4rGcsReEm80KfK6JUk/u21v3p94xFwoa28806OPZBGafZf84fXiP3ED8lEY7E5wzqo98zhPRD+hjkXu47ZhQcqb16GW6xABSm4WRGURo6i+KFI3DjUewajWL/ufFAt/TJXU+i8KM/R/nAq3AbfEQ8iiZwESlMobDmdqQf/BZa7vpE4DQs9h9H/sQeOMPnEVu8GbH2HliNbbCSDbBiCVh2tOJFGcaTUnNhl+8m2dMG7XvkeUbfu+kqRL/vwsDOXYECtE+UlHoSL96XkuRK5k49ruFSryiSudboimQeJ5asU0I5EB/ObUkIxXO8RmJ1XoHuh67SkJuhoXqnIJWJhckxnHz2MRx57N8weHA3nEIe8WQCsUgUsXgCqbY2pHsWoGXxCnRtvQuxRBLDu1/Fue3PYTI/iu6H7sXyO25Ae0cTIm4lHiUVk0x6brlFWKUibLcMhy7m4xns2nUMZ8+NoKWjATffvhyO62Dy/Agunh3BydMjONs/hhWLWnHPrQuxoCsNm3VmppEZz2DizBBGzw1jYjSDYslCtLEF6d5etCxeiKaFfUh3dyLZ1IQIFxLlWV5ZDElaMl6mIi8dut47Fbm9U6EuSfipRdN1Kg7qXEfVMUe5r7vqgZWkZ8VVness/0NH9spib6ljJEkdxgfNZJEbG0duZBi5kSEUpsZgo4iGpIWmlgSaWpOIxSLUXCrV6OmBLF4+MITdJybwzQ8vw4LFrTh9oaASE/3i4CDuXp/Ep2/rw7LuJhRKFvYdn8KfPnIUBbeIX93Wi/s2dqMzHUO5MI1IsgWxhRuQjffgzNHzOPL4E0g3NWHlg59Gy4q1itQceXsfRt/eh4mTRzFN+/LTihy2Egm4kRjattyKFQ9+FqvvewiJhncCMs9iil31S4TcFNeSeg0IIhikPr1cGPLD7yGkmm1BxEhYYiOoHvkS1D/D2BmmXj9Cplp/9Y2b399ynV+7+hd4UP21+ul3bViyR7+22ia01kNhWALKW65WnWFw8cOj1iaa5edKeIW5H2v1sx77gh7Ew4yb39yrRY75navVZ+/GxbuuBPUh6Pxs15gw4xTmnglbJsyaUqsvcn0Y/L1tCeFRT5/91uAwYxGmTJgx86snTN21cPae44aDbvBXktwUwoabfG6uT506hTNnzmBgYEBtUqempi6Dw2snNyZNTU3o7e1FX18fFi1ahJ6eHrWp5yZGlBjisiebO9Z94cIF1V5/f796kyjyI3C8480NU1dXl2qTYQKocKUNQsLRRnEJlHucn9xYHTp0CNu3b1f9lTWVfXjwwQcV3sRdz6asq7L8xlgnvZ555hns27fvXZh1d3fjxhtvxPr16y+RxoJFrbp1nBnqh+ERdu7cWc9tUvX7orOzE5s3b8aWLVsuJaHQbRIChGTL0NAQzp07p8aHYRpETRZ0n3CM2tvbwf5zPnBukAxnv8QVUSeQXnnlFTUufq+w95uO2d13341169YpIo9EmBfzekgGGWP2nfcG8eDn4ODgu9R1tQaHdnR0dCg8iAXnrCRcEeLEb85yLnLO7tixQ4V88n4netfeoLV87dq1+NznPqeq4T3A8qKkknGvh8yoa0J6CrPfEoePY6wnFKJdoqDjfoLnRZ3Ja/g3ic0g4rCWfTpxJe7Z7LueyZzjJuSL1OW3/5AfhGS9ExWczDP5nvM+c0idomSVvZOQO3oCIq5vtZ5XeU5II6+7eZjvp3ewmgl7N3QKpYHT6l0ePAd3fBDlgTMonz+m/sZ0Hk62iHK0iFMPfBuHGpfj/MXhmjE3Mzt+julH/hylt7YDFGx5X4o7cOFOjSK64VakP/YbSN39mdrTzHUw8W9/jKnv/79wB4dht8VgJRpgdXQj0rsEse6lcNM9sHsXIta3DLHe5Yi09sKKxEJNX/kBSJ8vour0mxN6pfpeQCfzZO33M0DG2W+eVRt//bg+T7x1yHekHv6Btsj9xvP6WlnfvKn0hnVx3eL3BzHjXGadgpl+r7G8EKoSvkHmfhg1dqgBnEMhQ27WCZ5TLCoX9FMv/AyHfviPmDxzApbjIJpIIGJbiEi8Sf6CYQHRaAzJVCNK2SwKsSgS61eg7yN3YtmGZUhHbVjxKAYGxvDG9sN4Y+cRLF3WiVXrerB0WQe66KYdcRWxmJ3K4a2D5/HmvrOYLhax7QMrsKyrAS2WC6tcQkFxkmVEmWFsdBKjp4cwdLwfoxdG4UZjSPX2oWXlCnSsXI7WxX2KfKNLuaPISBKObGeGgJS/qdBUSkzFWlbelRld8UQnqTlDdqp/8n8UcV4iQ4XMrBCcFTK0ogBVBOqlOvnvcmXxt6j1pNKzjEIuj9zwCLKDAyiMDQP5DBJJC+nWFNJNSVgRC4US1QpAtgj8fP8kth8eRcwq4eGtrfiVTT2I2zYito3j/Tn85PUB/OSNC/jtj63AHas70JyMKZUsFbB2mfEpAKttEdC1BmPlNPY/9TSmDh1AdDqrQgAUqdwssVAErmWjbNko0RNfPZBzsONoWb8VKz76RWz+yCcqcu2QvzbVOQ3nvXgtclN/6KpnwaxFtvh9idTqVNCDnyzM/Ayy0W+DLW37bfb97KqHFNBt87aj1x1k92XPEpo7n/7gVeshqt6JI3WFwd9bd1iiUB+zsHOmnn7UGu966glTtlZbPKdvqMNgGqaM37yoNq+CsKh3M+p94Jc+1nPPVLvnvH2vZnuY+6ZWGb8H0Wpz2e/+9bOzVnv1EGW11sl655JfXbot1f6uZkOYtdJvDRBs/DaLYccpaHzC3Kthviu8a7dff/RxYHlRbn7pS18Ka0bocnpbzG57+PBhvP7660qBJjGvqlVWa96JUmn58uW44YYbsHr1arXJ4VvizXGDc/bsWUVkkdiUjKq1jK+2nvA4yQ2SRkz2xPikJIxEPSUbSEmKwc3TW2+9dYnclHpJXjz00EOK3GT/SLyyL6xbXPL83De94yjkpm4vySxiQaKNfSWhJO61+ibP7/tWxomkFu2uRm6GWbv0cRNykwQnx4Y26eo4liWZyRBDHCuSgxy3WutxtfGjbaybxOav/MqvKHJPXBeJKceLZV5++WU1LtX6EqaP+rp6zz33KMy5UaYaWIhUUawGuePqY0t7SWi+8cYbas4Sj2r3QbXnXL0+zimqnW+66SasWLFCqRaF6JO5KgQD53IYclNfY2rdo8Tks5/9rIKK5Cz7RpJQx6Ue4jf0olOloBAbuqJLbOGYC7mnx8PkmEo8vnrmRbX5K0pO4iYEM495SVTvsxfrk3Ki1KxGuLJuuZ+rPVvzvE74Sj9pE+uX+9D7PM1/c97IesX7bU4ENffUThGD/+c3UNr9AuxCAW4iCZc8Ad/KdZwKqggs10L+/Bnk7v1V7GvfgAPjkZrkZval7yHzyF+g9PYe2M3t7x4SSTXB5MMTY7B6lyP9q99G48e+VfH6rPIqXjyK8b/5XzH94o8R7+hQ+2WKpWZUTxUxlOIZmA8kjtRHv4Xmb/0uIomGuqcvx0i8GyROq/cHuWpzUsZfCGj5HvDeb9WeD8RYv2dNfU7o1+tlhYDX3dBlDrMPQr7qpOJs7y99LuvKY5mn0oYQxhLXXNaiOc3fuke1+gWG3AwLJm+MUhGT507izC+ewt5/+gvkBgcQUUrNOCLMp0NFoW3BVsSmrTKC246LYmYKpa4OtN1zC5bcvw0Ll/UhUc6jnC/BjkcwNZ3Hzt1H8X/8799HPl9EU2MSfV3NWL6kHRs3LMCqtV3oXdiCdEMEA2eG8fjPDuDE8UHcf/sS3HJjHzo7UihNFzAxMIaLh85i8MRFTE0UYDU2o3XNavRt3YSOZUuQam5UCkoqT1GqkIvqXdFQKvd29Q9RVypetfQugpNkZoXErKgxLxGeiusUgrRynHUqBeiMorNyrKLwdKhUrUg51f8dtwRLXT+TnInLcITEZByOayOfzSIzPIhM/3mUJkYQizpobE6gia7rqQgGx0t49LULGBjLYdOSJvzqTQuU4JTc4ljOxbP7R/DIaxewti+Gf/fganQ3JTGddzA4UcD+M5MoFspY05PAguYoEk1tiC65CZPpxXjziadx7tWX4IwMoLGlGVY0irJbBjlOwkViU7msszskZuMJNC1fg01f/jZWbbsbyabmQLIt7BS8kuV+9rOfzYtbeq0HZb/NZK2HOf2Bd776rm+svXWG2dx7bQp7jbef1fpdzxeSTg54/67Vt7BYzob0qfbw5/fl7j3mvbYeLGr1Sa9nvur0a6+W/WHaDbPpCrq/9PN+bXqxqGVXGJv97id5EKx1b1/67pEfzGZ+NQ6656uNZa256neNbuNs5nmt+z4MbtU2azwehFvY+zdoDfDrgxwLa4NeXjaQQfeG33iEvUeD1pcgbPz6FWa8wnxPSdui3JxvclNs4Gbm2LFj2LVrlyJPvLizfYkTR3Uk370HuKEAACAASURBVCSouBkh2UZF3/DwsCJEZfMitnPTtmzZMnz0ox9V18iLZalspEpPd7GW+4jt0eWc6k8SpPybL5JvJNmoLGXbfoQo7SdZR5XkwoULFWlDkpL9kLhntF0nN+VZgps6kpu0mSQC2xCiVtxehTDw3udCiLCuWuTmmjVrVJxA4iZxAoUIkeyz3rpFRVON3CTBw3HhZ5j5J+NAMo3XUUHIutlnuk1TOUcbjxw5ouaF7mYt80Y25KLWJVnJtlkHiXKqO/kpySJ4juO4detWEAO+OC6SuZrniLWQm/rzncwHqnTD9E+/v1atWqWUvcSQJJ7EURRFnZCIfvXq6xHnHu8Pkv9Ubnq/G4WoJJYkx4kjX8SRymQm2aQKWieIpU22Q0UvFbSc87SVbfC8Hl/Sj9xkG1R/8v4Ko3CSPhETjgXt4/3Ltjh/as3zoPVwPs7TPnHn1l2AaZ+8hRgRJdh8tKs/K0i8T1mPZC7qilq9vMTV5FzXCdd67NKVmTJHeT3XOL717O7Eh/NDlM/y44iuEq2n7aCyUy/8DTI//Cs4R99CpLVD0mK8+x7gnj+fRSkaw/7eW/Bm7zY0pJuqZkuf+smfYvqJ76J85gTQpCk3de7SBpxsRpGfDQ//OzR+8t/DYl4Ov5frYPi//I8o7PgprOw47HSzv50WUB4eQHT9FqQ//m00fOCrQd0PdV7IOVnvhOistV7JcysbkPH1xmMN1XidhdiuHsKFl8tclx9T6qwysDjb00lgb/t+RG9gpVexgCE3Q4KdnxzHxf1v4OwrT6N/x/MYOfYW7FgKsWj0ErFJoZ4iOPmLJ2XmDuNMOigvWoieD96GRTevQVdXCxIWVYp0+S7BLRZBMeNofhovPLcP50+NoHNBCyYmc3hz5wmMjU6huSWJRDyGBb1NWLeiDSv7GpFoiKCrJY6YU8bUwBgGDp/D4OkhlKIppBcvRuf6teheuwYtXV2KbCWhyazeilC0GDg/8s5Dx4x6U60s5XLF1VzFyuT/KHNneXE3L83kSNdc0GcEnaraGUVm5QuZZCU/KlnUqc6s1FUpV4nVOaPoVDE7K8RqReEprvHqa6oS3N+ylegzPzGJ3PAgChOjsIpZJONAujkFK2qjQLxLzNAeRSoWUarNlw+N4vE9AxiYzOGbDyxFKpHE+FQRE1MFZPMlTOQKKl7o2r5mrOluREcqihJcJBZuRK5pKY4eOomjL7+E7JG3kE4nlRKWv4U7M0pX9qhI1/oZMhXxBMptC7Dtm7+Ntbd/AK1dXSFn2XtXjOTmnj17QicUkgeuoAdX7/lq5evZPNaLUpANYYlH/eHI72/f7+8q5I18OVXrSxCu6q6YUQXrn/Iw6a13NvjWIhJq1VeLLKo2Fn79DYNB0FyoVketuvUNTFD9+vlq2EuZevrjNyf9cA2DWy0Mgq4Pa3OtjWY1DPUHRf1+8CPdatkZ1kb9ntFtCnNv+JF+QdcFPSTXc4/6YSL9qUXY+Z2rtt759dGLU7U+14uFd+2qNja11u7Z2qLPtXrmTtBaIPYIufnlL3856JJQ57393L9/P1599VWlSNNfbJeEFVWXfJMMkWQbujqJpAoJkvPnz+Po0aN4++23FWlFF+RNmzZhw4YNitQiqcONG0mv3bt3X1If6t/9VO+R5KHLLEki2kCCjGQosSUZRzKNm3keO3DggCKcSMzpqhmWpRKOijgSaSQHaBOvYxssG0Rusk90Oeami23yOlGTiNpP/95mP0Rloruly5wQ5SaxpIKQhBc3tOwTyURdqeJdm4PITdb9wAMPgEpMnUwMug/0uKrEmfWwr7SP7u8cJ+93EseQZBrxFUKV+ArhR4ylL5wn7CfHnH3gHOJ4sCyJRtoqBC9tJ65+yk0qcoWw5rh4vwNrPQfInOV1/JvjKPHfvGpcv3WcddN+3icker0v9pV9EhJV5ibnJ19sT+JIcg5yvlIhTULRq4JlbF0Sjpz/MmdF1cq6qpGbH/vYx5RamW1L/NNaayLPSaxLkuycu5yLnIeCjSSamcuapt+T9SqwdAJGJxlF3Rb0fBRqMZxlIbFH1JWcV7TLqzYTAoe2+qlgpY+iGJX4hLr6ktdJxnQS3ZJcRVx95Ucb+WEkqEtOPoPixRMonD2J1OqbEO1cEHQJiqf3YPxv/hD5155GrM2f3FRrDYDSyBDOL78Rh9c9gGFUyZbuuhj5v7+D4s6nYOUycBOpig1eUSb/TbVoJIKGj/06Gj//H2DHkpfZ6xbzKJw+gLE/+i04F48iwrAXsH37xaOFgbNIf+rbSD/0TcSWbg7sf+H0WygNnYHd2onEshuqEqwynno4gzCJoOQ7UOJV65/e+6/aXtnvuE6wzuU+DgSojgLynC6f4jrv/eFAsGTVV1NBXq0rhtwMOcjZ8VEceOYJvPmT7+Him69gUdxCirEWlZc1Y066iFqoEJu2DbdQQtm2YS9bjAWfuBdL1y5Ba2cjioU8Th27gJdfOoju3kZsXN2NJd1NioDMuiX87NG9OHF2BO2tCWxZ14Vly9sweHESr75+CtmpaWxa24l7714KN1/C0KEL6D94GoPnhjAdTaBt42YsvmUrOhcvRJK/CKvsnxVXcUcIS/6aplakSkKgiuy7wjVWCMiZ4MMzJGXFnVwVnyEuy0qNqtzZL6k8eV5c1itu6S4Yi7PSNj22VZuq+rJSbVJqLvJzkqKVG71iLz+UPS7d4qWdysHKFyQp5KjKjs6kTtOD/XCzE0ikY0imE4jFK4RzMhbF3lMT+O7LZ3Do7CTWL2jEXRu6kLQjaExG0ZKKorUhirZmxpWIY9fxKRw8O4FEpIQH1jejPW7B7l6NQudqnL2YxZ6fP47xA3uQSiURicUV/UvlZokSToWpi0yxhHE3AnfBKjzwje9g810fQHt3T8hZ9t4V08nNejfLVRcXj0t+LYKins1xrbJhSCuvvdU2+7XKBdkr186mbu/mJAhf/aG42gNkEMkRRHL59ScIg6AvZ/18UFlpv9qDg995v82CWuVmCOdq56uNXa27M6gu9RwY4n6o1Xat+9JrWzU8a20qw847v774YaPbK+1Wux/04/J32P6GmTtBZYLmsswbPzurrROzabOaHdXardWGbOhq4anbLg+v3mP6PaPPT78xlTb95kOt+z3sOT/bguZemPs5aKzq+WYWt/SvfOUr9VxWtayMHzddVJJ9//vfV+SNl2jZtm2bcqOmWo6qNZI7JKq4AReVBckhUViS6CKRIy7tJElIlnATTqUlyReSAIwZyLfE+hJ7qFhjfESWIwlEkvTkyZOX4m+yLW7s2QaJMBJArJ+2U01HJaiOO3FjXST9GPOR5XieRBPt95KbBEzc0qncJMFHwpf1UIUnCWFIAs2V3CQZSyUfMSI5TJv4t8QN1PvBzZ/cByQg/WJu6uQmcWDdQhzKRlnfPOqx1IRIoQ2iGuRY0/XdGzOdJCMJY6ppxUWbY8t5xJeujmV9omAUzERFy3Hl3zJHOK7sA6/3i7kp5CYJTrrJk2TkvCJe4rosG2D9U3exZlkh70Sd6I0x6V0POA4kYvlDvcxZfWxo8+23366Uvrwvjh8/rrCXmLESgoH95H3COcu/SWyyTrr76y/2n8Qx5yzLsxzHnliyLiE3BW+5lspoznX54YD3q6j4hKSU8Zd/67EYhWAX5aYknZkLqSAhByROpjcMwLwsZu9BJUK6sH8kHflvWZs4fvr3JMtIsiIv+chyEmdUErfIs5CsiRJCgfWzHr7ZBsepXpfh0sg55HY8gdyz30fp2FsojUyi5df/A9If/iKi3ctrIukWcxj72/+E3JP/hCifeeMJ//LkL7KTKDY2oX/xDTiw8qP4/Gc/hXhuWHlIYmoC7gST/Q4i//wjcC6cgnJTjDBbsb/HueWU4LgW4htuR3LbBwFmVm/rQLSlB5G2XtjpVpTHhzD6l7+H4pvPq7B6dlJzM9cIU3qHMmTc9MQUWn7zPyP9wBdhp97xKPDrVGn4HCb+7o+QfepfYLc1wlq6Hq2f/Q4S626H3dhR83tWYsUKES1Ent/zgTwv8ZyEBvGLI+tHWOrX6nNIyur3sV/Zap3we+a+WrechJShDeI5crXa9n3edMM81b+XFl5DbRf50Hf4IHY98Sjefuxf0Tc9hpa4pVSCpPNI4MVtC850EaVEArE1y7DgwTuwfPMypJM2xkYn8Pah89iz6wTO9g+hpTmBmzYuwI3retDT3gBEXRw9N4onfr5fJRZ68IE16OltRHSKcWIcWFEL5VIJE/2jOLPrFPpPXEQ+kkDz2tVYcvcdWLRuNaIRC06+oN4uHLWgulbFPlWHC9iijFTE5oxkklnDLVslIqJ6k+2UVFIjrn4zcTeVvNwCSgUVE7NCjlaoUr5Y/yVP85k4nlSLqpgZQqkqF25xQVdXVZINzShDSWxWkg+9oxbl9RV3eSFRZ/5Be9i3MlS2dWajR4nuABE0pBOIRG0cG5jAwMg04tEolnSl0doQQ9SOIKaIaBtl18bFKRdPHxrDc4cGMDg6jqUtNj6yvgd3rG5HKlJGvGsZnN4NuJCN4uXvfQ+5k0cQc0uIJuKQnhWKDsbIxfYsxuI7H8B9n/8aFixZqkIWXA+vxx57rC7lZj19CkP86PXpXyReIsqv3Vobam/5al9SUi4MuVCZ6zNkfkggqpE6Qe3K+SBiTEjNejbpQV+EQURiWPKpWjuzITd1PILaD8Ks2tDxujDjG4R1rfaDrq02z8PM51r98rvez5ZqtgfNGb1+v7J+uOrHwhJx1e6LevpezdZaD45h7fd92AqYV344hF0fwixDQbbr61qt9arWvRE0P2rNtTDrgR+h6sUo6N71nq92Lwbdo9Xa4caEJNFXvzp39zl9Y0MCkco8qjZ1NRw3ViSR7rzzTqXiI8n4/PPPqzXMjxyScRb3ZH6SLKFSk0QUyU4q0kh+klAkMUVyS+8viRnGyqQCjgTNc889p4gdyTJNYtGbmIN2Ui1H8pUKS8ZBFLJIsCYJSjKOdZMY5IZJSMQgcpMEEuMqCrlJEpL9l8zf3ucKbiSFcKil3KTN7BsxYH2MuUjMxC4vcSrqL86DMORmGNdkjhnHhwSuJIsiVrSDfSZBSqJOf1GJu3HjRvUmeUaFJXEXskWSPwhhSHxkMy9kjJA4QgaJSpDXksBkH2uRmxzLsC/OL/aRWEsiIV2xKarNaq7GvJ7nOP9JRHK8+JJxJwlJ8p9zlupHkp9UowoxoSsgRbXITypeiTXnl05wSr0k0lmvuIyTpCYZy3cQucn5FPQiFiRfOe68N2UshPAVYnMu8RqJnagQBV89WZJOuAeti0H9uZrn2S9xH5c5xbWpHldifQ0Wd3aSX3KveL9/iI+oxvXnlCAlLNWM5akRlC6exsQj/w+Ku54HxgcRSTXATrcBhRzy46NIPfg1tH7ldxHtWVoTytz2HyLzk79CYedLiHR0w1UelO+8Lv3WTsGQ8qoso+TYcIslWKU83EJO7fVJZHLnbze3AXHG77RFDfVOZTPemZU8wfSydOFmM3Azk3AtBwV6jUaTsOMzGdCjFIO5sGMJxZxUPEpnqtPNJNeQGYa99g40f/UPkNxyb/U+O2WUJwdx8Q+/DufwTsTSDbCSSbhjwyhN52EtXY3EnQ8jfdenEOtZDivVDCtC6vfyl7hk6ySnvpbInODaqSfR0VWfYdf1q3k/XMm2JIYt1z/2nWub97vxSrbvrdsoN+tEW/36MzGOEwf2Yc9P/hVju3+BhrF+tCciSPLXkeki8pSib16F3nu3YtmW5WhuiODc+WHsfeMkJocnsWFdN5au6YTFSVAoIuoyIOxMTIWYjaMnh7Fj12kM9E/gwbuXYcPaNsQjLqYGJzHw9gBO7z+DiVwJTavXYOG2rViwcS0aW1vgMgNasTgTBnOGAFSLTfQdRaZSTVYUmxFmPHKBYraEqcEMpocmUczlkGhLoWlBG1ItDXCKebiOjWIGKEw5QLGMSMKCYxe4ziHKGBuKDKWq0p7Jtl5xK1eGzGRZvwQzicsy43hKxvWZDGtUaM6UvRTLc0YZWmE1xQ1e4oLOuLWrtTQK0FV8uoDCxBhKU6OwynlEkzHEYlHEIly8LfWDE6uKRyOYyrt4+2IOLx0ZxQuHBpG0inhocxduXdWhlLdvHRtSrubrFjSgryWOdFcfostuwpmJKF7/8SMYOXoYsVIB0Xgco9MllDsXYvHt92PT/R/Bmpu2obHZJ5tcnXPtahYnucmNk8SE0Rfy+bAjLMF5pR+cgshNmWd6n8Nu5mvhdLXITf1hqpo91foTFvtaeFSrg9eEIS/mMu/C1B+2j9Wwq+d6P4IwiEjx4uQ3H+u9H4PaDCKB6+lz2PsmzNysRfbVO0+C+lAvIVbNtqB6woxnUL/DtFHPWhRmzZOHeW+9Ygvx9bPLb27p1/itV2HI9mp26H0JQ+bOpq1abfMcN7FUhs0XuSntkZDh9zSVZrpCjyQHXeAZr5JkCslIEiEk4URlKJttUSOJQkmyouubMhKdJPS4OXnxxRdVLG4STvpY3XvvvYpM5ebvxz/+sSJbaYcQf6Js1LMVsy1iQ+KURBJdfX/wgx+oamUceJzE8Kc+9SlFSpDMkY1SGHKT2LA8VXTimj5f5CbJQ+IofSQ+Qrjp8ygMucl6SBCzjiDSQ3CniziJYb6IN/vH9kkS093fqw4k4X3rrbcqwvmFF15QY0hsODaiatXdcnnOz9VedyuWdYCfJPWqkZvsl2Ra91uL/O5Nzk3GsKQdHHcSeqIACkqao68pr732miLN9QzltIHKZs5Zjs8TTzyhCF/iJ+S+N9QA65Q5S6Kf50mY/vCHP3zXvcA6eP7jH/+4msesl5+stxq5yVAHVCezX0FrNevhvc15x/uab0lAIzFpiZmQkvU+HxAPEn/8lHplPZcwCBLTksfZlhCpc1GK1mtnveVFiSpxfiVGohAuft9D3ucXUaNxHkj4BmJAAof1epXSotyUTO1h7m3uh3O7n0XutcdRPrwThZMHELGiFXfuaBSuIh/5xQK40xkVdi268U60/9b/hljfGsCPoHMdTB9+GZnH/gbTT34Pka4OoEwH7xnmcCZSnPKMLLtwVWZcR6komVfCjkVBBZBLgSZdL+OAlbBgx21YzK4bteFwX60SFM2gRn6yNBPGrujALThwixXOAI4NlCygUIZTIkdBl84YLNtSoi2GlFPulqqjM0Im/l0qoDw2geTDX0Ljg/8t4stuBHxieLrlIor9JzD+Z99B+fhBla/DSqVmSFPi58LNT1f4jGQCsSXrEFlxC1If+BQSK7fAil7uOk8zOIdkDvBTvCU4dyQ8hxDlPMd1mZ9Ces7lB4d65/u1UF6w0sOXvFdrhCE3ZzkjSMSNj4/h4PZXcPrZR+HseREd+QlkyzYSN65D392bsWTTErSlI3CiFp5/+gCOHL6AhQua8LGH1iNSKqGcycF1ipVkPnCRK5Zw/MgQIjELuUJRZUhfv7IV7W1JjJwcxpm9ZzBwehjFVBMW3X83lt5yE1raWtSCVGYMEf5iohSauqqMysuK27y64bmAqAXNQSQeRWk8h5FDZ3F8+wFMTk6gRPf1RAzxphQaG1NoTEQRjzehkLcxlSkgVyihubEJDd1pdC5rQmtHCkzoPj0+hXK5EsdEBRB2rUriIuXmPqO8pA3KzXwmU/qMW7yKsamITNo5U5ZE5EyWxwpNO0OYOpXIHJcUospVvXKNFYkplWo5X0BxfAROdlxlQo8yG7ptoVRyMTBRxMEL03jj7ATOj2XQHCvjxoVNiLtl9HWksXJBC5ob4jh2bhyP7T6PJd0NuGlpGss6EkCyDY2bPoQDJ4ax75lncPbNPXCSjWi/60O44xOfw4pNN6C5vRKH6Hp7/fSnP62p3AwiB/SNDx8i+Et3UEyZWqQKFSQSiygIyyDbOB5UGVQLZs6Hfj6QViMNapEJElOMdXsfllinxEeq9YAvccX4sOt98aGKdcgvxfr5sOSZH/GgHwvCT5IDcOOjnjs0opL28Qvdu7EKGjN9voQty3JeW7nh4FzjRko2bNU2DMSQY017meRCVz+FtUHa99rhnSNcB/nQwzHlp7e/xI2bFM6R+XpxHnE+6olApG4+bHCM9GQgOp5BBKjUI0kYZC7otnMzKi6uMk9m27cwBJ73fuO4c8PNjaAo1vzmgig5qIKi6oxzgnMj6CXtcePCjaZed9CPF9XqrtVPnuMayLVwNi9RaHHt82LFf8uc8Es+Iu3JdX79430nv87Pxr6gHyP081wDRbGmrz9sl/ca56MoycKQmvWuPxJPT9wavf3V2yTu801uEguuWX/913+tCBe9PY7Bd77zHTUnmbWaZBfvA649/PQqGImXEHA6ecE6eZxYkqxhObrAkzjTXeBJttx///1Krca5+eijjyoih4Qi37RDyE39GYB1cK7JeaoIf/7zn6vYn7rrHsfx13/919X9xXHnOfaB7t3sn5BHHAPdLZ3r21zJTX3OScxNUW7OJ7np911WbQ2WsaYKkvFQiTXXK2LMa5599lmFjWAo5YXMI+Z8vuN4CuHtJX7FPV3CEvAa/Ydu2itqXNnEs65q5Gat9b/a/cl19Wtf+5oaa36P8F4T9a/XHV3Hyru2kbj0zlnaftttt6mkVSQ9n3zySfW9zD7wHhGCU4hw9ov1yncFseab1z711FNq3uv48Pqvf/3raj1kGW7yeS9UIzfDfl+wHO9FktR0kee4cP5L0qKwGeSrrc+cMxKHUur07l9og7xZVtyteUzmzbVG4tA2Po9I1nRRWctzr/y4I2uIdz5JdmreZ/LDD8sKwcm5wzY4R+WZSshT4lgXoeOUMPZf/wCZx/4aViGPSGun2u/6Ztchk0iCjurKroXo/M8/RLRzkSL83HwOxcHTmN77AvJv/ALOubfhTg3DLRUViQhux3MOnDy9LgHEI4ikgWh3HJGeFCLtCVhNUfWONEZhpWxYCQqH4pWy8UqSX+7vSbjC9vAM8k/u9xm6jkQnyU16kTKB8bQDJ1eCmynAmSrBmSzDGZlGeWAapaESnKwDFEqqDTtlw6b7aoRVuXCjtKcTsZWbkbjlXiQ23IVo+wK15ydQ03tfxOhf/A9wzh5HpLkFFn808PGuUzxsuQR3agyFnIO2//7PkP7wl2FFqrjtz9w4XiWnqL35KedE+SzPJ5wDPM+54t17yv3EeRe0/5K1tNaeQ87VW+9sntuCruHax3WKn3qys6Dr5vu8ITfniGi5kMfI/p3/P3tvGmTJdZ0Hfpnv5duX2qu61t43oBtbA8RKLARAwgRJUDQJ0SIlUbY08oTGCsfY44mZ0ITtGVt2jGf+2GFpJIdGEhfJ3EGQBIl9I/a9G+gNvVdXVdf26r16e77MnPjuq9O8SORbqrsByjHI6Irqei/z5l3OPfee737nHJz58d9g+uEfwts0hom7r8HE7nHlAm3CgZmM4BfPHMaDD72pBvw37r8Gu6+dRKRQBIrVptt3CMiHPTz50LvoS4Swc1svhkcSaJSqOHtgDmcOnMVK0UFscgpTd9yEyct3IkI3kpqtXMjVwQ4PPsigEBdxAoGegXDUglN3UV7Mo8JskhET8YmrcGbOxovPvIBDLz6J4cZKM5FO3YZbqaBeqWC55mA+PAgjkYUViWO1WsXp+XnUywXcd+U49uwcxfDUCHrHRtE7MgEXUdSKeaBRhBVm8iIDDbvedIWH2YxKyZibBFAVi7IZX5OApgI8VdxOLQ6o56qkPc2DoV9mYj/PWlfu9c0kSc1J7SrFa5hceEJwygW4pRWlzCwFcJpYLNTwV8+exnKxghu29uEzV48iEbXwi0PzePLgOcTCJvZt7sPUQEKBn5GohZ5kDEkiuHYJ8YFxRLbdjMPH5vDio0/i3Mw5fPpf/B/Ye+udSPX2daWoLlLkPpDHO4GbQZvxoE0qlTjjO33yk588nzH1QivMTQUNWroO0QBihlgaMLLh6NZA5cb23nvvVfGpgkCZhx56SLFdOgENQQYtN8vXXHONKtt/kQlLw6/VRl/eR2OOjIXbbrvtfWVwI0sDkG0Pyvjp39h3s1jqC6E+rkHt5+J80003KbfHIPCVGzu6gbEPOS7t+rAbOQgyWuQ5iTVGA4KuZXQXE1Czm7L1e7h5pYHCfj1x4oRy9wsCkP3ltgPkdXnkZpqxvXbu3KmMIv/FfmOcNLr06cCaf2z0Mlv1rTxDVo8kcfC/TzIlP/roowow0MGKboFNlknXPhrN/O2/mJyEwArj/AXNlfWOUdD9eh+w3pRPGqdkQYnL63rfw/6njmEsOjJzaFgHZXWWecx3MdagsKjW+7713E+w5hvf+MZ7HvHP+aC+Zt8Q5KVRzIQvQRf1CQ11GuA6A0XvY9ks68/L95/97GfVPAyS7/W0sZt7yQ70x7uT56jfOfZcc7j+fBAX5YJrBEETuVrNR+opsg+/+tWvXnRVJP4bx5Ng4He+8x01f3Vghfrw93//95V+JsuSdeScoHwKy1CAKTG6ZVwF5ORvATd5D+9nOwgUsd+5Duvtveuuu9Qc4PrEvQNlgOuYgJvCghNwU4AiMXj4OcFCgqeSsZ1t5LtZ76997Wvq/Tx84MX26OAmP5P5z/iFBJMlLibL7sTclPb63dLbgZtcJ3S39CDmpt6vQW7pUj6/E4O3k3Er/c5kT5xvfC+NR4nrSKYix1zAf9FTdO0Xdi0BUNGVAi6Le67OwtPdunU9zjrccMMNSpdwbaPuIKAn4CZdvHX5EMNeDoC62VuxP770pS8p2eN6LGxgPU5nkJujLrfsy2eeeUa56ev9wT7hekyZpb6n3mO5lCv/AYDO7GPZklGb/cSYrmQb8zM9Ph7LYIxd7i95WMb5yfkQBG6yTD8YGNQ/8hkTdXEsue6wT4RxqrNaL8T9k+ULsMnnJc5qJ6Ul/S1JWPQYlXqIg05y3ek9F/q9ANKUUQGhKynLXQAAIABJREFU/OuCvq7p7Ephe+qZzUXXyDM6O5P9JsmJ+K4LGQeW71byKP7k/0Xhz/81LO4XSdRR+XUCwl+RxFSvA5UywnuuROTmz8NenkPtpUfQOMyYsA7C0TSMSBKeGVKelaZnwsyaCI/GENmYQHgiCaM/CjNDINOCEQk3mZMKEKSNvhZyju7mKmnHedNcsSvJ2HSZCZmB2RRAtzZayiuUbM7z1NBm0g0VQq7JPlVAqyJimYDDjO11uAQ88w14yw7sU6tonC6hcY5u+sQK6NlqAW4DTq0It1qECxPRHXsQu/V+xS6tv/4YGq88idAQky01sYJWMUHdeh2NXA4Df/RXiF55O8xUb9eiJuuGgOR+Bq/IksiKzHUJeXEpiU8s+1c1x9p1GOvFOSHkEQE4u2Exdz0QXdz4EbjZRSe1u6V6bhrzzz6Mkz//PhbmjmP8nmuxcc8UenpiCLkNeA1HHXys2jaeeOEEfvLwOzh5Ygk3XDWGq68ex8RYGlbExGK+hiPvLMItlfGxy3qxc2NGMRAVsHl4DvVoCn17L8fk9fswMjEKr16Dy9OQ89BfUwk2EwA1EwM1FY6J1bPLWDhwHMvvnkKlkEfNtHCinsBTx3LYf3IaCbeE+3aPYG9fDG6lBKdahmPXkLeB0/FJGP3jODI7j9cOHcXphUWV/OjuyRRun8xgvD8FL51B7/hG9I9sRSyZhhVuIGpVkEzzwCekNgGSvEj9JtOSPuJrG2q1iHtkupsqIRP/YJImm9nkeR8n8Rqhnqc4zfY1mZ78Of/Z2mmXYrZTeYYsuOynSlGddlGnhk0Dc7kqDk+voNJwMDaQwthgCrlCGeVaHamoiZFMHJlEFEs1A08fzePg2TyyEQd3bk9jJOYguWkvan3bcOTEIl5+7Ckg2Y97/od/jk1XXI14Kn2REvWreTzILb1VTYIAGNmICbj5qU996qLBTf/7uaHnhptGDjeN3bCtWEY34CaD8Xdz+TehZK9cKLgpRsiFgpt6ffVFbj1gVbs2c1EiUH3nnXcqA6BVudxsE+AkcOZnBuoLcDsDx18P/7tokBEwoHFHYG097nydFmLKEcFzukkS4GKcNL2uUpdWwKb/c3E5pOsm50OrfqMBx3fSGJMNdDcyKHIj93YDbsozbBvjhhFY0FmjQXUM+owg/gcNbrbbsMm4cJNIhg/nH0FuGtoXu9GTTRlBJLrAUhYkg64uDx82uPn1r3/9fWLRqa0EiHhgQqO43Yaaci/JXeQlelt1I1A+l9+f+9znPjRw84c//GEguMl++DDBTR5IdNInwty8VOAm+1uAMsaG5Nqns22pY6ijCX7RqGAMRuoWYW76k9+0G2cBO8X1lMAZDywoJ7pcUK4IdnFdYH34PknCIq7w/mQ7etmcVwSg2B5dv7I8xoik7iSISx3F8SVYKeCmZGL3g5s8oCAIzfdyTWU9BNT1e5EIY1VAD4m5qc8rHpxxDglzMwjcFLd7/TkBf/hO6lvqEv/+gmPDPmR7uzV4JbYbx57lso0cW/Y/5dLP8OZayb0J+476XuI16sxafwIMytnRo0dViCL/IRXBQTJH+QzfL9nSeUDnBzf5DurJVgcr+hwSueK72SaJK8rP9ZibwojzG8kiVyyTfUm5IsjP+usyS7niYQ/7g4eabAP7VJibAlbrrDtdZgmWcr3mPkdfr7n28BCTwCnrTpnl3on9w7Eh29jv2UIWLuVL9+rw6xWpO/uA/UJ54pyQOLR6kqULYU6yHO7XOBcuND6eDnSK67rs+dolf+p2n7Oe+3SwloeTOpOy03op7xGwVxJMKQuarCHtklib7HOOvR56Yz319d9rnz2C0mPfQu7P/nfEhkdgEDhoSprvVtrQawBivQqvUlPMSIafo3u1wT3nUAjGcBjh0SisiSSsDUmYcQtGNATDMhWuKEQij27jhCuVW7gBj1HjHBduuQG3ysTAgF2vK4KQW/dgFx04VQ/xwRBikxnUV2qonCnDKblIbE4iOpiEU64p0lIoFlaela5Dz1G6n6vonQq7aHqSrnmaKs9LAqAGsVV4tgePLuzFOhrzJdRPFdGYrcE7ZwM5B17FhmeX6QevgFkjHoURiTe9RFtcquhSEV44jsSX/wnSd3wVoczABQ+ZMBSFFOFn6+r7JX9sTn0N7lY2L7iiv4IH2XbqFs4jOcgLSrb0QVbtI3DzInqXE2XhuUdw4qHvYO7dN5HdtxXbbt2NwZ44LLIR7bpyrfbchjq4sOFierGIl16bxuPPn8C5+YqKU5lKRNCXjWHHRBJ3XTeEiQ0J1FcqmH5nHmeOnoPb04fxm27CxNWXo6cvC6dcUcpHhbtQP03lq7K2E/CjoqMKsUIwQwbOvPQ2Tr3wNhbOzKEGFw0rgVfOVvH00TnlSn71aBo3jmUwiArcehkh0rZdD3M1A8+XU0j3j2ChUMLbp6dxbGFRAZZ3T2RwF8HNdBQlDygbTIqWRiwzgPTAIIZH+zA5mYIVYheQYSmApKPq2cyC3vxNwDEZs3AuV8Irh2awsFLEppEM9u0YhdtgjI4ms1OpeIXhGqo8j9nUeaTkrgVCX8u43gRLm/2DUKSZfZ0nXfWyysDOUKO5Yl2BlkdmCkjHQ7hlex8mBtIoOyG8NVfD44dy2H82h5hpIxtxMZIMYedwEvumMoiEHKQ37UU1swlvvXMWj//tt/Gxr/53uP5zX8L49p1db1YvQvQu+aOSUMgfQ6bbF30Y4KYafs87bzAwiUE3FzdujIfUirnJTPF+5mY3AAvffTHgpvTZhwVuSl91u5hy8/2FL3xBGQPtDDC2gxt/snwICLVzc+1mvPz1pJHEYP0EsT4oZhbfycWY9SdTiWCtvx6tAGR/f5JF1AkQFlkmy4NyTEPM7wa4nr7ive2Ym3pZ3HDQ4KYRSGOs24vtbAdu0igmELJeN2o/6N2NfDL+HN0MCXS3k01uPHmCzL6lkcgfGiWtLtaF8ssxIVAioTH+WwM3CTwRPKHx1e5iuwgaMUlNK8atH9T8uwRusm0SI/LDYG5yzgTpUV0+LjW4SdCABgJlmQw9AnH+gwnqRTIYCSZx/pDFSLmnvAeBm63mmB6Lk+AJXeEpG37WLEFDgkXMEs13U48RPGM9BVT0g5vSb2wP19tnn332PS7mrBNdcOkpQBdcAkPUyXQPF3CTdZG2834ajcLcJMuTACTfS13YCdwUFinrxT7VgWuWzfe2AjfZp+yfoEQrAvhQDlqBm1xb6dpPAEw8B6QsiZ/IOojBzN8CRnGM2G72CfcObLesWTKurAPrxzWTQDE/5/gIA7cV4N0NuMn68QCIupd1FnBT1jT+9mdLl/A8wm4ThpvePpFxyjnv475NEkKJu3gQM05kVmJGSrIqjqc+LzkXCFTTQ0YAWpEl6skgcFOXWZbHpExy4KUsEcNQskaGLONoEjTlmsFxbQVusk6f/vSnFfjLOlNG9H5gmfrYszz5oQxw7slaJjFS1wtuCkOR66K4o18ss0oOwuTgQFzYWa645voPAaQPddlp9Zn/cwFRpUxh0claL8xomY/Sp/71kN/rmZ4FrGR5ujcPnxd5Evd09n/bwwna/yTntNlznK8P6zHzLpb/4o9gP/8oQlYYZjyx5tHoxzgNGK4Bp1iD07CVS3lkSwrW7iSiUymERzJAIqQC3oHxNGl/hwEzTNvZgMt4mI6LcDyiXLjrSxXUzpWAcAipHRnYuTLyLy9h+dVl1Ep1jN21AatvF9U+Krkti76rRhFOGFg9lkPutSXVvuTGNKozq+i5LIX6fA2RDb1I7epHbX4Ri68sIt4fV67p4biFnmtHUV8uwV61EemNwOqlx0UzAztxE9r9KseQ5PFgXE7PhFe00ZhbRe1UAfbhMurHVuGu2jCYWyMVh0cPS+UB6rsIlBRy8OIZhK+/F/1/8H81c3Wcp5y22SURMCUz6n0gM1R/6OxNmbtBci6MXwE6/faEzB+Rc12Xi9xJ+a32zK3KkPkVVC99XnVrC3RzH3UMbQ32D9suhzHd7O+7Kb/TPR+Bm0E9tJa9Ww26HjBXE24Vc3P/yzj+3b/E7MGXERpLYsvdV2JsJAOL2cEaDVQVSOgogNPkKYbhqdi/humhUW8gt1JGqViD6brIxkMYZKwLy8Dy2QKmDy1gbnoVbqYHm+6+A+O7tyERj4Fu8OK9fT6mBAFO5eLNjGdN9yKDmchME2Y4jJOvHsGBZ17FyrkV9PaPoG9wDM8fO4enDhyFW17B1X1hXNkTVsF2bcNtxqk0wyjYHr5xZAUnVx2ESAsHkC9VMRABPrMlg71DKfQn4soVvOYCVQIEXMjSSYxMDmPHZRuRSkbg2I3z7uV0k1cxNAhWup7qE8dxcXw2hxPzK7CilmrL6kpJZYy/YsuIcgtXcTaZeb2prpuLDNu55t4uLu3q2zVXddUf6kQoqmjxhuPAtStrCY0aqDUaWKk0sFB0kauaOHqujIMzKziXL6In5uHWLT24Y1cfUjELh2bLePlYHjsm0tjS46Ank0Zsw05Uerfh8Z8/jeOHz+CmX/9NXH/fF9E3PPJLqVqL+3Fe3a650Csl5TsR7DRZP8jv9WzpfsXZzXu7BTe5+dPjHfoVPGWWp/50qSS7gQoxaNNFY4on6HTb9LMF/fXtBtxsxdz0K2J/33QDburPBPXtpQI3ZbMn7W+3iHRaYGhkkvVBULGbixtajgnd0zm+4r7RzbNB97B+3JzSgCZjhH0UdEm8GxptBCZp2LAeZEqIWwSNDz7P3wTnaBRSJvxsHhoQAvrR/czfj9JnfpnVNwdMlkGZoHHezcVNNetLYJh11jcx3Tyvy5Ow9fj+ThffK8AF3y8udu2e6xbcDALJOslbp/fK5oy/adyxf2+55Zb3PSaGCgE7spVo+OtgO8ec+oXABY1PGugEQSRmLseAQAefE73in7/dxNxkxQhyE2wiM0i/KGdkwpHR06nfeS9lutUcCfpcMvdyDndzcZ6QkUQZ1APmy7OtwE3OKcmq3Oo9NGoJVtG10h8ShAAcwUKCO/7LLy8ER1rFyO0EbnJOUyYpB+uRQ33c+W4yA8VNul05lxLcpHzIgSP7kn9/61vfUn3mj0nNfiAYR1YYZZuXnvFYjwXHcabhQTkk0MiLrDwCLpxf4moqTDgCkf55zbHn/LnjjjvU+wSA4zslFp8O1LFMjjnlnodHeuxM9ifXe8ou5zVBBbIBWWd6D+hu6QIu8Rkd3OTnHCP2gx8U87NqhJEnbtPtwE2CViybIJQkkRCwLcgVVWf7+cFNkRvqHwE3KZ/sF0nm4ncTV/v4tfhtAu7xHfyMOp/PsT/ZrzrwxjFl+3iPrKF8XkAnAVPFYOb9LJO6gOx+/yGVMDd5H9nB7BeWH8Tc1MFNzl0eFPG94mIuciFtk78FWOLn/ExPnNPK7VfiRkr5fI4HbewPv8xy3AgsS1gRcSuWAwR5h8gLy+aawEM7kVldV3Et4bwhgMz1gvtI9id1v7ilC3NT1ycCbnKfwf6jnEgoB+kj/paYfSJ3AvhKNnbdZb+TbtOBDwntJO7oFwtsBul/vk9iV8paKgmQgsYyaO+j91m7vbiAv6wH9ZK+1rQrg+PLZyVGIJ8XYJ19Ky7u0l8C0gio3KrPaffbR17Gyrf+M2onD6P3a3+A+L57VNZzlZOi1UX7sF7Bwv/yJTjHXld2PKyowtUYh9MQViPJPUkT0e0ZRK/JILotowBOJsBQrEcCmmtR3visGbFQmS+jcqoEKxlBYiKN+lwZJ751EkN3jiG5KYby8WWsvLGEjV/bhlAypsC/8okCci+fxYZf24XisSUsvXQObtVF3xVDSO/qx/xLp2BUG0jv3IDMVaNwqxVU3l3E4sPzMEJAZCqO0tkqspuTMNwQzjw+B9txsfd/3I2VV+fglYDYWBp2zUXu1WVE+1z07OtHfDwD07KaMTtVRpI1C5rsT8tsJjZqhGEvFlE7UkBtfx6NQwUYRRdG1IRHdqryhF9jvTITfcNB/LYvoed3/w2MaLLt1ojj5+TmUH3tceT/9N8i8dl/gMSt9yEyvh1G+L2hb0TORYZk7fS/QORQlyH9oL0TYKnr6VZ2gsxx/d7WovZLELilHPvilnbSMf53cf5L/GbO/W497tbTjlbt+wjc1HqGgGUtn0Ph9LuoLS8ot2nGvwhFYgrcC0WiCMUSCMVicO0Gpn/6bZx6+qewrRI23LANW/ZOIJ2KoFKq4MXXz+LRZ0/j+JkV9KQtxC2j6XZtMtucgXg0rCZ5Nmng8i1JfGxPLzLpMJZPreLMwQUsLFTg9Qxi/OYbsemKnQiHDAXuqXgWCuJrxppkHdeCbDbT7jCGhe3AsV3UyzWcPXoKh194A7YdQv/AMPp6ssgtFXA87+CpI6exOD+DzdEKbp9MK9p4wwrBiMURSybVAnG27OHIAjC3XMbs4jJOLSzD9Rr4xFQvbhjvxWAyokBCyzRghS2QjM6fUCKKvrEBbNo8jkQ0rGKPGmg0D0BgqN/RcBiFUhUvHzqLHz1zUCX0IZg50JPE9Hwej71yDJODadx55RR2TvQjFDJhN9jutX6QbOpU9FSAa6hvE+htJk1STFYV6yO8lnCIO/46PIdU/jryxSpePJ7HU0eWsXEwht2jaXieiWcO5VCp1rB7IgsnZOH4YhVL+SI+szeDveMZxDwb4VQf4puuwmyjBz/6q2+jZ2wS13zyXmz/2M0KVLZrVUXnb9TrsOu15t/lIhqeiZFN2zC6ddvfGZbnhwVuciPHjTONELn8iliALW4aGdOSQKf/omHEcriZ9Mei9BvlNNbaMTfZdtmUdgMG6Pe0Aze5IZaYm3ymFWjcDtwURqQ/5uaFnMAFgXJB7RUjmewv9t16Lrq40qXNbxitBzBnPVkHGk9kBnGzGrSoUgYIaNI4JFDnj5kZ9IwYhAQhacgTAOIGg8YlXTAJGujMIL3tfnDT/zfZHwSDGfeSde724gab/UZAjkaO/5L3tOtDfrcecJPv4MaDzE3KPg8JWs0jfZ52w9y8VOBmq40UjVO64BL49l/cSLEfKYN6Ahq/TlCrkGEo45ksUMoBDT3Kk4DzQc/4gb6ge2SuUw7ILhWgSe5lP1POHnzwwfPgU6u2rmczyfoTBGI8RIJO7Vwe/f1GAIKsODID9cOioIOZoD5oJZvcQzDzNQEq/5wgUCjx8YLmSru26991Ajd5CBaUTbrb+dlOdweVIeAmk6Nc7CXgJucq28w+5NpJsJHMRn9cQb6bgAsZewSUqROolwjqsCyCtJzznKOc8/xN417Kps4lOMrnxb2W76a8cqx4vx6vl/qU/U8wh2FDODclzifbTp3M9+kxbfk3AVt93SfYR93JOU0jiIArD134OfU026C7pcv8pe4mSEi91K3OFcYl+0OMSz+4yfI5b3k4wT7p5hKGGsvkHOJvtlXc0nWZ5ZqvA47dlC/3CChJPcKx4BrNthBw5BrGd/oPTWhUUsfxh+9mH1A/sE5yQCiJAakDOV7+9UDATc51HhyJi7of3OT3BKp5AEU9vd5LkuSwbZIQRlycBQxlveUgi30tBwCUf7aNbSJwSJ3GwyHxipADYPYZZYZ6kjImCYVYV5ZH2af8sU85T0Rm9bawH2Udouxxv0c9ys85fyRkA+sgbumiJxkDnnLNulHWJYapDspLmznewq4UBqQOagoY3g6gEIYZ+0n6QBhk7TwZ1jt2+v0iV9QB4v4ubZG5L+EvBKDm8wLodgO4igyId4YwKkWupfwgdqW4oEumeL3ufF76nGVK/aT+QQxi9TzjQuYXsPLdP0H1sf8KLM+qhDwNM4TonluQ/uxXEbvsBoQyQ4Fdy2zo9vRB5L/+7+AcfA2oVeCFo3ArtJ+B0KgFa3sakV1ZWJuTCGUiilXYDN9Gz3TSgEKwl0uonikrIDU6HEd5uoj82yuwhnqaGEGhiJ7L01h+Jac8I62eCEzLgJ2vYujODYgOpRGKRVA5U0Tu+Rlkru6HW/Ow8mpzfzrw8UGEEhEUDi6gMl2F1ZNEYksWXrmGwtFlOIUqElv6YQ2lsfzsaSTHwgo38RrGGmDpoVFrIJqJw85XEEpHkd49jNWj8/AKNUTHknBsoLHSwMinJ+HUqirSnAKGDbMJdSrv1ab7arNNNdjHS6gdXELjWBnuIjMoAWbShFGrw0nGYF35caTv/h1Edt143uPVPxAkfFVeegTFn38dtbcehxVLqDwkocnLEL/9S0h+6isIZwbfx/rU5Z3zTHRwkK0meqoj8/diJmCLZ0WWZR2Xg0h/PaU9slZfKMOb75H5L4cbrea21E1iGst88xNRuumWj8BNrZfIilx862Uc/K//BQtvvgC3XEA0EYcZshS4aVkRWLEYrEiUliHyc/No9MTQf+UkNu6bwshAAkajThwNuXINr78zhwcfOYrRgTiuu3IIuZUaTp7OIxEFtm3M4sW3FxAPG7hudx+uu7wP9ZKNIy/MYn6uCGNgCBuuuwY7btgHoyETZS2zlkqk04xFyd/yE4qGUM1VMffaUcy9dRS5pSUs21VEs8MY2TCBnngM9dUcjs8sYK5q4ZXpZRw9exYpL4/PXD6APVftwtjVtyA7tQfhWB8c20OsdxCVpSU889Of4CcP/RRvnppGNhHHzbt3Ydv4GBYKBbz6zkGgvIT79kxglG7zoQiKBDkNF5YLJOEh2xPDwFgPBkZ6FfCoIFrDwHyuiNcOT+P42SVYVggxy0I0bKLhODgxl+PhC27YOYa9m4aQTURVHE4yPxWA+Us6JFy3AWONtdpcZNaAX8VzX1P8JgMnRxl4U93v1Jg4qYxSpaaA5mjEwrsLNTx3dEW5yN91WRa5cgPHFsqKebpvYxZXTSQRtSw4pM57LiI9Q+i58lP42SMv4tDLr6mYpb39vWg4TUp2rcqFvaFAWc+xETZcJDdM4OZf/x3c8sWvIpV9L6unm0n7QdyzXnDTf3Ikf3eKucmNMIEHATdlkxMEvNFQIrjJGH/+qxO4qRvb3DAy+UUrt3QBN+Ud6wEUPixwk8aEzlzy11E2rGxDq5PqbsFNGrf8CWJ+kRlCoJUGX9ApHDeMTz/9tDKyghi13YCcXAC58Se7gUZI0HjQ6CAoxyQ2fE+3QIiMMRdXlk0jjMa5gHuy4LfrK90oZ3lyL+WUxrkfzOI9NG5oyNDoCYrRxH5j0geyZnT39G5kUfpU3NK7YW5KP8ipMxl0NMJpnLWbB92Cm93UO0iPdfMcDVICh3Qx9F80VNiHNBgFpA4C6PzP6UydIDalH9BrBXLq868duMn5LOCm36i6UP1OeSaLTuamvxyyp1hvjqEw1uQetpn99c1vflPJqs7g9M/Zbtou84LrQTtwk7qiUxzLIJn4oMBNXY/qc2Q9Y3IpwU3WR4wDce+ivuLegnEFyW7U56xeTwHBdJdVyXRMHRMk55xTdLHlb+orvlPASup+AjXUFX6GIN8bxMriO/hOcan2606CNAQQqTsJxvJwR+JHsp0CQHGtCQI3WZ4YiHrZfpnR/2b7yHDVryBwU9wIuwV/qH8JdlHHUw+xPzingsBNAUJbgiRtBI6xNMk8pGwQbGYZBOfYlwThJMSEn9nLIgXsYX+IgclyRM6C5ILfcR7zndQtEtaEnh38PIi5KUxT9kE3a77eXIKmjGHJtVmAJwE8pb9kPAmcCatOH38Bb1lXHhxyTWDf+OvinyMCirEfBBDU68bnWQeJZ0qZ5QED5wTni4DIXKM4Jhx7f8xNliHgJgFUyjvnh57oSbLEC4NVfgsQoX8ua1ertVOPDSjt192quwERO+k/ibcp4DPfw7ET1pY8z3GRPZ3O6uT9oo841hIrt91+QHS17GGoq/gjbHVZg0TmWa4wOtknwvYM0vmyjvP9el/59ZfeL26tjMqrj2Ppj/8xQpUcTOZfiMQUIUnZq/UK7LKH6C13I33fbyN+xSfOP+7ZNZRffxKF7/4JnNeeQ6gnBs8xVHZxko4i2zKI3T2A6NaMAuuUzW8TD/CaWcVhwl6poXg4h5lHluF4DfRf2YN4Xxy1s3U4xSpC2TD6PjEFMxTC6qvzaKzUYdfKSG5JwxpIYeVgBcf/+hi2f20U/TePweqNoT5fRundHCLpBKJDUeQP5VA8kUcoTgKTib6rp+AUasi/s4xa3sbIXaNwCrZKYhQZScKMWsg9NwtntaIYmOm9IzAiEcx89zBWZyvo3ZtBLB1GcssIkldtwrlvv4JQ0oRbshU7M7E1i9TufuWSXptdRf7ACsrnasjsiiO7YxCGcrNvhuEzmLQ47AJhC41CHfWDK6j+YhH1/TkYERMhxhx1STZqwBnajMF/8h8Q3XYljGiiOQ6ug9r0QeT+5F/BPvCUIsyaiZ61SHgeUCvDqdhw+zai73/6D4htugpm7P1hf8RNXQC6IFuNr2vF4Ayaa357u9V8FF0u7/QDlnyO+pLzUvZ4lG8ezshhl6wFvEdvg7C8W3lTttMREvZBQsHwXf4DB76XdeO8FBuI9ee9wpTupIfes5f21rvyrKf0/4bu5QSpF1Zw+rEHcOyBr6Nw8qgCxSzGvaALiJo6TChmKtahU2ugZFnIXjGFyX1TGN/ci0TIg9uw4TWaMTYbJrCwWsOjz5zA3FKNjHFsG03g5qv70DsYg1FiUNwGXMNFtWLj1FtLmDmeg53uV8DmlhuvRTIWRr3GaJ1uM+nYGluxGV7SUy7v9M02w3RBtzD94kFMv7gfC2dmUCI7J57G2NQOpKNRhKtFFJcW8NbpWTx5pohT+aoCSLeND+HTd9yK6++4G5HeISyem8fJg2/jzIljyBeKqJfyKK4WcHYxh2Pzi6g4DQyl0wqIXClXcGoxh2K5is9fPolfu2oLNm0YRNkMYcWuo8qAsqt5xEwPA6O9mNw5jngsolzSeWI0s1TA/hPMrkt3deDNY+dQrNSwe2oQY/0ZvHNyHr3JCHaN92HrSI/KZk56+Zpz+lpM5KajfSlrAAAgAElEQVSLezNrerNfmomV1rKwS1+R2WqGYdLVWZ3GNdColuBWS2B0kpdOrOLJIzms1mx8/sp+7NvUTKJCYLPueFitOlhYtRGCg2QshJjRUAmQBi+7EaedHjzx0NM48vLLMOtVxBJx2A75tTxlamaTi4QNxKwQIvEUdt75WXzsi7+JLXu7c/v9oKcS406SCSkn4O3UQivwTDbBZOm0SijEjTBPuAluBhkjooypcMkGIbgZFJSeG1VuWmngURkG1Vc+40ZpPeBmq74OWqTaZUu/lMxNP7j5HiXuixvTanw6gZv8noDmxz/+8UC2CsFVsoWYvZ3GIYPzk/Xgv8iYoCwRxG4FFLWSL9aBDCDGCwxifXDRozFPYEhcRGUTGzRurTbH3YBonUAVXVZp5NA1jb/9F40fMscoDzTcCBwHxUIkY1Bip7XacLfb+LQDN9lvHD8CBkEsBm50CBSznnRVbeUu3Q242W3MzU5jELQxY/vJiKHxS/nzX2LoUPbIQKKekNhZYrB00qXtdIn+nWwk9fLke/4muEm2UzvmZlCMY7a71RxuVXfqOIIqjD/oBy75jITxYH9QZwX1HWWE85s6moa6yIDeJnl/t9tGbkrvu+++lszNCwU39TnPthN0aRVzsxvmZrft8bdfZFR/nvOLa+ClYG6K0S9ACw0OMUaEGUjQjwAJx1Zc4zrpLmkH60pAhkASdTpBG+om6gqC4Zw7NC4YyoMMZ/6feoJgDr8neKSHfZByW4GLYqzwnSyP7yTDj++hK7HELOQcJ9jDA07+UKaDwE2/7m+1xunGHmMuEpjTryBws5Oe8H/PelK3UxYJahKgYj8S4BLX/27XqCB5lDZwDaFHAy+utRwDjgvDa/CH85ZrCfuSulxkwl9mO5kX8JXrBfcE3INxPNgelsk1mCCxgJsE8IL04Hr7kPdTJqg7yYDk+6gjg1z2RU/qwJoOmAnoy3nCw0vqNokJ3mrPGLSe8DMBxsTLhmPMd3FfRrllPUVmuQ5TFijjOrip97eAmwTz+TzbIFnbJR6qHILKPll+62BmEIjhb4P0CYEDYYBfSLKddmMpoLiArrzXD/JwPMRlXPYgsl7LOPNvliHgrh5Ko9XYSB8IE1MYzdJP0u9SriR5lH7REyGJPpG1XQc2Wx1yeHYF9eMHUPj+/4PyQ3+NSDIOJPua1dXdek0DJl31Vwrw4mnEbroDmb//h3Cqqyj+zX9E7fmfIkSX60SfYjUafRaiV2URv7kfkU1pxQr1qiTtNJP/eAzpVvFQPlaAGTNg9TEEnIfydAO1Y3lkrx5BKBnCysun4dQYtzmM2FgS4VQIdrGO8nwd2Y1plUAoNpFFbDyF+lxeyWIkG2+yQMkGtcLKW1PhDxGrGT+UHqS04Ws1xRxVSX34UaV+Phs6vVsVFmKFVcIj5UlpEZg10Mg7cMpV9R2B0cqZEqw0QUYPVsZAo1RHfCqLvptG4Tl1FA8sY/7pBViDCaS2pXDuiWmkJlLov2UCViIKt0xPSkP1CTOww2Jd+S4TzulVlB5bQP1QHl6xARUNrrYCu1hF4td+D/FbPqfil1ZfeQSrP/wLlaYjpDLWM2GIlqCI8T9pzRO0n11E6it/gMRtX0Bk4+XvAzlFtuRwphXAKaE3xJsgaN0W+e20X6a4UfeL7aDb17ruEVdxATdFt+kHbXIgqbOahektIOh6dLt4oHBuypzyszFFF8iBFf8WQFVCdKznnR8xN9d6q1GtoHDqXRz99p9h9oUnUC/kEA6bCBumgqcUqLn2w7CO1bIDd6wHG66bxNRlgxjoicJUsSVJhWaczWbAC88C6p6L1w4u4u2jOdi1BrZNpjE1GMOGnjCSVDTlBs4dL+DEgXmsIoqRj12Ljdddhf6RAeXWzExjBDWbCXXctezjdM1usjf5ozKBh0NYWVjB6bfexak3j2JlsYDsho0YZry6ahn2yhKqhRyWC3n8/HQOry9WULBDyCTS6OvtVyxV9kO5sIJysajYh4QR1ampxSQMhoolSqGrOY5Sgmse4KjU6+hPRPGZK7fi7iu2YWJkELm6jfmVHGqreQxkwpia6MXAUI8KFhw2oIDBMwsFPPLqcTz22nHlgr5n0yD6MwnMrVTw0uE5DGai2DvZjx1jvRjpSSIVDcNhHXhaIxmG6IK+xmTVs6irCa3YnQJ08nSQO5UIwrGEUtSea8Mpr6BIN+dTeUzn6uhJRnDNVFZJRsLyUG0Ah87ZePLdVayWK0iHbGzsj2LHcBybBmKIp7KI77odL+4/hReffA4Lx48hnYyr2KCiG8OGp5IrxVQcoTB6Nu/GZX/vi7j9K/9InaT9qi8/uCn1Wa/RRyXUDtwk6MBNJt2A/RszPisnttwc0nWY4JnfvZLKj5tV1pmbIr8R7q+7gJs8TffHfeO9ZG4SKG0FpsiGJ2iM1gNuNvc67w92fSFu6d3ISysDU571G4Kc53TfJ0jid/HjXOe4CSuEG0S6A9Lo4WZcvzgeNHzpxshxCjKq2skV+5Rx+mgk+C8yhn784x8ro65VrNX1tNtffitjodXGQtwyCeYT2PTLKvuCQABBS4mrRnYdZdvfx7yXwAENYX+cxU6bHvYnQTQahUHMTbLxeBDAewgeB4GrHGMCxqwv44sFAZwXmi09SF5bARGdZJubIraBIHwrZi/L4EaKIAN/2PcEmfXPqDvaAZl6PfygpszlVmAnP6eR3gnc1Fkmndrd6ntuAMl0JuBBXeLXYxzXhx9+WLGXuFklWEF5pSz4DTbeK4Aj+ywI2AzSY63mB/VEN+BmK93bzYZeQlhcKLi53jWuE0gk4OZv/dZvXeiQvuc5vo/johtM/L8YCdQj1IUEnDh/+ZugCe+h7OtMcBbMuc9n+JsyQL1FoJH3EQRnGQRKdQBEGGMEYOSAhHOJeoqHGXwf68DPdFd5jh/L4Tzl2kuAjO+kbuf/2TbqcoJEfCffQ4BO2KJ8H3+4NhGYon4UN/pWurvV+iafk13PPYrubkedx7Wq3dVJFllvHshSR7IPdXdxroeX4mIduI/hwR/rT+Ym+10MWo6rxGXk+zjfOY/5wzESF2E/IK0bkZQLtkX6nmNBuSCoyXL4Xt7DOvBdBOf0BHyt9jndtp/to35n2aKDJFO8n8EpZQoYJUa0MIBYV4llyTZSdmSecC8h9/nDO0h8OAGNCf5Tt7IvOAbsC44p11XuAdgfwrzkb/Yd5V1k1h8vmOA65xyfp+yzfSyDMiPjp4Obet91ksOgfhb2tzCK24Ep3Y5TN/eJ3hKgopV7qQ4wir6T+clx03+CmKYSwkBYXwKS+tdw+VyAGmEWC+tTd9uXOKf83ZLd6jpYffQbKPzlf4QzfRjWYLaZxFYHxd47eAoE9JiPo1EHLLpqNxS4BseAFzIRHgsjfsMQInuzCA0wdATjaDrNxLiKoVmHW28gPhKBhyhmfjSL2lJFMSvTG3uQvWkYS8+fRvlwDvGRNDKXDWL+kTNI7UqiUW6orObRbBSpXb0qtibrAs9WICVtYmZdV+9SuUcIlhHPIHJmNslUNKJVKEw2hPes2TRrCY5Vxl7+EEUk8Bn2YNBrUqGftNWVZ3mTfOS6KoannWugUXaQ2pbB6v5zKBxYgeuYSGzpUYmK5h85jdT2LDJ7+uGQZPTjd4F0SMUFJTuUGIlTrmP4xg2IDMcV9qrAVLqy0/CmLX62htqBHGpvLCn3dZNpRM4zxliXBkyyOM/b42v4gZ6sfs0NnmNin5iGufsqpD7/u0jf+dst3dSFvSw62q8fOSdkrdWJB+L1IB4bwjLX3d0vlHXNMqSc87iWb0LLPNTd17v1YgjSDbqbezsXd/Eu4f0y7y+knR+Bm2ujUMsvY/7153Hgv/yfKE0fQ8h1VAxJJdeMk8mJT6HnwYANlBwgc9UYNl4zitHxNFIWlJIiHZvgplIMyjXageE5MOIhlGoOXj+0jJ88M410NITf+NQYJgZjWJ4p4cQbi5idKSB7zdXYdusNGN44rk55bJsnHg3AaSiA01STi7qzoajuigHpeipjGpMWRXsyWJo+h8PPHcCx109geHgCyagBu7CC0vIiKqsF2E4NRjYBb2QMi2YCR2YLeOfoWZxdymN5pYoqT40I7EUs5QpOPRYJhxVTk4Bkg8F2PQe1uoNy1UaFWeENF5Wai9HeDO7dtwt//6YrMNSTwvH5BYTCDYwNxbChN6baVKvWEWX2M9PEifkCnnz9BA4encGWsV6MDvcogZ7PlXBqNoe+ZAw7xnuxebgHQ5k4ErGwimHZ7OdmwGCDMUfYz3RLV0Bm80clLhLFu5bESJ1skIUbTcBKJhGKWLCrFdTzC2jUazi1WMebZyo4navgxk0JXDmZxqGZCh54fR7Hlwr4n+/diOFUDEdmS1gpN7BlJIbhqI3+PXdgup7GL557C68+8SQsz0EsxkDQhkqaFDGBSMhElKeSYROhRAYTN96Bu/7wj9A7MKSYpL/KS8BNPTaRvnFsVTe/odfJLV3cfYIMSi5+ctpKGQhSaMKCozseN6etDE39c24YP/e5zymjIAjcJFhGcJPXejaOvHe94Kbep8I8uBQJhTptfoPapX/GPpIQADRs/BcNP7qBk9knfcsNP9kbZKv4LwGgv/3tb78nRlsQSOR/lgklCJz6x59lkpHy3e9+97xh2m7OBAGVrcZ3PffqckJDhiAW+y4okzsNIAL6OsjL8Wa/EZDyX9yc09ghGNVpTP3Piluk3+WS99E4ZaZXGsNknZD9Q+PKf3F8aIjR2CdTym+UXQxzs1Pfd6v/WEfKKw1g9mOrmKx6eXxGNnQS14ebTgIzHCP2S5AbeysdKMa0vlGVz+Q3x4Fxa7uJudmNfm3Vf+wHzkGCNv57xE2fgCXBDdaNxhoBLbqLU379F/UqDyY43zuBm530JfUtdW+7mJt+t3RdRwQdVPh1fidwk3pDj4HVrZzJfd///vfPJz0KWrf8Oo1rFw+ILiW4KfIr7t2SBIPjy/ZJzECJr9k8eG7KvL/OYsywnryPYA/DfBCwYVkcM/apnvWc97IccS+jccJ7BISUuSUGkd7H8j6OJcuhfPGdfB/BH14CgLJMtkEAWD2RCu9rxShfz5iyDtxHcM6zHYzpLXH11lOO/16RVe5xqO/ZN1wj2f5LUW95H8vjO7gWcvz8/SusG7ZJgDLqS10/+evDussPy+M4s484TqIb+T3LY1n8IYDHNYd9eKnbJ2EyCJ7rmcH1hER+3SDtE0BNmIPiHs1xZ70pY/zR+0MMeOlj/16UfcE1lOsFZZbPCuOJfaLPFwEqJF55UN+wLlxb2bcEwmUece5Je4PC11yofAq4yXFl+RcSw67Tu9vp7aB9ht7XQWWzPGFjinss+1ZYXLoLPPtSd7Vtty5JPXmPDizxc3FVF9f4bvrJLRWw+uCfoPjTb8I5dQLWyFAT3AwgMrwv4Ta9NErEFKoIb40h9clRxK8dhmfUyIpSrErat6F4DIzxZrgmzj54FjM/P4v0VBrb/vkVKL46i/pcEeV5G7m3y3C8Ojb9xmYYDVcl841PxRDti6okQ4YVV27uBDM9zvlIEyBkzEqv2lAMSK/UgFuw4SxXYS9U4CzU4FU8lTHYY+bguguDuESjmUD8l+AmMRLAI+MzasKIAYiRiRpCeCiG8GAMJklgGQtm2lKfkxUqMUMJ4Hp1R+U2Yd3slQrsxQpC8TjyB+fhVBqw8w7ciofkcEQlV44MRZHcNYRQOo7Vtxfh5upKFyW3ZZDcmmmyTotV5eJPopkCOqsu6m8voPC9U/DmATMahsHUAmR9urTDfQQUDdxUSYCZLOrsNDC2EZlf/2dI3nY/zMT7bSbZGwpTUnICiN0n7Hg9/rHIPOeprPVsD++Vgx0B/+TAR2dctpujLPtiDpE7zf9O38v+gbpUDtOERd3p2Qv5/iNwk6JMl72zJzH9+I9w7Ad/iXp+CWFuxMKhtWzpBF1IBQ+pUwe7AdSSMYzeMIHNuwfQ12vBdB24Dt3X1xLecFPJkwO6k5seipUGTs5WcGahAtNwsGsigeGROGrLNZw9nMPpE6soRdO47PP3Ynz7pmbCoVptjXjIgLkNdWKicuOo8xRxxeZc42mKg7BlIhSJY/rgaRx6YT9m353BYP8Iwk5FMVErq3lUqmUUGw30bt2Eq2+7Fhu3TShgcHZ2CTPzBZyeL+DUXB6HTi3gjaMzmF0oYTSbwWA2pdir+UoV5WodDbeBUrWOis0TH6iM5rnVKorVOnaMDeELN+zB52/Yg3ylgkIpj56Eh4mBOLLpGGp1F5YBVO06ziwWcOxsDoPpOJaKVbx6dFaBuDftGkdPJo7n908jHQ9j+2gWm4dSSEYsRYp1HVud+lAfqUMgBWj+Etxs/s1/a5v7NXBTbfj5fzOMcCKNSDqjGLq1/AIq+RwOnc7hrTOrqt//wS1jgBvC919ZwOOHFjE1GMbv3zqOYtXASyeKyJXr2DMawY4+E/HhSXgje/H60WX8/EcPo3juNHrTKViWqdoaZcIlsjYNKNf6cCSKzNbLsO2zX8EVt38SiXTmV8rg9IObutHeysAP+rwTuHkhSkqekTibZAnQUPcHvPcb4vI3N5lkD3UDbvJdsvjodW21WWISBJ7CE/TxX3639FZtF3CTbs3+i22mGzhdzHS2RZCRHbRZbLfJk+/EwLv//vvPx13R68H3PvHEEwrYlDhe8n6CZEyawr71X9xwMvYmXdTbAUe6HLFOZOQR3PRf/kQsnYAVGcsggES+CxrjTkCwbBKEpXzPPfe8jwEnG2W6O9LQ9bsfk/VClmWQWz8ZTGRZ+pO7tJIfqS9BNJbbDtykQcy6kDnK+8g0CnJT57voUkeAU0/IcKHg5qUCNnVZYb3pLst2kI1IA3M9SXT0/qRskUHGNtOAFdc2/R4xhlt9phvL/H87cFNibgoI5R/boPkd1Ic0VBkLj2Ec/Kfq3FTTeCY4x/mnG/DsuzvvvPO8u6n//awfwU2Ofzd1a6UrhblJOWuVUKhTzM2guar3j55QKOjw6mLWHD77jW98433MNH7uHyP5+1KDm1J/ASo5rgIyUh9TVqlr+SNgl4QmkGz2uuxSFuR+/l/cfiUenoBX4h7LMRRwk+XTSOM75Yef8X1isPCdOqDD+2nQcB3h+/ib9ZHkKPp7BYzjb8qz6CYx6IS9KiAE6y4usTqjRQenBLRjWQJi+t1zxdVOypdy+bfMUZl/cujGNogbLssVw5T1kPijOhgnoQXEcA2qd1D8RB101PuDn7OvxejVmT0iH+xrYbpK7FUBdHSPF71fOVb8EXawxDwT0I2/JVu8HEKz7eJOqMc+9PedDqLq+kzGi+VJn/P/Ig/yTgG2Whn0IufCetLbxb6gzLI/WC/pD/Yfy9f1t8gsf+syK4wj6XdhNOsyzP+zPeIGLvEd5YCF38mhBOsggCvbKu73l5pZKWMirtmt1vyL0ZVB4Garz4LYZ63AURlLYXf6XeBFJ/F3N3tCvY1SD5k7whQTnbee8ipvPYPVH/45ak88qFzTPXoG+kJGqXfTaKUlXzfhlh0YUwYSdw0hvm8A4XQEbrUGeLRqCcaRqWlj+elzqOZs9N86BStiYuG5WZx+fA67f3MMbsPD8lsFhFJRTH15I+pLFQVURgaSCKUtuEzephLxhBQhiriEW3Hh5lw4CyXUz5TgzJThLtXgMVReKayeUXgDPVcJhlokESnjqMl2bOY1/iVbUTwkFdq55hquWJoeoFzS19bLkAmDnJ+EqwBOoz8GazwFazSN0EACZm8YZtyAZxKII4m0+SK35qB8oqyYn6EUUF1cRfHNOnpu2YLisRzKR+YwdHs/wtkocq+vINqTQCQdQX2phOy+PpjxMAyPJCgPdBs141E4pTrKT51F9bkFuHMNhOIRwFoDNnV8c62dBjGechkNx4N1wz3o+8r/CmuMcd91amfwDNJjTgqorsucHLjrybekJM5ZmRu6rmKZegiHdnO31TyUzy+EGbleXaGwF9dVuo/6SMLrBIVRWm/ZQfd/BG4CqK4sY+6NF3HoB19Hfv8LiHs2YuGQym7OGUZGNuninOjEGJkN3JjIYNsNoxjfnFUKY262jLMzZUxOxtBHd/OooZLHqFkNF45l4J3Debz02hIKxTq+dt+4iqd57ugqTr69jMWSh55r9+Hy225EJpNUCYvofn1+Y++SGk76ePOcRCkpSSxEsjr1ScXFyvQqTh86gdPHTqCUz6M3kYJZL6ss3fVqBbWGg6oBDOzYgt03XoHJTSOIWQacmq2mKBP2MJlPsWrj0Nll/Ke/fR5HT+aQiSXQk4ijyOyX5QrKtTpWylU04GJDfwafuHwLFldKeOHIGeTLVezbOobfu+t6bJ0awQxdZ5Zm0R91MbFpBKn+XkQtE/VaHafmVvDau/OYyZWQTVrIxMOIhkKo1F0cP7cKywR2jGawfSSDoXQUcYvRMdURvlLSniQLUudHa3E3yWZVpxTNUyUm/uF9zWzqKhqniu9pRmKIpLNIZDOwK0VUcnSxWsLx2SJmCw6mNvTgRM7BSydyaDSq+MzlTCiUxrsLVZzL1xCLmNg8GEcfT6isMNKbrsWpQgyPPPYSDr/0HDZkE0hGI4iEQrAYFNpUoUBUkiSbC0DPIAY/dgfu/od/gIGxSVjR6KWY0xdURjfgpt+gCzLAP0hwsznsrtp4E6QhaEbgSNyT9fro/18PuCnAlR/A6ARuBoF7BDcfeOCB80W1KqMduKlnSw+KbRao1IM2VL4b9boQeCCwSsDLX0f2N1my/gz3Uhw34Yx/SJdQfywWPktj4mc/+5liPnULzrYCN7nwk2FE5qYYp+2EXdriN6LkmaDPW90b9B7Gp5NEGP7vaUCRsUlwyO/yxntpHAkw7F/cuUknu4mAMlkdrdzvz68Nay8XcJOgqf8S5ibnDfuOmxmyiiR5Q9AJKseP7Cq2ga6HfI5yzjYHyTtdRinzerZ0/3xqBTRfkNJae4gGibi7sk0EjGkokv21HrCLdRVXT4LybIcOSvvBTdEx+m/dQO4G3PS7DAfp1HZ9w3nL8Wa7/RfHju0gUB50sX84bxnz0A+Mcq7xQIVJrig7662XyCbliszNSw1u6mvRBw1ufv3rX1fy779arTcfFLgp7xOWpHhBCHAhQBZ1jwBNArDobp8yNmLIc+wFwBLmGH8Lo0RAIOlzAenkHQI0imGmA45SZz/AKOCfsE/090m8PQGwBNwQkEhnrbLt/FzAT32MdCBNByEFQBLgUQBFv4EpyUn0skV/6UahgKbsJ2mXAI46EKqzcfR6C2itr1dBelLeo8c+k2RK8p0c7ujsRRkX3fVW96DxMwv1vhIDXMZJj32pA946mNpKDvzrcStwUwBEYUCKHOqMvXZsJV0H67Ij7ZcYzJQjvU90d0jpE39f6HWTOrAdAjoI6Mk6CHNUwGJhbslBgD7vpH+FocW2dsvI6rR2ynxlm/TkW52e+yC/1/XCet8j81TGUdbo9QCR/v0968P+Zv/Iwcp668X7neVzKD/3EHJ//q9glnMIxRMworG1MGrEE1x4dbqkezB6LMTv7EPiun6EstGmK3jDgxlhtnMbKwdyqC5WEclaSEwmceZH07B44BOhK7aB+IYw4oMJrLxbQmw0ip4rehDpjzfLNyzlGamAVGIJTB50YhX2dB32TBWNhQpCzB9hN2NgKuOfQCKBNJPkn7WwbwRZBegTQFMtBC16x4/znX92LXalSq4EGIRFGs1wcir3OfOVREw4yRCsDWlYYxFYkzGEx1Iwe5JrICcxD7rE000fKLydQ2l6Vdn1ycks0tsHsPDISRSOrSI5lULPZb2w+uMI9zAfCbFdxgpl6FLmRXFgRKOKFevMVVB5ZQnlp+ZglBow4xYU8LDWTgUMV4uwS0WYk5cj88V/igTjdIZozXd/iZ7nEwJY6oxqAe2lRF2eZb7IYQj1g6whLOtCkvzoe6gLnTvdt/6Xd3K+0i5kf1DvdeN5dSHv+QjcJNBUrWJ55gyOv/oSjr30DMonDyOcm0XGqaAnaiHGgLjKhcdDxXZRjYSQ3NmH3dcNY3Ayhbn5Eh55bBrfevAU0ukoJjYkMDEcx4b+KEb6LIwNx5HpC+PkmSLOnM5jIAXcfnM/Kks2Th8o4PTpCuyePuz67D2Y3DiOUMhDo95kJlI3qJQ0dDNSfzdBzWYCnabCCDG4sONibv9pzLx+AsuLORSqZZRrFcRcB5FGHd7aBrDOpG3hEJKjw9hxzW5s3DaGVDKCerWmAD8VMJeHG5YFMx7BGwen8S//7DEceHcB4VBYsRwJfNqOowBOUty3bhjAb956DSZ7M/jBi2/j8QPHEAoZ+Oy+3bj/ruth5+aRO3YIXjGHkc2T2HHVTvSmo8q9/I2js/ibpw7hmQNn8alrpnDT5eMqBMDz78zggZeO4+YdI7hj7zh2j/YgG6VrPJMtsOlcCQhaNmMbKxxZ/eE0mZlrrM2mfmq67vNzpRiFSM/NaDKNRO+gotNXls+htrKEwmpZZU1/4WQJi6UaJnrDuG4yhb3jacVeDYcMuKaJ5YqH2VwNEbOBVKiBvk2XYSWyAS/sP4Mnf/gTjMZC6ElEFbDZ3Gw6qJsWosPj6N28E5N7r8GOa2/A1K7dSCTTf6eYm0HGbCtjTlc8ncBNGol06xEmn1+RU8myDBrrdJ2k21MQQMG6cLPIZBFkcurl+evO8ugeStdhulL5L3FLb2fAXwpw0/9eKbMbcJNMKj9T9WIWJHmWgBj7hf3jL4+LJ1l7TN7D2Fd+I0j6i/WnWyxBr6BTOI4PY3XS/Teozv5+Z5xCApx+phf7jzGqvvOd76j6+F3J/IYt/w4yErv9rN2CSgCtlSswjSayAB955BElo60ulkFgKihxEttGQJjsOSbf6ubqBG4yUYyAm9I3nBuMm8p6BLkoc2zIJOW8pVs7QU0mo+kEbvrHNAhoDhofvz64EDgKtDcAACAASURBVFBNXMn4TrrWMn6v6BPO/6DwAf7+Zd8TnJYM40FApmwO/XpR/m4Xc7NVtvR27dW/Yxs5BoyzSdaqX6bJbCeoSfdyP3tK39Ry7Mn6DAqRwDLIHn7yySffxzzuRh5Fl3cLbvqBo6D5rH8m/dEJ3CQzVBKvdFNv/z0EeSU7eKvx0T//oMBNqZcf5BRQRkBFnRkoAJ0Aop3ARh2cExBGB1n4vM6K0wFW/b0Cpup15vjqQKCAgfpvYWvqLqf+d4q7nrxbZ1cKsBUEnPEzKV/qIcxDmRM6cCz9KvNHytbnvbRJQDC9PN7Hz+WdAsroLFQxePWy/UYtvxN2rICmAkzLgaK0Tf6WPpO+0ftK/q/LRJBc6OC3gJz6+PCdUjcBU0UG9b7TGaLt5jTL0/tL2qozU3VAsdP+p9U80ftCZ+hKX+lgtt7feh+IzAp4zXrpsRn1/hfgV1yrBUwPApGb9lxI7aMuFZtKmKoCgnTqtwvRket9Rpe39T7L+ylT7E/uibnHYpsupF0y7ziecrDjP+hbd/08F438AvJ/9W9Re/5nQHEFRjSOUDisYkt6lovodSlk7h9FaCAFb5WelwTV6KJtoXwsh0N/ehzj904iORrFyhtzWJ0rY8vv7cPSw9Nwq3WkL8sgOhJDOB1tepeqUHjMkGHATEVVzg9nJo/6/hVUXimicYJu7g0gasCKkUDEzbGDQsNGzSZhiHFNGT7NQTRMMo4FkxmQaSs7DKvBuJlNF3mHpFMVc/P9PUMsNBZi4uNmbM1m8iNVQ5AmxnFjot1ag0l6aY4TUAWiFpAKMWmzhartolEhAEyGZxihzTHEbkgjumsQ4d5UM+RctaY8adWPFUFtoYqlp0+jPlvG0Ge3IDYaU31KgJcJhBuLBSy+OI96vorMrjSyl43BqdQUMKpc88MGnOUSCt88BfudSjN5dLYZ7s6rV2DEe5G453cRv+urCPUMdMXWbCU3Irt6uBzKYScZljlD/UDCDnWEeHHIocuFzIF1y/cleEAOYFlfORC6BMW+p4iPwE2tOyg8BDoXZ85g9ughnDt8ACvHDsI+ewxJu4xEw1bBfZ1sBL2X92Lnnn6k0xYWFso4dDyHM0tlVGoOlnI1rOTrKJYdVOtMRkQmImPyOtizKYqv3D2Ayakk5g6VcOLAMpbLFtI7d2LPPbchxdgaysW9ydJU5wcE8UglV9lw1v6m5misuWWTNg4PS2eXMHd0AQszy1heXERh6RyMYglJJhsildwDbMdFlVTzbBpj2zdiy+WbsGF8EKbnwq7bKtmPvJfu1KTWf+OJs/j5C+/i6MlpFIoFFOv1tezmngot0pdK4NNX78LvfGIfppdW8O1fvIFH9r+Lvp4MfvMTH8PWmI1YaQlR08bI1Bg2jA8gFY+gVK7i8Jl5vHDwLBZXahgbzKIvm1Ks9+V8EYen5xEJh7BncgCXjfdhQyaGqEWQmSxMxjLl6VIzyzoDCqvAx4ryvwZuroHDzc1oc0EkPOyqhcBVp1RmLIlE3wYkM2lUC8soLswq933bNVCy2fsEUA1UbGCx5GC54qBS87BQdHB2pYKGXca9u5PYNRRCz4ZJ1LKbcfScix//7Q8QqZcRT6cQyfYhOTyGke2XYWrv1ZjcvhMj41NI9/S2dAm91BO9U3ndMDf9Bn5QmZ3ATQIsBA30TNcspxX4QcCGCVIInPmZgawPwTcCnDRA/caf/M06EZCh+3gQuEmGHGNuBjHsOvUbE/CQ/SbxleR+bpDJYiNw2uq61OBmN8Ch1EWMIQKJBDeC4mx2avt6vif7k4lyGMNLv4LAAgIudHVnLEH/xQ0BgbZnn332fLIBMbJayVEQmKmXK5uKoPv8m3D+zc0v44KSseof9/X0STf3st+YCIYAo7/O/n7sBtwkyON3kWc5jBHImI10Ow/a3HMzIrEpyVhlnDr/pTM3/ePqBxvatUUfx6bubkUT+GUp/nv0v3W9xY0UgU62k20OSqojpVJXEVxmf+ll+Mtu9XcncPNHP/rR+5K9tJIJ/R3sS7IuGTOTwOaFuuJ3I3/UiUy4xrHvxBwPmofrYW62Azd1veWXiU7gJtcHApw8GGmni4PkrJ1ctdJjnD+MMXqpYm52kgkx0AV0FNAq6G//vBOARf8t/xewKWhd0UE5P+NNZ4n65VZAS/ktYKD8HaSLpX0CGEn5fnBOBwj98iJt8L9HdwP3vycIeBTZk7oIuCl9JbpL6iZAlcyNbuosdZf6SP8Kq09ARwH65D5+r4ObUlddHvT3y//980na4h8r/W9djoLKl77zH4h20jn6u+X/IiO6bKzHiNd1t14vqbdfnnRg3g+2+/tEnyN6nYJkKeiAQS+Pz/Me2ZtdCnCT4Idkhpd4lZ3GoNP3/jmtzwk/QBN0b6v7RVa6AXkE2JSQC+uRB7/eFvdYCbXgbz8T/7iVVXj1KkLZQRjhSIcu8uDVayg+9W1UHvxLNN5+DUY6i3rRRnRbHKlPDiO2r18Bb065prKSuzWgNldBdbak3KMbRRul02W4zDkUt9Co2fASJmJ9FuIDccRGk4iNJ+FUKjDotklWom3CWXBQO7iA2psraJypAUVHsRbNBF2uyZIEFmsNvF1x8DKSCPUNIhKLKdISIc6w00C4ZiNq15HyasgYdWThIm6EUHBNVB0H/UYDW8NMYmwq21u53hvNpMY0tA/YBkpeGDHTQNz0UHcdFL0Q8rCwGo6iGonCsSJwGYLCM1WSYrtcQrSYxxWNIvZkTKTDZjPJEr3jyzYaxEKyEVhbUojs6UVkVx9C2TVmKolNtgunRtdygrJMXBSCXWigdDqHpTcXkBxOY/X4KsyoiZHbx5C+rB92nsmRCYA222IQYTUMlJ+eRvnpc6r/2PducRnmZVcj+fd+F/Hr7lWYQafLs2vwaiVFowoleqDYU2t7WeoX7qsow92AmkH7DIKZZBhTR8gBjYSyuBR6o1P7LvZ79oEw5wWsvdShMj4CN1uMkgCdxZVl5ObnsHLgZVReexbl6aNwUw5GruzDth1pNZlPninjzLkK+gfCGOonU4+FuirbeLXRUK7gszMVLC1U0J8K4fo9PYhHTZx8s4CTx1ZRT/Vj9PprseO6KxB2CGzaKo6mShjE01GeHpBxyL/XYksqBuJa4hzWgWcjLu8DUFytYfroGRx+aT9WTp5FwvAQD5kqGZDDoMk8NbGiSAwNYHTzGKa2jmJopEex0hk3tMGJaddgmmEYAzsxtxzDI0+9gseefQEnzp1TrugKQmSMYbuBct1W7Nbfuv1afHLvZhRoEL16GM8dmUU2Hcdde4bxiT0bsG0Ds2OSJd9ALGwgX67h1HweMwt5DGRTeHs6j6MzOZWt/NotgyhXKnjj5AIm+pLYO9GPqf6kSsjjKBdzAplqK9kMnE9m6xpXvglvkoPKz9eOmFSiNgKbaxnn19zUjXAUsd5BpIeG4dkVVJfPIX9uDqfmS3jyRBXzpYbqtxhPlVTGcw8Jy0AyAoRUMjgDm/pj2JDykO7tRXhoOxYafXjguz9FxQvjmns+hys+fjtGpzYhne1BIpX+OwNo6qL/YYObZKOJYpffrRQmGWV0nyQYEcTi/N73vqcSoOhGgV4WFwICkASkgjJwS7Icul53e3FDRICH9eJv/+aKzEKCeWS7dbrWy9zsBNa9b3PmA4fkefYJQeMgELFTndf7PcE59i/7IwhcUzN5jQlCAJpMQmYVD7q4MBIgZ3kEt1sBZ+02vPxO4niJu6P/XUHPc+PAfmOs1aB4mevtl073S/xNuobrLsxBdaMcEaBs5ZZO9qzO3NSNPtaDc4PAMtvXCjCjXEv2WX/dCTqLW3qnvtef7STPrcBNPkeQT2Ju6SCkbCSDNob8jBspPsuEREGZ63kPdYr/IEYHUPz9J++Uz7sFN1u1r5VscH7wwIds625YqJ1krN337Fvq6oceekjJjg5W+OsdNObrATe7qWeQsXyx4KbUOwjIXO/YiGx9GOBmKz2vAyu6jAb1nbTdDxx1Axb45T/ova10qv4+0f3673Zt88+z9YyRHzgJamdQu4LqI0CUGJN6XwbpN72eQbojSP6D5pi/DQKa8XPxnAiSab/u6tRv3YxRq77qtn3t1tygsepGLtvpkXb1le90cFNn4rbqj1Zy240c+Z/lu/meS+WSLmEp/MzSbnTtB31Pp31/q/eLW6uAthcjE5y7sp8JBFcYI/C1J7DyN/83vHwB8evuQPz6OxHZsgdm8v1eYIpVWMpj6c//JerPPwSsrijg0TVtJO8YReL2YYT617KpM35kIgp7tYT5x8+hkTeQ2TWAxmoJ5dlyM3lx1UE4FcLwXaOoLjcQSVmwUhYM4qtGA6YVg7too/p2DtU3c2gcq8ArNxC2PDSsEBbMCM6YUdRjMdi1Mtx4P7yx7agNDmN+4TjshXkVLq1ar6NSrSMcjaBSLivAsbEWxi0UYmKyJOYrNYzWK9hr1rAt5mIkRK9QQqKMkenC9oBFJ4x3bA+vuBEUYwkkImE0KlXUHRshxlk2Q4hGI4jGYqhWqsgmUwpYdcImzHQvxib3IDrzLryZdxGuFhC3wgjZZUy5DnqYVJlJkshLilsIbYshfs0wIlt7YGbD8FCHVwNM5tBYLKNyuojqQg21so3qQhnp8RR6rxxCuCeO6e8dRTVfwYZPjKPnsv4mWYuJkujKz7AAZ4qoPDuHylNzzQRHbgHoGUP8lvuRvf8PYTCresDlVguoHXoF1ZcfR/3tN+CGLAz8038Pa8MmYM2NnXJPGZbYk6InupVjuV9cuinDApRK6I5uy/qg53ir8tkGCStBnSehRy4lwPkRuNnl6JaO7sfpn/8A068/hUYkh637+jC5PYt8oYZfvLKIX7yxpBLFDKQiCvRiYnUmk4lEDAz1R7BnexKD2RDCBCXrLoqrDRzfv4LZBQeRsQlsvuV6TG3bBJeZwNeyrnsqIzjZiWugpgrQS7DOgKGyYDaZnM0DE7quNJSisCJh5JdW8c6rR7H/uQMwCwUkmUk9RCXUDE5bdTzY0QRi/QMYGB3CyGgvslkLvWkLyUwG1uAmYMM1qGEAT37/B3jwJz/Ba4cOo6Je6akM4HQfp2JjEqGZXAEjvWn8w49fidt2bcRiqYq/eGY/nnr7OHaNpfHbt+/AfdduVsquVKpTf6BUs3F8roC3Ti1htVrHSG8S2RhjcdqYy1dxrlRHxjKwdTiNTf1J9CcsRNXppsTObMbg4AFPk5bfBF2Zdqnplr4Wl3QtmZD6RPUbT5vWgh0bYViZXmRGJ5T7eC03j5WZaczNL+PochXRSBjDmSj6UhGEDbM5rmEPdsPFmaU6Ds3UFKWezM3ebALxDdtQjE3isUefR81M4FNf+8e44tZPIJ7ofNrTpSh+ILe1y5YuxoT+u1UlqKRo2BH0Y7IP/yXMTd3VttMmm+XQtZEspSBjnuDmW2+9FVglKZsLwJe//GVs3br1feAy76EbKoG3oNhq/oKpgFmnL3zhCwrgCnLFPnTokGJ9kc3W6eoW3AxiTnWziPn7l/UnQMI+JYOtmzI6taGb7xkDkIAvAbCgS68Hx5rxBClLQUxCGnRkIRLgJAjVyrBsZTwRwCMIyIzhBBDpekugtBXwynJYD7L+7r33XtV/H1a/EVSie7DIZqv3koVIcDPIzZ1xE4PATb9scKPPPr/tttvWfQgj4CYT8rS6WtW9U1/660lgkq7UBOf5HUNdcM7pWemlDkGGtgABfJ4M3CCXfPY5wU22J6iMToZyp5ibZG62k7egPiQgz/p++tOfXvf4dDNHW93Deca5S1nU+7XTuH2Q4KbUQ8+WHnT4FcTcbAdq6e3rtDbJvXp5XGt+FeDmxYzv/5+f7WaM9fHl/cIA5OfC/vxV9GFz39909+TFvUinOXkp69lN33Xzvg+zzu3q021/8j7dvV9nS+nM2m7art/TDdDRrs91wJAyQbdt9q3ESg2qz4WCjOtt26W6n6w3ApvdxF1v1V5+znGSJFmtQJXVJ76J4vf+M7w3XoE5OgqvUIBTbcDcMIXoLXcjcfeXEZ3cDTMSV6+qvf0yFv74vwem9yOU6IVrh2EMm0jfvwGJ64ZVYhw0HJgRE65tYunn5xCZMFE8VoRbBnquHET2zo1YfeUklp5ZgpWKofeqXngNG9GJhMIDmPGbrtSN1RqKD0+j9mQe3rIHM2HCTBkIw0DNieK7NQePGjE0UsPYmunFiOXAq5Vx9S334u4v/j4qpQL+3b/4Ek4efg17PnYXbr33t5FO92L+1AHk509gfn4W8wuLKK/kELELsL0YZqoO6nYFl0dsfDVpIQa7mf8DBua9EH5SMfFyzUBPNILBqKns/LoZQ6JvAIODfRgYGsfA6Fb0jmxGrWrjp9/8Y5w4+hquuukz+Ef/7D8hFo3hgT/93zB94gDyjod5L4KT+SLq+QV8xargNquBdMgBk7arLPOlGkITMcQ+PoDEJ4ZhxuJwitVmouFIGAbBmAYw/ddHYA0yK3oYhXdWUT5WQP/Noxi4bROMkIf6fA7R8aQKp6cAhWhIsUFrB1ZQ+LPjyvvWcAtwPBvG1msw/G8eOA9wenYV9uwxFB/7BqqPfgfe8pzK8G5aETiLSzA+diN6vvqvEdt183vEkQcPOsC5HsYl56ww9SX5FeeEeApcdGiFSzVZ25Qj8UbZBxKzuF29O+kp//cfgZvdDKLnYvm1X+DUww9g/sjLCPdWsP2aDEYGorDrLlaLNuoNB1aUCstBw3bU59W6g3zVwZEzJRRW69i9KYmrd2WRTVnIna7g6FvLWK5aSG/fga23XIvBwV44dA0neMfjCbqm81Isw+bP/8fee0ZJdlxngt8z6W1lma7qalPVBm2AhgcBgrAEARIQQQoUSUGgRA1XO7uahbSjGf2YM7N+55yd+TE6Z86e8bszXIojakSKEEgCAuEI79EEQHSj0abalfdV6TPfy5d7vsi6jcDjS1MNyOwevHOyszrfexE3bty4EfHFNRvZhFTsSIPPqLiTjY3kOkT5WpkaG14MC3MO3nzxMJbPn4RVXEPUcxE2TRgqC7yJhmegZlpoxpPIjY5i12WXYblYQt4NwUoNw47n8MJTT+Kd945iKZ9H1fVQo5uDU4Nt2kjHoohHwnBdD3P5ApbW8vjUvp346m3XYc+OETz84mE88dJhHNrRjy9dP45bDoygLxGG6zRVwqZStYaX35/Fn744gYVCGXdftQOXbs+hWKnj1ZNzeGNiGbfvH8an9wxifDCJVMRSlptOw90AKTcsSGmWvxF/kzE81ORP8HJD6baSDrWyptPFnH8zyZCKzUnAMp5C3+gYYskYqusrWJk6j8LqCsLRkIo/Qn0niYmU9afXRNg2sVJw8Pa5Ak7OV/Dp8SS2D0SQGd2FemYv3vzFWZw7P49bvv7buOaue5AbGu5F0v7Gnvm4wE0qWlpYXiy4KQsxKm6JvUkQ4zOf+Uzgop2xNun6zSzH3S5a29EFOyheIBeCBLkIZjAeHl0YqXQJPggQwo0zQRDSI67cQYtyvvv8888r0E1fgLVblHYCN5nVlm7zBG/84Ga3DQHbJDFZ9EUzgSHGtGQiEQID/osu/nRDvRg3fZa1d+9exSM/EE1aCEg+/PDDv5S9me/p7eEkR7DurrvuUrFX21mocUInKEkgioA5F/MSaJv1SSwaLu7ZVlonEhxiHEYpUzY0jFFIgIzl+ON5Uh4JbNJdnvIdZNlIcI9AGPupW98EySr7g231g+VsB/uf8RMpD+2uXsFNf5IcNcVo1r2sn2OEYRzIr16zGX4UcNPf//426ocUBKTZh/zoiyEuFhn2gG78BHNlE0R50PuTfccwDGwbM41TLvz9xeeZjIeAnow7//htzScfuMz7wc5eLDeDwM12G1zKIEMCMMQGwTP/JUmsaF2rl+sHZtrJD/nCMBXUcf7NHsvmwRT54Y/920nvbgbc7LZ49cup1NsN3HzuuefUuNZDO3QDN4PAbHGlatdeKZO8YwKlj9st3c+fIHnUaQs68Amag0SO/c+302Hd6CANYtUo9PRKS7c5PEgvCNgY5NbKeoPaxd8EoNKtkfm7xOz1y5vUo+uidhZ2vfBos23V6dH7xg9u+nVpNzAsSGba6eNOZenliExJaAR/eXq/yD1x0e7GuyAaguRL+NWr/uu1P6Rt/jijenInaUu7eUznh9An6zXekyReQbygbvfLrMToFN5IWdTbkrhIj1fq7yv/OG2na2UM6Pz296W/7G78F10hBwYSFkPK0fubczzXQLIu77XP/DSRF5ybGFaoHbBZPvwU8v/lX8J5+3mEMrmNfSUTCzNxRVW5hLuegdC+/YhddzfMWALO0VdQfvZx2NkcPNdD5FAaybuGEL48o7Jz0/mb8R2Lp4tYeHZB5a0Z+gJjZptYf28d68fXEMqGYNQJVhpIH8oicyinDKIYTs1omnCma6i+sYrKCytw18uwkxEF5DGrMGkLwcSSY2DCMxROt81wka97eMGM42ixjFTfMG655R58/oEHYcFFtVxFLJFCOpNT3p+kRfYt9UoRUyfewZM/+g5mFqaxml9GspLHlV4VdyajG8aIypII6y7wWrmGV5oJuPEMsuksdu/aj1vv/Aq2H7hOxcdsjQtL8ZJ8X1tbRL1ahmmFUK87eOGR7+HRx/4UplvEZVEb1zQdjIZNvMv46Z6BMdPAQAio052c2UiaBhplB03Hhd0fRuyzI4hcsQVmji7mbgtH8SxUZytYO7oKM2QgeyCD2lIVTtmDU6gocDaciSI8lESkz4aVDLdc/en1Hg7BOZlH4aFzcKcrQIMh+VxEP3U7Qgdvhbs0hdo7z8M98Q6MZgN2pg8IRTZwhpbhmTs9g8g99yPxK7+D6IFPX4jXSXmXpGOSNHSz+wYJVUKQnuVxXIiVti7X+hjabB0XM8Z6fYdyJjFzBaRt9267dXHb9Viz19mqV2r///YcwSzXwfJrz+Ds049g+dzbiA3VceDKJHLxsHJLZqYvM0xbaRXYsQVAtlKao2G3Bv0TP1uCU2ngsj1xHNqTwNKpKo6/vYyilcLg5Zdh741XIZWg6XitFbxXUnqr7GAb4CZPbTYygtNy03PqgBUGIhnASsArLcCorypgtVyOopiPolqsY2LiOFZmz6JZWEHMrSPkebBDYZU0yGVAYTMMc+el2Hnj5/Hkq2/h6ZdewczMlGpfoVxVcTYcr6kA3GrdQb3RQJhuubkMtuUyiIZCmFlZw+TyOuxoFNfu2Yo7dg9gpL6K07ML6B8dxqX7dmD31j7YTUcl1qEb+1qhgiPnFvHKiVmsV1zsGc5g22Ba8XRqqYBTM2tIRkI4tD2L/SNpDKZisC3GmKi33NIV5GiouMae58CrV1rxP2j+zRgkynX/gxilKmu6wZgBDJLM02462Buwoklkto0h2ZeFW8ljbeoc1ufmsFwxsVozUN/IJtfwmqg5HsoqmrKBigssFmpYKxTw2d0xjA+GkR3ZiUZ2D947t4pj757Cdfd+HZ+658sY3vnLm9G/TUNFBze7bZo6qYxuMTcZa5PAAxddQQs/KmsqagnwTSCOm9egUy0qc1qj0RLQH8MziLfcvDN5DoFJgkjtLm6CmUyDwCknHQFcuRCixSZpakcPARVaARLo0ZMcdVrgdQI3uYAmvwiwbDZ+Feun5Sg39gJ2kHaCj3feeada3PknOvKRYAABol7q88sCy+PGnsl2giwI2e8Ej5lsxx9H0t8fYiFLF1wCfwTvOl1sLxe+5JVkbJWMq5QpWiVKnJqgcsgjxl6lFbAOIrJNBHwILBFk9/c9+URQjYA2rVP9G3u9rk4LCwJWtCYl//wX6SHgzFij7bKD9uqWLu8HAXP6poZWyRwvQUB1EP96ATf1Td3F6D8Cm6SJFtidTroJwJFn/AjgTZmgPHAM0PKWAKcOZOj00JKbeoXfwpMgfukgmH8s9AJucnHXSd/q8kJrZlqaslx/2ynzlA9ag4q7XhCvO+lubpDJWwL4QWONhwg8/GEcWP+mu11fdgM3OWYYD/NiL9LB+YFjkwdqQZabBHupl/2Z6TdbJ2WBur3bRb31cVpuSp+xX3nIweRGAtbzHmWYOpLfknGV8iEACQ9rZmdnf+mwioc1PMTgvCbJVNi2oBiHul6gTLJMHuTIAZjIKXUG2y7AD3/XwQpaVvPwT+bVthsTruPaXFIXdTpDqvBb4o5Jff5YhiyKeoCywLmdH+oGSfIiVcmhKtcK1PnUE5zzySs/GKq3y6/X+X/OCfx0i1WrN5NlUp4lmRPlmfpKDpgEWNM3euKWznIE5OI8zrYGrbPkOeoTls1L5nqxQvW72ut6g7JCGeRc5z8ElLaQbs5H1CMCxknfCBjmXxMJ4EFaqGtkTafXTXpJt/S56CE/3aL7SB9Dugh40G3s+u930peUCx6QcU1B2SJtHGf6+lbep5zyWRkX+hgTXuvAofzG8cV+ZJkcN+S7uJoLreSjZFsXWSXveYDL+kRmZF3SDuRkOeS7X1fwfco/20Bdwf6UfhcrVX+f6vLJMmnx708iyjU49baMXV33+GlkeXyOZVysHheaZIxThoIOqRmSzZk8gsV//t+jee592LEYmnaoFYftAtOVhLWCn9Vr8ByX4Rph2CGVnMetNZH4/CAStw7AHo2iWWmBhk6xigZzcSw4KE6U0Sg5cKtNZPbFkbk0DSsdRvFkFVbIRGTIVi7pyhU0ZMOdLqP8zDxq76zDW3Fg0SxyA9T8UEbzDfiMO13GwSTgSaOgc7UmfmonccQ1YDct7By7FJ//3Jewbe8hJAe3wozF0eDemi7TVR7Qm4hFY4jGIigWSygweVNxFeap1xB78fuwjrwIRPvRDIcBl270DtwdB1C660FYOw8hlupDMh5DIplEuVxR7u709mSMT8sOwYpE4BTXUVqYxcljb+Hll5/AsV+8hGiqHzd4ZdxgljEaARxllM50L9rQrgAAIABJREFURK0cRhd6oeXA2bp4o+bCqzfRHA4jft0gYtcNwtrKAmrKehOGrUDH4rk8Tvy7o+g/OID0vrgqrzJbhVtwEUqE0Xf1EGLb4jBU0pFWUiN3sozyk7OoHV5WXqKGxURDjorRCSb/CoWZjp2B8D4gUNFnwKCLP61fP3UXkl//fUQP3nxBjATgFAvOTgcFft0k+lNixlL3yz6Rf/v3d72u2TarI9s93wsYyfZTn/Ej1uUfl9XpJ5abPfQkLSaXX34KE48/hKWpd5De1sSlV8aRSYUwO+diftFVGcSyOUuZYYeMJmx1AmzANQ28fb6OF99cxvaMgduuTmF8Wwxzx8o4cWQF9UQOW646hN3XHEIiYrWylisXk1ZGdAKdTCvEeBXK9dprWS0a9WorM1ruEoRGr4WdHYdXWYG3cBS1uSNYmzmrYnw2jQE4sDA3N4Ol2Uk4a6tIVCsqcHDUthGLhLHuGXhuroy356vKnXy1UkGhWoPjNJTO4JANMcN6PIqBbBLbB3OI2TaqlbpqZzISxsJaHudW17FUKGN7wsaduzK4+5JBxBIJjOwYRF9/GozdUas7MD0XIdPAwloJk0t5FCs1pBIxPPLWDBbyFRwazeCWfUM4O7+Gt88tY3wojSt25LCjLwbT8NBQ6dEZi9RDo7Ex0ZoWrGQOjWoBTnFJxShVgX+Z4k0t3hpouky/ZiprTWW96bkqBqkRTiA9OobMYD+aThml2fMozkzi8PkinjxZxmyhgXDIRIpZ1TYA5kjIUFnTGVe17ri4bV8We/ojyG0ZBfp3Y3LZxYvPvo5P3/cNfPpLv4YtY//fADfbuUm2W+T5f+8GbvYw3Hp6hItJgikCkvWiSFkwFzZcpDH+JgGSj+sUi2OWi9DHH39cucbKpkIvvx3A2Qnc7IkZbR7iYpgADQE7ydpNoOpLX/qSWogHtf2hhx5SyZn8G7JOi/ygSZe8ZSZnbnb99ZBX5BMBVMlC3Kmd7DMCfrS8pdv1x31xoU6glVZpBIiEJp1uurGLlZ+/fvY1Dwe42e92AttJ3niPIC7Bd24m/Bdlntabk5OTgZtWsdxsF3NTsqUHWW7qdel9zU0q43AyNmU3C86/DnCTPOLmljQRpO9Gk79d3ca7xJj82c9+pjZ5sjFkOX5wU78XdL+bW/pPfvKTDyUrElrbjTW6ovPAgJsy/8Uxy7iY3ATr7we1t9NY5lj73Oc+p+rxJxnjexwfPPwgyNbLxQXrr/7qr6rx66eb4MVHATelHWK5+YUvfCEQ3OyFzl6eIQj7Z3/2Z10f/TjBTb2v2LfsY4Ksomd4n+DKgw8+qIA46gjqI3HzIi2cA3gISKt5/eJ71NNMTMV+Eot3PiOZoYMs0ChTAnIT4JKLv/NQi+FOeFGnkj4BXkTvU0/oXgFBMtpu3tTp59zCPieII1nhxZJFQD7+TmCFPKDeFLBHLydoQ6mDNeQN52gC/wSDyTdxqWM5QWAw3+chGT8EODuNuU7t5z32BdtKncf4wJy7ZVOolytuivzmXEZvFq5Jgi7yhyFpeFhHuZH4Z9Lv/jbp9bA9nEvIz3ZAk8xF5JnEtBbAXcoWQFJ0J+vgb9Qt5BsPQf06l/Mi1wCUM+EB+0KnW+87rnu+853vXJDFboM3qJ/a/cYDBX544MZ6qN94+Eg9IXyXd+mBQot78ovjQsBr8kIOIQTQZF9wrHLMkhcST6/dXBQkyyyffcCDKo5xiU0t61IBJaUPhGcMpcTwTBwzersp85xvv/a1r13QFaKD9Lb4D91YLj0gqOe5LtYvegk88MAD6ifqNl4SM1BP5MTf2cdck1K/dTo87tS/Au5IrMJAbyBav81MYOof3I1IYRVmJIJmKPJhYDOoko1kOs2qh0bZQ/pbWxH/9ACMuAWv7CrXZzsdgrtax8JTSyjNVJG9Ko3YSBILP51GuD+EzFV9iI0lmMQczYaFptWEEbUUMFp9dR6FP5lD07GU+7kdoYUm9zMGLAWotSA/tTVWGcqbcE3m4zHQ8CzYAEpNFzNMtAMb2aaHeGUNVrUMxOPwxg4A19+L0K3fhON5iNhAcgP85d6Zmd4ZI7NYKqNKKKLpwjr8l4g98q9hLJ1HY+wQard8A7Ubv46I20DEdBVeEI5E4Tp1hMMRFdezVKurbOlGrQz35T+G8eKPYZ4/A6PuwonGUE7ksNIAMqaDQWZeh6WwFct0Fa7CBO6Gwg9blpUtdLMV95NoRd1w0KwbcPOeAjYTXxxG4uYxePWqSsBMz1pnvYrKOcqRgcJEFZGBMAZuGUZoy3bMfvd1VBYW0XfdCHLXbUejWFFgJTPQN9aqKgZn8S+mYKXtFvhJcLNrvksDhlOHW8zD2v8pDPyv31MhCwSbkJjxlG2JudttnapavnEAyG+OGzmkpL4VAL+TAUA3XXix9znOJJEZy+A4axcuRSzMedAo1tT+xMFBdIgu7AQGfwJu+jinFLpYS9K6z62jUa1g5fDLOP3kw1id+QVy4xYuuy6NRC6EN97O47EXlvHWyRISsRAiYVNZHqoTk9axCZxGA1eNh3Hr5Skc3JlA0zEwc7KI0yfW0ejbguErD2Hs8n2I2yYc10XDpZu5xJBkhjMTJt2tCWw2HBgE6jih5/bC3noN7P5LADvaagkB0Foe7tokavPvozJ/EhEnj4ZTxfJKEefPr2F2rohmpYaQW0fG9JR7+7tLJby4UMc5Dvx6Hemohe0DaYTtCOLMMJtOYiibxmBfEkO5tErU8/MT03jr5HnMrayi6jqYXFpHsVZXVpZfu34M37p5H1LhEFyvFZx4I9c7jEYDIZ5sFyo4Pb+OqdUSwpEIymVHLYSiIROxSAiL+Soanoddg3GMDyTRFw+1LGMZ9JeZ2tg39YoyA8986j6kLr9D8ad8+jCKx19AdeoUXJfWrXYrqzqtPQlmMlaoyrBO680mmnYU6W3j6BsZhuHVsD5zFotnT2OlWEe1YSASMhEPmwqQpS7liVZYZag3sFho4PkTBezoszHWF8LgyAiMwd2YXgfe/MuncOkNt+Dqu7+MrZddBSsWV8GJTZsZ3SyVQU3JyIXjp4tVJx/9PbHc/NsMbnIByZNbbqhojUg3Yrl6mQx0LhG04akxN/FcnHKDvNmsw1TgpIebdFpI0kKASroT0BpEJzdOBKQYY/LjvPzgprjT053Xf3HRe+LECWWZxPfa8bNXkJPACOshwBk0sbEO1qVblQauGbUJnAtsnvZzk8fNHi1ruKG4mAmcssTFBDdqBGy44eZvQQtnygmBKm4s/Rf7m33PzZ64V7TrQ30x0u4ZbjS5iaCFnt9dirQReCW4xDHgjzm1GXCzUz/6wTEuTggoEtwNclmWtpCHBD0ICnbqy24y3ouMcfMjcTe5Sae8UT4uJsGOuBtzg8UNGDfWfktp/yZbTbVt3NLlXjdw058tXerwt59t5SaV4H6QRSX5Tb5zE9lJH/YKsDBBGusjoB/knk4e/ehHP1IgmljwtNMXf5WWm3/d4CZDXxDc7Caffx3gphxWCbj5e7/3ewqkIqhC8IR6kVZcnNMIdFE/+cFNygrvU6fSkp/AHWmXcCy8R90t4ItsqATcJPhCPaTrNYJOBLN5SXxWzq0cq6SVh1rtvBqknE7zp647CGrefffdCtwUy1zqALadup2AP+dkSaLm17/8v74JZL2U505xcMkjzmu0TmW7BBAWK075FnCTaxQ9vngn3edvv/BbH9MSVoVjUywGJZGaWPCwD9nnbLsObgaNUYk5zP5hv3NMy2ZUB90EGGJ5LJcgWKeLaxqurQhuskzOW7pVrIBXfpoouwTCCOrpVoeiU/lNXS/hakR3kz4JQSOAPPnAcfLtb3/7l7xE2o3hTuCm/x6BTepkyh95R3ng4SPDEQlYJzyiVTl1qgCXXH8K6C/umLKWIDjKA4x2cih8JO9EZnULXT+dPMznXCSxpckTcesWoFn6mv1KgNYPbrJM0RUcc1wLtdMV/J3PC3BKS3+uWfzgJhPifeMb31As4hqMF8eu8EZkhOseto88vtg4myI/LFMSCAWtG2sTR7D2g3+DypM/hh1pwKJlJPdqCrzsIPEq+Y8LI2UpN/TEnVuUOaHKm2EaaFQNFJnwh1aUfVG4Ky6WX11AvegitT8DK2kiNhpFZn9aWX/CbsJwDDjvF1B5dgHV19dgp8LwwgYqhoE1D1htNpFvWqjYYbhWCJ5hotGy5UG0WkPaa2DI8jBiNxG3POWlSJDT3PB4bGwAggpTWCvBsxOoXn8zynf+DtJb9yASjcNi1nK6uS8tthJdMZ9IJA4rFEFt+hii/+EfwjpzFO7lt8H5tX+A0MHPwFmdV2HyPLehZCQ30I+G6ygP8XK5hNqZd2A/933EnvkJDIKEiQQMK6wcXwlTwoIyYGrSY7LZRM1o4JwbwrJno2yF4NpM0NQy2TQ9INxwEG/UkYaHPttE2nIQIU5QZXJmD/Grc4jeuRPWaBiGzU5kaIEwTn37PUTTIaT2DcAI2yi8eQ5u1UbuxiHEdyWU9SxpaDaYn8OBEQ3BKzRQfX0BxR+cg0UEmNmYSEs72aDlJj1G3Qa8QgXNcBLmDbdi8Hf/CFaqlZNCxrB4nIkVfbc9rX6fsky5Jr/FslosIUVPiA7X5xn/b93W5r3c161RewEs+bwAu6SZ+rDTnk74JXouyGpfzZ2fuKUzjALjZxRVDI3a6iLqa8twVhZRW1lEfXUJzvoyKsyYvrIEJ1RBbszAwSuiSERtTE5XMb9agxcGUn0RpTYarkcLbXWCwLCZfRkTQ+kQEsy47QG1KjB7toQzE+to5kaw5crLsPPSvYjypMVxWvEzG+p4hGdWMDeyoquM4MwYRoAuswPYdiMayR2oOSaqpYLC/DjBUshpacn4EM3augI6G4sn0Vg5jcrKImZnHExOF5AvFhAyXGUVen65iKdPzGFmrYylQgm5dBRfvO4Abr50HyIEEOywAuR4UmRaNupOHYePncRjr76NF4+ehqFcojwVi/K68QHcf/04vnz1NoRMS8XppEt3C6dgrNAmYraBhfUynjs+h0fenlTJmO66bBRbcwlMr1bx6qklnJpfx+37BnHdeA7b++OIhahoW67myuqyXoGVyCFz9d3I3vg12KmcAh4bTg21wgoqMyex9tYTqJ45DLe0rFz4Gc6UzgSkg2CnCgFgR5HYNo7+bVtheHWsTZ7BwsQp5dZuhUNqoBGalWgDjOvJEkqVBs4t13FyqYa9gxGMpExkh4ZhDu3GXN7AySefRn/YwsjWUWSGtyHal0N8YBCx/mFEB4YRyQ3BTqZVhrbo0Cis6C9b5PSiTD6OZ4KypesLSqnDv3Dy/58LTAJP3OSIy1Ov9AUtLLkQ48KYbmRc+BIU4zcnAj8I02s9+nNcTNEagKAB6eZClW3gKZhuFcYJgQsr1sv6uXglMEZ6JD6nXm6nicl/j3yiZdPHbZUorswCIHJxS2AwCAAiSMsTe377AYtOfd6pndRF3DxxoxNkYccFPK0zyMd2l798OakjyMbNOz8sn99cFEvcKzW5aa6NErybkyj7i/1HmZK4jEH1CE3cSHKDEAR+c7NHYKlbHMJegE2pj22jLBCs0Cd56QduBGg147d65aaPdPLjv/gs5YC8vhi3Lm4KSBc3q5xfgi6CbAQUyNePMja7gUf++xzDHK8ConAcUw4E7AyKqcV5ljzhpokWt+QLx7Wfp3pd8rf/268n5T5js3LMkTb94gaXgAcBJ92tM6hcvkf6meCJeirIZYcW0OzbbjLYTT/qi16hPSjREnUgAQ7dQj2obJbHcU+rX+pXvw6griFgKK7/ehlBMuAfo/IM+5rgO+eczR5QBc1x7fjE9nLj3+0dHdz8KOOA9egbHd1yU8BNPqNbbhLA5GEbdQEP7Tg2aLXYDtyUtlK2CDbwkI3zkcS1Y58JwClgIHUSE0y9+uqrCtyUi/d1cFPiYIurLN/zg5uiz6nvghIQdpoXOK54EMRxTz3Osji3cQzz4Ews3P26l+0jbygz1LEyZ0jMMuoB8pFtC4o7TX4T3CGwRWCYuoT9wb7m+BSwiockQeAm3wkKPSJyJZ4EdOcNihPLMUkLfx42UZewvaSB9bLfxVpXBzfbzdOUD/YZ9RT7mbqbl2wydYCT+oXAG/u+nau9yLuAmwQAKUvUdwK+6uCVzG+kj23h+OKaQOc7y5QPaZN43LQwZz2ki7qENLNsseLkN3nJ+VkfLyJTQqvEadZ/Jy9Zth7b2K+TKEP86G7ppF8HN+UdWhgT3CTfOC700CjsL/YhvZCoC4P0OJ+n3BBc51hlvwmISL5xTUP9RFBYlxmpnzRyXUBLXcquWFaRP2LlTX7Ry0fATT+f9L6l7LFvKW/sX/JXZF9CvQjQz0O3buAmxwnLlzBUHNtixSkH0e3C8XSb12RckR5JINTO9ZUGRMx27px5F+XXn0DllcfRYM4KulHHUq2wZz4kS+0N8nVYWyKI3zaI+D1bAKcV75EehC4BsfM11BcrWD6ZV3vUzJ4U0vuSKM3XYDRsxMdiiA5ZMGiWGInCW3VQenIBhVdXUFmpw4lamDJNnLGjWI4k4MSSCEcJAtmwaf3LWJbKL36DvCbDpjkoFQqIri/jZi+PfTGoZEPMtUFLR/1S/3NqaFYLqB28GZV7/z5ie65APGwpV/X19TwyDONjMWamCTMUQZXA47/9A+DIy7CuuQvhB/6xckUvl9YUIOrUHTj1unJrD0diWCNL3n4Kkae+g/DPn4UxMIQm0VLVQa3Pxs4cIdNEpdHESdfDk0YcxsB2ZBIJxCzySJmsbiQMJps9ZajERE21egWh2jr6ayVsazjY1vAQKTQQGQohdecQotf3w0pFgCpD1HkoMqM6Y2nWgMhIFKl9KRVz01mro3Qqj+JkGQM39qnETsoslkmZG0DluSmUH59V2dmNBG1o6Wn7gWgofUsjtHIBjWoN9qXXIHLNnYgeuhWh8UthxNJKDvQxRvnuNYO6DkrK3xwvlG/+Xw68ZG6TsSvzrYwJHSDsZRz1+oyEStEtw9u9SxoE2OXzkjm9G7irzwuyNvmQTH8CbgKzP/sxph79U1RXluEU1lRGMSWYyuLZghUKw7QjqMKGl/SQ3e7ikr0WMnEqPAuluolT5z08+fMiBpN1XHlJHKtFG8+8VcbrR5extc/B/bcO4LoDGWQTIdQKLmbPVXH29Doa2UEMXX4QOw/uRcQkMKqCQyiXdKL9F2JLcoJXwXEbMAm0hZJYbQ5iqTmAitWHUCzVSpLjumqxNzA4gP6BfkTCkVZ/U2lX1uAsn0Nh4hhW3j+KuYkJrKyvoRGyEEnF8cTRSbxxfB4Tcysq4/pNl+/BN+64AcloSJmUNzwXUZq7lwsozc2gMD+PkwsFvLHiYbJqoV6rolip4oodffjtm3bjviu3waHC4akFAVl1SuHR0Fwpr5mVAt48vYg3Tq+g7gJX7OzDnpE0yrUG3phYwvtTS+q3q3cNYedAEokQQUWWZcItrsLuG0b66nswcMe3VP+4dC9dW8PS6hry1Tqceg3Omz9E6OzLiFSXYEfiKuamMsxVSZjo4g8YoRhSO3ahf/soDK+KlXNnMH/yFAz6B9hhFRaA7uvqcIYnmGYTsRBbEcZU3sLh83lsS3nYmjbQt2UY5uAuLBRMnH76KSQrBWTDhspUz1OzECfJaBihRAp2MgsvmsZqw8ANf/C/YXD/Fb3qjo/9uXbgpihB/0LHT4B/4acrUXlWV1a9AgV+JRwENvhp6aYU2zFPp1kvo92mOqhdnX7rROdmwNAg+jsBQvrE1klweiljM7wWfnZqW6c6g/pA36gGAYb+Pgyq28+PTn0dJMftZN9fF/8vC4/NyAWf7US3f0z2Kqu9jJ1u/RvUJv0dfx2bHYvt5GEzvwuN3XTUZnTQZvSQLLqk7Z1ob9cnftqCZL0d3zczOWy2fy6mznby6W+jX6430w59zOh876a7g+oMmst6nQf5HEEHSSgksiD09aJP9HZLkg2+x4MUztM83GgHbhIcodUVgUKCGQQ1CEZJSIpOPOXGgkAXre35PkEWSY7GjRPbJd86uKnLpu6WTutBtl8ODfm+Dm7qvLj//vtVorbNXDLOCezIQQYBSfKIvPJb4fN5JkkjgEuaeHETyPcJ9pA+bg4JHpJuAk4EKAmOBcVs5Dr73nvvVWXxffKL7/F9gicCbhJs1mWSNPCwotvF+gn+00LWP3/wsOArX/mKajfBOYKB3BTKIQIB7V7ATZYrFv+07pODF+GFxKwm/SyT9PitEoPaIfGfCYARMOXBl1jbi+WchA5g2ZQzgpqUU//Btb6J1cch3bwJihMQI7jJD0ExAZfZBqmjE68JNtKKXi+boB0BZI6FdhfpltjOrIfv6OCmPvYJbtINm/1E60ha4NLjgLJC3vzwhz9UfNVj6Uq9DFNDmaFFvcgs5Zt9xTay3yWMjSTFJB167GVpG+X7N37jNy4AnKSHdBLk59jWLTfb6TxZ05D/bBd1hcS2Jk+E/wJO9gJukl6+y3aQJxxbbBd1khxMy6HsZuYsfa1HeigrPcf0o3ttcQWVw0+j9IN/jdqbLyKcTsFIpADG1lT+0Qa89TqMbAixzw8h+fmhVjg5l3EZW15+tZkqFp+dR+mUh9wtKZhxF5XJKtx1E6NfHUK4P4KmQ7DOgBFuwlt24PyrCbxzqo5HPBOHUzHs6N+C4b40El4TsYYJywPqbgXluoNUKoFIiPEkaWHYhBlqxQdVyYPDNlYaDbx28iy+6azjqpiHuA0wafsH0JryZUezUUGzXoGz7wbkb/ptZC6/EQODQwqgnDg9gR07draSAK3nkS+WEMvmgFOvqwzyxsAONLftQT2/gmQsiWw2g3K1jFKxgIHBQSQSKUxNz6L+9mOIvfp9RN59Hehj6CVmIf8AaCUPiDEU3AZecG28EBnAvvF9yBguvEa9lQS4Cbh1BxaT/YYsVKpVVCs1hC2G2YugTnwgZKPkuZhfW8PJhXl8plTGXeE6DtzQh8h9YzCHM2gUajAsFyatZC0bZigGJ1/F7A/PojKdh5mi6zm9RYGtXxxDZEsEHl2+Gcw0Fsb6Q2dQe2ERzXwDVjaiwGyDN90qvOJ6y3Bq15VIf/N/RnTfNbASmZYbe5sryELZv4YUeZawEjKH6odqoiMkjmUvOrDbXNTtvsy1mxmbUibbpM+fckh1MR55Op2fWG4COPfDb+PUn/wruKWCii1hMCFNyIZpy8cCaP7tNuHGXKS3Oth/iYnscBSLKy6ePZzH04cLcLyGSpizmm+qgTe6JYyxbWFMzZSVSfYth/pw2+U5JG0T8xMVBW7WYn3oP7gPOw5dgmTEhldnNq5W9jElMAyjS3ND2izS1NrzYDL2hOVhbbWM146v44VTZczU4jh02aXYf8le9Pf1IRSOwA7ZiDMJSrYPySQn/Sgs01RKorwwg9WJI6jPvo94fQZ98QomZ9bwx89M4MdvnsfCWhlXj2Tw1f1bEI0YGBjOYttoDgPpuErh49ZqWF8v4sj5Vfzs5Dp+PtvKSDu1sortuQjuv34M//XNexSAWHVcKGtHnlQwfgc8ZWV6diGPU3N5lOoNpGJhHD63iorTxI5+uqHHMLWUx9x6BXtGsrh0axZDNMtvuioIcWjLOLLX3ovMVXfDSvWrRerM9AymZ2exll9HrbCMxdceQfX0W+iPeBgZSCEbt1s0cEKi1SbBTSLY4QRy43vQv20YXq2MpdMnMT9xGlXPVObyjLcZohe5cmc3sFA2cHbVw4nFGiYWiyiWivjSpSkcGGLMza1o5sYxv9rA1AsvoK9RRi5mIxJi1nVDWWkyaxzjj1JLVmBjIZzG5/7JH2Hksqu76ZC/svsfFdz0L4R6VXLtAIYgQEBfLOqK0b/w71R3u42rv4xOC9oPKVAtG6v/926d1Y1H3e4Hld8JLOxGT7f77coOorMT4NatHt73vx9Unr/edgBQ0O/t6GtXZq80d+uzdvf9i5h29QX1wWbe1evvJivd2qIDt/5nu5XdrX29vt9OTwTph05l+u8FAW+6jusESra71228ttOF/ve69UsvstqLrtLbsRm56ZXebn3XqR3d9Lhfn7frX38dnWQkiO9BPOKinBZf3/zmNwMtmDfTf7oVvYCbQTE3xS2doUUIfhKwYhgSggS9gpuki5smgih0+6WVGC+xJtE9Glgm3U3FclPapIObBKq4hqWFJD/cgD3xxBMq/IlYWoqu//Vf/3VFL60t+Z7uGq3HaOTz/D/rE6tWgqIEiwjyEYik5Zze/6yXAAytzWi1RlCI9ZCPtI5kf4l1qljs0YODVnn8Py27CTDyWT1mJ8vlM7fffruy8iPAQ4CNtHCD1s5yk0AV3yEdjzzyiPrWQwDwb1qkEjSlxSNdnUmDLmtsD4ElaTdBLdJK6z5+i1s6gVv9Eksa4Z3cE8tn8pKgKttCnkgYEvKKwBfp0PWgbED95ekhUsSqUADAC95lGyEPuLFlfzzzzDMXYirK3EKAiyAjLRJZjs5/lkfAkGA1+4K0US74jmzoSZfEtBO3e7ESokcG+Uhwk2E29DlDwE1ah0rMVvY/+4bgrCS5ZPkEzAiyklcE6djvAgBLnwm4SfngM3TZZ/9SZtlX4uavgxekjXLCccH9DXnAsUOrYr/MUg7Yhxy7pI+A6VNPPaXGpx6fV8Y3XcsJrpIe6hXdypv0sT/8c6h/fmJZ1BH33HPPBW+RIF1Ba9Bulpu0WmX5AmyS/xxTrIP0+8PE9KpDRY5YTid39G5zZrNehTtzAmuPfhfu4eeAlRmVMNhr0PDFQ+reLYjfNAgrG4ZXrjN3DeorXivfTNaGnYrAWa5g5ZU11BersBImojtjyv3ZjoRUtnOv6qL+/joq353BwnIVz8fSeC+SUkZVcbOBEvfStQoGUyls6++HaVtYWF2DZVrKepNtJfg3mMsqT2nT4L7VgmeaQMwKAAAgAElEQVQZmKy4cKfO43PNPA7ZrsIB3A1Dzw86WrkKwMjPoj5+JZp3/z2Yn/oVGA1XJVVW4DLjO4boOhxWuESRoWnQVAmGI0ysAwNlla+D0T5bOAiTFxvRBOo/+w7sJ/4Y4fPvw+sfanmmbiQFktxABG3plv5sxcTb4T4YQ1uxP5dEpVZXxkt8pe44WMnTU5VhRehR11Dt6Usz0auBiekplCoVRGjJHY6i4NoIGy6uL6zgWq+EoZ0xhH9jO0I7cq0wdYaBRq2B9XfnsPjaEkLZDMLxEGJbo8h+eitWXplCJGEhvj0JOxtB0/VgxGw08nUUH59G9bUlGFUPZky53sIc3Y3QgesRueJ2RK++S+35e73EO1BCZCmv0Y0QD3JYI8Cm3JNxKRbTrEsss9k2OWzg7+Iyzm+WExQepN26L2itpGSOCa83aJT5pdf2ynMsQ3SHjNWeDyHaVPYJuAlg+vE/x7k//4+oLlJhmWgqAMpWbtgUTIum2EYI5QZQC9WRGq7i0ktNZAfjePt4EUdOFniQg9tuHUKz1sQzLy3BrXu44lAW+6/IobhQwwsvLyMKA5ftSmF0MIql81WcO7mGop1AZu8ebGfMzUQClWq9ZWK9AW7S1dttENnmJM2YQMxa7qFpuqiXS3jh5+fwF88dx5vvT6ts6zt37lCT/VVXXIn9Bw6oxQ/bwEHPU7tsJoMMYzFR4TAWhFMByktorpyFuXAMP3rsefzHR9/EaydmsTsXw+/eOI6DYwMYHs4ikYioGBYUZNs0ECFIu1bG00fn8H89dxYLhToKlQrGB6L4tWu24Xdv3gPbBKqqDa2gxxTikGUooO/MQh7vzaxhueyiLx1HqVZT8UQTYSrEEGbXKipWx67BBMaHUshEDBWUNzQ4htyt30Dq4M2wU/3qZI8LkOmZWZQrVVSXprD4ztNYfOdZZGJhbO1PYSgbRZwBgJXVprdhuck4JCaMaBoDuy9B/8gQ3Mo6Vs6cxOLpszgy6+CtORcFx0AswmRRFvLVJhzPRTLcxJakiaEUXQIM9EUtpCIGUoMjMPvGMTm9jtXDb2DAdJCLhVWYAMPakCvbhs2TPzuEihXBWnYrbnnwf8CWSz7+ZCm9KplO2dI7bQDbbXp7BTvabeg7gQf64lqn7aMCat145QfJNltfN2CrXf29LuQ60d8rWNSNB93udwMS/Qtm/r9T+/Ty+HfQs73W2e25i+0fvQ2d6Nts/262z9o9L79fLEDVTf663d9MOzYLeAXpiV7K6MarIDntVScFPSc86gSy+XVhkJ7rxmtdxnpdpHYbg+3kdjP92g0Y7FRWr/X0wpteygp6ppeyhU+65WY3fdntfjtw02+5KeAmgRpawHHdx1jBBF4E3JSYm9I+gge0lGLMYP0i/XyPLqwEYSQeI63UCDpws0QAh27pEl9XBzeZsI4XYyeyLgIu/BBwIrgpMTd1fS7gpmQ0l7iJulubrr/F0oPgDMEfgk60LCQw47eyJODH0AgE7gj20LWavGA7aekn4UwkMYrUw7YSMCLIRLCKVqf+sB58lgAYec21LZ8j77nW1i03df7SEo+gFfvwBz/4gQICSIdkb2abCW4ScGJ9BFYJNulyqYOb7AMCVGwHwVuWo8fcFICHNAj46U8IJuGEaKlI4I58JR2ki8ApE6wRaPWHNCHv2Wf+OMtiucm9CHnC+gQspTzpQBP7gm7JlAtdT/I5JsMhgMmwG+w3Aoy6niRASOtQWp2Sn7SSlZiUEutbkj/xPq0Z5ZugKcG0buAm6ZMQDBLuhLRJf7EvJAYrZV4HN0WHE0xkOwgcE6xmCAjKF8F4Anu6lSXbR3CdfUE5oMzyOY5ryiz7R+RWgAvyje+RLgKOlB3KBBNE+gFO0sTkdOQbecX7EndexpDEy2WZ/LA/+WEIFF0ORVcwXjxD1oibOsFxCfkg4KYfMNVjbjJRGvuJ77N9EiqK7RNARmSPz4nbq8xdQWsc4b3IgwDSm9Hlfv3slZax/H/+I1SfeQhWOApun1P3jSDOrOi5EFBvAGEDxaMF5I8VkdiVRGpfEvWlGkID9NqzVMKhZr0BK2bAsC00adRUrMN9ZRnlR+axuFrHn2f6sZ7qR8I1EV8vAIUSjCrzR7SypxMDpDFVjYmBI1GVl8NjbMimp1zUudemoVYrJA8z4hhqb57xasgSoLSY1b0V5k3xaeMvownY9TIaqSy8we0w0znYVstaksZVJvewDP1GQEsZXSl70xaAx/W5ytBuwnUd5XWqjHkIpHoWsD4PLE3DKBdaOUJYqGbIyNBvlsH9dQOLTQtVK4JoOKw8HlXuEsdpAWkE6RQoyRAVIbhNV9XH5yJWSLXEIEbCOKjRMIxcEvVMGutOHaOFZdxaW8HOjAn7G2MI7R+EFQ2hQU/P9TpmHz2nYnDGx3LK8tZZzaO22EThvUUk9yaQu24QdirWsuCMheFMF1F5ZhaVZxZV3FR3bQnJb/2PSHzh78BOD3eb3n/pPuWYcs4P/5aQSvp8yJf0eMRiNalbaMqY0bOQswyWK8CpgKV6TG0Z7/zuBlTKszIGP8q4YhnUgRI7mLr1YuLnC0MVTz5xS2+5pZ97+DsoTZ9tIfkK1GwBmwQ4lZIwbVQaQJnBavsrOHjAwOBgFGcma5icqcEI2Rjfk4FRNXHkRAnnF2twDAZhtnFukRnV87h6PITPX5vF7tEk1maqOH9iDflGGOldY4jvGsdDL83h7Yk8qi5dz5vqpIIZyx2Vkbuhkg3V664ywy4X17EzZyMRBhbXSjhyZlFlIpdLxQXavh3X33A97rj9s9izZy8i0SiqtSqaRhMDuQG1CBMz/ZZgNnH6+DE8+thj+NEjj2L65BH8w8/uxN1XjSEdj6Nab8WpbFmPQoF6BEinl4v441fO4+Gfz2KhWMNIJoy7Dg7i92/fja3pKMo1Fw4VodnKamY3XURsAyfnC/jLI7N44tg8huMhXL87h6FsAvMlF29PrmMlX8Ld+/pwcHsfBmIGwszzlh3E8Bf/EInd18COZ1GutBZWpyZOwzNtlOYmsHj4SSy+9TOkU3GMD2cxlI4ot/BW5nkPHk9D6DpAy03DQiiZw/De/UgPZFFdW8T8yROYPzuN83kXKxUmMCKoAuTLLo7PF5ENW7hqLI39o2lEQxbKjodK1UWj4SE2sBV2/xjOT8yhfOQdFdA5mwjDCtktRb9hGWyFQmiGwihZcZS27MJN/9Xfx9DufZtWhh/XC0Hgpn9z/FE3fb1u7IM2+f6NfrtNajsArBOfNgv6+OvQ3+9FwW8WROsEmPWyWf84wIluctaJB73wxF++vpHtxG95L6jfe+XzR6W93fu9tLvTM5vt207jSxYg/nHUrV91/rbro17LaKc/utEt5Qe979cV7XjWTqd0Ktt/Ty+729/++oLAzXbt7saPj0Nmeh0butz00g/tZCGoviAe9iLznXS/Xn+3OvVn222Oe5Vt/TmJuUnLzY96+cFNggAEOdqBm3RF5n2CPu3ATaGJbqV0j6aFFwEePY6i6FPGTCYYRysvbowktiOtI8VyU9fVjEMp4CattchXApt8PwjcFPkikCNut73IN4EKAiHkAwEnWvXR+o3gjH5xHUwLvc9+9rMKsCP/6CbNd/nh+leAInGj5fuSWIhlE9ThM+Ki7nfLFld3PkNAiYAZ/yaPCNoRcNMvATdZB/nO9rIevsOPuBiS17zP/vHzhDR98YtfVAASLXUJPLItBHBZlriQ+xMKMe4j36WVpJ6EhvSx/eynW265RQF3rFNicRPs0hPccONL/rHfGOvRn8xMwE2C4+QXaWT/k17SyQ83rwROCb7z478YVoEWxJKdngAjn9Ozh/MdArqUUwKMbC+BNYmvKBt3bnYFNOA3yyCAyHZ2AzdpEcq+pIxJ4kmJGyrWzASN2Xd+cFP0ioCbpI1AJYFA0kC+0VJZny/YXsZG//KXv6zAULrME9SlXJHn8s3n/DIrsUc5lmg9yzFBcJx7JL0OygHHP4FZto9gooCtesxNeYdAJMfQT3/6UwUyB8UF5TP8sD8oK2wf+USg3Z8tneXq4Cb3H5Q37knFNV3ibvrjjvv7UoBh/xgR2sXalrR81Gvxn/1duK88Dm89j2Y8idCuOPr+210ws7bKk2GYDCfn4ei/OIXUWATp3XF4ThOlyQq2//q48nr0XJXuu5VMlok2PAvFh6bh/mwO+VIDfxFN4WR2BP3REELNBoq0TGx4GMrXYM8sAZU67IiNRBSI0kJUAXktqJI8aBALpLEgPT1VOLjW7+oeLd5pwEVPSpVa/QOOSDhRWnqajTpMJuNlEmPlddl68IN5Umnu1m8bACn/R9C1BTy23lH5MWgMxWdsG02beUlabvMfXAquvBCwkvE6+bwKv0eDKClfXLrJO5LeZCPdFh/NMGoNG+Wao+KdeskoKoMZFPtTaFgmcpaF1aaJcqWCscIKHiivw02YSH59FyLX98MIMxSgAbdaw/o7y8gfL8GreyoO6tLPl5AcyWDort1IH8rBK66hUWklPjJjIThn8yg8dhb1F/IIJerw7Bji9/5dZL71P30syYJ1eRcrSbH2l+Q75JN4NEhfSaIe8pnP6ZadfL6X/clHHS+beZ9t4lgm3XLguJn3/eu5T8BNAIuvPImpR76H9RNHlVVfC9i01amKaZuwTUsl0ak2TJThwEiWMb6rjrE9caysNPDk63k89mYBVddAJm4oF2Z+onYTyYiJSMRWGdN3DUVx3d4ULhlNorjmYOZ0EcuFJiKjW5HetwevHl/Cv/zPL+D42QVU6+4HYYuVHmgpqpYSaF2MhTmcSyAZC6vM3nMrJVWPcl/XLk4Ye/degiuuuFx9xsbGEduYGGPRqFpoyIkZJ2tO/stLS5g6cwLhhfcwUJpEuLwAr1JU2d8I0Cntwrge1CvwMLdawf/z2gxePpPHzFoFfZEmvnhZP771mV1IhgzUHVeBtDzVoQm9ZRk4NrOK54/P4cjUKnb0J3FgNItYNIzFYg2n59axUqio3/b1WxjNRJDbuR8Dd/wOUpdcDyMcQ7FYwuzcLM6eOw+3aaA0fQILbz2J4sRbSIaA7UN96E9YCkhtKdmWi8pG9E+lTBkYOZobxtZL9iOWiGJ1ZhJTx97H2sIKQrEoQmGTMYTVBMH3HM/D2YUy5tZqKDtQMU3TcQtDiSYSsTCiA9vgJUZw+p3jiM2cxpZYCIlYtHXiRnmymCndhh0OoxGKoBBKojl+Oa77+t/BwI7xix3LH/k9Li64EJdAxFKgrgT1TWUnxajf6wRIyGTZDqDotslvp6B7oa3TZrbbBlvfzAmfgn5r1ym90Ke/G/R8u4WcvgDx09ZJSLq1uRcBa8eDzUyi/jJkkaSX4S+vXfm98nmzZXd6vl2/BY0J/4KxFx732oe9jtXN9PtmZDyIznZjrts413WRv1y+69cf3Z4PGiOd6G1XXlC9vdLSS5s30zed2rwZPbSZPu6lDay73Tjs9H63eaOXsbIZveOvbzPv+vWsWG7+bQI3CXD4LTcJbtx3331qzifAQuCIQJw+TskHxg8lgEeQkP/nGpFAH4EZv1v6ZsBNkY1e9bne56SHwJdcBLWCwE0CPLQe5PNsP59hewnqCNAm8f30GJC6+54k6pGEUn4rRQE3uSEjyEhgj2tqAmLCU72NpIfgkn6R5wK6sW6CVJI4TpLrSBkEfWgxyQz3BMsIzhEk5Dqfv/stN3X5FGtcgpVMuuSPb8lnSRutGkkTLSb9mdHFopPWerRsJVgn4KbQqIOb7Bu6tZO/wncCdGwngS/SL4mMhFYClQQAWT4ti2mNyM0vgTXSo+t99g/vMyM5aSMIKRZLujWs6H3pW/Y7aeoGbnJM0B2cgB7pF2BW3CbFIpX93wu4SeCZ44Tt4QEBx54+J1FmaVVJkJkyR1CXdRP0E+BPtxwVUIPlUVa4x+F9grc86CA4zm99jhBwk/1Ai0oehnA8UF6DEgoRiPzqV7+qxg7byH6TMA16uZQ/WqjSkpYX+4aWm35wk/f4nGRL5/6Dl4CbpIXgLXksfS0JiihjAviQHgIiergFsezkcxI7lnLgj+HHLOEKqJo6AyOZhJHJwoylVezFVmDFDy7m4aif/wWW/ul/g+b8LAw7BmsohMy3tsAe62vtzWnA4wHOioPyTBHuQgNrp0qoFqvIXRpD3xVDCA9GYar8MwT7TDStMMoPnYX3yhrWll0ciUfxeGoQo9ksapUKipWKssrsT2Ww2qjCWi8hNp9HdL2EVMzEbTvSGEgw3BphPkZco4mlgjN/KYH3hXCPRCEvJEbS0U3frKqHhwzKBt4mg7y8duGVDwGZQTEnN54U33RfsiP/XK9yodBQlMnFDFNhuDP5Ot6cXMd6oQFnIIXyUBpGXwopO4KVfCvB5UAyA8cOoVBcww0rk7im4iGyNQL79iHEb2Z2ewOmbcAp1FAvOmhUPaDooHB0BanL+9Gge37FRWw0g/j2DBq1OgyVYMiFc2oNhf80pZJIu8UFRK6/A+nf/MeI7LnOR75yyUXTrcOrV9AsrIBZp83sIMxE7kJMTpFvjmnJfi7ApsybEsqEck7ZlmSKsi/m79SDfF+Pl+3fi1zMWqeX9ddmnxFXetIrBxIfhbZPwE0Ayz9/EbOP/wBr77zRSgBxwX2Y2cFbHwJyNc9EoeGiFiliZFsJ+8ZjqNWBiakKZpZqGOkPoz8TUclmQpaJkGko60ZmGPNcHigwBgdjVlhwHQ9LU1UsLNfgxDPI7tuDLTu34tHnj+InLxzD4fdnsLRebrmjK1CuZRreuniqAeVqffm+nRgf24m1moXnX/8FlpYWVQDgD66WBmK9nGj6slls275dLfauuPJKjI+NKVd1WqhSoOREO8lsdRHGl6jDK+fhrpxHfeooaud+gcbieTRdZoekhbyFqMrWBjx6dAE/eGseb5xbQ61ew+7BCP7RXfvxqR0ZhAzG52hZliqw123gvelVnJrPK7g2HGFinnVELAv7h5MYyUTwi8k8ivl17B9J4OrP3Io9dzyAxIGbVeb2fKGAyakpzM7Pt6xZZ09h6sWHUZ09qdzDtw2kMZQgiEot2DLjb1lrkoaNDbFhwI4mkBzegdF9e9H06irJ0vTxk6iXqwgx8xg92enGTqtPFsKEaVYrwdDpxSrePFdQWdw/tSOGgVwW4dw2VM0UTr/+FrZW1zCUjCIai6JpMH4rXdNDMEM2rHAYdTOMZTuJ2OU34apf+QpyI9s2qw8+tucF3BRzeH2x1a2SXhRQu41sO3CiHUjwSxPdhybO1t0genr9rZcNeztwazPAQDee9QqgBfXNx7FRvxhgxd/+zfBDbwff09/1/z+oze342YnPnTbVvZTXyzPt5PGCJg+Q327ta9c3F9NnvdIR1Jfy20ept1P93cairiM+TqBML6tT29qBm92AuV7L77VvdHnZbF+0GwPd9NNHqbPTu73wZjNt3Ew7us1zfh3V7vmLBTeD2iWWm9y8ECTqxXJzYmJCgQQEqLie46FlULZ0ATfZDm6i6HJK4IhAjj7eWTdBFYJyBDkIOrBMATd1HvcCbkrMTV039jo/C887gZs6HwkUEWjh8wRjCMryPttDAIX8kWREfssWroW4oZSNI/lKkFjiTuq0sA6Jz0nes1zJLO633GR9BJ90EFnfzPJ3cR2UOoQ/BDZpkcv2kH62h67rpJFtFctN3S1dL4PgJq0cCQgRfOWHQKp+EQiixSVpoiUwn2X9Qi8BPtZPl2kCewTfgiw3CYazHB3cJG8IpHGvQTd0An1+frJdlCO+y4uWn/yNdRGUZX381jf75Avro1UsL4K95CEBTLbHH3KAfStgtg5uShv1mJsErMVaWuRGEhcJYCYunrRWFrd0fX5gXEpJKMS+If8E3HzppZcUzfI8+5HALsFNcUnns/xdr1+PLcr32U8EQckXkTGC07TSZVgAnR7SwvFPOeQ9uqWzbD+4Ke9w3H/ta19TdJKv5Bn7gd867eQHgW32H63CySe/W7pe5gMPPKDef/TRRxUoSxr4PuWEfSchBcSai30pNLC95Iu+PhSZYB0CkIh1m19fN5YmUX7+T1H4998GBsIwB/pgxvtg9g0jNDaG0Mg4zMHtMFJ9yqV6/Tv/BxrvH4Gbd2BtTSB+ew6pe0cV4MUYm85qHfkjBaz9Io/cDTmVcbs6V1F7xtR4GuFMHJHRMMy4p0A01C2Un1pG9YlZFfPxSDiEZ6wkrJHtCNUrWFpeUUlyRrI5hEwb85WCspoKlapozi6juZDH/oE4rh5IoH8gjPCBBGI3pOGhCpNh55g7ROWY0JFJHVz0B930A53tk9/0PFf+koVmL28G1KvMQgkKbri7N8OovbQGd6KM6YUKji5WVA6MyLY+1HcOom6bCDeAvnArz8iphVllpJbOZmHEIlicnsZvNAvYVqwiMhJD6LYtiN+5FY1KFfSqbFQdrL2zjJkfzSJ9sA+RXBNWiGHlQrAyUZXp3qTZLFnLeKd1D+WXplD6yQKMShlGLg37shuR+fofoGnH0awW4S1PwZ2ZgDN5Bs2leTQqa2jMLSmDp8iNtyDzzf8dRrhlXSxxgmU863Olf06QpGLUBzqwz/lMrDdVOMBQ6EKSLo4P3fVd3N9lLPO+Pq566bWP+gxplLAhrFu8GC52DfcJuEnLzeNHcOLpR3Di2cdVh1LvMPaDBUNl9aaVIeMthsyQCsJbsytID6xj/zYTuYStspIxYQ6dyWnarJKa8wBFfVqgWCsaxYaVMo0eYWJt0cXKfEkFvLVHtmL7IZ6WNnBmcgXvnJrH0fNLmFvKYzVfxbm5VcyvFlGtO4jaJvbvyOFTV1+B7MgYplbqePXNtzF9+n1koq1g6+V6A4VqveUGDiCXSakMZk3TwvT8AiqVqhKe/fv34+abb1bxlYZHRi7QHI/FMNjfj77+nFocUPjZFq9WgjNzHNX3X0D97DtwV2ZheR4Ihs4Ua/jB2wt4+J05nJjPYzBh4vdv24V7Lt2ikuqUao4CaSPhliXrsZl1nJgvotpkTMsQKtWKSjiUiDA4sY35xVWEnBKu/PxXcPmvfBNDl35anahxAJw4eRLzS8sqQ7uzOInTP/1PqC1Poz8ZweggT7OYwMeD02gdB6mBSqf0DWXL2CQwbUSSOfSP78Hw+HasLy9g8tj7mD9zXsUVsRjkmXE7CGzK/KD6tgnTMhTAyczujCkaNRtI9g3Czo6gXDEx/frPMWTUEY+FVcY1F7Zym3cjESAUhhmOwIilYA1uw+6b7sSeaz+NZF//R9UPF/1+ELipF6ZvGC5W2QQBEO0AAn3BJHS029T6f+91oyQLdv35TiCJzo92wF2336Vd/omjUxs2y+92fNpsOTqtfsHqhd52vGgnpP7nhUc63b2W2amtmwV02j0f1I7NPBsk4/rCpd2Y63Uc9KoMegGLgvgexONeyupEVydwq93YVHOstogO0ind5DdIxwS1pdtvflr8fdzt/V7pDOLhxfD+YsbWx1V3u/mlW/9tpp0Xo/O6jZtuZYpb+m/91m91K+rCfX+bpY4gcJNWcOKWzvcIZEjMTYJRtHQjOMC1Xa/gJi0ACQYQSCL4ItZk+rjnZokWdYwxScDuYsFNibmplsMb5kQEpUiz/2rHaz5LV2Bu/riOpcUaQRQdZJOxRxCOrvIEOWhlyLYS1BHLTQG/9Pie5KseEoB/06KNADBdhfVLLDdZPq06SRvLJrjJ+gTcbNeWbvLE+6RNrBlppciNKQE+8lLiHhIYokswN7kEqZnZnMCi3ocCbgr9jPdIefKHJAjqB/KE7aJcERiTq1dwk3JKS0yWwf56+OGHL1hs6mOaoCbbwef9F616COYSENSTC4ksMXu9JI2iBadYmfr7mPwTMLsbuMn6ZMwReJOwA+SzgALkMf+mNSwBY44jfS4QcJNAMscWwUJetNyU8A36XEGQ+jd/8zcvJIeSUApiuSkx6XRXVEmUJAk5WB77lwcRlANdx+jgJoFb9ouAm+StHnOT5ejgpugKgr4cb2yzf94jkEIrTvYHAVrGGaUVqt7PLFPATSbW4j2OHYK4lBGOa5YjfGG7BEwmqMmxzzbL3tS/BqA+ExD6l8ZYs4nq0Vew+EcPwl6YUpaYCqSiG7ZbIYKLRr2Gpsl9WwgejZUSUVjNCOA2Eb02heRXt8Dsjytwk7E0q3N5LL28iMU3HRz8w72I7upDs+Zh7bUFzDw2jb3/3U71nCQPqv5iGWv/7hySkSjebpp4yrNx1IhgkNnM14rIJBIY27lNGc1MTc5huVZFIhprJRQuVpBdKKC0ksfNozHszIaRuDSJ+JcGENkOlI6toXSujkYVsKLiMK5GSWtIfejLD3Jqo64rvtnhgR4P7jtPkgRLDDTqHuyYidjOOCLbkmgWbBT/ZBqVqTpOzNdwYsVBxbCwvjMFI5tWeUq8uoN0JIIDe3fj5JlzOHN+EiWnBjsZR6VpYW+9hLtjFnbRjX0AiP/2dkR2DyjWNMo1uBUHqEHVUZwswo41YZkGqjMOvLCH4btGEc5FWuzk4U+9jvz/fQ7OmSqaTQdNowa3SMtboEnAs+nBjEZhxKIwokzM3LIOppx5iT4M/fMfwe7fDsMOq7FA/UYZp6wT+NPnS/mb9VKPiX4LmkskGRef45hQtAYkAtL7gfe7zUud++3i7oolNvWz3+p+syV+Am4yMG+titLaKtaXFuA6dTScugoY2+DJrcrQ1US9UkT1/GnUz0+gkZ9FM7qIPdtdbEmHELFtuA2jlRG8uXHCuZEITELuqnGu4ucqm3Dl7l4puFhfqGI176IST6L/0AFsGcig4bjIFypYzlexXqyiWK7jyOl5vHl8BvPrFYzv3I7tu/Zibr2OoyfOYOr8WaQtF9devg+xRAorq+vIr68p69FoLI5UNoNYqg+FagMTZydx7P3jqFZaJ3y8uCjjaeqlBw/glhuuVYmIsmiDrGIAACAASURBVAMjMCJRFaw4nYwjvREnRwYRLTrdlRnUp4+hfv5dGLMnYBYX8cbpZfzw3WU8dWoNjlPDt27YivuuGMFIOqKyptM1nXEqGafj9bOrePy9RZyaL+Izu/tww+6csop8f76Aw2eWUFjP49fufwA33fdNjB68VrmQc7DzBH15NY9quYjC5PuYev6HqMydwmAuha25BPoTIZW0SAU9VhtfspwBclum+ioQMkOAhqOI9w9j5JL9SPYlMXXiOCaPnUB+eRU2QUgVm0SigWwEVWZ5G3FFZI5geY7jIrFlFGYsh+WFIs6/dwrj19+CkYNXIDkwBCsUVtaaKos9gySHo4jEYoin0kj25RCOxpX17N/UpYOb+iLLT49f4W1moyllBW1e9d/agRh+WtoBBUFK+WIVtb+OXsCrXoGgbjR1ux8kK53642LKayePUk8nXgfxIag8P8DS7v9BQIxeXrf2daKnF5np1Pft+NGNpqD+utgxdjFjsduYCuJ5tzZ10h+d9Fu7cd9JHwTd82+0/Is2WRhKQhGx6uHiTzZT0gaWxQWXuAZJXCA95mFQ+f6Nll/3tft/UFnd5oSP0u+96qpueqAbjd3uB/GrU7t6bXMvstqNNpGXbs9JXWK52Su4KfIaRGs3cJM0cU2mg5sEKwgQ9Gq5yXUgE9vQ/Zyx/kgHAR+CMJKhmr8JfXyO44SAC0Ecne5eLDeDwM37779fgSE8uGa5LNOfTEjqkSyxXAvS6k+ywpNmAjP+mJi0NKTVKS0WOY4J9HDDR3BKLPu46ROgSB/7rJPPkqdMqqPHGuQ9vkf3eIn3yOdoQUhwRndL12WH4BhBMv1iHQRNBWTU28rnacVHUJM0ss3kIb/F+pTt4N8EfEkTAWoBN6UelukHN8krSeYjMTjbjRnyi22jyzT/FnCQ4CaBZX0OJFDGDOJiuUmwjHsMfshD0kcQXo/72W49126O8usM0k2QjsAdv1m2JFriGBGaKT8cV39V4KZY0+r0EdwkmEfZpvU1XfrJC1pWPv300x8KB8H2si9pvcn+4vgkwEpAmHs1ScjkBzSEl2wX5ynKCC0i/S7/lA+C/RzrHN+k9+qrr1Y6g5abAm7qa3LS/vWvf13R8r3vfU9ZCLN/yXPKOQFaf7IttoNjk7qCcua3YPaDm+wX8kTif+oxNwVsEdn0g5v6fCr6lOA4P/qcLs+5a7MoPftDrPyLP0R0aEgZs7SwOEN567X+4kfCwfF3E+6qg9DeOBJ3DiL2mT40K60M3iqfgmXArTVQPltE8XAJDeVS7MKK2ei7JIfMtX1oWht4wnslFB6ahXO6hHgWeNOx8JqdxWJmACl6EK5y/x5COhpHs+liankBB8bGsaU/qxIDLU7Nw55aRKzYwA3DSezOhJDdF0Hki31IHNqCM//2GCZ+PInSXBnxPgLEHzTqAzhSRzhb1jstfEIseXx+5xv7aMEwFKPoBn/hagXDVL9omdBbdUtkzgva6MJbnfHT1sF1ZdVBdmcaY78+hq33boUzW0XpPy+jMF/DsfkS3lurIk+P0F1bsH1oGKGQjZmVZZyZn8VoX786DCrXaip7eyqZghtNIj43ic/aRexpOGg2DBgjKaS/NQabVryRENySg/V3prD00jKG7xhXGe+Zc8SMNbHywhIGb92C8GCk1f+GCSMRQvmFGZR/OofGXB12ipadLpoW8Qb+zUwqG3y+wGIDzXIJTbeJ1O//L4hddx+sDF3kP8hsTn0pBzlBeyOOd+o2AS79+lJc2yWxlj+Gba/rm27rn4/jvu6aLnGNdXqpfySBUlDCI8rKhWc+SSjUe5esHn8Hsy8/g7m3X0PBmcXOrWVs67dV7EsluCphTSu+o3KB3gh8q5B7ujd7BpoeBZyu6obKPF5YrWN1uYa8Y6A5MoqxS3YgFY+ohEIqwXijCatRw3K+hvcWXPx8roljC3W8e+wkps+dRSbk4rLdo2qiKRhxvPHOe5ianFLWpyPDQ+jL9qFUr2F+flHFAyoWinCclim/LOJawg2kwxbuOLgV1x0Yw+j4LkS37kV86yWIZoYU+BaJtOJH5tIpJNPplkUnrd5rFTRLK3Cmj+LF557Df3nsRTz6+jGsFwv43J4cHrx1F67YllWu4eW6q7KWFyp1vHluFa+eWcVioYax/igu39Gv3NWPnV/CmTUPB2+7B7/2rb+HXfsOqsFbyOcxcXoCS2sFNNwaVk8cxvybT6A8fQKDuSS29UWRidkqW1wL2NwI2nwhhodE26QpLRMJZZHdvhNbL9mLaqmIU4ffwvzZSTTcBkLRCBpeayJSfFKAZiu+B3tZdBPvqw2IYSIzuhu1RgQzZ+dQcQzc90/+GbYfOIRIPNH2FIQDUeJccrDqmct6l8yP/iQXXFzk6EHjO5XabePJDZAEWW9XDhUZLSEolxIkXpdJ/b129fl/5+KfC2puHoIWNVImF4p0MROAfzMc5OkyF4MXpukLwWw+XAo3H2yfZG/tBUDrVqZeg5/HQTwS1ycBYzZDA+uiTNJKgwvNdhdlhotkbi71bKp+4ETc5rg4b3fxHS7SuRCWOFH6xrob/Z3ADD897EdugoSeTmXTIoeHKt36h1Yj3IT+TV7cIDNeGzc1Ao504reMOcoTE0r8VVwcZ7T4oKxQFvk3rVj4HXQFAZTdNr/6ZixIj/A+3e8Yi4z6gfKoW/SIa6FOD+kmD8VFlfSTv9QflHnKKS1TJC6enwa/DmsHeurPMR5apzFCGti3BC/8maH1cvQ5nuAL9TFBkE7XxYCBOqjhLzvonvzGzTCteQhAcGFO+WP/8O9O8wv7guAI5cevv/3v9dIePsP3CBwQEKRe0N20gsY8+11o5329nosBN/1lSJ1BCYVoRabPl9zAP/jggwoQCcqW3s0tnTz8/ve/r8YmrRxpmUc5oQ4Riytdj+jAo25Rwt8JbtJaixctuni1Syik81XATepYWpsJGMU+0Q8fZIyKFRe/CYiwz/QEPP5xwPIIzHHeJp8kviWfk0MNyUirzzdcm3CckYeS7ED6mnJK0JRWp/yN/ULXd4KoBCQJ+tByk7/p8kEaCFbqlxzaE1DWQwPxGbaRAC0BMeouulyzLtLG38W1nn1GnUZ+BbmlsywBN8krxiDleGN5bCMtTTtddL3nPoO8JFgpwJWAm/Iux5I/5iZ1PvnOewQ1ufYSmfKP2W7/13V7kD4VAJZyQT3JOYY0SwIesfS7GHBTLCclTmuQ5SZlhbpNnwuYnfzGG29U9DApD/UMAULKBa2tmTRI5x9/p+yT55wP2K8y90g8UQmnoG/++R7lgjSQx7pbK+mhbNDS+KabbroQGoDrLMojxxDllRbKemZz0qWDm9/97neVjLINlAfygmVw3PJbXwOyTqHP39/kh8TcZPupSwQAp1zLmlOyZJMf/LBMccFnXX6wRuokXZJN3i/XlXefRuHH/wa1Jx+BnRuA8isXVDNwQcLcNU14bgOJuwcRv20LzIEoGuUyLCbqKSuphJkArHgYjYoDt8wwaHQQZPgzWiA2YCZiqE+UUXxyHpXnFxHrj8BpuHjFTOLdaA6VaBxwqnQXRJ0xHg3+2cD6egGjg4Nwmx6K9TpCNRdjhQbKc8u4fiSBPdkI+vZFEbmnD/Ercjj/x2cw+dgsynMVxDIbOTI22vUhMPHCf1p/qH+1B1qGQa19ALEIBTKbTRg2LZVNOHUadTVaSdxtht/jx93IoN4qiICg8ptsg2J2Mw5V/b3qIr0jgdH7RrHlji1wZmoo/ekKivMVvDebx4mCCzedxalsSPE7G4sThMHy+jpiYR7EWIiHwgiHaIVroWmFEKrVcX1pDvtQRqQJVFdrSH7h/2XvPYMkua5zwS9NZZZvb6fHGww8QBICSBB0ACSAAD0liktJK0o0+2JDa0M/3sZqN7RvI9b8fStDilI8iaJESnogKVqQBA1A0IDwbgYzwJjumfbd1V2+KiszN75bdWbuJLJMDwCKu4GK6Zjuqqxrzj333Hu/+51zZpG+YxdMgpY1D0HNR+mZNTQKgYrDaSYNpKbTCKstOHNppHZlYacTCJlPxHERlOqofHUejccLUJmd3E5w0IuAwctGgSH+0GrAmDuCkT/6f+AcvL4Nsncu1jmHZf8ZBTdl/YoDN+VZ2XPzWbngEdyCc5Jj2+us3B7DNlFM1n7dVimV6XIG7rmgxHwo2dwlUSDbK/NbYiXzM0m6J3GPZU2Q77PPrzM3dyD9yvI8Vn7+EBYeegAbxSWMjW5j3xQwnrNhMa6jH6psZCoWJUI4VghL2UyyANs330ErRLMewmv66hahVgtQ2mqgWPSwbboYO3IA4xMjSDk2TPgqGU/Zd/DYioX7n93Adx55Hs88+RTSrQpuvnoPrr/hOiRGpvHkySU8/PBPUN4uqMC3vV5tA3bBUV6BgZmkjWvnhnHLwWkcncpgxAnQbDZQQhr29CHkDlyP7O6jSOQmYBghkraFkVwGo6MjyA8NXbg1oOItzJ/GYz99GA99+1swF57AW2cNXL1rGDkGEWfMSRh4/twminUP2VQCScfCgyfWsVUN0CpvYHZqFDf/+nvxto//MezshHIf50FyfmEBi0vLSKSzWH78fiw/8m00V85gYmIce0Zd5JKmigHaDgnQTqxEoybJj9Rmg5OUi5CTQXZyFuMHD2Jk1xROP/Mszjz5LMqFbdhOQoHPdGs3OIA0NAqs9uEFBppMGH8h7ADjVTWQGhpGemIftgpNLC2sYPrqN+A9/82/x/DUbE9gk4s0N5ecuFyIJXPnq2UsBlVvATf1jUm37w5yQOeGn5t4bsa7vagr999/v7phJjjQD5yIlhO3CaYxZJIEHubj3JqkDB5O//zP/zwWjOsnM8a8GoSVQxCEh5B/+Zd/6QuiRsd7kPEXGfOA0u3Fjf1nPvOZS+JqRUE+/bvRerl5/+QnP6k2191e7CfjNnGDyjHt1hdmPyWr4tChQ/1ErDbX1A0eBuSmLrqI9gM6ez1PPWFbyI7o96LtERZOt4Vc2sKDCA+3/5YvyowHFB5euzEMpX06AMaDLw8+v6wXN1a0fQQHCWpwTkqsuTgb0w3c7HUYlkMigT3OF84V2tlX80WbSfCbwBKZOJwP0djFAqANYjs//elPq3b2mm8E1ujWGZe1Nm5eUCc5tr3KfTVlMkhZnFNkfLEv3FxzrWBSEI6VvmmNlkW9ob6QLUSQpZdMB7GjfIb10R4QnOtl69gW1s/1kmMdjVfIsl5LcJPAiO6WzvYQuNkpuMl2Uie4VlJ+dAuVAwVBKAIXBHK4LhNwo/upDrTq9kOXsc7c7AZuMuYm5aavQwJuEvii3Zcs5uJ+K1mhKVuOlf7Dtgjbi/NBkh1Fs4HzOYKOBCQJgBGA04FMfk5Z8IeyINhH0C8aE5LPcW9BMP6uu+5Se1/qAoEdriuUAeshwKS7pcvaQbkzyzgBajLreMEm7FPabPY/muiH7SSIyfWFjDuuiZw3fI71C3jHsaNsGMuSoFk0WzoBJdpBjut3vvMdZRM432h76crOMqMvHi4pLwJt3J9yrSfDj+w/yqEfuEnWHsEqznGOPUG3qGs/x5ugOst/WeKXLu6twk7k+qHbANZDdikBOcpCXKwpI3F1ZB+FSBB1S2dZlDXbwxAMulv6IOAmZSNu6aJTUXCT5fMigZeJPIhLKAi5JJPvic6yP9QrApAiH1lT5FnqO3WOZengpMiGY8V9MRMD8XfqNn+4HlJWnA/UV15oiMykbH7+kY98ROndfffdp+YHy6A8qI9iK8hu5vd1ILObfY6Cm/wOwU2uAyyP5evkDxk7rq3c18YxjaUuji11SuKq6jpNr8Ptf/kzFP/+/4JDZzmLGbyj8SYvJTDyLOkXPbh7s8h8YBrO9Vnl0mckbDTOlbH+w1W4U2mMvGUKjfUm3PGQacxJ3IPhJGBmbIQmY5yFqNy/htoDGzDKPrIZC2frAR7MTuJFNws79JEjaOh5qu1kBDZaLRTrNRRLZfgIYLsOxiwXe8strM8v4c0zWRwZTmL4aBLJe0aQunYE858XcLN+AdyMBREjaKb8qfiXHYIWQ9lZaRNOykKrFMCv+7CzJjKzSZSWPAT1FtycDSfroLzegFcmWzQDO2GjVfVQr3owCHAyMcflgGAK3PSR25vCrvfPYer2aXiLNVS+WEB5uYbnloo4WfRhjo3jzKiLQq2kEh8nEwnlxj/kct4TRKb0mNfXQqvsoeamcHVpGTcGW5h1gGrNUGBk9sOzcG8YgeE6MOje3vJReqEAv+Qj9EL4tZZKNmxlXCQmLDjjNsyUjaAVwEw5qP94CdUHluCdrcMeT8K4ENYumpWpHQ5AiYS5XBYXMfw/fw7pm++BlR274DourunR9VfWz27MTflcAD+JW0u9EnBTzla9wE1ZE+VZudDRz+tRmz3I/i/uGQEwObfF3V6vT8gGchEZt1ZQTvx5HdzcwSh4lSLWn30c8z/8FhZfOg4nVcDeSQ8zwybSpDGTwMfkOJaBSsvC/FYCz68AS5seGl4LeTfA/hHgmhkb01kbTWX/QtTLLZQLTZRqHrzxaUzsncb4WB5+aOHYhoH7n9vCDx89gZMnX4Rf3cSe8TSuOXoFcpNzWCxU8eyJUzj90kvwmvVI8GC1nVI9JFiXStjIJW3kUglkkw6yndiWrm0h61qYHXZxdHoIV84MY3YkAzMMsFUoYr1URdG30HBHgNHdcOeuQGpyL9w83alTKl5m23U9j0wmrVzZOWEb5W1sLbyI+uknEC49D3PzLLztNSxuNbBQ8jCSdTGSTWKj7uPxMxs4e2YJU7O78NZ7PoB3/ObHkZk9rBL5MEnSuXPnsca4MTCx8cyPsPjot+FvnsNYLond41kMuwQxud50KPC8ZVDdJ29WLdFtUJNG23bgDo1jdM8+jM3NoeE18NyDP8bm4pK67bFTKdSQwmojg41ygFqdxrmJjO1hKt1CLhkqNj7jh3ISkQk7uvswfCuL1ZVtNH0Ht/3ev8NVb74NyWx3lpos3Fyo+Ts3qRIkfJBDWT/VFXq2GCc5eEXL5nPc6PKw2Q3c7AYsSBuin18OuKkfLqJ9i6v/kg1LZwPMjdqg4Oaf/dmftY3gDhdcHvwYD2mQFzeBPLAI2NTP9asX8Bit73LAzbjye/WfC8wnPvGJgcDNr33tay8D0/SyOTYEOMns4e+96uWcIIDBYPg6YDpo+/Wy4+ohG5WHF26ie704H3jo40GRB49u46ODm5LUYBD9eC2e0cFNneHVr65fNript4c2iAdezhUCHAQUOO5iu/TDXi9bpH9G5gb1jQdz/v9av9gHAfp5iCdQwD71At/i+jIouPnlL3/5klh5arnrYst+1cFNGV8CRnIB0o9NwDlJcJR2otv6MIht5yGYDCQy43ox1EVHCaqSka8Dy3r9O425Kd+Na2uUuUlwk4xKmRuUmzA3Caj1Ym4KCCT10Aa+//3vV7IjoEZbR1mIOxhBXv7QhlCfCXLqsft0fZMy+4GbrCeaUIjfFXBT2KKSlZrjIaBG+7DfdlcX5qYuM7absmA/CHASuCGLLc4bhWWybwSLhB3C8aVcaT8J9kmsMt1uCFOUawc9RLg+sh5ebvD7LE/YbHHgJsui3Alusq4vfOELag9CcJMgEcEdlkUAkOMlbZd+Erzk5SrBLgJk0k5+zr5TB+LATfm+gJtcX+kOzfoIePF7LIvglOxH2Vb2l2skQT6OBYF16j7HgO74lGM05ia/J8xNAsm8wGJbObYEjAV4E72nzrFPbBvXWO6RhFEk4HN0PWcf2R7qO8ea64U+Bzm2wtSl/oreUkYcb5YniWYGATcJXLOcfuAm9yvC3NT3s/fee+8F5ib32pQ3dZyXTfxh2wlI87sc/7hLSbab+kXwj/3gGIjOEkylvogLa5zOciyoe5QdZUaQmnOFOsB5y/awDb3ATbaTl9gcH8k2Tx0hO5sgOWXE+UA5cO4J4yt6TmA5HG/ZR3PvKG7pHDvKR1zK9T0XfxfPjziPKJbLZ2grqFd6kjBpQ+PME9j+h/+I8r9+AcmxIXVGVCQW0g+7rJ+hDzS2PeTfM4HMOyZgTyURNn3YaQfLXz+DxmYT9kgaRsJC6blt7P3IPmw8ug47a2D4+jwSw0mEqQQaj2yi8vUleC9UkBhykbRa+GHdwOOZSbRGJjDlWFgrbKMZBOq8zgS7PAPXFQWUXk0NlFpNhLUmJtcrSJYauGk6jUNDDoav6AFuqrwTMTugGKqm8jQ3ATuXgJWw4G15KK1VMHPLDJxMAsUzJZSWytj93klUTjbhbbTgjtmwh00sPrSOsaPDSE1mUDpfRvH0FtKjSbhjjirHr5IZpBxdBwc6L4Cb6Ta4eQeZm3XF3Kys1HBspYzjBQ+VZAqLkxlYSRtDyRSSVkJ5YbqJBCzbQK3loem14DoOdk9O4XSxitzGIt7obeL6hA/PN9FYqyP11jGkb98F5/AQ0KjD9wxsPraC+rkK7KQNd9JF8WQZpaU6Jt8yg/GbJoiPqxifZiaJ1mIVlQeWUX9wDWaWOVA6MIyGbar3CHr6LfUDz0OrsIHUB/8A2Xd/Cu7hdkxj6jPnNHVezubRM4gObnYDGeX7nBeSVf213g9fTvnsr8Td5O+0AXFzeJCyXwc3B5FS5xkmoSkvzuP8z3+E0z/4DirNVUwNV7B7ApjItRmJjm3gTCGB750I8L3nK5hf3kJAY9TWZWQcE1fNOPjYLUO4bldaGa9qLUCl3EKt2ETFcmCMj2IxzODnCx4ePF7Ac88/C6NRxN6xJA7vGsFwPo+z2wGOn9vEyvomaozZoOJn6hnVL3ZsOJ3E/skc9oxnMZZNIufaGEoxnoeNjGPBTZhwbRMjyQSmckmMZBykHUsBeGGrpWKP1jxfuZIXyjWs1Xw0U+Mwpw4gNXcE6ZkDSI1Ow7EtBexm0ykMDeWRzw8jmWTG9QaC6jaa6wsovPQknvrJD1GcPw6vVEAzMBSbc2+yjuzELEZufj/Gf+09GN1zRGU5W1ldxdmz8yiWK/AbVaw//zMs/OyrMGpbGM84mBlOYyRtt2nzYZuVKfFNVSTfC2N3MQiqnc5jZO8+jO3fBzvp4NSTT+PsU8/x+gR+IoOVRg5PrVo4vbyNerUKprpXtPrQQMbxcf2Mif0TNrKOAc/zVQa10b1XYH21jK1iE1NHb8QH/sf/Bcl0WsVi6fWSw7ssyq/mDYh+MIrbJMrhRA433PDQgOobyZ2CmtJXMgIGYW5yo6fH4OoHYsTJUm+jDm5KZsW47+jMzbhDZdx7Us9OwE2pm7f/PATobJ9B69UPkXpfXgm4KWVG2xD9mxvXQcFNYf/obRS9lve4aSX7hAfAXsxaPs9FnUACDxYCJPQDN/uBmlwouQnnxpqHhH7zjXVzw8+DQzdgUx8f9u1XDdwcdImjTH6ZzM24dslhjfOEh6QoA0a3D71+p25xHAgY9HLxHlQ2O32OB0cCb+xHr4sZHbylfvHv1wLc5KGW9vhXibnJ9UaYm7p8GdqBY0cAp9eL6xuBFrIKOU/7XYDF2VsBYeim2e/CRZLoxIVviYKbBGkHYffrOrxTcFNkI8xNATcJQBEgIGBE3Re3dNow3VYR8BZwk0AX+0AQSmLdCWAmmarpXk3QgqwuyaAtbZD9Rb+YmwJuRpmbH/3oRxXAx7J5mUSgRRL+6NnMpf3ROFzctyhXtA7Ix7HkmktAjWAq/9df/daJqN6xPondSc8DypWgHS+ECYayPsqf4BfdjdlmMviizE2WK+AmwZmvfvWrF4AiAlcsm/VQ1vwu90bRQy3rIuPvne98pwIXORYS3oP6rIOb9DrQx4gMPM4trqcEsXjQJXOUayLLIrDGCya5FON7vBiiPlGGvHji2LEerhcE3HqBm/SMoE1nO+QiQi6UqW9sK20028R+Md6jAJVsG38kLIE+5qxXMtTTxrINOuuR40vQjhcW7Bs/kz0E9Zv7GkmUKuCmzGGZB8LcJEjHcSBAwDKpl93c0nVwU7ftOrj5ve99T40x28Ef6hLlyfZwveNlDdvEOqNrnIzlIBdmlAHL5Rhwv8XfqaucX+wTZSvZydlXtoOszyi4yTrFLZ31krUuMhI3cY4R+0Q9YbnUI7KSuQ7GXQLFgZtRt3TZH4oXhOgDx0HYbHFnFY6tXHTEhRfxy5tozp+Ad/o4ws0FeM/8EN78GbS2CoDXUgl/DCZesV1mx2iHmyMJwgTyn9gD58ockDABL4TpmvC2a6idq6N2vgZvu6limFWWPLjZBMbePI78dUPwGy36dqP8D8to/KKAoNKEmTFVMt6vNpNYnt4Fh56N5QqeWpjH3rFxjKWzKoFNzWuiUqsrl2qfSdaNEHa9hdHVIsrn13HLLJmb7kXm5nWjmP/8KSx8cwnVlTZz86KfZsSyCbjJ8AFMVORYaAUhGsUQiaSFoYMZpPemsfTDVZgOMHHLGFqNACs/3cQVH9uP+lIRteU6nOEkkLJx/B/O4Lp/dxT1xQoKz27BsEzM3DaN9Sc3UT5dVjFMEzkLpmWqhD3hBeSvx0qvXMZbyO0luLkLU3eQuVlH5YsbqCw38dxSGSeLHgPVYnkijWQq28654TPmqYdsJot00oHXamF1exvbtSoOzswiOTyK8tIyDhXP4xarCocJf8s+jCEHyXdOIv22cRgJA2HLRNjwEQQ2miUPtbPrqC9WMfLGSZiJNmLsDLkwU/TNJ2YSoP7zddS+tYRgqwWD75O1SiCzUUdYqylgPMykYE3NwJ47BGv31XD3HIW15wrYMwdgZS6SLqjvvGiLgvmi+xJLUy7p4vYRLIOy4LNyLqYdHoS5GbU50fKjZ7yd7pWjz+uu5XrYqJ2W+zq4uROJMb5ivYriqeM48Z//FqdOHkc6VcLuaWDvhI2RnI1S2cI/PNrEN57awvxqESk7gG0SvW/H46w0A1SbTdx0IIn/7l2zuHI6o0CzSs1HteTBH8HA5gAAIABJREFUCoCNMIGvv1TEf/r5PM4vrePAVB5X7x3H3ikyKrPYN56DR5eWx17Cg8eWML9e7tmL3aMZvP3oNG45OI79Y2lMpGyMphPIZ5IwTLvjZh2oOJ2MHUF00FRGh8FZGS8jgGmQv0+3eh/Veh3rpQpWijUUmiEa7jCcuSswcuRmZGcPwU6R9enBMUO1eI5PTKlFnHRwltmolLBy6hhOPfoDFJ58AENrz2JqcgIT9/wRht9wF9zx3SoQc2FzEydPvICab6K0vYXl536G1Z/8Zzh+BdOjKUwPJTHk2ipzOWWoMqC3szap/zhxFX2587fibVoOcpMzmL7qKJyhPFbnz+HYgz9WsVOYYOh8LYXHF4FnzpVgeVUF+tIQc0IzYdR62cNoysdNe11cMWGrz1Pjs/CcPNZOn4fZAo686S1488c+hfT0bpiKxdob4NyJCg76rB4jQw4evb5LRggPbb1i9EUPj72AT25WedDp55Yu4OYgMevi2h/d5A0KbnJzF3VL73b4idbLQ+OgzE39u1ygeOAhi1NnAUbLF5BDP5Toh1J5f1Bw87Of/ewlbmBx+tANuBsU3CRLLY65Ge0D/+acZKylfu6n1GFuxnkg5oGr2/h0O6jGAbdcLN/xjneouJi9wG/Wxfrp+svDVpxLZlx7BgE39QuNQefzTp7joZssK4IZ/dzS9XIHATcvp+3dLlb69UniwPGgpB88o5st/h21A4whxgMbAYd+L9nkSYgQiYEsWWcJ+Ejwcvk/bgMp7aD8eYDlIVXK6taGOBv6qU99aiC3dDI3uyXkiLaPQBYPub3scZwdYjn9LgDYhyhDp5/M+TlZXDxMiyusbJL5P+cn5xLZRt1kzTI4dgTzuH4RzOq2fsWVwflPuRAA6ccSJdhE200QRWxxt/VPmJuDrhFSTjdwk59zDAgQcb2kvHRGNvtBnaGeEsgjoEAgg2AhAQuu68zKzHmk18GLDLLoKTOuSXxxvkiSHdYpzEHu3whe8OAhACUBhqjtJSBNIIf6QKCKbSeriwAaZcy4fATIZL2X7zNZCRmEtLUEDLlv7AZu6muh6J7E0OR84A+BEfadgAj/liQ80RA4bGfUjuuHRsnwTZYm28exJQuQYDqBdf4tmdcpf/5wjvGgSbkTWNYTqbBsrttcgziGBMP4nmR1powIXLIcyojsZM6R6DpKUJDP3HnnnQpQ4rP84bizz9RVgn5RcJNzipccHDuCjdwvsa0cd4Kr0QtHkS/nFvsrQC7rFkCSlwsEzPSXuCvLBQV1gTKLhnEgmEuGJZ+n3lJPqXeig2yfhCRoExjaYQM43tQrgo1c4wgGRttAWVIedAlnOZQF+82yKT/5n3KSbN3SB2GTvutd71JAIOeVgJssUxig0ZibvIzluOuXcizz7rvvVvaMa8ODDz54CUDKtrBPkhyKbaVuSKgT9k1CV4nNi655+v6NukTZcJy5V6X82B72gXrBNnP8ZI6xXj7PPvEil3uH6H6Lbf/Qhz6kbIXorLCrhQnLNrMdlCtlRNvB/RPtfHR/z/aToU/GNucgE5oK85nzh2XTrrE+YanLJYe4pEe9rsSOsn8S3qvf2nVhL+HV0Fo5g+axn6H62PdQP/40rPJ226XYa+dacA+lkPudWViTTvtr9N6rhJj/wlnkD+eQ3p1GY7WB4lMFjL1rAqn9WVhuog3gWQGaJzaw9fdrCJd9OEkDhumhFAT4cjCMpVQOJd9DgcnUPA837j+E2ekJrJWKOHVuEcmEg7mJCVS8JkpeE069hcnNGjbOLuLNUXDz2hEs/D3d0pcvxtzU3e4vGBNlSRXxyggMGAFgpgxkj47CaPjYfHYTXsXDzNtnsOu9U3jy/3gW+UNpTL5hFK0CYGz7MKa4T7ZgwoLhA6VzNYzc5OLEF84hPZ3D7jvnsPbwOl765hlMXjWMoQM5+F6A4ovbMBskNrVZokqYUa/tC4MjbulpzL1/FyYF3PxSAZXlhoq5+eJ2CxgZxfpkFkbSxVA2rUIDbhQK2CyXcN3hw0g6Ls6trODYwlk0fB/7ZnfBDg0c8bZwS7CFKctGM0igsVWHe0MGuXfvgnNkEq1KVYUC2HpsGYv3n8P2gocDH9wLr1iFlTCQ3pdH5sgIo+epPCqGY8I7UUTlO4toPlqENZaAwQCcjOs6PgXzujchc8OdcPZeC2toGkYi2XO7RFvHs6PEfJaH9fAUwmQXlmMUcOQcEnCUc4PzlPOTZXO+DBKq6ZWAmPr+Pe5CQheAEBzYXwlLE3dJ0W+P+Tq42U9CZAL6AbzyNooLp7F14hkUTz6NyvwplQinYdYwOtTEoWkT+2eSWNz08TcPFvDD4yUUKj4yLg1je9aSidhoBtiqN3BoysIf37ELN+7OKfCz1gzQagbwaz5qrRCnKj4e2/RwequBtG1gIp/Cvok8Dk3lcWAio+zBV55exT/+5DR+emwBtUqpa08SloUjcxO45ap9eMOR3RjOZ7G+VUZ1q4B9mQBv3JVVDMhas4WWokm3QUKaPYXst7fz7Y1F528+0fA8VOpNbFfr2Kw2UQwd+LkpONOHkd11FJmZfXAyOUULTydd5PM5DA0Pq0XUshMImlU0NhZRWz6N0DSR23cN3Py4SipEV/SXXnwJjdBEs7iO5x/5ER77wbfgVlbw1sMT2D2WQjZpq6DG7fAg7fa2U9y1KfhtBicDo3SymVku3KFRzFx9FdLj49hYXsaLjz2J9TMLyGbTikV6Yi3AYws+zhZayNihunBRxt80YBomVosNuFYDN+5K4NpdKYwM55Ce3Y9zZzcQrq5jKmFibm4a6ek9yB68BkNHrkN290E4I+OwnFc31lu3ARd3dxqROPct+Z48RwPHDQs30jsBN6MbLP3vnYCbctiJAzDi6oj2Wz9k0kiTjcKDSC/w6pWAm2RuSiD0vuYj8gANNg+n3ODywNUvxmncgVfeGxTc/Ku/+quXxbiKAwTj6uJi+Yd/+Id93dKj4GYvQIKfka1BBgsPvf1ekvk1ekhUVknzten2u5TPRZ2sGmFp9aqXhyCCazxoR+MaSj1xi/0g4CZdlXnIJmDySl7dNhvctPAwE90MxYExev2DgJtsOw+50cyn3fohbjA8APFAxYMUD9Kcm/0OHhJDjIfWOPf6OHshB2OGpuBhvdeL9k8ShvBgzcOvgIW6rGhDeVhj23nokrhgEkdO9IFt5JjygLtTYFm3c4OCmzw4Snbli+eATjbOiA8a20+5R12Ses1TjhkvIHhI7hUDk33l2kEApN9Ll6skZdIZV/rGneNHcIFzttfmmxt3AgEE3aiX0SRLcX0keEH7Q/C0X2gK6ghBzV5hW/R+UwfJ3BwE3BSwRi4AovKT+FHigsr+xSWcoR2l7nEsqBPUVYJeHHcB7aNrO2VAIIK6z7WIusE5yvdoKzl3OUf4fdoUfi4AJ0GquJiW/C5/JOENx03YYfyuxNWN2iLJok1QhUCOJMoRt/RuiUFk3oicOPbitso2S9wuPeEC7bm4+gn4JzrCuS6gl2Sl5md8nu2inlFW/Jtt47OUmcQIZT20bfxMAMc4ufM5umdzzPi7gJtyiJOxkQu+qEeN6InYII4Hf9gWznP+HudWLxc17AP1WuJQisu/yIGyE1myLMqUbRMmJdtMFjjrpx5EQUvqq7jJs60c97jwABIXkbaDdl5CI1Cu/L6EJGDd+rorMhWAjd+Lsz9sB8EygrIS51PcqQU4ZT+j32Vd7CPnkIDEwk6UsaYsdMBVsoLrbv0yTmJjZK5Ju4WZxOcoR8pZZCcJcUT/qE/8XFzsdTBPwhGI3rAM6iifJRuaP+w/y+Sz8sPnRV/5O8eReh7dl4qOE6Cm7vA7cvkgDFgJyyK2QgBO1hsXG1ouA7ifoN2SGJ46M1Z3SZX9AuUkca11uyny0ONt9lrfuq9Vbabm1t/8r2j86Cvwzy8hTGeQuWMM2bunYaTbrsZkY64/uITtY1VMvGMaybEU6gt1eFs1bJ8oYubds8gcyLbdr4MQ5W/Po/y9AlAN4GbabMqVlom/aSSwlcwilSBA2FQkmjRDcAAoVCto+B6umJ3D+FAep1Y30DKAURhInF1BfXVLMTcPk7kpbunXjWKBzM0OuJnM2/EXhIr0YwFmAFNxl0yFQTSrHoaPjmD0aB6+52P58U1k9ycxc/MYvGWyD4HcFRnUqxVYjCdqd5INeQFsx0bpWBXOuIuW76PwwhYKx0s4cM9e1ItNbD67hepCFXbKhENMz1eERoWRkAAWC3BecEvPdMDNTkKhf9pEZbmGY8sl5ZbuZfOwr9yLpfIW8ukUxnJ5VOoNPPHSSYxn80glHOXZ2Qp8JHieN12sVms4HFRxl+NhnwPUeXGy1URil4vU2yeQeuduBI2W8sqtzRdRObuNZsVXbvUk7/oVwEolkDmSQ/bKEfiML+pYCNbqqD60gspXl2ClGjAyOaQ/8F8j+6H/FoYS9uAvOafT5ul7frlolwsoiUMdt6+Wyz+WISEtZO3stvfQ95RyeS37lej6LfNMQuHxu9IOvicEguiZpdsFsVzoXi5zU9Xzerb0LkoWBvC9JhqFDSz/4kdYee5xbC+chlfcho1AAXYE3gqNJkynjt0TPo7OJpFJJ/DNpwr450c28cRCAxnHRdIxFRhZb/ooNZpwnCY++sZx/OYNU5jK0QgY8DqAYosBa5shys0Qy03gnG8jk3UwM5TEzFAKY1kXtp3AiUoK9z21iW/89Hk8e/wEGpXt2I6I0jmOi3Q2g0zHVbpUrsJsNXDrviH8zk278a4jU2riqyzjEiIiYExJr+1PT7BQAzilsoByCgImkkO14WG71sBG1cN2y0IzOaqSEGUP3Ijs9H6ks3m4RoCEYyuQc2R4GJls20VE4ZKk4NfqWFlexsK5cwhgqU3RCw9/A/NPPoSt1fNotEzcfc0kjs5mkHaYFZ0tsTo3ukE7QLyK58F/pkoCpFpuJeDmhjF99EqM7t+PlfOLyh19+cUzCmh1HMZzAhYLDTw6X8PPF1pIJVzkXUuFGvCDEKV6C6vFMo5Ombhh1sHBmWFkx6dQRQYbL85jNGhhKusim04iMEzYyQyckQlk5vZj6NA1GDl8LVKze2AmePPXL0fc4MYv+iQntmz+xADymeiNidwI8X+6onCT0Qvc1A/gep1xBoqskEGYm2RyCJsirh9xUojWFwU33/e+9w0Ebv7FX/yF6m8/0CfahlcCbrIs1skNH2/IKXNuJqOvQUC7nYCbcYkv9Dqjm0D9sDcouBnnli51RMvnQnzbbbepuGX9MjhzM0tGB1kHURe9buVH9Z31kQ1Gxgw38b2ANW7OeYilbkqCm0E3yYOAmzxIke1CAGDQcrvNvV5Wotc8ifveIOAm2854cDyk7eQlmxpurMRllszKfi+C5hz3uLiKceAmN0PUKQJyvdzReaDl4Z5jzD4JIDaIzHiIFWCDc5BAFvWJBz/GrIuLsznoOLP+VwJu9pNndF50axfbwXlJ5g+T/PSK08TLKcmq3c2Gd7OxvWyvMHCYtEVcfbv1jzaVB2SOJ0Ej/XAe18d3v/vd6oKlF7OXm3KCA0yMw7kaB+bFtYe6QFfeQcBNfV7HtZNtYF8EvOP/4oIt7/MZggcE6vi7uLtyLkjMKtajH3D4HHWegAn7yOcEmBRAUQAviYHF/gvIJmArP9NZ7fybZRJM0oFScRPVvyffpQ4IAEt7y/rFPZ59kDjkvdgbcsBjWwSYk4zKBEKEpSKXLfyfP9G1h/1j+/k/QSquzfxbyhUXQMpL5CzyYjsFhONYSpv08eJ7lLuUzf4JkEewTVh8wviWg2fcAZF18bko01zaIXsN1i+AOJ9l3fzRE1hK4hW2T/REZKa7/LN9fFb+Z9tpG+R7opP8X1i07APHU2yILhfKljKmzZQkNSxTQDrKWUBEWbPl+7ruyT5X+qozcilvCaPAsZIy2S75ngAI0mddh7h3YhukTcIKlHbJHGXdMk7yfZE762cf2V+Ouc6QZjlsi+zHxYWe7eZ7/JxjJTpLWeovPsO5L7rLuScApcQrp04IsCkyiM5zvUzqO9vMNgiTimVyzZT5KReV/FuXgYy96KU+NvIex5C/UyYsk7IVsFPmQxSskT2EPhdkPgrLnHXLvL7cWH0qvFuribX/+9PwHv0+UG7AHMkh/3uzcK7JtY9ufvtMzMQ0W09swd/2EHoBgqav3Lazh7MYumYY9jDnBhAWA5T/9jzqJ7aUm7vpWsoNPBGG+GYrgRfyU6gmknAbdSSTDuq1hjoP1/2WYmtaYdt+l5pN7JoYx4HcMMJTK1g8s4Bbd2VxxXASI0cYc3MUqeuYUKgNbtaWayC4yca+LOamgJv0DOA5dzyJ7O4UjHSIygtlVJbrSM9lsOc3ZtGo1xFWm0hOZOFOZWBlbSRnRtAqF1WSXno9hoaD5uY2gkqIxvkymoWqStDjjGXwwt+ehFnxkN2XRWoug6Dqo3q6huYWY1qG7UzqPLfHsTc1t/SLzM0GKh1w87nFIk5ut+BMTsG59iCeOX8GlXIFrsmzewK+CQyn2zrKzPapRAJ1z0crk0WqVMB1tQ28yagpolQQWgjqPpA24F4/jNwH9gKurWJqbj26ivILW7DyrsoIDy9Aevc4vHKAypkCdv8X+9q4Q8JCyNB9z2yh9PfzMFp1+KaBzHs/ifxv/w8w3O55OLrtb+L2SQI4CqDI+aTbNPkO35N9A5+VMB96mb32p1K+1KefncTOSr1x5xSZt4Pugfkc1zbxppE1UPYOg5zXFSnvdXDz5epUXVtB4eRzWH3mUaw8+yg2Fl5S7tuyqFPIdNu2DAvbTR81NJBLN3FkxsLu0ZTKJP7EuTK+/PQ6vn98S2XhIjiWdoArpl3cdfUY7jw8puJd0vC1FFHSAJOpEUckYBd4oUo2tBmaMEeGMDmaQtM3cbJg4dGCiyfObODxp57G4vkFNGrVmERCgxxzgH3jGdx99Sw+fssB7Bpy23EhFNuRfWQwYx8+Y1kqC92OaUmKfju+ZTtNj2JHsu3KdbsNkNKtvFhr4OGXNnFqy0duZi+ueMMt2H39rciOTsIIA1iMz0kXhvEJdQNMA7p4/hw2Ngvw/BBFZur86j/ipccfhuNtYW48g+GUoxbFK+byGB9ilrv2rY8OchDc5PjwU9ugi72N1NAoxg4dwq7rr8fiqbM48cijWJs/p1IMmQlbLTiMb8IVYKvawlPnS3jkdAXlOsvnwhAimQhwzWwaV0wlMZ53kRkahZUZwbkzq0hVyphNOximq79lI2CsTcNSAKudcODmh5CdnAP2XYFdv/YO5Gf2wFRu+q/+axBwk7XKho4bILKNeEMdvbGNa51uXKKGRgwYwc1+bpCsV3dT62W04j6Le4+bQIKbBBz6MTf/8i//8mX9HcRwvlJwU2TKjSOBojg3pjhwM7o4DApufu5zn3sZsyI6rnG3d7LI/MEf/MFAzM1u4Ga3RY1jRACc8uy38JF5QOYUGWKDADTR8shsIuhFF7h+LzITCKgRtOnXrmhZOwE3o3Hg+rVLPh9ER+Oe7fe9VwJudrMDcbaC73E8aCMIWvV6cSzo1saxj9Yhf+vv8+BKnSIjrxdoLvHyyBbSMxPHldnPBg4yLjvRI4KbvdzH2V7Jlh5lbg6qQ9KeXu2i/JjRd1Bwk4B3tLxe8uymj9EyeDBn8hLO337uU7QPegzOaFkEFajnkvm512GCoAbjxkmMyUFly405wc1B2f36ISRahxzkBXAiiMkxl/8F4OGelPtTARH1xIQ82HCtke8JaMJ6CQBItm1h8VHG/F3YugJccL2WeHcCkLFMuQBi26U8Af/EfVdAO3Ez5fckjhjfY/v5DOvmd+R7Aurws14XUrqeSXsF+GP7BGgT9z5x0xMwSy459bFgfRxLAfIEZKJs9R9hAIqXjNQvoJrIXeqinIQFKTIXZqkAuDJmOkArSSHUwc0wLsia4842iIu5AKusT/quA4FSt/RB2Jg60Me28zv6wVnaLeMkWXepm1KPDiRLf9meqD4Jk0eXieivgJsS+1VAKpnLHCPZ4+ogpOiUyEnGUsrVZS0HZ30PLIxe0Wl+X5J8CotUytCBNz4n81PGi/ND2MEC/ss4CVNSXC5Ft+PKEd0R/dX1VmQoFxX8vq6L0m+ZzzInJWGYPu78rjB1pQ/C/hXQROaBzE8BIcUtXXRFLgLYdpZBAJPyELkKCCxxT4U9KnOff0syIGmTgDLsk26/ogA1dZT9UmHQ7C6MxX6GPPARVLaw+r/9LrznH4NlObBmMhj+1B6YE4k20acRoH6+huXvrmDPR0lYCeFXmUmcgGcNpm3Anc3CyiYQ1gO0Ttew9ddngLIPEGu0VDRPmL6PfzVyeCEzDC/hIOv7sGCpZEIJy0al1USxUYPph8i4SWzVqyiTRd/0Mb1ZR2u7gjfPZHB4KIGRIymk7hlB8gK4uaTiYQq42d43X+y88m6EpRLjeo1mOwu67WD8aA6jbxlFai6nwNH1J5cx+dYx5PdOwR1zYdgh6mtVLH77LJrnGwgahoo3mT6QwtQds3BHUwjqBhqbZWwdX8fqQ5vYc9d+WLkAlZMlbP60qNicnlmHk7GRYGg5s+0er07yUYDzEnBz7qJbusbcPLHloZbM4Oy4CzNpYzSZUeBmTbH3LQwl0whNQ7FJmWSoZQE1E3CqNVxXK+DmoKxAT68NZaDV9GHOuRj6yAyc/eMw7SSKx1ZQPrWCRNbF+JuOoHJqA4kJemO2UFvYRHL3CBIZB0aCTNYA3qkSyl84i3DTR6taQPL2DyP323+sQvjt5CV2QeZNFGzU95/6+hU9Q+r2U85QslbIZwrbMtth+OLei35PBzx7rc/SxkH3wdG2Sr36pVU/Gb4ObsZIqHD+LI59519x+sH74W0uK6YdgUdiX5yEauBJC7cJ/hkoc3E3mpgaCRR4yUQ3jmWi7gUqRuNK2VPgZi5hqViXuWRC3SAQL2zjcrQyHauj3mv7VHOC8IKoGNqw81kUA+CRU5v4Tz86iefmV9FoNi+0vt/BtZsiJBMWrpoZwn95y37ce9UksgkLfitAiwimAvtogjtAZuirGwtlhDobDDI31e+qArputwHP7VoLJ9cqKNa9Nju15ePkWhWPr7QQjB3ENTfeiCNXXolxZgq0EyjVyljeWlPg6HA6B7vRwkPf+Bqe+emDsP0qDk1lcNO+EdywbwgPnC3hJ1YCxywDG4qZSbZmO2Qyv08K+ZRt4qP5LG62m5ibGsfkkSMY2rsXmytreP6hn6n/a7BQdlys1etIIkSOwehhqLWHprZGJmq1hbrXBj7TrgXXZj0B0vkRGMk8isUGyudWsS+fwmiWt6u2Gr+QwKaK1WkhwUU24aKWymPy7fdi/5veivzY5ODZ4vrNYu1zjoVsdrh56OWWrtaRzjgylhdBBLlp7ldlP327HHBzEJAg7hm9LdxoEdzk4XIQcFNnqg4KbLxa4Cb7wg0fYyEx1pEOdsWBD9GFgfHi+iVt4qayF7jZD0Sl/lwuuBlXdlSvyN5j7KV+iU6ol2TGkSEmTNe4hTLuPW7GCWYQbKd+9HpRXgT5GY+sF4tZr0fXv0HATbqMk4naK8mF3sa4udZv/vX7vsx9/blXE9yMk7HeZh5eGG+N7N1eL7JYOD/Inou+Xgm4yQMSgVPGxuR48ACny6SXfLt91us7g27q2IZBwU0mI4lz9+tnuweZlyxDZ272ikkpzM1ebN6obAYFNqUvtA8ErTmP+yUiY4w6ApzRywleoDKxBl3ddTfXqLw478ncZhxKMjYHufDTy3g1wU0dwBD2hRz4deYjx1TYDsLwEqCMshYQSAd+5DsCWuiMPAIEIiPZU+isSLZBb4ccOgQQFFBI2qK7qEWZgSw/2hZhMeog0iBzSPYzepuFzScy0P/XmX5yUFM72Y48ZQ8l7dCT3Ohyln2W2BCdYStAoRxO+YyAuTqTVAdwowxAAWr1/ZneRgG3ZdwE/JP+yfcEDJLnZcyj+0R9rPU6JT6brKPSTgFyJYSBMDhlbPXEQGyDzjoSVjLlogOR8h1hlUbXXKlbl7Xot8wbOaTLWEXboctJdFoAV36mzykZ+6hOiq4Jw1VAZR0g1vU7qkO67ujjLvNE2hVtn87mFoamAPD6nBbAU6832ofoJYpcZAjAreus1MH/pR7dVkR1X8oS3dABEQHKpW0C0Au7TMqS9UKXadxZgHr9SsFNsjab549h/T98EsGpk7DzOdiH0hj6w/0wUiYMApnlFkrHS1j69prK4F05WYWdtpHek0ThiVUksiZGb51GciaN1lYN1UfXUPq7FVgJJitqn1V5sua5+KvGEE6nc4DrIB0C5aaHlG2rMHb83PM9MLRcPp3Gdr2Bit+C4/mY2qyisLiOt5C5OeTEgJuXMjeVvDowgyJthkDCMWFnbJgZW7ExExkbzYaHlmcgPeRiaE8W6T0ZmFkDqT0ZVBcqOP+dRZy/f0nFl7TZH7M9n4NWAMMysOeeOczctRvOcALN1Rr8LQ/1+SoKZypo1j1YrgHXMdEsewgrIVpFD80yWcrMkdFu4KUgZyfm5h5xS2dCITI3mVCohmNLJcXcbOaGsDiVhpN0MOQmkTBM1Ml+9ttsXsugp2eAJvOIMOGQacFsNHBVfQu/5heRc2y0VO4OICi3YI4mkPnANFI3TSgSFBmpzcUaKi9tA5kQYYOhBcjy9RVYPXT9CBLDKahMzIQ8mfTon0/De6mC1vY6nNvuQu63/3ukrnxrvy3aJZ9TtnK5oe9FdDCR9kXmowCUeiFi9+P2/TK3uzVqkHV3Rx36JT38OrgZI2jGlTx37Ckce+AbOPPQd2G3GqS4tsFNhWhbakIT8GJWLqL9Ja+FJpo4MmVi77irspErAFNhhAS7FOqnGIIK0FTWRRLhtF2+O3Pi4sTubPqY0qccGGgSBPQNPLtQwOcfPolnzm2iWL0IcF6uzmSEziK6AAAgAElEQVQcG4cn8/jDN+/Huw6PYSpjt42A32Zq8rqn7ZLOa412hi3F3GR/OuAYO0omZiMwsLDl4cxGTbE+J3M2CjUf61XGEg0QWAbOVFtYgYFmLg9jZAx+Joti2MBqdQspx8VhdwgHS00s/eRH6qZpYiit3PGTTBzEdgzn8AAsPIUA20Sd21TNCxYxgRDTlomP5HN4z/4JXHXdNXCHR7Fy5iye+cFDqDHzeiKF88ksfh6YeGhrDRnTxBhjqxkWRmBg2DAwaoQYDQJkwwBOB4mm4U/mh2Clc6hUWigubWLKhkr0RBCT46zG2rDUTZFt2bBsB8iPAQevw/X3fgTZsQlYFiHU1+YlzAF9I9vPQBHclJhigxzs425W9M2GuKUzlla3Fzc9BBf0BANxG5Zu37+ge9oDwtwcBNz8zGc+8zK39Lgyo/UPAm4KMNbLlU7K5YLFwzQP5DyYywIWB3DqbdkJuBkX1y66+Km9T8R3ZSfgJoPCxyWw6aV7dEWi6+vtt9/edzKwD9QVxiuNAx671UNAg6wvxg/s9+Ic4A9dNbuV1+196s6g4CbHehDm5uUAaXF9HKScnYCbvdrezTbobeBmk+PB+Li9XjsBN1k+57/EVaXbXK8X7STDnjArMYFzguZ6GwcF5AaxWf3sr97OT37ykwMlFCK42S3m5qAb1TigU/q9U3BTEgOx7l5y7KWfveTEcAZMUMJkUb1etJ9sC5OY0F6wLYx5x8sNZv3tx/4koElGL0OG9FoLu7Xh1QI3daBOABQBYwTYkGcExBFwMQ5s013TxNbLHkHACTkYCdDGz+MAQx1YEdajyEMvQ8BBGVeddSIAlABgeluiF7PSv372OzoXRW46qyzadr0devnSD12m0i69X8J00b8bBaWlftEn6Y/eT/1QKjLXATxddlKXjA//FiBO9hx6nVHgNiprna0jdesAp7wnzFyZQ3xf3JBpi/gd6ZPYAdmPSht1AFaeEWBQnpF6dAZydOz1OREd37j+6mOn65P+XV3eLD9u7HV2k65vUo4Au3H6LSAn2yJzLKo/us7quqqXK2XLnBa3e2Fl6qC81NVvTkldMl66Dou96CcP3VbEtT0KzlMelIPYK/ld/tbHhm0QZnCcXZbx6gZuhoGP6olH0dhYhdFqIhE2YNY24TOcgNdCWK+RsqcyprdOvQTv5BMItsswcg6c67PI/94ehQO03dINNDc9bD2zCb/SRNhoe3Py89CzMfquCTjjlmI0+psNVB9cRfm+NfU3E84oLAGhyi9xX5jF5uQUrGQKjWIFG+UyJjJZJulAq33IhkWWvWWhyYsqzvVaE5mlTXgbJdxC5ubwpeBmO+bmEqoR5qbSVxWyrf0LvR7JUmRsTRKw4BrITiSRn80isyuL9HQa7lQK6aMZNDcqOP2PZ7H+8AacZAJG0mzLQyNbhgypt1HDvg/vxi4FcKZQObmJRsFD7VwV5fkKSotlVNargGfAcgzYjgXLti4Am9GAbRzXesFHXmVLn8Pk7QJudmJurjDmZhPVVBbeoWkwMzLd+BU0oKhITIhswGHCoFYLxXpdMWunp2dQ3tjAvq0VvDmsIOdabXCT/Sn5MHM20ndOInn7rMIXgoqH2ktllI8XMXTTNNYeOIvM4RzsEUcBnskhB8O37lLjS3wk2Kih8vV5NB7ZhhE2YU5Mwd5zFex9Vyg5w07BcNPK05PYjzW7Dz7d6FsB7OFppPdde8Hk8VylZ0znB2I3ZC7oTPB+62R0/uxkf9qv7F+Vz18HN7uMRKvRwPzTj+LRf/5bbJ98BqZkVeSNLkFNMgXpCmTxh+7lBjbrHpBoYP+4iT0jLoaSdpuBqfB9SdndBjQ7QSw7AGG7ESrusJa8sWM3YCUs9SEZ7dstA9XQwPlCFV97Yh4/eXEF5wsVtEjx3OErqtC5pIPbr5zB7VdO49rZPLIOs6B1Nrec8rTIloWW76ms6X5Iw9E26LbBuJsGnltt4rmVKrarDYxnLRV7MmMD+0aSGB3N4EXDwZdW1nCK9HoGmm1jvB1wMkDCtLArsHBNA5gr15BOZzCaS2JqKKniXxYbHp6vmPiBV8GJsIYqrYJyAWfmnzaxnbDhpJPAh2an8Ok7b8Ok62Dhuedx4qe/QL1UhZtNo5jM4PHQxAP1Ol6qFYFEShBnZWhsmEiFId5oJ/AmZm/1mjBbfttNZXQC26UmautF5H0fByfzauFhX322Qy0e1I92FrIWDdiuQ9h/54cwe+Qq5ab+Wr4GBTf1jQhBxp0wN+M2mvp7wty8XHCzX/myKY4+x/EZlLkp4Ka+QRWj3+tQOwi4yRhIdGckE5Du472YQlI/FzDG4SS4xrhJ+kFINpd6f8UtvZcLqzA348DN6PyPA1PZ7o9//OMDuaULuNmt3G46z8QhZPARkO7FEOP36eLEzMjRBAVxdfI9ghrMhsx4m/1eLJOgBoGuXot9r8+YpITj0utFpmA/cHNQUEV/rt+FQ785NSi4SR3txdLTD9x6nXpbCWqTucnkTr1edGsjc5NhM/R5Gv1dnyu0uczsSvB00E0bN44cf449wS3OF2HG6UBSt7YOMl792iJlDBpzMw7cjLOLg+pyVH9eLXCzX5sGkZ3InW7lZHDyEoGb+W594xrIWG7/9E//pMaS9oXzshdzm+0gKMq5Sff2ndox6aeAm69GzM2o7PQ1W34X2QhgE2fH9e9Fy4wDDuPYH/raGG1HdF7obdHlGFdGtP2y1kWZKf3sd7+5qctLQBN+R1incXqog37RPsXJWZdtnIyi9rqbnKJ7krh9ibwnfRGgKOoeGPfdbvXyfdo7YcjJJaLYdGFu0sZK/4SZx3ZIcpno3BE2I58Rtp5+OBeAlP/rLFSJaxk3z3VZ6mMbnRfd9Eu3d/p3BNTj96Jumvpc6afX+vhEdbrXXI3qkOgoy9MZr/KcyI6fS3iDqN5GXU2j8tRlGTc3RIYsh8/y+7qN6FZeFNTnd6PypT4IS5Vl6oC2hN+gPnabb/pc6cXcDBtVFP6rWxEsnVK+iDwzB2YCpt9UZCXlr0fykRHCSKdhOmmElQBGzoB76xDyH9qj4moSJFXHYYKy6YQ6fzJsWeiHaK40UXxmG5krs7BzFsykAX+thtL9q6h+bws2wU23Hf9SYaStFu5DDpXpWdSZYGhxBa0gxBVTMwrcLDXraHoesraLFglFhsIEleu7Pb+KdKWJm6YzODSUwPAV/d3SL26i2heQbtJGejwNd9JFYtRCYtiAmTVV3xiWzkhasCdclUG9+MgyXvziPLaeKyM3Rl/HttfkxVcb5yivljFzywjm3ncI2WsmUT+7jPpqGWGdZ3RDycmv+PCKQKvQgrdWR22jilqloeJuEoi85HUhoZAObtZR/VIB5ZUanlsp4TkCyMkknKv3w7QMxSIlU5MxNzdrZSQTCYxmsipc3sL6GrYqZVx31dWobW1h9+YSbg5KyCXJ7GyTpNi+MGUh9ZZR5N6zC6HtIGx6qC+UUHuxgtF37kFzrQQr46g211eLaNVqyF851fHYNBBse6h8dwH172/AcBMwnBBhvYqwWtHcvgOETDBkJeBvbytsyWbYk9/4PWT/6D9eEIOE/eA8EFsStT/Cehemuy5DsW9id/i3XJbInIk+H2ffpO6ojYquOZe7Vr+a33sd3OwhzcrWpgI4H//i38BfX1JBhtUGgrEabLI3Cf0x9mY7TkHLsLHteXATdczmQ8wN2ci77WDbbVdzPZ5Eh8mpbgrabt0XFhg1uTs3CGRJEuQnrTphowUDpaaPcivEUqmBx85s4KEXlvHkQgHbNa/j5r5DoLMDxqlGOEmMDA1hZmIEY8M5OLbdRl0VQ7Ptcs7bHulKG6gNVfYwsj3rzPruE+w0QJd3i1coaiEBmoaBZtrCWraOglVH8wLrspMBqGMqXR/IlUMMrYVI+pZiv/L76mLJNpAYTWJptIVN10MTpMZe/H4b3AwxnU7h9990A+4YzsI7+RJWT56C1/SQSCfRCA28YCTwkyDA480GKtSBC0zKdsY2I/CRDEO8LZHEG3wfM62mMpTpkTFsFhuobJSQCQLsHskjl3bbetCJV6EmPki9d9GyEghnD2L0jW/Hlbfd0WZsviyy86s5pS/G0tSZB7qh0l1Q5CaVbDgyVXbqghc9EMjfOwU3CcL1O5xEjW/c89wMv/e97x3ILf2zn/3sJf2NbpZ1A67XNSi4ySzf/GH8Px6sCbRJHLNufaX8maX7qaeeUokx9MNF9DtkbvZL2tQN3NT1odvvaloMCG6yrVHmZjfgQV8g+TvHjEDUnXfeqQLt91ooKR+6E1NfmQhGDqZR2chBjyyv/fv3901aRDmT6UVwq5cuRtserXcQcJOAHRPkEHzZic73sxJ6YoZu87LXHHol4Ga3jZDUF51bBJspq7m5uZ7dIuDI+cCwDd3aHjdvGa6BLsy9Lld6VUwdIJBOmfKHYyZxBvk+fwZNMKPX0++QzmdfKbjZT0/k817zk8/sFNwc1C29lwx0wCGuH/ycAArBSjKyeyUEIqBCW8GDAVmfvZi8tCNkz//gBz9QjGqdGR5tbze5iR6+2uBm3BwadIx38pwOxgn7T0CtnZQTfTYONOw3JwbV0ctpV7f2RN/vNs795s3ljtcgtiGuvzpYdLlxBqP2m7LQk+JIvVFwk3WLKzjr7hYyguWJWzLL4BzW13nWFc2ALYxDcZ3vJfd+OrZTPZF9hQ5m9tPZy2nDK9Ul2ctTdixLYtQOarN2Olfj9lm9ZBsnEx1IFvkKA5VlCQOZfdOTGumga7f9DXWQ4Chjbr4McG3UsfHvPwhv4QWAAOUlA6r9IdiaArna7snpd44he+8uhPVW2wOzFcIre2isNNq5Exwg9EI0lhqK3Td57xQSow4M10RrsYry1xfReLgMK20p1h6PgGYYohGE+LKRxSkrhe2mh1q5jEw6hTceOIBqtY6l7S0EpoErZmawUSqjWG/AdRibMwBOL6HGbOm7cjgy7GBYi7l59vOnMP/NdszN1BBzO/CMrL06ickNshwdWxGoyGY0O/FAVVJeq43AqnBvCOBtt9AqBarvpiWohR7Es41vELxkgqLEUAJ2nnkn2vgB2a48xNMzls8EpKAyU7pH5qyvYn9eGLNL3OfJ3Gwhv5du6cLcrKPypU1UVup4bqnN3MTwMJyr9mGDAGIQYCSTRT6bxrNnz8CBgb0zM0QLcPzsWaxsFUBShWvauM6r4G1BCcOOgWbQwWOqPpA04b5hCNkP7gUcS7Wtueah/Mw2WuUyQpO4DuOsBgoLGr5+HOn97YRT/Dss+6h8fwGV+1dgkpmaVCnp24Og47c6XMPv2g6St30I+T/4DxcGTOa5ft6J2mz+LYznl+l+hymnvy/rhpyVBpnHg5S7U1v7Wj3/OrjZQ7I0oNXtAp77ztdw9kffhEeAk4t5yNsTE02YCrwyM3kkh0eQZFa7wib8egmOUcZE2sPe4SQyrqWAOeWOHor7ecc9vRP7ou2p3p5YfLUhwTZrkqaF7xMYSyRdOEkXpWaAzUoTW9UmFgpVPHp2Ew8cX8L8ZgXVJpMC9VeZSydHp9YOsEomJG+zlEv9hZnYbqVttQOtq+C8tIEZB/ZoBmbKRqLmI9iqolGsKbCTMTClKawvkXaRv2oKxTETTddUsSkvXGN1jCAZknapicSJbdTXSwgZy4PWlsbWMmCNZREcGYE/5rZZn9LmTkU0ISOOjXfNTOHK9XUMVypIwlDjYwYhtg0TDwUBfhb4WFBIJgFHkToFH8D2fRxIpHBrCBzyPIxYJlK5IRV/8/z8OjLD05g5dBTu+AgeW3gBldIWZsMQe20b45aFDBNQJW1U0mMYfcPbcPC2X8fQ2ET/QdnhE7LIR42O3PDK5kEOKXq8KX0DR2CHDKk4d9+dboDYJoILdAMclLkZBZSih9y4Q5b0Xd/o7BTcjLrUKS2QUAudjkc3UoOCm2QBMkYkN/FMzMHYkkyiIwfHbkPNNp0/f14BnExsE/eiPAiYDgJu/vVf//XLEgrFbdp1HZLf2dbf//3f78nc5AaUjKdvfetbfd3S48aV/eOmlC6jjMHZC7CQ8SG7irExyZBVe4WO+6TIiptbgpqUedxGV5cp5wTbzziYUl63sZH2dzuUELAjsN9voxCndzuc+i97nCEN+EPQV+TUr0xdt18LcDPucMM5QGCK49PvxpdgM4FNjk90Xup9jAKcPOTxUoHhCHoxm/vJJ6onYj/JBiTwygzdbKOuh6KPO7Wb8vxrDW7G6W50o8y27BTcHCRUgS6TbhvluDHRx5ffo50nI5vjO4i96DYmfJ9sCI4lL2f4f/SCL85W9hpb2kzq+KvF3NyJjr7SZ3WAUy+rG0gxSH29QB9+Jgeyfragn150WycHaeP/V5+h/ISBwz4I0/GV9If7wmiMT1lfOUYSrzHqtizAZ9z+RkBQ/i8AlIy3AKncR8jcE7f0uHibr6Rvg3w3DnwbZD3tticYpM6dPBNd6yhTCU/Sy41/J3X8sp4VWcftPfU9kugkdUZnFotdl7MM9UWSP73MRjc74Oa8Bm5GfaC1L/FYyWzoxoSDzB0TyN41i6DWzkjNjNr181WUnt6CQQJPIkSrFqJVAdxsChN3TMDMkJVkwDtfRfmr5+H9ogwzbSFknMtOjoiTDRN/07DQSmcxnHTgtZooV6rIJZOoNhrwfB+j+Ryu3r0HxxbOod4KMTc9gRnHwfZTJ7HFmJuzORwZcTF8hZYt/e/abukqodBQO4tE7KsTWu5S4lUnUfCFL7SJWGREEgDtVtQlj6sIdgQxNTxPmqD9r4BPBQbGZHOXAnkxskVwM4td75vDxO1T8BjP8p82UF5u4NhiGSe2mjBHRjB2y7U4u1nAamEd2ZSDvdPTeO7MaRS3S0ilU4okRhuTthNIJlzMlyqY8au4K+njDQkDVZ94h6+ynTPTu3tDHtkPtcFNlenZsGHYLoJSFSc/8yzyV49h+NoxeGs11M5uYfKufTCS7cTEYTlA9cHzKH5zUWVit1wtFF3HkfdlY9IF3OQ80cHIOGAzztvilzWPfxXreR3c7DMqge+jXNjAz/7lCzh97BnUvRbSY+MYn9uLyT37MDY9i5HxKaTzeQQtD8/c/2UsPfJjFJfOwjIb2D1k4MBwUmVQb7Mx2wjcBfajJBTqfKaMvXqi7cyuLlx426HYn0QSTSR4M5VNwzdNbFc9bJUaKFTrOLVexo9eXMUTCwUsbFZVQqN2wqKL8GT7r+4vcQsgKHXw4AEFTv3iF48qF1seGHkgPXrlUdS8BtbrJSw2ClgOi2jmLfhGgCkzh73GCHJlE+dOncXZM2cV4CEx1q6/8QaUnBaeby5h3ajBV7dD5KJ32tShhFpeiFTBg1+qt2VG+SUshARVkwZC3oKQQqssbduYXHy1M9ElQx/jBjDCYMyWjbxpY8Q0sYUQxwMPC2ELNfqgK1fydmxRSVfvhiHenMzipmYDewhsukk0AxPnz6wjP7Ufb7r3NzF87TX44akn8X/+62dRqFWwKz+OG8f34MbcFA4YNhL1GmYOX4uDb3ordh0++prM/0HBTbkFlcym4vrDceFGlm6fZG4OAm6+bNMQg6QT3GR8tH7g5gMPPKDiogm42a0/F9e5S7U3CnhcDrgZLTu6eXyl4KZswHbt2qVAXzLK2M5+LwImdFEnkBfHEtspuBndfMdtKKPPvFJwsx8woIOFlAmzIh88eLAvAEx50D2a7qNRnWWZ1DsmDhkbG+tZFseWIQDuv/9+xdDrx1x+NcDNfuN+uZ+T4cjQEt3ATfa1F6A0CLhJl3omWxKwUXQ7rlzdFY5rx549e9QPx6ZXsi/pP8eYFwTUf7Vu9bl0kGf0/8kIph1iXNdeLo6XK3N+j+0kc5nypy3j39Eb9n4Aj17/pz/96cuOuSnlxIGVeh2DHMRfa3BTdEe3v/3aHb3Ions69bZfkqFu48v5zrH7yle+oti4ccyIODup61i07NcK3NTnby99uhxd7gZe9gIcX0kb5PKVbY260Ma1P2q7xBZExysah6wbUKXrXlzZ3fY43XQhTod7AcK91uJ+QHL0u5KoiO/rmbcHnUvRPklYIwFNRcZ6zEqpRx9HkYGuM+rcEgTqDCBZtyUhjewNuH7zM9pN/s739URL3WyVLicBX7utR4POCdEX0Qn2Rfqo1ydhhnT9iupRr72CDlR0AyXi9DIqb9Yh8o56+XTT1UH1Qp8jvcZAl70uZ12W+jyPzkm2Xy4N+ZwkfdLPLNI3fsb6BHxnWTJG/K6wh+PWg1DAzTjmZoyC6OBm9o4JZBS42QToGUy5Jw0FVpIOyOSxBPPq82VsPLiBsdsmVSxGuqB7C2WUv7aI5iMV9bxJj0bihaaPc3UfX2/lEU7PwM262C6XsFUsKWZjOp1Sp1sC10yMU2eioaSLZDoNxwvgnt9ApuLh5qkUDucdDB9NwX33CFLXDqP8z/OofH8NrbUmrLyAap1kH5JNqHN2VjiDwi/lLK27mF5kbyoRRQFKtRDqH0TQBfV8p9wuyINGlL2UZCQVEtgr+kjMpZD59Wm4bxlHkwzZL62jvFrH8eUKjm02sO24qB+aRitsoVQqq4TLiZSDoWQWyaSDaq3WBjaTSeSzeWTSWWxuFDFVXMHNKOJg0kAzTCg2ZlhrdcDNIWQ/vA9wyUA10dqoYfvZVZTmi0jkM0DdgF9uwkwBE++YhDuTVwmYGZIurADVB8+h1AE3TYKbg5DOEi9nbupu6bpd0eeeJPGLY+9Hz9X8W7dB/cKBRW3toPb03/K518HNAaTPga0Ut9Go15QhTaYzcJOpNh1de/G5UmEDT3/ry3jpx99HcfEMEnYLh0YtzA25yKkYllBsRxVbs5Mx/dKNcpvurfAixvHoTPA2RkmAs+0WThf1VC4NJ5NCYNoo1VoobJWxVCjhxHIRTy8WFV377FYVpZqn4nhcWk98xzlBmFWUhwbG2iOY+Sd/8ifqQHvlNVfhng++FyfX5/HwiSex4pVQMVqothoXXNd5ibUrM4qb567E2w+9EV/43N/h2PPPKwr43ffcjff95odw/89+gH99+kGcKq6gaSpBAIGpFglSMSmjhKlY4UiRxW8DToKLHpBKGGCYE16kJEjkVDdghsoqLyROxj+hjJnoqeYBtFNkXDabdLUBaoGhfpj8yCOjVuwvKzZpmAK4poG3WkncaBiYNiwEtRa2N2rITOzFWz78O8DsNB488zS+8PDX8cLaYjtuhkEbmMBkdhhXz+7HG+YO421X3YQbDl6NqdHuiXUGUMEdP6IzN6mXEpCYv4vbBw0ajSOZKwQ3yYTr5Y43iP6IEdwJuEkX3UFiQkbr1w2u/E79fc973jOwW7re37jy9I2YDMJOmZv6JpEsI7IT6VZJRmE/tgrHjaAz5x/dmHXwbSfgpi7fXge06IZcwE2ChN1ewtxkLMxeCYWk7G6HAJZPEIrgL0Gwfi8y5gj+RhljbOuVV17Zl0HJ8glsUu/JkO0G7Mdt7Lu9x1AB/Zib/fp1uZ9Hwc1e8yWujkHATR4qCAIP4pItLBLOyUHATL1NrIeJfshEJaAqczNujkb7En2Wdo5uydSp2dlZtRYxW3u/EBE7HQfaUc5RAu5sN3Wr28FPyo4DMv7/CG7qNlD63gtgjZNL3Hhwr8K5TtY3wdhBQFsph7aU48RLEjLl9VccMDFo2a82uCn2kofcQZKQ6f0YRI7sF132KUvOFdpBrkvsB+ce53ucXR9kPxA3ZgxJwbFiPVKXADxxoB+fob1hkjcJESHJFSQGGevRk9BwDWBcX/aLQIeAbPohT4Ah/s+LRP5E+8lyaC+krfIdAVFFr6Vc6hTZv4wVGN1Lkc3LNop7rR42iOsz64/aVbadtouXQ7r7uQ6ISXlsm4Bu/L1bmbR909PTl/RJl4WMmV6uAFCUu4ToYB/1DNjyPUlqQ5vPceY+h2PBOgQwpbxk/6mzOlkG+6pi1bdaSv9Yp67HXE9oy/k5f6Tt4tqsZ7HvZ8Ojh372h/3jRQf/pwwliY2+p5bkHewf+8Yfhh1iW/Q4k7pc+bvot4BzfFZikOp2kX2hfLmGUAZsh8Sf1BmNAuZRXpy/bIf8L+3g/7LPZBkkqsRd4jLmOXWDMmH7+NJ1VOa79IP/szxeDlFu+hjxe5w71F3+LrFU9csHXV9ljrOtAn6LDDgnZS4JK1gfC7ZLAHjKg2PDeRO1JQrc/J8+cNEtXbn99X616JY+lkDmXWPI3nOpW3qr2EL9fA2WywzqpnLXbjJ+5HwF478+DXvUhenQLb2C8tfPo/7jkspKzvcIKKrjJgJ8Aym8mB1DM5GCQ69Lv+156TgJ5TlZbzZQqlaRzWZQb3koNRpAtYHJYhOpYh2/Np3GoXw75qb77lEFblbum0ft++torbdUYhweiAm+KhKPhMgjnGmx7R02ZsdVPbIQqj+VmzpJVi1SMi+8AaOTFFlhFYxVCoaR86GOw7aJkCHjegF6wmD06a7eIXQJIMr/+X0mEt72kJhLInnHJBJvHoe33ETti+sq5uZxlVDIQ9FN4fyoi1QmiVwqqbpaqzcwMTQM27ZQVxcsLRVqL+EmUbds2JVtXF3ZwJuCMhIqW3obECBzkyEFkm8cRfqD+1W8TJbXXKmj9PwGfKMBdzKrMr37BQ92NoGhG8ZgZN12WDuC3eUWKj84j8r9y5pbeke6l8hEA505JmSVvu3DyH/8f78wFJxfekIhfQ7qZ1/qvlw8xe0D9DNYr5ib0VkR3UdwvultiHte9i2D7pv6zcWdfv46uLlTiQ3wfGFlGU9/75t45ttfQXllHsmkgUOjLvYxm1bKVkpBO6PuRzpxLNtE8M6NSec9ZYM6BljAzQsgZ+AjMALYrotULofM8BCshINCqY7V9W0srW/j3EYZJ9YreHa5hFPrFayVGqh6KoVPbC9ECTk56O71iU98QoGcf/qnf6pcNrGKocsAACAASURBVA8cPojb3n07frF2HI8vnUSRoCatmCRL6mREskID07kR3HLgOtRfWsPiqbNAwsbY/hm4M8N4/twpLG8V1E0U4zgzjmbeCTGWMjCWNjGRMTCTA/YOAfuGTYyl2qAmQc6cayDN+CbM8tZOJAfeqRDktDpEThooAsDMZM8kRxXPQLkZosJMbs0AxUaIlSpwrsTM7sBSMcRaFdioA0UvQN1v9yhrGph2LEyHBiZaFvZkJnHPb/0eSmkX337+Z/jOMz/BfGEdgZ3oiKAjV97qGSGOjO/CJ97+Abz/pjtwcHbfAJqzs0dkwy6bEN2I6Le4cgNKA8nNATef/F+CvHMzwRiGPOj1Azf7GT3ZAO0U3NTd0nUDrNcXBQriAA/25d57733VwE3pj94OAnAf+9jHeg4WDyqMt0m39OiLG1Eyyu6++261+esHsrCf3JAS4Dx58uQFBoRkpO/ldsvNp7ilxx0cpW36Z/rvOwU39cOm2hRpjOq4RS76Hg8mBDfZNx6Ker24OFMeP/3pTy+A45TlVVdddSHhSK/vU/8JkHKMuh3eo32I+1uX4a8quBk3V6KyufXWW//NgFlpi1zEkK3JsZUM5v1Amujncc9T1+TgRN0ig5RsaonH2CvZzE4sM/WKISX4EwXNohtOvZ0yFwYFN8k2lFhrO2lf3LNxc3OnzE3G3Ow3TlLPoBvefuWxLzyQ88KJMXv7ZULX+87xoU1lu7vZRv396KVMdG2Sv3cCbsrlmQ58RHVE2sAQCJ///Oe7AriDzPFo2WLPuM+j3SU4Qv2VOIe0rbxAIsDSb+2PjlW3dZzJvghIc60gaCN16VmTWRd1mwxxXu4xyZfE35NEX910nvVKYhWCmwRtGAaDFxv8jN8XUEzY3LxI4QVXNA4yw4y8853vVOAJwS4BfaNtlbawP4zbynZLBmt+xu/97u/+rrI1fJ/rjYBa1BfaOraBMWL1OcLDKoE8xo5mW9luAZ6kDTqbTw62LIOXxuzTysrKJaKiZ8Rv/MZvqLkq+y6dlanXz7I5DrywoS0j6Cfyk3jt3Wwty2Sb2SYCfyRKsC/UMZbLvYkOdsocIDDFecyx4DrAvY/eR5b1kY98RMmU7WcZwjzi/lVYn73C/+hzmd8niEh7QFvAcaZuSlIlvX/6HGN72TfWx/ZyPeG5if2UPsq+QvRGwGcOiMx9/i5tpW6wDfTA4PixDQIgy948bq1j+WwD5c26KWfuwbm+sX0iP5Z13333qTrElV3KYxgXXhIRhOcYU5clBIHMG36f5bMe7nEps+9+97uXgKVsC8fot37rt9ScE+auxFAVXdMvCEQe0f2ouKAL81ffJ8TZI5bJtv2/7L1nkGTXdSb43WfSZ5b33V3t0UB3w3tvCIIWlCiKpMShNCSlGIY2JnZ/SPq3+rGhjZhfOxOxOyMqViGuZjjSgAABkSBBAxAAQRAe3UCDjXboalfeV6XP5za+m3Uajw/pqgHITOBFV1RX5nvv+nPP+e53zuHe9Z73V8uY//d3wz9/dMMbUiFgMod4AsqwdF5tneCBodLIELVi8Er1hEKJ23uQ+/xWHVeTSKEeuzLgLDgonc+jtlyFm3dgZiz03DyIxFhasy+Z3dZbLKP0sxkUn1yFqRMKMQER7VYCaQ5+ZGZxPNkLP5ZEF2M4ugGKlQqSiZgOAUcGYqFSQXeWbbJQZSLeQgmp6SVYqyVcP5J+D7hZ+N55lJ5Zgjdfg5EzNBPI7E7qJEGsU5AJgJwPb64Kb9aHqjBB0ru5Pt7jek5yVNKANZyC2UUD3NNgZlAjmuDpyG6GYcJwTAQbSZTchSqCMsG694LIGtM06s8jBxhDFszuBFRBIWCfK0Mnb3LzZc2WVXmlmZvJjw0idks/agQ3/2GhHnNzPo+3V2ooJ9MIdo/Cjtv1PB+OA6/mIpWuJwsuVyoa+kgl4jBsAwXPgFWrYn95CTfUVnTSIcEU/JILlVJI3t6H9Kd3AqYLRTLUqo/SRB6VhSUYXQZi3WlY8ZiOsWn1JWClOY8IGlvw1z0UnzqH8s8XoWIWFJ31alWdVEg7isYSGvz1nYpOMmQwd4sF+KaFxH1fRff/+p8vTvFG4KYcWHAu8v9y4BKd9832yUa6Zzs9ks9QJlF2aKJfInHxkEqepTyV9SoyqV0otnblXsr3H4Gbl9JrHTyztriI84dfxqknvouFsxMo1woYzBrY1RvHUCYGi7FDtJudJBSiwJQk6hvMTX0qslGYBjrrsTfrpyT1eJwe41rw1Nq2ke7qQqa3C2Y8jmLFw8JSHjMLy5hdyuPsYkEDnKeXSzi/UsVquYaq623EAv1NsJMTkRvdN7/5TZ3N9i/+4i/w7LPPwrIt7LpsD+IDXTijVjDvF1BmRGCiigJi1NFaDfaZSiGLGAwXOnZILfDIsUQqpjAUN7AlZ2BnL7BnANjTC2zNKQymDWQTCnGbiYE8rJUU/MBAwmasUoWzK8Bbi0xQ5OuY0AlLYUevgQOjwEIReGtW4dwKPdYDdCUDjHcDO3oM9KV5qg24VNZqAao6Fkg9pmjZVZgtBDi37mNiOcA7S8CZReB8wcdCOUDJ8RGz4hjpGcDY0DAm1+Yws76IfLVSD9RMhDbkms2x7Y6l8G9v/Sy+fMencGB8r04u9GFccmIZNY7C4KacilJAijLGusg9FFBUyMn82gy4KcIxagDy3XQFZczNVsAbBSAZo1TsGzE32/VXWDkU5YjClMxNKnetwAoqzkwoFD4Fb1ReI8Wd8TM3C25GjWduDGSEcH0xa3QnzDbWmYYmYxCy7zYDbjZjbkaVSTF25XPOlz/8wz/Up/DNLnHLjTI3mwEZzYAEMTjYLzRGOYfagSBk8xCUJ5DMiyAHDQwq9e0uGqCc8wQ4m13twNnoc53E3KRBxrJZ9w/yoju6MF2iRkAnwMc/J7gpChGN+5deekm3Q4z4TgCuaHtFHoT7t5mRyns4z2m0UV6R+cL5zh+CoGIsd6o08n1sD4EzsgK59qLzuNl48L7NgpuN1vBm5xXLjYJ3mwU327EKm637ZnXdzLjToKW84PojgNRObtAo5zwjcBKWee2ei8rHRn2/GXAzPE8blR1mSLCuf/u3f9uwbY3mdqs5EO1behKw/zjfKc8JMLFPn3/++YagX6P11qot4fK+/OUvaxlNA4l7Gvdp/kimbcpH6gQcn0YxUDuZF9G+ZFuE4UvWIt/BPZT6Atc+1yr3EJYXHmOCPQTNOQ5MOCWApLADoy6ABMYI9nAtCAuTdaHs+MY3vqH3fN7DQxuWLUCReGewjOiew7JYZ+oKlE+su4S+kPKljDC4yT5kmwiKh+cpD2c//elP64/Y/3wf+0fcgfkO6kXcnwiwUeegQdsMxAyzSHmPgJ6N1gplKj1XOBYcc441QU7KemkL5yC/Y90oP8kMDDMN+Q4CxVxnwnYVI5ptkBiuzdayyDlJOEYd4MiRI3o+hHXKcHvDoKS47YdlePj/BNMJLHKOsx1hl3wBpKMgJ+9hzHseJrC9rFuzNd0I3Gy01jkuBMV5cEGQn33I+hDIffzxx7XHSvRQlzHcqQcQ4OR3sndJffmb+wLHjbKBYaWEtSlzkMxshhfiITPXOAFxls31zR+JoyogJ5+TcFkCgLLuMs8F3OXfMkfCLrVsezh0giQUeo9XlOei/OrjqBYK8MsFGNV1mMysvboCnwliHAd+rQo/v4pgZR4+PfLyNaisDfvaLHJfGYfSbn6eNnFrSw4Wn15Adc1DfNCEmTLgrntwljyMfHIQiZEEVDoGb9lB6RezKDw6DytlQsVoL9fNRuV5+KmVw9FYFl4siV5jI0N6pabdp9mGmlurJ+Ex6kmGc7kscoYJ9+QUVs/N4pbRDPZ2J37DLb34PbqlL6E2U4I5aCD9sTGodBzubJXZkGCO2LAyMZQOr6ByZB2q6MGK2/UcFsR3aW+bOiKmJgp5+RqSV/Ujtq8LfqGG6uuLOkScfVcGxnAM3jkH7isFqJqHxL0jIEpYPbKE2qk1WLlEfXrSQdNlHE4WUP/bK7kwB+OIH8whti8Lv+jBn/agkgpIBfBXK6j+chnIm7C3JpH8+ABit/ShNlND+buLKM5W8dbMOo6T2dk3gOw1e7FQWEGxVILhK+1J6WomqQFf4x11r1fbsrDqB0jWariyuorr3TUkLEMnbNYjnHdh5CykHxhA8p6xum7EeJyOD6dQRVC1kT+xhJnn51CeqaB3Xzd2fH0cVpbMTaXxGW+ljOIT51F9cQ1K+VBdGaB3BNbgOIzuLgSewwwmUJkemAPD8FnHOElqFhJD44jtul7XRQBFSdwmn4XlANfQpYCbcugRlUdRvSYs30RXZ5myD4aBVmHic88Ig5ud6Fab1Vtb3f8RuPlB9mboXRSS+cnTmPrFE5j85ZOYXFzCuusgnVTY2RPH1lwccdKtNdu7ztnUclPYnBosexd0pNCpw5j6jouTXp+e8HkKID+AFbORyGaQ6sohkcnCN0zkCxUsruQxvbCGqYU1TC7mcWG5iKn1CuaZlKjsoVD1UPUCQpX67WOjY7jn7nuxZ+9uPPbYYzh18qRWeLfv2I54IgGny8J5Yw3zQQEOGZNkLwoVVaroBbCDAFk7wFjWwN5eE/v7Ffb1A9t7gKG0QoonPiaQSQD5EnB8jhnLgN39AboTPr73NnSsy4NDBsayCj875eG5yQA3jxvY2WOAIU/GMgF6MwGemwBepx5nKlw2CkyuAQvLAa4ZUrht3EB3UuH1SQ9vLvjaJb07DoznFK4ZMTDUxXjBCmVmvKN7getjvgycWgWOLwBH5328vehjdj1AwVdwuTPp3SmciK6eJX4014vPXHUnvnHf72Lflp1IJXhy9N5Ln0q6Tt1N3Kwzej+oK8rcFLd0EUiiJAiD4VKZm43qy/m4c+dObWi2ci9m2VSweDovcQLlfZ0YMI2UPyo2v/d7v6eNiGanRXyObIa/+Zu/6SjGaLQumwE3qQBGN4pwn9EQpxLMwwSedre7qFSSxcL3EhTlc+2YmzSIaVC1ml/NQLzNgpth5maj8joBOLhREpxkwhD2yXuU1FAncWxohFHJZtlkTrJf2p0Usj8IcBAYjbJNw2PQrF8atY116QTc5FznnG8HBkWVl1Zzo9l6CSslohQ1W2M0ahjq4J/qooziOBDQ5Hrkb4KarYzMdnVrJBOaGYOtPheDn3seDUMa1AQYyLjmnOwkZi6ZTmRjCfAernuz8doMuMl9uR1zc7N7Svj+zYKbki29Vdui49eqftH3hO9t9B1lFdnwBE/axeDkwRZBHzGKG82rdn3XTJZ90OAm68ayCEpwn25VL64h/oTXOPdEca+OygB5N/c0ghLCUOQcp7Ek4GY0ji8ZWQK0tVuT0e8JtnAtEfTguudhgmSy56EPAS2Cao3Ghn3LvZ3t4fwMHwpSbvCdBLz43kZhRghWEnhi+7iXCojL2L5hcFP6RcBNvovgE405gm9iSIprNceEP2FwMwwchcFN9iVBVL6HbeH48N0EWAluRvUFGW/qCgSgOVYsn/VnvQRUEqakgI0CbkbfGQY3uQexn9mX0p+sN/dF6mYEGKPzTQ6CWB+G2WE7RB6yPgRuuSdLSIOo3GOfsd08nKU85cVxI8jJdhHwpVHMPmKiS4J9YdYix/4P/uAP9B7PNcw+l7oLk0gAzkYyl7KDbeQeTEZqeG4LuMnyOUc4xzk3+X62kd8TeGT7OMf4w3UZLYfzShi3nOu8JKZo2OBnuzg+JI9wvBp5kLAtsn7JUg/LNtaF84D9x/2G/+d4sh9YPlnH/M2yOS5sB9cbx5V9y3kfDoXANvKAmPHKCdJKGAjWgf3A8WF/P/XUU/qQXdou8phziwclJDbwWa5jvl/K5W/OH94fZpvSFhAAXQ4Thd0r/SasTPalMH5lbsq48R5Zo7I2NyufAqcKZ+YElv/ym3BPn4DZlYa9J43c15ksxtQsRa/oI3+iiOkfTGL0s1sQH84g8ExUpovI/3oK3Td2I7OzB3ZXAm6hivLhOaz/3Qws066DmxrfpJu3h8eNLM5lemDE00h4HmbzqxjMdSFh2cgz3qbnYnxoELOLy6gFPmKZFBI1D97Rs1BrJdxE5uZGtnSJuVl8+AKKzyxoN2pjKIbMvaNwTuZRe6cAb7UGsz+G1G29OvmNu1wDqn7djZxJgzImasdL8BeqYLw39rG3VkXiyl5Y2zJwpksoPT8Hw1BI/nYvzK0ZuMfKqPx8UYOX6U9u1QxG551V1E6vw+xKamIWQ/HZO5Kwx2PahZ/MV51gOWFAMdFS2UflFytQTEifdmGMW7AGEvDecOCvuLC3xJH8+IZbOsHNh8jcrOIoY26uVFFJJRG7eq/O/VEpl5C0bfTlunHywnl0JVPIpdLaxX8xv46ubBccxror5XFFcQk3uetIMSTLBuziFVyofguZz48iee0W7Wrv1zxU5ypYe2sVtSUPsT4TqWEbiaEE7J4kVNzS92kznuDzbAXFR8+gdqIAf3kR8TseQPr3/zck992x2Sn5nkMXznch5oj8Dx8yRWW2rA/Zp1gBri85JJBDsfBnctDAe3mf7DXCkg+HvQgfVIiOET6Ylf100w1/Hw98BG6+j85r9qhXLWPt9FHMvPBzTL30DJzCumYIrlddLJRrqMDFjl4b27sT6EpYOqyEx5gTRDAvxtkkRb6eRKh+YrPhg83PNqiRnKgbETpB53ASKB0ClJ6n77EY6yzbhexAL5K5LGBaKFQcLCwXMD29gKn5FUwvrWN2tYTFfBUXPAOzcRPlmq8FYGW1prOYScwTLp468y8OM2nD3taN2mAM63GnDm76zChWD+uRsQgcAreOKNy8TWH/sIEtWQMZBaxUApApzvtOLwV4ZTJALhngyhGFY/PAqUWgK65wwxbg1elA9901Ywo7+oBfTPj48Wm6fFsYySj0JYArhxT6MsBPTvl46YKvs9nv7AfmigqWF+COrQoHBhXmCsB/OxLANYHrtirs6QHo+NpnB9rl/bVpYLlCl3pgVy+Qr5H9CeSS5JvWGaFHpwI8Pxng9bkAZ9YD5MljZ8dbHB8XQ9lu3LPvBvzpZ76Gy8f3IBVvDGyu5Ndw9NwJvHziTYz2DeOugzdiuGegbQzG6JzTJ0oNQFERfAIMUQmSOFBhdygBEmg0RRMKtTPuWhmqVAoJlhDkbHZR+FEpI+OPRk1YUelkWUaBGyp9LI+KWSvjloAAAUK653TCVI2WQwXu93//91tWUdzSaRyGN5TwQ9JeKpQ8KaciKjGKWr1c3Kio2NPI5DPNLo75t7/97fdkS5c2tQPvuGkxW3onzE0m5eF86gTAbLfZUYmmexcBznauplSK2Rcsm4ZEu+zJLJvuejTeGrlbNhqjcH2bAZu8ZzPgJudgs7I2M/8byYRWnzUDPMkMagducu7RgGoGCHO+cOxoXLWTHwJu0lAiIBNm/IgyJu1oB5i1AjWj7RXlK/w73F/NyqZSR+OS4BlBdBrhrS4ad2Q9sX2dXpcCbsq7tT4QSe7WaAzajYvM9UsFN1vNvU5lQyf91WhO0N2WrO9WY8PnvvWtb70HBOykzEbyMtqmzYCbjYyOcD3E2OBn3MtbgbG8h/uNHKhJ/wgoRtnU7OK7CSIQUOL6puzlOibQSICeAFC4v++77z6dyOlSLq57yl0CRJQTBFG4trhWyFyjLhC9WBeuO7rOS0IyYcHJvewbSUxDeUIZT/COYAyfJ1DJg0QBNtkm7hf8TsBNceGWMWUbydykbGI/cK/m/sK1IbElRcfiM2S6tWNucq8iC5dzdMuWLbr8KLjZbJ5xLyT4dPPNN2tZRF2GPxKrUNiXnIMEy9guAbvlnWFwkyAmx5VgozCeCbQRlAqHCpI+JhjJceD8kH1ZYm/y/RwT9g3fyb4g4MaQVtwvom7VbDfbQbCWz1JnYj9LnFQBN6MxIsPgJvdQPidxL2VMwgzWsJxnOewv6px8NpzIUuY33fY5z9hGvk/aQv1CwDP2PevKsqk3EyhkG8Pu87yXeig9ifhOXiyPn7O+rCPHnd5LTEQX3Y/4PdmPrAsPewkii5t4eM6zXyUWNnUa9jnHgKxNzlWCp+xL3sP68F2sP+c/58fTTz/9G2VzLVKvJEmAa4Xjy4t1ZhupN5PtSt09vLeS9cn1wn7j2iZ4zHnIOhBQDa8blhFl2Eb3cI6VhEAQO4cySvSEZgAO3ysZ01sdjDeTXQSovPIqVv6Pf4var1/VLsbW1jS6/ngcRm+8zuLThCKF2ryHtTfWEFRc0jCh4h4SgzF0XTeq/9Z2ux/AuVDG+v97DsG6q21q02LcTR8l18N3kYG7ZRypRArrC0s4tzCHq6+4DCtreawXyogzjmJXDodOT6DLULgyBux2aiguVnFkuYI7R9K4vMtGz953EwoVmVDomUUNbppDNtL3DMI9V4ZzpgRvhZnFLaRv60b1bA3OmTJAV3ADcFWA1J29sAdSCPIevCWymX0YyThUjnUG3OUqalNFmCXAvjYFo9+GN+3AISCaVkjs7NbMz6DgICi59QQaZEwyBmkuBm+hivKLS1C1OjHLTJuwtqVgDSdRfmkF8MjadKHGTJjdNrw3a/BWPMTGNsDNW/vgaHBzSbulH54r4sxqBaMJE7nBFN6OZ3G86sGPxbFjeAi2U8Xy6iq2DPbrepybnEZPJoPRHeOYXJjH6MIF3OWuoz8WQ1Unb2a0AA/meBzZL2+FPdan3fDhuqhMV7D+xhrcvAczS/fUAIHhw+6Jo/fqkboLPvOIcC86V0ThH87Dn2fIghUkPv4lZL/y54gN1WVBp5esb5Gf4kEkv8W+3IxnkZQdXnPRg4Kw3droPpFXsjbb6ZWiy/C+cN077YfN3vcRuLnZHmt1P9H0SgmLR17B9HM/wfybr8CplrRwJPhoBD7KrofZYhWL1RoGuy1s701gOBNDivR4Pq82sqJv5C6rMzvrETnr/5gBnYF363E7+EMRWg0MMNZv0ghgG2RxeqgxZgUp4JaBeDKObFcXcv19SPV0wbBjOpv68noR78wu4/kLC/jxSh7vBK5OxtNT8TCwXEZyOQ+/7KBc8zToWfEC1CgAiE5u6UVlKIViLAAchZRhYGu3wvWjCndtV7hlq4GxNEMmE6BlNXxUa8DfHfZRc4FbtxkYyik8fz7Ar876+Oq1Bnb3KZxfVnjxbKCTDZUchR3dwI3bgOEc8Mwp4LHjAa4eUri8X2E4Y2BLt4JhKjxx3MWpZTJc60mJji36eGCXwv17lXZNXysqHJ7x8dIUoUrgwKCBm7YYGhh9+ZyPX5wNkIoFuHGL0qzS7x0N8NZsgO4kcOMWA3dsU9jSq1DyFM4uB3j5vIenJgK8Nu1joQJUfE/HRblpz0H8u3u/iBsuuwp9XT0XWZkcw5rj4NTUGfzwtWfw6CtP4o0Lx9Gf6cfv3/ppfOGWj+OqnZcj+QG4sIuSJQKKAkhibEaVAyoaBDc7SSjE6d9OiMkS+djHPqaZhe1YdIwvRBZd2H2qqeLRIDO73iBNU7MA7r77bm2wtCqTCinLpFIpxmIzkLjRJkBlvFNwk0pvJwCDKIGMF8p2dMIM60R0tQM35R1Sx6hRtVlws1XMzWh9280jGhbCPOjEbb+T/uB4E3RiGIYwo6XRs82AmGb15hx6P+BmuA7t+qbRvGz0WSMA6P2Am+IqSNCgkQEu8dW4DmmE8u92Fw0vsqZobAp7oxlY2arvo+2X+JqUb5R54v7YLHaZKGvh3436lIYajU4eorS6OM8oZwh2dHq9H3Cz1RzudD6F30EDmEAIAcNW2TRpmDNurTA3w+9odIiymXneyICNtjM8Vy4V3Gy2npr1WyuQdjPgZnSuRd8rLrCSgET2cAG1BNgiG5FgE/c07uXh9xK4IvDAe8iCI0hHkID3hw8ihPnH+U22F7/j/kWQMApu0u2UhyEEOH784x9rWRBO5BJmkbAu/FvYHVzj/JvACYFNgibikisgj4wH5QfBGB4msA0EhwjeEHwjCMryeY8kwuS9rLvoAKw31yHnMvdVAlR8jp8TLCLLn78J8vCH4GbYqBNwk/1OsIZ7EkEaYdDJIY480wm4yfIpPyUeKIEoApFkbooO1Gh+yWfsRwK8nOusi8TFZL8KuMix6ATc5Fxg+9lvHBOOA2Vx1NOD7yMwTHdy1pv9TlBPQFAZW6kbwTH2N+8VF2aOW5glyHXLQ3CyUQnY8juOi4Bgwi4MMzc5L8LgJsFZPsNy+JwwccOxIlmOzEe2izKZoL0c7IfnGg/keTjC8WX5BPFkX9IeVrat+5jzi0xntpH9xzpwHVCnEB1IDi44xwk0cq4JUYRjzjnA0AsE9cN7Msthv4guwb2L84J9zRA6ZEtKf0vsaIKnrA/bL7ovn2N92O+sk7BbZYzYZ5yvZGCG3cvZH2wj59gXvvAFvZ7Yf9Sb2W88gGA/iozhdzyc/9SnPqWBTZbHAxbOS65x+RGWL+WOgJvheR4+VOTnwhYLh44ScJNlNwM3hREqYHCne++79xHd8rD4H/4Y1Vef0sl7rP5u5L62FdZesnKY/NZH4LuozJRQPl1D7qoeJMdTKE+VMP39Kfg1H8MPjCK5NaFjbzKW5Pp/n0Dl7XUEnkKM7umBh1NlFz9OjyAxMgrHqeLC1BTGe/qAWBITc3NwXQdbUnGM1dZwDRyklY/zfhzvVC1U12oo5au4dTiFyzS4mXg3odD3zm24pVdgDltI3zME92wJ7kQJ7poLjNnIfaIfzjtVVN/KA+uu9kRkvorM54YRH83q+2tnCjrjO4FHezAJr+LA913QZdJfKAMxV+MbQc3SKZJiO5JQqz78qgcvX4W/UkNQVtpNPb43C3M4idp0CYUnpjQmAlfB7LNh78vCHEuh+JNZKN6f8qC2dAZuvjVfwImVKgw7Drs3jn2xKgbMAOtQOBZYmEn14dRqCT3ZLEa7MlCOg5PT53HN5fuxWnORZc2fmQAAIABJREFUXZzC9eUFXJW2UPJN7SpvpE0krutB+re2ajaraVoon13H2rElVJYqSG/PwFt2YdomEtsySO3KQlmBZu8qOrHWPNSO5lH4znmgWoRvKqQ/901kv/SnUPaGm36HE5NzXnTX8N4U/j/Xq7DWLwXQ77Aq7+s27am6EcuYMkhCwlyKbtpJRT4CNzvppXb3EJSsllFdmkP++CFc+OWTWJk4Ba9W1YFmdfYzcrIDwm71ZDerpRrmK1UgpjDQE8O2ngT6GGw45Kb+brKhDV9x7bVcBzkJaPLPtF0H215d9PHM2TyGEwEODsawqyeOrMUkOwRDgRpP9wh0MspDLI54No0gm8N5I4bn1yr40dQcThfLdeCSrM8gQDoAdpgx7LdiGOZLKlXMVRycdj2cs4AVQ8GImRhJmzg4YOCOceCGMQM7+xR6MoyHCSyvAg/92seRuQCDWeCePQrzReDtmTqz8+rRumv3fz8CDGUC3LvbwLYuhV/PBPirVwOsVoFP7lX49D6FQYKQEwEeP+lhW5eBsZxC2lLI2nwWODJbZzHuHjQw0K3w2BEPMeVrIJQsz9WyQhV0KwcOTQVYKgTY2aNwzy6F588B8/kA+4eAO3cp2DGFxw4HmgnKk7Z9AwpXDwJMhuZ50EmPujIKRT/A6fkAz57x8eKFAG8vBFhxTAzkenHb/mvwyevuxI17rtL0+KW1FTz1xq/wg9efxqtn38YCY7swgrCCps3fuGM/HrzuXnzqmjsxPjQKUydr6uyKgnNRcFMEiJwCSVB+AfdoxFCxjbpydQLMNashT5z5I245ze6jwkdglXGPosHvGxnKUYOQgpIKGF1hCDy2u6isEtyiEtYI/Gn2vNzbKbhJpZH92uhq1K/clKiAUqklO4JG5vu9moGbzd4brRc3zc0wNxsx+tptXs2+F3csAmU0Itq9p11fcfwIBoirmwTU7+S9ndzD8jsBN8laIpslytwM17/T8qJrIfp3I5BQyomCnJ0wN9uBm3y3jBvBCBpcnQDTkrWehl44PmwrcLaVbCBgQqOZ64j/51gTfKOBSGNZEhVF50wn/cU1ShnAg4hW14cNbpJBI3OY9WgENkc/l/rKva3k36WAm9H3Xcr+0encbzRW7xfcjPZPO5nS6P5LATebsR/4OfdkSSQjCUYkwYC4bHLvC4Ob4b4Jg5vc88jM43McX8lmHXa1FsCExhJBCmFuhvtCwE3qEQReOGYCYMr/G8kz3k+QhL8l8Qn3mEceeUS7CIfdctkGgml0Yyd4wnVLuSlxMYWdJWBJmEEprutsCz9nv3EvpH4hsQcJthCM4XvC4GZ4zRDcZFupJ1H2iWtsONaYzFf+7iTmJkEtyiHu7/Q04ThEwU2pA+tPEIogVfiggHOM33G/IbBFGUtZQCCR7WKfECgmUCmHeFLPMHOT7SZYSDnNcWEsRr4jPH/YZjL6KUtZLutPXU3iZApIHnY3ZlmcWwQ5Ce7x3SyLdYrqCBxjMjh5P1ma7A9hFnKvbsXcJPjIcZHQBhKvU1ySpSzWke1g3Z944gk9TmGWJecAx5qH8XyGc5Ft5D0yzyRJlYR04hixr8m+pY7LevzsZz/T+3o4XjT7kuAmmcOc85x/fAfBUALa4WzwvJfjyXsJshIIlzic/E4ASnFtl8ND1plzgP3G32yrhKIi8M828EfAeH7Pe1kf3kf2Jtc596ywfkBAlvoXy2VdwwkyWR/xlmIMV46BxGjlfk4msACbwtwMg68iL2TdSgInAScp97hmBRAOr7NGe0QYHBUvi0t1Taetvvg3/ztqv3wMwfQMkMoi/akBpO8dhqKdTryu7GHx2UnkzzjovbEPyZEUqnM1FN5ZRXWtiOEHxpDekq13pwKKT0+h8ONFHd8ynrKw5ht42LEw27cFZcdDqVCA5zrYnUtiR3kZvYGLXgPoV8CAqtvTF2oGnvcsvO0AmfUajNUabhlOYU8U3Hz4HIrPLKE2GwI3z5VQO57XzEj78izit2ThXqiiemgVQckDbBNOyUX2E6OI9yfgLJfgrFVgdsdh5+IwY3E4p4pw50pQSR9+zYUaMGD0ZOCtBHDP52FnAMOLwdyWqQOgzP4eMDFQHrGBDKzeNJyZCopPzcLMmvCWKjAHU4hd1Q1rSxzVlxbhvl0BEoCx3YbZbTVgbm5kS9cxN8s4PlvA8dUaSokklvoTuNZ0cF3MwYjpo+IDq66PBdhYdoEFM47zVgonig7ipoFcdy8ygYMdhQV8ThV1XpHysgNzaxzpeweRvGOUrCXNPl18YQr5U2vIbOtFojuJ+I4klg/NozyZR9e+LvTftR1eoQpl19tVfmEOhUenYMTLQP8Q0g/+CXKf/eZG6vnONAuuAcoHWQON9DmuBc5zWVvhdRLV9aOHCZ3qO+H9oNE7NqOzhRmoHyYQ+xG42dkca3mX7zpYPj+BI499B/7pX8OuFHUsDcd1NRLmB159I9UUTJ5v1JPlMFv4QtnBikfat4mxgSRGszayzGymY3BuuKULW20jJKN+D6BjRvKk4ZV5D4+/U8CujIv+XBJT6w7iKsAd25LIJpNYZ3Bi00cuRgHJhETAqWqAZ6omXqj4eKfmokiavX7/RqRf+oyTEecHGEmmsLcri5xlYzJfxtH5VU25v2JQ4f7dJh7Ya+DgmIFMXGFxKcBbkz6m88CBURMHRoDnzrh44qSPyXWFyweYSAh49UKAfAW4bkzhs5crncDnqdM+rhgxcO8eEz1J4JmTLvJVAweGDFw2opBJAqX1AO8s+9q13Q+YQV0hY9OVvN45TBqUiAN2DFhaY8Y0hUw8gOsHOLvs4/SKQi2os0lzcR/d8QDrZeC5c8BlAwp37gVGuxUOTfj40bEAu/qBW3ea2DfMwM7Ak0cDXFjzcdkgQVwDFTeA5/rYllMouAqH53z85B0fT5zysFwIMDwwgit378GW/iFMLs7ghZOHsVIp6tim+gRQX/XxtAwT/ekuXDe+D1+97TO458qb0d/VOuZgs4nZDNzUpelEVgTZ625c/E2DJ8rcjL67kdBsVj7vpeJHo6udqyvfQYWPRgvBDSqWjeJlNTLEqbiRkUIFuV18RpYjGR5ptEXBnXaiQO6ncUCXnVYXy2kFbjbapOR9bBNZEmyXxKRqV7dm37cCN5ttWOGNSpibrVzfJaEQ3dLDhkszg71RXVttjpw/HN9WrvGd9I8AXBz7sBHdbmNu93247E7BTbKABNwMG62dtCN6T7N5HF0v7YDCTmJuNgM3G81nGk8EGMlybBdagM/T4CQzheyQRgxOkV3S/kbgljBHGfeLhnW4XN7P93Jt0ggjW5wMpLCrbyfgJtc/wyW0O7T5pwY3ZQwayelO53C4/ZcCbobH6IMCNlsBsdHx2gy4GT5I6wSUbbXXhb/7oMFNATiFyRRmccohJQ/3OPfJ3ORP+BJwkzEOCXQRpOC7uD8T3AgDJsKClBiDzcBNgkBk27W6on3KfuGhAMsmgMZx5Z7Nff/73//+RXd0eY77IMeT9eY9Dz30kAZtCGCJG7KAssIEY32E7SrxxKJxxCgTCPKwjVzD/L+Am9Fs5ZRfBN7aXTJH2S6CUexn2WP4HdsuCYUo9wlmcj+LgptRbwLKGgJjlInhJEWy1kVXIBBGpp3MB35OGRcGN+WZqFu6AIM8/BEWrrSH84HzhKw89hN1MwKKEteQ/S9jwDZy7ARwE92S4B8BWtaf+l00Ni/BTx6E8TeBchrpHBu6NstBZDShkMTcZF3ImuQ8EsYnwT3xfKG8Z1v4N3Uh1p9hQkQH5m9+xzqSpcg6s6950C8hCOQQQFih4ZhzkqldEtGR5cy5JKEVZC5zvRCkJ5jOi/so+5r1CctMvpuHjPQK4Fz6zne+o+vNstm+aBvD4CbbKUzssOtq2F1VGKwiS7gWOA+5RtgvBDhZN6kT38mx43MELAW05fcsi3OJ/cb1SJ2G48H6cjwod2Ru8Xu2geVxnjQCKiWGn6wX9q0wNWUNN9Jhwv0n3wuDmWPYCYASuDV4a3OonXkLlbeeg3Py1/BnzuqYjEGFlriJ2BUZZL80BrOfQTcZVk1TlbD61jLKF0qarWhnbSRG0sjs6YKRYAzGuru3si04F1aw9t9mYExVMakMPO5Y+JHRjessB9cGZYwGDjJGgK1MhstQZ5rEtGEd+gFSRoB3ago/seI4YdrYt1qDcyGPm0ZSOuZmz2Uht/RHQuDmkIXM3UNwJitw36nAXajAZ/bvvjiCUoDkFd2wd6cA2snLVZgpG3bMRuWtAkpH1sEgmMn9aaTuHNKohL9egc9Eu69UYI0ZMPrj8BYdeHMlJK7LwErHYAwk4DKj+curqBxdA2wXuZtHENvZhcBScMsOjD5A5YHq0TXUJkua3RjMVWDH00B3AHOLATNnwz1SibilC7i5VAc3Z/I4te6g3JPFrwfTuLGyjjsMB1tthSpjepJTSiyDqEsQYN1zcMGz4PomzsPGayqOSV/hZm8NX0p5SBdcWFfnkPrUCOI7++EVKzoeqVd2kD+1ivW31pDb3gO720L+3LrGbvpvGYLJBEiuoTOjOxPrKD41hcqLq7B6bSgzALJ9MLZchvhl1yJ5w8dhDmzXcVbfxQF+c5fhXOZ6o90isjSsZ4fXkBwwhed6pzpfu73tX+v3H4GbH8TI0WiqlLFw4QzefPwRBBNvI1VcgeXVUGWsGQaj3QA2eSJESrvyA8QZr8H3sVp2MVOsYi3w0EM39d4EBjIWcrap3avFLV3/ZmJuBIiZCi4MvDLn4FcXSiiUyrh5Wwpn1hUKlSp25gzsH0rjZxdcoFrGTaMx7ORpjLI0qFpUAX5VA35ZdXHK9VHVEY43/Nw3MobVWaL8YZ0DGJ5CylfY2qXw2/stfOZyhct6Azg1YCqv6u7hBnB4OsDTpwIslgJ86SqlY2lOLAV4Y5rMR4UDQ8Dz5wL8csLXr//UPhP37zUwu6LAWMu9WSCdhk5wVCgGmMsDM6VAJ/hZrzKuKFB2gYoHOD406MiM53SANAzGwAhgGgo9cSYNUsjFgd5kgMEEkxsBcctAN5mXSXof+JiY97BcMrGz30RXGji55OHhtzwkbYUH95nafZ0xRAvVAD894+OVKR81uhaYSoPIBwYM3LxVYbCLsVSA1TJweDbQ73huwsX5fIAq0WqdSO03MhBdZOJyGjK2aDaewL6hcfy7u7+AT954DwZ7+mBcBEHfK/zCn4SNQDHY+Zn8NJrqogzwxJnuOo1ARXmumbHaTIjycwIMwqDqRNgKyEmglcYnFTzJHCntoHJEZYmnymIcdOL+yvdQ+SToGFbgGoElzfqKdaCB1gm4SUWxGXOzE7FDNgUNGyr97Vz7m72PiiYTCrVjwzUbY5b7ta99rWVczzC4GQ2IHx3zSwE8aDzRLbGTEAfN+oHrgYYjXTappEdj17Waw+3GKqxwE9xsB+azfAJrZFG936sRGCdgiCQXaDW/w8+/X3CzkSwS10+OXydxODl/2C8ECGjcNnIhbwTm8jMaW5JEgYZUO6OG7yYriOXxh+VJogL+loDoEr+NRiBBdjJr2sXbZF8QXCCQRFnW6cV52Gm29ChzUxTfRvK+E9kbNmj5/w8q5mar/aPRnAkr8K32rOi85hy4VHCzWT2kTzptA+/7oMFNqQPbJwCA/BZPDIIInO/twE05QOS9wqYKs90ECCEowHnfCNxsNpfaHZ7wnX/yJ3+iwRTuRwSeJCbgD3/4Q83MDPc39z0eItBlmow/elsQNBHAJBrDT9a7ACGylgXklHklQCh/E7hhvbhOxS09OtbtDgva7XH8nnUjuEkAkgc4bE8jcFNYsFIHyhvGbGRbyFqlKzgPZ+TgUO6jrsDDUIJnbC/HrhNwk7KJ/Ul5RvCRemD4okzlu3lYxH2e5XOcBGgj8BcFmKU/qG+JqzzHjfUmG5IAZ/ji+wlukp1LUJDv4/sF3KSMDu8DYbd0goPU5aLgpjD2ZJ/nmuR+yPvpgi3gJuvBthOoZxgl6pzUDyXRVThWZNjlnW3kuyWWqLhxs28IjrKc8D7Fw2ph2bJM6iLsa/Z/uC6c69yHOe4EwVlXzk9hQHK+CjszDOhzfvE7YXlH5Zn0B9ed9InEsxRPC9aD+hHXPHWUZvss300whWNGVidBTOoz/OEcEWCT4ySu6AJsRsObhPeqqGwToF7WtbDXo/tDVO7wbzkEoc4R1Z39ahHe4jScydNwpo7BO/kyysePwpmbRVAtwTICGPGU/lEE7ElM8gKYCQO5b2yHtSetk9YGzHxLeZ+0YVhm3ZdS3+vBq3p1u5mf0eSzDH1P5dFJrL64igsrHqZSFga8ANttHzlF8I02PeDoXBt1UI7/6rSdADFl4binsOgHcKs+8qseThQ83D6Swr4uG91ht/RHGHOTzM0yzEETmXv74Z50UJ0rweyLI74tB3euitrRZRgjMcSv74G9JQHnWB7VF1fheQaCuIKyfR1OD3Q7t3ydgIgMT58EoVINZs3UISYZd9KNA0YqAVKHmDUdtTp+EBgefGIdNRsoB7C6DCSuzSJ2bT8qJ1fgvLwIrAaw9vTB3p1F+dgCgoUazF4T5oCB2pEqgjUfNmNu3j8I+9bfBDd/PVvE6ZUKumMGRvtiKFoKW2xgi+nXY6NqELreh9r6DuphQIlVuMrHsgdMuTZm3Tj2lMsYGTHRdd8g7NsG4BOAcert4Fww4pYeR59geNmFYVk6zqb2znWgX6x86GzypZ9Ow11wYCQtKJMevDX4VYLgZUY9gJHpRWz35YhdcQOsHdfC7idwPgYj26dd1wXcpNxqFGc2fAAlrPLwXhT+v6yR6F7V6PNm9zbSxf4lf/YRuPkBjg4nRXFtBedefxFzL/8CtVNvIV7Jw/Mc1MjiJLtZARbImPOwVKmilOqC0T8KlenGwsQpVBanELN9dHcn0N9FkNPWzESToCZDgWgQDPCVgRemKzg8XYQJD3dvT2IkZ2Oh4KI7bsFVFl6adfHTEyv43J4Ybt6awWLNwFNnyygWyvjs3iSKZhyHysArNRdn6GZOocoVH2EUogpkVKAT8Ny7XeG391m4YshANgGslAO8ORXgRyd9DKSB+y43sXPQwOQK8JO3XCyXPNy320BPQuHMEnBhNcB9uxRG+g2UPSBfJmhK4Q8sl4GpVeDMKjCx7mOyAKwVDZ3YJ+/4KHqMLap0VvOLmeW1zGKHBEib3EPoeq5QJhjL1yogZgRIGkDWIltToSsFDGWBrVlgnD85hdFufmbAhsJyPsDp5QC9SaVd5PtSSm84p5YCPHzMw1Qe2NmtcO2IgV39TGqkYG/Ug9glk7DFUwoL5QAvnfHwxDEPPz/jY6IAgJsDB3ODGbshdZE0TVwxugMPXHkbPnv9vTgwvlcnI2ploIvwo0Ijp51yek5hGHX7aDXVqWhR6QyfkHcK+LRS/lkHKjl0+aESu5lYkpIJUrKCSpwhCnIqwK3iwIXbKv1E44Uny+LWFjVco8/I31HlabPg5maMwXAd2HdUvOmiRJcwgg2bvQTclBhJzdrUbFN8v+BmtL6N5konbZIg/zSALuWiKzjjcxHcjir+8nenAFCrPuwE3AwbRa3m4KW0k89wDZPNQiMlPO7NWA9SDo0qsqRaXWHmZqv7wn1JA5nMGDKgOJ/bAfWsJ418so5oLMrhRqP1KYYhf3Nu8DCALJrNXpShEtuIBitPy8V9UJhANB47lTk0DslkYRsaZcBtVr9LBTc3C8A0mvNRoHyzzM1GiWA6GYdOZUIjIzY6JzYLbnay5jcrvz9IcDPavugYCUtRDg4IbtILI1xnYW7y0IV7HwEqYTgLQBiOfyXgANtBN9RGbumNDKdGYx0GSFiGgJtkTHNdEAgh0EN3aAE35T0EehhzmSAn5xYPCulBwB8B5KgHhNlgrJfIBDmgEC8WAQQFUOFviVPGtdoo+U6n66qdrsS9/I/+6I8ugpvC3OS+1sgtXd5HkOvBBx/UXcL+4nPUYcJrTcBTyiceAJIpTzApmi1d3tmIudkI3OT9lH2Uq9wbWD4B03CG+3Ds0TBLjn0tQBv7X+JSEtzkT/gS5ibLIaBHPYdtIRgqbunhQ3fOGWFuNgM3w3Xhs5zLBPZ4fziBDuvJtlO/IluS64P3UH5Tbw0fALAvKP9FJ+eznGOiM7MvOC6XAm6KHiDgJseQ64F7OPtDXLzZL1HXe46TgJdcr5IkSvqY/UVwVeKacp+TdcK6c7/j82wr9z2OD2UIdaboITDfSdlBsJtMVPYd5Qljh/Ji/Shv+MP/y/rib3GXl9h7vF8OUVgO6yVMW65p3sc5FwZ2wuu72d4i61/shKjNUTr6NNYf+iuUf/Y47BzDViioGNl1FgKGAtvwkPwN2UsizbqLrt8dQeq2fhh9MZ2LoqUORDuPl8Y4FVTORu2tJRQfn4H7dhF2V0ybgbRf/ZxdN1CZmZqJeBjCro7I1UlHeoJAe3Tadp3kc+isj1/MVXDfWBr7u8PgZg8Kj55D8clFHRfS3pNC8uP9qL62Cm+1CntHGokDvQjWApSenoV7oQR7dxL29iSqbxXgTVYB20Lyvj4k7+nTcTFX/+o0Sq8tI74/i9xvjSN29QCqv7qA1f8xDXe+jARZrZ/Zhvgd21H+6SmsPnJBJy5K396L7q/t1H1a+O40nDfXELg+jMEEUrcNovL6Arz5ik7YlLhtCOZwCpXX5lG7sA5zwIK9NQPnxQKqJwqIbY0j9YlBxG7pR42s0O8uojRbxqEZJhSqYVc2hlsuM3T+DUYB1JEAZSzZlxc71ICVsjTgilVPhwmo+3IaqMwVEL+rH6n7tiC2I4egWNGxRFl/GQ4BSS+Oix6bekFGciNh0jNzKP9iFor5hMPkpItzK4ByXAS1GgIepLsB/EIJqS99A5lPfA2xHdfqtSfhZ0T+RfcZyiKuXa4trsso+1nWi+yBwtzW09JnBvs6kiLkIPmMa4gysx1BoOUC+Gf+8iNw80MYAJ9Z9GYu4NzLv8Tpnz6GXH4OycCF8nwUKzXMVhwsxjIYvvoW7L31HowfuAqJTBZLM1M4/KPvYeJXT6I0fR4Jy0CyJ4WBnjiGshaycQOmVt4o7wIUqp7+0S7WCQvpmIFMDFj3DLw84+LnpwsYtCu4aiSBvB/D8SUX66UaPr3TxPVjGfzkTBWHZsuIJRUGtvfiibKP856DMrmhOmiygir7GMsoPLBb4Xf2G7h9q4G0aaBYJesxgGVCZyc/Mh/ge2Q7WsA9+wzcdpnCQgn4v59ydbKkO8cNXD2stBt3LhGgDAMTKwGOTPt4c9bHm0vATFGhUA5QdQAeinmWodHggEIpJBQ0uiuXB1gusK0L+Nh2gp4Kh+aBQ/NBHdnks3Xq68Y+UQdCDSfQz8UNIJFSGMoq7O1WuLLfwLUjClcPAYNdgWZi1pwAx2aBHx4DlioKn9wL3RYyQ12PwGddkDLcABmjtUDh/FqAGgJs76nvbS9dCPDtQx5+PhGgxAGM1wFdArC5WBL3X3EjvnjLJ3Dn/hvR393blK0Zna4itCTotgCa4nbCv4V51GqqNwI3o/dHBWsjQKyRki/Bg+miLgHpP4Rl1/CV7B8CPFT6yJgIx5NqBvY0OrEOv5zg5pe//OWWTaBiTqOQim6rqx3gJIorQSfJFLuZvusU3KzrUHWWr1ysG+dOp8xNZiDtxN27UzAj3E7OITJ1aex2EsMx/CzXAoF7Ak3hGIVyz6XUp9m4UeFvx9zczPhdyr0EAwlC0s0sHEMrPK7htktbOgU3aXCS5RO+WskG3sfxI5BCA5KuoO2UJtaJzB2C0WGmTxTc4bvFmGEZNNC4Tmis0sD/p75YF645Mm7IypFMs43qIX0WbtNmwM3HHnvsPfO52Tg0ksuNPgvXZbPMzUsBNxvtIY3mabT/mgGdmwE35ZCrGTC1mbkTrs+HBW42qo8ALBIHkKCEuKVLuwg0cO8le5qHHgQjaBCF2W4CbrIMYSy3AjfFG2MzfcQ1TzCP7yd4RLnMsCusE+dyNCEVy2dWdspU7itkc7OeXOP8EQabAFnRcQwffETXmHwn+lIzcJMAjYRD6WRtycES6xsGhljOH//xH7cEN1mHMHOT5YXBTQn5QtCJXjaUjdH1w3GlNwvHmrJf3NLD94XBTcpWto8/XL8/+tGP3iPX2ee/8zu/o/ucDPcwu1LATQGpRIeQ/g0zJyWuOpmY4fEguEnWKcFNMlr5TpbFORIFN/lclLnJ+RNmWMphVPign//n3s86CDtV6sg6Ezz8yle+oucX1wfDE0g9wi7Vss7CoEGY4U+Qj8xPCS8g7WTYAM5jjg0vjiHd0glUh/VN1pNu6WSRci5xLQvLWtarsCDDe6j8n7FrWYdw//JgUfZ2giU8WBC7gO1g/TlfJU4lnyWIzTAQYaan6IisGw9xeT+BYAKw0lccG8ob1pX7hzDKBCiReRgGW+S9UW8J1oP6usQV5rNywM/6ynpotu4ldILEW5WJ7a7OYe2h/4T8w/8Pktlu7XJ+EQTTldm4M/Sb7E131UHi8i5kHhxB7PIMAoeehxuGJU1UsgHjBoxEHIHjosaEEdR94gzXAM38I62v9MwcSj9fhLfgazaoSgDxm7sR25fVLvDFI4swPBNGrM74u4iq6UTCgJlQWFn38forBTx3qoj7tmVwoCeG7ovZ0ntQeOwcij9ZgLfqwN6fgnltCsFpB87hPMwRE/GbuuBOBKgcXtd2a/yKlGZw1t4uwJtydF0JiCbvH4CybZRfmEWNIOhwEvEDfbCGs3An1lB5Yx5+3oE1nELsYC+sXTk4J5ZQeXMZftmFvSOL5PWDgOei+PdTqB5e00CeMZRE8sY+OL9ehnOhoBmPZMQmrs8g//czUAkD9sEsjME43CMl1F5fRnx7GqlPjyJ2c98GuLmA0mwFh6YKmFirYsdoCrffmUXMMjRptp6zZOPSDqgeGEIwiAHJy3qg4gZqr6/DOVZFjPU3AAAgAElEQVSEl3cRwIPKxZH9wqgGcTVr1zVgxFSdlUlL3iCD09BtuMiwuqhMA0Y6hsorcyg9NYPayQKsgYQmb2kMu8lmqeEM10V5ahLdf/qfkbrtczC7hy66pEuIJlkn4ddwHVP2Crgp+vD70WlkTr+fd2xGL/iw7v0I3PywepYnraUiFs+extvffwjFE29grbAOp3sQAwdvwIG7P4bhHXuQzGR/w9CrFIs4f/QNHHvuKUy88AxWz5+GMjykszH0dScwmI2hK2GSGa6p1UoZ8ALomJJ06SbU+fJ0FS9NlqF8D390TVZvMD85U8HbcyXszgX4w6u6cGrNxOMn8ggCV8fm3DOUxX88XcMrho9Zw4fjBciaCtcPK3z5SgO3jysMJA3UqsxiByTsOq2b4BzrErMCndDnmTM+zq4rMEkuM4+7DnDdVgNXjQHpGHTynZcuAK9MBTi6EGCqEKDEUwuemJkBuuLAQFIhaZmYrQRYZcb3dw9GNty461R/Us4ZavOynMLnL1cYyyq8Ng38+HSAUysAaNsKQ1J2LAI2APrjCr2x+nHMZCFAoVI3kmOGQm9CaZbqNUMKt2xTuGIASFvAeoUsUAMDKYUE3RJ4yqYlqIJilvoYsFIFjkwH+OlJD6sl4OCIwm27FPYOAvkS8MhRHw8f9XB0KUBVmejv6cKXb3oAX73rQVy+dTeS8caZ1Fg3X2+k9aRJ+id0xCiK2sUNfMOtkkpFOAB6s+l+KeBmVNi2AonkO7qpU2GnkhcOLv5BL0MCPFTuyQSgu0zYxbWR8dwINGlWJ4KbX/rSl1pWuRG42QjMCL+kGWAmz7FcugKx7zpxw+e7OwU3m21knD9f//rXO3JLp7IejrnZ7J3tgLBmHUuFmYwGAr3twLHwO4TtQqOq0dUJ8NMOhJb3/msEN0Uh+iDBzWb9TDCD4CPdJzthcXMdcfxoMEp227AxKHUPf8b/k71JI56GMwEKKn8fprJGY43GMwEzHqQQpAhnBo72RzNZwM87dUsXcLNVu1qttUbPfRDgZrv3XrQFQgcpm5X/7wfcZFnf+ta3foPB36z8Zn3brHy+518KuCn7czNwk0CExNyUpDxaz2DYpI04kZzLki093Ef333+/BmEIUHKNXtRJGoTBke/4PNcID14koRHlAPeyf/zHf7wYry9cDsFQSWbDZySxDnWHZuBmM+MsrCNF29kM3KRMJGDO+6OJcKJzg3sS91vGno7Gx7wUcJP9wP1OmJtPPvmkPhiiHsAxIjDWKG4w60WgkGPKsZEQPNKvlIuSDI2Hr5wfHAceAv/gBz/QelOYKcm6Exwn+4/9TtCR+hT/TxahgG2iZ0rfSnlcD5SLLIvgZfjidwT+CJZRRhOMpY5I+S3gZqts6Ww/54S4QvMArRG4KYwlvosJhaSNMlf4DAFh7k2sE8FH3sP2CYAbze4bnU8ERPnuMAOZ97BfJOQL38d9jH3Gw0eGQyCAGN6/qN/RW4djz3qQKcvvJQEQ3xFmpnIuiDdEK3CTADKBTY6FJBmS9/AdnLtsI8vhWuP+wtijBBjlYj/++Z//uR4j1p2hImhfcrwIEFOmiOu8sDbDgHCncl7mkDDJCHyy30QuiYs672u133Bc2ddRj4vSr76P/EP/Ec6Rl2D29AOqzprUVxTc1EoGASjaiB7SnxlG8s5BGNk4fM2CrbMr3YKHwrkyVo6UYKcN5FfKiOUMDBzoRu+VA3BLZQ1+OedKKP58FqWfz8LuSdXlbcKENRqHNRaHWwvgna1q0FCRwUm3QNqYtP8MHzSV1ysm3rgQ4IXFCu4dTeMKuqXvSyL+yV4kD3aj+Mg5lJ5dglcJYO3KwOyPweg34Jwp6QQ5VpcJb91B7WQVyg0QuyILazwJ50QRtbNFHdotde8AUvcMweiNaVduZVnaPd8n29BxoRjPNG7rhLt0xferNf2dEU/AiMXqSeU9Hz4Bg4KD4nenUH1rXYfVM8cSSF7fj9qhdThTBQRxwNyagL2F8SprMEeTMHIW/DUH/roH9+Q67GwcqfuGYN/+rls6mZtvzBQwsVrDtnQMN+5RsE1PJ02iT3k9DBzHzkdg2DB6YjDHbJgZBWeiDH+W/QEEHuCulZD9rR1I3jUKo9vYYFUCcy8tI95rIzWSRuArlOYr6BqPw0zSDre027vGI6w4gkoNpR+eR/XVZfgVH4ouo60uDWxWEbgVeEO70P/v/wviu6+Bt3HgwDUpB0TheS7znmtLYkhvxibqdB3+a77vI3DzQx49nvgUlhcwe+oE/MBHbngUfaPbEEs0BrFYHW0o5dexcO40zr78S8w/+T0U56axXquiZALJrI2+XBw9aQvZmKljP3IJUf4y9HG+6mGt4qEGBT+dwGtrHt6Zr2JIebh/1MaBgST+x7Ey3lks42C/gVvH0zjr2Pj2jIMTRoCKGWBrjlnKTfybK4GenIHjswonZwOk7AD37ARGsoxFojTLkiXbZqBjRi6WA5xbCzBXDJC0Aox3K+RrwKFZH7847+PwLDBfpEt6gJgF9CSAbExhpaqwXA6wt0/hru0GdvQYePKsj1cuBFjjyQcTIWk5UY+yzNOQnhhw5YDCp3cZuGWMyYWAFyeBH5wI8Mq0j5IRwCXTdSNHkv5PrQ6g3rPNwA3DCgyN8vBRFxN0Q0/X43NWXGCuBAQuAVBD1+mmLcBdO+rxQgl+6vgoFIh+3cvcNxmr08dzZ3y8PR/g8mGF/cMKEwuoZ2XvVXjwyvrp3itnAzx61MdPJ3wsVOK4Ye8BfPXuz+Lugzdh68DIb2RJdz2ybYuYXprDmblJJGMx7BjeitHeoaZAKOePBP4WV+6wMd1IGbhUcPOiPrCxiXRiTFMYUxnliTJ/qBBRAekUsGu2ZKnwUEGnkkkFk2BWo7h9rQzT8LsbAVpsHxmEX/ziF1tKDirm7ZibndQj3J8cSxoiNDJo8PHvdoBNM3CzU7HXKbhJNkcY3AzXq10do3MoWjd5XmJDkf1HRbqdi7Cc/JNZQJC7VTzZdnVo1F/h8ZM6/ksCN8keFOZmJ+AsQ0d04pbeiLnZUn+LgFhk2dBFjoZkJyxcAiKcX4w5x/aEQ2eIgdkM8KQhSMOLse5okFHu0HjrBFjtZI0Q8CB4wPoR0KDcCbO2Oun3cDmbATcJCDViIjert8zRdmtT6rwZ5ibXGJl3na71TvpW7/bCjOnwAWa2JljSLibqX//1X2vQQNuy7wNkDddR6vovCdxk/cQtvR1zk/J0s+AmgRm6+bLNXFPC4JO9SYBN0UP4fhph/Jzgh4AhlM8Ev+hSG71Yf8oKYYtJnFHeJ1nLo+XxO65F/rBM7tl8Dy9xl+bnfJ56B8FNgjXhJFOso4CbXNPc3yh7GrWT+xFdilkPejCEwU2+ZzPgZngv4kHw5z73Of0RgTOCTgQiCXBSdhIspJ7Bw5SoESz9LGGL5L1hcFPYsDwEolykzkT2L/WXcD3YLspsAm4EWCXZC9vG/pN+5N8CjrN86qEcA4lnGgWIGSOZwCnLZ98TsGXbqBeKW3orcJMHXwQAud65r0iYAvFWkvksruniWk9gMXxYJmPEw2O69nM8WVf2t7h+ShulX0V2EPwj05HzlyzScNId3sP+JljJPYhtZN9yXLlvcE/j+IXlCOvOPYs6HhnSrJsk1pG+5hwUQJPPRsFNGTu2X5ibbBv1Ycppzp0wI1XGiu/huqTeKOCmeB/I2hVwk3Xn4QfnA9sm4SIEDBYX/vDBh9QrPFdF/objhYq84BgIS1PYnp1sBaIXCKsterjpzryDwpN/j9W//kvEBwcAw3rXh/mi89IGaLURq5G8SXe5htjBLFIfH0Liuh4EJQdm2kL+nQIWDuVRXvTRdTCD8kQRqb4EgpqClTExfFcXPL+mPSLp/u6+U0Dh+xdQPVKA1RODx8zjOQvJg12wrsjCu1CGd74Mv+Ai2IgUJ5EjDUthraTwxikXv5wq496xFPZ3x9AtCYUOdKPw0DlUCLAZgDmYgHOiAmvQhld0YPTYiI0m4U4VUT2+rt3OjYEY1HBMZziP98XgnnU0kzR+ey/M3gQCGsUXuYcN/PabDQpd/hmPtFBD6XtTCMo+MBCHQ1BgtQL/QgV+0dPsIXs8ifgVGZQPrcEITF0v3/VhX5GAc64Ay7WQuH0QsbsH4MzUUPnuAopzZRyeroOb27sTuOnKGGIWfdIJhtR7jIA0MQOzN6nd31W3De9CCaWXF2C4dU9OXwWI7coi93s7oLqtOmBbDVCZLWPmtUWkhtPwKwEcurCnbCDvY/D2AcR76+8nyGmk4yi9No3S4zPwJsswc3VgM+AANrlIUPJLRd3O7P/yl0jd+CDMrsGLyX6FtRyd+wJuco1xvdKm5jpqZJN0sl7+Z7gnfNikZU6wWe3xf4Ze+Gdog3TzZhRpr1pBcfIMzvzdf8LikRdQWl3R2dGXnABLjgc/YSCbtdDfFUNPxkbaUohRkeJmCIUznsL3iwFeL1e1m/dW28RB28Q2AK+eWEW34eGmrSl0DaTx7QUXh8suTNvEbeNkayp8Zp+BakXhvx7yMV0A9g0q3L69LgzKVWAoZWAgzfKAfJWsRiCZCKBiZFwqvD0X4IfHfDxzmlnKAxR9UvPriYvcio8dPcA9Ow3cutXAG7MBvn/cR74SYFuXgfEeAzNF4MRaQDlSD+yrAhg+M8kB2zIK+/tNXDNiYP8AN38fu/oDxGMBJlYUnpkAXprx8OulAGs1RTl3ERgdTStc2afQZUO7j7824+uEQ1/cb+CKYRMTq8B33gywsBroUzKCqiy+OwZcPwp8dq/CbVuVBmBjlkKpFuDRYz6OzpNNqzCWUxrsnC36KFeAvjhw1YjCHbtJTlVQvsJMwcfT53z87WFPM17Hh8fw27d8DL9zyydwcPtlcDwPs8vzOHr2JH51/BB+eeI1vD09gfH+UfybOx7E5266D3tGdzQ9tZTsalFws9n8I9uALkqdAEDh5dPIYA4rxeH/R41q/i1B0QV84KkvfwhCtAIguJ6EnUnllso9fwh+SDbZsGhrBH6EFcDNiATGDqVrTquLJ+Q89Y7Glwo/0wm4Ge1r9hkVNRoAVJDDrreNxpabIzPRUkHdjOyRcjl/mNCAY9LsovJJpZ3KPfu+0Thvpn8b1VM+4yZOQ6hdDFIxsiQzrYB8l9IH7eoefieBFRqA0atZuR/G9ssxoGFIY11YF52UQwCBc6rVvZIUgmtts1e4D2gAcRwJ1IdlRFQ5k79pTHMsuabCrvbtwM1wHcXY4poh0EHDWuRNp4AnwRwaiDRiKXcILvAzSc7QSKY02vtb9fHnP//5i66wjfqY602SY20mnmdULrdbC+wn9hFjpUYPnsJtIiBCdh8PlRpdjcpp1P5O5mi7Oce6EvwhyNFoH5LPmIyJ48irXT+0KzO6t/xzg5vNYm6GwU2OpyT8IIh9qcxNtj3sHhrty0Z/C+DEPYlrmUAO60NXawIm4fAG0reS/IeHL5Sx1A+ieyP/FnYnwTQCjNyHeRH4oos7QU7Oa9aZ5Qv4QVnJn2i2dAE3eYjAxHyUQ8JWDCdx4DohW5L1/aDATdabe4mAm2TJUdZIwh2yWjl27ENJlNhq75T+ItjGPZ0XwU32GRn1bAN1C4JtHIso45MAmMhtApIcgzBbKFw29Uj2JfUfApDRuMm8l/OP7F+uV7aB7HyOC/cg1od7DQ9NwgmFWOewW7qEY4oCaNF+4LjIvfxNhijrxjJ4yTwTF3DqVwQWJSRBI1kiexL7vlEbOae5zzDTPIFvtkNiMDNmJcFAzlG2URitYbnKOc8x4ZyX2KyN5rx8RoCVoC33yPAl4CbbwzFlWZxDEtpBiAUEUMRdnXoDwU22K8zcZL8KuMl5wjXDsWI7RZ5I4iW2hX1EeRhOfiRjwToKo1b0ed7PMsSVnOuO6zT8Hs6RcMiHRvJZ+pFjwHUaTTDI7OjlQ09j4f/8OmKeB8OMIaDbeMCEQA6UU4NXKtZD3hCcs2ydLEchCcM0kLg5h8xvDUFl4giqrHMc+ZMVLL22CrdSRe++LsyfXEF+uor0SBrbP92H9Cjd1RkujcQZH9Xjeaz81VlYHl3ZAc/x4Ts+4vvTSH5iFCi4cCbycJYrULl63UzGQowbWF1XeP2VGp49XcT9W1M40B1/1y39QE8d3HxtSWdzN7picA5VEOQCOPkK7PEsMjcNaoO9dnxNd5/B9EVuAM/yEdubgnu8AntnGolbemAMkPHjbayRTQCb+sV1cNMnc/OxSSjfqIOtCyUEBU9nIScQqVIW7JEkzIyBtUfP62Q9ZAKZpoHYtWl481UYnoXEbYOIXwQ3l1CcK+HwZB6n12rYMZLAbXcmdc4SHXNzwy09WAfswTjsXX3avbzy6hzKzy3AHkprRmpQ8WBsiSPztXHYoxnN0FWBAbfkYeXEKs7+eBZ20sDYfUNIb81g6Y01uMsORh8YRDxn6PB8BEMRuCj81/OoHSvAJz5j1uDll6CqBIYNmPEEzGQKyrIRMN4dUQXfhefUEHSPYfA/PKbd0RWB9g2ZJMxlSYone6fYWVxXsnfLM2EZ8n51G1lbYT07fLjTTjf6p/iefSSEB7b3YgiMj8DNf4ru33wZDDJbWZrF4ivP4tyj/x/yF07rhWDZTLkdoOoGWKu6WHZcFLhxxw2k0zayGRuxdByzto3nHeDZQgV0KmAsShIU6MreqwwMKmArSOE2MOkDR4oeelPA7+438bsHFPYPKeQrwNKKwpNnAqxUA+1WnuCBigfs7AGG00Bcu8cr7Ow1EIsHOLfq44XzwFNnArx4zsd0/WAIZhwY71e4d5vS9z97NsDsWoCRFN2/DWTiwKszAd5ZIWkdGMkoDKcDTFUU5soKRSdAwgJ25ICPjVsY72Kc0UC7x8eUj5WioSn825gYKKew5ikcW6CbPN3gA52cKGCMSxVgZxoYSgCFGnBmBag4wBVkWvbz5EPh+GKAtxeA3QPAjVuASkCXe+DYTACvWk80dOWQgXt2Kty9C9jXCzx7LsCZZYWUpdCbBk4s+VgsKdw2buD6UQVLBTg86WN6TeHKYQP7R6Hd2F+fBP7LKy6eP1eDlerD1bsux7U7Lke+UsThieM4OXsOS6VVODptHs95DBwc24kv3HAfvnDLA7hsy66GLrrhzV+Chkt8jkaMPwE3w6yoVopUVNlrJURF8eQzUeCrlWLSqvxmxnEnIGb0nrAAj9Zx8yu3OduoHZjZqXHfrK87MWwutX3txrfRe+WZTp5tBAA1my+baWc7Yzs69o2MmE7mwGbGpJP3dQr+dDpnNltms/e+3/I200+bWePt1n2j7xvJAcpGGmtho52KJA31Vm1vJ1M6lXOb6d9LVVw7WZfh+rar02bGtNl725XRyfxtdU+7vmr3ffTdrdbnvwRwMyw7GzE33y+4yYMJMqGb9Vur/uH64gEhgTmCS9RVJFkXD014SMb42ATdRI8Jv4/ADA9DyRgTF2TeS+CGzxO0biT3CWQS4CQ4SsCDXh7itkowtBW4yfc//PDD+r10fQ5nrBagjmAV9acPC9wkS471kFiGNGwlcYswEhlvkWBQq/VEBqaAm7yfABLbRHCKIBwvxqZkPEUeokSZiPye8pGgNMeADED2rQBUHFM+x9+SDCa8r9IY53P0FCBAyoMiAnMcN9aDwCLfzb8bgZscM4K+4TFuJz8IoLJMSVTD+wlKso10026UtI79y3pwnnO8uWb4nLD1GX+ULMyozsx6cY5yjdx11116vMg+JejINrG/CDgSDJes8MxSLkBimKUl7eI7WBc+x7XCMgg6EhQmgM/+jno1SJ9LQiiCxlwf7Gu2R2J4CtuVZQk4wLUh4GaUuflnf/Znuk8IgDMsAPtV5qEk+uS7JCyLJBO6FG8JYWkLe5P164TBKf3Gecoxb+Sa7k4eR/57/xcKj/wjgi4bRncXVLILZlcfzIERxPddDmtsO4xMN/y1Jaw/+m3g5BG4aw7M7Vmk7+9H+mMj8Is80Ge2HxPlJRdzv1qCn68hMZzQSYNi3RYyYzGYCRuB5+t4kAT1+Ej5tSUUHplCkPdhxAiiAkafCWMsAZPsm5IHd7aGYNWte86bPkzLxFrZwqGzLp6fK+iEQge64ui+LFF3Sz/Qg+JDZ1F+dQ0uGaH9JgwYSFzfq13QgxVHu2Eboykd67EenJKekQaUHdMJgqpvLiF+sAupe4eheu06c1MHjbxEcLPkIP8PZ+GvuDpRj70tg6Baj0mqnTN04EkD3mQBKmXC6LXhr7n/P3vvHWzHdd95fjvd/N67Lwc8ZIAAEQgSAEESFEGKEoNysC3LlmVLtjmS12vPeKya2tnxeqa8W/vHznpd67Qe27LlpGQFy7ItkRQlUcwASCIQOYeX882hu8/W99x3gPMafcMDSYUqXtSt+3Bv9wm/8zun+3z6F6QbvR/zZfZ0G4uWm/fX3NJLX55GfqKEV8eyuDBXwer2OO7e7MCxvVqGexXPrs2BvTpWY4nzFXjjZXhjTDJmwsuV5G+Jh4YQv2cQbqEk3f8Nsxa3s5KpYu5CBqJIS0AHlmMg0uEhtTYJi5mD2XbCbxcovTKO/D+OAvk8jI4ErFt2o+3DvwFh2vAmTqN66QTcK5fhzc/Am5+EWc0D0wsw2roQfdeH0fHR35FZ0pXnpbLWVuut8higTuv6/Wa7o6vEXsrSnfNJtxzX9/dsK9uv5i3XzFZyftS7d1NznXWofiqYSRkolsE1WT2YUVbsb1luvt675jfpfDefxfzJw7j45b/AzOEXQCtOLp6cdDL+hYwlyacTQsbHzFd9zLs+5h0bF9oTOBy38JpfRZ6LkTQ/lMtI7WNxfaKVJxc7wzXQFzfwK7sdfPi22mpz6KqPq7PAT28x0J42cWpS4LsnBV4dE7ilH9jUbaBUqeXs2dADbOwFHj8HfOO4wMERHzNlwI4wUQ+TE9Vc09scgX0rGM/SwuEpH6+M+BidBxJRA3cMmWhzgLPztTicnXEDewaByZLAqTlgsmAgHQXuHzbwgQ2WhK0UBLOwex7d4g1auSNuGeigx78hsFBlhnMDP7js4+ikDya364gLrGXSaUHXc7rDAwMJE7f3QrrUn54BpnJAZ8KQWd1pXXo5U3OrHy/WwCZd8TMFxoYWWNsBPLLJxIe2WNLF/uI0pMVq3BLYvcYAXQhOTDJxkpBPeO5cbWB3v4F0rGYyT+h8dgb47CEPT5z3MZoXcJioyPThikVHhGtuczX/eiYt2tg7hPfueBs++eCHsX5wDSK2zNd+7YZPh5u6m3q94PuEm3ySHQY3mwGiZsCyHtzUb3hfzzSqBzZaAQ7NboqX065mQKpVYNSsTc024q3ChmblBPve7PggNFkuRNHra3Zu8IIadq4+H5azCQ87Vh+TsN9b/a4VnX+j9KSe7qq21psf+nnBtuj/byaTZvUvZ27VboJr16+wz3q/qeP5e6PzwvrcTN+D7W8kzzdjTJfbvkbzuVFZjdaj5bQheGw9XQrTi2Abml2TmukWzw/rV7P+tDKOPy5wU8mAIJAuqcpyk5BFh5sKboS5pRMuhWVLb7aOhY2t+o6WaHwT1hCAEc5QZgQ9KiYhrTdZL6FQo6Rcza6VbCdBDuMY0tqfn+wn6+SbbSD4aAY3lVu6yipNQKVnalcAhxvSMLjJ/unZ0mk9R7ikZ0tXCYV03dUtNwl9uYmjnJS1nQJpbA83d3wIQ2BJT4owq24eH4SbLJPwjGWqTOXcwFI+tCzkm1aHQZfyZnMs+DuhJKEY6+c48F6TLtJqjFWsRlorErQSeobBzUbXJ/VbUC/27dsngSjvf5UbO8eMddAjgG+2IwwshpVZT++oE4SJBIn8JDRlgiL2U40dx49164CRsiDQ5z04jyVcDLvWBb9rdH3mWNNKl7E2abHMF72zCEVptUn90/VY9ZO6yrFn2BOuFfr8o44RbvIBBUNIEHCqeJtq/qp1hHOB7VPW0TrcVO3W19sgyFBJUVV8TT3cS6M9R3DtYX+oz9RtHQQJtwx3bhyVowcl2LT6B6VLsBVtB7if0rJci0oJ7shpTPzux+FPjMCKJWAPx5D+1SFYvSkJwkzbRmXex8iT46iUKui/twfRtIPcpQLmjjGJUxRD+7oQ76cfoCczs5uRJHL/dgmFpyfgTVdgpSLwcz7s/gSid7bLOJnMJu6eK8Fi/EbmuqDlZg545XAZz5zL4R0rk9jaGUHnLYSb3Ygx5uYXL6N4YFbCTbPbgWkKxPb0SKvE6sU8qpcLMi6lERUwhxwYjglvzoU3VUFkYwpijG7p7Yje0w2zh27pFQ1uqmwPDIK3NJt7DS5oCYDphi8tN8sofH1UWkkaKQvViTKslA2jx4TIVuFNuRB5AcHcIZvb4KxOSFf2ytkF6Zbvz7iwEUHsbb2IPKDg5mzNLf1qViYUWtOfwN574jW3dA/SjZyJf5z1MVh9KbhnSqi8loE3XYCZduBPlWGtiyH+jkHE7+yT4Nkg0KiamHp5DjPH5xAfiqF7aw9iXRYmXppC4WoBg3d3oWN7D7xCpZbJXvhwr2SR/WuCyyrczBSiu/eh/ef/E6Jb911frngP6nsQ1RLcwizEwiz8yTGZN8VetwV29wqpc1wzOHfUwz19L6QgHz+VV6b6VLqt9kbN7mX0taTRsZyHKjwE51YQbtZU4Dr0VvCR8/b1wk09UbLqnwKnbIuyCg+7H3kLbi73Cv1DON4rFVAcuYTZ/U/j/Ff/CrmpUZm5y5SmzLXlg08XajaOtfll05TfMnHIjOCbFvCC5SPLpyF83KNcsqU2aw9fXANWFVjfDnzidgOP3WXj6rzAF4/4ePqiwJq0iU/vMbF9wEBb0kC2Chwf8fD5gy5miwbevsHAfesM0IL8D5718eQpussDngVEHYGhduBXb2dcTQfPXQaeOOUhO+9i1YCFrb0mCj5wek7g6gLQ22Zi76CBXEXg9JwPJpq7vc9ALOTn7y8AACAASURBVCJwIQdcyfCJgIFbuk186BYTG3sNmbCIlwkmAZrKmRLyVmha71LpfXQngBNTkO7fhLKlioE1XcCGbiFd3lkmkeCefiZl8vHatI+xHN3PLewctBBzBA5NCYxOCnTZwL5bDXxwm4kTs0Jasx4aESgWmKBIYNdKG5+4w8SjtxoYYByOKvDCaR9PnmXcT4G960w8vNmE4/g4MyLw3FmByazA7iEL928wcWpa4HOHfHzlpMDVPM30a1BYWxkXs7PVLDhN08D6niF8at8H8PMPfBC96R5YzPC0+FI3CsqEvNlC1whuBheOIBwJu9EIflcPVjVrV6vTLXhDo8OMejfDrWyMWq1fv1AE/272W70b8mDdy4FJrcK2VuXfynFhY1xv3JvJtdl5jW5u9bLVhb5RfTcDOVqRbyOZhf3WSB8bbWKayTIoj7D5oG82GkGner81608r8mp1jF4P3GwEXerNw1Z0v5U5Hja+zeT5RoDFemAw2K96/WxlnWxVRvXGeDm6X7vnuX5tvJm6ec7NzPtGc0P17UcNN+m+rMuEVlUEHISbKpQC2xjMvrxcuNlI7sE5qs8tBTcJXdkeghwez3sWbpxUoiNujgjrCIcIUvR4mPWu6fr3BGkEmoRptC5j/2jhxjK5cSTYIUgjkApzS2dZdEt/9NFH5eaO7v6EUiozN2EggZ1yg+MnwVEzuElYSJBFmEfIR8hFiESXfBXuQ8lWh5uEn5QJIZIKJcDjlCsv28PfCKMIBWkJGIzJy+N1uMl+czOtLFFV+AnKRNWhxkG1m5aOzeacGn8FrQn7CHI5thxnlqFAG6EX61dwjLCM/6clLuM7B2NuNhv7sHmt4CbvhwlqKSPlSs0xpT5QL2jVqKxIm91DqnqoV+wXY3USInJcqS+sh4Cef7MO9k8BXGX5pDbo1EW+KRv2m2NH+bBNaoOvX2OCbdPbQl2n3rM91FXOKY4dQST1gW3l3Nfd0nXwSBkpuBl0S9fhJnWWFr6cx2rOUm/YV467suCirqg5ovqgwl/pbunK3VwHFhwntll3Ow3uR8KuKfr6w/o5RtRnfjbT3br3IUJg7o/+I4rPfAPe1DSMtg7EdibQwTiNSadmLegD1XkPk/sXUC2UUZnzUJ2jXZKJ5AYbvbvTiPfVrAgJ8gyHMYgd5B6fRP6pSXjTZTg9jnRfZ2xHM+UAtoBfLi5aXJrSVmmhauLwtI0X5phQKI6tHTF0ymzpHYht60HuH66g+OokhOHBTkdRPpKVVp+GaUnYKFNXFEqIvK0T0U2dsNsiqI7lkX1hGpGBBIysj+itbYjf1QmzLy5ZA92pmb2YiYPoWWpEIzCY0d0wpUu7X3UhKlWY0ai0QqXxkfBcGK4HL1NG/p+nIAoCiBqoTBWQvLsfFvuad1E+PIfSi7Ow22NwfReC7qFVwIxbiN6RgDtWhOnFELu3H9EHulGdKKL05RkUxsp4dbyAswtlrIpHcNegV0soxCRNjiEhJpJxCCYNWqhI93pCXY+u/gNRpH5mDWK30xKabTVk2Lyp/XPIns3DKzBcgQEnXUZ21Ee0M4GeHWmktySloRL93s24g+pYDvmnLqPwrVlYySKMGLO6P4aOj/8XxuFbzu25nDMKbCrX86C+6vfq6l6IxyiLTs4fzmcV2qHRPZcqq5n1p77etLKnWlanb/JgtqnhHustt/SblOybeFppZhKjzz6Ji//6JRQvnUREuDIzNmNIMCnR9Rj7HFzANk2Z1CZbruBUpBOZTdsxPdCLYwsTODl5BQvFLKqud/0pC/cFXg1sbumEdEP/1D0mqiXgu2cExnNALFKLr3x2GhhMGNg+aGLzINCdArLFmrXobEHIBDpfOEL3aoFICkjH6SYOVKtAGQa29wHbuy14riEzhB+aFihXfGyltWfahOsb0orzUhbY1GNgXRooEKLOCD58wR19hJbAxQXgChdGR2A4WsUOupH3mVjZIZCOMZ6OgdEFEzN5yERGqzoEMiUf3zxr4NVxEwsVE+kYsL3HQIpxOeeBXBlYkTSwocvAy2MeRhYYe5PZ0S2ZEZ3topu8bRrY3GVg1yAQiRg4PClwalagUDGQsoGiLzCfr7npv2eTiU/ssnD7CuBrL3t48Sow3Gfg/s0mooaBAyd9HJmoudjfPmTg3jUWBjtkt3B0XOALx3x87qiHiaKAIHnlwMpXzXUgYlnoa+vE9hUbsG/zLjy8Yy82rVyPeDQOkxeZxU0Cn3LqZtrNLuitwM1GkCQIo4Kbz3ob6Wbtqncj0wgU1LvxqwcvWtlwL2fj3wpACdZZbzN4s8tMq+Ci0ZgGL6KNjq0HHG6mHcGyWtG7oJyC+nizcmzlRrpeXfV0Juz7enCnGRB7vf1qRfeDm6pW6qzXn1b0QT9XHd9oTunzPWweha0HjeCL3t9mOl/v2FbGLXhMWL+Da1ar62Wjta6ZvtYbu1bGfbntC+rWcs5fzrH11odgX5uVGaaHetkKVtBq6+Mf/3grIqvFdVu8UW9Wf9h1Q4ECbmoIC2mNpr8UYCI8IYxg3EaCMAVaVIw85Xar4nwRBBBCEXQsNxZ3UCb6/5V1IPtMcMU+K9c1BUSUpZVyO+cxKjwEgQf7wLf+4oZOZbemZRn/z3YTOFImtAblfRHhC2WhXLEJeuheTCvSYD8JbQjaCB3ZVpav5KYDRjV+bD/dlcNiTNJNmW1WscFZjkrCQoBDl+Wg5wzbyTYQchGWUU48T7mmK4jEfrFOBdEIijhuQRlRXuwP62U7CHtZpp4EhseouOW8h9Td4NlPtlW5Y7PNQQtRtlnFOWRbOYbsF8/jOKhkj5SlGi/Wr+qhPvLNsaD+BV3bwyZVszWLMmRd1AXqgZpz7LsaU7aT/+cYqniwlANho+6aT12k7qjM4ipDu4rjyrGi9SU/WabKcs5PvpXrNmWrrKIoG9atgLnysGI7KGO6nHMseZzeV85RJUd+clwVrOWxHF+CTY4Xy6eu8610WGVe14GFgiTK2lT3AuNxBLhsD+XIcvUM6Wy/yirfbPEL3l8Gr3+UOftA/dKTYrWyRgav78o9nTqm3FabtS9Uz0pZzPzRf0LxqS/DdCLwqjY6PkbLvy4YBJFVHybdzys+Rr67AHeugrZVDtq3JBHpTUpoR3Ap2yc8mX2cmdJpUVl6eQ7Zf74Kf7wqrRppleSsiyNyR7tMNiTGXJlgyLQszC8AB17I4vmLc3jnqhS2pKPoYEKh93Qieksaub+7jNLhGcD2YXZGUT1eghGthaaTL1ZP92HXRerdA7B7YigdXUDuxUkk7+8Cpg1Et7Yjem8nDMdG/htXUHgth+iGBJL398FZ14nya7PIPTkCb64IZ00bUvcOIrqjB8WXryL3Hbrme4jvaEPiXQPgJj7/jxMSbvqWj8qJecQ2dSJ6ZyfKJzIovzwHVGj9ygTANMoSMvkvrY/s7Qm440WYZQfxe/sQe0cPqlMuil+cQmG8hEMjeQk3hwdiuP+BLkTpLW75QMqE2WXDoHv5D2ZRHS9D0BKL4LPdRtsnNiCyLlFzQWd2ddvC6HeuoDhWRHxNO6I9SRTOlrHi4X5Y8arK2CzjpRJMm0kH3nQRxR9MovDEOMyIj+rsDNo/9XtIPfpLMJM9y1Yx6jrhplpTG8I7et4uDqhaz/ip4sxyHVBrjLo+hem++m3ZjW1wAssMWmIH+6If06oR1nLa+Jbl5nKk9UM61quUMXPpAi6/uh9jxw6idP4UrLlxxCoFRBksg+7MXJwMIS02qUSzVR8jsR5s+tAvYuvbH0HH0BBG5ibw/IlX8eTh53Do4imMzk+hwOC1zM5TEdjWZeDntpr4uR0G1nTzgm4gU6klyUnEfJRcH+emgYNXgAszhgR/D6wzsGujwOlJH397QOBrRwTOTAkgItDfaeCh9bUEP7MF4J9eAy5OCkRjAut7DAy3myi4wNEpV7q0r2k3sbHbRMQReImu7EWBjV2WjLc5WwJOzHnY3MkM5oy7KXB2HvA9E12+A18YiEdqWd23ybKBhbKJqYIlrUozFYHJnI+pQhULbgWRqI9VnQbWpw1cWADmi0BP3MBwCtIN/uS0j4GkgU1dBlKOiZMzPk5P+ehIGLKN3QkDI3mBk5MC+RKwqgu4f72JXStMGdPzOxc9TM8L9EQN7Ftv4t/fY2JNB93RDbw6AkwVfLRFBNJxS2ZR39QHJCLA1XkDk3lI9/e+NlqT+vjyER9//grDDAAuY7PQEtYyMZBK44Fbd+Odt+3FrvXbMNwziCQDFAfioHDRUDfXwYRC9VSY1gb13NLVOc1gjb5pDsJNlhH2XfD7sPaFLYqNNk/1wIU6p9mNsLz2B7L0NrrI1IMUYRth/YauXjsaQY9mS1ArN36tyDxYTytQKqxc/aa5lbFdbtua6WQz3W0mz3p90s9rBotaqaPZMc10utn5y/m9mV7ezPwJk9dy2hQ239UNnZqvYfMtOJeDcmw0R5u1r9k81XWzUb3N6rnZ35uNUz29DZN1vXm2nHWyUT9abWtwPoe1q1lZNyvP4Hn15qSy3Pxhwk0dpqkwNIRCChYSvBDsENQQQOighZsgPeGHnk1cgU7lGspPVa7uwlvv2h+c9zrQUXH0FNBRVlU68FH1s3yCImWNouKP6WPNdrFMvmkNSijEPnOzyP7zfMINwjd+qvJ04KH6rqzlKFdCQkI2BUUVoFJx/NgnJWe1YdPLUXJiOwj3VFsIltgGBZgoq2D97BOhFsEmZcC26pajytJS9Z118DhlEccy1XipTSzrIDRjn5RMlDwoV57PNrOdhEuUoYppFswUryxX9XHmOZQbz2HbCcIU+OP3nB8KYCowx/8rPWT9ytJPjb9K2KZclYNxF8PWMnXvQVno8uHf1CO10Vdlqj5QD9lPBdz1ZDTqmqOS3FDeeh+pdyyPZaixVVawqs+qbiVn1TbKWZWrrlsK7rM9LFNZV6u2si4FQ/jJ+gkc+WZ5lJMOWJWFqALzaj7yON0YQtdpNU/VnOD4KuCrwLAKa6AyNwcT0IWtuUGoos9l9TCD8tDd0dX9WCv3ufr6rOaE0rPlAk4mGWKcxOJz30Lx+1+Fe/E16Y7sVy2IJND+wSEJOGltyfiUZtTCyA9mUZmtomN9Cj270yjPFGSSmvK0B78sEO21EB+OSqgHx5Ku1NULeWS+cAXeaB6W7cCIWhC07mwzYQ3EwczARs7H9KzA/isejs0z5mYCm9IxtN2aROy9nXBWJpD93BWUD80AScBcn4Q/L2BJR0/NddMQcDMVOCuicDqjEBWgOleC0xdD5VQR1oo4ojvS0so0+6VLKB/LIbIhicQ7B+Bs7kDlwIS0OPVmKoisSSD5QB+cewZReuYK8o9Pwc9UEb2jHW0fGobhAfknZqSnvzPkwC96MJiIIy6kFaa3UIUdp0Xp9fYRIApaX/ZacI9mYVYsxPb1IP5QP/x5G8UvTiA3kseR8TxOzxfRFfPxwLoEkmlHZjxnwnS62Yu5ikyY5BWq8rvIuna0fXQNrP6oBJ010guUJwo4/5U5WCmG8uPYukj02Oi6sxeJPiaSqgFhQmeD8VGrPvJPjaL47KS0qrVTgFfy4Gy/D/F7P4Dojvthdw+2dLtBXeX8UjCf87GZjgf3Vmo+ca1Qaykr5/zRE3UtV/frzV19L6u3Vd1/sC/sE9cCdd3Q11xeE/hWx6jESM2sSFsSaM27ObCLb/XMt457cyWw+DTfrVYxO3oZFw++iJGDzyF36hBis2PoillI2BYKVRdjVQOzPWuw91f+AzbddS/aOrvkxJAxHX0PM5l5PH/iZXztxSfxrVeew8zMPFa1O/h3uwz81FZTWhyenRDIugJxh0lxgKQt0JEQSMQNCNPAyByBoEA8YiBXEvj/Dvh46qzAaAFyAeIiEXMMbO0FdvSa6I+ZmMwZeGnCw4WFmhXmqnaB3QMGXL+WPGgyJ2Sszx0DQDQCPHvFkHExV3cYWNVuSPfvEs/rEDC9KiZnLUTdNfjlvQ9LV4gqs8KXXQk8GbuyVCzIi7t8CmoCfak2nJ24iOdGj2LSvYKV3T7SEQcnZw10RIDeOFD2gJfHfHTHBHb0W/KBEV3Ez876GOq0sHtAXnNwchY4OyNkQqL1XQa29VpY3c6+CLww5uHYDJDnRaoKpCxgy5CB/+U+W7qjcyDGZz2Z6W5dr4WoY+DsNK1ePTx32UO2XLNCZXKibYMCC0UDf/SCwJePuZigdWl/Hx7cfid+8b73Y+e6rehItDV9+qg/NWkGmKjIOtzUF61WoEQQWoaBsOUAoGaLer1Npvo+DDrI+VBnqXsjl8CwDW+9TbC6GIXVXw/UBMcjeENYb7waHadupFuRuz6OwZvT4Li0suFVN6v6ZxCuNBq7eueF6aAORpYz5kH9DtYZ9nu9i0MrMq53bjM9CZsXqr56czoo69dbd1DPmsk5KI9GehqcE/q8CpsvzeRVb46pDWyzC3zYOtNIj9U8q7dOtaIzzeTZaA0MWxsa6W4rdTVbV5rJsNXf683nRvOplfYHx6Te+IUdV6/8HzbcVJsJFRdLASl+8jtlDajc1bjB1zN+E5joQf9VzCwV+4uAgaBEvRVM4e8KeKh7DLVWB+85FFxQkIYbGW7AFOBTECe4+WFd7Id6K9Ci+qXDLv06xvqUe6uqK1if7ranAJNej+qbKkfJTAES1RfWpaAk28U2K3daBVb5u3rQrOJzss8K6KoxVP1VG1J1jVXwSYEq5ZquLF4UXFVwV7VBtUONFWWk+qPkocZA31yyXhXbjGUS4KmyFbhUbQwbAzU3FGTVN7isV8lAwbBgsgy9bpUxW/VFWakqi04lI31TrPRN9VVlFVZ1h/VVzR/lFqr+HwTVlGHY/bWCorq+cbwURFd1qjFXc0X1lfOL+xfKl+Wznwp2KL1X46jDdP3arl/vKXOlJwqsqk/lOk4Zsr9sA+Wn1gKWz7rZHlqDE5aqGJrqYYSCtgqMK6DCehsBFLZXyS/olq7miXKT55jzrQCIkn2r143gvTfLVZbqrUAUulWXT76EzDf+FMXv/Qts4cFKtgHRmqs2oVl1pgR7VRzJR4eQuL9XJsqRv1gOMqdyGH1uGlOni0j3tqPvrhSuHplFJV/B9o8Oo+O2QXiZBfhFt5YlO2LCKJWx8GeXUD65AL/swuqMwNnWgfj9gzDKJVSvZjB2soj9L7s4O1HCg6tiWN8VQ2prCvH3dsPpiyP3txdksiIvXwWYoMeyIGgpqglOGnGSNnJDzo2vbcFg6DsmIWLYyjJd0D3AcOEkHZhRR2ZzdwsVuOUqnERcJkliEbRI9YpVVEsVOPEo7DiDgwJepQqv4MKHBTtpS1dxJg8yHXoZAqLC8pk/Q67edH5fjLtHYxh+aTKPMsysC6czhviDvYi+sw9+wULxC+PIX8ni2GgRp2crSMWBB/dG0bE1DWdlGl7eQ/nAGCoH5mUCJWZkj+/tRvIDwzBTcfjM1i6qMrmTGY9L9/WFl8dw9akxmLZA23ACXhHo2OgguSYNi6B5ETqabTFkn7iE4nfG4U1UYXdFFxMRGRCFHLxcAaK9F9GHP4SO9/46rO4V17Kgh92nq4cUehK9ZnuF4DVWAVEdbqo1Rllfq+tFq/On0XH19hT6gzHlWs+1T13vWKb+IFLNef3h5RvRvrfg5hshxR9SGcXsAqYvXcDVI69g8rX9yJ07iWK5jPbNt2PHT30cG+64Uz7tCb6qbhUvnjyEz3//m/j680+gWMrgl7Y7+MRuE1t6gEvTwBeOAi9d9bCyw8BACuCaM7IgkI5Agrf71gsMdTEGpYE//AHw9FmBjAcMdQPbB4ENaWD/iIEzIz5yRYF00sSmAQPr2pkMCDgzJzCZF9Il/M4BE45t4NycwIV5AccB9qxg7CDg4hykdWdf0pAJ1K7ma1nTuyJluCUDpeot+Myjv4Dbtm5FJBZFsVyBJwzk8nlcuXQJUxPjqFTKSMZi6Emm8fzFk3hp9AAW3AvobGMsT0e6kw/E6RJPS0mBqvBw16CFgmvi3KzATN7Hyo5azM+5soFTc3TVF+iMAjv6TKTjBsbzwJkZZnxnHBNg92oT63tNLJSBV0cErowDO1cBj91t4N1bTJkM6cxl4MAVgZ3MwO4Bh8chAe+2AWA0K6Q17na6qm+wcPQK8PvPVfD981W0dwzjw297BL/xvl9AX0f3teRBjdRO3Zi3au6t4CbPC75agaONAFC9DfRyy63X33qQoZVpWW+D2urGOKyORqClGXAJgxNh5zS68DUCRq3IJAyCqO+aXXCDxzUa+3rHvh7ZB+FE2AW41T7Ua1+wT83KWw78bKZPYfrR6jmtjH0rsm90TFDerZTXSruC/a4HOuUtciDxUDP5NAOjb8QaUa9NNwsHWxkDvd/1bkSD8yUoKwUOmsmw0fqw3PUr7PrT6Luw+ac20Hq79ONC12Hfu5ZzUe6xriVivLH3YTqjZMlrLl2Ql2u52cpmu944KACjgycFAPWNjYI8ugWeghFKPkFrTQV5lMucclkOQq161x11nWf/CD2CoCtoDajKUdAn2Cdl8cENEo9R7dXHWoFEZe2mYpCpuhTECQIm1qWgnS431WaVTEGdryAO9UFZtaqNG9upwyjVfwXB+Knuz3i+DvRU33TZ8Vi1cVWuv6xf38DqkFXJSbVD9UeBXyUTHboFYyMq6Kosd1VZSreCFpW6fipwpUMzXf7KOlJPOqH3RclT6Z/qj6pTjXu99UUHnLrO6ZaZ+viFyU7VpcZD3Verua5kGdZH3dpS72MQMKixVwBTgT+liwrmKtmHWU6r9uieWixHPchQ4EC3oNLBuAIjSv5qvBVgVQ9K2FY1bkp/dKip63S963pwvPQxVxBftY3y1vVX9X059wzqnoD1Kvd0BdVvKIfWmOUCquMXUTr2PPJPfRnesf0Mewkz1QnfWpqct5biFXCzVTi0XnxkENG39ULQvU+6DDMWpY/KgovZAxnkrpaRWhtF27oEvLyB7OUC0re0ITkcg5VgnFIBK2bArwgUnhpH8dkZ+BNVGO0WnK4I6Dbo511M5i0cmHcwUvKxb4WNdT1RpLa1If7ubjhdMWS+dB7Fg7PSetKKWfBl4hu+Nby52D4pA/Ubf6ZhlSEkcyTkNORvi8Yh8rpoyLeMGxpIC8Hjfc+vXUfFohs8bZ9kQYsJQhbL4Llyra9R1pAhrYXdo2eiV3Zhd8aQ2NeL+AO98EsW8l+eROFyDifHyjhF61G3jPsHKmhPRGB1xOAzkdF8Ff60B3O1g8S7ViC2sxuGY0kQa8dofWlg6tA8xp6bALwq+nYNoDJDmflIDMcR625HYigG4dHjlXE8Of4GSq9MIPe1KxA5X0JTMgDDX+yDdBcnuC3Bm5+Fa1pIPPiziN/9HkTWbofVPQTDji7qR81aX80ztf9utqfQ1x/9njcINpc7T96o49WaxvmqrnvBdU89oOGnuu7c7D1QWLvfgptv1Gj+EMvxGUdofhazI1exUMiiGnEQTXeiI9WBjlQbEtE47GuLMHD04kn89ZNfxTde+C4y82N4YJ2D39xjYke/4EMdZEvA1SzwypiQMSani7XcNd0xA3tWmFjXCURsgcOTPv7hNVpsAqWqCVhAX7vAbQO12JgLeRMjGYGrGSbsEZgtC/SnIC0cO2jxWQHOzwlkywLrukysaDMkRGWd8xWBO/oMOCZduAUyZWBt2sRMiSDQR8rx0W4LLOQSWJvegQdv34sNq9fAiURQqVaRy2Sky0++kJfZ5G3LxujMDL534TBy3kUkEzlYhoXLGQsd0dray9ieliGwuZMu7cC5ecAygbUdBvrjwOlZgUs5gYRjyD70pQzMsw/zAtNMJGQCK1IGhlIm1qYFIlEhY4ceHAFGpwDbJuA08NHtJt67oQZvP/8q0JX00RYTWCgbmMlbeMdaAmUfCyVeVEys662FAPjWGQ9/ebCKl0YtDPWuwWOPfhgfuudh9Kd7r40vF4ZcqYAMnxZ5HuLRGNLJdplcSF3MW4GIjL/EmFM3CyOWA9v0qaLf2Kj2vpELnL7wv1FTtB6QCH4flGXohrqB4bySadjN4BvVlzeznDCdaOWi/Wa2Sd0U3Ewd9dr+49AnvT83O4dvRiZvxvxqtR3N+tns92A9ywWGrbbzhy2j5fS7nu42gqGN+lMPNNaTlb7GtTqPgm0LO4/x7g4fPiyBEzfcTGYyPDwsN+ah414tI/v534c3X4tX6azZjOQH/l3dIW4G8mjVxGQxrbyaybpZGQrkqg2Fgo4K/Onl64BR31Do9wg8XpWpl6Vgkw4U1bGt6JwOm3QXWOUSr9qm64TaACm4pEMm1Q4dOKn1XbcYVMBHQVxlparuM4J91d249fIUmNUBkn6vomCbsnxVslMyUjJW56s2qvmkzg8bNwXRgufq9dcbN70dSpeUrFV59fqkZKO3TdcJHXArKKdkpsY7rC59DIIP4PV+BMdfr6+Z7gXBcFAPwupV9YX1UemZrus6wFXzKagn6hjVnnprR715rM+7oM7XawvrUFZTKsmPkrkC4mGQlWOnQ4fgnGd9+rjq0Fb1v5X9RrM1LXg/w37TglNZtbay3oSt8zyP7VQxYYMWppULx7Dw9T9H6XvfhuFlQUNGgxs52762N7oBw/ELX8AveTB7I0h+eAjxXd0ymQ5cul/b8IWNmRcnMHe2SNNppIYTaF+dlNm5Lz41ju6tbei7Iw3LseGVKzCY+Mg0UL2UReGZCRR+MCOT3jgpC2bUxlTJwv5R4ELBwwPDMWxIW2inW/p7euGspFWiCz/vy1iecrNLo5XFh3c17/QaOCSok9aSBJEyqYcP33elSzYhqp+ryrJojeNnPJm13JuqSld0xhW1ElEYEQJcD16Jhj4GnF4HZl9EZmk32iyYCRNm0pbJd8x4BEaUFpxWLZ8Es6lLMihp6PWHi4vu80ykzOOEyUzmJoy4Ka0//TkPuS9NoHTVxanxMk7OjOtH0QAAIABJREFU5GGhgnesstERtaXbe7XoQtDDdV83Evv6ZdZ3WQ2tmiwTmRMFVLIV6U5uRoGF8y68OQ+J/gTa1scRG7JhOgZEmVnhPdluURIoHZtF7u8u1OBvhAmaFhP56maxNdHW4K1blUmYIGwYnYMwdt6Lro/9DqxUWvaSc4wPD2i1uZz9iZpnai6oUBivK2nWcibmj/mxb8HNH/MBatS8UqWE546/jH968Ts4cPoo+ju6sW5wGMM9Axjs7kNfRw9sy8G/HPgu/u3AMxgZv4StPQK/dY+Dh9YbmM76mCsIdMQZ+7K2/j1xFvjqCSEtE9+/GfjodiCeAP7llIE/3w9896KAMAUGO4RMppMrAmMZpl4DutKmTLyzOlVbt5gE6OiUL0ElweDmHgMr2wycnBY4MSXQFgG29BoSch4c8zBdqAHN7qSJOddAXgAdMSBTqrWt3faRQglnr7bjo7vfi0fufgBDwytQrVZQKZcwOzuHfDYHUfVQLJXxjZefwUvjLyLenkF7ykGxEoHrMoanj2zFQ8QQ6I6YyFdMHJv0MNwusK6TiZsMHBwRmCsC2/otDKcN5F2BY9MCYxkf6ZiBDZ2MqckM9cClvC+tO+dyAJPE9bUTVhq4NG9iNi+woRv4+duBT+82MZ0x8M0TAscmfen+f9cKEw9utNDVLTAyI/DKpVom95/eSisHH185LvC3r3o4MuVg85p1+NWHfwq3Dq2VF4GZ7Bwm5qdxdWYc5yauyickt6/ZjPfveQfWDqyEzcx4i0GHW904/iimAxdn5WKkbkB/FO14vXWGbVJv5iZsORe419vmt85/SwJvSeAtCfykSEBfY/W1NXh9Yybfb33rW9cyFd91113Ytm2btGRSL/18Ucxj6jPvgTd2Uf4c3fkAun7nc6FieaOvpa8Xbio4pkOy4N86cNLvCVRfGgEXHbroQEn9vRzdCdatAyYdivBvJZdgnQqiKZir91+1RQcw6u+wfuu60KhvOgjS/9ZBrF6W3sagnoa1o15fVZnN6g/qtA4I+Zuy2tTHSm9HWJ/qlamXHQSM9frKsvSxDoI1Xf+WzEvNhTmsrmb3V6rcMPmF6X6YDuj630jX6un2cu7nGvVdt1TV26n3Q59DyuJRuckTejRrS7B+HejWG1sd0jcrv9FaocCtAvn81OPysR4+nNJjgC53LVYWqgpwEnLq8UH9SgHlM4cw/pvvRSxmwoglIExbIsDwi8HitxJwAn7ZB1FY56dXI7qtSxoA+QW6Ptuw0wmc/qtLMISP3rvakN6WhJv1ZVIi6Q5e9eCXyrDiZH4RaT3J2J3wDZTPL2D+L8/CmHYRTTrIRCzsn6hi/6SHR1ansG0ogmTagttmI7ImJi09jRgDXNoSpsLm/JPae/36t5itwaRVJfMX0bLHWmyLA5mAyGQSIm5qaXXEPlZ8ePMFVK7Mo3y4gMLTszKpjj0YRXxPN2J3dyMy1AaTcd9kuDoBMIFShdaoLoTMqL6YLKjC5MiL75qrRK1tbCL/lOTPk3XKMpjIh/UveKiMVxCb9ZHPVLD/ch4nJ6tYlXBw3xrAKVRQLVZh3dKOjp9ZjcimbniFMgxPwLQtWDFbxjEd+dfLGH02g2g6gs6NKcycrCCeAqJdJtJb0mhf3wbhMzM84awDv1xF6cUp5L58RYqC0Fa6l0qRhlmeXtcYjnl1fg7myq3o+s//A87gLWAQT2WdrUI+LEefdbjJubGccAvLuWb/pB77Ftz8CR05zqczIxfwlWe/hS89+284evWMXL0c24Zj2og5MbTFEog4NqbmFpDPFbGhw8fPbjPxP+81ZUb0rx32MZUT2DVs4qHNJmJxwHYFrswInJgQyFcMPHIL8Ook8PdHBb591peJgmihePdKA3sGTFi+gUOjPg5Neii4BlwDaIswUQ/jZpqIWIZ0vb6UqcX0JPS7tdNEqQrpkj5X8dGXAjZ2GbiaFZgtCdjCR4ctUCoJaWXpChN52rDbAgMJIDvXgXU9t2FV3yqkknH4wgNjk+YLRVQrNB+nRajA8bFLcK3zQCSDsi9QKppoNwVMuh4YAlXTQAEWZso2Vrab6Ij4mM370vo0ZlnY3mfKC8yljC+tUZmVfn3aRF9KyAvYRAGyX2yzYxjoipq4vd/E3pUmEnHg66d8vHrFR9kVuG3IwGO7TXxoE7MxAgXG5zSAeAQolHycXRA4Nu7j6JjATNHAuzdbeO92A2MLAl845OEfDgv5tG5goAvxWAwVt4pcMY+SV0LV9VD1XMQjUexYdQt+ed+H8N5db0dHsu1aLK1mi2bms/8NxR98HQyc3XiZ1ibMtQO1M+qdrB17gxeCXk6jygO/aYn/rl8U683nOvcm1w4P1rvkeC0It3ZrUPuz5npywyvwVc1AU38yGTxNOyGsOPWd8uII62fARSTskGsxxW9i3buWabHeucGBDRvLa54bLWvZslt63Rg2bNBVA66PXt0KwvRSl38zgYTNj2BlrYrhBmUPaXVwcJvpvFTJG6IwLcY+CpdKrRmNlDBwXsAy+VptrbSt0cgHCworb8l0Wzyg1XobyLL5HArMc3XDLvvTuAHXxBUi4ob13lBso3rqKV3zdSx0SFrV4eYT7cYjgmWHqt7SOc1C/EU3X6nfjL9omjDV5qnOYu1XSrXNGF98MOgsWnnWk209EZsWolvuRNfv/k3TtUsHhG+Ex0Iz2BN62aizjt1MWU073OCAZvco9doT9n29ssK+v5l+1it/uWUpKzkdShHyBK1YpU4zu7HnSeirrAP5t4JYPEa5Qisx83fl1s86lJu+3n4VZoDlK5ftoFWrSuqiYlgGLd7qQTEFFZW7pW4h2kxXmskyCNualfd6db9ee8J0oZkut9rW5ei8KlPVLb26cjn5NQEn3622q5nslyPLVvuq4K3+MEK57Cr9oz41CkfQSl2qb4SadNdXWaXVuX4xi8ILX8XCX/53YHYCVoqmfYsQa8n1aPHe361CqHBeJl2daaRnIfWhIcTu6oLZ4cjkDswETpg5eyyP4kQViR4HfkxAlD3kLhdRnRNoG0ph5U/3wi1WJNSUTtk2IaMls4/nvzsO99VplMaLuJI18J1pG7EIsL47irUdEbTTW7zC+L7EASqbdi37OC0/g82XsUGVazjdzMnreK1kfx2jlmE9btSsL9sNWIMO7OEk7IE2WO0mqpcy0vXdTEdhD8bhFwF3NAvvchneRAX+ggdR8uGXILPE00WfbutMFmS4QiYaYqRN/lNw06BV6eKtqRA0NpLJYeSlnH8zcqhrmshbFs7MFHFutgLbd3FvTxUbEzEYA1FE7utF7M5uGG0x+KWq7A+tOTMXspg9kYEJB0MP9cDNlzB7OIviqIfOLSnEV9mIdkZgMwkIat6PhMR+xkXhexMoPTsBkS3DShgQ1WqNwjK8iAwHSAROn9elL1p4VqcnYW3eheQHP43Uvp+9FlNXhZyQ9TTbTwTL1Y5Xuqyss5dbVivz5iftmLfg5k/aiC1ujxhH8/GXn8bfPPV1PHn4eWRKhdoTmiUThEuEDxSBrijw8AYTj91p4d7VJj7/so+nzwuZEGdFu4EIkwjFTKzqYEZxYLjNQMwRGMsJ/L/7Bb59wcdIQa4y0hy7zTYxEDfQGzeQijLDOGMGCYwXa5aH8yVDTvP+hIG1HQSei67fc0CxIrC205RxNRl78sq8hwhcrE3bMDwL5QUP5nwRKWY5t0yZ0KfEANtMG2TT0t5BtmIiI0wsRCxkYmphEXDowl5xka64iAlmKPfhwGXyM1i+hQSfTgkXFcbpdKIop+JIdtqo+hWM5j3pFt6XstEdNxahpi+tMxmLdDBlSpf6CxmBySIfJhloixpSVn3x2pOximdIcDlb8nG5AOmKzxAkzJR+Wx/wv+61cfewiRKzxo/7eHXMxzytZ6PAQIcJrpETeaBYAD60zURvG/DiVR9/ftDH42d9eDYguO7SNPba5ur6JWuwvRvv2nI3Pv3Oj2C4ewDtqbZrmSHDrAyo/vx+4c/+Mwrf+wrgudcvgMvZtDY7NgC+blDTa/OwATi5cQ977azmwKEOV2jW7uWuD0E3c51ZBoFpcHPcKnhZbpuCx4dBn2WXeQ1zLX1o2UiezeCnBnCXDGyLLG2p6FsRptbYsDrC4OZi2CBdXeuLrsWG6wUsbVLgLulGHW4IC5uRxDDe10xsS+Bu6BZH+zJQ2M3Up1fRrD+hxy4uk6HnNoB8dWDpDT0O4ZhLAKZeTjPZysLrH7Sc7t9QVFhXW2qP3iSeECjojV4/m5SnXOlu3EG0uIDV7XPthyVrSL1jgwMR0AG60kW23oWe/+OLLTVKbbbfyA1JMzjxRtbVUiffOihUAiqmo7JW47hxw6sgpIKM/J3eLQSZCkISVvFvlXSGFSgrPQUf+btKkBP2u6pPJZVRMdu4SWadCo7qmW8Jg8LCO6gOqjidBFMKZrJPfIXB1bdU482TgBp7jgNBXitZzN+81txcycpyVg8/ocfG1dcyBUaX3Apo1r9LbrUWk47R4k1PLla7EPiY//Zfo/DPfw1x4TjsjrS0Mqy5UdPVuAK/lIdHkDgwjMiuB2CmO+FePI7Ks08C8U6IiIHEnm6kHuyHtToGL+dKy0GCPTfjIT9aRXakiNKVAqyoQPvGBJzuOM7+8zz6Njvo29uD+EBUwjnG4DQcWlUa8KaKqBybQ+nFSYwezeFk3sa0cFCiG7tEf0IaYdLghjanNXhZy2EhOKclIawlEaLbNTO+87bDtAQilg+jCtiGiahjIulY6HBsmSQ3HjGRiglpBGV2WDDWpJF8sBN2j4HqlSJK+7OonirAyAuU81Xkyz6yromcZyJTdVFwfVTovs6HNKaAJ0Mn1HJW0J1deLV2MXHRtfCgcuwINn24hJp8aLnoRh83HEQ8H32oYG2nwKqt7Yjv64WzJQ0zGeUQwjB8mEzS5NjIHF/A9IEZVIoeNn5iHax4BOXxEiYPzCA7XsLad/Uj2kvAQHDpQVgCRtSEP15B5mtXUDmbBYpFufW2734I1tAmeFdPonr6IMQMkxAZMGMdELTCJYyVd0sWqhOjcO7ch9R7H0Niz/ukDlGX1bqtMpkv55rMOaGHxFDQX11H9BAcb8RD05ubuT/as96Cmz9a+d9U7Z7v4erUBD77+Bfx1ecfx/HRi9LSQNI1GVRicQ/CRa0iYDKe5aCJX9hh4aNbTdCa+okzLjzGl+w1MNhuYGpB4PQUcIyxIg0DOwdN7Fpp4rOvuPj8cQ/nZ4EknxD1Alu6DYxlTBwfB8aynGQCyRgwlDSwOm2gN2nAEwIXF4RMupOtCHTGataZ6ztsTBR8HJ/nTZyHAd/F2qqLaKaCaCSCjbfuxOoN26Vr+LFXn5U3Vx0dXfLJzdzMJGZmJpDJzaFSySHr+5iMxHG1qxvZZBSm66E7k8fQ/AL6SkXEozaisTak2rrQ1T2Ijq5eVF0Xc3OT6OoZwPCqjYg6Ebz28vdx6dJpeLaBYiqKsaiDS8JBzAK2dhroiBqYKgqcmPUwI5MimVjTaWFN2kB7hJaWwKUFgfEC42gytIkpY2reuYrxNYFL88Bro4DvCnx4q4Vf22WiP27g6oLAXFlgfR+woh1oixly+IolAwsFoD1mIB41cH6e7uku/vSAj8migWqET9XUo61FFVoc9mQkik39w/j0Az+N+7bswXDvoLT05GLX6Mnzwp//Dorf+wpEtXxzcLORJusb1oA12zXI2RCK3fijDkcbhK28sVVhAG25s1A1py6c1Inm9cJD4duPAHDWtWyst5kPHRuG+V58hVhX3SDSugcvuQ3V/lNHITTA3Rj2hFKn8JFW0LUh4NSoZrPj6upTi7CzAcSX993B8uuCuHA9VKfLX+ud2xRSN4gDvwSAhQPOa1U3AmwtdbSOsINdfyPgZj15aQJdRGRLG9VMxk0hY+1Gecmr6TlNFrXlnB+qKE2UdLlrqn58A927abjZsL/aqOnHNYSb13+84fpjO4huuxs9v/cPLUnh9cLNVq0+lJVomHupvGVcpuVIo84F29QMtrYkKC1ZWLC9etvD6qono0YWmDdTZiMZtjpO15aTxdinctkJsexRdenuvDqU1MtRx4RZhDazgNQtRvXzX4/1aivj8UbrTLC9zca3VZ1ccgejLQZB6KaPR6tlh8lgOZaiHHc9qUfYuc3Got58qrdmtDKnwspUoRx0QKnrnkpWpDK8E/RTH/XkWvVAjgKk6gGBsnbm9yxXB5zX2i8E5r/6J8h99Y9hTlyEvWIl/GwG1ekM/Egc0Z33IP0rv4PImm0wY8laopnTr2DqDz8DceIl2IlOCGHDXhtBxydWw1mXhp8rS3hGmGdGfJhOAic+NwITZcRSHoozVUydtLDlsUEkB21UZipwC5Bu0syczqQ2wqG7vAXD91A9mkH5X0aQP5NBwRUoRR1khUDJM1BxTbgeLR+ZrNaHS49F34BBVED+xlqLFdiJCPhAzi0BZcbW5P7ddWVi4Nmih3km7TWBqIhhVTKCrf0RbBqIIEEL1TYbImbDLPowF0qoRn0cGfVxZKaKkVIJJVFFzLfQ40SQSvhIJm3EbRsRxrE0PFjtBkTJgFmiVbkJYQHVYqWW0MgknK0lobMsE7bpIWJ6iFtAwjQQz5eQjDpI3NGJ6Nv74WxLQxi+jDVKS016alTmXYw8M4mu7VGk1rWhNOZh/PvTmJ8oYeWDacy9lkOkLYoVD/bB6YzIREO0pjJpMEVYfDGDhT8+CVE0ICoLtVABt+7FwH/9ogxZQIjpLkyidOJFZP/1r1A5+gNYlSKctjTMaALV2Rm4AwPo+Z/+EIldj8j7OOo048cqa+SbufaqOasnygsm32K5nA8qLm4ryb5aXZd+Eo57C27+JIxSoI10SX72+EF87omv4JnjBzGWmUWVgYCViyw3B2qDUDTQZgIf2Gzi4ztM3D3MWJsCE3kf/SkTPUm6XhuYLtFdu/bkhgagFRc4Mwn8b88KHJ0RKJQFuuPAjiHgkXUGKmUTxyaYdAeYrwqUfIEMY+b6QNIG+mO0/jSlizpdz8cKwFyJ4JRxNRlL00Sx6GF23kU+z0VLoD2TwVC0A7duuhM79j6CletuRWdnJxKpFGipOj83hfnJUVw6fQQXTx7F+ZFLOJmfxWGjgnwsBtMX6C+72ORb2NrWjeFV67Buyx1YsX4LegdXob2jE7ZtIpvJYXpyAmePvYIj+5/ChdMvodpmYMqKYtaz4dsm+nsj6E0ZMtM73eXzFYG0QwhpoiMqUHQFJguLVqpVur0Z0jqV73S0loBo5woDnsEs8rSShQSWK3oM/NZOEx+8BViZNqT1J139r3BMckIeU6pyHAxs6AE2DhgwLQMvXWL2dE/GAs0xY1LNar5mp08T/8XgxZZhoCOWwEf2PISP7fsAtq/ZjFQ80XTjouAmquVm4UPqzxi68kXiMJLpG4/RN04Bi7gl3Mtz4S9M1BTp2isECmlfhcFNI9kJI5qoQf8gFyjnIbIzy5/5bKgThxlPyX4u2fPzP14V/vx4oO3XAVIY3DQiSRhtXTBT6ZobpHSFDNnd+x5EuQxRyMLPzUPkWmw/nzSnumpl8xHpNeZXHzotNV9SzQmDGTcCTpGZkoBcvppBT9UEOwIztSiDeFK6edQCBIXJwYco5CCKOfiZaYhSze2q9lossBm40X9XVSjAyWKcCMxEB6x0H/38arLj01j9xeM5oHRJKhWuj4m72Pe62qX1qR7ECfk+lKfXhZrXZWEkOmrjH2+T/WCg+pr7zFKRyTPKJdkXUcrDn7mimbGFQ9n6Dyb0DgQaacdqbQnOHzaAOl4pQuRmg+aWy56rhh0DZJ9jN/b1mjBpKcDA+XOQ696SVxNdCsqecbkiCSDRXqetGgwrFyCys+HHqcOsCIxYsnYDreu2puaNhOIvjiM8xj8JeTWbI9QSJwrqj9wJ6TJbLI7zj/rfehyTxRO5JsVStfVZS3x4TSXz8xDlfGizl8BNXc1kmW0w0z0w4sla2xdjzC0RH4ER9azIObsAkZuDKGVrhwRlUhd03rh2LvnGWoSb//ubBzfV5kZt2rPZLDKZDPL5vNw48VO9aLGVSqWuvdva2uSmR7l38rh6sS+XO/F0UDs/Py/bolySl1tW2PH9/f1ysxaM0U33W/aZFl36i8lU2F9ukHkOX7rbqwIZQdDF/1OmYWV2dHTIMlXSGSW7YNzKIDQkUKG1DstU2adV+SomJsvgWCkLTI4d3+yHgtPqWLZRf7N/CwsL16w7lRzY976+PvlfNRbKwoefSl/YPv3Fetvb22+QnS4/Jc9rc3cRwoaVyfPYD5apYKvSPSU7tp/WhmExQvW2NXpQrx/HOlXfFTxTVk0cX10/3wiY2t3dLa1aVf9UXUoeQf1sVCfbriwKKR/CCd3CUJ2rPnUrXyUDlsF1gfMjWHc6nV6ix0on1NrABKPUU13fWC77SOtdXZ+UFZmuj7pO8G+WMzs7Gzq+g4ODcg1SCYNUkjEFbHgu+87v9cRVPJ5941hSb8LkzPM4p9hm6h9BpppjKks1ZahAkXpAINvvuyg8/03M/cV/hTFfQWTb7Ui88wOI3rEPVnqolgxnyUvAyy9g/g//PcqvfF9mN4cVhUhW0PahtYjt7IOZpOu6W7Pu802UJktYOFWVVp1ta2wsXJhHeaGM8hyQXNGGnp1pOGkL5bkiIgkLVpT3ombNhTxmA4UyqiczqL46B/f0AkSWaxzjbAqA1ocG3auZwVxAFDyYw3HYO9MQCQvFv7uM2O1p2D1xVC6XUDqfRfKdfaiey8LP+NLls9JlYfwHM5ixI7hQEBhZ8GT4uj3DMWxKO9LYZ77s4dRsBQdHyvAdYHWPg9WmwEAM6NyShG2ZcE9kEFsbkTFB3dMliAUguieN6oUc/IUqors7Ya5wUPz6GPwFt5ZAyDJlZFDZfm6m+WaMUOb12NKFyF1dsFclZVxQwezEPvd73OT4yJ7LYWr/LOIrHbSv6YQVd2AnbSm/3MkcZs8UkFoVRceGBCKdTs3N3GCsUhvebBnFAxPI/9tloBKF6S0AvSsQe/tH0fHRz8CwavFrg2Pvzo6g9Mr3UHrpO6icek3C7d7f+RM4a7fKe14F5jmvXs9DTQXlVbgJPUyIuq6rBxvBtVaFNNHn+xv5YDPsuv2j+O4tuPmjkPrrrJNPYWYyczh59TyOXzmHkyPncXr0Ai6MjWChkEOhWkLJraDCjGcFgfVpA5/abeD9m7lIAF8+QktLA29fZ8rM4s9fFDg4xniYwP3rDGwfhASVXzgi8D8OCcyUaeYuwPjEEWFIiEjgFo8QpBkS5jE5jm8yliQT8dTeec8AQ1d0xk0ZjzJmChSrHkZzNE030B030Zs0YdkmJssGSrMFJOfz6DEdDA2vxi0778Ed23ZjsGs1HDMFT5iIxiyYvPGcn8PoxChevXgC/3r0Gey/dAztsRTuXXc7Hr71btyx5lZ09fYhkojD83y4DF7MYJdGDhdGj+HVQ/tx+tirmBq/iqxtIN+ZRDRlI+kImC6tMX1M5gWilkB3wkQ7426AFpyQWeArrkDUMJCOGOhKGojLzG+12MfZKjPOC1QYY4RBpg0DtIcsuoYEyO/fCHxyhyWTCY1mBL5zTmChYqA7AQy00T+AFq/A+LzAncPAPWt4cTLwuZcF/u6wj5Ein94ZiERNxK0I4pEYOpPtGOrsw+ruQazqGcRtqzdh66qNGOzqkxnUmy1emb+4brl5s+ppdg4isu1+JB79uRuLWAJsGljlETbMjUFUK/Azc/AmRlC9cgruqReaxqtbcmP+6GOIbL8PVjtB61IrvvKRp5H/yv+zvG4uNtnecCeid70P0U23Xz9/cVfsTY8g86e/BVGtZb279tI5Cf+2HAnzorsfQmTzbliDa2G2dcKIcENOCHmjfBjTR8Inws2FKXiTl1G9eBrVUy/DGzsPUakDA+IpJH7mM3BWb4J5DZSwZdp2vAXQsaQ/DawwM3/1u3DPHV7a/zrDba/ficjmPXDWbobVu7ImAwk3IzBq0c9vvH3gk+t8VsJNb+oK3KtnUT1/HJUTL0IUFuTNqHwtp0+K28Y74Gy+E9Hb3gZ77RZY6X4YjFPFMVkCyRdPYDB0wk0JSubgT1+BO3Ie1fPH4J57BaI4F0JM9C61YP1WD4DWBTECBPvOtgfhrNoAa3gDrO4hGAmCPk2/bpAPYz/V4KZfyMIbP4fq+ROonjoIb/QsRDkXDrGC3LNJe53d70N01zvhrFgbmCMCjHlYPXcY+c//nzdOnuXNVtgb7kbsvg/AWbul8ZluFflv/Q0qrz0LQcjZ8FU/lqa9aisie96N2B1va1pG+cgzyH3x/26op9aKWxG7+12I7bp/sbzlKDTABDkE/9J1bnoC3uwU3Kvn4F49DX9utKU54qzbjsR7HoM9OHx9PmrNmP/jz8j51/QV0AkjnkJ074cR330/rM6eG07P/dOfofTSt0KLDcJNw4nDGlyP6O4HEdm0E1b3IIwEHz5FYcg4WCFriOdK+RBu+rPjcEcvSF0vH98PPzMpXQ5vWEOWPMkKKVMfnmXATQWsWKICA43kqW+IuDFnVvgjR45gbGwMhInKfViVp8rihp2bekK5VatWYevWrRgaGpIbLOUyrGfObqUtwXYGYd53v/tdnDlzRoKH0HEI0ORWLOl+8Rd/UcIqggy2m5CC7T548CCOHj2K6elatntVFkHMli1bsHv3bglPlLWM2tgpkBFm1ccyX3vttRvK3Lt3L+655x4JsAhWgi6AQeBIuHT+/HlcunRJwkeew3EKwiZdRnpGZwIZQt3169djYGBAwk4FfViXAkEER88++yxGRkZk2Wo8eP7HPvYxeR7lRojJfqtYg8eOHcPhw4cxNTW1ZJgIcW+55Rbs2bNH9pHnsV4lOz07tn4ifz9+/LgcD71Mfs+kXvfff78EVAS7qv3sA8tm+yknQiq+wqzkkUyKAAAgAElEQVRKm0FIfSwJrD7ykY9IvWffCReUe/aBAwfAxGMck2BdTdc07QC9Pe973/vk/KKsWB/nHGVNeXCeBmUcrDcILAkvlJzVHO7p6cGaNWukLrB8ypJ6HYQVChi/9NJLOHTo0A1179u3D/fdd5+UO+eosoKkzKijjz/+uNRblcVZzau1a9eCc2D16tXX1g+2W88SH7Z+1CuT5X7qU5+6Nq85N9gGPX6g/gCB7bl69aocu4sXL8q2c46p8Q0bOyUbrhecD0qGmzdvlvWq8A6cN6ybOqLq5HXU4zWzXIEzuE4+dAy7R79er5B7gMKz30Thm5+D+9qLMFLtqJSqiO3sQOodA4hu7oQgi6u6tXXfNiD4cOJsDkf/dBwr9nWi/229iHZayF3IYOKFGaSGU6jmPCRXxNC5PYlIByGpAZ/Aj7fLni+BZOUy3dZnUD2dgz9Vltl4CfRkhnIDsNbG4NzWBiPuoLJ/Ac6GuMxmXj2XR/HQPNoeGkD5VAbIeHD6IzD6TSz80yja7hmA3xPHxTM57P/BNM4IG5s6E0hHbEwXKhjPFbE65uPuXWn0rYvCulyCN1KCvacNwjNRPpRFZEMCzuoYysdyMNMxxO7ugjtShDtagNVfi+dZen4O/hXei3rSxoXxR03HhDWUgLMpjciWDkRWxWCkFrO8S/nVjFgy57KYfy0PNyekhSrNMK1IVLr8FyfLKEwWEOlxsOb96+AVGGPbk+7w0oU9wgfUBsqvTiL//UlUTuZlrG5kp2Hf804k3/MriN3+Dhh2tOny4Bcz8LLT8uG53btG7vkU2NSvQU0LCjmAukrdVPFiG4Wa0B+IqYdxbIcK8aAsO4NhUG6mXT9u57wFN3/cRuQm2kNX60whg6vTE1goZHFxcgTPnziEp155EedHR/DIOuDX9xjYNWhIaPaXLwv0pw10xoH5PAOSC+xdYyDDWBswsKazBvB+/yWB/SMGTM/H7mED964xpDv1wSs+9o8xNqRgnGT5ikQM9MRNpBwDfLAUixAIMtudh8tTVVRyHoZtYHuHCcdkQiMCQA9Fxo6IGYh12dJknU+cSmUPhUIebiWDnrYktq7dgds33I91Q7vhxLtQqWRlHI5EJAbPq+Lg+SP448f/Hqt7h/Ezd78b927ahSKzp+fnkYglYRoOFnKTOH/lAA4cfxLnx8+h4DL+SQLRSBKOY8mkRF6+hGrWRZX3VcLGQNJGf1Kg4Pk4V/BwviSQSDsY6nYQcSwZNzNfFNJqNlsB5ghoFw1ZYpaP3lQtG/r2QVPG+Pznk8DRKy5WdAK/fIeF92+0pQyfveTKY3atYqZ4QyZ0evyMh1eu+Ng1aOLRzRYG08DTZz38X89UcWzGwtoVG/Dorr2465bt6EylkU62obstLf8mzPQXA1zrFhmNVOuNgJtW31pE934Q7R/7jabZ45aj5nyi5k2NI//tv0Xl0JMSIjV7pT72u4jtfU/o5rn03Dew8Cf/sVkRS39f3KA7t70DiYd+CbGd995wvjt2HrP/+f0Q5dqN+bWXBjfNntWI7nkP2j7y6zCjsSY3Sc2bKCoVVM6+hsL3voby92+0FKIVbftv/iGim+6AmUw1L/B1HjH7ex9D+cjzspSwuKq0BLNv2YvU+38ZzrpbYSbozvP6XoJAPDOP/L/8HcovfRPexIVlFUjrOPuWe9D20f8gQSszW76eF0E0wXzxucdReuqv4E/VMjDXfb1ed9BF8GKu3I7Y3e9H/N73wOrpfz1duK661WpNv576R1Se+1JrgDOsZlo2tg+i/df/OyKb7qhlBw15eTMTyD/1Tyh957MQvDm8yZdz+7uQfN8nEd2yu2kJlTOvIf+vn0X5hW8s7V8oTww8FGAY6mQXEo98HKkP/5qE4c1exee+ifk/4BoZeGlF8yFK8tFfQOLtH2hW3LJ+9+ZnUD72MvLf+ge4Z/dLmF3vFdm2F+2//N8QWbMh1AJ+6jPvQ/VM4EGGLEy3M77R6tdIdiDx3k8j+Y4Pwu4buqH6hT/7L8h/++9r3wfBqGZhba2+Dcl3fRyJB94vYebrewn4pRKKL3wHhe98EdVjz14vrgnY5IFLON2bDDcVvCEsefrppzE5Obmk6+r34KcU5+Jas27dOuzatQu33nqrBDEK0imoUA9cNZJxEEQxW/2JEyeuwaMb1L1OPJlGkPPXfu3XQCsvAg22mfCSG7PnnnsOr7zyyg0wjXUSbG3atAmPPvqoBBcq1hnr0fvL/yuLWP79/PPPLylTteuBBx4A39wkEi4rizqVjEdlpSbI4hixXTogUnJQ9ely0fse9kB648aN2LlzJzh+7AfboCzOZmZmQKBM4KODU8Kcxx57TIJgAnBCRYJNWlByY0zwRZDLvgRfhGcEaQ8//LCUIzfm7AvbxnMVWA3KjrCU/dbL5DF33HEHHnnkESlnpbesg29uuNn+s2fPXrM81i2Udbmpv4OgMygzwsFPfvKTIKglAGP7abHItnN8CXZpoRj2agZRg5ZX/D9BKiE04SxlrSw5KY+XX34ZExMToeGhglCztqYw1mDtoqB/qr85LoT2t912mzyGc0KHjMoN9ZlnngFBbrDuhx56CHxThwjEebyCfyzrG9/4hnw4QT0LvoaHh3HvvfdK8M06CYgJXZROKFdYNX48n/JXZSp4rcr97d/+bfmwheVQbtRPjh11W81RtpOw9YknnrhBx2927WfZBLx8WEFYxPqpI11dXbINN+3KyzBq3/wDlB7/IoxLF4BUShoEVac8oMtC4oEutH9wBWBH4Wdpbe5L13HhejAtB1bChF81JbzMXcnhwuOXcevHNsCOxzB1dA6zx2cQ67Cw4v5+RDsT0nDHp+UhE57HHOm14OWrqJ6dR+mlKZRezaE6X4IhTGnBaMaZydwFYlFEd6dqyY6YACgp0PaOVaieyKFychaI+bD+f/beA0yO6kzD/Sp2nqyZURhJKAuhhAAJEEEiGZHBGAzYBpuLvbbXxnGD17venNdp12EXLwaMMSaLjMAiChGEAAkhCeUwkmY0sadTdYX7fKf6jGo6TLcw3mvfh+JpZjRdderkqvOe7///aXEM/mI34gvGwJyQgHcwi8FXe7ETKp4+5OKwDYyPKDi5QcWihAZvSgRum4ncrkE4vWlEzxsD97ANr9uFOasO6lgDubcOwzsAmAsTsHszsDal4HR50GIqXJri5y2hxjRaozAWxBA9uRHGhGZQLUULNhBMGhq0mAEn4yC1O43DbyXR97aF6Z8cj1CTi96NfUjuzGPmDZORPpjEwecHGW4D7UvrEO2Iicj2HsGwrgnfmqyPwfu2IfP8ANSMCr3BgKtY8IZScOvbEf/ol5E499qa4GZxf5Q+Nn9bxaacC6R7kCCclJsBtYwFqerks1/6ceYczD5fHCyulvR+H8/5EG7+PrbKb5mn7oFePPn6i/jxyrvwzo63ce08RZikz2tTMZhV8PIuD28cdJHKe5jRouCkDgVRE3hxFwMEAfGQh/WHPPzwdRf7MgoF8Jhc52FmMzAmoopo3kM5P/oaFZ15VwHn5wFbEebbTjqPRM7GFBWYENYQ9ujgg06LNZiahrDuA1AKznOWg+60hV12Fuk6RiozEIvqoFtJmrxlM/2IGhFMnbAQx8/+CKZPPlnATStvQVd9FWff0ADWblmHlrpmTB83BWPqm5Czc8jnbdTFGmDl09i6Zx3WbngY2/eth6pHYJhxIS3Pey5SGRv5HgtNGRXteghNEROm4cvfqdDM2oS4jLBuQzVcZFwXnZaDvTQpDxnQw7owxa8zfNN0lo0PdbsQcCgRBpK2gnUHPKHGpM+QS2cC189XMLNZwYt7fPP+vKMIZ8WUnbENZrcAc9o0jK2n+Tqw6ZCHf3oph5f36Th+xin4woqrcOa8xTANoyDdP/IiJF8qpLlItS4l4Oaz98Kziswziy1MKymzKEgk3Dz5g4ebwy+ydh6Zl59AdvXdyG+mkrPy8TuDm3MLcHPRaHCTL4Olykj92KWILL8akSXnVFQVidango4mdOyCwpS4ELW3UnEdB/nOXRhaeRusV1b6CkZualIEHK9H3R//EKFZ/5dw86VCTmk25/+qNrbDnHs6ImdcgdC8k6p1R1H+IHgRSqwaAAbVrNlXn0LulUdh79lc9T5a22QB5OOXfNoHrRUiKov80HTZZVAzvjxSzVleXVpYjQhVZ3rVPci+eA+cPRtGyUuNvjiLU2AXM0LQ2qYgvOxaYSpVDhZVrYQaTmBbWDu2IPP4LchveRUu3TqUg7IVonyrDa2IXfPXCM9bDDVRX/mOrgNnsA8DP7gZ9o63KponlyRQBCKH4eac6nCTaWVffUZsnuQ3vXAk6VHFkkdUnNGPfAaRs66CMWl6DTUJ1AQ3p5+E2HmEmxfXlOZRnUTfW9kMUk8/gOzz98Pes0m4AyhWO79/uBnMzW8JN5nUCPNzWsmbMBdfiPhFN8CYOkf4Cyt7iHJmhXqCbiXEXFpl44JjNrvuBaQe/wWsN5/xk60Bbo6oO92AWaPPzSC0qKaWDMKUvXv3QiqygmCJMIVqu7lz5woYRaCwZcsW8aGqMQh/eA5BE+EXlZ9MPwgVJOCstW8FYQzfOyrBTaoQeU95lFPnBe9ZrIwjnKJKkWUbP368gCDFcLMYchFSEAZRcUYww+8J+Zi2jDAeVIfxd8Kv9evXlwBTKg8JNwkQqR5jnbGupekr/06QReViMXgWz8KCn0CWg0CF9w/6CuT1XARLNwOy/HTRRJBFJSrvR5jJ73hfLkxZJ+XgJr+/8cYbxXmEjYR5/H3MmDHi3gRvQbhZXHfMG9WIJ554olDrsV/IKNxBxQ+vk3UooW4xMCWYlXBz+/btoplZD/wQjj3zzDPg32X6sh+wz7CujvZg+Xg/thHrh/XKtPj3SnCTYIv1W+0oBz/ZL5g+247jjcCO9w7WR/A6Amber3gsyHMIIQiTmR6BYDHw5L0IOBcvXiygnDSz55hgn2BbUQ1bDl6fffbZAm4SbnATgnCE8wf7GeuJIJKgOQgig32D51KJSzjIcnA8ST+YckzJ/s5+EQSmleAm+wtBK/uDdP/Aazk/yc0G3qO47llOns8P+wnLLw9Zh7wnNxzk9TyH7cM6oBqVfY7jleczHZaJdciyVJub5b1oKWHt3IjB//o27N1viwBACt8racLHkBh8L085cBn0Z1IYsQvaEZpOl1SGH1CHnjB1V6xNe94cQKY7Az3GdaGOg6/0Y9IVk6DHPXStOYiuV5Nom9+GxrkRmM2mUDeqJq0qmYwCj1F0VRWKp8PjGrczCXvXEPJ7hpA/kIXbm4eWYYAjR0Qw57laYxjadBPOwYzw62kek4DWGkVmXQ/UiTq0Rka8zcN5cwiq5WJnysWg5QrLzAkxDXnbhb64HqFpdfD68rD3p6FS/RlVkN+Yg0ejCNODeziD/F4CSkX406TK0gurUBs0mIzGPjkGfVIUWltEBP4RXsoo2BGBehS4FpA6mEe+K4NDb/YjN2Rh4plxEW13aH8e8RmNMGMKBtbtg6vGkJgZR6RJh5kwRXpOLlt4j1fhJi1Y7/Yi9dR+uHstqPRBGiL1oMs3Lgk0eMl+2FTuHrcU9dd/C6GZJ5bd8C1+bnFOk/1NPk9lfySsL3b5MNqcwz7PsSA3s9gneb1UYsoNJ47jWjYnmZ5UmDMNPpOLn0XV5sCj/V7ek3UgwewHHeSMafMZ+iHcPNrW+QM4f8fBPbjvhafw34/cjcxQJ/7oJBWXz1IxtZ6DQfFNp7ljQYhm+C4Ct/V6SOaAjkZge7+Leza5uOcdD0nubhtAiFOK7QkARzNrQ/HAzQ5T983T6yI0T/cQzdsw+vJQe/LCyTBElDUToZAJnbJ4IRT3uUDENBA1DBiMXJ7OoNPLYTChwEloCDEym6LC8PJw3TzisTGYPGEx5s2+AE3xRlj5LBxG9ubkzUGe950IcyFEB8oEO4ZuImRG0dn1LjZsfRpbd76EvJOGqsdgQwezx6BGGLDQklLRakYRC5mwVRdDuSyyDiNTetAUDRroD8ZCKmvBsemY2YUbVmE3m3DGhJHxVBE4iQGFhvKAxY+rwObzSvFgaAp0QxH1ruY9LB7r4bq5Cj56rCYegIcGgFSeu+EeYiHuKEE4g47pKhqiqnDFuK/fw7+9YuGxrR5am2fh46edj8sWL0dTvGH4pVL65uHkVusDmW0y+D/fRubZe474S3wf/XxUuOm5sHZvhztAijvSL5ZcvCqhMLSmMdDbOyqCI4I/wqvUQz+B07mlYi6rws0ffbW86XIxvC2GJvOW+8rNRaXmp75y8yIBJ4vhptLUgfjVX0NkyXllIZ2bHIC17R1Ym2kGvAVealCUTQlFoCZaoHXMgjbuGGHOq7dPGFFua8tbSD31K+TWPAiPPh8D/krp5yV02segt04YFQ7SbDk0/xRoDU0jwSujEw70wXr3DTiHC+asw2/ipdWfXnUbnAP+osU/FBgzFyO6/EqEji9vhipOo9PzdArWjk3Ib31TgEnhe7VwqDTPap0k0tKnHAu9pR2KWR76etmMSCf1yK2w3n5W+JAUOSlWgcWbEF5yARKf+CZUmsOXgXX5bZtgvbce+V0b4fV2ih1yvojSrYDWPgXahJkiWqYxYeoIcOKmBoXaMfv8PXC7dvqA5UiVlOm3NZioi3oKJFPfCmPO6YhdfBP01vGjtq+bScHetxP2of1wuvfAPbxH+G0l8NGPWQS1eRx09q0x46AU/GmVG1zp5x5F5qn/hb1jfdHXlQGt2jwB5okXIPHRPxL+akc36fJ9b2bffgXpB76P/NbXqs9EZSCkseAjiF30aYRqhJt0LZBd9xsM/u9fwcv0+zsD1SzBFcCcuxyxi2+EeewJFdWoxQXIUrn5vS9V9n8LQJdw88xSuOkM9MLa/BacngP+okm63eBmX6IBihmGWtcIvXUstJb2ivXHRU1m7W+QXnUnrDdX//7CTX8a8cewSTP0aWj86nehj5tcdpPIPrAX1ta3YG1dD/fgNrFRQgBKX690naJPnA1t7ETfbUN944j6ST/7CNLP3C3cXJSapwc7RLldvsL3BeVm018X1KfVe3BVtzH+FOkrufiMJwAi3KS56/C0UlDGUVFFcEUVEiEWF/SEbfwED0Kys846S8AVqv24KCAYkAqOoCqvhiIM+8KTkKsYbkowcskll4DmoJWUccVwLXgey05oRHUX89fR0SHg0csvv1xWZVmcb5qjEgQRyvB6Ag8uhCSkC5rWMs1iuMn0CLAIOAmT+D1BGE2ECYWYnoRmxYCO1/I8qi4JWqXvwuCCkmVlfgi0WEaCnj179oi/ES6yvHz3ZJvyXiy7hHGEloSDNOsOKjeDcJPfUcFHeETIy+sl3OTfi49gW7B88+fPx4IFCwQ8Yh55H/nOGfxJmMf+JuGmTEfCTZaB8JcH+yrbhQfzH1Ruyvxcfvnlouzv55B9hnCNdU3lL8tNIM7xU6zcZPtKNeTR3o/34rhjmmxL5pljqhzs5fesy+XLl5e9Db+XJudsGwJIplM8F7A811133TDAJWTkPdleLK+Em7J95XiScJPtSGUn25RpsT34t5UrV45QbpZTEvMabjDQHJ/XSfNuziVSBSZVnMVwMziuv/71rwvQyL7OuYim4gTpTIMbCFSfUmVbPGewfFTKci5jXbPMcoNGVmoQbrIOuNHD8cNxQzDLe9HMnQCV5ZZ+OaW/Xo4fCThH6w9253tIP/8QBu/7GTRrAAoXzsGNN/kME7ESANfiutWBcVwU0TPbEZrdCMVQ4WbpxIzCABW5PhupzgzswSzqZjQh15tD/5ZBeJqGjos6xLvt7kcPIt9vo25yDHUzYhjck0Pj1CjCLaaIFC5eDwQY1Ar7dJ7wT+kOWHB6LTg9ObiHcyIKu30wAy9pwctqfpRyxijnO6+tQx9nQqO/0LQDp8eGx/cNlWGJfB/u4vy8C6OFjjZVuEN5OAcseJYnwKXiMZiRAzUCKHUhaGMj0FrC0MZEoDWHoDWa0OpDNB8dfkVkuhQwuVSZeipyvXkM7UghvTuN2Iw6RNs1aFEDQ515HHq9Fx1njoGTdZHenUF+0EKkTUP9sQ0w6wmoPXgOsbIKNWwKoJtZ143smi442zIisrkSoSlO4D278EgXfd/Ow2Wwo1Adwuddi8SFN0AfM3ItJvuHEDfZ9rD7FP47qPBnesEAQNKHtHjHKeeWLAA25aaF3NSU5uYSdAb9N0sldbHIST5n+AzjveWYCW6yHe3cV+384HzGc+W88EHfUwYh+xBuVmuR39Pvg5M8pyBp4UPHu+u3v4NfPvsY7l79CGJKL756qo4LpvgRulM5IO960FWVwcBEVHMeYUNBtM7DYEbByk0u/ne9gzV7mK6CeeM9nDJRRaOpYEu3go3dLmyX0x6QdYEhW0E67yGUdjDNzmO6CjTrKvIqo7Y5yOVdOLYj5gwCTp0LDSr9NA2RsIm6SBha3sOewSH0R1wozQYSVHEyMhn9S3hZxMMN6Bh3AubPuRRtLRNh21kBSFVdRzqT9dMXINaAYeiiPoQT+byBnXtfx7vbnsCe/a8hT2CpRuBqGnKOh+yQDetAHhPUKBrCITiKi2QuBwZtsm3H3xmhz07ubHGXX9dgmAYimiZ8j/bZLl53PXQRioY0hA0VcR2I072JAkRDwJQmBce1KoiHFNzxtof3ujxMqgc+OkfF9QtUJNMe9gx4GF+noD2uYE+/gvs20uzfxaQG4IypCpYc4wcf+o81edy9wYYanozLFp+FG5ZfgnHNrdB1Q8BdTTxwjijKyk2UxV2afWnwlm8jS+VmSWCNwtmjrOVker5Z+mWou+aLJfaEVMQk7/ohsmtXwu3ePTILwbT1MOhvLnHNVxGadXwgoMaRS/J7tiPz7APIPP7jisEsaoKb4i2xggV9BbBh1AQ3A2Y8hXSM41cgfvFnYM5aWDKj2F0HhJor9at/PAIYgvcPcBYGhyHgi1/+ORgTp8J6902kV/0SudcePZJu8Rq8XFmK/qa1T0b9l38Ac9J0KOGAQoK7e3u2I3n738F681n/HqNBH7albE/6Fq0bh4avfhfm9HnlVVN8Ceg+gPSzDyPz6E/84C7Dh59QOYFg6IxrEDnzMoSmHwdC8XKHl8ug93t/gvymkf4UZXr65PmILPsYYiuuKbmcSsXc1o1I/uxP4RwsmJUH+V2wz9KMaMKxiJ73KYTmnQLPor+lx5B99IfC91JZsfMoCujKEVqOVLwSbULo5EsQv+YbIPgtXwEe7EOdyL7yJDIv3Ae3s4KSNaBM0ybMRnjZdYicdj5U+uksvJw7/b3IvPgEMo/+px80a9QjUFGck487DfHr/hLG+Emjq12L0kz++ofIPn8f3J49o9/uA4CbvAHBb+b5R5F55IdwGdCmCtykgrfhz2+HOX1BTapiWYjfFm7md23B4K9/DPvNJ0VfO5LNwm++AEQEONI7jkX86pthzl4ANVreLUXqsTuR/OV34Q6N9Ln3e6PcFJOAX3tqfStCJ5yP+k/cDLX+iOJJ1q21/V2kHvwxsmtWVu4zhWpSmycitGQFomdfAWNsB9KrH0Hq8Z/B3r2ptO2rge7g3Rgtfc5i1Ao3a3lGi2m3ADv4fKd55quvvioW/PJgOoRnNP2lmSUPqtUI6QiwqNKQ9yKUoFk6VUsEVDRN5mKDcICLeal+GhFco8qol4EM5EKqEty88sorhc9PgjsqDaXKK7jYCdZJUOFB+MDzucAjoCNYkXAzCCJHq1MuMgk3aabOeqBKTQaxkf72+O64du3aispNwk1ew7qlqpFQiPXL9li9enUJhGEZqJQloGQbEUwS5PB8ghYuMHlP5o2QiMCG6VI9FjwIzjo7O4VqUyrLCEkJWAlDq8FNgkNez3YmYGU9FoNI/5lb/gHF/FHlRpjFuuPimB8usPkd24LtWAvcZP+VfZZ1wt8rwc2rr75a5Jdwlu0iYXRQpRR875V9hnXK/Mk+w3JT7SjVvkGzdFlmjglCWALKVatWjbiXNAct7p8SirMPiHVNIRgTgd1ocJOqSypL2f6PPfaY6ItyU0GmQ1cEzDNBMf1gEsJJn3lsK0K6yy67TMBB9gtp1s06lRCXyk1pll4MN3lPwkPmk4CQ17FvP/zwwxXN0oN9knXB+xBAc1zz3+zfTEP6juX3hP1UgxJWFis3JdzkvEa4yXQIvPk74SznJzkHynsTSnKjgmOR9+F8QmDOvse6kvMJVZjsswTz7EPFqk72KYJjth3HFMcSwSbzLIMQcU6U7iZKXxZdZDa/iOQ9P0b26QcRbh8DVzEKz6zgbrT/IBNDq/ChG7Z8jwNXyyG0KIG6iyfBnNoIJ52CRyM6j2pMFVrIgJ2yceilHph1BiLtJg6+3oW9L6TRcUIjYmM9hDtMRCc0YfN3d6Dz3QGMW9KAjqUNiLSaCDUnoBoeHEJNX3EDRaEfOk1s1guflRQqUhWbsuAOZeEmHXiDLtw+C3Z3Cs5BD+6QC4VrYYUm9Pzp14Yopb+oF2BWpYO7RhXqeB1acwxaPTdeASWhQ40xUGFY+AEVG3a2I6AolUCeagsfmSrX8A7gpG3YQzmExsXQv74fe57pQnJ/BhMW1iHUpKBnm4XQmDBa5iWgh01su/sQplzegPrZdWLj07Vc2Bn6HaWzUYhgQVRi2p39GLj9Pdhbc2JTWqsv+Od2+e4aaLMRz30/gJtn5ZHZsQfGR85FwxVfQWze2SMsvoKKSOnPOviM5hwiFfvst1LdKTeLgufKPs/7sv8FVcmcA6SbEN5TKi8lWJXgkmlIyCnnFrkJwXmHf+NzoNb3kCqvAb83X38IN39vmqL2jKSyGfzsyXswkPL9nORdB5Zjiwdkxsph7+ED2LpvNw52H8QxjXn8yckqzpqkojGkIpNngBvOTYVIxyLKtn/vWBToGnLxq40ubn3bw8bDHLMeJtYD0xsV1JuM7IPrEOsAACAASURBVK2gJwtwQyjEgGyaB1fxxA5UrN9GU1pB2FaE7J4KT7HrQvMwAQkdZBkoxnGha/RbqSMSMhEPmwIc9thZZBMKlAYTZliHKWbbLExNR3vLNMw4ZhlmTlkGKDYcOw9dJ8jTkMlkBdQTzpIZNVXl/f17howEBpL0t7kWm3c9g65eBkAw4SkmbEaqE7tQOTTlNMQ1U9RN2sojlc2JvDILBoGmoUOnnyFGBC/AQwZj4oQwCAd9DSrshO5HeCsEdsu4zIdvqt4SJVAG1nQCBweAthhw4UwV18/V8O5BDwdTLua0KaKNGBGd0eUnNQOHh1wkDOC0SQqObQP+e52LW990sTMZwYTWsVg4dQba61sQNkLQNR0GHcWbJsJ6CPXRGBZNPQ6zJkwdtXP5cPMvkS1Wbo4KYApJBib/9w035YNRJOnfNLTkckTPuwahY48vyfsRuPmjiiqwanBzkMrNMsdwcSrBzbnLET23mnJzpIknzSiiF34RkTMvhTGhKJAK4APKp3+F7It3V1xUl7on86BPnOtHDR/o8gMKHc0C/P3AzfUFuFl4nQnmaUSgD36v6dDHTkHd5/8V5uQZI4Fpod6d3i5k1z2HzOr7kN+ydmRrlPS9Iybuww//xnEInXAuYuddC2PStNLWJDjt6ULy9r9H7vVnACs9ghuaC89B5LxPIlJGhev29yD11H3IPHNrAeYdUVaOyFpRPulTlX5O3e698LIFBWChWx8d5JRnl2lUPYzwaR9D5OxryppCcyOB+c+8sBLZl+6Hs/+90Xp66XeaAaVxPMKnXAxz2nyhDsitX43cmgeqtFFpUsZxZyJy9rWILD6r5EsGDXO6D0BravUBddGC2u7qRObJO5B56jZ4dlGQLplapXF6lMpNkZzrwunrxuBt/yTM0xm1vST5wh+oIo5d9acILzwFaqy6CWOw8MNwk38sEYj6NzCmL0aUPjfPuKh0/pNw8y0fbhaGYyGvgQQDk1n8mj9HZOkFJapvXpvb8JrwwZl9udC+hesE3PzMd2BybI0IqOXfsrLPzWCWP1izdK39GMQu/Cyiyy4qC2vTq1cKJWp+yytl53dZV7LSxDIvnIA2fibcQ3vgpvshIsyPNpdWm2cJN49bjOa/ri1auugGhSjTlTPtRxvmOx4XKgSSXMhTfSaDlMjFCRfzVAfyoMKTiin5HX8SChJsEvBxoc9zCEG5OOJ3EprJYCa8ppaFTzm4uXnz5hKfmxJuEnbQvL4YUEnTZglhpEKF8IFwj/9m3phfAg7+XmxCLvNLUMH0i9V50iSVKj2CyaDijNcQhlEZW065SZjCj4RChJbMB+vxiSeeKCkvwQgVegSbvA/rhFCNpsYyKIT07xf0m8bvmBepgONiVZrSs+xyMcs2k/40q8FNqtaoUiM4IvBhGuxHQZWl7INSwVtcd1wM8/qlS5cK9ScX6DJAklS5MU3pczMoxCA0JFRmPbDvsp0I5fhhuz/99NNlzdI//vGPCzDFOiPcK+4zxX002Gd4jXQFwPwRBrJ9ef/R4Cbrm+BLBoyS0F7eq3hMsH9Kv5cSprKe2NcqKTeDcPOOO+4Q9SjrXaoFpSqR4JLgfOfOncNR71m3QbjJuqGymX2Hykf+5NgIwk0530jlJkEj+w37AuuYbTEa3GRf59gNAkrmg/MGN1boh1OeI4MDMW2eXw5ush6lz02CT0J/KipZ/gcffFD0Tfb74Ue+52HatGliA4fAkqbkrBfpH5RllvBIwhwJvrkRwPmRY4p5ZjnYv/lv9g3pc1Qq2Xg9+5pszxIfnK6D5At3IXnL9+Hu2QKjrQke/YmL4LVFs7nQnBTmUpdujiwRhdfjew8VhTbVMCbC8xIIL2mDMTkKJaoJtaEAfwzaFDKQz+QxtD+DTKeDxDFx7Fy5G5EmFW2LmoQPz0PP92DCReMwuL0ffW/3CJPvaGsU0fYQElMTUKManIwt4KLK9SoXshJQ0jSepvQalUPUZPrfUL3puVyPCymVb9ky/Lsolf/+JqCtvwbnv4VZvkiE6s7CrivXzSJSPM0sC34vxTkO7F4HyV1pZKgedVUoloFMl4WWxVHEJoeR2ptCcmsKscn1MBtV5PtsDGwdgqIDE1e0iqjqrEfe1/fx5glRBf/tDTqwtg0hR7XmGz1QPEZk981IyTM9iqnCEb89RnvGqyyTB2vnfhjzT0b88psQO+MqUV4JNtnvOR+Ikgfea6X1Bf/GfiVhJf8t+E0h0Bznx+C8yTmEfTKoIA6apPPccgG4mCbfFfghDOXB84LP6mKl82jvIH9I330IN/+QWquQV/rUPOWbV2N/z0F/Nz/wKUw9wvY7CmBeu4I/WaLi1AkqTE3B4TSQdhVwn4KwjWo/zmfcOGlJKOhPObh7o4PbN3rYNgioNDkXUdI9cKOGOiRu/JDvce7gHGa6LlosG7MsG/WeK4ICeYSXmgHHc2B7vgKS0E/sKrgessJviotoyEBDLComlE43h3RMhRozEKL/EC8HQ7MwtnEiZnacihmTTkNj/Viksv1CAcqpSwxc2xHKTUY2I/AULz66KgazrpvC50hP335s3vUcNu/6DZLZIeRdA5ZnIJv3YCfzGJNW0KzSt4eLgUwGQ6ksQoaBUMjwfYJwQmNhqd7U/F0eWwDlPEKqht2qi92mjh7DQF7VRbkdz4ebmgdEFN/XZkpRhV/ShjBw7jEqvnw8I3gqePWAhz7Ll8TT3efiib6Kc2u3H3V9wVgF01qAn79FuOlhfZcHiw8lk+1AiEwlrv+hKldTddSFo/jWZTfhprOvrNrLy5qlj0pjimZ/PhNbp/gBhSoqN/8T2bUPlSo3/Wdf4fB/MU+4UASLCB13YkneR8DNYXvFkad94HCzUFyh3KwENzulWXqpA3bz5I8ituITMKfPLSmPOzSI3Ia1GLr/v+DsexdwAmb7UowlflZZVZf7utpCvJCb0ZWb2wQgtNavPvISVC7dYY6hQPiyPPVS1H/8iwJ0Fh8MbDJ0738hu+YRAWeP6gj0SyVaB2P68Uhc92cwxk8uq6BLv/QkMgQeG1/whbqF6/XpJyJy1scRO+uyktv7QawOIHnXv8N6d00huE0tgPPIOaOWqZIVd7kxV1TXxvzzED3vOoTmLilRQhJs5ndtQvLWv4azb4vvS7GWo1x76iEwsrV4Aa0WSbxMvtWm8Yiu+Ayiyz8GJcKn0ZGD+bR3b8HAT/4EEbp5WHg6tDGlJtS5Da8g/dSdsF5/pJZSDJ8zWkAhN5UUriPoAqP4YHAqql2Hbvsb5N9dC09ElyschTpS26YgdPLFSFzxOd8supwZEQP1cCOsjJ/YEXCzeFgP982TRBvXDDcL6fgLiFKzKm3cTNR94hsILz67pMwioNKqu5FZdfuI74aVmxXh5sWFgELVJpmRnb1qQKGfBgIKFeVWbRqLyCmXIXHlZ6HWNZTOKz1dSK36tfAfPRzIa9TsBRZ2lc6rVrziXAiz9KODm7V0brGRXXDpwkU2fyd8oeqKwIoLGXkUgxcCGoIyghKahFMJRthAIEfFk/T9J/3cSV9zv61ysxzcJLigKrGWQy7wuLgjrCGo4kea0knT2yDcDIKuJUuWCDUa1X6sI2myx3uzTlhu+uGkn1ICGLkg5YKPysLR4CbhF6ER61T6riSc4yHrn/egupSBZqT/QwIcHmwPCZJZ3yxjsL6lWifok0wqByWskWozpkPwW+xzk2kQ2HzmM58RPwk3CZQJeagOHQ1uEn4T3FKdSrVn0NSd6fKehJUM1sR+IyN2sxy1wE32W5aDMI11JOEm1aXFJv2Eyeyzxcdo0J3gIBh8SrpdYL5lEKpycJOAjvCs2hGED2xb9jPCCeZdRt1mvbBvSLgZDOrD6yXcZN7YR9k/ZYAltg3rRAZAYr1Q3clxG+zHhJvcMCBQpNKRsI9tzfZlWrXATSpUeT8Cb7ZFJbjJ/Fx//fVi3glGf5d1wTrnxgrHOEEp64F5ZR9mmsGAQsHNCwk3mX+qLqnIJMy97777xGZA8GDbEczyHoTJv/rVr8RPGRBJQsog2JT9hG0RDJrCv0t4Lc9hXqUCObjZwPPYt/mRkJPv5G6yG5k3XkTy0TuRe20VIs0JuLq0Jjry8PAI+lQF9kASUA2EZp+A+BV/TJtxDD3BYJhPiojsWn0DXM0TkcPDxzcivLAJemsEfCcVPisJGVUFKlWShoLBrSk4lgtrMI+hvTm0n94ggqd3v9KPzMEc6qZEET0misj4KNxUFgPvJpEd8NBxYTsye/PIdKWhR4DoWBN6QgNs332cAJxc5HsunJwFldaBpu9GTUpPaS4uwGZB8EMVpmsxNoXhW/0QYjq2WOsz8I+b9WAPOcgcymLoYBbtS1sB20auJw3oHtSQioOrBpGYEqFoFX3vphFu0eAkPbQubYGTz6N3Qw+MuImWeQ0Y2p+CEdeRmBSHHjP9cSH83rlCgaWoOtyeLDJrDiP3dj/sQzkoVh5usheOriNx6U2IHL8cTt8hDK26DfbGt6HFw1CjYeHb88iSS6wcfAP8fBa57j6EzrgcsbOvRPi4U6DVHXmXlObm7O/S3LwYcMoNOrmpJb+XJtUSSvLf7GsyqFal+U6OJQlFeV5QyS6tPmTe+FP2Z6Zfy+Zltfkw+H1wbB/NdR/kuR/CzQ+yNv+P0uoa6MXxX71cwE06Di68TRV+FhY2NhBTPJwwXsG3T1VxXIuKHX0eVu1wsb8PqI8oItL5wRTQnfIQ1lXhA3Jqs4Ind7r4+QYXuwZphg2cP03D9CYF6RywqdsT53OCc6mQpIl72kFjXwYN6Rw0PsgM7nSFxeTLKGxUbzqOKz7cseGgyzGisOciYuhojMWEgnMgl8HhZBr9OQuu7qKpAWiJUTEaQ8yoh6FF4VIO7zoiTeEWjf4FhU8OT4A9sXk0LHoiaOXf/J00284g5STRn0ujK+mib5CKUwVjoibGN9TD1A3hU7M/lRLBiIT5vKqIHSumTdApVKo2/ZcoyDPATS4D1fGQ1zUcTpgYqI8gHzUQ8lwxv/IYEwVmjVEwoxV4bq+CF3bQv6aHMyYr+LNTNCwap+D1fR5e2+8hZwML21QsmaAK6Jy1XRiai/owYNmKgM53bHDxZreHLAsaCtgFCCndkcVtfSSOv/3YF/HH5328as+s2edmYReuJEHuKnLRT7hJoFW0bSnM0u/+EXJrV8I5XMbMVKpDjIgw8Y1d9llhll6iivI8ZNc/j9SDP4H9XpE6JwAZ3i/cZLlGcMSA+onf+XDz+vI+NyvATSahjpuNumu+hvAiKo/LS2K5k5t75w3kd2wSwSyEX0O5Y8odSZf9rtCpihvgtwCbYqE3mln6bsJN3yy9QoDbEblh8cy5pyF+zTcRmjG3tLyui8F7fors8/cW+ecsKlQ15bCc+iIJ6FMXo+Fzfwm9vXTR7PQeRmrlfyP1yP/4U2Xhf0rDOEROuxR1n/haxUBCPJVBiqytG5Df/Dpyr68s+GP03VQI25lKbTJcnFGAZxDUVh2lft+MX/OXCC85H1pza8kV1o53kX7618g9e3tRCOeiU8v0F/mnatVeNpvFFykKopd/DZGlF5dVC+b3bkdm9YPIPP4jMTYYqT58wvKSdqC/RGvTqxj86bfg9u/3I3zWcIwGN3MbX0d+zzZEz7wIKqFrmfGYff0FpJ+8FfmNz43cVFA1hJdehsR13yobGIn5zb29FghHhe9gvQxALYGbZcqjU7kp4OaFJd+yPw7eQ7P0J44oNwtn+eMz0LgSyDJS/Wf+Qqg3iw8fbv4amVW3jfjKh5t/DXPS1ArKzYuR31aIlj7q5ssHBzcJ2/VJ89H0tf+A1txWcS51erqQ2/QG8ts2IvfqI3D7+K5E9QudnRU+w/VUQMK/53AzqPrgIobAifCN/vKKj+BihfCIPgSpciLACEIZpsNFGOEAf/LdjOcQUgR9btay+KlVuRnM62jpBvNJsPW5z31OLMJkYBhCBqmyLPaPKdNdtmyZUBjSVJdRlgllgtGf5XmETFSz0iSckE7CTZrDUhkbzItUbvI8fk+4x4Om/4xeHzwIphiRnjCG7UVgSmhDKCtVstINQHEQFrYDyxi8dzBtthXTlPUQhJtB0F0JbhLgEX4FlZvB9pBuC9gvqOyjybBU0MnzmDeaEEtze9aJhJvl1KBB5WYtcLPaIrm4/wT/TYB+zTW+yxn2GZk3aWJMc+egz015bbW+Xq492FaMys6fhO8EnBw/sn+Wg5vMl6zj4vErxzr/TpjJ69nXqMoMfsd7UD37qU99SoAU9kH2V5qW05yd+fmg4eZXvvIVAcfZb55//nmxOVJcJ+xXdF3AjRT2a37P+i8XLZ31/dWvflVAboJ3wlkCZvZt6fczWD/c5OC4JrylWpOm+mxTqcqUwb1k3AFey7HCPEmlcXF+5YYI5wYZBCyo2A32d+m6gv08CJCsw3uQ+s29GPzeXyDUEgPoBkZEyiEm86C4LnIHe6DPXoD4ZZ9G4rzrh59fnucgu3ktkg/9BNlH7oU5tgGOa4KBIfSYivCpbQgtb4PeFmE4HbhZRygb+T6kRU1hOWmnslAUF6FxTdj47+/BzTloW9yElkVNyPalEB2XQN9rPcjsTyEyMYbGk8dh/4Pb0bNpCL07c4iMj+Ckb07F0I4+ZPbkkOt3hJl5dEIMzYsaYQ2mkNwxhFyXLV6Z8k4Gde1xESgpfTgLJ+WgeX4zwuNiGNzUj963h+DkPDTP1WCnDDh5Fb3vJpHpTqNxZghGYwTpLiZkIzHBQPOiFkSn1GPLf+1EfiCFxjkRJKZGcWjtIOIdYSS354WZecN0A02LojAa6D5Lh5Nzxd9JQxXNhhphcCYF+T1pZF84hNRvOoW5KuEnbN+FhnrSaWi+8R9gjJ0qxFjircnKIvn4j5C8+1agtxN6SwLQTB8m8xw3D3cwCduLou7m7yB+4gUjoGbxGA6ajQfdSLAvSXXx7yIyuRCQ8b3ZYswQd0TAPFHOgnubYgBaw2v1qKcElaRM+3cdnKhafj+Em9Vq6PfwewE3v0K4eahMlIzC2sYBGI9y0XhfuXniOH8XYu8AcCjtYUevh62HPSQtoCWuYN44BWdMUpHKerhzg4fbNnjYNwRohocZ9QroI5iwrTfrIe34UnPurJiuh8acg4lZC3UO1w0KLMeDZTvCbyX9W2gqzblVYTZN8EmFpXjYWVRd5qGrCuKRMMKGibzDudJGY8JCx1gfsG7vddBn0YExdZD8+PJvH+X5u0j8q5DBC3fBhYdJYfEixOkeIauO+pCOKTEg5DBapoFkxhQm54rqClP0DMGqB4RMf7eE5aQZPScLmtXnHD/CGeGqMANX/QjwFHUeZNCfiIa+EP/tm6czP1RsNoYV1JnA7rSHXf1+/Z3WAXx9iYalHSpcTsYiGJzvLoAcixtQjEYfMoRrFKRyHn6x0cUdG1282UUVrR95zm8M/iNIGFwkInH83ZVfxJf+L+Amo/9J5WYZuMkFpfXeBjjdnWDAl+FDcp9onfChxujeWtt4qFQ8FUEHRvi13nlFmM/nXn+8dGQeLdz0rRZGHCVr9KI/HC3cDF4ePuMqRJZfBXPGXDEuRjvoANxLD4Gm2/R36BzaDbtzG9zD++D0HYbTvd9XPNpFwZlkoiPKVR1bae2TUP+lH5SakNPnZgFu5uhzs0YVU+SUC1D/xX/1A/UEDpbLHexD719dDXsfzaXfB0ordwnNLb/yI4Tmnwo1PtJPGW9PVWzyl/9acj9jyjxEL/ocIict81V2FcCz//ZDh+l0wt4tAmM5hw/APrgD7oH3RJkY4IUQxcv4waDKHpXSr7UaPKD+y/+F0IIzS3yNelYOmecfwNAv/xleZqByHqr1+eBUEjh3tKoJjmdFD0GfcTLiV30ZxrTjSvo6VbvZF1Yi9cAPhvNpLjpfmNmHF5xakm9x/rrnkPrV38Eb6q/piTwa3My++RIya56EFo0jftmNIvhOcbsTUgq/vqt+ATsQ6T585rUin+bU2SX5YP3bnbuEi4/QaZcifOLZvzO4Sf9e+TJwc3j4ByceDwiffhViK64rqxwn3EwTbj5924jhbc45CrgpxscoTROE+LF6RC/8HGJnXQq9dVzJRQOVlJvS6s2MIHrFlxGlmX3bhKp+XIWbBo7X3m7/c3A3nM6t/tzae0gESnMHD9c8Xqp2wILPzaMxSx/1WRDYUeIiieomKgYJmwg+gjBGmnQHlV1c1FNNRbBENRUXVAQw0ncjlVqEhwQl4j2HAZgKPr6CUVerQZ+jhZvV0gvWCfP32c9+VuSLgIcQggCSKjy+p40GN08//XTxzkYwR1Nz+tcj7BLTXGFSo0KL0ISwiVCI5R7NLJ1pyoBCBDg8RoOb9ONIRRrPYd3TXJmAk/kPwmQJS6RijG0UhNdS8UN4RVN3qXBkHRBuEkLKAESy/mqFm8UBhVgXMrI5+xnhGmEg4Vmw7VhXzA8BMYEp+1E5P57MTxBuEi4yndGUm5XA7mhQU7ZrEG6yzxDSSlN/5rEYbgb7Qy19M5i3INwkSGe7EH5JlWglJStVl1SXHpm3jwQR4oYDlY/sL0HfffK+MpgOlcdUjUqXA5wjOF4kvC4HN3k/And+2La1KDclDLn55ptFezNPVEMTcFJVGsyjnD9oOk5QyTauFC29GG6yH7KfjAY36U6C45RzIO/PeuRmgTTpJ+Dk71L1LCPB8yfbnXNosI15rTT/Z32zDaUf1aA7AtlO/E6aqgchqpsdQm73Rgz8/N/gbnkNipOlHTA8KonapiB+wVWInLwCxtjpZad8WtpYB7Yj+avvwt34oniX9LQw3JQtzMmNqVEYcxphTK+H3s7gO5oQDA2rDoSJuwc7bSHT5SDTlYXn5dA8rwFmYwydzxyG1ZtFYnoUakjBwOYBEWjIGvRjXjbOiEAPq0h1DiLVbcNzdCTaI2hf1iqA5b6X+2Fl8hi7MIb6+QkMbc1iYGsKoTEh1M9MoP+tJPr3pBGKaqifGUX9rCh0w0DnYwfQsrheqDOzh3MiwE/zye1IbunF3md6hJfOaRe3wmyNYGhvEt2vDCLfn0e03YARN9C0oB4qA4hSzKX6Qg/6DqW6lB8xJiwH9kEL1pY+5N8ZgL07AzfrinpT6NaovgnGwmWInPsJRGaeVHHtke/cgvRvHkD62QfgdG+DHo8DQ1l4sSaYJ56FxGU3wZx4XNX3DtnAwYjkcv7ms6tcIJ3gnFLLHFTpvUGCRt5b+tv8XYDU4P05VxX7X/6ggwVVe09i/XH+E+8wXqWnR9U3uA9P+P+qBkbATRE5QK4cCm//pHOEm4yeORb401NVLOlQMJgBVm8HHt/mYTDrYmIDMKNFwYSEgqihYFqzr4a8f4uL2zd42D7IDQsPCTrAFco6wKL/TO6XaDR9BqKOg9acg5mugrimwYKLvPCn4fvhzFgWLCcPh4pOTUMsGkGIpnwCQCoiUE+WTskLURfpBCMeUjG+CZjQ6mD1YQWv9ek45DBkO/1qFnyKid0wCn0ov/bV80yPRafZPJWcYiKUCnoGbndcNCkWTo3lwNcJK6uhN63CYuRzJy+k/CHTRCRkiLQ0XYNDE/pcDlkuXKn48BSE6f8iZIg64KFDRxgqOj0HO3UHh8IaXEOHbXOg+Vk2FQifnX0ekLYh/HCeORH4+okaThqv+f5HxNtVIZIelaF0teLSDJ4BnzwM2S5uf9vBLzYAb3V7yDFhvRDdbfhimYgnHs7/ePXN+MYFn6raVd+3cjMACLW2QkChq7/w/qBVhVzSrIERu9Mrb4H15m9EtGfuopUcRws3y9yvJrhJM9oTTiu52i6j3Aymp4Tj0KfMR/iUixA989KKJq0VG4vqTSsHmrE7/YeR37UZ2VefRn7L6/AGRwYDOUIaSqmZ7zNn5F10qdws9o9ZDDd5WQ2AM3L6pWj8yvdLisKo3VRBDvz4G3AOlSp4ZRMW32JkKcqQQKEUvBnRMy8R5unFR/r5h5F68L9HgCp/8IagNY1F6KQViJ5zpVB+yiA6VQeNqAvOdT6IJkCxD+wSSsPsulXwDu8uRLMOpBTMejlaWLVuPTR+6w6Yx5WBgD1dSD9zl4gyXvYICvrKwu/gVbXSVn+oB89W65pQ/9X/gTF5Vllfq+nVhIZ3wt7xxvCcxyjYoaWXIX75l0oVqdxpTvYjedf3Yb35FNx+GdW3cmVVg5vpx26Hs/MNROk3c9EZ0Br9aL3BwxnsR3bNo0jd+z14qV4Y889BbMUnYc5ZXNJHCO3zOzdh6I5/gb1jHaJX+qrVcqbv2TWFaOnlGqlQpFGVm7u3iuAF+fVPiIBVo45HRhcfPwuJa78Oc/p8qNGRmw3MQnb9S0g9ejusN54s5MjPBJWbiRtqVG7WNFj8k7iBJeDm8kuhVYObI/qWfEYqUKL1MOefieiyyxGad7IIinBUB5/5mZS/KdHdCWvHO8i88DCczvfgZYeqjp+yezKyOwq4uQTNRxEtvVLeg6/nXHRT+UdQQpAlfWhJlQSVmYQOVAZSNcfFhrye7wKEaTT3pNKOkIqAlNCHEIAwhGbIhKAENQSBwUA+5Rb4xXkuBzcJEplveTCvMp9H017MI9WnBFQsH3/yb9J/IuGmVFkG06XCiyCS9SCVLAQxhIz0XRg8uAgk5GD9EOxt3LhxWC3nT/V+AzM9fpgH1iHP57VMk2bhxWkSsl111VUCsDJN+vgj9JJwM2iSHqwn1hXNpu+///4RPlNp6kygSjAlAyHx/lK5WS5aejmz9KByU/rHDOZdwk3+jXXH/kZlHctJxVzwkG4PmC+CKeahmnKzGtwM9n2mSWXe0RysY6pqueBmn2EZZCAqGUVcmqUHQQKvqTUyu8wjYSn7Af/N9pWR7KXbhCDclGWQ1xb/DPa1oEozWB+EhYRxzCvLSeBMFTfPYf+gApkbGYQoEm5SkRhMLwg3qWomBC82S+dYCSqdOQ9IuClNOQv+AQAAIABJREFUZ1m/MvgW6zlYPgJezikE30xbKjeDafJ8qdwMmqUzv+z70o2DrBcCam4WnHrqqQKYPvvss6JdWW7pM5O/829SPcd8y/5z2223CX+wQaUuNzYITNmGTFP6dZXmwEF/hjIfEuDyPkfM1DlRuHCGekXk9IHHfgG7vweNl96A6GkXQ2+eAMWoEABSVBwXsBa6/+UmOBtegMLnu7Au8SN9iyi+hHqmAmWsidC8ZhgzYtDbY9BiTFeBl8v57wSKD/24fqI6kSblVn8OAzsGMLhzCJpqoG5qHaxeD+G2EFzVw/Z79iDWbKJuYgixsRHoCRPWkI3dTx1G24l1CNcZyPVayKUttJ7aAG9IRc/6AaQPZqGYGjxPQ/s5rdCUPJxUHtagg/S+FDL7LTQvjCI2KQqr38Pg5iwmfXQCtIiHoa1DyHblEBpjIDY1LKwp7SFFBBrSQg60CP2O+nVD93UMfqSaulhX28ks8p1pWFuTsDb2AXtzvrSJEdd1P+K8eGvIZmDrJsLLP47G6/8SfN8c7WBAUWvfe0iveQgDv/wewnOOR3zF9YicdD60xNHNQ7xPULkZhOHFefig4GbxHPPbgNJa51w5t/DnB60KrZaHoFpVPqs+hJvVau338PveZD8u//vPoy/JXReaK9vIu7aIfM7gQmlG601lodk2jmsDvn2GgpPaFew4DNy/ycObXQ46EirGxVXBCwnRNM3FKeNVtNYpeGq3i5+/7WJTl+//ccUsFad0iPhn2HDAw75BF2aIey0e9IyHyKCHuqSKNP3UaS5MQ0OIkcodT8DBvOMKFSc/HhxYloMIAaFpCoUjzbzp15Jqz2TagqY66GhWMHuijpeSGtYOGNjnGnCEH04Xhqogpnmo1/lTgabQvJ3zv69+TDtA0lUwYCvI0UUGJxdXgek46FAtnBrKotGy0T/goSupCDVpImwK/6Oq4vGZIJST6awF280LR8NUaUZDEZgaHyD0IUNfLQps18FQKod6MwIlpGAo5iJZ50vgPdt/IW6NA7NaFYxvgDApX7PTB9LnTFfxjSUqjhurIpdRMJABso6v0owZQEQnOKV6k/8DBvMObn3LxZ1ve3inh7RUQzwRQlgzhTqWilhDZVAhEyadFZshfOEj1+LapaWmjcXduia4OUwwjqCMYRhFn5vSLP0DhpvDE7WVQ3bja8g+d19hYc9wgsHjyEr4/Zqll7WuDChnDBlQqEa4WXhdGQEgqGxTG8chsuIzCM8/BVpLm/BLyQcxzUCO5qCS0A9I9GtkGfCFHbcKfSxnWk6z9AZGS68GN6vCNz/3leAmVbvWrq3o//6XjkQhr6XAo1h2yx2M6CVfQHT55TA6/GAawSOz9mmkHv5f5LesqXA3BWq8BaGTL0Bk6UUwp8wCuAlDZ+MiWFntsE/sKvf3Iv3MA8g+fxdcumEYEX2plgJXPqcy3DxUgJs/GLULlAtOVf5utZdZwh597DSEz7sRsWUXQQmVvkDm3lmH9MM/EW4Xho/CbdT2aQjTn+JHP1da34SHnbuRvO07whdmtX5eDW6mHv057HdWQ020IfHp7yC08PSy/jHtA3uReekxZB77kVDMmrNPLHuetX2TCIyVfeZWUaz4NX+B8KmEm6XQdFS4WagUfcYSRM+9FtHTy5il79mGoQd/hvzbq0rM0oedytKyYOKxCJ3+MUSXfgQqAzYV/GIF29rNpJF66L8xdM/3/D8HxrcPNxlQqIJZ+jeKzdJr69c+3PyjAtw8olqSVwvl5pO/KOoe5TY0ACWUgD5toTDhD889AUo46vs65ZgtU97Rcujmssi88Dgyv/k1rM1ra3A3USE1+tz8gOCm8FWuKAIwcJF/7733jrgpF90EfDQBpQKMMEH60mRwm2AgDnmh9LcpVX/SJJPm1lQDEh4Q0BAIcHEvF/hSxVlcamnmJtWi8rxgtPQgSKB/QIIZqS6ppsLj/aT5vPSbKQMKsez8nXClEtykbz6W9dFHHxUm6qwnghPCN4K6oMqV92K5qTYjHJYBWmSZWVYJN2UgFkJAQmW2D+/BOi9WhfEa+vUkjCSI4jkyEJCEm3LRK8wm+dypAW4yHWl6SIhMuPrbwM1gvlmuc889V6hg2JcIfgiBCFFZd1RnEmzJBbm8lpCc+adSVapB5YK3mnKTCkICNdlv5YL52muvFXCsXJ+ptHDnuRw3NJvmwX5C+MV6Hw1uEpyx7Lw3+0Cw7442f7BtWWZeIyMQS/heCW5K0+cg4JR+96T/vOINCqppaV7N8lCBTJ+UTJ/lkopgQlX28yDcDPr7ZDnOOussAchZ1xyrhKQ09Q763BwNbrL9CSNXrFghhBQcfxyHVFMWA1uOD4JvjjteUwlucjOE3zNvrMN77rlHgEipCpXpcqND+vVknVPlyfOlqwfOYTKQCq9he/M7HoSbBME8ZNtKuMl5iXXKPEhlJuuZvxfPf7Jvcg6Wvjh5XvBwcmm4jg0jWmpNVK4v2Yf3IfnwfyJ1/63QDA1aPC7iQIgN5IJex/+dSiPA7k/T6yeMjjjM+QmY86IwJ9RDSSTEutWjxSMX+MJ/pCPcyVEBqZn0KUn/lykgr0INK3DtHFI7krDSXJNriI4zoIcd9Lw1gC0PDWDRN+fA7k1jYEs/Qk0mGuYYSG4fQrZHQXxKI+ITo9h59040zIhCr9eguB6cfhuZww5CbR7MeASx8VEoISDVmUJickz4xKTrOmH1zQC8Fudff80tFr1CcuQKmKsyfgbd2w0MIbdvAPZbOWTeGkC+KyMsKc1EBB6X54RrBe9dwmufMOpUYfcfhhJvQPTMy1F/07/V9k5PJWA2BdUMi6jqnJvlnDACaNf26vPhWb+DGpDzNOcIuYEpnp8fKjd/B7X9O06S5tE7D+1FJp0Wu0xDqSGhKozEojBCBjbu3orHX3sRL7+zDq2RFL55soazJ6toNICk5e9qaLoCBx4ylocDgy7e7fLQrCvoaFDw6iEPd77j4pX9HjxVwdRGBeNivuuJA0MeeikW0RTojovGbB4TshbG5Byh6tQM3d/FEjsmCsyCooJBjxyXQXY4OdjIO/ydMdV9f5amSnN1mrQDhuZhXKOHqe0eXuhXBdzc7xpQwxrqFQ8tJjDGpC9OIBEC6mIeGiOKAJgDWQ/9GQ/pLNBrAd020GMrSJJw2i7GKhZOD1tocRykGPk9rYkI6yr8/FApybzyYJR2qjfpi5OqU8EYNU2oQglq6TOU66fkUEZAYEdVcdjQsDtiYjAWAuP9EJbWh4BxcQXNEeDtbmB/P0BXJZfMUvHZhRpsV8HaXS72J/2dKcJNy/ZQFwJmj/HhZ1uDiqGshx+/buOXG230O01YMnMBrjr5HHS0jhcwkxO8UYiYrqu6yHNTogF19P1S5Ri85dvIMFq6VQwMS4P9+G8FfoIjFFsi0MZlqLv686XKTfoBObAXbrIPnu1HkSs52GeMkIiCSxN1BiHhA6X4oGlh7q0XkVr5Yx8cSdPsQGail30FkaWXQB/bUXJ99qWHUC5aekUxW4B4VoObPX92EZCrMYgLcxaKQxs7FXrHTGj1zdDGjIXaMgFqXQvURAPU+kaoXLCPAtcI0+z9uzB0//8g99qjcNOjmEVXgJM1wc0R0dID1VomzWGz9CKlGJ2i24cPou/vPgW7c3u1blnayQJXjMAdioL6L3wXIarw6ptK0hVm6XfSLL2SqNh3ByH+p5tQ61phzFgEtaEJWks79DEToDaOhRKrg9bQDCUaF1EYKx6FHfPUY3ci88K9cPZsKlE4vh+LfN6v4Zs/gznvtJKx4ZulP4ihu/5l1ABAtcNNWSHlOk0pbFLjjQgtOgeJG75d2meplEslkfzlv8Na/3QhAn1p7XEcxG/4e5hTjy0xu+fZ6ZeeQObpO2FvDkLq0vxVhZuP3QZ7gx/8w5i5BJFzrkN48Tm+mjp4FBR++d3vwThmZombBZ5qdx9A5pm7kXny5/Cy/tirCje//6XCXWQ9jiyDPv3kAtws9ZHJMUT1Ns2tyznBpYqRc6iIQF+5g8JNp5F+6i5knrsfNvtn8PAg+n/86m8gRGhYZh7ufj9wk1Zlwix9NLj5F0g/eUelkX5kDAerjC+z4QToZkJr6xDqX611PDQqZejqpL5Z+EgdvU4AuiPIrnseqcfvgPXWSBVebZMVXxI+GLgpF8/SFJsgjiql4EFoQNhBlRbBH80pCSm4WCdEo0kzAQWBVPAIAhv+TgUYzVsJPpkGr6WCk+BNRh4up14K+vZifuVCn+9JEm4WKzcl3CSUYMRqCQ9kZGKpEi3+6QeI9IN98JqgCk/CTSpRgwfVWDLwCIOTEPrQBybVlFwIEcgQ0jCPQcjJOpFmfFIhW6zcJNwkTCR0k+nJCPbFgYtYlwxuRMDJfBOEyUjS0temDCbE+xTDzWCZqEpjGQjh2K68F+uEADcINyVQ5L1vvPHGkoBC5ZSbleDmAw88IN7rmX+WlwfrjR+q9YoBsQS1wSBEvIZw8/zzzxfn05yY5SRMkwGFgnAzCMgk3KRylH26Wp+R92ca/D3YZ1h/5QIKyTom0GU+Wbf0oSoBv/RBK9OWbSQBJcskzZUl7JLKzaDPTd5Hlo0gmMA9eHBjgaCcAI7jK1i3zAPbjWOV45z1QTUw+zLBJmGqDArGfzPvQbP04H0IEPkh3Hz44YdFejT1pmqV/fORRx4Rc0cwKnpQuUnATSU5+z4jpPN6ukRg+7C80u9rEH4zPzLIkMxL0CydcJPm9VR3E+Ay4BkVvlTYBuuN7cl+yLpjnll+loM/ZR+WbSDbieOAx+233z4MN2UeJNyUAJbAmOM0GD29EsyS4ywIOUdT51V6jjj9B5B65VEc/qcvItrSJFxzeRQ8SNOY4POO6wF+lc/BzfFDH5yMRmsK83O1IwptXAjG+AiMsVEojab/bkMzdhEd3Y9+LhgiSUDB0lE1CBSVglJS7CrBEf7SFKGgdLIOst0Wsj158awMjQnDiOkwErowc88P5OFmbeEP1M44op/HJ4ShRQ24efq8tsX9VU2FQ1P9QpAMUczCho4wLCOcZAT5nAM3mYe9Nw1rfxLOvizcgznYvRl4Vh4wPKFIVUMhXxFLdWvxEVirOskk3HADGm7+R0Tmnw01Wl/1sc4yyEA87F8SbsoI5qMF3QuqGWU/HO2GH7Rys2rh/sBPkG0jo9PL+Z5t8yHc/ANtXDZi0BG8NAvhi+iWzp24+9nHcceT98GzDuHmJQYunqFiSp2vbLN0F90pBZu6PLy2x8M7B6n4BK6cp+KECSre6XZxx5suHtvmIs0Jh9OdtAYv+NpkQgwe1GzlMc2yMZMzraYi47nI2fTVwYmL13nC1JuRxw3Kyekfw4U4x6aJOz9C4cnJ1kXaskUAnY4mFbMm6HhpUMXL/QYOuQYSURUTQkB7WEFzFOhoVDB9jIpjGgleKUH3kHGAA4Methz0cGAA6M552JcF9meBTM5Du5rH6ZEsmiwbA4Muuhi4TtVEdHYqH6kg5U9OugK4aprIt0g7l8NQNifqg5MdIajBl20+UAAkHRs7FAVbQwYGwr7pvfAaIOpPgcqdKbITRkkcq+CK2SrO6FCx6j0PKcfDSR0K5rWqyOUVDNoKXtrrYP+Ah1mtKs6fqSJqqPjXNRZ+vdFBvGEGrj3jQnxq2SVojNeJMhyFzqqk1/tw8154+TJws3B2NfGaiCJ8ymWou6oUbnIhPvTgrcitewpuj7+TXgxICXaFgjEUhhqJI7TwLIROOg/GxNLIlW5yANn1LyJ19z/4wSKKjvCyTyKy7KMwp80p+S776lMYvOUvhKmp9NoqTxrVWtfzEF56BaIX3gRjUqnPnHJm6UczvUiGqsQaQBN2Qk0l0QCtfTqM6QtgzlwoYG0JgGEp6Au2txs99GV5cFc18WZJtmqGmzUqN6n6il/9dYTnLCwN1uO6GPjFd0HI7HTtPpoqKnsug4wY005Aw01/BX3c5BLFFmH40EM/RfqRW0b0u5GJ+aNnGHAW3UkJRcEoz/wp4HvbZOiT58KcsUD4MRRmsWUGiJseEj4w06vuHL538TgdDR2WU9kmbvhbhBefV9aU2tr2jgBW2ed+WUO9FiZ1ZqjGdi3fAP5fQ4svRPTC/wehGfNKTyPszWUE0PYyqYp5E5sbTWOhNraUBWo0JU4/9UtknroDbi/nkfIZF3DzwhsQmnNC6fh/8yWkAnCTrW4uOg8RBgqbR19MtR9UTqceugWZF+4LROf2fLhJs/Qy5u7ZNY9g4AdfGjU417By87RSuFl77sqfSQieP7AX6ZU/Q+7t1Ufmz6KqpPIzev6NiC67EIoxUpHClHv+6pOw3n3FN40vN4FWeCCp9S2ou+mfEJ57UtmgTAM/Jdw8otwcTvtoH3CqBjXWJFwjcDNCbWqHPmEWjOkLEZpzvNg8KueCwstlkX1tFfr+nYHx3sfxAcJN4d9bVQV8oyk5lYHBg/CEKjOCMy66CPf4k5GTCTn4jkhAQYjHn2KOC8xTXJgRSlxxxRVCfchFAhVehJsSkhAKyKiuwUW7XFhIWCEXFlLlRLgpo6UH7ynhJq+TKke58Cunkiv+G+tE+vaSAVsINwl/i+Em1ahSuUn1IQEFy8uyEuKwXFRp8XoqHms5mB6VmKwrwkTWD01vCYYpNuDfCHmCPgiZLu9NEESQTDDDfATBT7CO+DsVZCwTA+8E2y0IN3kO64MghnUpfW7KqO+8joCmGtwkqAr63OT9pXKT77qsO8Iq1jf7FmEQ1xoE6jTND5oOB+swCCiZZq1wMxgtnWlIuMlyST+z1fpMsD6l8pdlYRm4+CVYLxctndCY+eS5zIdUNgd/yjIWbxJImCEhSDCgEGFlcbT0YB0TQnI8E+oxXY53gj32syD04L25mUGgyH7HPBII8hq2tQyoI/19Mt3i9mV6QbjJscqxQFDItg3CzeD9g3BTBqLiPQlVqfqkOTyvZd7ZZ/h7cd6L+wfzLaOlc75gn+dYooqceeJ9OAYIcocfMwVozbIS9PNcAnKeLxWvxdCJ9+EY5xwq50I5rlhmzhUcm1SBEs4ybWnqHtzgKacUDpZRbsDIebCSsnjEXMP10W/uQt/Pvg09l4EWqaMrTN9H2YiVXSG2hG3BywxBGTcV5umXwlMc2Jtfh71hHfL9fdBDJtRQFJ5hwjO48afCaAvBmBSDMT4GtTkMpV6HGmHEdd3fqBfPV0YbdwuB96T7Kv+ngKHCukyQSN/tm7AXJ7TkDz8avG8776slhYm4sCbzXdyJNZ6M5C2+d4X5uUcgmqY/fhdedxrWnhTy+zKwey14aQ8qoWUuCzebhus6UOIJmLMXwlxwBrxMEtZbz8Pe9KZvBRf0QSpu7BdNOLKjVRVdzOUcjPn7exCaRUuc8ibq5aBmcV9mG8uNk0r9gnOB3PiTPmDLPWfk3CH7ZE39ppYH1v+Pz+FYl88E/i43GNgmH8LNP+CG52AI+jmSO80Hervw8Mur8aMHfoG9B7bis4t1XLNAw+R6YGuXi7s3uth0yEN7nYqoqSBleTA8BdcvVjG7Hdhx2MNdbzr42XoPfZ4K19/M8Q/xYiwcegi42ZJ3McN2MZu+MDQdtkKXIAzAk4dFlZbj+C/TQsWoIGwafiQi4dOSIJF+Pn3TKyoiU1kHKvJoq3cwZTzw0oCJtYMGBhQdY+uAYyIuJiQ0HNuuYfoYqjU9PLvNxVsHPMTDHk6cpGDRBA1hVcNru11s7XaxI+lhZxo4lAVa3BxOM7MYYzvIpBT0ZXVohoEITQBE+B8xVYufIqiqqGMGE7KF8pSBi3QRREiFoWliMCk033I9DLgutqnAFl1DHx1lMoEjb0F+tTkeop6Kc49R8akFCpZMAJ7Y4mD/kIqFY1WcPElFPKrhUFLB3Rsc7O+zMa8dWDFbRQ4q/na1hWd26Dhu2sn4/IqrcDbNmo/SlLlcl68IN0c1Bx6ZUjW4yWjp2bUPwu32FxGVmEpwDWsefzYSn2QU7PElkjuChd4/vwj2fn/RFjxCZ1yL6PKPwZx+XMl3VGGlV92N7HO3F8xby9RIGWZCc/LoRTchdunnSxb7wpfk5jcw+B83jQqIaTIpPuIlQkSQGr75EYFokU/MwinCbPe0yxG/4LrSKPLst3kL/T/9G+TWraqojKs03dUEN98YqRoaberUxs9AZNlVSFx6fVmFI33dDfzsb4RPQwHUjxZcyJtTqTxpNuo//28wOo4pazKcefkZoQSz3n72iA/eYOYFVOe85Ee0FLsvlfJT9Hcl3gTj2KWou+Zrwn9gOTVn+pn7kHryDji7GVl6tILWRhjDZ34C0bPL923h+3HXuxj4z2/C7d45EjzJMtd2G79OeIgI0/4LasX+M342YhfcgOjZV4563gfxZX7PdqE2zDz+04qmw6MrN9cg9fjPYb/tKzdlm5jzlqLupn+B1jimNpNmBil57hFkV/0c9q5C1PBCivFrvuWbpY8CN0XVFlWInBMF3DznWkTLwU3x8s4FSLkUAgnyBM4xfJ7ZeRFMJ7/jXWTXPYvcmvsKJwZyUAw3O2Yjcv5nEFt+cVm4ObTyDqR/cxfs3b6qpqaDz8z2SWj6zl3Qm1pL6tk+tB/JX/wzsi+tHJlcuWEj1KR8t6jeP4vzpk9ZhPhln0Xo+NOghksXNwyyNPDzf0F+61oRYfWoDulz8ztlAO1RJMT3OwIl6ZSfwOyOO+4Y4UuTyfEdhAowmg0T2vHFntcStBE+ERYEwV0xROO/CVToj5OAgvejepOKPKZFeEF4Js3TixddclEmFWZScVkJbs6dO1fACzHyqu2YFtUXwRrLyDLLADHMF4P/yGjS8hKmTWBBdRfBH6EjyyOjkLNM9F3I8hHm8nrWVbFSs7jJgnCTSlqCMkId5ot+/dhm/Dv9UlL9F1wQy995DctCSEWFHf9NGErVHmGVDPZULrJ7MAK7jOzMMkkz+XJm6UcLN1lm6XOT9bF69WpRDll3zC/rjgCNfYXqQar4itV6xXVXDm7KgEJ8j5XKTQk3ZX0RXhGgjXaU60vsi6xn9jeWg/Upo9MXw03ZHwn4CMrez8H25/3Yz2TQK/ZPaZZebBouo6UT9N9yyy3iGqoW6aOSdU1oSThJlXMQFDNvMqgU0+B4IKRn/UtVM+EcgbqEm7KvyHQIN5cvXy76zdNPPy3WERz/BH3si1K5WdwHpc9Nqiw5XmQgH5aT44B1zTyw/7M96RZAjqniOpWqx2K4KSEvNyAIFjn3MSo6y1is/JRpsn9w84AbBxxTPDj+OKY4lxGOys2A4BzB33kNNyzY9ryXhJvSLy7zwDKNptJjOsWQk3VS9TrPRfLeHyD10E/hHtwFY+xEseYs/6qoQGEMi0wGjlmP9u89Dr1tkv+uRoHDYDcyG55G7tlH/XVRbhCqZ8FVNLhpwE1RcUnzSB1qzIRep0Jt06CPi0Jri0OtC0GJM5gG1ZCEngZUw4BC00QqPn2pZ2GVXOERLfAAfbuRffIdhKbxtq8AzebhpRx4SRfuoIX8gSSc/Rm43Q6cQQ/OUFasm3lvLaoCYRRMzE04iTEw5ixC5ORzEJ69FBpVl0Ly6SHz2ioc/ufPQs/2QanjpqXum5qKQS1/+GCVloNuXxe8aCMa/vh7iJ750VIBRkHAxGcMx4d0DxOcY2Rbc45hG7OPlFPsBjewqs0pcjxUO+/D7/2xxnmFbcQP22aEmvZDs/Q//G5C1WPOymEgnRSBbw4P9uKFjetw5zOPYuO2d3D5sQpuPFHDgnYVe3o93LsR6Bx0RZT0kEbTbPqeBI5tVXDRLBVtCQ8v7vHwDy+52DoA2NL1RWCiYHhwmqW32i5m2R5mQgE9aoowLwSdIoAbd2q4EUS/m34EK+66cBOGHdH3J8ndHhWqocJUdOTyHjTFRmu9jWPGKni2T8MrfQb6YaC5TsGkqCfM5GcRbAJ4Y7+LJze7QpWpagrGNSlYMlnF8mM0pHMe3tjnYWs/sDsF9GQ9NHk5LItl0cpBkdYwkNGF+bmr0Bsog4O4QnVKKOvQsF6YJzHSu6/opKm3VgiuRHN6/pd3bER0FWkP2AEPm3QFPcMBDoKLR3pABlpDCq46VsX1cxUc06BgSw+QthS0xny3ANwYe6PTw/YeD+PrFRw7VkFdDHhjn4N/ftHGxp4oFs1aguvOXIGFx8wW/kvj4RgiobAwS38/RwncLAoSMpxmcJFZtBhWRbT08mbpXFwTbuYCcNN/RB45yq1fjTmnInbFVxCaTQXgyDNGg5va2OmIrvg0IsuuKInWTGVOfvf/y957gNlxXGeif3XfNHcyJmAGOUciAwQYAYpBYhItipSoZK0tyZK8a2kd3/N70nrXa/v5037SeiWvvTIly6IkKphJFHMCSZAECRIZIHIcYDA539zd9b5Tfc9MTU/fMINAkLoN3G9mblc8daq666//nHMIgz/5W9hnD4CcR+sPweyze1TLRCiKso98EZFr70RwmmuWpV82maa++Tziv/o7BTL6XUbddASXbEBw3ko4sX5k3n0T1sm9kEO9I1UOvzuMBR0IqwguvBLlH/0qytZvGlMF1Tvwk+8gufUJ2F0jp9zF6ENBcPPHf4NULrN0vwrMIAJT5qPqy/9dmRgb5BTdc1mtpxF//UkkNj8EuzULUI8D5CTz/ciamxC98V5fEJvQHzKBH/zZt5F653nIeP8YcJMCkxBDLbLhNgWyWif3I3N0J5xCjFKtnaKsEuX3/oV66TLr3E27fiW2PKV8CFpHto6+USzI6CmP/AxG7/wSyj/8GeW+wXuRHlgdrYg/cT9SuzbD6T43Wr8L1Esn2easZQiv3KiYqtbJd5Hes8UfMKe1sGISKu79Y0Q2fARm7fidrRejn3oaYgJkDu/G0MP/hMyBLYA9NrjYRMBNo6YRweU3oJKA6sravAAnsVDTp49h6EffhHX2oAoCoC9mrln6nf7g5laXuZmPLUvR5ssUuHnLSqubAAAgAElEQVTb2LWG3HLs2Qrr3FE3xCldPpRz8qfp9HUrcI4ihDs9rZAplzU7mhHsoxC0jymvQWjRetR87VswyqvGrL92bxeGHv8Bkq8+Brsnq2N5BlMEQgjOX43yj/0hIquu9mWgJ7ZvQfzX30d632u5zwEME2bTXITX3gSzphFWZwsyB7bBajkwIo8ilKrshk8hevOnEFo4lmmcOXEQ/T//HjK7XvA/IMhX/gUGN5m9Se9PtLknoInAOK/JLzWJNlgE2lEeYnvqmyXemNEGgDYFXsCBwBQyOyYAisAdjkpOAAmzN3lz7wckeQMKEXPLG1BIF5sfS5Pu5wI8qS8URIT87RFwQxsaNj31gptcBoObtEElE2PqB+XljShtTAkUIcCLAFACZMisloBhr3x4k0ogCAGcBPpQmVQWlUtlEBhCABexSQhkJEYjgSVUHl86SJWP1eanYtRWMksmIJsAaWIeUt0EKhUDbhIzjkAeSk9AFukKM/ByRUsnObAJOYGZBNyxHlB/SZ4EhpEJMY0DgZ0Mcnr74AU3aZzYLJ2AAQpsQ6w6nblZxFQelUTXH9JdMuEm8J/KpzFjdwu5wE0uzHsIUEw7yFcrgfc0TjQebD5P4C/5juSgPlwWyYOYoiQvOrig9lFeAhipHGorsSCJ9Un65AXeObgU6SONCekwzQsOjkX9p2BbxNz01k3AJoObBPxTW6le0itaW3RwUwdyvv71rytglYBX0j/Sd9J9yk/zieYDgYv0Ha1XNJ8oXa4xJTlzQCEqk4BFKpPKIVmQrpIcaA4RmEplkS9cr99OP+DJb8z0dKQTBIgSQEwm6bSG0SEHgaAE2rJ+M7hZrLm5Dmgp679gcBTIOaqtVhqxzb9yrT9aDqhgoYZBgKIbDV3XR/WOGkvAmLMCk/7jXyM0Zx3ouep3JQ9vQfypHyD54iMITWpUxBz13M8ClNImJpK731Vm4GRdSESjgAFBwTgoCi59ykyX4RkhlqcbnZxMyCX5yswihxykVCgwk9iYFPyUzMotyEQaDm2OU2Q2St9bcKhOohPRPtMkYpTLCCV2J7+s0iu2Y6VVMNnI73wWlR/+MkIzV/paSJH1SObMIXT8/R9AdJxW7vHIVF2Ng9rLGq4bnzQxiQVEXSPk9GWovOP3UHbF1TBCZWN8BzN4xibPegA/71peCOAsZu0opRmfBPjwl9Y7ev7QnKJnE33UPC2Bm+MT6OWQmgY1loijc6AH7X1daOlqw+GzJ3Hw5BG093ehLzGIrsF+tPf2IT6YxMom4IurDNy50ERTBUVNl4phSf4tU5bEUIr8VAKdQ8DUKqHMvNvjwD9td/DwIUcF5nGyQW2G+0/gpiPRSMzNjI1ZmQwy5IMyHEKATnuGaezEriTzc5e6Tr5BpZ1RjoETAmg3DZwNGrCEQJUtYWUkyk0HCysdrG0ycCRt4ngqgBSZT1UYqDCkAhJpLUw65EOU+jESMZ4WxHAAqA25wdXTtlAm3wNpiXgKCKQszJNu5J6WmMDJpKn6lgmaSBoCUdtBM/nmtKXyo+mQr80AmacTDV8iSD8VE1UqsJPYqAPkc5OAXcNAS8DEwaCJzhCBjC4P1GWXKNcmCNoSV00T+MJKgVvnGhhIC/xin8TZQYEFtcBV04GF9QKBAAVkAiLkH9UA2mLAY+86uH+njeODBsIVFWiqq0V9eRWm1NRjQdNszG+ehZkNUzC5tg4NVZNQHi5DMBAsih2hwM1XHnJ9buYCNtXOQ5sBHvzNVODm76DKJ6BQLnAz33wyGma6TMW7vjTWVxq5M0jE0PtfPp7Td2OEgmnc/iXfADPK92PHWWX+SMFNnO5s5G7vPt8MwahpVmzN8IprYfqwjcgkPLX7dQz9/Nuwz747wibTyjJmLkf0ls8hsmYTzJpJKvIhsRczx/cj9c6LSO1+BU43A5L+zE0RrkB4w+0u+DKpYYzo6MWn53/9JdJ7XoEc1HyP+dHDPLkvOLhJqhKMwJy2GNVf/KYCH0VobJRIMtsmJm3i9aeReutZ2L3nimJKRTbcgbJNH1Nmx2ReOubK+njsf+DbSO94Hg6Vq+svHURPmobw2ltQfsfnEWxyfbOSX0iKeJ7a9yYSLz8Kp+uk8mukrpH3rpHqAiGYDTNR/UffUe4T/Hz6xZ55EPGnH4B97tDoZk4Q3KQ5aE5bgrJN96D8I5+B8Dix50pItukje0BuGNI7COQcG51eb5Cgk/F5q5TJe3j51TDItyg5UR/oVazkoUf/BU7Lfsh09jCAMlMEyk2fQfmtn0JwxlhXDcQWtNrOqEjyo4WYa+aPRrcDU2f6u6WIx5A5vAv93/2qMs/yXsWBm1pQo6xuiIpaRH/nT1G24SbfOabUgHzcnj6CgR/+Newze0fLI6snRYGbeRa/YXDz2rHgZoaipT/8L8jsfCobUCirSIX0qcD9EcBzJKFR3YiqL38L4SWrYVSMDYpgd3cg+fZmxF/4JTLHt4/q0chICohIFSIbbkXZTZ9EaMHysQxnej9Ip9H3z99AmgB5ff3SSqWDhMDslaj8xB8hqA5NykGHVXZPB1KHdiLx6uOwju3KuhzxETCTOconofK+P0bZ9R/1NY1PH9qFvvv/OyxiW7NP53wPK/2wIxBEiAIK/dXEmZtslcO+vujFnX1S0sabACACqgg4YxNkPzCGv6OXfQKmaANPLCU2VyfwjfNT+XSfTNwJvCCwi9LR9wRUsGl6Lt9hfuAmm6XnnO3ZA8tigSQCqgjcZKYigQ7ULmIN5jJLJ+YmbVAJzKJ+cCRl6hfVS8ASMazoHv0kEIjAHg4O4wVbqTwGN6lMAggJ4GPQj4Al+pujNdN4EaBIY0Zls6muH7Dp/Y7GjcohwIlMkInlSIALtZlAHgK56XsCpdgsPR9zk8abmHQEGlG+YsFNYv9RW9hMV5cd6weNBbWHAF/qr9csn3RABzc5WjqBm9Qv0quLCW7SOBLgSGND+qODm36Aei7w3avL+gECg5sEjBGYx/pJ4CabpXN+yqeDm0899ZSSGeWhD8ma5irpJc1F0m8C3tQjRu2n3MWMdJbSEVBJ40p6QB8CCOmeDm5yXvrJ4KYO0hNTkgIR0Zrgx9ykMfra176m1gfSZwIjqU7qLx8YMChEukW6SuUTYEmHMnzgMuq9QwM36XDBC5jSfKKyaf0iWVAZpF+UluonnRsP441kQuxa0n86zCHdI52geUPjRPOV6qK2c9AvmtuUrxi/iXrfdJCT8lJfaL7wWj6sd8q3dz8ynS1In9qP+G/+FdaxvTAySZjRckhyUWXZyHR1Inz9Xaj81J8gPHd1vicS4m8+hvhT9yO961UEasceug9nVvExaI9OhB4iMYYgY3HIeEIBgmTNZGQyMGonAZEy17w7l3WTUkkX9JSxITixAciA6QKZ5OIuWg5RVqZYoGYmowKouuVpLyf6K6CdUTEEjAVrUf3ZbyCyYmNO6ydqq9V2FN1/+xU4J/chUF0BGQpCpBKwh8jXZhShldcjetOnEZp5Bcy6KSpQkCJfZTJK53Wf0cPv0Y6j1myam/qBIo0tjSkD16QffBA5Xj3xzmnSi/FaNeRVhg/gTS9zk9dCnqslcPN9OOipTBov796Kn2/+DV4/tBOt/R3IWBQtPcvEzvogBjkYTgCNUeC+pQY+vczAmmaKSi4VW7Mv6Ubkro+6a8szRyTe7ZQK3FzWRACnwDdedRTzMaF21NmdG/0gKrblYHIyjdmJJOpTKVgUiS0YhClMBMhUO0xmjSNAIE1WJ20j5FiIOTZOmCaOhoPojATc0xSHmJMCNbCxKJDBNdUWVjQHsGB2AI2NJkQA6BiwVMCg/qSNuAUFAJI5uxtQjlig5ECcghIJREMGasMm6ioEaspNBUaeOZPBGzsT2NnqYE8qgGNGGHEyEzbJWp4AWwf1aQtLUxZmWopiChBQaZoKpDUCBGgC6ZQFiyqHAI2HIJMAIdAVDOFYWRit5W5U9WFAxBEQFlATlPjCcgOfWSawuMlAW0risT0O9rULREyB+ohATQRY2WxgXp1AfaVARgJ7zzn4p7clnj7moIesmemwLmvdTH5NVaR0evksi2JewzTcvuJ63LL6OiyYMhsVPqw5r9oP/DDrc7MQuJljvpD+5IuWrnxu/uYBpLc/C6fHn1VoVDXAmLkCRlkVAjPmIzR/OQJN011/hp6LQKj0uzsw+MA3R3x4etKImiZE1t+Oyvv+xAXWcpjAZc6eRPrdt5He/zqso9tUKUbdTJgzlyG0eD0iq69Rzr198xNrev92JF76JVJvPjKmnQTwGXWzUP317yAwfb6vjzfKpPpz/JBipGUOvgW747jyJaMmpmkgvOFjiKy72Q1q4gnSo2Yl+ZE5dwq9f/8FWG0eEOu8wc0jGPzx346PualJwpy5HJUf/4oCjPwAzuzbOpyBPqQO7kJqz5vIHNkBu/Okaw5NDOmyapjTFiK0eiOi6zapQD9+vkeVLOgl58wJDD79c6ReewhIcIClEdTeqJ2K8o99GeW33OdrcsvNT584hPThPcgc2g7r5D44g53Kj7Birs9bg8hVH0VkxQYX+PGJzkygy9Avvo3E5l/lf9IUAqb0F77s7+aUBYhc/0mU33KP8gOaLzq0M9SP1ME9sE4dhnXmEOzWwwqUM5sWIDBtAQIzFyrdCpBpvY9/RVpgnWRCgU+ZvVsgh7pVNHTyB1v9x/8TgeaZY3SbxiH22P2IPflDyLjLTh57+SHGI1PN9eP5ZYTmj/WdS+Bt/NWnkHzm+7DbT4wquriAQi/mZAdWffU7CK+50ZWrflEE3ROHEN/8EJIvuZHR/a6KTxVgbn7v6yPZfByrjg/cVFrvlldIj/Kl8ZypqMIIvG+ch+ov/zfl8zdXEC1av1L7dyC142VkjrwD2d8JRMqH/QXT3A9MneWfn8yL+roRe+FRJJ7/EZzuVl+ZimgtwqtuQPUf/p1iZeRaz632VqSP7kPm4E5kDm6DM9iRZV8KGLWNiFx7LyJrr3d13e/AZWgAyTefQd///vP8c5bveg8DzxPc5Jd2PWoyR/4lgIk2+PST0hGAQqbntCGnTb+XzUkgBDOQCISgTRelofwEnFJeMkmlDQEBLcTmo80amXLSPQYVCAyi32nz540azGLg9tLfVMaJEydU+7zBZgoJNd+mjpmRtNEkU1MCJQjEIdDQjzFI/SegggAQag+lp7/ZvJr6QkAhATBULzM7SZbMXPW2l8xuqQwCnAgQ0dmg1G8aF9oMU9kkMwZNqXwCnWis6KOCgQ4NjWKI0viwz0Qql8aMWHDMtKVxIWCHPjSOlJaAT/rQGDLYrYOkHAiI6qN89JN0ggAe+slmu17doXrpQ3IgBh4x8xhgorqorWwWSGNM7SVAjvpEefyYejRWxMTjqNkECNB3OtOPxiKXGXMh3aH7uv5QG6mPVAe7WqC/CcAj9p83kFQx5edLQ/KhMSP5Ux+ZzUvm0aSvXkYrtYs+pJ/EfOXgRzy/6SeBvyRXjvzOPvy87aB0VD+lo/pY1wmkJ33z1k1zg+YT3SegksaPdILGh8aa2kPzzBtoi3xcUh2ka9Qn6i/PKdI1utifLoO01A9qA7lb8AP1iYlMZZKekSxIJnxgQOnpHs0d+o51heqittG40liSHtN4evWOdJXaRx/KT3KivvLBEa1zxF6m8WJ9YXN0dsnBBxfsImQieuJlc3IgMT4oGLXu0XtGx3EMvfBzDD35AERPG2R/AuWf/UNU3P57CM1ambcJTjqB/gf+GokXfgpTSPfQXVlTjmRT2yFyC5eMww5H0d60BPsW3o6P3/NJREIByPQQnKEeWL1dcJIxDD38XeD0ARgErCuXRWNfNtSrsbLOzCC49kZENn0SRkWNGyw1OgkiWKZM6GWsFwO//CsktjwHkUi6ASjV5PV0S/npcZDq6kHNV/4/VNz8aRjlPmQGLVu6/RgGfvB3SD7zMwQqw0hPmorqT3wV0fW3IdA42/UFmnX5QnOJPhy4i8aCXbDoY83paT7Q2k56xy4H2LeqerXSBDwRcPJ8809EL9/PeWgcaK2hMaGffICgLAtKzM3339BSpO5th3bh/qd/gRf3vImz/V1ZP34jRMHhRSIFhCWwcabA51aY+OhCQwW0+ckOiVN9DpY1Cdy8UKCmSuBYN/D4Xgdneh0sahTYtMDA97ZJPHlE4mxMwtbZmxRwx7LRlM5gYcbBbCOAJPkgI2CBHP6qF37yo2mraOjkpxKmQJpOQRwbHWYAZyMh9ISDsBQr0mXLB22BBuFgcZmFa2syMAIOhkIhpCPlkKEKJO1yCLMCZjCKQJDMYyIwAyFleky+O2lRtTJ0wpKEbSVhZ+IwnRhCRhwRI45QPAanM4X2mMDhdAiH7DD66PTecJQJPS325D+zLpXG9HgatdJBlEzTs6dVyh9n9lTFBWTJckCgknwmOQ5OSwcHAybaFbiZtf8jX362AH2zborAn20wsa4ZyhXASyck3mp1UFcpMK3SQCIjsK8dCBkOPr3MxIa5hnLP/PwhB9953cbhHiBJzxUyF1ABm/gR456mBQTQEK3GZ666FZ+89g4smTEPUR+fYl6tHwVuZh8y47AQVo+5fMzNCznLHGJtHdmNoV/9T8WUlGktoIWnIqNmMkIrPoTorf/BBUp9NrMTbZvL2NyKxOZfIkNsyfTYQCmKaTR/PaI3fQrB+cthVNWqE8xClzIVIfP2TNoFzvJFS08lkT62D4O/+C6sI29DpuLua4f33UP/2zO4+Zmb5wduUlPMqfMRWXsTyq65DcE5i12fOPn8rZFPwXQa9mC/ApZFWTQvCMnytFpPIbHtRSS2/FoxuEZ8BbvrEb9ABWYvV2bDkXU3uUGainHnQC91FkWDTCg/fb4gIDeEokwO9mHokf+D1NvPwOn0B/T9Agb56YZquQ/AKSLlCMy/EtGb7kNo8RoVyf1CX8Rytns7QWy22BM/hH3mIJCKw5y2ABWf/ktElq9XQVu8V3zzY0i8+CAyR97O3vKuKLkVklVDzd/VtyiW3RgAmWQ8NIDBB/4W6d2bIYeYHQoEV93mBhRasmZMu5J6QKEcOhiYu0atGXSgoB+uWGdPIv7SL5B45v68YlbMzavzmKXr4ObwXB2Rx/jBTW9zxgF2eteKUSCnW05w4XqUfegTWeb5BdQxejltPYnE688g/hSB4H3ZIAWe/tCmqWE6wis2IXrjJxCYPtf1lVmEz0aK6kpuBNQhic/BkF4TgbTEIidGv3Vi98gS6nNApDNTR8qgw6gsc3OCPjeZlcVMSAY7aWNFm3x6kVdjkmUAEXBAL/N+/uCYcUJ5CRwg0IkABgIPiO1FG30CIDhIDwEFtMknkIAZicxCLARu8gaQQAPa2OnsU9o8qiCMdEhC1jueha+QiTozWRiQoL6wiTH1hcAYpcaaH3qWG/WJgEgOJsSABfvCo3S0weUNEm9WaaOkl8djTG0g8IjKJJkwE5DlQ/mov+yvjTZdHEiCg08wSOwNMEH1MZDNmzYCa6g+AiWp35RGj+RMQA0BdvRhOXplTWURY5P0gP2oMvDEgJQOpvNYUt2Uj9mZ3FeSHft653ZS2cxIY3BOH29qG7WLfcEy8Mt9obJZbxjMZdBhojrD8qSxID0g5iaNP7H12IyaxpXlRT95zHm8i9VN7h/Jg8E4Nq1WAS6yc4L7Rn2i/jETUQePWb48DiRX0kt9beA5xD5u9YjO9DsfTPA4+Y0vyYTGl5nLDNTTWLAcvHOKxpnykC5SHaR37OqB2Y0cwIkjrev+ern/OthHZRLwzuNDYK7u/oDHgOcU5eVDFmozr4X8U19fSMbMuqPfqd00nwhsJUCU3QewuwJ2M6H3ieYpy/lCvF9R+3hN09mc+sGR6jPtaQe6kDz0JlKHdqHiuo8jNGvsQa+3TVbrAfTd/1+R2vYMAg0NI0aE3oSmhNXZjv7pK3Biyc04ZTbi85//vAJ/R11Sovsfvgxrx4sQtN9iMNJddUenTRBYGkH0zq+i+t4/8zcjTyeRPr4Nff/wZ8pljlnhOUQennxu6VbrGVTc8xWU3/YFBGf6BKz09Cu57zWkj+6GWd2I6FW3A6GIsh4l3SMdoDnKa4v3WcRBgliXR70fZME00m/StWLdFFwInSmVMVYCvDbR85uDDA6vKyVw8/2nMjRJB2ID+Pkrv8FPNj+ObUf2usAjOddlVIPevOljka8LYFaVwN1LDPz+GgNzJwH/+KqDI93AwkaB9dMFEhmJ7WckTvdJTKsCrp0jsGSagd3nBL77uo0tLQ56CGUjUC0bCoYCCjXYNhbawFKYyuQ84ZDvSjd4EIGc5NSX/HCkpI0uQ+J0KITOUBBpA7ANwzV3J9plOoWKaA0WNy/CipoazLTOItz7DnoD0xCZfSOmLrwKM6dOR3UZ+ZYMoyw8EoGdWKLqxYFir2X9e6YtGylC9OmlPpVELzlpbz+D0+++iqH9z6ro5qJ+EToqZ2Jb2wkcbT+MFDlxJpCDoqwSaYWATctGcyqDaRkbdSTbbF0mRX7P+hY1DIFyw8SAdHBUODhoCvQE2VcKOR0VCDsSMyokvn6liY/MNxE0BE73S3TFKJq8VAGKwgaBmhSwiPyHuv42KYr7ng7gZ7scPLjXRswRsCMCymEpmQZkzQDcZ4yD2rJyXDl7Kf709t/D6nlXZCOpFwbTvMxNKq5YcJMfbS646e9z80LNMutci/Ipmdj8YE6Gz5i6zADM+qmIbPqsC2ZNmXFezVEsybYziD//c2T2vQK7+8yI6XKOkomVas5YitCKTYis3nTebRjeaPV0IvnWC6ot1sk92a/dEfEFOHO0z5w8CzX/+bsIzVowGqiijd+p8wc3lT6FIjAmTUFw/hpEb/4EQnMX+wZGGu/gqGAp3Z2Iv/QoUjtfgnXmMGQ8y9bUzUV1hJAOBsoqQf0mP6ZknhqcOd/XN+h420PuEjInDyH28D8rYE/5+vRh1GmjVKAKtxOjAE7P5DSq6lVgIzL9Da+46oLIlerMtJ5GSgWgeQLW2cOQySHFpjWnL0Lk+ntQcefnXcamBjIpn8XtrRj84TeQfnfriE/M4TYXWFk8TDhzynyU3f5VRK/5sC+ISsFf4r/5Z6TefnpYjkWDm7l8cNASO2uFYucSwMqXdehNWMd3Qsb68o5Z+XjBTc+EzQ9uHsHgw99HZtfTkOlEcWzNkRVhpN35Dj/03mXBTqOKgmddjegNn1Rs9mKAxXxCIrZm4q0XkHz9N7CO73J1K9fF5uR0kEm+UeesQuTqWxFeshZmXeN4p+jY9LRpoTX96Z8i9fazsEf53C2GDqvptGJurj8vs3SlDlkAkAEi2ozRSzwBJ/xh8JLu8YeBGiqDN3AM2lCZvEnnIAg6uMVmdRx4hxmbtOFngCLXJp/BRN48UtuonQQeMBhJ3+lMGd7ksxkfb/h1QIl+ZwCXf7JvLR00YRYHbXKoDpYD5ScAQQcv9OjvJCc9Lwco0MFkDmKiAxIkPwLKWEYMljIrlkEVLo99t/HGWh8bBu94rL1/k3yYKURtZ9Nlr7ks5eONHgM6XBa1i8ec8jNjjAE0Sk9jpcuOZEP5vLLT2UosOwaI9f5ynykNy47bwbLTA64wyE7toA+D+awzut87ZlZ5TTjpb7pH9dCHmYe6+ahufqoHpWDd4fHm+eIFOPU6uT4GO6hsPYoyAyAMtDL7i+cC1U/t5cME9m/LLGAeF33Okzx4rjKgzP1j/eDxZRCV56M+/2h89bnBY6Ge/ZmMAl4pHx9O0E8GFnmN4ABNutsKzs9zSF+z2C8o6z+vJ9ReBhZZT0kmDHKyblB7qAxqG4GUejR3Bn8Z6KU+8NrHACWDvJSWvmNGJ+s0tYNBXj400fV3Ioy8fA8oHehkcJNZnaPAM+UY0w2KU+ga2vxDJB7/IezjB5Vfdtobj/jHdHMLYsakE8hYAoenbcC+WdfADEb8wU1I9P30m7Beexyyuwsy1yEhEQCGhoD6epTf+RVU3PGHvsF61EuLY6P7H/4Q6XeehUinYEQqVfR076V29n09MJauUlY85dfdV6j7bsAjxVSlAwRbrWmsC7we5BpH1m89OM2o16EcgZx1kFQvm3XSu055O8Hp3LEpmaUXMcjDSbwMTjWnSuDmeER4+aSlwdzy7tv4yYu/xhPvvIz2gR61ySTKtYIf1QNeKBPqTNxG0JG4corAf1gFfGqVQFufxEtHJHacleiJCUSCAtPrBK6cLjC5AioYT39cYMN0E785YuOn+2xsbZVI0nt+yAXLVLR028Z8y8ZSx1CMxgRshacSW5MWU6o/ahiIC4BChuw2BOJkuqNMtrMLGYGbqQTKwmVYPWsNNkyejllWK4bOvIim2ddi3Ye+hLlLr0EkGjmvAUjEB3Fk7+t4+t+/hcH+foQbr0B/1Ww8d3wHDre9ixRJLhB0Hx70Ibap7WCa5WCpIzFH0jLrIEMnQGRCnw2YRDKPCmBQShwXUvncdMFNCWTI1B2YUWngrgUG/uQqFU5eyf1kP1QAodUzgNqoa5auGKJKLAJGWOJEr+tr8992OdjX6cCMkLNncujsuiBQAeGybRHSwZyGZnzumjvxpVs+gcbqOgSKYaQBIHAz+fJD+SN957F6VKTXxlkIXXknKu/+kj806vdMzmcyTZF+KbJdIgar9SRSO19Feu/LcMhcOddV4LlvNM1FaNlGRNbciMDU2SpgCrF+lUmvN+o8RyUm9wMUlKO/G5lj7yK1/UWktz/ptmA8CCJv0CvrEFyyEcEFKxFasAxmfbPyT0n1jzAafTpCUQfpk07C7mxFcsdrSG79jcuk891/uw/4Yi6zcUY24vgcZW48fEkHGTLxfvB/qKAyF+ySQGj5RoRWXofQvCsQnDbX9R1pBlwZ+LFbab5RABXSd5JBd7sb/XnXFqTeeMy/aR4xuu+FIwzO4UyC2GlXIbj4SoQWrkRo9kKlG7QGqPYo3fAZE8JHIVIAACAASURBVGKYkk8+CtDR24H0od1Ivv08Mjuf02To96s2MH5j5G13HhDO23GjugHhq+9BZNU1MJtmuEAn+d5lPffrB+kVHUYRM5VcJBzdh9Tercjsew12x+j5RjIMb7gD5R/7Twg0jY0qK+NDGPzF95De/QKc/o7RzRtDQfXczjF/ybSp6o+/jwDpCTna1y/yvvL6U0i89AvYJ3aqO4HlN6P8I59DaNGqMXqR2vsm4s89CGv/5uxmIYdW+6hJsfof/cT/hciVtyr3Cd6L2BQD3/8L/6Ky60lg3pWI3PBJlF11y5i5bZ05iqHHfwRr93PDwW7yLaNj1wBKTZ3z9+1bqI8iVA5j9ip1IBCev9z1TRoMu6yxQDaC+cgC4trCESOK1vL4EOyOM0jueB3JNx71cSlS5IKVTUaB44KLNyC0aDXCi1bAKK92dZ3nbI6NIM9ZctdA/lMT219F6vVHRg5FcgohX/uyCqMCCq3HpPPwualXr7O1mHmiA1g6IMPAGW/o1WqXBXsYRNCDAumbMB2kYaCEA6LoLNFcGy8dWOB2UNsYzOF2MgjrZeP5lcvfMVjFDDbdpJNBLgYtdFYO94kBJ+oP94XBDkqjA8gMInN7GSTUgVgG6DigkVc+6tUga/rI5bFfNy6PQSadnahvvHWQTmd3cd91MJVZgQxuMvuTwSiWH+XVgRO9nZSH2sbtoXt6PtYFZgnroB3rJfeVgU5ddlwe98ULmDMLh0Fh1hvui85GZb3meeLVY33ceZw5LYOe3Df6ycAZA/P56uJyvMA8A++6bursL9ZP1n99rnJ7c+k1t4tlwePNbWFzTB5fHfRnPdRNcBkk1tvMbFF9PhFwSCAi5eX1w08nWBf1OaWz5Lhu/eCAdZPHkg8hCMxkhjADjjy+VCazYgngJHnQPZYPH6YQMM7ANOur3n5eV6jdBGTqayOvEZxGX4NY7jpgVeh5OZ77XK4+nnr7vXo/pmx61joWOv7qXlh7XiFjSYjyKlD4XkWAcreOKsCO2p6ePY3kxjuwt24Z9g+ElJuC3/3d3x3L3AQQf+mHiD/+A1gEmNa60eh96x/shbFwFaK3/wGi196bF4xNHnsVgw98G5ltLyNQX5/dr6hNrfveQK71pAGkB5GOpRG97Quo/eJfuc95z8WyY33XGfA8VwvKL1smp2eg22sVwc8Lnresn3o93DwdGM+nC16d8gKkxbZ9PPr2QUrLh6u81pTAzffx6J7tbsdTb2/Gw288iz2nDqGqogr11ZNQW16F+ooaNFTWwjSD2H50H/YePwoj1YuNMxx87SoDy6YCdhrojQExKRAqAyZFBHa3SDx9QOJMP3DDLAP3LYcCNH+5T+LHOyV2tDtwKNJOEDAlRUu3sdiWWExRwyFBcaIVwVG5EKbgpY4KXnTOMHDCEOgygIAQSAqBFPnsyZr+UHSjoGVhcU0V1tVGMC8SgxNvRdOCW7Di2i9g3uINqKocbfpY6PxqFO5EG+DYAPbveQ0vPvq/0N9xFDJUjo5ALV4+142zqTTS5CM0QPCiAwraVkHgK9HPHaDBlphrS9TTwyHr/1g9EIWpGKKVwSDiUuKodLAvAGVuT/bkRsbBtCjw4fkmvn51AAvqBLoGHOxpk9jZBhzvcdCflkr2CycZWNZoqDSN1RR8SeDFEw5+ssfGcydojCpxzRUrMbWuEZZtoaO/B51DfeiJ9aNnqE89tFbPXIyv3PgJbFy2HuWRqHpoF3MpcJMDCuXJkBeHCZfDqG1GYMo8/xIKgZuj7gvlc9Lp64DT2waZGok26lt4IWXwZjKCMKonw2yeCxGtVD5fRJnHFMOxVbAKZ7APdk8rnM5Trh9M/RoPuDkmn/v8NiZNhTl5NoyyCoiqGtfc2WdT7gz2qyBETn8XrFN73dL0AfFlBxYA0bJtUubNc1e5wBExwLXCyTzePn1wLFCVS08KjfNwu7NtC4RgVDXCbJwGo6JafcgM3b1GECZizBIYodrTeiKrF2NdAejZ/JqYD+Dk9ARsBmYug4hWKJ9Byize56BAgay9XSBAj0BmP0bf2GHJfkM/8k0onXVaLLjpKc+oaQJFlSdfgxR8RZA5ES1gfGXTO0MDynG7098Nu/Ms5GBH1kHT2MF0DzJmKPam710rhczBrf4HJX7szXwBzLidxL6euggE3PqBm05iCE5Xi5qjSmuqJitWrkFRz4cvt3JnoEsx8+RgZy4NHpVlvEsLZTZnLFNr4ZgDE6q/5xysE25giJxTqLwWRv0MmJOaxugIrUFW2wnI/nbXJ22Ba1glchyA5PXTmQvL4++jNTAbpilmPIIhFZzHO08ISJSD/bB722F3nYXs8fepOaKSRQKcHh1Wcp+6EGbtZLWhIzcGvq4jCGvt6VBrCbmLsDvzB9oaK96R9vFvIzriHpAyczMXm2O46dnAIPmYGnoZvKli006vmZ1u8sn59M25d4Pv7Run9TIlmVHEDEs/leP6vG30skr9TH9zzgMt4JDOxmOASmc26eCqDpxyn/U8uhz0sfBru58ZLbdFB/p09mkxZTIbjoE0nbmj1jANlNbbro+NXieDg6wT3BcGebxy4HdDPZ8X1OPyvXVyWV499uqlV3aUXpcd65UODnAenS2o90WfD356w2Xp4DDrCbMYWQd1fWeWJ8vDOx5512vPWOm+aXWQQmfmMpBN5eaaq/r3/Ls+f1jPvX31ypWBVb/x1ecVjyvLgEFfAg1pPBh81fNwX711qmdt1g2FPpbe9YAZdQQkMetUB1r1NYfyklsD+sn16sxUAjV1tx3UJr78ZKTrtd5+qlNnu3MZVCfX5wVnCz2Hx3tfH3ue/36yHvXsyBIA0qf3wTp9GHb7aVg95+D0tcLpa4fT2QEM9btB8lI2rHQSZ2/7jzhUNRdnO7qVi4Fc4GbsxR8h8fS/wT55AKJCAxdH7UHIzP0sIhvvQvltf4Dw8g/l7TYdeA488DeIPfYvEOSGi4g7pgEZqVTP8UDDVIiqOpiTJsNononQ3JUIzVgCBNwDbn291tdT/XCP19KJyJ9ky0HBvC5ExlteKf2lkQCvXSVw89LI+6LUkrEttPd24lRnK3oG+zCpsgaNNfWoLCtHJBhCUG3GBbYe3IEfPvMwXtr5BsrQi8+tDOH3VwpMLhMwJPnBlOhOSuw8CwW4tQ5RQB5gbq2DDVME5tQZ6EsBzx2V+NFuB/vaHMiogYjhYLrl4ArbwQzDQILo3+RMnaK5Ow4GBAGnEvGMBds0UFNhYlGtiWkhiUMpgZ0JU0Urp9OZupDA1ZNsLItmUGHHMUjAljDQOOcjmLvsbsyYvQI1lVFYTkbJ0jADCIfCiETKECL/P4EQpPJhk0KafFMlU8ikU4qNZBoUaCiIeCqBI/u3YtvLP0Z/+15UhFKoqa5CzCzDG/0h7OkX6KL11XQwK+JgU6WDiiDQEndwpM/GwKCFCIhhaaDSMFAtDFSSyZR0UB4IqoBCp4TEblPgDDnWTgJTyyVumwsVzGlVs4GOIeB0P7C9FTjWIxENSpgB8n8qIRyBpQ0Gbl0gsHYuBRECfvC2hccPSiRFLe64eiO+dPM9mNc8U41tIp1Eb2wAvUP9ONfboR74jdX1WDx9HuqrahHwMhHzaGGx4OaEFblohKAYpMPTigJl8+2J4pD5n87q1XT8YmF8S0ceCgEJwzsJrlFjXuUCLrJ5xtX3CXRn3AIo1CC6rwNhxehPMWnUplG97oxusjdvkWXlL2RUJ8Yy5Uapjgcmofo9YH8B0uO4h8BL3Ctej30gTf2rQrLzAziHxyVHNwqVqbJ5E3kVOd/9ERDdtwWjgOZxiFpffOh3v7MGL0LmbXax9Gu9WXqZOebzmGIL1TOmXRPQmELjOCaokd+o+nQo35p1UdazXADnCLhZ+80Hhn3keYEvBk50gIPT6KAKb8iHl/6s3zDOx2wF2szpAJFaWrLj6WUg+QGpXhBWZ6R48+fTfi5HZ9F4ganxgEbejamXRaUDR7qMvHXo8tdl6seO8bbdr725WF3e9uaShxdAy1UHl8ft1/vhd3DNYJfeB5aLnx74yexiyK6Qfvm1I19filmB9f6qPUP2oJ8BO930nAFgHbwrBKJ621DMPON56Z3jOiCrl0Pp9Hmtrxu5dKbQAYS+duSbT7oOsV9V2mOwSwMGjPW1wk//WY46sKv7yKP26ixkvwMYlgEzN6kdVD9HqGZGKNXBrHOWNesRA7K6POl3difArGcCcjmwDAFa7LaAmMTMqKSy+RCB69HHsBj9HG8aHjeqh0FZ/p37wDo+vK6RZRFZ5VgpyGRM+YF3+jpVAMbUwbdUNPG90QU4OGQo/6P5wM3EO08i9tB3kTmwDaaXucmPQ3J7EuuDs3IToh/5AirW3Vqwm4l9m5F462k4HW2IrNqIwOSZMKobYVTUugeUoQikcC2nyCWfDtTrbge8a0zBiotIwPOPdF53n1FE1gkluRh9mFBDPgCZSuDmB2AQC3VhKBHDE9s24+cvPY4397+NhrI0/vN6Ax9ZbKA2IrDvjMSDuxzsapOYM0mgLgr0poDDPRKToxJrmkzctIAidwOvnJD49msSxzptlDsZzBcW5lpkcuagQwDdQQMD4SCSwQCSpolUykF0IIHFQQvrm0wsnR1WbjvfPZvBjnMW2jIGmpvCuHO+qQIUvXHawc52B5Ggg9vnCUytrEBGRpFwgsiQT8+UpZiVhhmECEQQjNSjum4e6ppXIJXoR1/HAQz0HIGdGoBAGlK6/mwCZghlwQAqA2nEYr3Y3hrH3i4HtjCxcbqBNdPDODhoYNtpC+0dKUyPONg4O4imhgAGYzb2n07jtVYHhwNhiHLy92ki7DgIZ2zU25YKQFQroEzuDwVCeNcOoK4yiE9eIfDplcCyyQInz0n8aq+NwQyQlgIp20CZCdy5RGDFFEFkWFgWEA4JZByBH+yw8ODuBDrS1bh+xQb8+ce/iKUUIEg3Gy40+EXeH/jBN5B45SEVwCbv5bc5zbd5LLSZHa6sALhQZD/8LI6HX5z1XzxAQ7HFj0lXCKTTM+Tbk3M5frLMCSoUBjfH0zz/vvlIZrw64CfccTWseOCpmHEcA27m01FdT4rW5TytGH4JzKcYWn89AKeeK8+t/GLwA9iGUbfxTAy3Bb6gayGZjmrhSOKc7qQKyj5PAh1gHFWvPrGKXH8mAnLqTfOVvWe4fOa7m2KCKF2ebP4m61p7crYlB1CbQ/OKcBNWzNR1peC3dryH4KbbcJ43QrnWIOZm7X/5iS/A6PYh69ZGY256mXSUbpTPNS2fvtHlsnRQwwvMXIiNtx+QmGvQcgFD4wWM/MofTzvyKVW+cibazkJt85ar/+1XZ65xywXqFj2JzjPhxZDdeHVpPF3wtpdkzeCUDhhSOjbpHk/5o57LF2ix82tzPhkV0r2J9ofXKwYW6W/2r1lsvxnMpzLYpyutV2xGn6ttufSc3V3woQ6Djux/lMvTD1YYCKSfDJBRuygPMzUZdGWfqXSfgVMu0wsqexmkOiB9PjLPl1dvg87I5t+9zOF86//rr7+OPXv2qIBbZJb+uc99ztcsPXloG+L//h1kdr4ERKtU8wJTyI2V5i7OkTCSgxBXXIPw1XchsuDKokXA6x/PTQal6ad+EMFjxwUzQF90ReNMSPUxAM/A/jiLKCo5j+mFeFYXVeEHPFEJ3PyADzB1z7JtHDpzDI+88Rx+9tITON5yGhtnGfjylQLXzSA8S2DHGYG+tEBNBKgMSeWDk8iH9GnplWgdkKguc7B0MnC4z8T/2ZLB3mNpiJSFqigwEApgwCA40UB5MIiFNWHcND2IKeUOjp1Koqc7jZqIjfnThfID0tJGzvEdzGk0sHZOAN1DEv/7HRtv9ATQYwRAwcYXBDKYYqYQdOIq4M6kylrMIBNeIntKW0VFt1JDyKT6EVCmljZghmEEKhEMVSIQCCEYCKIvPqiYjV2DPYrNOCjKccIK4UzaRCINVKUzuHe2xMeWm4gGBfa1WDhw2sLkuiCa600MDAHH2yQGLAPL5kZRVh7Cvn6JN9osHB6w4EgLEWmh0rYRSNhIZyQiNSF8+uoI7lpooioEJT8rDUyuBgZSEqd6BPadA/Z3SdRWAB9bauCqmQIN5QLdg8CTR4B/3Gbh3W6Jmc0z8Ylrb8IXbrwHzZMaVZ8u9DX4r99EYsujoGAgY/bQBYEFT2u8TKS8jS0SVBhPh/OQP/PCA+PBDgqxnHK+hY694e7VPZWP+nOsb7zRt7N/jWn/2O/H08WiRJ6rwHFVNA50vFhdzJFuBIgrAgzzE0Axup2vjWPAzRG/qG7bcqBnY8oc/UWxYsn7wpzzpg8ImE2bE2D1RTz9Mo1U6rs5G1fHPChmvk2mn8oVW1c+3fLK0C9tPrDRm98v7UTWniLm40ixORKP0l2fNLmWIT9WrndsxtOnMfWMXTvVRoF8edMt5ULbDTqorhxgszLV43YQy0v5Dx0/pky+bUOL1qL2vzwwPJq5gIdcTA3+Pl8+nYHkLh3FKnBRK3spUUkCvxUSyAcq/1YIoMhOMkBJYB+DggQCFlp3dNcZBBSxz1U2Ay+y+lHJGABjn5vMXMz52q0xYDmNd+31O3jQD6EYFGVwlv5mU2WWAfWVfakWAjkL3c8nF13mOiioA2NeBiwzV3UGM9Wxbds27N+/X4GbxNzMBW5S2oEf/DfEnvjR8EOx4TtPITj3iuGm5jsU0tvJuqSDtDojk90n6GOlPxP1/o/nEGAiuqZeAbL6Q/pOQa44CN9Eyyvlu/gSKIGbF1/G71kNZLbe2d+NLfvfxit7t+GtI3tx+NxpDA0lUSYEbpsj8PmVBm6cZ4DcaDqWoPg5KrIaveNTNDVhCBVAZ2uLraKpB4XALQsMnBmU+NluB88fkehNC8hKAUkhxpMOAmlgVrmJe5YE8YVlAcRTBk72OOiNk2/KDMJCoC1h4NwAoILg1EhMrpJ48qiNZ1skDscFMkEThmnAjA8q/5fLZi7BPdfcgfuuvgNdiX4F2FpWBgO97Th5+E2cePcllJfXY9ai6zBj/pWIVtZQtCw0VtXgXF8nntnxMn655dc43nIYTmUlnEgZHClQbltYGnHwmcUCs6oNdMQEjvUKBE0TS+qBmrDEUEYgZgdRWxHENdNMvNvn4Gf703jieBqtaRsy4jriFGTSbgNzqyR+f6XEJ1cbmBQxcawT2HJSYk+nRHUEuGaWwLIpAmUBgVOdEtvOAtOrBFZNA6JhYMsJ4FtbHezrkBiCQGVFmQoUdM38Zbht9UasmrNUuR8Yj9l5ISUkUwUnPjgS5KlQhkt4nx+EfEJX6GWq6DDvw0/OC9cZvxeWnA/8UZjlyAY9b/8KgBQFZXPhuuqWNNyeItCTC1Z3EZv4IpJcsOaUCsovgd+WscjZz3EinBdhXbpgKnopp/l5NPrkyZPYsmWL2mjShmT16tVYsGDB8GbUW7RMxtH7P76iArXRFVpyJaq/8ncTbgH57DUbpkw4fyljSQIlCZQkcDlKgM20dRNwv/dONvMmE3K6OKjXxWTa+R0K5TtA4vd1bj+zBam9+uERg6kMyOoMVPbvyAG3CPzkCO5Uhg7g0d8cxZ7ZiMW+sxebbvj1wXNg6GUEslx27tyJQ4cOqcBR1dXVuOeeexSA5y2H+j74028h9uyD6ha91TR/6xGE5yxVfWRfpDogrAOaarugWSzostbvcb25+lvMQeHFmDesK6THHAzN6xrkfABrlsF4x/li9PWDUGYJ3PwgjKLWBwL9hpIxnGo/g62HduGpd17B9pOH0DnYBwI7h1elNFAdAG6eZeD3Vxi4aS5FnBNIZtwI3BQX3IQExcVJBYBdrRLPHpTYd07ijsUCH11t4Fi3xE+32fj33Ta6kwCFDK8KmriiysSHpgpsmmMiLE1EA0BjrY26WorIC3T1CqQy5OsTSNsSjiXRUG5iaEDiheMWnj7tYE8/0BtPwE4nsXTeCtx3w8dw7zW3YlJVDTr7exToGlDBfwRSiQx6ursQDIZQVV2FsmgEjpNBPJ1Wvkery8rR0nUOv9jyJP7l6Z+ib7AHQoRQFQhjUZXAp+cZuHFxAGlDoD8t1EOttkIiKG2UhYGaSncpP9MWxMBgAMGIgxP9Dl5tsfFCq4XDMWKRSpRBYN0Ugc+sFLhvmYEIsUWojxZwsl/isUMOnjssUV8hsLQJWD1FYNVkA82VBkxDojsu8fJJB/fvlnjxhIQTcQM3KQTJcdSYzKiZjOsWrsaNV6zHuvnLMXPyNESCYZimG53+g3rxqR6fRn4QHgDeB3+hh3qxY/tBkE2xfS2lK0mgJIGSBLwSOHz4MJ5++mkFblI03BkzZqCxsdEX3FTrcDqJwIN/h6q2owjZKcglG+D8wbfQ09OjzFcv5Jo6kbLyMWIu59H39nW8fR9v+mJkcTHKLFTvRMdvovkKtUe90V4GTN9i+ufHUivUvwvdN7/yiml7oXYWez9XXX7vkIXaVQy7joGWXHrCQBab7OrRpBnoorWXLi9j8Hz6nG9cGTjzgqcMotH3uusPHQil73WAjgP4UB42i6b+cF+oDxzAhn7XXRkQs5WBXy7XLzK8DnoWK5NigOHx6n5bWxva29sxNDSkotR/9KMfVeCdvh9h0G7ooX9EfPMjw/ca/t8fIDRzofrby7bkRH6Ac7H99aYrNP4TLbfYfHpf6L2CA1/xfNHvj3cc9Dl3uazPxcrlckxXAjcvx1E5jzYdaz2Jx7e9hCe2v4y9LcfQHRtQYOUIxSprs0sv9CmgPghcO03gK2sNXDPdAEFkGZtAR2AoI3Gg28bOsxL9SYHJlQLLm4GplUDKACImMBCXePO0xE92OTjQAYSDBhbXmVjTaGButYn6YABXNDuYPSWDsjILPT0OTp6VCAUFwkEBW0pVX+MkAxVlBtJpoGNI4GgvsOdsHG3xCGbPuhLrrrgBc6YtRV+SQL4AAqEIyPyL+mUGgqipnYRUIolEPA7Hpkh6JpJktk6RzMvCMKSFI2eO4JFXH8LJ07swOZrG8slhrGgKYk6NRW6y0B8jQUlEwhLJtIPjZwmINDF3hkB9vYH+WADHW4I42SdxasjBwV4Hb7c72N9rYWqlg9vmC9y10MDqKYAICFRCwBAGTvdJvH7KxptnHHx4sYmyiKFkdrQDuHYG8OmVAilH4pkjDn66W+LlFoFUQAL0Ueb2mp21hGLP1pVXYvm0+bhr9Ydw+7ob0DypAaGLYK5+Hqo4KiuffPKinc/puV+d/DJF9/jFw5vO+9I2kYfL+fRXr9/vhZy/83upoXt+L53n04fzyXs+cijlLUmgJIGSBN5LCRAT5cknn1SbTPZbmW8zaTg2Fp7ZjjkdB1GRGsTAzGU4cdMf4OjRo2oTm2uzoYML+dZbvldoTc4HonifD7meN35y15894x2XYvvI5ep9KAbczCUTP5kVs7nP1b9C9fi1v9AznfPkOqjU2+L3fC/mu2LBqkK65dXhYtIXoyte3RoPGFmM3Apt9Au9N/n1M9/7mbfPF2LuFCNHry7ler/V+8trmi7HYgHPQumKAaUYEOQx0tszXiAq1/pWzLpaSEfyyT/X2lxIRyYCThYa40JrV6HnSK77DE7mejbwOBJj8+677x7F3NTzDP779xB/+WFAukSaSf/39xGcsUD9Pp7n0XjmQ7FpC62TxZZTKB2POzM4vQDn+ehiobpL94uXQAncLF5W74uUXf09+PWbz+Nnrz2B147uQ4bszEG25h6/fYb7NZlSVwuJNVMN/Ml6ExtmGSrgz/5zDp456uBMv8S6GQJrZgpURwSOtQMvHXXQ2i9RH5VYO1Vg9TQDaUfgX7c7eOqQjdOdDkxHorwigA/PieDWOQZmT3IQCtoISqDCACojrk+sdMYBBUJrbCaeKNDe5aCn1zWLj0TIP6cBYQbhGGWwRDkysgJGqBJGqAqOiMJGCDCDMMwIMhlbRUcPGBIBg1iiQ5BWAk4mAZmJAfYAAs4AYMfhWCQXSVkRMCUqQgK2RdR6YqsKVEcNJNIGYhlgyCYc2ICDAI52CfzsoIUdLWn0DFkKCF01w8QX1xlY1wwMJoC3WoAjXcDyZoGrZxuoDLvM10f2O2ioFAgJApElplUDN8w3UFdp4Fe7Lfx0l423zrnAMULOCLA5DG6ShFxANxoMYuW0ufhPN30KN6+6DrWV1TAV2Ht5XmyiQqd7tNks5CPH78WO8tKHnYd7X3r4AU110T09suilkorfC6H3O/2lSH8ZyfWydD6bkPPJe6lkVqqnJIGSBEoSuJASINPAWCxWsMjhDVEqjtjffB5G2wn1pDeXX4fon/6zYn4Wc+XbPBaT//2QRu/jpe7vb9Nz7FJt0i8HmV6Kvl4O/Sx2fp+vPM43vxek8rY71zs3BfjR3+3ZF2Wx/b7c0xUL9NJBGD176PIjcOjl0O8kN695diEwPp+szlfXKT+xN3OVM/jQ9xDf/LDbBClQ95f/gsjsxSo978/Otw3nowsXQv+LqV8HOAncJKYr7WtL1+UjgRK4efmMxQVrSfdAL17dtw0/2vwoXjy4A8lMGo5DgWIkDCEQNl1T7XmTpyNgGGjpaMPZtnO4cqrAl9eZuHYGmVNLHOt2MKUCCASFipy+/YyDtj5gYZPE6maBo53A7lYHZSHgqxtNRCsNvHPUwTP7HLxy3MGRHsARhgIOy4LupyYkMLnMQHMF0FzloLlSopF+rxSYFDQU2EoR1hN2Gj2xFBzbQCQkYBoObGJkQqCiQiCREQgHDJSFBFJpgYqoQCgskbGAeBJIpiQSKQeVUWByLRAKAr1DQEcvgZkmwsEAIkFT9d+2DfRnBIakRH8G6EoItA0JnIsBrYMO2mISfSmJtCUQSzsYzEjUhiWWNQE3LxT42BKBStPAS8ckdrZRsFSByTXAuW4HQQjMrgcWNhLfFHjjFGA7AiuaBZZPBWjr9KvdDn68W6I1WYG62gY01lbhTHc7MSnxVAAAIABJREFUOof6EMskYDkOpDDcYCNCoL6iEh9atAafvfp23LjiWpSFwpeFiVE+Bfae6E6EgUFlsH8b3TxEr/dC1HPBJmKegvxOzUkm+R7OE31pmGi+SyGHUh0lCZQkUJLAey0BmYih609vg9V2SjUlvHoTJn3j397rZpXqL0mgJIGSBC57CfB790Te6y9F54ohHeRqB+87OBiSbmpOQCabpFM6/VCNWJCUlg7I2FSdQU8Gf/nwTLdGozL09o7n/b0YEPZ85O0Hbgamzx8u8lIfenn7cqnATYXtZn2a0hiTDhBhh0k74xmz8xmPUt7cEiiBmx9Q7eiLDWD7sX347lM/w9Zje5FIJVEXrcL8ydOwbv4yrJq1BIumz1GA57aDu/Gj5x7BnqMHMK/Wxt1LTdy91MDCBgE7BTx5gIBKB5PKBdbNFJjVBBxqlXjtMNAbk1gyGbh+toHTg0AyDZQFXRxuT5vEo/ts7Dkn0ZmQyqelCACmAZgUaU4AIQOImgZqQwYao0KZvM+pMbCoLojF9UFUBdKwrAQSqTTSGVuxKixHIpG2QVbYAVMgNiQwZ6qB+hoD8ZREV5+NgZiNwSGJqqiB6U0hVFcFkEob6Bk0kLKj6E8F0DJo4UhvRvnPbBkSaItTcCSpmJrkD9QiMI0cJdvkUEQgAmBWFbBpvsDGOQYWNRjKn6gwJAwHePGoxKFuYGa9gbvX0MGWxO5TwO5T1F7gymkCG2YHEC0XyDgShzttPLxP4pd7bQTD9bhl7Ubcsf4GzJk8Ded6OrDn1GHsPHEA+84cxcmeVvQkh9BQOQn3rr0Rn9jwYaydtwxlIWrVb8/Fvjepx+cTbfFiSczv4Z7rhSMXU9Pbtgv1oLxQ5Vws2ZXKLUmgJIGSBN4LCZTAzfdC6qU6SxIoSaAkgfdGAjoQVsiE3g9s5L0Iuz2hMnRfpLw/0QPtMLuRrcsI5NRBMpIEAZ68j6B09OGL25mv7YVIErmkrefT9zE6cO363CTmpoAUAg3/z/2IzFqkiuS+0e/vxV7jUgKbDG6ynDhYFrE4df+z741ml2pVOigvtUaU5H5JJEAGzEOJIbx1aBde3v8WQmYIV8xYgJVzF6O5phHBQBCmQfbP5GtyALuOvYvvP/kLbNm7A8h047oZwBfXBnHtVAO9imUvEQoAfSng6QMOdp2RmDdZ4Pp5xLqUeG6/wFstUgGCk8uBRfUC62cA0YjAtjMSzx6VeO20g+P9FJFdQIVAJxY3NYECGDlSBcQx0kmEHWBm3WR86pobcc+Vq9BQlkJq4CSG+k4AVi+MQBLSiUHYaRVoR9o2pEwjSNHVzQCkCMAWJqQIwpFlyDjlMEMNqKiZhbr6hXjndC9+vvU1vLBvB870dSMdDMMxDUiDIr5nfVySAG2pQM3aMLC0QeDG2QY+upQAWIkjHRJvnQZaBwSWNwG3LDIQCABvtzh45YhrVn/nCgOLJgtYGYFzveSAGlgxRSApgRdP2Hhwr8SWM2HMbp6Dz266DR9efS1mN81QoJ2UDjKWhYH4EE51nMWekwex++RBTK9vwqYr1mPJ9PmIRkacPl8SpboMKqHlih/49ADlF4vLoGmqCcWeEOsvDHrbcy3HF+Jl4UKUcbnIudSOkgRKEihJoBgJeNdUv3XQiQ+h68/vUMxNCtwXXnVpmJv8PKN+jNcPdTF9L6UpSaAkgZIEShK4PCTA6z2DYrTm036GmJ3E2KRnEzE+GfSk78h0XQ9IxD3xe44xoErpGRTV0/GzkNJFIhEFSFJadhVGv1N93D59j0Vp+3/5XSQ2P0TAkWrG5P/6Y5TPW6Z+p3z0UcDSexCs7FJBWbx3o7EjpiaxNulzue1FLw+Nf+9aUQI33zvZX/SaaRJatqXM0skfIwWcIZNsvyttZbDjyD5859f/hpd2bEUy3o9FDQF8aXUANy0wMLUa6BoAth6XePuMxNImiXWzAXK1/+IRiRcOCFwzX2DdLIm2fomXD0okEgJfulpgxSwC+CT2t0hsPgG81SpxtFeiKwHEbcAiPJFstglYlESbTCPkmJhSNxubll2LpupJSKdisFMJLJ02C7esXYvysIHe/k5097QDdhpNDU2IJ5Lo7e+HMAKYMnU6mhqbcfRUO17ZuweH2s7CDIXRUNuEnacO4O2j23GmpwW2IYFwxA0Rb0sYUihT8sqAwJRKYHUzcN10AxtmCcxuFhiKO3h0t6OCAdVVCKyZIVAXNpDOAA1VAuVhoKVH4rE9DoYyxPAENswRaKoRKs2pLuBX+xw8eogCEplobpyMP7r1Pnzsqpsxrb5JBSDyXjSOtuMglU6pDVAoSMD05enfI98D5kI98BjcpIctvQQUuyn0a9uFalOxk5nboL88cF6/9hWzMS+2bj3dpe73RNpYylOSQEkCJQmcjwSKXfNtBW7e6Zqlq/h9dNjqbuDGfXE2N+bCqIsOcOm/Kp3ckPDHZRooX9z0c8J1j7uxOTL4dd2vX3o6n/4WbI5fHvXd2Btj9svF1OfNpMVmHG6btxyfvo/6yns/u9Ef1VdPmpEk4xGYlraQKo6RRRHCGY8s9OIKtaXgoI9OMFyc95d89fjdK6LLqmbfdPRlgY55b+eSyajyi21UtvB8804dnlMHfPQi+/1YWWZlrZfrKWOM+uaTbbFjny3Uv2xP/Idi9cVvXdDEm1PsxbY531D51E1rt03xE9S67bIr3e/cuAgB8v0Pqb4j92yWMGFKG6Z0v6e8KTOk7pmO+z1dFkzYBqV1EHAsVXZGBJAKhNVzIygtBKSlyk2bQYocMfy8UvXxs4Xlqvqf7VxWzamMsJ1Cxggio9or1LOHklrZPagg/pG0EaQ2SAcpIwjLIMdwEiE7jbCdQdXf/Apy2vxhd2E647PYYb1Q6S4muOll7tKek8BhdkkwLOqswpf2VxdqVCdeTgncnLjsPjA5k+mkYgc+vOVZPLztORw4d1KZgQccgYaAwI1zDdy1SGDdFKA8JJSfSGED21sktrY46ExJLJ8u4GQMnO510B2TqAkD18wwceVUoDrkmqDT+moJie4EcLRHYl+HxJ52iYOdFH0c6E0BKYdf6x0IaSEi3KDhtOwGAmE01k3BNQtWo7GqDt0DPTjX24HySCVWzFmKgdgAjredRCwZw/TGqZha24T9LYex++Q+tHafheNkFLMzJYC0pEcG7TIMdcpUFXTQHAXmVhtY0uD6xKSfUyoFogGBAAGvAaBn0MELx8j83GVn1kUJFxVoHwRCAYGlkwXWTxeoDruszrKARE0USDrAa6ckHtwj8U67gy4SYhCoiIZx5fTFuHf9h7Fp+QbMbpquWLXvp0uBr9lgP14zCvVYFWI4wA89FPRAPxN5CPDpJwcX4jKLkZnO/KT0uklJMfmLSaM/ZNnUw8vU1PvtZ2pyKUBiHpti+lRKU5JASQIlCbyfJOA9SOK2e5856pmQGELXX3x02OdmceBmIVTMvT+cSkvubngJ3FRw5jACQZtIBjjzyjonQOPNlQdpHZW0OHDlgo6/tw9F9GkUVlkMbjRRcHNkSMZKKQ9QNJzYC27SjTEgSyGgMwe4WbDfBRNkAXyf0SwiayEMsJCOjBJD7j/cYgoBU8Wqd1Hgr09lher36klR9eSao57+euseow6eOZvdJ42RWw599cPkC43dmPu+YOxIu8aCrRMENnMtpMOLeu6WF6PS/oC3VmY+cFM7kKI1ncBNen4ECMSUDG7Sem8qkJA+dF8BnoqkIrLgpq2+S4ugAj4VsChtlZ7ATgIXGdwMOjYcYwQc5XKpHxmDANORXhuOC5LSM4fASbqCdgZhJ400AZbKypGeOny5ACmDmwFqg2MjYwRUOyhh0MkgYqdR/fePKnCTmaJ+bNFx69QEMlxoYFMvj+M7EEuTyDS8Z/Rjauog6AS6UcpyASVQAjcvoDDfj0X1DPRh64HtuP+ZB/HaoV3oTydhqYUxuzhaAiHLwZwaiQ/PE/j0MhNrpweQSAGvH7PxxikHfRmJdbOEiqy++4xEfQS4Y7GBD801kExRwB/3xDFkAtGAVAF3JAGdEkikJbqGHJzsFzjYI3G4W+JIr8TxAYmWQYFUisyQ3eZIgiPp5ItOktTfgGNICMNUgYbIxyX5yJQOMTChPvSQUCbqdOIkXVakGRQq0vuMCmBeDTC3zsTiemB+jcDUKqHAyFAYEJZAOiWRtIjUKVSdkSAwkJY40eugIyaVf9H5DSYOdAGbjxPIJ3HTXIGPLAoAQYG+mMSbp2w8tN/B44cc9FkCFoWjp2eMOkVzI8s3VdbizpUb8clrbsP6xatQRmzSy/hisI4eavQhoFGP+segnncjSX9ztHN6WBTLuhzzOpg1T6d62XSCyip0cbv5ITweYLRQ2fp9/SGnb7LVO1r2xUM/5dRB0OH3NS2dX90TAYZz9eFCljUeOZXSliRQkkBJAhdTAsWw3yX5NuvvhrTJFiW7Rhe1K55oy93gceR+xuHABMI9aHXX4kKoirfe823seOubaL/Hk29sn863lwVBjGKbN05x+ScvBG5SY8ZZkau9RfWiuFRFFTWuRLl7NJG+jqtqLbFf7y9G/cVI+WLUm+3qRSx6opIv5SskAf+TFQIns9TdUQXwENMzzLJtJJOuGTs9V8j1XDgcQlkkgmQqpT605yGXZqFgQKVxD9dcso5+qfi19E8/lMsC6O5XEmZ1PUQgqPZ/ZEIfj8fVPnDkOVaor+d3/0KBmrz/4T0s/c1+NNnkfKJ71fPrYSn3RCVQAjcnKrn3eb5kKol3W47iN2+9iIfffBb7zx6HQ6cyOkBEix3hRTYgMkCFAcyvBe5aIHD7YgOzagX64sC2UxLPHXZgSwfXzxbYNMfArGrhApsWBQ9ylC/OnpTAqX6B/iSUX87pVUBDGRA2aRUlEFMgZUsMpoHOBNAyBJwbctAVk+ikT5wimQMxSyJmU9kCGZuAR1v57FTFmCYEsQOFRMR0UBUGaiMCdRGgvkygLmpgSqWBaZXA5CiUP83yIBAOUGR3iYEUcHZA4Hi/oSzVZ1QCzRUS5SGXoUltDJgSkaByFIr2AeCl48ChXoGmCmDtVIElzQIyCOxskXj8XRsvHpc40i+QIfqqyjfqEeK+v0oLFaEQlk2dh99Z/SF8/OqPYGpDMyKEsl5mFzM12T+LDhRy1D/6yQ636cGnXrk9oB77LGE/MeMF2JTbBctSm0Q+XSu2jPf6hM3L7lSvCjmO0i9FW4uV22WmiqXmlCTwWyGBQuZehe7/VgjpPDt5KdZZvya+V/Wep7hK2UsSKEmgJIGSBHwk4H0e+73ve9/5vQCbDqbxnovy6IQMtpTjtPR3LBZTQCNHdy8rK1Mm1ENDQypYEYF27NeT92i6b02qgwkrDPLx/k0H/3QAk9KT31DdX+elUIzxgJt+FnLeNnLkczY3LwGal2IUL04dJXDz4sj1si6VFoQT507jZy//Go+8/Tz2nTsJy6VGuifFHlORMjOIabWTMam8Gsl4Em0dZzFvUgY3zJHYOEtgfh05RRbIWBKVxM5U7iAFLAcIGxJJKbGrE3j5lMTuNmAwBWWuvaYZuHGWwNpmQ0VPT1vuGRKBlCqiugEMpSW6UxIJRyJgABEyi7eAWNIFGwmLJVCS8DNieBK5PmgSS5RASAEHEgkLsGygzBRojBrKZJwWOttxXW269VGwI4lXWwS2tAic7qczK6mCB10zHbh+usCcGjcPxRlSPFIpkcgIdCeBYBgKSI1bAvs6JZ4/6mDLKYlBpwo11fWoqIiiPdaL0z1tyGjR74ZpqQr4c1AZCuGK5jn42i2fwY2rrkV99SRf58z8sKOHFT8kGeQjRuTFdG5MDzJ6eNKH66QHJtP2+SFC6ah99EDk0y+OHKiDkpxvIg8SPXq6bvJ+WU/API3TH9b5Nr25XpYuRL9LQOeFkGKpjJIEShIoSaAkgZIEShIoSaAkgd8GCbBlGIOBbJHFIKTuBovSMljIexf+jgghOumD0vFej02jmdxB95hUQvVSOgIZOSYBAZt0f3BwUIGWtBcjwJO+4z0atZP3jVQug6McaIju61HfuQ2896T0HBSJ+34xx3s8oGaufRQTYlh2bFHoteYrHRxfzJG8eGWXwM2LJ9vLumTbsXGirQXP734dj7z1At44ugcJKzPCHhOum+K6SAVuW34d7tpwE5bOnI/2vh78csuTeHb7G2jvbkdj1MJV0wXunA9saDbQGHXNt9MUKMiRCBtARwJ47iTw7HGBrpiBaNBBe8zBtCqJ2+YauHuhgZoQEMtQPumafwckoiHgrbPA4wfJT6fEmqnArfMN5bvyeJej0ixuFFjSKLC/3cChHomhlERjucSyyUBlCHi9xcCxXgkhJObXCqyfZmBWjQHTEKqNtHCVBwWESZHLJR47BLzTKpT/zLDptmd1k8Sd8wSumkILvESaEFGi+wcEIgHAdtwASVvOUB8l3jhroz8hsGjmHNy94SYVBZ1AyneO7MOPXnoUb59+F93xgaysXa/uQvz/7Z0HmBbV+b6f+bYCCyy9C0izgQooxdixoNEktp9GY4wmpppeTe+m/NOLKUaTqJcaW5Qo9oIVRRApIiBK73132fbN/7rP7sFx+NpWdpd3ruu7FnbPzJzznDPfnLnned+T0OAefXTKIRN1ydTpOuGIY1VUUKREilXnuGlx8+Jm4m94DDa+pIuKityNi5tPS2z+3NGbHzdPboweivkV+HweFp982d/Y/Y3aw9FUYDTXuvvJgJ8kRG/yuR5jf5RL59yM37RThbD7CUVLTSIMbu6PEWHnNAXanwLpvq/aX0usxqaAKWAKmAKmQPtWIBX445kMRycbz4h80j1bNKb1PH/xTOrD0lvq2cTXLRPcTPU3nw7NA0z/zBld/6Ex7bZ92q4CBjfbbt+0Ss3K91TojTUrdN/sx3T3K0/qzU1rVFlTqT4l3TVxaP1CN2Mnq3/PPg6e8SW2e0+5nn5ttu558XE9Mf8lrVq/2rk1Jw7M0wlDE5oyWDqkV13IeUEidA7OpdtxRErPrg4c2OxfEmrqoEDHD05oZI+Ec1ZW15Izs27RdMBiSVGghVtCPbCkVht2hRpaGmhoj0B3v57UwX1YfTzUjjJWbpfL47m7Slq2hVBl6diB0iG9pXsWB1q5K9CAroGmDAk1oW/o3JuJRKDqZOCcmwV5gQtL31YRau566amVoeZvrMvfyTFwbeIu7deFFeUCKVGryqS0sVxatDHQrJVJPb0qqSXbQiXzumjM4KE6Z+LxOvPo43XIkBHq1rnE9aUDyutWasacJ/S/uU9rzttLtLOyXEUFxZo6aqwuOPY0nTHuOA3rN3ifvvcQz78h845ICtIvvI3zq7e1FJyiDpyXOnio6m+Ufmz4t4b+rRj18+ARAOohqM/RAgD1oQ9NcZxGFzJqqTyazXlBproBx4FndPKR7mbenBOUVO1rqbHUnFrasUwBU+AdBfaH0yDdA4X1iylgCpgCpoApcKAokMop6B2dqXJRxu/X2SK24nPyVPv733nHZUVFhXtu4zmRZzae17LN9zPVI74vz18cH4DakosKZXtu8lDV6xxNkwbQ5JPL2gwHyljtyO00uNmRezfHtgHddpbv1qwFL2vm/FmqrK7U+OGH6fSj3qNhfQcrPy9/n9DoXRVlmjnnKf3zibv10NxnVMMKQWGBugTksgw1plegyQMTOmZgoJE9pV5d5BYR2lQRqrxS6laQUPcCqTBRBzRZsMcFZteHibNwT5ciae6aUM+8nVRlGGpM30B9uwa6d2Go2gAYKRUnpAuPSGjsIGnttqRmrQi1uVw6bmigcX0DPbmChYmkndVSeZVUEiQ1fXRCI3smHNQsr647b5AI3Yru1AVISqh5Mki6hYd6dkqoIJFQWY20tSzU4k3S7HVJvbQu1OubQ62tCFUTJKREUsP79tc540/UZ8+6XIP7DFBhipXPd1Xs1vwVS/To/Of0/LJXNab/MF103HSNGzZGXTvVgdDo5sMBuEHh1vQJm33OSg81GxPWneMQccX8DcyHPHhHJlCSzYNPbijUyd9EfD4Wn8+EG4wPfWAf/t0U9ybnjjo44/ljGtLG1irrb9KpHJzRyUu8XLaJTUvU3wBnS6hqxzQFOp4CBjk7Xp9ai0wBU8AUMAWyK+CfQyjpn8c82MTQEU+d5dcjiD67pcpr6Y8RhXf+mczfc6Pn8wut+rk7z448t/lno/j5vLPRR9exP8f1z5j+XB5c+pB5/+zlU5XxfOrrmF2t7CWi84lUz0JR56U3yfi6eYNNSz8XZ2+FldgfChjc3B+qt9Fz8sVVUbXHrZBWWFDgoGa6bf5br+v6h27VvbMf07odW1mCvH71b7IRs9K4lF8bqqSgVqN745pM6LihCR3RP9Cgrgl1zqtzQbK6OLk6+VmbrAsVJwdm58K6UPI7Xws1d2OogaXS6aMCje4T6OWV0i3zAu2sDF3ez4vHBapUoBmv1WrB+tC5NN9/aJ5bOGjdrlBlQaiV5XWrlr+xRrrwsDxNHZJQaVHgQuFZL64gEYjmkq+zIF8KaHoobd2T1Mod0sIN0vMrQz27KqmVO6Vd5PGE5/ICzK18nnArnxcGgcb0G6JrzrxM75tymnp366EEf4tt5OusrKoUkJhFgzoXdVJ+irdpHgxycwIE8kXtbzq8gevSpYt7Cxe9+WUbXv5G1lBo5eEmb+i849K/GeP8/oYIqPRvB/m9v/F5h6mvr3eAerjp83I2tF6+vX5i4ScRLZl3NJvGmf7u+yr6djVdsutUb3x9Hp/4G9um1Cnbvo3tk2zHtb+bAqZAx1EgFdxszoedjqOUtcQUOHAViIKK6Nw13cveuOPN5iMH7tg5EFreENdkLmV9ZBvPRv7f0Wi3+DUYPaZ/3kD36O+jz50eyDbkmSTdXCF+Hv//OKz0IebR3KSpnLEHwnixNu6rgMFNGxU5KwAErK6p0aYdW/XXmbfqjln/1evrV0rFXaQEy42zKnb9akTJkOhtdc8vVmFeYR1AVJX6FldpTA9CxgON6J1woebAyNJiViwPHCfMw0WZF6q2RnpqWagN5dKQHoHG9QuUF0pPrwy1YGOoUb1DnXJwoJKihN7eFuq+BUmVV0sTByd06igWE5LmrE5qzppQb+2AvYYa0zvQySMSGtQ9oQKcmrWhkgpUxeJANaG27ZHW7pLe3h5qxeZAi7aFWraVOuSrOuikwvx8ldVUqLy2UjUBy8gjXwReJpPqnJenMf0P0hfe+xGdMm6KBvTs22ArPDcL3oJ5qBkFYf7f0dDvVJPCdB3LDQC3JQDSuy5zGQQeYPIGMJpzM2r39zAz/saN//vk1P6mCKzl4+tDXZr6ls3XEf28Pm1hIhx/6+gf+FM5MeM3/VT1z2VCk0ufNqZMW9CzMfW2fUwBU6DlFcj00GLfHS2vv53BFGhrCsRfvkf/778TfKSP/1sUvkTb41/O+/IGNNpab1t92pMC6V400AZ/DeYCLf16DN6NmosG8flA1NkaDS33v486Rm0ukYvCB24Zg5sHbt83uOWEq6/cuFZ3Pf+wbnr8Tpefs5oFbwi9DuuhJj+TNSopLNJhAw/W+ZPP0EF9Bmnzju2at3yxXl22UGu2bFRVZYUKEzXqUZzUwK7SwO4JBzn7dwk0oCRQvy5S7y5S1wKpiPD1/EAFQaCghsWFMIqGKukkdSIiujZQdVWgjWXY6KVunaXOxSFGSlXWSDsqpLKqOkcof6sMpR3l0ubd0oYyad3uUGt3JZ3Lc81OaV1Z4BYECoMideteqoP6DtLhB43UuOGj1ad7qea8uUCPLXhB81cvU1lV9V7XptDCxdbXKr+mWhOGH6GPnnqhzpxwogtRz3XjRgL0Y3U7QCL/j0K/qMsvHQiL3oziYc4eJnbu3PldiaVzqZ9fDIh6eScpkDTquvQrmPvweX+T8uH1PrTBT2K9oxNI2hw3LH9+DxD3p4PTtzHeH6mgJvWNQ+pUfR3dN/pWNZf+a4kyzdFnLVEvO6YpcCAp0FwvPOLHSff/pmhr3xlNUc/2NQXahwJRUEmN6+axUpBMKtyxSdqwUuH6FdLm1dKube7ZQYk8qXM3qecABf2GSf2HK+jRR8n8QtXW1q0aTTSQf6luwKN9jIUDuZb+Osgl32M6o0qq3/vjxgG/d1KmC3eP1sM/j8Xrlmo+kW6O4U0t8UVu/TNYvH7edekjEf3YiLowo/seyGPH2t44BQxuNk63A24vvrzIFbn47aX691P36pHFL2rl9i3aU1OrIMQTmaxLmFlbpR7FnTRl1JH63NlXaMphE9SluLODNhWVe7R260a9tGyBbpk1Q7OXLtCW7dtdCHuQDFwYen4iUOd8qXuR1KOz1KskUPdiqaSgDmSWFAbq5hYqkoLQRYIrPyEV1i8KlExK5dWhymqSqnELBiWUDAJVh6F2V4XauDOpTbvrHJo79hDanlBZdaCQHCN4OzluQUKl3brogsnTdPaEE10uzL6lvVz4OCH76PDwK7N086z79fCCF1WR9IDT0Sn3SYRJDevZR/83ZbrOnzpdR404XHlM2nLcPOD0eTajOVQ87PROyFSgLHrDit60/M0pGjqeY5X2FvPh6dzIfL18XfyiQPFzcl6/iJAPjYg6Nj2AbK6HXn8+7+BsqdXj02kXhZrvTOqdzfddW/ytqZ8E5AI1OVB8wuPP6ycGDe3b5izfXH3ZnHWyY5kCbV2BXFwSqdrQXHCzsfrEX7SlOo59JzRWXdvPFGg/CkTnP8z39kKLsp0KV7ym5LP3KJz3uML1b0l7yrCI1RskMElAP+s/BYUK+gxWcMQJCia/V8HhU6XuvR3g3L17t4OlvFhnfhcHI+1HLavpgaBAY+/rXpuGwk3/DJDuWSL++yiAzHSu+HHj9YsbOvx54qaMA6HPrY37TwGDm/tP+3Z35tpk0i02tH33Ti3fsErPvfGqZr0+R/NWvqFNu7aruqpK/UoT3NgJAAAgAElEQVS66awjj9PlJ71fUw8/xuWRrFuyp26rqqnWq8sX6ef//bueWDxbW8p31iW4ZLUhB0eBloGK8ws1qLSfepV0V21tjXZXlqu8qtxNaiqr9rh6JMOkErg5A7Bk/YZxFOgTBMoLEiosKFZRYbGKC4vVubCTuhV3UUVVpdZt36St5TtVFdbUWToT9cu015svS4s765rTLtGlJ56rEQMO2gdM7iov04tL5ummJ+7SvfOeUkVNpfKVp74lPTR28EidOnaKJo05UkP7DFTPrqXqVNTJ1bWhmweJPiG0v+n4RM/k3PQrkEdvMtEbaboHyqY8aHoXJg5O3qJH6+XzcPrj+7eI/if19G/umrJCejYtoyEV8UTe2fZtzN/joDI6CUildapJQDZXbjbome6tb2Pa09R9mjK+mnpu298UaK8KNPUhaH+1OxPctO+C/dUrdl5ToHUV4HsgGlLuXiyX7ZDmP1UHNV95VOHmNXszWOVcu9I+Shw2WcHxFyhx7NmqKe6i8soq90zgX9b71ZDjTrGcz2EFTQFTwBQwBdq9AgY3230X7p8GMIEpqyx3TswFK5fqiUWztXrjeh05ZLROP/o4TRg1VkUFhe+qnHN/lu/WPc8/pN/PvFmvrV6uKqyXQV6dBdPlrgxVlJ+v0QMOcovyTB45TvmJfG0v36Wtu3a4z6vLFmvGvKe0bOMq1eKUdMud14NDxygDdSkqdnU5dexkHTJouPp076UeXbqqZ7dSvbVxtW59doYenDdLq7dugrTVvy1+B5AW5eXr9MOP0dXT/k9TDx3vAGV8211RpgVvL9FfZt6mDbu2aHDvAZo8+ihNGX20DuozQJ2KilMuJtTQHvMuREAikNPDRJ9TkpXJCQ1vrrDuXOvnJ7HUh7fz/IwCzPibOh8iAfz0IUUt/dAbnWhzrpYIUfeQMuqWTfW20usadVdGASj/zvS3eL9EnVq5uKZy7deWKNfS/dwSdbZjmgKmQG4KpPv+ses+N/2slCnQERTw8y3/fZBHDv6dmxXOuF7JZ+5RuGqJVFP1TlPrs1m5X2BU6NJdOuhQBT0HSIXFLsVTuGurwqVzpF11C5cGPfsrmPo+Jc68SslBo1QZBm5ezMZcOJoiyb5/OsKosjakU6Ah0RoNNT6015esNlpMAXc7Cdv6U7H1U5tXgJW/q2urXdh5YV6+igqKHESKb3sq9+jNdSv1t0du111zHtHqbZsUKq8uZ2Xd7MYt+tOzc4mmjhyn7170GR02ZKSDhGzMg4Bor61You/c9ls9uvB57WHVIQdFvSuyLrR9QLdeuuLk83TFKedpWJ+B71rQZ9OOLbrjuQd166z79eKy+arFNerqW1+PgFoFGtC9VNecfpk+MGmaRgwcmhJUVtdUaz2AVFL3kq4uBL8h4ecN7VzeUvtQdWAimw/N6dSp096JXUOP29Ty0UmtD1WP3ng92IyHXTf1vLns7+Gwv1k3J+CMrxKYaUGkqLOT/eL1aAjYzDbZyUWX/VnGHjr2p/p2blOgeRVINY20a7x5NbajmQJtXQEf0eOidxKBc2gm7/2dko/eLG1dv2/1Pdws7qxg8Bjlnf9FBeNPlXr0qytbXalw6VzV/uWLCt94uX7R0joQmpj+MSXO+piC0RNUWVWl1atXq1u3bmIevD9e9rf1vrH6dTwFmgNupjtGQ47d8ZS1FrV3BQxutvcebEf137Jzm55d9LL+NPNWzVu9VNsqdqsmGe4NaYYxFiTyNW7IKF06dbouO+lc9ejS3YW2+43QeNySP/zPn/Xwa89pVyVvbOvz81AoDFWQSGhwaR9dPe0iXXrSuRrcq/+7Fqqprq3RvOWLdNus/+m25x7Q2p2bpLx3XKY8lOH+LEgE+uDks/WhE87R5EOOcjk328IWzXkJ7PQ3IR+qzuQuHqremvVuiw+6cQenD1NvjC5xp6YbL879y5w7e+qBKMRMl/cmepx0b1xT/T5+bI7Tlt9f5aJXY/rI9jEFTIGWVcDcmi2rrx3dFGhPCviXyHsX+9m5WcmXZip5w9cV7twiOSNCZPNgM5GnYPhYJS65VonJZ0nFXRQufUXha08rZKGhPRUKn7+v7t+RLSjtq+CcTykx7TJV9hyklStXOqhJqiYWy4w6OOM68gJ+06ZN2rBhg9auXas1a9Zo8+bN6tmzpwYOHKjBgwe7n3379t27686dO/XWW2/p9ddf17hx4zRkyBAXrbRixQotXrw4a1d17dpVw4YN0xFHHOHKst+yZcvceTNthxxyiA4++GB17949ZTE/t3300Ue1devWfcr069fPtYv9+TfPB02dd6Hdk08+qQULFuiEE07Q1KlT3XHZiDCjTfQH7aMs5+PcI0aMcJryoZ/8xnHQtkePHho7dqyD1PGNZ52FCxfq7bff1qBBg4QuJSUlGbVLp3Fpaan69Onjxkvv3r2dPvy7tTb6bNu2bXrkkUdctNv48eM1atSod5lwWqsumc6DkWbjxo2uD1etWuWuFdZaoJ+4RugHPvRXLosltYU2WR0ODAUMbh4Y/dwmWomzc9WmdZqzYoGWrV+p1Vs3aMP2rdq0e5u2le92P0uLS3TG2Cm68uTzdNTwQ/f5wnRw860luu6ev+mh+c9pW0VZXdveMW6qIC9fQ3r20SenXahLTjhXg3rVvwWOqLBl53Y9Mu8Z3fD4nXp00QsuN2fPzt3Vq6RUvbuVqn9pbw3p1U+TRh6p8QcfpiG9+6uAVeHbyOYhFpM0/++9oUD1Yd9NncC0kaY2WzWa6uCMulOjDtTG6hwP4W+uPFHxN665ws39DUIbq2OzDRA7kClgCpgCpoApYAo0SAE/B62qqgs5dwv8LH1ZtXf8QuGz99annUpzyOIuSoyfprzP/1Xq3sutoF47489KzvyHBBTNsAUTz1Di7I+r5tiztW7dOhfVBDQDJPqX/PGVoYFKd9xxhx588EEHKoFxwC5AWVlZmbZv3+7MAYceeqg+8IEPaPr06Q6EUfZf//qXfve73+k73/mOLr74YgE8b7rpJv3mN7/Jqtfw4cN10UUX6ac//amDfX/961/dZ86cORn3/exnP6uPfOQjOuqoo1KWYx5Ju0888cSUx+rVq5eDUQDFiRMn6tOf/rSGDh3aJJi3dOlS/f73v3dw7tprr9X73/9+pzmw+LHHHtMf//hHBys5J6CZDRDM34GJV111lc477zwHPBk73/jGN1yfUD+09QA42mD6hXL//e9/de655+oLX/iCxowZk1G7dBoD4zzQpG+vvPJKnX766Q7UtcaGFq+++qqOO+44N/4YP5/4xCea1CfNXW/G+4wZM/Sf//zH9RtwGc3QDsDJGABwTpo0SWeffbZOOeUU93fbTIG2oIDBzbbQCwdYHVgIiFD2mtpaF2a+p6pSq7aud8ATxyRh5GMGDnch3vGNG/nytW/pJ3ddrxlzn9bmsl31+Tbr6WYQuND4Yb3668vvvVznTpqmfqW99zlONW9cN6zSM4tf1pMLZ6t3156acPDhGjt0tIOhLADk8kIGCXsj1YHGpweU0VXes71xjEJRpGjOld1bOvQj1fHTOT7bUjdHQatBz7bUM1YXU8AUMAVMAVPgHQWYUwBsADWAQRc59OIM1V7/BYVrV9QnlUqjGHk0J56h/B/d7wqEb8xR7V2/Uvj4rVklDkYe5eBm7RlXOXcZLjNgGjAPyIkbL5oi65VXXtEPfvADPfTQQ5o8ebIDbGeccYZGjx6991xvvvmm/ve//+mJJ57Qe97zHn3oQx9ycBPXYBxuAizdM8yePXv3v/vuu/WXv/zFOQxvvPFG5/KkLn7RI1/QgzeAMP+mDqncg+QRTZXmyx8nDjc/+tGPvgu20icvvfSSbr75Zt1111362Mc+pk9+8pPO+ej0DkMHR+Na+eNTP8pE65YObtL23/72t87R+bOf/UznnHOOA5hswDFSBwBzDzvsMPfx529puJlK4/Xr1+v+++/X97//fR100EH6yle+ossuu2xvP9Kn6M5YTrV53YHoqZ4hgLs4WIHmXmt/nFRwk37jON4BGz2n7yOcqIw3oHH//v33RmXF58iUp81cD7iSuSYYX4yl+OZfTETNFfTjn/70J82ePduB5k996lPuOuE6YOPY9CVjiusF5y7XSbzujCvOv2XLlpSO3agejI+o+xegin44pLme3cJk9ZvXj3ahA3+Pb5SJHpO/c0wcxQB2QDbu7lQb+6FzKr18v6e7Lnnhwdjipz9PujGU9QvOCjRaAYObjZbOdmxOBRxASrKoEDkkyb3JKuj7hvhSbvOOrXpo7jN6deUS7awsdzcgFh1iH8BpQV6eBnTvpWljp2j0oIPVpbguXOJdNwu+oKurVFFZoT1VVS6vJ5+C/Lrj2NZxFfCAk5uUDymPuyajbthM5ZpbpVxhJOfNpSxl4o7MaCh8vP77272Zi56p6m8ANBflrIwpYAqYAqaAKdC8CjDP8Pngeeh3cPP5+1T7x2sUblqzL9xMJBSMn+bC0YM+g12+zeCY6XWV2rhK4dsLFa5bpnDHZumtRUrOf0ravnGfSgcjjqxzbp5xlQM5hM0CEnGQ4ST0AIL5wcsvv6wbbrhB//znP3Xqqac6hyDhwKnAIWCDTxR+pIOb8UrdfvvtztXo4eaxxx6bMsw6DjePPPLIlGArW0+lgpu4Sz1Q4e/AxltuuUV//vOfHYTCDXr44Ye7OuKYBPh+/OMf14c//GEXFu434BRlAb04VX/0ox+5P6WDm0Bh2v7888/rmmuucQ5LQuoBfKlAkZ/HthbcBNT5egCfXnzxRddmtPra177moC964ark34xroCNwL7qRAuDnP/+5nn76aT377LOi7yhLegL6lbEGXPOLvtJ+yuDOJDXBzJkznQuVMcV+OGkBlvzt29/+tgtRZ+wRCj5r1izdeeedWrRokRsfHJN9SDNAX1144YXu2LiPOSdgDbhO2gBcyt45CwA8/vjjnRN5woQJKYcV1zDnob1LlixxcJrrhPqlM4H4tR+Aj9Rr9+7dDno+99xzDmr6tAs4b4F9J510ki655BIHt7n2gMD/+Mc/XJ0B7z79AFAUwIwj++STT3YuavoGvQGquKyBlegAXMUVjROWvgS+UofPf/7zbl/SIVAWIEv96Hv0RQ9cx7zE8CkOfvWrXzk3Nt8fgHq09dcSbaHvcVJzbK4l2lFeXu50w7FMn3J+9qG+pLfgJQrfOUB021pHAYObraOzncUUMAXamALceJjAsjH59ZPcdIsEtQZAywVYehlzcWBmApltrDtyro4HsKlAbLy9ufaZh8BRbXPdN+eKW0FTwBQwBUwBU6CDKcCcCSjBQz7QwLkA5z+h2pu+qfD1l10u/HdtefnKu+x7Ck65WMHAEenVKNup5MwblLzvjwrXLt+nXHDoZCXe+3FVn3iJc4gBMIAUPnwWGOQjbQhnBvrNnz9f119/vYMeDQmjbSm4SZ2vuOIKB2miAAlYhGsNcOPdj6mEisNNABluUb/xdyAXDk7g3pe+9CWNHDnSQb7mhpvAowceeMA5RwHNhC179xrnBgQBlGmPB8etEZZO7s+jjz7ajQ2vMeAM+IYOhMn7sHR0agzcZPwBtr/3ve85UAzQov+4LgBxAC/C6Oln4BrQkjL8/rvf/a5zjTJe0QttANKA+IcfflhTpkxx8A49qT+QDReyh9hAU0AbzzP//ve/nf6Mb44JXGZjDDCm0D6aSzY6poDZuFl//OMfO2cjgBfAmetGX9JWoC/QE6joc6syHnCD0p7TTjvNwUz6w8PNX/ziF85dSl/wQoB0CvQPwJyytI1r4X3ve5+DmPQbIBeIed999zmtgZKMfzZ+f/XVV7tr/KyzznKgnTHI9wH6M05vvfVWpzepGtCXrTFwE0ctcJw0DaRLuOCCC1xf0ve0m7oNGDBgL2jOVU8r13gFDG42Xjvb0xQwBdq5Aj7knAkgm4dcfsGh5sqD2VZligLSTHWMgr5c92npNkdBZkPcnOlSAcQBZ3PXP9PxW/rczd0WO54pYAqYAqaAKYACHm4CR4AQuMWKN76l5EM3Knn3r95Z5dzLFSRESHnQZ4jUo7+CUROVOOuje8VMvvyQW0RI2zcoXPm6wvUrpD3lMbEDJU6+xMHN8hET9jqmgEep4OY999zjoA/uOpxiuLVwu+W6tRTcBFJ5AButC4AY4Patb33Lgbl0WxxuerdgtDzzC2ALsAkQRo5EQFlzw03OSf/v2LHDOexwfOJ0Q3MfDQU0AwBdeumlDrK1BtxMp7GP4gIuA9WAiMDGxsBNoB45KjkWfQKIIw8l6Q+AmgAu4CJz1Vxybl533XXOaQyMvPfee13oddRlzIsEfv+Tn/zE5WP9zGc+49y45Dz95je/6cAgeWOPOeYYB5QZ74SVA07Tvbjn+uWY5IUFgAP9cBw2ZENT3JYAZULAOaY/Hy8Y0AgnKM5O2oY7levx73//u774xS86IEuoORttZOwAHilLfRg30Q1XK5D3jTfecGkg/OJWwE1cx4BSHJVoEd8AkgBR0gYAO/ne+vWvf91g5ybtBcD+7W9/c/Ca6xXHJx/qA+DNlv6sIRpb2ewKGNzMrpGVMAVMgQ6sgJ90ecDZlJXU27tMbQVcNkTHhoTdc9xsjsx08NPXKa5RtuNF90tX1uBmQ3rcypoCpoApYAq0FQW4fwFscMMBJHiYL8kLFC6bq9obr1W4fK5UsTt1dQs7KTh2uvK/c9fev9fe+iMlb/6BVFO97z71JtBgzLFKfOAaJSa9V9tr5JxwACC/gA6uMO/c5CD8HQABYAGQAEoAHtFcfv5kPnonCpNaCm76fJDUJRq6zVzBhfenSM8VFSVVWDrhtNG641QDNuLIe+2119xPQoNxlmUKSwdSAiJx4uUSlk5d/Dza68q4ICQZ+PT444+7sG1AH646QsIZO4A88pkStouzFKgbbyMuPcKWgWIAMEAYOU8zbfHQ/6jG1Is8rYA1QBhuV8YEq79ng5uElVPnF154YW9YOu1l7OPiA+gCVHGy4ujkQ/gzofqch7KZFhRiTKA7LkwAGWMWEB8FZFxrhJ4T3o7j0dcdPQiRZryTa5X60E6cmyw6dfnll++jr9eQ85Jnkz7YunWrg4qf+9znHBRNNQ792gW+XoynP/zhDw5U4oAFFuOW5PuAfsaFSb7bVHCTfsDBSvg5bko2xhJjB6cm13ZD4aYPS/eu0PhY4fcAZNqH+xMwyQuQdGHpuKxZiIwXBPSPD0unbWiH3kBSXLfAZaAnbUFHHLDZFsBqK9/nHaEeBjc7Qi9aG0wBU6DDKpDJaegbnW0CnGsIeypw1xDg2Ro5O9OdI9O5o3/b34DRQGaHvVStYaaAKWAKHHAK+AgY4AY57QBrnTt3UnGyWsmFzyl5+3UKl70iVeyq0yYapd6pRMGxZyv/m7e9Azdvu07JW34oVcbcmuxXUKig7zAlLv6aW4iorKibVq1e7ZxiuLuACUAKXFi4Hz14oV5PPfWUA3u4wVggBZCCo82vkg2gIEwWEMhq0QAJXFjAmdaAm6kWFMJpl8n1lS7nZnRxF1yF5JfE5UfbcPYBeIGnOFpZ8Zy2kmsRPfwGiPrlL3/pAFkucJOQf4AfkI/ciuSO9GHJ6A8k/fKXv+z6BrjJhw2gRm5H6gjIon7oDuwFQuLuw1HI4j8AIhx5hP6m0it68WXKa+rhJquBk4sUVyvtJ2SanI5AQOAUP6mbD6NnnAG/gHgARp9zE5hH3lc+OCnpl127djnIyfG9lueff75zJpLTknBpwCdjkhBwrxVtoL3AeNyPhLqTK9PnheRc1JH8nABO+hLYxvifN2+ecy4TBo0+gG1A5Ve/+lWn8wc/+EHnzEy1mA7XMW2ivsBmwt8BzcBkoKx3j/rzc27GGc5QICYwnHB42k1oPm5Sn/MTLWknLsrWgpuML6Aw+VHRD03c108YOlcxv8e9DHgmnyzfW/QtDkx0ALbyPYGOjBf6ktB68tcyjj3c9Plb0YE+4nsEoDx37lw3VrkO0IIxa1vrKGBws3V0trOYAqaAKdCuFIhC1YYAzqY0siHh76kgZaZ6pnN45lrfKJRMBYtzPY6VMwVMAVPAFDAFOpICwBwAAGGoPOyzARZ42A8Xz1by/j8ofOlBadc2KaxLA+S2XOAmUBMHY+duSow8WonLviONmqDN5ZVucRvgF8CIMGd/TsCYDwP2p8JphvsKuENuQfLhAWdwDOJ+A37iFANy4C7EtYbDEWDaUnCT1cMzbTgJqQf5GVNtcbgJpIuGsQOali9f7qAtmpx55pkOZlIGPYA7hFLjJMQJCdwkbyFgBh0AjpTLBje9M4/QYCAm+xAmDTgGcAE3cW4yD8P5BnjyK6bTLtyOQCWgHhv1oz/pD0AegI76sfgRodK5pBTwcJO2A92iGxDymWeeceCY/gc+EZrerVs3VwyIBegCPgKtCC9m7OCKBOKhOy5YDzdxSrIPzj7ORTg0Y5/xCUhjLLLYkl/0BnBIe6kj5yd8nHPz+69//evOgUx+So7JuASYTpo0yYF7+oy6AwxZ5Z0xSm5NzoUbFnCK45O+RENcr7hAAZToDtTPtrEoFG5K9vMLbHFMwCmAF10YH4Tes8AOOS3RkpyV7MNYQwf6DNhNuDzglfaREiEelt4Szk1gNWOZ9vs+ZKEgHJaAWfoHeE05HwqPwxjnM+5TADDXHcfgu4L+Z/zizvRwE9cnTl5cxYx10hAwrtmXFyQ4QukfrjHqYFvrKGBws3V0trOYAqaAKdAhFIg7SVMBxTh4bAk4ms2tGhc7W7h5tHxruCtb4xwdYsBZI0wBU8AUMAXatAI+fyGuJQAnMAuHFzABx1fBzk3SoucUvvSAwsUvKNyyTtpTJhV1UjDpbOVfm8K5WVUhFRYrIC/nyPEKxp8mjZ+m6p6DtPzNNx1k4RzARyBDFGziSgS2pJqL4DAFPACncHECvwAwgE4caKwmTQgzgNNvwA1AFg484BCgyYfPRjsGdxwLi+DcAiQBd6IuSl8WYAX0Atxl2gAluOfSgREfEosrjnak2tAG+AWkAXjRJ94N6hccAtAAMv0K1KwkTVgx0JE6Am08YKUMbST8lgVevMuScwMjAYDoCjClLHUEyuFg45hAz1SLOVGWPgH4+r7lmOgMXCSsmrGUKpVAqnZn0hj4BtBCF0Ak2niXIcdijAB4gWD8BPDRF+jH2AKQ0Ubck8BJnH4AP9qMLoSkM6ZoN2MK0Bc9h+83gC8wGGDJ+OX406ZNc22mDBCWcQdcp3+5ttCAugBKgfLe0UmdAf1o6EPSeeFAW9GdPgV+p1u5Pq4hoeycl3biyqUu1Inzk5Nz4sSJbsX26HXA9Y97lzZxjaEb1xHnZl+0AXDihgXmAq0py4frinHO+GSjPBr+8Ic/dG1EF8ZhdGNlesYi1yfXG+1jfJBqADcrMP/KK69045Jxhc783Y9vynv9otc6ZQHWuJYBlbSVD3VioSecoIxJVkOnjlGdgM60Gycu7ly+KxhruY7bNv1F304qZ3CznXSUVdMUMAVMgeZWIBuozLRQT6oQdj8h8fVMtT9/a0z4evxYqVye8d+lg6zZykXbkeoYufwu2lceZBrQbO4RbMczBUwBU8AUaAsKRMPTgTCEQ+Mc9ECkR7eu6pSsUrhplcIVCxS+vVBau0zqd5Dyrv5/e5uQfPhGJWfdpWDASAVDD1Mw7Aip/3DtKeisdZu3ONACUPArowPKAENuIaPiYgefUoHNVBpRNwAQkJTw07jbM34fBwZG81mmO2ZDymXqu1zb4fOEpjoW85VcFjQBjgFlaB8askVz0ce1QLtsIfPALsoBiLLpFj0+9YjOI3Opf6a+iP8tV038Yln8jKY58DA/Xf8wptiHv2eDWr6sz7OabjygJcfkeNmO6Z3U/GzI9ZDu3ByHa4QtqkO68v668nA1On+PXxtey3Tjg7GQ6TqI749OUbhJyDlgnbowxv34zmaQ4Lh8hzF2o/lvM9UnrntDxnxb+A7vKHUwuNlRetLaYQqYAqZAAxXIFW6mmzRmCg3P9rdc4GiqCWkqQJiuHbnAzfiEnf+nq3u2fJ3RNnmAG53UpftdA7vNipsCpoApYAqYAm1KAe5/HjR4YAjkBHASqs6DPmGyfKLgivti/IVj9FiUJbSUkFHvcMM9BtDEGYfTC3ckEALo40FYNnjRpsSzypgCpkCzKADcvP322114PykMyJ2JQ9O2A0cBg5sHTl9bS00BU8AUaJMKRIFlHHpGYWMcYvrGxIFnunK5NL4hwDfdeaMPbvFzxgFotA3pwGq6epsTNJcetTKmgClgCpgCraWAB5w4nHBK4fjCaYkLig8h6979BJD0UJL64XwCTvjyvizOKcI8AZl8cG3yf6AmTjL+DjyNg9LWarOdxxQwBdqOAnxvkBqC7wVepqRaQKnt1NZq0twKGNxsbkXteKaAKWAKtHMFUsHBTGAxDuUy7d/Qso2Bm+zTUMCZDVSmA48tDRgb2o52PvSs+qaAKWAKmALtXIGo89JDTg86cXPyAXr6jw+J9vc73Jc+fBQwQbi5/0SBpoeauYZvt3NZrfqmgClgCpgCWRQwuGlDxBQwBUwBU2AfBdK5KXPJN5nJ/ZhrqFg6QJrr/o3p0lzCyqPgNBV49efNlCM0WjeDl43pKdvHFDAFTAFToK0r4CEnP4GchKtHYSf/97/j937e4XMi+vyC/ARk+tyNgE8PNM2t2dZHgdXPFDAFTIHWU8DgZutpbWcyBUwBU8AUaIICremSzOTkzHVBokx5R6NgNJUkLd3WJnSD7WoKmAKmgClgCuSsgH+JF4WdhKD7T/T3/t7oAScQ04PMuEOzJV925tw4K2gKmAKmgCnQZhQwuNlmusIqYgqYAqZA21Agl7D0dLkjaUFD3IjpIF5Tcl82tA5e9Wib/O/iIDMOJVPpkEmbttHDVgtTwBQwBUwBU2D/KpDqnkFewjoAAAHSSURBVJuqRgYx928/2dlNAVPAFGgvChjcbC89ZfU0BUwBU6AVFcg1LL21qpTrQ1C0PvHQ8DiYjJaNtzfVyubxtmZajd0fLxWkja+g3loa2nlMAVPAFDAFTAFTwBQwBUwBU8AU6IgKGNzsiL1qbTIFTAFT4ABRIJtzMhOQbMy+mVypqQDpAdIN1kxTwBQwBUwBU8AUMAVMAVPAFDAF9psCBjf3m/R2YlPAFDAFTIG2pkAmh2jczdnW6m71MQVMAVPAFDAFTAFTwBQwBUwBU+BAVMDg5oHY69ZmU8AUMAUaoEBL5pDMlHMzl5XZG9CMZinakHyizXJCO4gpYAqYAqaAKWAKmAKmgClgCpgCpkBGBQxu2gAxBUwBU8AUMAVMAVPAFDAFTAFTwBQwBUwBU8AUMAVMgXapgMHNdtltVmlTwBQwBUwBU8AUMAVMAVPAFDAFTAFTwBQwBUwBU8AUMLhpY8AUMAVMAVPAFDAFTAFTwBQwBUwBU8AUMAVMAVPAFDAF2qUCBjfbZbdZpU0BU8AUMAVMAVPAFDAFTAFTwBQwBUwBU8AUMAVMAVPA4KaNAVPAFDAFTAFTwBQwBUwBU8AUMAVMAVPAFDAFTAFTwBRolwr8fy4yfXttuatJAAAAAElFTkSuQmCC">
          <a:extLst>
            <a:ext uri="{FF2B5EF4-FFF2-40B4-BE49-F238E27FC236}">
              <a16:creationId xmlns:a16="http://schemas.microsoft.com/office/drawing/2014/main" id="{3FAA5514-CBFB-4216-A882-3FA89E4AEB97}"/>
            </a:ext>
          </a:extLst>
        </xdr:cNvPr>
        <xdr:cNvSpPr/>
      </xdr:nvSpPr>
      <xdr:spPr>
        <a:xfrm>
          <a:off x="26670000" y="17145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73</xdr:col>
      <xdr:colOff>0</xdr:colOff>
      <xdr:row>6</xdr:row>
      <xdr:rowOff>0</xdr:rowOff>
    </xdr:from>
    <xdr:ext cx="314325" cy="304800"/>
    <xdr:sp macro="" textlink="">
      <xdr:nvSpPr>
        <xdr:cNvPr id="3" name="Shape 17" descr="data:image/png;base64,iVBORw0KGgoAAAANSUhEUgAABTcAAAC8CAYAAACt+5ofAAAAAXNSR0IArs4c6QAAIABJREFUeF7svQmQHMd5LvhV9T099z247xsgQRK8KZKmDlKirPuWpZXk9bOst+HY3bc+NsLx9sV6963X3nB4Hc+7az/fthy2LooSRYr3IZIACRAgLgLEfc9g7qO7p6+qjS97fjBZqO6qnhmAAJUtNXtQlZX555dZ2ZVff///W67rujAvg4BBwCBgEDAIGAQMAgYBg4BBwCBgEDAIGAQMAgYBg4BBwCBwnSFgGXLzOhsxY65BwCBgEDAIGAQMAgYBg4BBwCBgEDAIGAQMAgYBg4BBwCCgEDDkppkIBgGDgEHAIGAQMAgYBAwCBgGDgEHAIGAQMAgYBAwCvzQI0Im5WCyiVCrBsixEo1FEIhH1N9/mdX0hYMjN62u8jLUGAYOAQcAgYBAwCBgEDAIGAYOAQcAgYBAwCBgEDAKzRIDEZqFQQDabRblcVmSmbdvqTYJTJzp5zBCeswT6Kl5myM2rCLZpyiBgEDAIGAQMAgYBg4BBwCBgEDAIGAQMAgYBg4BB4L1DgGrN6elppdqMxWKKzOSL/ybZ6TgOJD0NyU2eZzkSn0J2vnfWm5b9EDDkppkXBgGDgEHAIGAQMAgYBAwCBgGDgEHAIGAQMAgYBAwC73sESF7m83ml2kwkEkgmk4q8pDpTCE1+shzd1vnm33yR3CTJqROd73vArpMOGnLzOhkoY6ZBwCBgEDAIGAQMAgYBg4BBwCBgEDAIGAQMAgaBuSAgBJ4eV1KOsd7Zxpv0q7eanbVsmG37YTARd/RcLqcIy4aGBkVwUo1Zy1aWpapTYnSyrCg6SXjKu1Y9YewzZWaPgCE3Z4+dudIgYBAwCBgEDAIGAYOAQcAgYBAwCBgEDAIGAYPAvCPgRzhWIxDrISfpci0kphCJvF53w+b5anVWIyb143q9XsK0Vr08dyXjW4o7OuNtUn1JcrMeN3Nix7fuvi4u7KxHXNxNYqJ5vx0CKzTkZiBEpoBBwCBgEDAIGAQMAgYBg4BBwCBgEDAIGAQMAgYBg8D1igCJU8bZpEs6CVQSm+KOPps+CUlLcpOKTtZL0pPHJUankJ1G0TkbhOu7xpCb9eFlShsEDAIGAYOAQcAgYBAwCBgEDAIGAYOAQcAgYBAwCFxHCJDYpDs6yUe6opPcnE8XeNZLopOqUBKdEqdTJzolIdF1BNt1Y6ohN6+boTKGGgQMAgYBg4BBwCBgEDAIGAQMAgYBg4BBwCDwy4BAPW7pJNWEqPO6hBMrb3xNr/t3rbaqXc/jokjU3dp1t3I57j3Ga6+0C7o+R4gPEwiReCTZmEqllAv5lXqxPb84nV5F55Vq/5exXkNu/jKOuumzQcAgYBAwCBgEDAIGAYOAQcAgYBAwCBgEDAIGgfc5AqKmzGQyiuRldnS+r5aruGRe1xWdtIPqUb7n4hr/Ph+6urpnyM264DKFDQIGAYOAQcAgYBAwCBgEDAIGAYOAQcAgYBAwCBgErnUESCwyHiZVm1RSkkwksSkJf66m/eK2TjtoE8lOEq8kN2kXlaT1JDe6mrZfD20ZcvN6GCVjo0HAIGAQMAgYBAwCBgGDgEHAIGAQMAgYBAwCvzQI1OOWXq2sn+t3UMZ1rwu7Ny5lvS7otWzgYHrb8x6by4CTSGT8S5Kb8Xj8irujh7VVj89JkpN2EgcSnLTTq+acz9igYW283soZcvN6GzFjr0HAIGAQMAgYBAwCBgGDgEHAIGAQMAgYBAwC72sEqhGWfkRXvTEzwxKIfkRoUFt63X5lZdCE9NQH0e+YXr6eOJ0sS+KQiYSolGQCISokqdq8ll5UbzLLOklYvvkSklOyrV9L9l6rthhy81odGWOXQcAgYBAwCBgEDAIGAYOAQcAgYBAwCBgEDAIGgXlGQCcddfJQ/vYmJ5rn5mdVHQlKEpVUOZKgpLpRso/TndsbQ1PKk+CkGpLk5rXs9i2xOUlw6i7rtJ3va9n2WQ3oPF9kyM15BtRUZxAwCBgEDAIGAYOAQcAgYBAwCBgEDAIGAYOAQWAuCNRSPXrr9bqK8zxJQKoC9XqkXLXjUpZEmiS78Uu8U03R6ZeFXa+zFpFaCyvWkcvlFLnJl9jEfvClJ+fhv1meZUUJmU6nr5vEPUJyUs1JkpMkrYyHuKzPZV69X6815Ob7dWRNvwwCBgGDgEHAIGAQMAgYBAwCBgGDgEHAIGAQuC4REOKOKspqrugkwkiCkQDjJ19Slse8JKYQf976vHEvSaalUqlLyXd0AGvF9xRyU8hHnXTVj+l2BMWTFLKP2c7ZH0kKxL9JYJIApPs2EwXxky89iRCPU7V5Pb7EZZ3ELseXSlUhcq9WtvfrBTdDbl4vI/Ue21nKTyPTfw6jx9/C9NgwyuUSnHIZrlOC6zqABUQsG8l4Ag4XWCuCxMIVWHLDrYglU++x9aZ5g4BBwCBgEDAIGAQMAgYBg4BBwCBgEDAIXD8ICIkoyWeE5KMiU1SZJL/kHaZn1YhSIRulDhJnJASpFHyvY1RK7EwmBaJdQmKSwCThyT7xGN/8W1SeVG0KSct+XM8vwYB94tiLktNkWH9nVA25eT3P8LC2uy6F2XCVJJ2ybQt2JMqfdMLVQAn4yCAG3tyOE889iokLp1mdur5SgwsbNiz+upOIw47acBpbEdtwJ255+HNINbWEa0dKubS1TC15pQ07Et7W+loypQ0CBgGDgEHAIGAQMAgYBAwCBgGDgEHAIFAVASEXSSKSPCPZF6Q2rBdOUThKW0JeUq0n5KVexs8tvJ42q9mv11tNuSlEqF8WdbEhTAZ0UXm+QwOQZKi89OuJhSg0SWCSqBS3c6o2eUwSBQkBTCKUuEmGdCE9w9rltaEebK9kWVFyst+i5GQfSXLWIq6vpE3XSt2G3LxWRmK+7SBBqNSVJZSyUyhcPIfJ4wcx0X8WkUVrsWjbB5BsblGEZNCL9UyeP4Vzr7+AUy89jszwxcqCbpPa5C8jFZJT/SqSiCEWi8JJNaHQuxa3fPZraO3pQyRakYcHvdhWfrgfU8cPInPmGFK9S9CwcBni7T2IJtOwojFYzG4WlpgNatCcNwgYBAwCBgGDgEHgfYPA8ePH8eyzzyp3tPnamHhjlXnB0s/PB5DVNpxhNtJ+ttS6LkydfmXCXBeERbWNubcP9eLrV77WGHrL19O3MNj4baQFm6C26u27F/NabqdhbAiyT2/PD+Ow9oe9Nqi+oPO0N0wZv7kb5rpaZYLmpZ9tcs1c2652L4ap12tXvX0MmpNB60Q958PgVc3+MEShEIt+BJJeb5j7pto6J22EuT/rwaaaTdy/NzU14dOf/rRyQZeX2CdqSHH19p5nOd3VXHejr+WWLvOK1+t48t9CIOvXk8gThabEzhS3c5aTY6yX19OFW3dVZ+Ih7xjrWFezwXt8vp4r6hm7WvcvyU3dXV2I3zBzcD5suNbqMOTmtTYis7DHZaDgYkG9C+PDyA9ewHT/WeQunMLUqcOYHjqHcnYSluPCTjag1LEQCz78eXRv2oaGjk5YVm2Ck/WOHD2AM68+jQs7X0AxOwWLyk+l2ay8bMtGNGojFo0izjgXiQZkmnuw6sOfxcK1m9DQ1BzYMypLpy+exdje7Rje+Rymh87DsqNKZRptaFIEZ6p3MRKdfUh09iLa0o5oYyviLe2wSXial0HAIGAQMAgYBAwCv9QIHDt2DE8//bRSM3Azxvd8uNPVIsdkk3algA9DUIWxQeqptYmfDbEahjwNS6J4N85h+lUL97Ck2WzHLgxe87HJrBe/MHMmzLjVg0stsiZMPX7EVD39Dls2bLl6bNbLhq0/zNwMQ9aFsbNamWpjFlRnGKK2Vh3zcU/41R8Gr3rHR8g3tqevoV5SLggz/bwQgDq5JoRetX55MdPtqqdtfY0lOUhFJMnNz3zmM5diUurfEbWUm7Np13uN3g/BQwhT6bOoNqncpDqTNrGMJAsSApbf9cRRJz2DyL5q34dzxXc+sAlbB20lkSuJh/jcUysRVNh6r8dyhty8HkdNs9kpFZG9cBpDO1/E+P4dyPWfQXF0GE4hDztiV0i/aBSIRGHHYojyIT8aQ6ljMbo+8DF0b7kN6fbOmiiUC3n0734FZ3/xBEbe3gu26Yji07VAAWeEbdl8R5FMxGDHE5iIptF7z8NYcfMdaO7oqo00F6jhfozsfgmje19BfuAMLJe/vJThUIpfLMItFkAil5RqvLEF06lWRFZswfpPfQ1Nnd2XfjW6zofUmG8QMAgYBAwCBgGDwCwRoHLzmWeeUQ/53NSsX78eS5YsuZRgYJbV1rws7GZ5vtr2IwaCbPASm/pGfb7s8tZTS7F4pdoMqjcIp6Drq52/UmTNbO2Zy3Vz7ct8YTxf9cwFi3qvnQ+b56OO98Luett8L8qHwVaS8rAsyTIq/rjH9d4XJNZIpPF8rViOrEfiY+pu5uy/nz1+JGYQVrO5Z48cOYKTJ09icnISzc3NitwU5aaX3BSizGtHNWIwyF79vJCIxEYIOh4TXDkGHBOqE/lqbGxU48K4kxwD9l1XbYqSkdcwXihtn6+kO/X0t56y9eBVq6wQu/rcZP/FXX2+2rmW6zHk5rU8OmFsc11MnTuJs0//CBcf/y5sainpAs5F2Ga8Snvm74hy547MKCvLsFDoWYnO2z+EpbffVz3pD5MD5bI4v+NZRW5OnTkCBxEwcidJRi4oETuCyEx7lexdMdjRCCaKLrrv/CiW3X4/mnoWzHwpXB7nk4pNus4PbX8aw3teVIpTy2GCIijX+jLJVL7LJbKd6k2ScyTSiPiWu3Hvt38H8WRq3uOehIHflDEIGAQMAgYBg4BB4NpBgMpNkpvc2PCh/qabblIEp+5ud+1YaywxCBgEDAIGgWsFAXFnJtFGco0/kFUjxkRNSBJLlHLSD1EgkmgjYScJYLz9nA0pOV9Y7dq1C4cOHcLExMRl5Kba5aucHVB94/cnCVzvD1ZSZjYZ0L0qTSEriZnUS9KS7fP7nOf5NwlLnhdXbMmaTts4JlKP2M1xlP7ohGMtTwaddPbrs9dVXVd5SvmgLPfzNY5+9UgGeWJB20TtOl8k75W0fa51G3JzrgheA9dPjwxicPfLOP/jv0Np9GJF3ciYmJEIXDsCm+9o5ZNkpxWNIhqJIFsoIr1yM/rufgitqzYqsrI0PY1yPofSdBbFXLbymZnE6JG9GDuyD/mJUa5yAONsMtkPY1+qpD82oraNCNuhOjQWRyyRQrpnKdILlyPW3AYrkUIkkUI01YBoIolIsgF2LK5UppNH9+Liy49juv8M3FKpEs9TBU8uKeUmj6l+lcuIwEWh5GCibSGa7/gw7vrKb8zbLzLXwHAaEwwCBgGDgEHAIGAQmCUChtycJXDmMoOAQcAgYBBQZJC490pW7loEp7h2i8JT1HO6AlRgfS/JTO/Q7ty5E4cPH1bkptctXSc3hRjzxtzUy1RT6Qf1VycbmfxHJ4GJJ8lN4snx4Cf/TSGVxNPk3zzG8WFdvJ5vvqSsn21Bx6Rv1bwkwoQIeC+Um/oYs30SxcSDc5FYkayXefp+vdUNufk+GNni1ATGj+zD6R//A/Jnj8ApTCtSkwQn3dIjdEmfITbB+JqWDafsqHiZdkMTYh3diLZ0oEyVZCEDp5SHiyJgleG6RcRiNiIxkpZRRGI2ojEbVsSqSPQredgVirYiO/kXkwzZgBNVruXF6TzyuTzy02U4LhcfXp+EHUvDjibgFvKY7j+N0tgwIuUSIjQRLhw4sJRKk8SmA6dcVlnUY5aFieky8kvWoedXPoFtH/20STD0PpjHpgsGAYOAQcAgYBCYKwKG3JwrguZ6g4BBwCDwy42AEJQkhoQU8nNNFyJUVIQkvXhMV+2910j6hSShTVRuHj16VLmlkwj85Cc/eZmHA68VZaQfuenXN13FGKbv4rYvhCWxI9aivBSiWYhMnpcs6EK8sh09sQ5VpuyTeVWSKxEbuqpT2arH4wwin69H/Ay5ea2MmspuXkbm/Cm1KMZb2pBo7QhlHZWN00P9OPXTf8TEnl+gPDVRibMp7uIkIB0HZcequJTHYrBTKURa0og2JRFLR5FIR5FsaUCyJY14YxKxZAzxOIlRF9EIs6G7rKTiFu4WAZuf/HeZvuPvvGfcxqmwrLiQu3BJpro2hZgoFUsoFl2U8mUUMgXkJgvITpWQzwHFTBmliSxK4xmUpnLKFT1uO4rsjNDFnl8YcBGzLZzNltFw0/1Y94mvYNnGG0LhJIVK2UlkL5yBZUeQ6l2EaMosfnUBaAobBAwCBgGDgEHgGkWgXnLTnc5g+Pc/jnL/qXd6dHkEHf/eSlbFd531PfhOiSqnLx0OuPxyQ/h85jnqtb9anb79vPxg5YdrvzbovXP58Xcdqv6P8DOoan8u73soHFUhDyj8p7QTNAaB82OmQGC58BDMqqQMz2V2zJN9glOtfnqxnrlmNreOwsBv7MKAo7f7rsZrGaTNCdVGBdAww1rdTK1x+VM/JBfyU6tkxkO4jnWoyprgBV4qDoBBavPre9DtEmZ4Qi+hNYHwacnHOP1QzalrWSjaEeQiCcScEuLlIqKuA5fuz7aNkhVRb+ahcCwGhnt3bVw33z0P3m1MXV0JLPzOxLxsvdYPaCZMJRqRjTagbEcQdUvoyAzBZjuXulH5I+KUEXdLiDlFRLj3B9D9pz9DbOWmywCv5s5dbQ6IupDEm6gzWVYUsyTieE5cq0laUoXIY1Qg6vE0RbUpmdP9yGhJ2qQTvl73cSGohaTVCUA/V3Mhs8Wj1Y9MvhZIRD2DvE5aXwu21b1G1LjAkJvzieYs6iKhWZgcxeSpYxh6czsuvvacUjK2rr0BfXd/BK3rtyLW2KSIuFqv8nQWI2++gjM/+ltkTh+D41pALA47EUekqQHR1mbEOlqQ6uS7DcnWRiTSScRTUcTiVGYCNkpAsQS3UIRbKgJOkfwoUMjDzRcqcS9dB5myg2xuGhbjkdguLNtVmdpJXFoRIBEBkrYDC2U4USo1HVhuGRGLQZcrWdXhWOpNFacTicFBDKVyBMW8jemsi+xUGdmxHHJDU+pdGJ9CeSoLFHKIWcBQOYLuux7E+k9+FR3L16gERjOyUV+YFLmbyyBz7jgGnv8Jxg/sVK70LRtuRsct96Jx2VrEmlphMV6peRkEDAIGAYOAQcAgcF0iINnSJebmzTffXDPmpiI3f+/jKA+crNJfD5txGWvhd16qqrLt9+HV3s21+RCWrFLfO887ozBjs9oIV9/+v2vjrG+Cddt0SAKZoCoFarIOPgTRjPl+vNXlO/CA8al1OrA/Wmu+rPAVvK38OEsPUaFar6cPVVkJnvBhN73TR13vN+HfqXjWRKduWy3ypxrBdem4j33SD4XVO4D5z3+/yaf1+rL2PUyifl7d+tr9r9no28W5rANhydMrOGWr35s+N2GtvgaQmLPtAglLEplFu7I/rMhsSHpGZwhN4bzfoTYvmXIZqXi5kYGcZbU5+q4OvfvGr7nsaCfLJGZJys6wsCQvlZjp0muG3HTLitiNOyXYM1k32v/kUdhL1yvSkSQiVZV8kUATApDH5LjE1ySRprv4C7lJJSa/s4VQJHHJxEESO5LXMO4nr5+amlLHSWzyzRcViayDL1GaehWkYoMax5nQerrKVidDdXvrITe9fZO2Zjv/5vs69kvil1LNSZyJK8fp/UJyGnJzvmdNyPqUjH1sBEP7d+LCK09hYOcLyJ47iahN+XcSiXSzUhU2b7kNvfc+jJbl6xTJ+a4XZca5DPKDFzBx9CAu7nwZo0f3wrGKSPR1omlpH9J9XWjoakWqpRHxdBKxRBSRKGNkMhlQGQ4zjY1nMToyBbgltCRsJCP81cbBdL6EN3efQV93Cj09DbDjFs4OjOOZ544gmy2iORVDZqqI8/0T6OqKo687jeHxaaRTFlYtaEQyEsWO/cOIRcrobouitTGmlsx4wsLizhi6W6JIMXwn3c1dJnS3YCVsuLE43EgSDlIoO0nkizHksjamxoqYOD+FiTMDyF0cRTzRiLbl69C+8Wa0rN2C1IIliDW3qjie+osxPTPnTmBox7MYePp7yJ49odzbI4z72dCIeHsPWjffhvatd6N5zRYkOnpCjqIpZhAwCBgEDAIGAYPAtYTA7MjNh1EeqCg3Y8s3I/3Z366vS1WVhfVVM6fSfhv/+SCxwho1q7aqAVdDWXgZuRzWQJ9ycyGGgpqdFR5Blc7lvGbQXG2rOgbv4Y1wJcdyLrCHubYa+clrq/P4YWquXeZ6xewq2k0qUyWvKRSRL5ZQplciXyTHwsp4ZztSsyA2wzQlJNaps+dw/uIgsrkckokEtt2wGXHm1fBkcU/EonCe/R5KO59RxC7J3vR/+i6sxWsukZFCDJJ0FPUmj0kyHyE8eYzqS534JDGZyWQukZuV5MQJRbrRVZ3XUsEpqk2SmPy3xI8URSKVmywjZF0YLH5Zy0hmeipgdZXs+yHhkCE3r+aspuu5U0Ypm8Ho8UM48m//FQOvvYD8yABi8SgSDY0q6zh/+7AtW8XLtONxxLoWoOeDn0bPnR9C06JlKrlO4WI/xt/ajYGdL2LorV3I5UbRuGopOm7cgLZVi9FMQrMhiWgkNpOIp6iiWJZcB5PjU7h4bgRDg+MYH5vEyNA4Tp68iLFMDvfdtRK33roUbW0pHD14Hv/+f/4Ruroa8I0vbcV9dy7FxQvj2LnjBFauaEM0auGlV0/hiWePYevWXnz1i5swPpxBdiyLuO3ibP80/ur7h7Fxcyvuv60HS7tSOHsmix37RrCoJ4bbtnRg7dJGxEsllKcLmMg51I4iGgeScQcx10GkDJUACckGINUKN9GFHJoxMQYMnxzC0KFTmDx+AYlEAzrXbkHHlm1o23gz0ivWKfyKk2MqC/uFp76HkTdeVL+9Rhua4VoRNRZ0n1e/wSWSSHUuQNuGW9B52wNo2XoXIszAzmzz5mUQMAgYBAwCBgGDwHWBgJCbdHHj5ieccvPhS27piRvvRevv/e110VdjpEHAIGAQ+GVGQJSCQqiRGNPdietRo/klgBGlm64srHCbc/2F4L0dNdr/+uuvX8qWzviUn//851UmciE3Rb2ospV/909QfPKf1TmqWBv+4O9gL1kb2AndTV1w4zE9AzsVhKLG5HhKlnp+fzMeqBCitJlkJ6+nnRIDlNdLOb+s7rqR1cbY64JeTbnpd7yWylPmyWzni64slX7omM5FcSmqWRLLxJ3EsBDGgQN7DRcw5OZVGhynXML4mRMY2r8LI3tfw4VXnsX04HnYtot4MqFuZMu1EbEqcSbAGJMzMSeYAyjVtwRNq29Aqm8ppsdHMHJwJ4pOFonedrSsWYL2VYvQ0t2OeDKpkv+UXReZXBGZiSkVOzPqlnHy2HnsfuN4xX3cAl565TBclHHvPatw1z1rMXphBM0xC70Lm1F0HWx/6SgOHR3A9n1nsXxRM371g6tx77bFKGcLiCUtDA9N4tmXTuGpl09h/doOfO2L69DREFUJgAaHM3jq+XP44XNncc+dvbj/ngVY3J3C9FAWE2M5lXC9vSmK5lQEEYvkooWLwyU8/tIYdh8eR3sr8KkPtGNlXxrxiIWyQzWpBZt9oWtArBnlWCvyaMTUVBSj58cxeqwf+ZEMYo3taF29GU1dvZh8ey/G9u/A9MUzyuXcpnydmd7llyVx/3BcRKJRxHi+qQOFpZuw+KEvoG/9ZqSaWq7SLDHNGAQMAgYBg4BBwCAwFwRIbj711FNKBUL1B8nNDRs2XJYo4dJGIceYm4bcnAvm5lqDgEHAIHC1EJAEKfwBS9ycJU4ij/FFkoZkTVhSSXdZ9nMtptJNYjqSTAtb79XCpN52aD+zpR86dEhlS29ubsanP/1pX3KTHEXhX/4vlJ78Lix6nkaiSP/BP8BeskY1WwsLL5ko/+b48M1riSsVhBIPk+Mm7uYk3nT3cp2EI7EnmdQ5JiQ2SXjWsscbc5P2V4uj6SU8q5X1u75a2XrHSfpHjGgPcZF+s898sc98z1Z1KW7qopDV45jWa++1UN6Qm1dpFMqlEs4dfBOHH/seTj/2L2hBEZFopJJ13LIQARWbVGvSZZwMJz/5b5KezHLloByNwm5vRcOKhWjbtAJtS/vQ1NaMBONqso6IjZILnDk1hONHz+PCuUGcPjOA7PQ0tmxZgr6eZpW5vLuzEd2ruvDI91/Da68eweKFLfjNb92F9sY47EIB5VIRx06N4LmXjmPL5l4MjkziZ8++DfbhN7+8Gbds7YWdLWBgYBJPv3Iaz2w/iw1r2vH1z6xBV1NUJRo6fzGDHzx+Gk++2o9bt3Rg5eIm5PIuLg7n8OHbW7FmRSPSZHILpUoC99YY9h3M4rs/u4Dzg1ncd2szPnFfL1oYxNO2MDBSxpHT0+gfyWL9kiQW9yTRnOaNHIXjxlGOt6Ec60Im34DRizkMHzmDoX0H4A4PIhG1kUg3qGzvKuM6feBngpzov7sxFGiuUMKInUZ+5c247dd+E4vXb0LKGw7gKs0Z04xBwCBgEDAIGAQMAvUhYMjN+vAypQ0CBgGDwFwR8CooSbT4JXSZazviTktCRkgdneSSH7XmQvZUs1GIJsmM7o3pONe+Xe3rmS3dS26SIJSXrtwsfPdPUKJy0wVKto2G//hPSrnpVWb69cGbYIdkqSgvdZdyIddIenL8qJYlWe1tQ59bomwUd3Rxg7/aWF7J9oiLJFGSTOfEgPcCCU7vvTAbWyScgF9MVF09qv+YMJt2rsY1hty8GijPtFGczuHc/j3Y94O/x9QrjyEdgSIwqdFkBnDbjihi0yLbR/WmBZSLjsrUFlu6AK1b16LnhtXoXNSNRMSGXXbglCqxP6hotJMxPP/UbuzfcxyNLUncce86dLQksGvnERRzeSxd2I41y7uQYCbzjjhef+0EfvSjN3D67Ai+9dVtuO3GhUjFgbGRSezZcwFPv3gCXR0pLO5rxJFTw9ggG18GAAAgAElEQVRzeBBNTTH80f90G1paExjtn8TzL5/BC7suYP2qVnzh4yvQkY7AKZVx/MwU/v7HJzA0mscXHl6EDSuaMDGex9kLGaxY0oDu5gQSTHrkurCStko89A+P9mPH3hEsWRjHFx/qw/LuNJxMEUhFsf9kFi/uGMLERB63bGyDU44gEYtgYVccK3pjcPJlJmaHnWiB3boYTvNyjE/FcWrXXgzu2o3iufNIRSwk00kVOLlCcL4z+NGIjUKxiCEnjuKKrdj8le9g7c23IJ5IXsUZYpoyCBgEDAIGAYOAQWAuCBw9evRdys1bbrnFKDfnAqi51iBgEDAI+CAgLttUlZFgIdkiL5IgJB1FhTcX91nWKW0J2aWr+9i2qCl5fLYKtjCDLAQnFYXs7/Wo4BSykOTm4cOHlXKzqalJKTd1clPwUMrNf/7jCrlJpaNlI/W//DOwuKLcFBJbV7/qWEp78skxEnKT4yYkJq+RZED8WzD2josfocpxoJ064e3NXh5mfK/VMkIwijKZfRUiVwh/cemf6z3Atlgn7yu5t7yu8BIDVXkeX2MhGgy5eZVncW5qEv2H9mHX3/4Z7KN7kChkKy7pithkpiou4A7KzF6WTiO5bCE6b96AjjWL0dzZimQiCrJ4eWY0LzuIuC6i0QhiTFGesPHjH/wCLzy/H47j4pZta7B4YRtst4S45aCtOY7ezhSaYoCVimFwPIOfPXkQz730Njas68bXPrUFnb0NOPL2IPbsPItcZhr33NqDnrYUpvJFpdD8t8eOYu3qdnzzs2uQcB088/JZ/Hz7Baxb1Yjf+NRKLOpl8N8Sdu0fxV/96BQaE8DnP7oI69c2o1xyMDmUh1V00NMWQ1PKRjRhoxCxcOL0NP7yB+cRiTi475ZW3H9TB5J0H2+I4OjZPN48NInJiQLuu6kVnYub8ORzg3js5X7YceB3vrQCy7vSKOfLcEtlxQvbsQSQ7Ea5cREm8klcPDWEgb1vIXv4MOKlQkW+HSPulgoFQLVqf94C1t2GZR/9AjZ/4ININjRcczfsVZ6upjmDgEHAIGAQMAhcVwgIuclNADdK27ZtM+TmdTWCxliDgEHgWkVAJ1lIapIEIXHJvawQmBLLj2uw19W4XkWlqNbEBV1IHRJqPEcb+NLJHnFRFzWpKP2EJKV9eoZvwdrPhVpXZ4pKjoSP1K0r3q6lMfMSgHrsRyH9GHPzrbfeUuRmS0sLvvSlL6kM5fpLlHqZv/1D5H76d+oURULtf/xj2MvWv4vc1PH1tq8rezlWJOD44riKEpbzh+QqzxNjia8ZhjzT2xObOcacb/rc9KqJhcijLXJO5g+Pedv2tiN99mLmPR7kui+u7WHmkP5DAnFk/4T85xzl33K8HqJfv295X9EmjokQxtIn3vPylnioLDPXHzDC9D1MGUNuhkFpHstw4hSyGZzY/ToO/eOfA8f3Io2SShxEFWa+WIbV1or0+hXovGUDetYtRXMqiVjEhgMHQ6NT2LPvNI4eOY/NmxZhw/pF6GhJwc1kYEUjmMpPY8++k9i+420cPnwe2VxJ1TsxNY1k0sbWDT340ie2YMnyNsQSFl7feQrff2Qv3jw8iN/6b27GbZt7cOzICHbsPItEHPjMB5eisy2pFpnTFyZx8OQoiuUyNi9rRlMqguHJAs6O5NAYt7F2YRIdrQkU8g5Ons3gjWNjKBRLaG1IwHVtjGVKyBXKuG1dGuuWNqC5IQYrYmOi6OInz/XjqR1DuGljKx66qxurekksAiOTJbywcxRjo3msX5bG1i0dePvkNH7x+iBeevMiiijj6w8uwQe39cIquBgeL2Mkw18Oy1jcaiERicBKtMNpWoxiwyKMDBZw6uVXMHXoICKZCaSZdCkex+mxHArr78CKBz+DTR/4IFra2udx1E1VBgGDgEHAIGAQMAhcDQRIbj755JOXYm5Sublx48aaMTeHfv9hOP2VbOnxG+9Fm0kodDWGyrRhEDAIXGcIiHuskI2iwBMSRUgsIWCE1NGzMkvcwFpdF6JFSBZRiulZuUUx6nWVlTbFFl3BpxOeJNKCXOdZXuJt6qpRuk7zxX6JjX5k2JUc3moKRp3c0/+WDOWCxy9+8Qu8+eabGBsbQ1tbG77xjW+AiYXkpRNy43/5HzH16N9cOtf9Zz9DbOXm0N3zI1uFWCQhR2yFROO/hfDUiUY/u4LmkD72QnYK8ed1l7/a48f2OLc4h0QFrKtgdfsEP46hXMdjQhTr958oLkXJGoZ0FEWyxD7lPcr2hXQV8lK//2QtoO2SjEiSPIWeGFegoCE3rwCooap0XZze8QLOPfoPmHzjRTj5PPJ2DKkbNqDnrhvQx5iarY2IOiWVzZvkIONuDg6O4fU3juKlV/Zj+bIu3HPPOmxc2wc7l0Mpk0ckyqQ7FlyL8RlKKBQLKEUc9A+M4elnD+OFl47j5g1d+LVfuwV9TXGcOnYRv3j9NPYdHcLtG7uxbUMnmptiKJRLsOCgOcYkR8zy7gCWA0R5JzooZxibswyXMUOjtlKROvkZNWnUQjRpwU5WbkCnWEae7vVlB4xrmU5EEaEzvmMpcjPLoMYHRvDoS/1oa0/ijq1d2LSyhfwknn1lGFOjeaxdnMKmNc0YmwR++sIFrFqUxPnBKbzx9jgW9TXhv/vMKpVIaeeBcby8ewijU9P49L19WNPXinSU7vtFuJEkYr0bUWxehTPHLuDc9h2YfHM3IoUcRhZtxMYv/gZW3f0hNHf1hBpCU8ggYBAwCBgEDAIGgWsLASE3JVt6KHLz996dUKjt90229GtrVI01BgGDwHuNAIkOIfNoC4kwkhniFss1l3+L2lGSxpAQ4XV0P+bfejKZan1iHSS4SByKq7KfCk0nzfxUdaxfV1/q6jQvMaTbIm65QjwJaSMklGTlFvWokHH1KOXqHU8/gtCPvBQSM4jUeumll7Bnzx6Mjo4qcvOb3/zmu8hN3b7Lyc3HEVu5qd4uBJaX8SFxpjgEh3lHSpdINp6Xt1QWRtkp84DXSrgEEnL8W1f26gbq8ybQ8FkUEEJRj5lZ7/zx67uoODkn2T/eP7Xcx1leT+rE+5Pzm8flfue8F5WmTg5LWAF2X0JF1NuHWUBX8xJDbs4VUXWTOTMLp61iaNZ8sTwDwGYnMfzaCzj9+L9h8MheWAs60XPf7Vi4aTla2tLKVTo7XcLQaFbd0KmGGFINUSSTEURTMfSfHcSOF/ajkM1j9eoe3LBlIeKU5hfysGwXE1N5HD8+hCNnRtC1tAVR20L/6TFcPDeKjaubcdONfWiMAqVCQSkxGfvSyRZQzEyjmM2jMF1AIZPHNP+dL6NcYvwF2s7AluyjDVflc69kdVdZgZgIiUcZRxOOSoSEiItY1EIsDqUUjcUjioRMJCzEExHEk1FEUxHYiQhOnM/h7VMZDI9SUh1BqWShJQmsX9qA7t4GDGeBl7YPobfVwg3r23DszCSefPUC8rDxu19ajyPnsjh2ehLphIWbNrajIZnEGwcyGBzLoLfVxs1L02hOWHCT7UD7SuSinbh4bgynXt6OwsAAem68HQvv/Sg6brgdibYulZ098EXcGHMlYs9I10NcE1jp1S9w+vRpjIyMXPryqNeCsF8s9dYr5b0PJrUehmq1MRs7/X4Zracfc70+qK1affL7VdKvvtngEmTXfJ9/r2y81jGU+RVmHnjHpJbrzXyPn34vz0fd1TYxYeoOmktB56/0PR2mD/NhQz111FM2jP3zVcZvrC5evIiDBw+qTTYf6JcuXYoFCxZccoPztu0W88j88L/AmRhRp6KL16Dhwa/NykTaQ7e+lStXzup6c5FBwCBgELhWEeCaqsdHFMJPiChJdiLkCtdDEh5CgEoMRf6bik9RoVXrr548SOqRa5QnJPewxaLag9dSvAkByHZ0Nacf6SNkpWSn5ncIy0lf2aYQniSBJKs3j7N/onQLeo4IM8bVyExdkSfEnO5SHaZultHJzdbWVnzrW996z8lNP9t1l3YhO4XwJEYSGkCuDcJef26W8AQyvwTPas/W9RwPek7leT1eJu0XYlDvg7dNndwVt3tduUlshISXkBG1MJE5L2ps/mjB63hvyQ8WEseT/5Ys7UKeyz1IWySsQNg5eCXKGXJzLqhyYZ2axOT5U8hcPI9EuhmNi5Yh0dyCSDx5OdHpuihlp5A5+TZOPfIPOPva83BaU2i//QYsuvMGdHa1IgkXZaeM8/1j2LnzGJ5+ei+On+hHe1sDerua0NrSgObmFFav60U0AgydG4FVLGLLlgVYv7kPdjYHyykp9/YzF8bwxLOHlepyQU8jli1uwaLeNNpbYyhOZjE9kkFmeAqZ4UlkRqcwPVVAybEAxk1IphBLpZFoaUG8MY1YugHRhgZEE0lEY3FEmKE9FlVJkCQxj7r5ymU4vKkY3LlQRDlfRDmXQyHLdxalbAbF6QzK+SxQnEbUKiGRABqaYmhqTyHRlFDkaaFMrtRCOhkFUy7tPZ7BywfGYTtlfPKubnT3NODQyXE8tf0C3jyVxUduWYxioYiVC1LYvKoViYYUtu+bxN8/eRrlYg63rkrjno1dWNjRhOaECzr5u8lWuG0rUWhagVN738bF116FXXLQc9NdWPTwV9C8bDVssrKel1pUnDKcQgH50SEMHNyDhoVL0bpwGZLNLXOZUe/ZtY8//jj27t17acEKY4h3oay2cFb7ValWG2E30lIubHm2KfZUs1evK0y9QWW85/3Ke22pVmctjP3OzYaYC2tLvXOk3j7p9es2hZ13YewLU2Y2GIapd77KVHvQ8sPMDzteH3RPzNbWWvdGmPsizBpRa274XR92LoVZH64ELtXqrIVX0BoUVGfQ9d51tt6xCzNGQZuRIKy9GwH94d9vfl/WHr1T3tkZXfb8FoQRL2UZPuwvXrwYX/jCF4JMnrfz+j0ctlJ9TPW+6YqLWmMy2za9c4ltBM2PWm3p9dX73RDUB30O6c8O3r/DYj4f5eqxKah/fvZ450Wt74a53rNB7dc7nkH4zgceMvZzmbNBdoZZr+cbm7A2ibuwxLkU5RuJFInPp8dSpJ3iTs4yQm5KZusgclPWVXF/1eP78RyPk2zl2IpqTB9nnWgUzOSYKPb0ZzxpR5R0JC5Zr/f7RUheycxOkpO2kfihPbp6NSy2Uk5fj2V9FJdgiR0ppNJc78Gw5Ob08b3I/csfo7Dj53CTlZic8XVbYaXSKvmx+o/lwhkdQfzODyN564OI9VaSDV2Jl6yD/BSyU5S2gn3YZ1sdb4nbqiclCmt/tWfxMNcLeet1TZf5L/2Vcec8EyJSJ94lJqwanxlVapg5EobclDkoLu+0SZ4X9GRevBfe64z1htwMM+t8y7jIj4/hzCtP4/iTj+Di/l2INzSiZ9NN6FqzEa0r1qJx4VIkO7oRS7cowi4/OoihV5/FiX/9/3D28D603HcHlnzoTixav1S5f7vTBTCBeLFUxvh4BsMjExjN5PDzp3bj+PEL6GhrQF9PC86dGcK50yOIRCMo5h04ZReLFjThK7+2FZvXdKKJbON0ERZ5x5gFxyoDpSIKE1lMnB/D0PEhjPePIjuVRxk2Yo1NaOjqQvPCXjT29aChswPJtjYkyNwnuGBXFJpMZERSj8pTUK2q/u3wZzBFcFKtCaeSKU9UnRV9Z8VtnW7s5WIJ5UIJxWwW0xMTyI2OITs8jNzwEEqZcdhuAam0jaa2JJpbUkg2xhCLVmJ7nr6YU9Wv6GtQ2dpPnJ/CIy+cxT+/cAEP37oQn7t3AdauaMFYzsJzu8bxl4+dwM3LovjCBxbgxlXtGBgr4clXB1EsF3Hzmmas7kkizpicTb2IrbgTA8N5nH55O0Z2v4F0Rw/W/8bvoGPLNsSbWpWytVzMo5iZRG5oAGPHD2Pwzddwcc92TPSfQmrdzdj4uW9i2e33I5F+dzDmWU+xq3ghyU3GXZFAxPU0HfSQJ3WFJc3CbiK9Noa5LgyJU2vj7kd0+bXr/ZILIgPqIVL8ysoDUJgvMe+DkxfHsOMU9ADuh7UfVvU8pIcZv6C5GxbroI293k49fQiybzbzutYYhiEPwt7DQXNFP1/tftSPezfqYe5hL+7VxsnvXg3bz3ruAa/NYeeX3zwIQ+LIdUFrSph5Vg/+3nGTh+5q/ah2f9S6h8OsX2H6FabMfLXlHQduPpYsWYIvfvGLYcyYUxmZL/zkpojf3yQdJicn1QabroaSWVXKcoPS3NysXBCZQEJPwqGrX4iPXyw6nSCQjRQJi/HxcZWUgm5w+osbLCpZqQRhm6KUYt2yoWN5WaequbNJTDYv3kIqCAa6eqnWXNPvNYnbp9stsdmIj1/cPu+66l37eF423TIGcxrsGUWPqHSq2SRY8lNiBYrbIOcFx4iqM/0lKjoqbqje8o6RrBP6c4aMk2yy59o3uV5PjiEbfe9crOfe1cdZV3zx/iAWxMQ7Z4kH5yuVhWHwCJqzQqbNBSPOQ46P9IF1yVz3U3rNpa1a14pbOucQseW9rZOZvJckiZDYLMpGXiNusqJ4rGcsReEm80KfK6JUk/u21v3p94xFwoa28806OPZBGafZf84fXiP3ED8lEY7E5wzqo98zhPRD+hjkXu47ZhQcqb16GW6xABSm4WRGURo6i+KFI3DjUewajWL/ufFAt/TJXU+i8KM/R/nAq3AbfEQ8iiZwESlMobDmdqQf/BZa7vpE4DQs9h9H/sQeOMPnEVu8GbH2HliNbbCSDbBiCVh2tOJFGcaTUnNhl+8m2dMG7XvkeUbfu+kqRL/vwsDOXYECtE+UlHoSL96XkuRK5k49ruFSryiSudboimQeJ5asU0I5EB/ObUkIxXO8RmJ1XoHuh67SkJuhoXqnIJWJhckxnHz2MRx57N8weHA3nEIe8WQCsUgUsXgCqbY2pHsWoGXxCnRtvQuxRBLDu1/Fue3PYTI/iu6H7sXyO25Ae0cTIm4lHiUVk0x6brlFWKUibLcMhy7m4xns2nUMZ8+NoKWjATffvhyO62Dy/Agunh3BydMjONs/hhWLWnHPrQuxoCsNm3VmppEZz2DizBBGzw1jYjSDYslCtLEF6d5etCxeiKaFfUh3dyLZ1IQIFxLlWV5ZDElaMl6mIi8dut47Fbm9U6EuSfipRdN1Kg7qXEfVMUe5r7vqgZWkZ8VVness/0NH9spib6ljJEkdxgfNZJEbG0duZBi5kSEUpsZgo4iGpIWmlgSaWpOIxSLUXCrV6OmBLF4+MITdJybwzQ8vw4LFrTh9oaASE/3i4CDuXp/Ep2/rw7LuJhRKFvYdn8KfPnIUBbeIX93Wi/s2dqMzHUO5MI1IsgWxhRuQjffgzNHzOPL4E0g3NWHlg59Gy4q1itQceXsfRt/eh4mTRzFN+/LTihy2Egm4kRjattyKFQ9+FqvvewiJhncCMs9iil31S4TcFNeSeg0IIhikPr1cGPLD7yGkmm1BxEhYYiOoHvkS1D/D2BmmXj9Cplp/9Y2b399ynV+7+hd4UP21+ul3bViyR7+22ia01kNhWALKW65WnWFw8cOj1iaa5edKeIW5H2v1sx77gh7Ew4yb39yrRY75navVZ+/GxbuuBPUh6Pxs15gw4xTmnglbJsyaUqsvcn0Y/L1tCeFRT5/91uAwYxGmTJgx86snTN21cPae44aDbvBXktwUwoabfG6uT506hTNnzmBgYEBtUqempi6Dw2snNyZNTU3o7e1FX18fFi1ahJ6eHrWp5yZGlBjisiebO9Z94cIF1V5/f796kyjyI3C8480NU1dXl2qTYQKocKUNQsLRRnEJlHucn9xYHTp0CNu3b1f9lTWVfXjwwQcV3sRdz6asq7L8xlgnvZ555hns27fvXZh1d3fjxhtvxPr16y+RxoJFrbp1nBnqh+ERdu7cWc9tUvX7orOzE5s3b8aWLVsuJaHQbRIChGTL0NAQzp07p8aHYRpETRZ0n3CM2tvbwf5zPnBukAxnv8QVUSeQXnnlFTUufq+w95uO2d13341169YpIo9EmBfzekgGGWP2nfcG8eDn4ODgu9R1tQaHdnR0dCg8iAXnrCRcEeLEb85yLnLO7tixQ4V88n4netfeoLV87dq1+NznPqeq4T3A8qKkknGvh8yoa0J6CrPfEoePY6wnFKJdoqDjfoLnRZ3Ja/g3ic0g4rCWfTpxJe7Z7LueyZzjJuSL1OW3/5AfhGS9ExWczDP5nvM+c0idomSVvZOQO3oCIq5vtZ5XeU5II6+7eZjvp3ewmgl7N3QKpYHT6l0ePAd3fBDlgTMonz+m/sZ0Hk62iHK0iFMPfBuHGpfj/MXhmjE3Mzt+julH/hylt7YDFGx5X4o7cOFOjSK64VakP/YbSN39mdrTzHUw8W9/jKnv/79wB4dht8VgJRpgdXQj0rsEse6lcNM9sHsXIta3DLHe5Yi09sKKxEJNX/kBSJ8vour0mxN6pfpeQCfzZO33M0DG2W+eVRt//bg+T7x1yHekHv6Btsj9xvP6WlnfvKn0hnVx3eL3BzHjXGadgpl+r7G8EKoSvkHmfhg1dqgBnEMhQ27WCZ5TLCoX9FMv/AyHfviPmDxzApbjIJpIIGJbiEi8Sf6CYQHRaAzJVCNK2SwKsSgS61eg7yN3YtmGZUhHbVjxKAYGxvDG9sN4Y+cRLF3WiVXrerB0WQe66KYdcRWxmJ3K4a2D5/HmvrOYLhax7QMrsKyrAS2WC6tcQkFxkmVEmWFsdBKjp4cwdLwfoxdG4UZjSPX2oWXlCnSsXI7WxX2KfKNLuaPISBKObGeGgJS/qdBUSkzFWlbelRld8UQnqTlDdqp/8n8UcV4iQ4XMrBCcFTK0ogBVBOqlOvnvcmXxt6j1pNKzjEIuj9zwCLKDAyiMDQP5DBJJC+nWFNJNSVgRC4US1QpAtgj8fP8kth8eRcwq4eGtrfiVTT2I2zYito3j/Tn85PUB/OSNC/jtj63AHas70JyMKZUsFbB2mfEpAKttEdC1BmPlNPY/9TSmDh1AdDqrQgAUqdwssVAErmWjbNko0RNfPZBzsONoWb8VKz76RWz+yCcqcu2QvzbVOQ3nvXgtclN/6KpnwaxFtvh9idTqVNCDnyzM/Ayy0W+DLW37bfb97KqHFNBt87aj1x1k92XPEpo7n/7gVeshqt6JI3WFwd9bd1iiUB+zsHOmnn7UGu966glTtlZbPKdvqMNgGqaM37yoNq+CsKh3M+p94Jc+1nPPVLvnvH2vZnuY+6ZWGb8H0Wpz2e/+9bOzVnv1EGW11sl655JfXbot1f6uZkOYtdJvDRBs/DaLYccpaHzC3Kthviu8a7dff/RxYHlRbn7pS18Ka0bocnpbzG57+PBhvP7660qBJjGvqlVWa96JUmn58uW44YYbsHr1arXJ4VvizXGDc/bsWUVkkdiUjKq1jK+2nvA4yQ2SRkz2xPikJIxEPSUbSEmKwc3TW2+9dYnclHpJXjz00EOK3GT/SLyyL6xbXPL83De94yjkpm4vySxiQaKNfSWhJO61+ibP7/tWxomkFu2uRm6GWbv0cRNykwQnx4Y26eo4liWZyRBDHCuSgxy3WutxtfGjbaybxOav/MqvKHJPXBeJKceLZV5++WU1LtX6EqaP+rp6zz33KMy5UaYaWIhUUawGuePqY0t7SWi+8cYbas4Sj2r3QbXnXL0+zimqnW+66SasWLFCqRaF6JO5KgQD53IYclNfY2rdo8Tks5/9rIKK5Cz7RpJQx6Ue4jf0olOloBAbuqJLbOGYC7mnx8PkmEo8vnrmRbX5K0pO4iYEM495SVTvsxfrk3Ki1KxGuLJuuZ+rPVvzvE74Sj9pE+uX+9D7PM1/c97IesX7bU4ENffUThGD/+c3UNr9AuxCAW4iCZc8Ad/KdZwKqggs10L+/Bnk7v1V7GvfgAPjkZrkZval7yHzyF+g9PYe2M3t7x4SSTXB5MMTY7B6lyP9q99G48e+VfH6rPIqXjyK8b/5XzH94o8R7+hQ+2WKpWZUTxUxlOIZmA8kjtRHv4Xmb/0uIomGuqcvx0i8GyROq/cHuWpzUsZfCGj5HvDeb9WeD8RYv2dNfU7o1+tlhYDX3dBlDrMPQr7qpOJs7y99LuvKY5mn0oYQxhLXXNaiOc3fuke1+gWG3AwLJm+MUhGT507izC+ewt5/+gvkBgcQUUrNOCLMp0NFoW3BVsSmrTKC246LYmYKpa4OtN1zC5bcvw0Ll/UhUc6jnC/BjkcwNZ3Hzt1H8X/8799HPl9EU2MSfV3NWL6kHRs3LMCqtV3oXdiCdEMEA2eG8fjPDuDE8UHcf/sS3HJjHzo7UihNFzAxMIaLh85i8MRFTE0UYDU2o3XNavRt3YSOZUuQam5UCkoqT1GqkIvqXdFQKvd29Q9RVypetfQugpNkZoXErKgxLxGeiusUgrRynHUqBeiMorNyrKLwdKhUrUg51f8dtwRLXT+TnInLcITEZByOayOfzSIzPIhM/3mUJkYQizpobE6gia7rqQgGx0t49LULGBjLYdOSJvzqTQuU4JTc4ljOxbP7R/DIaxewti+Gf/fganQ3JTGddzA4UcD+M5MoFspY05PAguYoEk1tiC65CZPpxXjziadx7tWX4IwMoLGlGVY0irJbBjlOwkViU7msszskZuMJNC1fg01f/jZWbbsbyabmQLIt7BS8kuV+9rOfzYtbeq0HZb/NZK2HOf2Bd776rm+svXWG2dx7bQp7jbef1fpdzxeSTg54/67Vt7BYzob0qfbw5/fl7j3mvbYeLGr1Sa9nvur0a6+W/WHaDbPpCrq/9PN+bXqxqGVXGJv97id5EKx1b1/67pEfzGZ+NQ6656uNZa256neNbuNs5nmt+z4MbtU2azwehFvY+zdoDfDrgxwLa4NeXjaQQfeG33iEvUeD1pcgbPz6FWa8wnxPSdui3JxvclNs4Gbm2LFj2LVrlyJPvLizfYkTR3Uk370HuKEAACAASURBVCSouBkh2UZF3/DwsCJEZfMitnPTtmzZMnz0ox9V18iLZalspEpPd7GW+4jt0eWc6k8SpPybL5JvJNmoLGXbfoQo7SdZR5XkwoULFWlDkpL9kLhntF0nN+VZgps6kpu0mSQC2xCiVtxehTDw3udCiLCuWuTmmjVrVJxA4iZxAoUIkeyz3rpFRVON3CTBw3HhZ5j5J+NAMo3XUUHIutlnuk1TOUcbjxw5ouaF7mYt80Y25KLWJVnJtlkHiXKqO/kpySJ4juO4detWEAO+OC6SuZrniLWQm/rzncwHqnTD9E+/v1atWqWUvcSQJJ7EURRFnZCIfvXq6xHnHu8Pkv9Ubnq/G4WoJJYkx4kjX8SRymQm2aQKWieIpU22Q0UvFbSc87SVbfC8Hl/Sj9xkG1R/8v4Ko3CSPhETjgXt4/3Ltjh/as3zoPVwPs7TPnHn1l2AaZ+8hRgRJdh8tKs/K0i8T1mPZC7qilq9vMTV5FzXCdd67NKVmTJHeT3XOL717O7Eh/NDlM/y44iuEq2n7aCyUy/8DTI//Cs4R99CpLVD0mK8+x7gnj+fRSkaw/7eW/Bm7zY0pJuqZkuf+smfYvqJ76J85gTQpCk3de7SBpxsRpGfDQ//OzR+8t/DYl4Ov5frYPi//I8o7PgprOw47HSzv50WUB4eQHT9FqQ//m00fOCrQd0PdV7IOVnvhOistV7JcysbkPH1xmMN1XidhdiuHsKFl8tclx9T6qwysDjb00lgb/t+RG9gpVexgCE3Q4KdnxzHxf1v4OwrT6N/x/MYOfYW7FgKsWj0ErFJoZ4iOPmLJ2XmDuNMOigvWoieD96GRTevQVdXCxIWVYp0+S7BLRZBMeNofhovPLcP50+NoHNBCyYmc3hz5wmMjU6huSWJRDyGBb1NWLeiDSv7GpFoiKCrJY6YU8bUwBgGDp/D4OkhlKIppBcvRuf6teheuwYtXV2KbCWhyazeilC0GDg/8s5Dx4x6U60s5XLF1VzFyuT/KHNneXE3L83kSNdc0GcEnaraGUVm5QuZZCU/KlnUqc6s1FUpV4nVOaPoVDE7K8RqReEprvHqa6oS3N+ylegzPzGJ3PAgChOjsIpZJONAujkFK2qjQLxLzNAeRSoWUarNlw+N4vE9AxiYzOGbDyxFKpHE+FQRE1MFZPMlTOQKKl7o2r5mrOluREcqihJcJBZuRK5pKY4eOomjL7+E7JG3kE4nlRKWv4U7M0pX9qhI1/oZMhXxBMptC7Dtm7+Ntbd/AK1dXSFn2XtXjOTmnj17QicUkgeuoAdX7/lq5evZPNaLUpANYYlH/eHI72/f7+8q5I18OVXrSxCu6q6YUQXrn/Iw6a13NvjWIhJq1VeLLKo2Fn79DYNB0FyoVketuvUNTFD9+vlq2EuZevrjNyf9cA2DWy0Mgq4Pa3OtjWY1DPUHRf1+8CPdatkZ1kb9ntFtCnNv+JF+QdcFPSTXc4/6YSL9qUXY+Z2rtt759dGLU7U+14uFd+2qNja11u7Z2qLPtXrmTtBaIPYIufnlL3856JJQ57393L9/P1599VWlSNNfbJeEFVWXfJMMkWQbujqJpAoJkvPnz+Po0aN4++23FWlFF+RNmzZhw4YNitQiqcONG0mv3bt3X1If6t/9VO+R5KHLLEki2kCCjGQosSUZRzKNm3keO3DggCKcSMzpqhmWpRKOijgSaSQHaBOvYxssG0Rusk90Oeami23yOlGTiNpP/95mP0Rloruly5wQ5SaxpIKQhBc3tOwTyURdqeJdm4PITdb9wAMPgEpMnUwMug/0uKrEmfWwr7SP7u8cJ+93EseQZBrxFUKV+ArhR4ylL5wn7CfHnH3gHOJ4sCyJRtoqBC9tJ65+yk0qcoWw5rh4vwNrPQfInOV1/JvjKPHfvGpcv3WcddN+3icker0v9pV9EhJV5ibnJ19sT+JIcg5yvlIhTULRq4JlbF0Sjpz/MmdF1cq6qpGbH/vYx5RamW1L/NNaayLPSaxLkuycu5yLnIeCjSSamcuapt+T9SqwdAJGJxlF3Rb0fBRqMZxlIbFH1JWcV7TLqzYTAoe2+qlgpY+iGJX4hLr6ktdJxnQS3ZJcRVx95Ucb+WEkqEtOPoPixRMonD2J1OqbEO1cEHQJiqf3YPxv/hD5155GrM2f3FRrDYDSyBDOL78Rh9c9gGFUyZbuuhj5v7+D4s6nYOUycBOpig1eUSb/TbVoJIKGj/06Gj//H2DHkpfZ6xbzKJw+gLE/+i04F48iwrAXsH37xaOFgbNIf+rbSD/0TcSWbg7sf+H0WygNnYHd2onEshuqEqwynno4gzCJoOQ7UOJV65/e+6/aXtnvuE6wzuU+DgSojgLynC6f4jrv/eFAsGTVV1NBXq0rhtwMOcjZ8VEceOYJvPmT7+Him69gUdxCirEWlZc1Y066iFqoEJu2DbdQQtm2YS9bjAWfuBdL1y5Ba2cjioU8Th27gJdfOoju3kZsXN2NJd1NioDMuiX87NG9OHF2BO2tCWxZ14Vly9sweHESr75+CtmpaWxa24l7714KN1/C0KEL6D94GoPnhjAdTaBt42YsvmUrOhcvRJK/CKvsnxVXcUcIS/6aplakSkKgiuy7wjVWCMiZ4MMzJGXFnVwVnyEuy0qNqtzZL6k8eV5c1itu6S4Yi7PSNj22VZuq+rJSbVJqLvJzkqKVG71iLz+UPS7d4qWdysHKFyQp5KjKjs6kTtOD/XCzE0ikY0imE4jFK4RzMhbF3lMT+O7LZ3Do7CTWL2jEXRu6kLQjaExG0ZKKorUhirZmxpWIY9fxKRw8O4FEpIQH1jejPW7B7l6NQudqnL2YxZ6fP47xA3uQSiURicUV/UvlZokSToWpi0yxhHE3AnfBKjzwje9g810fQHt3T8hZ9t4V08nNejfLVRcXj0t+LYKins1xrbJhSCuvvdU2+7XKBdkr186mbu/mJAhf/aG42gNkEMkRRHL59ScIg6AvZ/18UFlpv9qDg995v82CWuVmCOdq56uNXa27M6gu9RwY4n6o1Xat+9JrWzU8a20qw847v774YaPbK+1Wux/04/J32P6GmTtBZYLmsswbPzurrROzabOaHdXardWGbOhq4anbLg+v3mP6PaPPT78xlTb95kOt+z3sOT/bguZemPs5aKzq+WYWt/SvfOUr9VxWtayMHzddVJJ9//vfV+SNl2jZtm2bcqOmWo6qNZI7JKq4AReVBckhUViS6CKRIy7tJElIlnATTqUlyReSAIwZyLfE+hJ7qFhjfESWIwlEkvTkyZOX4m+yLW7s2QaJMBJArJ+2U01HJaiOO3FjXST9GPOR5XieRBPt95KbBEzc0qncJMFHwpf1UIUnCWFIAs2V3CQZSyUfMSI5TJv4t8QN1PvBzZ/cByQg/WJu6uQmcWDdQhzKRlnfPOqx1IRIoQ2iGuRY0/XdGzOdJCMJY6ppxUWbY8t5xJeujmV9omAUzERFy3Hl3zJHOK7sA6/3i7kp5CYJTrrJk2TkvCJe4rosG2D9U3exZlkh70Sd6I0x6V0POA4kYvlDvcxZfWxo8+23366Uvrwvjh8/rrCXmLESgoH95H3COcu/SWyyTrr76y/2n8Qx5yzLsxzHnliyLiE3BW+5lspoznX54YD3q6j4hKSU8Zd/67EYhWAX5aYknZkLqSAhByROpjcMwLwsZu9BJUK6sH8kHflvWZs4fvr3JMtIsiIv+chyEmdUErfIs5CsiRJCgfWzHr7ZBsepXpfh0sg55HY8gdyz30fp2FsojUyi5df/A9If/iKi3ctrIukWcxj72/+E3JP/hCifeeMJ//LkL7KTKDY2oX/xDTiw8qP4/Gc/hXhuWHlIYmoC7gST/Q4i//wjcC6cgnJTjDBbsb/HueWU4LgW4htuR3LbBwFmVm/rQLSlB5G2XtjpVpTHhzD6l7+H4pvPq7B6dlJzM9cIU3qHMmTc9MQUWn7zPyP9wBdhp97xKPDrVGn4HCb+7o+QfepfYLc1wlq6Hq2f/Q4S626H3dhR83tWYsUKES1Ent/zgTwv8ZyEBvGLI+tHWOrX6nNIyur3sV/Zap3we+a+WrechJShDeI5crXa9n3edMM81b+XFl5DbRf50Hf4IHY98Sjefuxf0Tc9hpa4pVSCpPNI4MVtC850EaVEArE1y7DgwTuwfPMypJM2xkYn8Pah89iz6wTO9g+hpTmBmzYuwI3retDT3gBEXRw9N4onfr5fJRZ68IE16OltRHSKcWIcWFEL5VIJE/2jOLPrFPpPXEQ+kkDz2tVYcvcdWLRuNaIRC06+oN4uHLWgulbFPlWHC9iijFTE5oxkklnDLVslIqJ6k+2UVFIjrn4zcTeVvNwCSgUVE7NCjlaoUr5Y/yVP85k4nlSLqpgZQqkqF25xQVdXVZINzShDSWxWkg+9oxbl9RV3eSFRZ/5Be9i3MlS2dWajR4nuABE0pBOIRG0cG5jAwMg04tEolnSl0doQQ9SOIKaIaBtl18bFKRdPHxrDc4cGMDg6jqUtNj6yvgd3rG5HKlJGvGsZnN4NuJCN4uXvfQ+5k0cQc0uIJuKQnhWKDsbIxfYsxuI7H8B9n/8aFixZqkIWXA+vxx57rC7lZj19CkP86PXpXyReIsqv3Vobam/5al9SUi4MuVCZ6zNkfkggqpE6Qe3K+SBiTEjNejbpQV+EQURiWPKpWjuzITd1PILaD8Ks2tDxujDjG4R1rfaDrq02z8PM51r98rvez5ZqtgfNGb1+v7J+uOrHwhJx1e6LevpezdZaD45h7fd92AqYV344hF0fwixDQbbr61qt9arWvRE0P2rNtTDrgR+h6sUo6N71nq92Lwbdo9Xa4caEJNFXvzp39zl9Y0MCkco8qjZ1NRw3ViSR7rzzTqXiI8n4/PPPqzXMjxyScRb3ZH6SLKFSk0QUyU4q0kh+klAkMUVyS+8viRnGyqQCjgTNc889p4gdyTJNYtGbmIN2Ui1H8pUKS8ZBFLJIsCYJSjKOdZMY5IZJSMQgcpMEEuMqCrlJEpL9l8zf3ucKbiSFcKil3KTN7BsxYH2MuUjMxC4vcSrqL86DMORmGNdkjhnHhwSuJIsiVrSDfSZBSqJOf1GJu3HjRvUmeUaFJXEXskWSPwhhSHxkMy9kjJA4QgaJSpDXksBkH2uRmxzLsC/OL/aRWEsiIV2xKarNaq7GvJ7nOP9JRHK8+JJxJwlJ8p9zlupHkp9UowoxoSsgRbXITypeiTXnl05wSr0k0lmvuIyTpCYZy3cQucn5FPQiFiRfOe68N2UshPAVYnMu8RqJnagQBV89WZJOuAeti0H9uZrn2S9xH5c5xbWpHldifQ0Wd3aSX3KveL9/iI+oxvXnlCAlLNWM5akRlC6exsQj/w+Ku54HxgcRSTXATrcBhRzy46NIPfg1tH7ldxHtWVoTytz2HyLzk79CYedLiHR0w1UelO+8Lv3WTsGQ8qoso+TYcIslWKU83EJO7fVJZHLnbze3AXHG77RFDfVOZTPemZU8wfSydOFmM3Azk3AtBwV6jUaTsOMzGdCjFIO5sGMJxZxUPEpnqtPNJNeQGYa99g40f/UPkNxyb/U+O2WUJwdx8Q+/DufwTsTSDbCSSbhjwyhN52EtXY3EnQ8jfdenEOtZDivVDCtC6vfyl7hk6ySnvpbInODaqSfR0VWfYdf1q3k/XMm2JIYt1z/2nWub97vxSrbvrdsoN+tEW/36MzGOEwf2Yc9P/hVju3+BhrF+tCciSPLXkeki8pSib16F3nu3YtmW5WhuiODc+WHsfeMkJocnsWFdN5au6YTFSVAoIuoyIOxMTIWYjaMnh7Fj12kM9E/gwbuXYcPaNsQjLqYGJzHw9gBO7z+DiVwJTavXYOG2rViwcS0aW1vgMgNasTgTBnOGAFSLTfQdRaZSTVYUmxFmPHKBYraEqcEMpocmUczlkGhLoWlBG1ItDXCKebiOjWIGKEw5QLGMSMKCYxe4ziHKGBuKDKWq0p7Jtl5xK1eGzGRZvwQzicsy43hKxvWZDGtUaM6UvRTLc0YZWmE1xQ1e4oLOuLWrtTQK0FV8uoDCxBhKU6OwynlEkzHEYlHEIly8LfWDE6uKRyOYyrt4+2IOLx0ZxQuHBpG0inhocxduXdWhlLdvHRtSrubrFjSgryWOdFcfostuwpmJKF7/8SMYOXoYsVIB0Xgco9MllDsXYvHt92PT/R/Bmpu2obHZJ5tcnXPtahYnucmNk8SE0Rfy+bAjLMF5pR+cgshNmWd6n8Nu5mvhdLXITf1hqpo91foTFvtaeFSrg9eEIS/mMu/C1B+2j9Wwq+d6P4IwiEjx4uQ3H+u9H4PaDCKB6+lz2PsmzNysRfbVO0+C+lAvIVbNtqB6woxnUL/DtFHPWhRmzZOHeW+9Ygvx9bPLb27p1/itV2HI9mp26H0JQ+bOpq1abfMcN7FUhs0XuSntkZDh9zSVZrpCjyQHXeAZr5JkCslIEiEk4URlKJttUSOJQkmyouubMhKdJPS4OXnxxRdVLG4STvpY3XvvvYpM5ebvxz/+sSJbaYcQf6Js1LMVsy1iQ+KURBJdfX/wgx+oamUceJzE8Kc+9SlFSpDMkY1SGHKT2LA8VXTimj5f5CbJQ+IofSQ+Qrjp8ygMucl6SBCzjiDSQ3CniziJYb6IN/vH9kkS093fqw4k4X3rrbcqwvmFF15QY0hsODaiatXdcnnOz9VedyuWdYCfJPWqkZvsl2Ra91uL/O5Nzk3GsKQdHHcSeqIACkqao68pr732miLN9QzltIHKZs5Zjs8TTzyhCF/iJ+S+N9QA65Q5S6Kf50mY/vCHP3zXvcA6eP7jH/+4msesl5+stxq5yVAHVCezX0FrNevhvc15x/uab0lAIzFpiZmQkvU+HxAPEn/8lHplPZcwCBLTksfZlhCpc1GK1mtnveVFiSpxfiVGohAuft9D3ucXUaNxHkj4BmJAAof1epXSotyUTO1h7m3uh3O7n0XutcdRPrwThZMHELGiFXfuaBSuIh/5xQK40xkVdi268U60/9b/hljfGsCPoHMdTB9+GZnH/gbTT34Pka4OoEwH7xnmcCZSnPKMLLtwVWZcR6komVfCjkVBBZBLgSZdL+OAlbBgx21YzK4bteFwX60SFM2gRn6yNBPGrujALThwixXOAI4NlCygUIZTIkdBl84YLNtSoi2GlFPulqqjM0Im/l0qoDw2geTDX0Ljg/8t4stuBHxieLrlIor9JzD+Z99B+fhBla/DSqVmSFPi58LNT1f4jGQCsSXrEFlxC1If+BQSK7fAil7uOk8zOIdkDvBTvCU4dyQ8hxDlPMd1mZ9Ces7lB4d65/u1UF6w0sOXvFdrhCE3ZzkjSMSNj4/h4PZXcPrZR+HseREd+QlkyzYSN65D392bsWTTErSlI3CiFp5/+gCOHL6AhQua8LGH1iNSKqGcycF1ipVkPnCRK5Zw/MgQIjELuUJRZUhfv7IV7W1JjJwcxpm9ZzBwehjFVBMW3X83lt5yE1raWtSCVGYMEf5iohSauqqMysuK27y64bmAqAXNQSQeRWk8h5FDZ3F8+wFMTk6gRPf1RAzxphQaG1NoTEQRjzehkLcxlSkgVyihubEJDd1pdC5rQmtHCkzoPj0+hXK5EsdEBRB2rUriIuXmPqO8pA3KzXwmU/qMW7yKsamITNo5U5ZE5EyWxwpNO0OYOpXIHJcUospVvXKNFYkplWo5X0BxfAROdlxlQo8yG7ptoVRyMTBRxMEL03jj7ATOj2XQHCvjxoVNiLtl9HWksXJBC5ob4jh2bhyP7T6PJd0NuGlpGss6EkCyDY2bPoQDJ4ax75lncPbNPXCSjWi/60O44xOfw4pNN6C5vRKH6Hp7/fSnP62p3AwiB/SNDx8i+Et3UEyZWqQKFSQSiygIyyDbOB5UGVQLZs6Hfj6QViMNapEJElOMdXsfllinxEeq9YAvccX4sOt98aGKdcgvxfr5sOSZH/GgHwvCT5IDcOOjnjs0opL28Qvdu7EKGjN9voQty3JeW7nh4FzjRko2bNU2DMSQY017meRCVz+FtUHa99rhnSNcB/nQwzHlp7e/xI2bFM6R+XpxHnE+6olApG4+bHCM9GQgOp5BBKjUI0kYZC7otnMzKi6uMk9m27cwBJ73fuO4c8PNjaAo1vzmgig5qIKi6oxzgnMj6CXtcePCjaZed9CPF9XqrtVPnuMayLVwNi9RaHHt82LFf8uc8Es+Iu3JdX79430nv87Pxr6gHyP081wDRbGmrz9sl/ca56MoycKQmvWuPxJPT9wavf3V2yTu801uEguuWX/913+tCBe9PY7Bd77zHTUnmbWaZBfvA649/PQqGImXEHA6ecE6eZxYkqxhObrAkzjTXeBJttx///1Krca5+eijjyoih4Qi37RDyE39GYB1cK7JeaoIf/7zn6vYn7rrHsfx13/919X9xXHnOfaB7t3sn5BHHAPdLZ3r21zJTX3OScxNUW7OJ7np911WbQ2WsaYKkvFQiTXXK2LMa5599lmFjWAo5YXMI+Z8vuN4CuHtJX7FPV3CEvAa/Ydu2itqXNnEs65q5Gat9b/a/cl19Wtf+5oaa36P8F4T9a/XHV3Hyru2kbj0zlnaftttt6mkVSQ9n3zySfW9zD7wHhGCU4hw9ov1yncFseab1z711FNq3uv48Pqvf/3raj1kGW7yeS9UIzfDfl+wHO9FktR0kee4cP5L0qKwGeSrrc+cMxKHUur07l9og7xZVtyteUzmzbVG4tA2Po9I1nRRWctzr/y4I2uIdz5JdmreZ/LDD8sKwcm5wzY4R+WZSshT4lgXoeOUMPZf/wCZx/4aViGPSGun2u/6Ztchk0iCjurKroXo/M8/RLRzkSL83HwOxcHTmN77AvJv/ALOubfhTg3DLRUViQhux3MOnDy9LgHEI4ikgWh3HJGeFCLtCVhNUfWONEZhpWxYCQqH4pWy8UqSX+7vSbjC9vAM8k/u9xm6jkQnyU16kTKB8bQDJ1eCmynAmSrBmSzDGZlGeWAapaESnKwDFEqqDTtlw6b7aoRVuXCjtKcTsZWbkbjlXiQ23IVo+wK15ydQ03tfxOhf/A9wzh5HpLkFFn808PGuUzxsuQR3agyFnIO2//7PkP7wl2FFqrjtz9w4XiWnqL35KedE+SzPJ5wDPM+54t17yv3EeRe0/5K1tNaeQ87VW+9sntuCruHax3WKn3qys6Dr5vu8ITfniGi5kMfI/p3/P3tvGmTJdZ0Hfpnv5duX2qu61t43oBtbA8RKLARAwgRJUDQJ0SIlUbY08oTGCsfY44mZ0ITtGVt2jGf+2GFpJIdGEhfJ3EGQBIl9I/a9G+gNvVdXVdf26r16e77MnPjuq9O8SORbqrsByjHI6Irqei/z5l3OPfee737nHJz58d9g+uEfwts0hom7r8HE7nHlAm3CgZmM4BfPHMaDD72pBvw37r8Gu6+dRKRQBIrVptt3CMiHPTz50LvoS4Swc1svhkcSaJSqOHtgDmcOnMVK0UFscgpTd9yEyct3IkI3kpqtXMjVwQ4PPsigEBdxAoGegXDUglN3UV7Mo8JskhET8YmrcGbOxovPvIBDLz6J4cZKM5FO3YZbqaBeqWC55mA+PAgjkYUViWO1WsXp+XnUywXcd+U49uwcxfDUCHrHRtE7MgEXUdSKeaBRhBVm8iIDDbvedIWH2YxKyZibBFAVi7IZX5OApgI8VdxOLQ6o56qkPc2DoV9mYj/PWlfu9c0kSc1J7SrFa5hceEJwygW4pRWlzCwFcJpYLNTwV8+exnKxghu29uEzV48iEbXwi0PzePLgOcTCJvZt7sPUQEKBn5GohZ5kDEkiuHYJ8YFxRLbdjMPH5vDio0/i3Mw5fPpf/B/Ye+udSPX2daWoLlLkPpDHO4GbQZvxoE0qlTjjO33yk588nzH1QivMTQUNWroO0QBihlgaMLLh6NZA5cb23nvvVfGpgkCZhx56SLFdOgENQQYtN8vXXHONKtt/kQlLw6/VRl/eR2OOjIXbbrvtfWVwI0sDkG0Pyvjp39h3s1jqC6E+rkHt5+J80003KbfHIPCVGzu6gbEPOS7t+rAbOQgyWuQ5iTVGA4KuZXQXE1Czm7L1e7h5pYHCfj1x4oRy9wsCkP3ltgPkdXnkZpqxvXbu3KmMIv/FfmOcNLr06cCaf2z0Mlv1rTxDVo8kcfC/TzIlP/roowow0MGKboFNlknXPhrN/O2/mJyEwArj/AXNlfWOUdD9eh+w3pRPGqdkQYnL63rfw/6njmEsOjJzaFgHZXWWecx3MdagsKjW+7713E+w5hvf+MZ7HvHP+aC+Zt8Q5KVRzIQvQRf1CQ11GuA6A0XvY9ks68/L95/97GfVPAyS7/W0sZt7yQ70x7uT56jfOfZcc7j+fBAX5YJrBEETuVrNR+opsg+/+tWvXnRVJP4bx5Ng4He+8x01f3Vghfrw93//95V+JsuSdeScoHwKy1CAKTG6ZVwF5ORvATd5D+9nOwgUsd+5Duvtveuuu9Qc4PrEvQNlgOuYgJvCghNwU4AiMXj4OcFCgqeSsZ1t5LtZ76997Wvq/Tx84MX26OAmP5P5z/iFBJMlLibL7sTclPb63dLbgZtcJ3S39CDmpt6vQW7pUj6/E4O3k3Er/c5kT5xvfC+NR4nrSKYix1zAf9FTdO0Xdi0BUNGVAi6Le67OwtPdunU9zjrccMMNSpdwbaPuIKAn4CZdvHX5EMNeDoC62VuxP770pS8p2eN6LGxgPU5nkJujLrfsy2eeeUa56ev9wT7hekyZpb6n3mO5lCv/AYDO7GPZklGb/cSYrmQb8zM9Ph7LYIxd7i95WMb5yfkQBG6yTD8YGNQ/8hkTdXEsue6wT4RxqrNaL8T9k+ULsMnnJc5qJ6Ul/S1JWPQYlXqIg05y3ek9F/q9ANKUUQGhKynLXQAAIABJREFU/OuCvq7p7Ephe+qZzUXXyDM6O5P9JsmJ+K4LGQeW71byKP7k/0Xhz/81LO4XSdRR+XUCwl+RxFSvA5UywnuuROTmz8NenkPtpUfQOMyYsA7C0TSMSBKeGVKelaZnwsyaCI/GENmYQHgiCaM/CjNDINOCEQk3mZMKEKSNvhZyju7mKmnHedNcsSvJ2HSZCZmB2RRAtzZayiuUbM7z1NBm0g0VQq7JPlVAqyJimYDDjO11uAQ88w14yw7sU6tonC6hcY5u+sQK6NlqAW4DTq0It1qECxPRHXsQu/V+xS6tv/4YGq88idAQky01sYJWMUHdeh2NXA4Df/RXiF55O8xUb9eiJuuGgOR+Bq/IksiKzHUJeXEpiU8s+1c1x9p1GOvFOSHkEQE4u2Exdz0QXdz4EbjZRSe1u6V6bhrzzz6Mkz//PhbmjmP8nmuxcc8UenpiCLkNeA1HHXys2jaeeOEEfvLwOzh5Ygk3XDWGq68ex8RYGlbExGK+hiPvLMItlfGxy3qxc2NGMRAVsHl4DvVoCn17L8fk9fswMjEKr16Dy9OQ89BfUwk2EwA1EwM1FY6J1bPLWDhwHMvvnkKlkEfNtHCinsBTx3LYf3IaCbeE+3aPYG9fDG6lBKdahmPXkLeB0/FJGP3jODI7j9cOHcXphUWV/OjuyRRun8xgvD8FL51B7/hG9I9sRSyZhhVuIGpVkEzzwCekNgGSvEj9JtOSPuJrG2q1iHtkupsqIRP/YJImm9nkeR8n8Rqhnqc4zfY1mZ78Of/Z2mmXYrZTeYYsuOynSlGddlGnhk0Dc7kqDk+voNJwMDaQwthgCrlCGeVaHamoiZFMHJlEFEs1A08fzePg2TyyEQd3bk9jJOYguWkvan3bcOTEIl5+7Ckg2Y97/od/jk1XXI14Kn2REvWreTzILb1VTYIAGNmICbj5qU996qLBTf/7uaHnhptGDjeN3bCtWEY34CaD8Xdz+TehZK9cKLgpRsiFgpt6ffVFbj1gVbs2c1EiUH3nnXcqA6BVudxsE+AkcOZnBuoLcDsDx18P/7tokBEwoHFHYG097nydFmLKEcFzukkS4GKcNL2uUpdWwKb/c3E5pOsm50OrfqMBx3fSGJMNdDcyKHIj93YDbsozbBvjhhFY0FmjQXUM+owg/gcNbrbbsMm4cJNIhg/nH0FuGtoXu9GTTRlBJLrAUhYkg64uDx82uPn1r3/9fWLRqa0EiHhgQqO43Yaaci/JXeQlelt1I1A+l9+f+9znPjRw84c//GEguMl++DDBTR5IdNInwty8VOAm+1uAMsaG5Nqns22pY6ijCX7RqGAMRuoWYW76k9+0G2cBO8X1lMAZDywoJ7pcUK4IdnFdYH34PknCIq7w/mQ7etmcVwSg2B5dv7I8xoik7iSISx3F8SVYKeCmZGL3g5s8oCAIzfdyTWU9BNT1e5EIY1VAD4m5qc8rHpxxDglzMwjcFLd7/TkBf/hO6lvqEv/+gmPDPmR7uzV4JbYbx57lso0cW/Y/5dLP8OZayb0J+476XuI16sxafwIMytnRo0dViCL/IRXBQTJH+QzfL9nSeUDnBzf5DurJVgcr+hwSueK72SaJK8rP9ZibwojzG8kiVyyTfUm5IsjP+usyS7niYQ/7g4eabAP7VJibAlbrrDtdZgmWcr3mPkdfr7n28BCTwCnrTpnl3on9w7Eh29jv2UIWLuVL9+rw6xWpO/uA/UJ54pyQOLR6kqULYU6yHO7XOBcuND6eDnSK67rs+dolf+p2n7Oe+3SwloeTOpOy03op7xGwVxJMKQuarCHtklib7HOOvR56Yz319d9rnz2C0mPfQu7P/nfEhkdgEDhoSprvVtrQawBivQqvUlPMSIafo3u1wT3nUAjGcBjh0SisiSSsDUmYcQtGNATDMhWuKEQij27jhCuVW7gBj1HjHBduuQG3ysTAgF2vK4KQW/dgFx04VQ/xwRBikxnUV2qonCnDKblIbE4iOpiEU64p0lIoFlaela5Dz1G6n6vonQq7aHqSrnmaKs9LAqAGsVV4tgePLuzFOhrzJdRPFdGYrcE7ZwM5B17FhmeX6QevgFkjHoURiTe9RFtcquhSEV44jsSX/wnSd3wVoczABQ+ZMBSFFOFn6+r7JX9sTn0N7lY2L7iiv4IH2XbqFs4jOcgLSrb0QVbtI3DzInqXE2XhuUdw4qHvYO7dN5HdtxXbbt2NwZ44LLIR7bpyrfbchjq4sOFierGIl16bxuPPn8C5+YqKU5lKRNCXjWHHRBJ3XTeEiQ0J1FcqmH5nHmeOnoPb04fxm27CxNWXo6cvC6dcUcpHhbtQP03lq7K2E/CjoqMKsUIwQwbOvPQ2Tr3wNhbOzKEGFw0rgVfOVvH00TnlSn71aBo3jmUwiArcehkh0rZdD3M1A8+XU0j3j2ChUMLbp6dxbGFRAZZ3T2RwF8HNdBQlDygbTIqWRiwzgPTAIIZH+zA5mYIVYheQYSmApKPq2cyC3vxNwDEZs3AuV8Irh2awsFLEppEM9u0YhdtgjI4ms1OpeIXhGqo8j9nUeaTkrgVCX8u43gRLm/2DUKSZfZ0nXfWyysDOUKO5Yl2BlkdmCkjHQ7hlex8mBtIoOyG8NVfD44dy2H82h5hpIxtxMZIMYedwEvumMoiEHKQ37UU1swlvvXMWj//tt/Gxr/53uP5zX8L49p1db1YvQvQu+aOSUMgfQ6bbF30Y4KYafs87bzAwiUE3FzdujIfUirnJTPF+5mY3AAvffTHgpvTZhwVuSl91u5hy8/2FL3xBGQPtDDC2gxt/snwICLVzc+1mvPz1pJHEYP0EsT4oZhbfycWY9SdTiWCtvx6tAGR/f5JF1AkQFlkmy4NyTEPM7wa4nr7ive2Ym3pZ3HDQ4KYRSGOs24vtbAdu0igmELJeN2o/6N2NfDL+HN0MCXS3k01uPHmCzL6lkcgfGiWtLtaF8ssxIVAioTH+WwM3CTwRPKHx1e5iuwgaMUlNK8atH9T8uwRusm0SI/LDYG5yzgTpUV0+LjW4SdCABgJlmQw9AnH+gwnqRTIYCSZx/pDFSLmnvAeBm63mmB6Lk+AJXeEpG37WLEFDgkXMEs13U48RPGM9BVT0g5vSb2wP19tnn332PS7mrBNdcOkpQBdcAkPUyXQPF3CTdZG2834ajcLcJMuTACTfS13YCdwUFinrxT7VgWuWzfe2AjfZp+yfoEQrAvhQDlqBm1xb6dpPAEw8B6QsiZ/IOojBzN8CRnGM2G72CfcObLesWTKurAPrxzWTQDE/5/gIA7cV4N0NuMn68QCIupd1FnBT1jT+9mdLl/A8wm4ThpvePpFxyjnv475NEkKJu3gQM05kVmJGSrIqjqc+LzkXCFTTQ0YAWpEl6skgcFOXWZbHpExy4KUsEcNQskaGLONoEjTlmsFxbQVusk6f/vSnFfjLOlNG9H5gmfrYszz5oQxw7slaJjFS1wtuCkOR66K4o18ss0oOwuTgQFzYWa645voPAaQPddlp9Zn/cwFRpUxh0claL8xomY/Sp/71kN/rmZ4FrGR5ujcPnxd5Evd09n/bwwna/yTntNlznK8P6zHzLpb/4o9gP/8oQlYYZjyx5tHoxzgNGK4Bp1iD07CVS3lkSwrW7iSiUymERzJAIqQC3oHxNGl/hwEzTNvZgMt4mI6LcDyiXLjrSxXUzpWAcAipHRnYuTLyLy9h+dVl1Ep1jN21AatvF9U+Krkti76rRhFOGFg9lkPutSXVvuTGNKozq+i5LIX6fA2RDb1I7epHbX4Ri68sIt4fV67p4biFnmtHUV8uwV61EemNwOqlx0UzAztxE9r9KseQ5PFgXE7PhFe00ZhbRe1UAfbhMurHVuGu2jCYWyMVh0cPS+UB6rsIlBRy8OIZhK+/F/1/8H81c3Wcp5y22SURMCUz6n0gM1R/6OxNmbtBci6MXwE6/faEzB+Rc12Xi9xJ+a32zK3KkPkVVC99XnVrC3RzH3UMbQ32D9suhzHd7O+7Kb/TPR+Bm0E9tJa9Ww26HjBXE24Vc3P/yzj+3b/E7MGXERpLYsvdV2JsJAOL2cEaDVQVSOgogNPkKYbhqdi/humhUW8gt1JGqViD6brIxkMYZKwLy8Dy2QKmDy1gbnoVbqYHm+6+A+O7tyERj4Fu8OK9fT6mBAFO5eLNjGdN9yKDmchME2Y4jJOvHsGBZ17FyrkV9PaPoG9wDM8fO4enDhyFW17B1X1hXNkTVsF2bcNtxqk0wyjYHr5xZAUnVx2ESAsHkC9VMRABPrMlg71DKfQn4soVvOYCVQIEXMjSSYxMDmPHZRuRSkbg2I3z7uV0k1cxNAhWup7qE8dxcXw2hxPzK7CilmrL6kpJZYy/YsuIcgtXcTaZeb2prpuLDNu55t4uLu3q2zVXddUf6kQoqmjxhuPAtStrCY0aqDUaWKk0sFB0kauaOHqujIMzKziXL6In5uHWLT24Y1cfUjELh2bLePlYHjsm0tjS46Ank0Zsw05Uerfh8Z8/jeOHz+CmX/9NXH/fF9E3PPJLqVqL+3Fe3a650Csl5TsR7DRZP8jv9WzpfsXZzXu7BTe5+dPjHfoVPGWWp/50qSS7gQoxaNNFY4on6HTb9LMF/fXtBtxsxdz0K2J/33QDburPBPXtpQI3ZbMn7W+3iHRaYGhkkvVBULGbixtajgnd0zm+4r7RzbNB97B+3JzSgCZjhH0UdEm8GxptBCZp2LAeZEqIWwSNDz7P3wTnaBRSJvxsHhoQAvrR/czfj9JnfpnVNwdMlkGZoHHezcVNNetLYJh11jcx3Tyvy5Ow9fj+ThffK8AF3y8udu2e6xbcDALJOslbp/fK5oy/adyxf2+55Zb3PSaGCgE7spVo+OtgO8ec+oXABY1PGugEQSRmLseAQAefE73in7/dxNxkxQhyE2wiM0i/KGdkwpHR06nfeS9lutUcCfpcMvdyDndzcZ6QkUQZ1APmy7OtwE3OKcmq3Oo9NGoJVtG10h8ShAAcwUKCO/7LLy8ER1rFyO0EbnJOUyYpB+uRQ33c+W4yA8VNul05lxLcpHzIgSP7kn9/61vfUn3mj0nNfiAYR1YYZZuXnvFYjwXHcabhQTkk0MiLrDwCLpxf4moqTDgCkf55zbHn/LnjjjvU+wSA4zslFp8O1LFMjjnlnodHeuxM9ifXe8ou5zVBBbIBWWd6D+hu6QIu8Rkd3OTnHCP2gx8U87NqhJEnbtPtwE2CViybIJQkkRCwLcgVVWf7+cFNkRvqHwE3KZ/sF0nm4ncTV/v4tfhtAu7xHfyMOp/PsT/ZrzrwxjFl+3iPrKF8XkAnAVPFYOb9LJO6gOx+/yGVMDd5H9nB7BeWH8Tc1MFNzl0eFPG94mIuciFtk78FWOLn/ExPnNPK7VfiRkr5fI4HbewPv8xy3AgsS1gRcSuWAwR5h8gLy+aawEM7kVldV3Et4bwhgMz1gvtI9id1v7ilC3NT1ycCbnKfwf6jnEgoB+kj/paYfSJ3AvhKNnbdZb+TbtOBDwntJO7oFwtsBul/vk9iV8paKgmQgsYyaO+j91m7vbiAv6wH9ZK+1rQrg+PLZyVGIJ8XYJ19Ky7u0l8C0gio3KrPaffbR17Gyrf+M2onD6P3a3+A+L57VNZzlZOi1UX7sF7Bwv/yJTjHXld2PKyowtUYh9MQViPJPUkT0e0ZRK/JILotowBOJsBQrEcCmmtR3visGbFQmS+jcqoEKxlBYiKN+lwZJ751EkN3jiG5KYby8WWsvLGEjV/bhlAypsC/8okCci+fxYZf24XisSUsvXQObtVF3xVDSO/qx/xLp2BUG0jv3IDMVaNwqxVU3l3E4sPzMEJAZCqO0tkqspuTMNwQzjw+B9txsfd/3I2VV+fglYDYWBp2zUXu1WVE+1z07OtHfDwD07KaMTtVRpI1C5rsT8tsJjZqhGEvFlE7UkBtfx6NQwUYRRdG1IRHdqryhF9jvTITfcNB/LYvoed3/w2MaLLt1ojj5+TmUH3tceT/9N8i8dl/gMSt9yEyvh1G+L2hb0TORYZk7fS/QORQlyH9oL0TYKnr6VZ2gsxx/d7WovZLELilHPvilnbSMf53cf5L/GbO/W497tbTjlbt+wjc1HqGgGUtn0Ph9LuoLS8ot2nGvwhFYgrcC0WiCMUSCMVicO0Gpn/6bZx6+qewrRI23LANW/ZOIJ2KoFKq4MXXz+LRZ0/j+JkV9KQtxC2j6XZtMtucgXg0rCZ5Nmng8i1JfGxPLzLpMJZPreLMwQUsLFTg9Qxi/OYbsemKnQiHDAXuqXgWCuJrxppkHdeCbDbT7jCGhe3AsV3UyzWcPXoKh194A7YdQv/AMPp6ssgtFXA87+CpI6exOD+DzdEKbp9MK9p4wwrBiMURSybVAnG27OHIAjC3XMbs4jJOLSzD9Rr4xFQvbhjvxWAyokBCyzRghS2QjM6fUCKKvrEBbNo8jkQ0rGKPGmg0D0BgqN/RcBiFUhUvHzqLHz1zUCX0IZg50JPE9Hwej71yDJODadx55RR2TvQjFDJhN9jutX6QbOpU9FSAa6hvE+htJk1STFYV6yO8lnCIO/46PIdU/jryxSpePJ7HU0eWsXEwht2jaXieiWcO5VCp1rB7IgsnZOH4YhVL+SI+szeDveMZxDwb4VQf4puuwmyjBz/6q2+jZ2wS13zyXmz/2M0KVLZrVUXnb9TrsOu15t/lIhqeiZFN2zC6ddvfGZbnhwVuciPHjTONELn8iliALW4aGdOSQKf/omHEcriZ9Mei9BvlNNbaMTfZdtmUdgMG6Pe0Aze5IZaYm3ymFWjcDtwURqQ/5uaFnMAFgXJB7RUjmewv9t16Lrq40qXNbxitBzBnPVkHGk9kBnGzGrSoUgYIaNI4JFDnj5kZ9IwYhAQhacgTAOIGg8YlXTAJGujMIL3tfnDT/zfZHwSDGfeSde724gab/UZAjkaO/5L3tOtDfrcecJPv4MaDzE3KPg8JWs0jfZ52w9y8VOBmq40UjVO64BL49l/cSLEfKYN6Ahq/TlCrkGEo45ksUMoBDT3Kk4DzQc/4gb6ge2SuUw7ILhWgSe5lP1POHnzwwfPgU6u2rmczyfoTBGI8RIJO7Vwe/f1GAIKsODID9cOioIOZoD5oJZvcQzDzNQEq/5wgUCjx8YLmSru26991Ajd5CBaUTbrb+dlOdweVIeAmk6Nc7CXgJucq28w+5NpJsJHMRn9cQb6bgAsZewSUqROolwjqsCyCtJzznKOc8/xN417Kps4lOMrnxb2W76a8cqx4vx6vl/qU/U8wh2FDODclzifbTp3M9+kxbfk3AVt93SfYR93JOU0jiIArD134OfU026C7pcv8pe4mSEi91K3OFcYl+0OMSz+4yfI5b3k4wT7p5hKGGsvkHOJvtlXc0nWZ5ZqvA47dlC/3CChJPcKx4BrNthBw5BrGd/oPTWhUUsfxh+9mH1A/sE5yQCiJAakDOV7+9UDATc51HhyJi7of3OT3BKp5AEU9vd5LkuSwbZIQRlycBQxlveUgi30tBwCUf7aNbSJwSJ3GwyHxipADYPYZZYZ6kjImCYVYV5ZH2af8sU85T0Rm9bawH2Udouxxv0c9ys85fyRkA+sgbumiJxkDnnLNulHWJYapDspLmznewq4UBqQOagoY3g6gEIYZ+0n6QBhk7TwZ1jt2+v0iV9QB4v4ubZG5L+EvBKDm8wLodgO4igyId4YwKkWupfwgdqW4oEumeL3ufF76nGVK/aT+QQxi9TzjQuYXsPLdP0H1sf8KLM+qhDwNM4TonluQ/uxXEbvsBoQyQ4Fdy2zo9vRB5L/+7+AcfA2oVeCFo3ArtJ+B0KgFa3sakV1ZWJuTCGUiilXYDN9Gz3TSgEKwl0uonikrIDU6HEd5uoj82yuwhnqaGEGhiJ7L01h+Jac8I62eCEzLgJ2vYujODYgOpRGKRVA5U0Tu+Rlkru6HW/Ow8mpzfzrw8UGEEhEUDi6gMl2F1ZNEYksWXrmGwtFlOIUqElv6YQ2lsfzsaSTHwgo38RrGGmDpoVFrIJqJw85XEEpHkd49jNWj8/AKNUTHknBsoLHSwMinJ+HUqirSnAKGDbMJdSrv1ab7arNNNdjHS6gdXELjWBnuIjMoAWbShFGrw0nGYF35caTv/h1Edt143uPVPxAkfFVeegTFn38dtbcehxVLqDwkocnLEL/9S0h+6isIZwbfx/rU5Z3zTHRwkK0meqoj8/diJmCLZ0WWZR2Xg0h/PaU9slZfKMOb75H5L4cbrea21E1iGst88xNRuumWj8BNrZfIilx862Uc/K//BQtvvgC3XEA0EYcZshS4aVkRWLEYrEiUliHyc/No9MTQf+UkNu6bwshAAkajThwNuXINr78zhwcfOYrRgTiuu3IIuZUaTp7OIxEFtm3M4sW3FxAPG7hudx+uu7wP9ZKNIy/MYn6uCGNgCBuuuwY7btgHoyETZS2zlkqk04xFyd/yE4qGUM1VMffaUcy9dRS5pSUs21VEs8MY2TCBnngM9dUcjs8sYK5q4ZXpZRw9exYpL4/PXD6APVftwtjVtyA7tQfhWB8c20OsdxCVpSU889Of4CcP/RRvnppGNhHHzbt3Ydv4GBYKBbz6zkGgvIT79kxglG7zoQiKBDkNF5YLJOEh2xPDwFgPBkZ6FfCoIFrDwHyuiNcOT+P42SVYVggxy0I0bKLhODgxl+PhC27YOYa9m4aQTURVHE4yPxWA+Us6JFy3AWONtdpcZNaAX8VzX1P8JgMnRxl4U93v1Jg4qYxSpaaA5mjEwrsLNTx3dEW5yN91WRa5cgPHFsqKebpvYxZXTSQRtSw4pM57LiI9Q+i58lP42SMv4tDLr6mYpb39vWg4TUp2rcqFvaFAWc+xETZcJDdM4OZf/x3c8sWvIpV9L6unm0n7QdyzXnDTf3Ikf3eKucmNMIEHATdlkxMEvNFQIrjJGH/+qxO4qRvb3DAy+UUrt3QBN+Ud6wEUPixwk8aEzlzy11E2rGxDq5PqbsFNGrf8CWJ+kRlCoJUGX9ApHDeMTz/9tDKyghi13YCcXAC58Se7gUZI0HjQ6CAoxyQ2fE+3QIiMMRdXlk0jjMa5gHuy4LfrK90oZ3lyL+WUxrkfzOI9NG5oyNDoCYrRxH5j0geyZnT39G5kUfpU3NK7YW5KP8ipMxl0NMJpnLWbB92Cm93UO0iPdfMcDVICh3Qx9F80VNiHNBgFpA4C6PzP6UydIDalH9BrBXLq868duMn5LOCm36i6UP1OeSaLTuamvxyyp1hvjqEw1uQetpn99c1vflPJqs7g9M/Zbtou84LrQTtwk7qiUxzLIJn4oMBNXY/qc2Q9Y3IpwU3WR4wDce+ivuLegnEFyW7U56xeTwHBdJdVyXRMHRMk55xTdLHlb+orvlPASup+AjXUFX6GIN8bxMriO/hOcan2606CNAQQqTsJxvJwR+JHsp0CQHGtCQI3WZ4YiHrZfpnR/2b7yHDVryBwU9wIuwV/qH8JdlHHUw+xPzingsBNAUJbgiRtBI6xNMk8pGwQbGYZBOfYlwThJMSEn9nLIgXsYX+IgclyRM6C5ILfcR7zndQtEtaEnh38PIi5KUxT9kE3a77eXIKmjGHJtVmAJwE8pb9kPAmcCatOH38Bb1lXHhxyTWDf+OvinyMCirEfBBDU68bnWQeJZ0qZ5QED5wTni4DIXKM4Jhx7f8xNliHgJgFUyjvnh57oSbLEC4NVfgsQoX8ua1ertVOPDSjt192quwERO+k/ibcp4DPfw7ET1pY8z3GRPZ3O6uT9oo841hIrt91+QHS17GGoq/gjbHVZg0TmWa4wOtknwvYM0vmyjvP9el/59ZfeL26tjMqrj2Ppj/8xQpUcTOZfiMQUIUnZq/UK7LKH6C13I33fbyN+xSfOP+7ZNZRffxKF7/4JnNeeQ6gnBs8xVHZxko4i2zKI3T2A6NaMAuuUzW8TD/CaWcVhwl6poXg4h5lHluF4DfRf2YN4Xxy1s3U4xSpC2TD6PjEFMxTC6qvzaKzUYdfKSG5JwxpIYeVgBcf/+hi2f20U/TePweqNoT5fRundHCLpBKJDUeQP5VA8kUcoTgKTib6rp+AUasi/s4xa3sbIXaNwCrZKYhQZScKMWsg9NwtntaIYmOm9IzAiEcx89zBWZyvo3ZtBLB1GcssIkldtwrlvv4JQ0oRbshU7M7E1i9TufuWSXptdRf7ACsrnasjsiiO7YxCGcrNvhuEzmLQ47AJhC41CHfWDK6j+YhH1/TkYERMhxhx1STZqwBnajMF/8h8Q3XYljGiiOQ6ug9r0QeT+5F/BPvCUIsyaiZ61SHgeUCvDqdhw+zai73/6D4htugpm7P1hf8RNXQC6IFuNr2vF4Ayaa357u9V8FF0u7/QDlnyO+pLzUvZ4lG8ezshhl6wFvEdvg7C8W3lTttMREvZBQsHwXf4DB76XdeO8FBuI9ee9wpTupIfes5f21rvyrKf0/4bu5QSpF1Zw+rEHcOyBr6Nw8qgCxSzGvaALiJo6TChmKtahU2ugZFnIXjGFyX1TGN/ci0TIg9uw4TWaMTYbJrCwWsOjz5zA3FKNjHFsG03g5qv70DsYg1FiUNwGXMNFtWLj1FtLmDmeg53uV8DmlhuvRTIWRr3GaJ1uM+nYGluxGV7SUy7v9M02w3RBtzD94kFMv7gfC2dmUCI7J57G2NQOpKNRhKtFFJcW8NbpWTx5pohT+aoCSLeND+HTd9yK6++4G5HeISyem8fJg2/jzIljyBeKqJfyKK4WcHYxh2Pzi6g4DQyl0wqIXClXcGoxh2K5is9fPolfu2oLNm0YRNkMYcWuo8qAsqt5xEwPA6O9mNw5jngsolzSeWI0s1TA/hPMrkt3deDNY+dQrNSwe2oQY/0ZvHNyHr3JCHaN92HrSI/KZk56+Zpz+lpM5KajfSlrAAAgAElEQVSLezNrerNfmomV1rKwS1+R2WqGYdLVWZ3GNdColuBWS2B0kpdOrOLJIzms1mx8/sp+7NvUTKJCYLPueFitOlhYtRGCg2QshJjRUAmQBi+7EaedHjzx0NM48vLLMOtVxBJx2A75tTxlamaTi4QNxKwQIvEUdt75WXzsi7+JLXu7c/v9oKcS406SCSkn4O3UQivwTDbBZOm0SijEjTBPuAluBhkjooypcMkGIbgZFJSeG1VuWmngURkG1Vc+40ZpPeBmq74OWqTaZUu/lMxNP7j5HiXuixvTanw6gZv8noDmxz/+8UC2CsFVsoWYvZ3GIYPzk/Xgv8iYoCwRxG4FFLWSL9aBDCDGCwxifXDRozFPYEhcRGUTGzRurTbH3YBonUAVXVZp5NA1jb/9F40fMscoDzTcCBwHxUIkY1Bip7XacLfb+LQDN9lvHD8CBkEsBm50CBSznnRVbeUu3Q242W3MzU5jELQxY/vJiKHxS/nzX2LoUPbIQKKekNhZYrB00qXtdIn+nWwk9fLke/4muEm2UzvmZlCMY7a71RxuVXfqOIIqjD/oBy75jITxYH9QZwX1HWWE85s6moa6yIDeJnl/t9tGbkrvu+++lszNCwU39TnPthN0aRVzsxvmZrft8bdfZFR/nvOLa+ClYG6K0S9ACw0OMUaEGUjQjwAJx1Zc4zrpLmkH60pAhkASdTpBG+om6gqC4Zw7NC4YyoMMZ/6feoJgDr8neKSHfZByW4GLYqzwnSyP7yTDj++hK7HELOQcJ9jDA07+UKaDwE2/7m+1xunGHmMuEpjTryBws5Oe8H/PelK3UxYJahKgYj8S4BLX/27XqCB5lDZwDaFHAy+utRwDjgvDa/CH85ZrCfuSulxkwl9mO5kX8JXrBfcE3INxPNgelsk1mCCxgJsE8IL04Hr7kPdTJqg7yYDk+6gjg1z2RU/qwJoOmAnoy3nCw0vqNokJ3mrPGLSe8DMBxsTLhmPMd3FfRrllPUVmuQ5TFijjOrip97eAmwTz+TzbIFnbJR6qHILKPll+62BmEIjhb4P0CYEDYYBfSLKddmMpoLiArrzXD/JwPMRlXPYgsl7LOPNvliHgrh5Ko9XYSB8IE1MYzdJP0u9SriR5lH7REyGJPpG1XQc2Wx1yeHYF9eMHUPj+/4PyQ3+NSDIOJPua1dXdek0DJl31Vwrw4mnEbroDmb//h3Cqqyj+zX9E7fmfIkSX60SfYjUafRaiV2URv7kfkU1pxQr1qiTtNJP/eAzpVvFQPlaAGTNg9TEEnIfydAO1Y3lkrx5BKBnCysun4dQYtzmM2FgS4VQIdrGO8nwd2Y1plUAoNpFFbDyF+lxeyWIkG2+yQMkGtcLKW1PhDxGrGT+UHqS04Ws1xRxVSX34UaV+Phs6vVsVFmKFVcIj5UlpEZg10Mg7cMpV9R2B0cqZEqw0QUYPVsZAo1RHfCqLvptG4Tl1FA8sY/7pBViDCaS2pXDuiWmkJlLov2UCViIKt0xPSkP1CTOww2Jd+S4TzulVlB5bQP1QHl6xARUNrrYCu1hF4td+D/FbPqfil1ZfeQSrP/wLlaYjpDLWM2GIlqCI8T9pzRO0n11E6it/gMRtX0Bk4+XvAzlFtuRwphXAKaE3xJsgaN0W+e20X6a4UfeL7aDb17ruEVdxATdFt+kHbXIgqbOahektIOh6dLt4oHBuypzyszFFF8iBFf8WQFVCdKznnR8xN9d6q1GtoHDqXRz99p9h9oUnUC/kEA6bCBumgqcUqLn2w7CO1bIDd6wHG66bxNRlgxjoicJUsSVJhWaczWbAC88C6p6L1w4u4u2jOdi1BrZNpjE1GMOGnjCSVDTlBs4dL+DEgXmsIoqRj12Ljdddhf6RAeXWzExjBDWbCXXctezjdM1usjf5ozKBh0NYWVjB6bfexak3j2JlsYDsho0YZry6ahn2yhKqhRyWC3n8/HQOry9WULBDyCTS6OvtVyxV9kO5sIJysajYh4QR1ampxSQMhoolSqGrOY5Sgmse4KjU6+hPRPGZK7fi7iu2YWJkELm6jfmVHGqreQxkwpia6MXAUI8KFhw2oIDBMwsFPPLqcTz22nHlgr5n0yD6MwnMrVTw0uE5DGai2DvZjx1jvRjpSSIVDcNhHXhaIxmG6IK+xmTVs6irCa3YnQJ08nSQO5UIwrGEUtSea8Mpr6BIN+dTeUzn6uhJRnDNVFZJRsLyUG0Ah87ZePLdVayWK0iHbGzsj2LHcBybBmKIp7KI77odL+4/hReffA4Lx48hnYyr2KCiG8OGp5IrxVQcoTB6Nu/GZX/vi7j9K/9InaT9qi8/uCn1Wa/RRyXUDtwk6MBNJt2A/RszPisnttwc0nWY4JnfvZLKj5tV1pmbIr8R7q+7gJs8TffHfeO9ZG4SKG0FpsiGJ2iM1gNuNvc67w92fSFu6d3ISysDU571G4Kc53TfJ0jid/HjXOe4CSuEG0S6A9Lo4WZcvzgeNHzpxshxCjKq2skV+5Rx+mgk+C8yhn784x8ro65VrNX1tNtffitjodXGQtwyCeYT2PTLKvuCQABBS4mrRnYdZdvfx7yXwAENYX+cxU6bHvYnQTQahUHMTbLxeBDAewgeB4GrHGMCxqwv44sFAZwXmi09SF5bARGdZJubIraBIHwrZi/L4EaKIAN/2PcEmfXPqDvaAZl6PfygpszlVmAnP6eR3gnc1Fkmndrd6ntuAMl0JuBBXeLXYxzXhx9+WLGXuFklWEF5pSz4DTbeK4Aj+ywI2AzSY63mB/VEN+BmK93bzYZeQlhcKLi53jWuE0gk4OZv/dZvXeiQvuc5vo/johtM/L8YCdQj1IUEnDh/+ZugCe+h7OtMcBbMuc9n+JsyQL1FoJH3EQRnGQRKdQBEGGMEYOSAhHOJeoqHGXwf68DPdFd5jh/L4Tzl2kuAjO+kbuf/2TbqcoJEfCffQ4BO2KJ8H3+4NhGYon4UN/pWurvV+iafk13PPYrubkedx7Wq3dVJFllvHshSR7IPdXdxroeX4mIduI/hwR/rT+Ym+10MWo6rxGXk+zjfOY/5wzESF2E/IK0bkZQLtkX6nmNBuSCoyXL4Xt7DOvBdBOf0BHyt9jndtp/to35n2aKDJFO8n8EpZQoYJUa0MIBYV4llyTZSdmSecC8h9/nDO0h8OAGNCf5Tt7IvOAbsC44p11XuAdgfwrzkb/Yd5V1k1h8vmOA65xyfp+yzfSyDMiPjp4Obet91ksOgfhb2tzCK24Ep3Y5TN/eJ3hKgopV7qQ4wir6T+clx03+CmKYSwkBYXwKS+tdw+VyAGmEWC+tTd9uXOKf83ZLd6jpYffQbKPzlf4QzfRjWYLaZxFYHxd47eAoE9JiPo1EHLLpqNxS4BseAFzIRHgsjfsMQInuzCA0wdATjaDrNxLiKoVmHW28gPhKBhyhmfjSL2lJFMSvTG3uQvWkYS8+fRvlwDvGRNDKXDWL+kTNI7UqiUW6orObRbBSpXb0qtibrAs9WICVtYmZdV+9SuUcIlhHPIHJmNslUNKJVKEw2hPes2TRrCY5Vxl7+EEUk8Bn2YNBrUqGftNWVZ3mTfOS6KoannWugUXaQ2pbB6v5zKBxYgeuYSGzpUYmK5h85jdT2LDJ7+uGQZPTjd4F0SMUFJTuUGIlTrmP4xg2IDMcV9qrAVLqy0/CmLX62htqBHGpvLCn3dZNpRM4zxliXBkyyOM/b42v4gZ6sfs0NnmNin5iGufsqpD7/u0jf+dst3dSFvSw62q8fOSdkrdWJB+L1IB4bwjLX3d0vlHXNMqSc87iWb0LLPNTd17v1YgjSDbqbezsXd/Eu4f0y7y+knR+Bm2ujUMsvY/7153Hgv/yfKE0fQ8h1VAxJJdeMk8mJT6HnwYANlBwgc9UYNl4zitHxNFIWlJIiHZvgplIMyjXageE5MOIhlGoOXj+0jJ88M410NITf+NQYJgZjWJ4p4cQbi5idKSB7zdXYdusNGN44rk55bJsnHg3AaSiA01STi7qzoajuigHpeipjGpMWRXsyWJo+h8PPHcCx109geHgCyagBu7CC0vIiKqsF2E4NRjYBb2QMi2YCR2YLeOfoWZxdymN5pYoqT40I7EUs5QpOPRYJhxVTk4Bkg8F2PQe1uoNy1UaFWeENF5Wai9HeDO7dtwt//6YrMNSTwvH5BYTCDYwNxbChN6baVKvWEWX2M9PEifkCnnz9BA4encGWsV6MDvcogZ7PlXBqNoe+ZAw7xnuxebgHQ5k4ErGwimHZ7OdmwGCDMUfYz3RLV0Bm80clLhLFu5bESJ1skIUbTcBKJhGKWLCrFdTzC2jUazi1WMebZyo4navgxk0JXDmZxqGZCh54fR7Hlwr4n+/diOFUDEdmS1gpN7BlJIbhqI3+PXdgup7GL557C68+8SQsz0EsxkDQhkqaFDGBSMhElKeSYROhRAYTN96Bu/7wj9A7MKSYpL/KS8BNPTaRvnFsVTe/odfJLV3cfYIMSi5+ctpKGQhSaMKCozseN6etDE39c24YP/e5zymjIAjcJFhGcJPXejaOvHe94Kbep8I8uBQJhTptfoPapX/GPpIQADRs/BcNP7qBk9knfcsNP9kbZKv4LwGgv/3tb78nRlsQSOR/lgklCJz6x59lkpHy3e9+97xh2m7OBAGVrcZ3PffqckJDhiAW+y4okzsNIAL6OsjL8Wa/EZDyX9yc09ghGNVpTP3Piluk3+WS99E4ZaZXGsNknZD9Q+PKf3F8aIjR2CdTym+UXQxzs1Pfd6v/WEfKKw1g9mOrmKx6eXxGNnQS14ebTgIzHCP2S5AbeysdKMa0vlGVz+Q3x4Fxa7uJudmNfm3Vf+wHzkGCNv57xE2fgCXBDdaNxhoBLbqLU379F/UqDyY43zuBm530JfUtdW+7mJt+t3RdRwQdVPh1fidwk3pDj4HVrZzJfd///vfPJz0KWrf8Oo1rFw+ILiW4KfIr7t2SBIPjy/ZJzECJr9k8eG7KvL/OYsywnryPYA/DfBCwYVkcM/apnvWc97IccS+jccJ7BISUuSUGkd7H8j6OJcuhfPGdfB/BH14CgLJMtkEAWD2RCu9rxShfz5iyDtxHcM6zHYzpLXH11lOO/16RVe5xqO/ZN1wj2f5LUW95H8vjO7gWcvz8/SusG7ZJgDLqS10/+evDussPy+M4s484TqIb+T3LY1n8IYDHNYd9eKnbJ2EyCJ7rmcH1hER+3SDtE0BNmIPiHs1xZ70pY/zR+0MMeOlj/16UfcE1lOsFZZbPCuOJfaLPFwEqJF55UN+wLlxb2bcEwmUece5Je4PC11yofAq4yXFl+RcSw67Tu9vp7aB9ht7XQWWzPGFjinss+1ZYXLoLPPtSd7Vtty5JPXmPDizxc3FVF9f4bvrJLRWw+uCfoPjTb8I5dQLWyFAT3AwgMrwv4Ta9NErEFKoIb40h9clRxK8dhmfUyIpSrErat6F4DIzxZrgmzj54FjM/P4v0VBrb/vkVKL46i/pcEeV5G7m3y3C8Ojb9xmYYDVcl841PxRDti6okQ4YVV27uBDM9zvlIEyBkzEqv2lAMSK/UgFuw4SxXYS9U4CzU4FU8lTHYY+bguguDuESjmUD8l+AmMRLAI+MzasKIAYiRiRpCeCiG8GAMJklgGQtm2lKfkxUqMUMJ4Hp1R+U2Yd3slQrsxQpC8TjyB+fhVBqw8w7ciofkcEQlV44MRZHcNYRQOo7Vtxfh5upKFyW3ZZDcmmmyTotV5eJPopkCOqsu6m8voPC9U/DmATMahsHUAmR9urTDfQQUDdxUSYCZLOrsNDC2EZlf/2dI3nY/zMT7bSbZGwpTUnICiN0n7Hg9/rHIPOeprPVsD++Vgx0B/+TAR2dctpujLPtiDpE7zf9O38v+gbpUDtOERd3p2Qv5/iNwk6JMl72zJzH9+I9w7Ad/iXp+CWFuxMKhtWzpBF1IBQ+pUwe7AdSSMYzeMIHNuwfQ12vBdB24Dt3X1xLecFPJkwO6k5seipUGTs5WcGahAtNwsGsigeGROGrLNZw9nMPpE6soRdO47PP3Ynz7pmbCoVptjXjIgLkNdWKicuOo8xRxxeZc42mKg7BlIhSJY/rgaRx6YT9m353BYP8Iwk5FMVErq3lUqmUUGw30bt2Eq2+7Fhu3TShgcHZ2CTPzBZyeL+DUXB6HTi3gjaMzmF0oYTSbwWA2pdir+UoV5WodDbeBUrWOis0TH6iM5rnVKorVOnaMDeELN+zB52/Yg3ylgkIpj56Eh4mBOLLpGGp1F5YBVO06ziwWcOxsDoPpOJaKVbx6dFaBuDftGkdPJo7n908jHQ9j+2gWm4dSSEYsRYp1HVud+lAfqUMgBWj+Etxs/s1/a5v7NXBTbfj5fzOMcCKNSDqjGLq1/AIq+RwOnc7hrTOrqt//wS1jgBvC919ZwOOHFjE1GMbv3zqOYtXASyeKyJXr2DMawY4+E/HhSXgje/H60WX8/EcPo3juNHrTKViWqdoaZcIlsjYNKNf6cCSKzNbLsO2zX8EVt38SiXTmV8rg9IObutHeysAP+rwTuHkhSkqekTibZAnQUPcHvPcb4vI3N5lkD3UDbvJdsvjodW21WWISBJ7CE/TxX3639FZtF3CTbs3+i22mGzhdzHS2RZCRHbRZbLfJk+/EwLv//vvPx13R68H3PvHEEwrYlDhe8n6CZEyawr71X9xwMvYmXdTbAUe6HLFOZOQR3PRf/kQsnYAVGcsggES+CxrjTkCwbBKEpXzPPfe8jwEnG2W6O9LQ9bsfk/VClmWQWz8ZTGRZ+pO7tJIfqS9BNJbbDtykQcy6kDnK+8g0CnJT57voUkeAU0/IcKHg5qUCNnVZYb3pLst2kI1IA3M9SXT0/qRskUHGNtOAFdc2/R4xhlt9phvL/H87cFNibgoI5R/boPkd1Ic0VBkLj2Ec/Kfq3FTTeCY4x/mnG/DsuzvvvPO8u6n//awfwU2Ofzd1a6UrhblJOWuVUKhTzM2guar3j55QKOjw6mLWHD77jW98433MNH7uHyP5+1KDm1J/ASo5rgIyUh9TVqlr+SNgl4QmkGz2uuxSFuR+/l/cfiUenoBX4h7LMRRwk+XTSOM75Yef8X1isPCdOqDD+2nQcB3h+/ib9ZHkKPp7BYzjb8qz6CYx6IS9KiAE6y4usTqjRQenBLRjWQJi+t1zxdVOypdy+bfMUZl/cujGNogbLssVw5T1kPijOhgnoQXEcA2qd1D8RB101PuDn7OvxejVmT0iH+xrYbpK7FUBdHSPF71fOVb8EXawxDwT0I2/JVu8HEKz7eJOqMc+9PedDqLq+kzGi+VJn/P/Ig/yTgG2Whn0IufCetLbxb6gzLI/WC/pD/Yfy9f1t8gsf+syK4wj6XdhNOsyzP+zPeIGLvEd5YCF38mhBOsggCvbKu73l5pZKWMirtmt1vyL0ZVB4Garz4LYZ63AURlLYXf6XeBFJ/F3N3tCvY1SD5k7whQTnbee8ipvPYPVH/45ak88qFzTPXoG+kJGqXfTaKUlXzfhlh0YUwYSdw0hvm8A4XQEbrUGeLRqCcaRqWlj+elzqOZs9N86BStiYuG5WZx+fA67f3MMbsPD8lsFhFJRTH15I+pLFQVURgaSCKUtuEzephLxhBQhiriEW3Hh5lw4CyXUz5TgzJThLtXgMVReKayeUXgDPVcJhlokESnjqMl2bOY1/iVbUTwkFdq55hquWJoeoFzS19bLkAmDnJ+EqwBOoz8GazwFazSN0EACZm8YZtyAZxKII4m0+SK35qB8oqyYn6EUUF1cRfHNOnpu2YLisRzKR+YwdHs/wtkocq+vINqTQCQdQX2phOy+PpjxMAyPJCgPdBs141E4pTrKT51F9bkFuHMNhOIRwFoDNnV8c62dBjGechkNx4N1wz3o+8r/CmuMcd91amfwDNJjTgqorsucHLjrybekJM5ZmRu6rmKZegiHdnO31TyUzy+EGbleXaGwF9dVuo/6SMLrBIVRWm/ZQfd/BG4CqK4sY+6NF3HoB19Hfv8LiHs2YuGQym7OGUZGNuninOjEGJkN3JjIYNsNoxjfnFUKY262jLMzZUxOxtBHd/OooZLHqFkNF45l4J3Debz02hIKxTq+dt+4iqd57ugqTr69jMWSh55r9+Hy225EJpNUCYvofn1+Y++SGk76ePOcRCkpSSxEsjr1ScXFyvQqTh86gdPHTqCUz6M3kYJZL6ss3fVqBbWGg6oBDOzYgt03XoHJTSOIWQacmq2mKBP2MJlPsWrj0Nll/Ke/fR5HT+aQiSXQk4ijyOyX5QrKtTpWylU04GJDfwafuHwLFldKeOHIGeTLVezbOobfu+t6bJ0awQxdZ5Zm0R91MbFpBKn+XkQtE/VaHafmVvDau/OYyZWQTVrIxMOIhkKo1F0cP7cKywR2jGawfSSDoXQUcYvRMdURvlLSniQLUudHa3E3yWZVpxTNUyUm/uF9zWzqKhqniu9pRmKIpLNIZDOwK0VUcnSxWsLx2SJmCw6mNvTgRM7BSydyaDSq+MzlTCiUxrsLVZzL1xCLmNg8GEcfT6isMNKbrsWpQgyPPPYSDr/0HDZkE0hGI4iEQrAYFNpUoUBUkiSbC0DPIAY/dgfu/od/gIGxSVjR6KWY0xdURjfgpt+gCzLAP0hwsznsrtp4E6QhaEbgSNyT9fro/18PuCnAlR/A6ARuBoF7BDcfeOCB80W1KqMduKlnSw+KbRao1IM2VL4b9boQeCCwSsDLX0f2N1my/gz3Uhw34Yx/SJdQfywWPktj4mc/+5liPnULzrYCN7nwk2FE5qYYp+2EXdriN6LkmaDPW90b9B7Gp5NEGP7vaUCRsUlwyO/yxntpHAkw7F/cuUknu4mAMlkdrdzvz68Nay8XcJOgqf8S5ibnDfuOmxmyiiR5Q9AJKseP7Cq2ga6HfI5yzjYHyTtdRinzerZ0/3xqBTRfkNJae4gGibi7sk0EjGkokv21HrCLdRVXT4LybIcOSvvBTdEx+m/dQO4G3PS7DAfp1HZ9w3nL8Wa7/RfHju0gUB50sX84bxnz0A+Mcq7xQIVJrig7662XyCbliszNSw1u6mvRBw1ufv3rX1fy779arTcfFLgp7xOWpHhBCHAhQBZ1jwBNArDobp8yNmLIc+wFwBLmGH8Lo0RAIOlzAenkHQI0imGmA45SZz/AKOCfsE/090m8PQGwBNwQkEhnrbLt/FzAT32MdCBNByEFQBLgUQBFv4EpyUn0skV/6UahgKbsJ2mXAI46EKqzcfR6C2itr1dBelLeo8c+k2RK8p0c7ujsRRkX3fVW96DxMwv1vhIDXMZJj32pA946mNpKDvzrcStwUwBEYUCKHOqMvXZsJV0H67Ij7ZcYzJQjvU90d0jpE39f6HWTOrAdAjoI6Mk6CHNUwGJhbslBgD7vpH+FocW2dsvI6rR2ynxlm/TkW52e+yC/1/XCet8j81TGUdbo9QCR/v0968P+Zv/Iwcp668X7neVzKD/3EHJ//q9glnMIxRMworG1MGrEE1x4dbqkezB6LMTv7EPiun6EstGmK3jDgxlhtnMbKwdyqC5WEclaSEwmceZH07B44BOhK7aB+IYw4oMJrLxbQmw0ip4rehDpjzfLNyzlGamAVGIJTB50YhX2dB32TBWNhQpCzB9hN2NgKuOfQCKBNJPkn7WwbwRZBegTQFMtBC16x4/znX92LXalSq4EGIRFGs1wcir3OfOVREw4yRCsDWlYYxFYkzGEx1Iwe5JrICcxD7rE000fKLydQ2l6Vdn1ycks0tsHsPDISRSOrSI5lULPZb2w+uMI9zAfCbFdxgpl6FLmRXFgRKOKFevMVVB5ZQnlp+ZglBow4xYU8LDWTgUMV4uwS0WYk5cj88V/igTjdIZozXd/iZ7nEwJY6oxqAe2lRF2eZb7IYQj1g6whLOtCkvzoe6gLnTvdt/6Xd3K+0i5kf1DvdeN5dSHv+QjcJNBUrWJ55gyOv/oSjr30DMonDyOcm0XGqaAnaiHGgLjKhcdDxXZRjYSQ3NmH3dcNY3Ayhbn5Eh55bBrfevAU0ukoJjYkMDEcx4b+KEb6LIwNx5HpC+PkmSLOnM5jIAXcfnM/Kks2Th8o4PTpCuyePuz67D2Y3DiOUMhDo95kJlI3qJQ0dDNSfzdBzWYCnabCCDG4sONibv9pzLx+AsuLORSqZZRrFcRcB5FGHd7aBrDOpG3hEJKjw9hxzW5s3DaGVDKCerWmAD8VMJeHG5YFMx7BGwen8S//7DEceHcB4VBYsRwJfNqOowBOUty3bhjAb956DSZ7M/jBi2/j8QPHEAoZ+Oy+3bj/ruth5+aRO3YIXjGHkc2T2HHVTvSmo8q9/I2js/ibpw7hmQNn8alrpnDT5eMqBMDz78zggZeO4+YdI7hj7zh2j/YgG6VrPJMtsOlcCQhaNmMbKxxZ/eE0mZlrrM2mfmq67vNzpRiFSM/NaDKNRO+gotNXls+htrKEwmpZZU1/4WQJi6UaJnrDuG4yhb3jacVeDYcMuKaJ5YqH2VwNEbOBVKiBvk2XYSWyAS/sP4Mnf/gTjMZC6ElEFbDZ3Gw6qJsWosPj6N28E5N7r8GOa2/A1K7dSCTTf6eYm0HGbCtjTlc8ncBNGol06xEmn1+RU8myDBrrdJ2k21MQQMG6cLPIZBFkcurl+evO8ugeStdhulL5L3FLb2fAXwpw0/9eKbMbcJNMKj9T9WIWJHmWgBj7hf3jL4+LJ1l7TN7D2Fd+I0j6i/WnWyxBr6BTOI4PY3XS/Teozv5+Z5xCApx+phf7jzGqvvOd76j6+F3J/IYt/w4yErv9rN2CSgCtlSswjSayAB955BElo60ulkFgKihxEttGQJjsOSbf6ubqBG4yUYyAm9I3nBuMm8p6BLkoc2zIJOW8pVs7QU0mo+kEbvrHNAhoDhofvz64EDgKtDcAACAASURBVFBNXMn4TrrWMn6v6BPO/6DwAf7+Zd8TnJYM40FApmwO/XpR/m4Xc7NVtvR27dW/Yxs5BoyzSdaqX6bJbCeoSfdyP3tK39Ry7Mn6DAqRwDLIHn7yySffxzzuRh5Fl3cLbvqBo6D5rH8m/dEJ3CQzVBKvdFNv/z0EeSU7eKvx0T//oMBNqZcf5BRQRkBFnRkoAJ0Aop3ARh2cExBGB1n4vM6K0wFW/b0Cpup15vjqQKCAgfpvYWvqLqf+d4q7nrxbZ1cKsBUEnPEzKV/qIcxDmRM6cCz9KvNHytbnvbRJQDC9PN7Hz+WdAsroLFQxePWy/UYtvxN2rICmAkzLgaK0Tf6WPpO+0ftK/q/LRJBc6OC3gJz6+PCdUjcBU0UG9b7TGaLt5jTL0/tL2qozU3VAsdP+p9U80ftCZ+hKX+lgtt7feh+IzAp4zXrpsRn1/hfgV1yrBUwPApGb9lxI7aMuFZtKmKoCgnTqtwvRket9Rpe39T7L+ylT7E/uibnHYpsupF0y7ziecrDjP+hbd/08F438AvJ/9W9Re/5nQHEFRjSOUDisYkt6lovodSlk7h9FaCAFb5WelwTV6KJtoXwsh0N/ehzj904iORrFyhtzWJ0rY8vv7cPSw9Nwq3WkL8sgOhJDOB1tepeqUHjMkGHATEVVzg9nJo/6/hVUXimicYJu7g0gasCKkUDEzbGDQsNGzSZhiHFNGT7NQTRMMo4FkxmQaSs7DKvBuJlNF3mHpFMVc/P9PUMsNBZi4uNmbM1m8iNVQ5AmxnFjot1ag0l6aY4TUAWiFpAKMWmzhartolEhAEyGZxihzTHEbkgjumsQ4d5UM+RctaY8adWPFUFtoYqlp0+jPlvG0Ge3IDYaU31KgJcJhBuLBSy+OI96vorMrjSyl43BqdQUMKpc88MGnOUSCt88BfudSjN5dLYZ7s6rV2DEe5G453cRv+urCPUMdMXWbCU3Irt6uBzKYScZljlD/UDCDnWEeHHIocuFzIF1y/cleEAOYFlfORC6BMW+p4iPwE2tOyg8BDoXZ85g9ughnDt8ACvHDsI+ewxJu4xEw1bBfZ1sBL2X92Lnnn6k0xYWFso4dDyHM0tlVGoOlnI1rOTrKJYdVOtMRkQmImPyOtizKYqv3D2Ayakk5g6VcOLAMpbLFtI7d2LPPbchxdgaysW9ydJU5wcE8UglV9lw1v6m5misuWWTNg4PS2eXMHd0AQszy1heXERh6RyMYglJJhsildwDbMdFlVTzbBpj2zdiy+WbsGF8EKbnwq7bKtmPvJfu1KTWf+OJs/j5C+/i6MlpFIoFFOv1tezmngot0pdK4NNX78LvfGIfppdW8O1fvIFH9r+Lvp4MfvMTH8PWmI1YaQlR08bI1Bg2jA8gFY+gVK7i8Jl5vHDwLBZXahgbzKIvm1Ks9+V8EYen5xEJh7BncgCXjfdhQyaGqEWQmSxMxjLl6VIzyzoDCqvAx4ryvwZuroHDzc1oc0EkPOyqhcBVp1RmLIlE3wYkM2lUC8soLswq933bNVCy2fsEUA1UbGCx5GC54qBS87BQdHB2pYKGXca9u5PYNRRCz4ZJ1LKbcfScix//7Q8QqZcRT6cQyfYhOTyGke2XYWrv1ZjcvhMj41NI9/S2dAm91BO9U3ndMDf9Bn5QmZ3ATQIsBA30TNcspxX4QcCGCVIInPmZgawPwTcCnDRA/caf/M06EZCh+3gQuEmGHGNuBjHsOvUbE/CQ/SbxleR+bpDJYiNw2uq61OBmN8Ch1EWMIQKJBDeC4mx2avt6vif7k4lyGMNLv4LAAgIudHVnLEH/xQ0BgbZnn332fLIBMbJayVEQmKmXK5uKoPv8m3D+zc0v44KSseof9/X0STf3st+YCIYAo7/O/n7sBtwkyON3kWc5jBHImI10Ow/a3HMzIrEpyVhlnDr/pTM3/ePqBxvatUUfx6bubkUT+GUp/nv0v3W9xY0UgU62k20OSqojpVJXEVxmf+ll+Mtu9XcncPNHP/rR+5K9tJIJ/R3sS7IuGTOTwOaFuuJ3I3/UiUy4xrHvxBwPmofrYW62Azd1veWXiU7gJtcHApw8GGmni4PkrJ1ctdJjnD+MMXqpYm52kgkx0AV0FNAq6G//vBOARf8t/xewKWhd0UE5P+NNZ4n65VZAS/ktYKD8HaSLpX0CGEn5fnBOBwj98iJt8L9HdwP3vycIeBTZk7oIuCl9JbpL6iZAlcyNbuosdZf6SP8Kq09ARwH65D5+r4ObUlddHvT3y//980na4h8r/W9djoLKl77zH4h20jn6u+X/IiO6bKzHiNd1t14vqbdfnnRg3g+2+/tEnyN6nYJkKeiAQS+Pz/Me2ZtdCnCT4Idkhpd4lZ3GoNP3/jmtzwk/QBN0b6v7RVa6AXkE2JSQC+uRB7/eFvdYCbXgbz8T/7iVVXj1KkLZQRjhSIcu8uDVayg+9W1UHvxLNN5+DUY6i3rRRnRbHKlPDiO2r18Bb065prKSuzWgNldBdbak3KMbRRul02W4zDkUt9Co2fASJmJ9FuIDccRGk4iNJ+FUKjDotklWom3CWXBQO7iA2psraJypAUVHsRbNBF2uyZIEFmsNvF1x8DKSCPUNIhKLKdISIc6w00C4ZiNq15HyasgYdWThIm6EUHBNVB0H/UYDW8NMYmwq21u53hvNpMY0tA/YBkpeGDHTQNz0UHcdFL0Q8rCwGo6iGonCsSJwGYLCM1WSYrtcQrSYxxWNIvZkTKTDZjPJEr3jyzYaxEKyEVhbUojs6UVkVx9C2TVmKolNtgunRtdygrJMXBSCXWigdDqHpTcXkBxOY/X4KsyoiZHbx5C+rB92nsmRCYA222IQYTUMlJ+eRvnpc6r/2PducRnmZVcj+fd+F/Hr7lWYQafLs2vwaiVFowoleqDYU2t7WeoX7qsow92AmkH7DIKZZBhTR8gBjYSyuBR6o1P7LvZ79oEw5wWsvdShMj4CN1uMkgCdxZVl5ObnsHLgZVReexbl6aNwUw5GruzDth1pNZlPninjzLkK+gfCGOonU4+FuirbeLXRUK7gszMVLC1U0J8K4fo9PYhHTZx8s4CTx1ZRT/Vj9PprseO6KxB2CGzaKo6mShjE01GeHpBxyL/XYksqBuJa4hzWgWcjLu8DUFytYfroGRx+aT9WTp5FwvAQD5kqGZDDoMk8NbGiSAwNYHTzGKa2jmJopEex0hk3tMGJaddgmmEYAzsxtxzDI0+9gseefQEnzp1TrugKQmSMYbuBct1W7Nbfuv1afHLvZhRoEL16GM8dmUU2Hcdde4bxiT0bsG0Ds2OSJd9ALGwgX67h1HweMwt5DGRTeHs6j6MzOZWt/NotgyhXKnjj5AIm+pLYO9GPqf6kSsjjKBdzAplqK9kMnE9m6xpXvglvkoPKz9eOmFSiNgKbaxnn19zUjXAUsd5BpIeG4dkVVJfPIX9uDqfmS3jyRBXzpYbqtxhPlVTGcw8Jy0AyAoRUMjgDm/pj2JDykO7tRXhoOxYafXjguz9FxQvjmns+hys+fjtGpzYhne1BIpX+OwNo6qL/YYObZKOJYpffrRQmGWV0nyQYEcTi/N73vqcSoOhGgV4WFwICkASkgjJwS7Icul53e3FDRICH9eJv/+aKzEKCeWS7dbrWy9zsBNa9b3PmA4fkefYJQeMgELFTndf7PcE59i/7IwhcUzN5jQlCAJpMQmYVD7q4MBIgZ3kEt1sBZ+02vPxO4niJu6P/XUHPc+PAfmOs1aB4mevtl073S/xNuobrLsxBdaMcEaBs5ZZO9qzO3NSNPtaDc4PAMtvXCjCjXEv2WX/dCTqLW3qnvtef7STPrcBNPkeQT2Ju6SCkbCSDNob8jBspPsuEREGZ63kPdYr/IEYHUPz9J++Uz7sFN1u1r5VscH7wwIds625YqJ1krN337Fvq6oceekjJjg5W+OsdNObrATe7qWeQsXyx4KbUOwjIXO/YiGx9GOBmKz2vAyu6jAb1nbTdDxx1Axb45T/ova10qv4+0f3673Zt88+z9YyRHzgJamdQu4LqI0CUGJN6XwbpN72eQbojSP6D5pi/DQKa8XPxnAiSab/u6tRv3YxRq77qtn3t1tygsepGLtvpkXb1le90cFNn4rbqj1Zy240c+Z/lu/meS+WSLmEp/MzSbnTtB31Pp31/q/eLW6uAthcjE5y7sp8JBFcYI/C1J7DyN/83vHwB8evuQPz6OxHZsgdm8v1eYIpVWMpj6c//JerPPwSsrijg0TVtJO8YReL2YYT617KpM35kIgp7tYT5x8+hkTeQ2TWAxmoJ5dlyM3lx1UE4FcLwXaOoLjcQSVmwUhYM4qtGA6YVg7too/p2DtU3c2gcq8ArNxC2PDSsEBbMCM6YUdRjMdi1Mtx4P7yx7agNDmN+4TjshXkVLq1ar6NSrSMcjaBSLivAsbEWxi0UYmKyJOYrNYzWK9hr1rAt5mIkRK9QQqKMkenC9oBFJ4x3bA+vuBEUYwkkImE0KlXUHRshxlk2Q4hGI4jGYqhWqsgmUwpYdcImzHQvxib3IDrzLryZdxGuFhC3wgjZZUy5DnqYVJlJkshLilsIbYshfs0wIlt7YGbD8FCHVwNM5tBYLKNyuojqQg21so3qQhnp8RR6rxxCuCeO6e8dRTVfwYZPjKPnsv4mWYuJkujKz7AAZ4qoPDuHylNzzQRHbgHoGUP8lvuRvf8PYTCresDlVguoHXoF1ZcfR/3tN+CGLAz8038Pa8MmYM2NnXJPGZbYk6InupVjuV9cuinDApRK6I5uy/qg53ir8tkGCStBnSehRy4lwPkRuNnl6JaO7sfpn/8A068/hUYkh637+jC5PYt8oYZfvLKIX7yxpBLFDKQiCvRiYnUmk4lEDAz1R7BnexKD2RDCBCXrLoqrDRzfv4LZBQeRsQlsvuV6TG3bBJeZwNeyrnsqIzjZiWugpgrQS7DOgKGyYDaZnM0DE7quNJSisCJh5JdW8c6rR7H/uQMwCwUkmUk9RCXUDE5bdTzY0QRi/QMYGB3CyGgvslkLvWkLyUwG1uAmYMM1qGEAT37/B3jwJz/Ba4cOo6Je6akM4HQfp2JjEqGZXAEjvWn8w49fidt2bcRiqYq/eGY/nnr7OHaNpfHbt+/AfdduVsquVKpTf6BUs3F8roC3Ti1htVrHSG8S2RhjcdqYy1dxrlRHxjKwdTiNTf1J9CcsRNXppsTObMbg4AFPk5bfBF2Zdqnplr4Wl3QtmZD6RPUbT5vWgh0bYViZXmRGJ5T7eC03j5WZaczNL+PochXRSBjDmSj6UhGEDbM5rmEPdsPFmaU6Ds3UFKWezM3ebALxDdtQjE3isUefR81M4FNf+8e44tZPIJ7ofNrTpSh+ILe1y5YuxoT+u1UlqKRo2BH0Y7IP/yXMTd3VttMmm+XQtZEspSBjnuDmW2+9FVglKZsLwJe//GVs3br1feAy76EbKoG3oNhq/oKpgFmnL3zhCwrgCnLFPnTokGJ9kc3W6eoW3AxiTnWziPn7l/UnQMI+JYOtmzI6taGb7xkDkIAvAbCgS68Hx5rxBClLQUxCGnRkIRLgJAjVyrBsZTwRwCMIyIzhBBDpekugtBXwynJYD7L+7r33XtV/H1a/EVSie7DIZqv3koVIcDPIzZ1xE4PATb9scKPPPr/tttvWfQgj4CYT8rS6WtW9U1/660lgkq7UBOf5HUNdcM7pWemlDkGGtgABfJ4M3CCXfPY5wU22J6iMToZyp5ibZG62k7egPiQgz/p++tOfXvf4dDNHW93Deca5S1nU+7XTuH2Q4KbUQ8+WHnT4FcTcbAdq6e3rtDbJvXp5XGt+FeDmxYzv/5+f7WaM9fHl/cIA5OfC/vxV9GFz39909+TFvUinOXkp69lN33Xzvg+zzu3q021/8j7dvV9nS+nM2m7art/TDdDRrs91wJAyQbdt9q3ESg2qz4WCjOtt26W6n6w3ApvdxF1v1V5+znGSJFmtQJXVJ76J4vf+M7w3XoE5OgqvUIBTbcDcMIXoLXcjcfeXEZ3cDTMSV6+qvf0yFv74vwem9yOU6IVrh2EMm0jfvwGJ64ZVYhw0HJgRE65tYunn5xCZMFE8VoRbBnquHET2zo1YfeUklp5ZgpWKofeqXngNG9GJhMIDmPGbrtSN1RqKD0+j9mQe3rIHM2HCTBkIw0DNieK7NQePGjE0UsPYmunFiOXAq5Vx9S334u4v/j4qpQL+3b/4Ek4efg17PnYXbr33t5FO92L+1AHk509gfn4W8wuLKK/kELELsL0YZqoO6nYFl0dsfDVpIQa7mf8DBua9EH5SMfFyzUBPNILBqKns/LoZQ6JvAIODfRgYGsfA6Fb0jmxGrWrjp9/8Y5w4+hquuukz+Ef/7D8hFo3hgT/93zB94gDyjod5L4KT+SLq+QV8xargNquBdMgBk7arLPOlGkITMcQ+PoDEJ4ZhxuJwitVmouFIGAbBmAYw/ddHYA0yK3oYhXdWUT5WQP/Noxi4bROMkIf6fA7R8aQKp6cAhWhIsUFrB1ZQ+LPjyvvWcAtwPBvG1msw/G8eOA9wenYV9uwxFB/7BqqPfgfe8pzK8G5aETiLSzA+diN6vvqvEdt183vEkQcPOsC5HsYl56ww9SX5FeeEeApcdGiFSzVZ25Qj8UbZBxKzuF29O+kp//cfgZvdDKLnYvm1X+DUww9g/sjLCPdWsP2aDEYGorDrLlaLNuoNB1aUCstBw3bU59W6g3zVwZEzJRRW69i9KYmrd2WRTVnIna7g6FvLWK5aSG/fga23XIvBwV44dA0neMfjCbqm81Isw+bP/8fee0ZJdlxngt8z6W1lma7qalPVBm2AhgcBgrAEARIQQQoUSUGgRA1XO7uahbSjGf2YM7N+55yd+TE6Z86e8bszXIojakSKEEgCAuEI79EEQHSj0abalfdV6TPfy5d7vsi6jcDjS1MNyOwevHOyszrfexE3bty4EfHFNRvZhFTsSIPPqLiTjY3kOkT5WpkaG14MC3MO3nzxMJbPn4RVXEPUcxE2TRgqC7yJhmegZlpoxpPIjY5i12WXYblYQt4NwUoNw47n8MJTT+Kd945iKZ9H1fVQo5uDU4Nt2kjHoohHwnBdD3P5ApbW8vjUvp346m3XYc+OETz84mE88dJhHNrRjy9dP45bDoygLxGG6zRVwqZStYaX35/Fn744gYVCGXdftQOXbs+hWKnj1ZNzeGNiGbfvH8an9wxifDCJVMRSlptOw90AKTcsSGmWvxF/kzE81ORP8HJD6baSDrWyptPFnH8zyZCKzUnAMp5C3+gYYskYqusrWJk6j8LqCsLRkIo/Qn0niYmU9afXRNg2sVJw8Pa5Ak7OV/Dp8SS2D0SQGd2FemYv3vzFWZw7P49bvv7buOaue5AbGu5F0v7Gnvm4wE0qWlpYXiy4KQsxKm6JvUkQ4zOf+Uzgop2xNun6zSzH3S5a29EFOyheIBeCBLkIZjAeHl0YqXQJPggQwo0zQRDSI67cQYtyvvv8888r0E1fgLVblHYCN5nVlm7zBG/84Ga3DQHbJDFZ9EUzgSHGtGQiEQID/osu/nRDvRg3fZa1d+9exSM/EE1aCEg+/PDDv5S9me/p7eEkR7DurrvuUrFX21mocUInKEkgioA5F/MSaJv1SSwaLu7ZVlonEhxiHEYpUzY0jFFIgIzl+ON5Uh4JbNJdnvIdZNlIcI9AGPupW98EySr7g231g+VsB/uf8RMpD+2uXsFNf5IcNcVo1r2sn2OEYRzIr16zGX4UcNPf//426ocUBKTZh/zoiyEuFhn2gG78BHNlE0R50PuTfccwDGwbM41TLvz9xeeZjIeAnow7//htzScfuMz7wc5eLDeDwM12G1zKIEMCMMQGwTP/JUmsaF2rl+sHZtrJD/nCMBXUcf7NHsvmwRT54Y/920nvbgbc7LZ49cup1NsN3HzuuefUuNZDO3QDN4PAbHGlatdeKZO8YwKlj9st3c+fIHnUaQs68Amag0SO/c+302Hd6CANYtUo9PRKS7c5PEgvCNgY5NbKeoPaxd8EoNKtkfm7xOz1y5vUo+uidhZ2vfBos23V6dH7xg9u+nVpNzAsSGba6eNOZenliExJaAR/eXq/yD1x0e7GuyAaguRL+NWr/uu1P6Rt/jijenInaUu7eUznh9An6zXekyReQbygbvfLrMToFN5IWdTbkrhIj1fq7yv/OG2na2UM6Pz296W/7G78F10hBwYSFkPK0fubczzXQLIu77XP/DSRF5ybGFaoHbBZPvwU8v/lX8J5+3mEMrmNfSUTCzNxRVW5hLuegdC+/YhddzfMWALO0VdQfvZx2NkcPNdD5FAaybuGEL48o7Jz0/mb8R2Lp4tYeHZB5a0Z+gJjZptYf28d68fXEMqGYNQJVhpIH8oicyinDKIYTs1omnCma6i+sYrKCytw18uwkxEF5DGrMGkLwcSSY2DCMxROt81wka97eMGM42ixjFTfMG655R58/oEHYcFFtVxFLJFCOpNT3p+kRfYt9UoRUyfewZM/+g5mFqaxml9GspLHlV4VdyajG8aIypII6y7wWrmGV5oJuPEMsuksdu/aj1vv/Aq2H7hOxcdsjQtL8ZJ8X1tbRL1ahmmFUK87eOGR7+HRx/4UplvEZVEb1zQdjIZNvMv46Z6BMdPAQAio052c2UiaBhplB03Hhd0fRuyzI4hcsQVmji7mbgtH8SxUZytYO7oKM2QgeyCD2lIVTtmDU6gocDaciSI8lESkz4aVDLdc/en1Hg7BOZlH4aFzcKcrQIMh+VxEP3U7Qgdvhbs0hdo7z8M98Q6MZgN2pg8IRTZwhpbhmTs9g8g99yPxK7+D6IFPX4jXSXmXpGOSNHSz+wYJVUKQnuVxXIiVti7X+hjabB0XM8Z6fYdyJjFzBaRt9267dXHb9Viz19mqV2r///YcwSzXwfJrz+Ds049g+dzbiA3VceDKJHLxsHJLZqYvM0xbaRXYsQVAtlKao2G3Bv0TP1uCU2ngsj1xHNqTwNKpKo6/vYyilcLg5Zdh741XIZWg6XitFbxXUnqr7GAb4CZPbTYygtNy03PqgBUGIhnASsArLcCorypgtVyOopiPolqsY2LiOFZmz6JZWEHMrSPkebBDYZU0yGVAYTMMc+el2Hnj5/Hkq2/h6ZdewczMlGpfoVxVcTYcr6kA3GrdQb3RQJhuubkMtuUyiIZCmFlZw+TyOuxoFNfu2Yo7dg9gpL6K07ML6B8dxqX7dmD31j7YTUcl1qEb+1qhgiPnFvHKiVmsV1zsGc5g22Ba8XRqqYBTM2tIRkI4tD2L/SNpDKZisC3GmKi33NIV5GiouMae58CrV1rxP2j+zRgkynX/gxilKmu6wZgBDJLM02462Buwoklkto0h2ZeFW8ljbeoc1ufmsFwxsVozUN/IJtfwmqg5HsoqmrKBigssFmpYKxTw2d0xjA+GkR3ZiUZ2D947t4pj757Cdfd+HZ+658sY3vnLm9G/TUNFBze7bZo6qYxuMTcZa5PAAxddQQs/KmsqagnwTSCOm9egUy0qc1qj0RLQH8MziLfcvDN5DoFJgkjtLm6CmUyDwCknHQFcuRCixSZpakcPARVaARLo0ZMcdVrgdQI3uYAmvwiwbDZ+Feun5Sg39gJ2kHaCj3feeada3PknOvKRYAABol7q88sCy+PGnsl2giwI2e8Ej5lsxx9H0t8fYiFLF1wCfwTvOl1sLxe+5JVkbJWMq5QpWiVKnJqgcsgjxl6lFbAOIrJNBHwILBFk9/c9+URQjYA2rVP9G3u9rk4LCwJWtCYl//wX6SHgzFij7bKD9uqWLu8HAXP6poZWyRwvQUB1EP96ATf1Td3F6D8Cm6SJFtidTroJwJFn/AjgTZmgPHAM0PKWAKcOZOj00JKbeoXfwpMgfukgmH8s9AJucnHXSd/q8kJrZlqaslx/2ynzlA9ag4q7XhCvO+lubpDJWwL4QWONhwg8/GEcWP+mu11fdgM3OWYYD/NiL9LB+YFjkwdqQZabBHupl/2Z6TdbJ2WBur3bRb31cVpuSp+xX3nIweRGAtbzHmWYOpLfknGV8iEACQ9rZmdnf+mwioc1PMTgvCbJVNi2oBiHul6gTLJMHuTIAZjIKXUG2y7AD3/XwQpaVvPwT+bVthsTruPaXFIXdTpDqvBb4o5Jff5YhiyKeoCywLmdH+oGSfIiVcmhKtcK1PnUE5zzySs/GKq3y6/X+X/OCfx0i1WrN5NlUp4lmRPlmfpKDpgEWNM3euKWznIE5OI8zrYGrbPkOeoTls1L5nqxQvW72ut6g7JCGeRc5z8ElLaQbs5H1CMCxknfCBjmXxMJ4EFaqGtkTafXTXpJt/S56CE/3aL7SB9Dugh40G3s+u930peUCx6QcU1B2SJtHGf6+lbep5zyWRkX+hgTXuvAofzG8cV+ZJkcN+S7uJoLreSjZFsXWSXveYDL+kRmZF3SDuRkOeS7X1fwfco/20Bdwf6UfhcrVX+f6vLJMmnx708iyjU49baMXV33+GlkeXyOZVysHheaZIxThoIOqRmSzZk8gsV//t+jee592LEYmnaoFYftAtOVhLWCn9Vr8ByX4Rph2CGVnMetNZH4/CAStw7AHo2iWWmBhk6xigZzcSw4KE6U0Sg5cKtNZPbFkbk0DSsdRvFkFVbIRGTIVi7pyhU0ZMOdLqP8zDxq76zDW3Fg0SxyA9T8UEbzDfiMO13GwSTgSaOgc7UmfmonccQ1YDct7By7FJ//3Jewbe8hJAe3wozF0eDemi7TVR7Qm4hFY4jGIigWSygweVNxFeap1xB78fuwjrwIRPvRDIcBl270DtwdB1C660FYOw8hlupDMh5DIplEuVxR7u709mSMT8sOwYpE4BTXUVqYxcljb+Hll5/AsV+8hGiqHzd4ZdxgljEaARxllM50L9rQrgAAIABJREFURK0cRhd6oeXA2bp4o+bCqzfRHA4jft0gYtcNwtrKAmrKehOGrUDH4rk8Tvy7o+g/OID0vrgqrzJbhVtwEUqE0Xf1EGLb4jBU0pFWUiN3sozyk7OoHV5WXqKGxURDjorRCSb/CoWZjp2B8D4gUNFnwKCLP61fP3UXkl//fUQP3nxBjATgFAvOTgcFft0k+lNixlL3yz6Rf/v3d72u2TarI9s93wsYyfZTn/Ej1uUfl9XpJ5abPfQkLSaXX34KE48/hKWpd5De1sSlV8aRSYUwO+diftFVGcSyOUuZYYeMJmx1AmzANQ28fb6OF99cxvaMgduuTmF8Wwxzx8o4cWQF9UQOW646hN3XHEIiYrWylisXk1ZGdAKdTCvEeBXK9dprWS0a9WorM1ruEoRGr4WdHYdXWYG3cBS1uSNYmzmrYnw2jQE4sDA3N4Ol2Uk4a6tIVCsqcHDUthGLhLHuGXhuroy356vKnXy1UkGhWoPjNJTO4JANMcN6PIqBbBLbB3OI2TaqlbpqZzISxsJaHudW17FUKGN7wsaduzK4+5JBxBIJjOwYRF9/GozdUas7MD0XIdPAwloJk0t5FCs1pBIxPPLWDBbyFRwazeCWfUM4O7+Gt88tY3wojSt25LCjLwbT8NBQ6dEZi9RDo7Ex0ZoWrGQOjWoBTnFJxShVgX+Z4k0t3hpouky/ZiprTWW96bkqBqkRTiA9OobMYD+aThml2fMozkzi8PkinjxZxmyhgXDIRIpZ1TYA5kjIUFnTGVe17ri4bV8We/ojyG0ZBfp3Y3LZxYvPvo5P3/cNfPpLv4YtY//fADfbuUm2W+T5f+8GbvYw3Hp6hItJgikCkvWiSFkwFzZcpDH+JgGSj+sUi2OWi9DHH39cucbKpkIvvx3A2Qnc7IkZbR7iYpgADQE7ydpNoOpLX/qSWogHtf2hhx5SyZn8G7JOi/ygSZe8ZSZnbnb99ZBX5BMBVMlC3Kmd7DMCfrS8pdv1x31xoU6glVZpBIiEJp1uurGLlZ+/fvY1Dwe42e92AttJ3niPIC7Bd24m/Bdlntabk5OTgZtWsdxsF3NTsqUHWW7qdel9zU0q43AyNmU3C86/DnCTPOLmljQRpO9Gk79d3ca7xJj82c9+pjZ5sjFkOX5wU78XdL+bW/pPfvKTDyUrElrbjTW6ovPAgJsy/8Uxy7iY3ATr7we1t9NY5lj73Oc+p+rxJxnjexwfPPwgyNbLxQXrr/7qr6rx66eb4MVHATelHWK5+YUvfCEQ3OyFzl6eIQj7Z3/2Z10f/TjBTb2v2LfsY4Ksomd4n+DKgw8+qIA46gjqI3HzIi2cA3gISKt5/eJ71NNMTMV+Eot3PiOZoYMs0ChTAnIT4JKLv/NQi+FOeFGnkj4BXkTvU0/oXgFBMtpu3tTp59zCPieII1nhxZJFQD7+TmCFPKDeFLBHLydoQ6mDNeQN52gC/wSDyTdxqWM5QWAw3+chGT8EODuNuU7t5z32BdtKncf4wJy7ZVOolytuivzmXEZvFq5Jgi7yhyFpeFhHuZH4Z9Lv/jbp9bA9nEvIz3ZAk8xF5JnEtBbAXcoWQFJ0J+vgb9Qt5BsPQf06l/Mi1wCUM+EB+0KnW+87rnu+853vXJDFboM3qJ/a/cYDBX544MZ6qN94+Eg9IXyXd+mBQot78ovjQsBr8kIOIQTQZF9wrHLMkhcST6/dXBQkyyyffcCDKo5xiU0t61IBJaUPhGcMpcTwTBwzersp85xvv/a1r13QFaKD9Lb4D91YLj0gqOe5LtYvegk88MAD6ifqNl4SM1BP5MTf2cdck1K/dTo87tS/Au5IrMJAbyBav81MYOof3I1IYRVmJIJmKPJhYDOoko1kOs2qh0bZQ/pbWxH/9ACMuAWv7CrXZzsdgrtax8JTSyjNVJG9Ko3YSBILP51GuD+EzFV9iI0lmMQczYaFptWEEbUUMFp9dR6FP5lD07GU+7kdoYUm9zMGLAWotSA/tTVWGcqbcE3m4zHQ8CzYAEpNFzNMtAMb2aaHeGUNVrUMxOPwxg4A19+L0K3fhON5iNhAcgP85d6Zmd4ZI7NYKqNKKKLpwjr8l4g98q9hLJ1HY+wQard8A7Ubv46I20DEdBVeEI5E4Tp1hMMRFdezVKurbOlGrQz35T+G8eKPYZ4/A6PuwonGUE7ksNIAMqaDQWZeh6WwFct0Fa7CBO6Gwg9blpUtdLMV95NoRd1w0KwbcPOeAjYTXxxG4uYxePWqSsBMz1pnvYrKOcqRgcJEFZGBMAZuGUZoy3bMfvd1VBYW0XfdCHLXbUejWFFgJTPQN9aqKgZn8S+mYKXtFvhJcLNrvksDhlOHW8zD2v8pDPyv31MhCwSbkJjxlG2JudttnapavnEAyG+OGzmkpL4VAL+TAUA3XXix9znOJJEZy+A4axcuRSzMedAo1tT+xMFBdIgu7AQGfwJu+jinFLpYS9K6z62jUa1g5fDLOP3kw1id+QVy4xYuuy6NRC6EN97O47EXlvHWyRISsRAiYVNZHqoTk9axCZxGA1eNh3Hr5Skc3JlA0zEwc7KI0yfW0ejbguErD2Hs8n2I2yYc10XDpZu5xJBkhjMTJt2tCWw2HBgE6jih5/bC3noN7P5LADvaagkB0Foe7tokavPvozJ/EhEnj4ZTxfJKEefPr2F2rohmpYaQW0fG9JR7+7tLJby4UMc5Dvx6Hemohe0DaYTtCOLMMJtOYiibxmBfEkO5tErU8/MT03jr5HnMrayi6jqYXFpHsVZXVpZfu34M37p5H1LhEFyvFZx4I9c7jEYDIZ5sFyo4Pb+OqdUSwpEIymVHLYSiIROxSAiL+Soanoddg3GMDyTRFw+1LGMZ9JeZ2tg39YoyA8986j6kLr9D8ad8+jCKx19AdeoUXJfWrXYrqzqtPQlmMlaoyrBO680mmnYU6W3j6BsZhuHVsD5zFotnT2OlWEe1YSASMhEPmwqQpS7liVZYZag3sFho4PkTBezoszHWF8LgyAiMwd2YXgfe/MuncOkNt+Dqu7+MrZddBSsWV8GJTZsZ3SyVQU3JyIXjp4tVJx/9PbHc/NsMbnIByZNbbqhojUg3Yrl6mQx0LhG04akxN/FcnHKDvNmsw1TgpIebdFpI0kKASroT0BpEJzdOBKQYY/LjvPzgprjT053Xf3HRe+LECWWZxPfa8bNXkJPACOshwBk0sbEO1qVblQauGbUJnAtsnvZzk8fNHi1ruKG4mAmcssTFBDdqBGy44eZvQQtnygmBKm4s/Rf7m33PzZ64V7TrQ30x0u4ZbjS5iaCFnt9dirQReCW4xDHgjzm1GXCzUz/6wTEuTggoEtwNclmWtpCHBD0ICnbqy24y3ouMcfMjcTe5Sae8UT4uJsGOuBtzg8UNGDfWfktp/yZbTbVt3NLlXjdw058tXerwt59t5SaV4H6QRSX5Tb5zE9lJH/YKsDBBGusjoB/knk4e/ehHP1IgmljwtNMXf5WWm3/d4CZDXxDc7Caffx3gphxWCbj5e7/3ewqkIqhC8IR6kVZcnNMIdFE/+cFNygrvU6fSkp/AHWmXcCy8R90t4ItsqATcJPhCPaTrNYJOBLN5SXxWzq0cq6SVh1rtvBqknE7zp647CGrefffdCtwUy1zqALadup2AP+dkSaLm17/8v74JZL2U505xcMkjzmu0TmW7BBAWK075FnCTaxQ9vngn3edvv/BbH9MSVoVjUywGJZGaWPCwD9nnbLsObgaNUYk5zP5hv3NMy2ZUB90EGGJ5LJcgWKeLaxqurQhuskzOW7pVrIBXfpoouwTCCOrpVoeiU/lNXS/hakR3kz4JQSOAPPnAcfLtb3/7l7xE2o3hTuCm/x6BTepkyh95R3ng4SPDEQlYJzyiVTl1qgCXXH8K6C/umLKWIDjKA4x2cih8JO9EZnULXT+dPMznXCSxpckTcesWoFn6mv1KgNYPbrJM0RUcc1wLtdMV/J3PC3BKS3+uWfzgJhPifeMb31As4hqMF8eu8EZkhOseto88vtg4myI/LFMSCAWtG2sTR7D2g3+DypM/hh1pwKJlJPdqCrzsIPEq+Y8LI2UpN/TEnVuUOaHKm2EaaFQNFJnwh1aUfVG4Ky6WX11AvegitT8DK2kiNhpFZn9aWX/CbsJwDDjvF1B5dgHV19dgp8LwwgYqhoE1D1htNpFvWqjYYbhWCJ5hotGy5UG0WkPaa2DI8jBiNxG3POWlSJDT3PB4bGwAggpTWCvBsxOoXn8zynf+DtJb9yASjcNi1nK6uS8tthJdMZ9IJA4rFEFt+hii/+EfwjpzFO7lt8H5tX+A0MHPwFmdV2HyPLehZCQ30I+G6ygP8XK5hNqZd2A/933EnvkJDIKEiQQMK6wcXwlTwoIyYGrSY7LZRM1o4JwbwrJno2yF4NpM0NQy2TQ9INxwEG/UkYaHPttE2nIQIU5QZXJmD/Grc4jeuRPWaBiGzU5kaIEwTn37PUTTIaT2DcAI2yi8eQ5u1UbuxiHEdyWU9SxpaDaYn8OBEQ3BKzRQfX0BxR+cg0UEmNmYSEs72aDlJj1G3Qa8QgXNcBLmDbdi8Hf/CFaqlZNCxrB4nIkVfbc9rX6fsky5Jr/FslosIUVPiA7X5xn/b93W5r3c161RewEs+bwAu6SZ+rDTnk74JXouyGpfzZ2fuKUzjALjZxRVDI3a6iLqa8twVhZRW1lEfXUJzvoyKsyYvrIEJ1RBbszAwSuiSERtTE5XMb9agxcGUn0RpTYarkcLbXWCwLCZfRkTQ+kQEsy47QG1KjB7toQzE+to5kaw5crLsPPSvYjypMVxWvEzG+p4hGdWMDeyoquM4MwYRoAuswPYdiMayR2oOSaqpYLC/DjBUshpacn4EM3augI6G4sn0Vg5jcrKImZnHExOF5AvFhAyXGUVen65iKdPzGFmrYylQgm5dBRfvO4Abr50HyIEEOywAuR4UmRaNupOHYePncRjr76NF4+ehqFcojwVi/K68QHcf/04vnz1NoRMS8XppEt3C6dgrNAmYraBhfUynjs+h0fenlTJmO66bBRbcwlMr1bx6qklnJpfx+37BnHdeA7b++OIhahoW67myuqyXoGVyCFz9d3I3vg12KmcAh4bTg21wgoqMyex9tYTqJ45DLe0rFz4Gc6UzgSkg2CnCgFgR5HYNo7+bVtheHWsTZ7BwsQp5dZuhUNqoBGalWgDjOvJEkqVBs4t13FyqYa9gxGMpExkh4ZhDu3GXN7AySefRn/YwsjWUWSGtyHal0N8YBCx/mFEB4YRyQ3BTqZVhrbo0Cis6C9b5PSiTD6OZ4KypesLSqnDv3Dy/58LTAJP3OSIy1Ov9AUtLLkQ48KYbmRc+BIU4zcnAj8I02s9+nNcTNEagKAB6eZClW3gKZhuFcYJgQsr1sv6uXglMEZ6JD6nXm6nicl/j3yiZdPHbZUorswCIHJxS2AwCAAiSMsTe377AYtOfd6pndRF3DxxoxNkYccFPK0zyMd2l798OakjyMbNOz8sn99cFEvcKzW5aa6NErybkyj7i/1HmZK4jEH1CE3cSHKDEAR+c7NHYKlbHMJegE2pj22jLBCs0Cd56QduBGg147d65aaPdPLjv/gs5YC8vhi3Lm4KSBc3q5xfgi6CbAQUyNePMja7gUf++xzDHK8ConAcUw4E7AyKqcV5ljzhpokWt+QLx7Wfp3pd8rf/268n5T5js3LMkTb94gaXgAcBJ92tM6hcvkf6meCJeirIZYcW0OzbbjLYTT/qi16hPSjREnUgAQ7dQj2obJbHcU+rX+pXvw6griFgKK7/ehlBMuAfo/IM+5rgO+eczR5QBc1x7fjE9nLj3+0dHdz8KOOA9egbHd1yU8BNPqNbbhLA5GEbdQEP7Tg2aLXYDtyUtlK2CDbwkI3zkcS1Y58JwClgIHUSE0y9+uqrCtyUi/d1cFPiYIurLN/zg5uiz6nvghIQdpoXOK54EMRxTz3Osji3cQzz4Ews3P26l+0jbygz1LEyZ0jMMuoB8pFtC4o7TX4T3CGwRWCYuoT9wb7m+BSwiockQeAm3wkKPSJyJZ4EdOcNihPLMUkLfx42UZewvaSB9bLfxVpXBzfbzdOUD/YZ9RT7mbqbl2wydYCT+oXAG/u+nau9yLuAmwQAKUvUdwK+6uCVzG+kj23h+OKaQOc7y5QPaZN43LQwZz2ki7qENLNsseLkN3nJ+VkfLyJTQqvEadZ/Jy9Zth7b2K+TKEP86G7ppF8HN+UdWhgT3CTfOC700CjsL/YhvZCoC4P0OJ+n3BBc51hlvwmISL5xTUP9RFBYlxmpnzRyXUBLXcquWFaRP2LlTX7Ry0fATT+f9L6l7LFvKW/sX/JXZF9CvQjQz0O3buAmxwnLlzBUHNtixSkH0e3C8XSb12RckR5JINTO9ZUGRMx27px5F+XXn0DllcfRYM4KulHHUq2wZz4kS+0N8nVYWyKI3zaI+D1bAKcV75EehC4BsfM11BcrWD6ZV3vUzJ4U0vuSKM3XYDRsxMdiiA5ZMGiWGInCW3VQenIBhVdXUFmpw4lamDJNnLGjWI4k4MSSCEcJAtmwaf3LWJbKL36DvCbDpjkoFQqIri/jZi+PfTGoZEPMtUFLR/1S/3NqaFYLqB28GZV7/z5ie65APGwpV/X19TwyDONjMWamCTMUQZXA47/9A+DIy7CuuQvhB/6xckUvl9YUIOrUHTj1unJrD0diWCNL3n4Kkae+g/DPn4UxMIQm0VLVQa3Pxs4cIdNEpdHESdfDk0YcxsB2ZBIJxCzySJmsbiQMJps9ZajERE21egWh2jr6ayVsazjY1vAQKTQQGQohdecQotf3w0pFgCpD1HkoMqM6Y2nWgMhIFKl9KRVz01mro3Qqj+JkGQM39qnETsoslkmZG0DluSmUH59V2dmNBG1o6Wn7gWgofUsjtHIBjWoN9qXXIHLNnYgeuhWh8UthxNJKDvQxRvnuNYO6DkrK3xwvlG/+Xw68ZG6TsSvzrYwJHSDsZRz1+oyEStEtw9u9SxoE2OXzkjm9G7irzwuyNvmQTH8CbgKzP/sxph79U1RXluEU1lRGMSWYyuLZghUKw7QjqMKGl/SQ3e7ikr0WMnEqPAuluolT5z08+fMiBpN1XHlJHKtFG8+8VcbrR5extc/B/bcO4LoDGWQTIdQKLmbPVXH29Doa2UEMXX4QOw/uRcQkMKqCQyiXdKL9F2JLcoJXwXEbMAm0hZJYbQ5iqTmAitWHUCzVSpLjumqxNzA4gP6BfkTCkVZ/U2lX1uAsn0Nh4hhW3j+KuYkJrKyvoRGyEEnF8cTRSbxxfB4Tcysq4/pNl+/BN+64AcloSJmUNzwXUZq7lwsozc2gMD+PkwsFvLHiYbJqoV6rolip4oodffjtm3bjviu3waHC4akFAVl1SuHR0Fwpr5mVAt48vYg3Tq+g7gJX7OzDnpE0yrUG3phYwvtTS+q3q3cNYedAEokQQUWWZcItrsLuG0b66nswcMe3VP+4dC9dW8PS6hry1Tqceg3Omz9E6OzLiFSXYEfiKuamMsxVSZjo4g8YoRhSO3ahf/soDK+KlXNnMH/yFAz6B9hhFRaA7uvqcIYnmGYTsRBbEcZU3sLh83lsS3nYmjbQt2UY5uAuLBRMnH76KSQrBWTDhspUz1OzECfJaBihRAp2MgsvmsZqw8ANf/C/YXD/Fb3qjo/9uXbgpihB/0LHT4B/4acrUXlWV1a9AgV+JRwENvhp6aYU2zFPp1kvo92mOqhdnX7rROdmwNAg+jsBQvrE1klweiljM7wWfnZqW6c6g/pA36gGAYb+Pgyq28+PTn0dJMftZN9fF/8vC4/NyAWf7US3f0z2Kqu9jJ1u/RvUJv0dfx2bHYvt5GEzvwuN3XTUZnTQZvSQLLqk7Z1ob9cnftqCZL0d3zczOWy2fy6mznby6W+jX6430w59zOh876a7g+oMmst6nQf5HEEHSSgksiD09aJP9HZLkg2+x4MUztM83GgHbhIcodUVgUKCGQQ1CEZJSIpOPOXGgkAXre35PkEWSY7GjRPbJd86uKnLpu6WTutBtl8ODfm+Dm7qvLj//vtVorbNXDLOCezIQQYBSfKIvPJb4fN5JkkjgEuaeHETyPcJ9pA+bg4JHpJuAk4EKAmOBcVs5Dr73nvvVWXxffKL7/F9gicCbhJs1mWSNPCwotvF+gn+00LWP3/wsOArX/mKajfBOYKB3BTKIQIB7V7ATZYrFv+07pODF+GFxKwm/SyT9PitEoPaIfGfCYARMOXBl1jbi+WchA5g2ZQzgpqUU//Btb6J1cch3bwJihMQI7jJD0ExAZfZBqmjE68JNtKKXi+boB0BZI6FdhfpltjOrIfv6OCmPvYJbtINm/1E60ha4NLjgLJC3vzwhz9UfNVj6Uq9DFNDmaFFvcgs5Zt9xTay3yWMjSTFJB167GVpG+X7N37jNy4AnKSHdBLk59jWLTfb6TxZ05D/bBd1hcS2Jk+E/wJO9gJukl6+y3aQJxxbbBd1khxMy6HsZuYsfa1HeigrPcf0o3ttcQWVw0+j9IN/jdqbLyKcTsFIpADG1lT+0Qa89TqMbAixzw8h+fmhVjg5l3EZW15+tZkqFp+dR+mUh9wtKZhxF5XJKtx1E6NfHUK4P4KmQ7DOgBFuwlt24PyrCbxzqo5HPBOHUzHs6N+C4b40El4TsYYJywPqbgXluoNUKoFIiPEkaWHYhBlqxQdVyYPDNlYaDbx28iy+6azjqpiHuA0wafsH0JryZUezUUGzXoGz7wbkb/ptZC6/EQODQwqgnDg9gR07draSAK3nkS+WEMvmgFOvqwzyxsAONLftQT2/gmQsiWw2g3K1jFKxgIHBQSQSKUxNz6L+9mOIvfp9RN59Hehj6CVmIf8AaCUPiDEU3AZecG28EBnAvvF9yBguvEa9lQS4Cbh1BxaT/YYsVKpVVCs1hC2G2YugTnwgZKPkuZhfW8PJhXl8plTGXeE6DtzQh8h9YzCHM2gUajAsFyatZC0bZigGJ1/F7A/PojKdh5mi6zm9RYGtXxxDZEsEHl2+Gcw0Fsb6Q2dQe2ERzXwDVjaiwGyDN90qvOJ6y3Bq15VIf/N/RnTfNbASmZYbe5sryELZv4YUeZawEjKH6odqoiMkjmUvOrDbXNTtvsy1mxmbUibbpM+fckh1MR55Op2fWG4COPfDb+PUn/wruKWCii1hMCFNyIZpy8cCaP7tNuHGXKS3Oth/iYnscBSLKy6ePZzH04cLcLyGSpizmm+qgTe6JYyxbWFMzZSVSfYth/pw2+U5JG0T8xMVBW7WYn3oP7gPOw5dgmTEhldnNq5W9jElMAyjS3ND2izS1NrzYDL2hOVhbbWM146v44VTZczU4jh02aXYf8le9Pf1IRSOwA7ZiDMJSrYPySQn/Sgs01RKorwwg9WJI6jPvo94fQZ98QomZ9bwx89M4MdvnsfCWhlXj2Tw1f1bEI0YGBjOYttoDgPpuErh49ZqWF8v4sj5Vfzs5Dp+PtvKSDu1sortuQjuv34M//XNexSAWHVcKGtHnlQwfgc8ZWV6diGPU3N5lOoNpGJhHD63iorTxI5+uqHHMLWUx9x6BXtGsrh0axZDNMtvuioIcWjLOLLX3ovMVXfDSvWrRerM9AymZ2exll9HrbCMxdceQfX0W+iPeBgZSCEbt1s0cEKi1SbBTSLY4QRy43vQv20YXq2MpdMnMT9xGlXPVObyjLcZohe5cmc3sFA2cHbVw4nFGiYWiyiWivjSpSkcGGLMza1o5sYxv9rA1AsvoK9RRi5mIxJi1nVDWWkyaxzjj1JLVmBjIZzG5/7JH2Hksqu76ZC/svsfFdz0L4R6VXLtAIYgQEBfLOqK0b/w71R3u42rv4xOC9oPKVAtG6v/926d1Y1H3e4Hld8JLOxGT7f77coOorMT4NatHt73vx9Unr/edgBQ0O/t6GtXZq80d+uzdvf9i5h29QX1wWbe1evvJivd2qIDt/5nu5XdrX29vt9OTwTph05l+u8FAW+6jusESra71228ttOF/ve69UsvstqLrtLbsRm56ZXebn3XqR3d9Lhfn7frX38dnWQkiO9BPOKinBZf3/zmNwMtmDfTf7oVvYCbQTE3xS2doUUIfhKwYhgSggS9gpuki5smgih0+6WVGC+xJtE9Glgm3U3FclPapIObBKq4hqWFJD/cgD3xxBMq/IlYWoqu//Vf/3VFL60t+Z7uGq3HaOTz/D/rE6tWgqIEiwjyEYik5Zze/6yXAAytzWi1RlCI9ZCPtI5kf4l1qljs0YODVnn8Py27CTDyWT1mJ8vlM7fffruy8iPAQ4CNtHCD1s5yk0AV3yEdjzzyiPrWQwDwb1qkEjSlxSNdnUmDLmtsD4ElaTdBLdJK6z5+i1s6gVv9Eksa4Z3cE8tn8pKgKttCnkgYEvKKwBfp0PWgbED95ekhUsSqUADAC95lGyEPuLFlfzzzzDMXYirK3EKAiyAjLRJZjs5/lkfAkGA1+4K0US74jmzoSZfEtBO3e7ESokcG+Uhwk2E29DlDwE1ah0rMVvY/+4bgrCS5ZPkEzAiyklcE6djvAgBLnwm4SfngM3TZZ/9SZtlX4uavgxekjXLCccH9DXnAsUOrYr/MUg7Yhxy7pI+A6VNPPaXGpx6fV8Y3XcsJrpIe6hXdypv0sT/8c6h/fmJZ1BH33HPPBW+RIF1Ba9Bulpu0WmX5AmyS/xxTrIP0+8PE9KpDRY5YTid39G5zZrNehTtzAmuPfhfu4eeAlRmVMNhr0PDFQ+reLYjfNAgrG4ZXrjN3DeorXivfTNaGnYrAWa5g5ZU11BersBImojtjyv3ZjoRUtnOv6qL+/joq353BwnIVz8fSeC+SUkZVcbOBEvfStQoGUyls6++HaVtYWF2DZVrKepNtJfg3mMsqT2nT4L7VgmeaQMwKAAAgAElEQVQZmKy4cKfO43PNPA7ZrsIB3A1Dzw86WrkKwMjPoj5+JZp3/z2Yn/oVGA1XJVVW4DLjO4boOhxWuESRoWnQVAmGI0ysAwNlla+D0T5bOAiTFxvRBOo/+w7sJ/4Y4fPvw+sfanmmbiQFktxABG3plv5sxcTb4T4YQ1uxP5dEpVZXxkt8pe44WMnTU5VhRehR11Dt6Usz0auBiekplCoVRGjJHY6i4NoIGy6uL6zgWq+EoZ0xhH9jO0I7cq0wdYaBRq2B9XfnsPjaEkLZDMLxEGJbo8h+eitWXplCJGEhvj0JOxtB0/VgxGw08nUUH59G9bUlGFUPZky53sIc3Y3QgesRueJ2RK++S+35e73EO1BCZCmv0Y0QD3JYI8Cm3JNxKRbTrEsss9k2OWzg7+Iyzm+WExQepN26L2itpGSOCa83aJT5pdf2ynMsQ3SHjNWeDyHaVPYJuAlg+vE/x7k//4+oLlJhmWgqAMpWbtgUTIum2EYI5QZQC9WRGq7i0ktNZAfjePt4EUdOFniQg9tuHUKz1sQzLy3BrXu44lAW+6/IobhQwwsvLyMKA5ftSmF0MIql81WcO7mGop1AZu8ebGfMzUQClWq9ZWK9AW7S1dttENnmJM2YQMxa7qFpuqiXS3jh5+fwF88dx5vvT6ts6zt37lCT/VVXXIn9Bw6oxQ/bwEHPU7tsJoMMYzFR4TAWhFMByktorpyFuXAMP3rsefzHR9/EaydmsTsXw+/eOI6DYwMYHs4ikYioGBYUZNs0ECFIu1bG00fn8H89dxYLhToKlQrGB6L4tWu24Xdv3gPbBKqqDa2gxxTikGUooO/MQh7vzaxhueyiLx1HqVZT8UQTYSrEEGbXKipWx67BBMaHUshEDBWUNzQ4htyt30Dq4M2wU/3qZI8LkOmZWZQrVVSXprD4ztNYfOdZZGJhbO1PYSgbRZwBgJXVprdhuck4JCaMaBoDuy9B/8gQ3Mo6Vs6cxOLpszgy6+CtORcFx0AswmRRFvLVJhzPRTLcxJakiaEUXQIM9EUtpCIGUoMjMPvGMTm9jtXDb2DAdJCLhVWYAMPakCvbhs2TPzuEihXBWnYrbnnwf8CWSz7+ZCm9KplO2dI7bQDbbXp7BTvabeg7gQf64lqn7aMCat145QfJNltfN2CrXf29LuQ60d8rWNSNB93udwMS/Qtm/r9T+/Ty+HfQs73W2e25i+0fvQ2d6Nts/262z9o9L79fLEDVTf663d9MOzYLeAXpiV7K6MarIDntVScFPSc86gSy+XVhkJ7rxmtdxnpdpHYbg+3kdjP92g0Y7FRWr/X0wpteygp6ppeyhU+65WY3fdntfjtw02+5KeAmgRpawHHdx1jBBF4E3JSYm9I+gge0lGLMYP0i/XyPLqwEYSQeI63UCDpws0QAh27pEl9XBzeZsI4XYyeyLgIu/BBwIrgpMTd1fS7gpmQ0l7iJulubrr/F0oPgDMEfgk60LCQw47eyJODH0AgE7gj20LWavGA7aekn4UwkMYrUw7YSMCLIRLCKVqf+sB58lgAYec21LZ8j77nW1i03df7SEo+gFfvwBz/4gQICSIdkb2abCW4ScGJ9BFYJNulyqYOb7AMCVGwHwVuWo8fcFICHNAj46U8IJuGEaKlI4I58JR2ki8ApE6wRaPWHNCHv2Wf+OMtiucm9CHnC+gQspTzpQBP7gm7JlAtdT/I5JsMhgMmwG+w3Aoy6niRASOtQWp2Sn7SSlZiUEutbkj/xPq0Z5ZugKcG0buAm6ZMQDBLuhLRJf7EvJAYrZV4HN0WHE0xkOwgcE6xmCAjKF8F4Anu6lSXbR3CdfUE5oMzyOY5ryiz7R+RWgAvyje+RLgKOlB3KBBNE+gFO0sTkdOQbecX7EndexpDEy2WZ/LA/+WEIFF0ORVcwXjxD1oibOsFxCfkg4KYfMNVjbjJRGvuJ77N9EiqK7RNARmSPz4nbq8xdQWsc4b3IgwDSm9Hlfv3slZax/H/+I1SfeQhWOApun1P3jSDOrOi5EFBvAGEDxaMF5I8VkdiVRGpfEvWlGkID9NqzVMKhZr0BK2bAsC00adRUrMN9ZRnlR+axuFrHn2f6sZ7qR8I1EV8vAIUSjCrzR7SypxMDpDFVjYmBI1GVl8NjbMimp1zUudemoVYrJA8z4hhqb57xasgSoLSY1b0V5k3xaeMvownY9TIaqSy8we0w0znYVstaksZVJvewDP1GQEsZXSl70xaAx/W5ytBuwnUd5XWqjHkIpHoWsD4PLE3DKBdaOUJYqGbIyNBvlsH9dQOLTQtVK4JoOKw8HlXuEsdpAWkE6RQoyRAVIbhNV9XH5yJWSLXEIEbCOKjRMIxcEvVMGutOHaOFZdxaW8HOjAn7G2MI7R+EFQ2hQU/P9TpmHz2nYnDGx3LK8tZZzaO22EThvUUk9yaQu24QdirWsuCMheFMF1F5ZhaVZxZV3FR3bQnJb/2PSHzh78BOD3eb3n/pPuWYcs4P/5aQSvp8yJf0eMRiNalbaMqY0bOQswyWK8CpgKV6TG0Z7/zuBlTKszIGP8q4YhnUgRI7mLr1YuLnC0MVTz5xS2+5pZ97+DsoTZ9tIfkK1GwBmwQ4lZIwbVQaQJnBavsrOHjAwOBgFGcma5icqcEI2Rjfk4FRNXHkRAnnF2twDAZhtnFukRnV87h6PITPX5vF7tEk1maqOH9iDflGGOldY4jvGsdDL83h7Yk8qi5dz5vqpIIZyx2Vkbuhkg3V664ywy4X17EzZyMRBhbXSjhyZlFlIpdLxQXavh3X33A97rj9s9izZy8i0SiqtSqaRhMDuQG1CBMz/ZZgNnH6+DE8+thj+NEjj2L65BH8w8/uxN1XjSEdj6Nab8WpbFmPQoF6BEinl4v441fO4+Gfz2KhWMNIJoy7Dg7i92/fja3pKMo1Fw4VodnKamY3XURsAyfnC/jLI7N44tg8huMhXL87h6FsAvMlF29PrmMlX8Ld+/pwcHsfBmIGwszzlh3E8Bf/EInd18COZ1GutBZWpyZOwzNtlOYmsHj4SSy+9TOkU3GMD2cxlI4ot/BW5nkPHk9D6DpAy03DQiiZw/De/UgPZFFdW8T8yROYPzuN83kXKxUmMCKoAuTLLo7PF5ENW7hqLI39o2lEQxbKjodK1UWj4SE2sBV2/xjOT8yhfOQdFdA5mwjDCtktRb9hGWyFQmiGwihZcZS27MJN/9Xfx9DufZtWhh/XC0Hgpn9z/FE3fb1u7IM2+f6NfrtNajsArBOfNgv6+OvQ3+9FwW8WROsEmPWyWf84wIluctaJB73wxF++vpHtxG95L6jfe+XzR6W93fu9tLvTM5vt207jSxYg/nHUrV91/rbro17LaKc/utEt5Qe979cV7XjWTqd0Ktt/Ty+729/++oLAzXbt7saPj0Nmeh0butz00g/tZCGoviAe9iLznXS/Xn+3OvVn222Oe5Vt/TmJuUnLzY96+cFNggAEOdqBm3RF5n2CPu3ATaGJbqV0j6aFFwEePY6i6FPGTCYYRysvbowktiOtI8VyU9fVjEMp4CattchXApt8PwjcFPkikCNut73IN4EKAiHkAwEnWvXR+o3gjH5xHUwLvc9+9rMKsCP/6CbNd/nh+leAInGj5fuSWIhlE9ThM+Ki7nfLFld3PkNAiYAZ/yaPCNoRcNMvATdZB/nO9rIevsOPuBiS17zP/vHzhDR98YtfVAASLXUJPLItBHBZlriQ+xMKMe4j36WVpJ6EhvSx/eynW265RQF3rFNicRPs0hPccONL/rHfGOvRn8xMwE2C4+QXaWT/k17SyQ83rwROCb7z478YVoEWxJKdngAjn9Ozh/MdArqUUwKMbC+BNYmvKBt3bnYFNOA3yyCAyHZ2AzdpEcq+pIxJ4kmJGyrWzASN2Xd+cFP0ioCbpI1AJYFA0kC+0VJZny/YXsZG//KXv6zAULrME9SlXJHn8s3n/DIrsUc5lmg9yzFBcJx7JL0OygHHP4FZto9gooCtesxNeYdAJMfQT3/6UwUyB8UF5TP8sD8oK2wf+USg3Z8tneXq4Cb3H5Q37knFNV3ibvrjjvv7UoBh/xgR2sXalrR81Gvxn/1duK88Dm89j2Y8idCuOPr+210ws7bKk2GYDCfn4ei/OIXUWATp3XF4ThOlyQq2//q48nr0XJXuu5VMlok2PAvFh6bh/mwO+VIDfxFN4WR2BP3REELNBoq0TGx4GMrXYM8sAZU67IiNRBSI0kJUAXktqJI8aBALpLEgPT1VOLjW7+oeLd5pwEVPSpVa/QOOSDhRWnqajTpMJuNlEmPlddl68IN5Umnu1m8bACn/R9C1BTy23lH5MWgMxWdsG02beUlabvMfXAquvBCwkvE6+bwKv0eDKClfXLrJO5LeZCPdFh/NMGoNG+Wao+KdeskoKoMZFPtTaFgmcpaF1aaJcqWCscIKHiivw02YSH59FyLX98MIMxSgAbdaw/o7y8gfL8GreyoO6tLPl5AcyWDort1IH8rBK66hUWklPjJjIThn8yg8dhb1F/IIJerw7Bji9/5dZL71P30syYJ1eRcrSbH2l+Q75JN4NEhfSaIe8pnP6ZadfL6X/clHHS+beZ9t4lgm3XLguJn3/eu5T8BNAIuvPImpR76H9RNHlVVfC9i01amKaZuwTUsl0ak2TJThwEiWMb6rjrE9caysNPDk63k89mYBVddAJm4oF2Z+onYTyYiJSMRWGdN3DUVx3d4ULhlNorjmYOZ0EcuFJiKjW5HetwevHl/Cv/zPL+D42QVU6+4HYYuVHmgpqpYSaF2MhTmcSyAZC6vM3nMrJVWPcl/XLk4Ye/degiuuuFx9xsbGEduYGGPRqFpoyIkZJ2tO/stLS5g6cwLhhfcwUJpEuLwAr1JU2d8I0Cntwrge1CvwMLdawf/z2gxePpPHzFoFfZEmvnhZP771mV1IhgzUHVeBtDzVoQm9ZRk4NrOK54/P4cjUKnb0J3FgNItYNIzFYg2n59axUqio3/b1WxjNRJDbuR8Dd/wOUpdcDyMcQ7FYwuzcLM6eOw+3aaA0fQILbz2J4sRbSIaA7UN96E9YCkhtKdmWi8pG9E+lTBkYOZobxtZL9iOWiGJ1ZhJTx97H2sIKQrEoQmGTMYTVBMH3HM/D2YUy5tZqKDtQMU3TcQtDiSYSsTCiA9vgJUZw+p3jiM2cxpZYCIlYtHXiRnmymCndhh0OoxGKoBBKojl+Oa77+t/BwI7xix3LH/k9Li64EJdAxFKgrgT1TWUnxajf6wRIyGTZDqDotslvp6B7oa3TZrbbBlvfzAmfgn5r1ym90Ke/G/R8u4WcvgDx09ZJSLq1uRcBa8eDzUyi/jJkkaSX4S+vXfm98nmzZXd6vl2/BY0J/4KxFx732oe9jtXN9PtmZDyIznZjrts413WRv1y+69cf3Z4PGiOd6G1XXlC9vdLSS5s30zed2rwZPbSZPu6lDay73Tjs9H63eaOXsbIZveOvbzPv+vWsWG7+bQI3CXD4LTcJbtx3331qzifAQuCIQJw+TskHxg8lgEeQkP/nGpFAH4EZv1v6ZsBNkY1e9bne56SHwJdcBLWCwE0CPLQe5PNsP59hewnqCNAm8f30GJC6+54k6pGEUn4rRQE3uSEjyEhgj2tqAmLCU72NpIfgkn6R5wK6sW6CVJI4TpLrSBkEfWgxyQz3BMsIzhEk5Dqfv/stN3X5FGtcgpVMuuSPb8lnSRutGkkTLSb9mdHFopPWerRsJVgn4KbQqIOb7Bu6tZO/wncCdGwngS/SL4mMhFYClQQAWT4ti2mNyM0vgTXSo+t99g/vMyM5aSMIKRZLujWs6H3pW/Y7aeoGbnJM0B2cgB7pF2BW3CbFIpX93wu4SeCZ44Tt4QEBx54+J1FmaVVJkJkyR1CXdRP0E+BPtxwVUIPlUVa4x+F9grc86CA4zm99jhBwk/1Ai0oehnA8UF6DEgoRiPzqV7+qxg7byH6TMA16uZQ/WqjSkpYX+4aWm35wk/f4nGRL5/6Dl4CbpIXgLXksfS0JiihjAviQHgIiergFsezkcxI7lnLgj+HHLOEKqJo6AyOZhJHJwoylVezFVmDFDy7m4aif/wWW/ul/g+b8LAw7BmsohMy3tsAe62vtzWnA4wHOioPyTBHuQgNrp0qoFqvIXRpD3xVDCA9GYar8MwT7TDStMMoPnYX3yhrWll0ciUfxeGoQo9ksapUKipWKssrsT2Ww2qjCWi8hNp9HdL2EVMzEbTvSGEgw3BphPkZco4mlgjN/KYH3hXCPRCEvJEbS0U3frKqHhwzKBt4mg7y8duGVDwGZQTEnN54U33RfsiP/XK9yodBQlMnFDFNhuDP5Ot6cXMd6oQFnIIXyUBpGXwopO4KVfCvB5UAyA8cOoVBcww0rk7im4iGyNQL79iHEb2Z2ewOmbcAp1FAvOmhUPaDooHB0BanL+9Gge37FRWw0g/j2DBq1OgyVYMiFc2oNhf80pZJIu8UFRK6/A+nf/MeI7LnOR75yyUXTrcOrV9AsrIBZp83sIMxE7kJMTpFvjmnJfi7ApsybEsqEck7ZlmSKsi/m79SDfF+Pl+3fi1zMWqeX9ddmnxFXetIrBxIfhbZPwE0Ayz9/EbOP/wBr77zRSgBxwX2Y2cFbHwJyNc9EoeGiFiliZFsJ+8ZjqNWBiakKZpZqGOkPoz8TUclmQpaJkGko60ZmGPNcHigwBgdjVlhwHQ9LU1UsLNfgxDPI7tuDLTu34tHnj+InLxzD4fdnsLRebrmjK1CuZRreuniqAeVqffm+nRgf24m1moXnX/8FlpYWVQDgD66WBmK9nGj6slls275dLfauuPJKjI+NKVd1WqhSoOREO8lsdRHGl6jDK+fhrpxHfeooaud+gcbieTRdZoekhbyFqMrWBjx6dAE/eGseb5xbQ61ew+7BCP7RXfvxqR0ZhAzG52hZliqw123gvelVnJrPK7g2HGFinnVELAv7h5MYyUTwi8k8ivl17B9J4OrP3Io9dzyAxIGbVeb2fKGAyakpzM7Pt6xZZ09h6sWHUZ09qdzDtw2kMZQgiEot2DLjb1lrkoaNDbFhwI4mkBzegdF9e9H06irJ0vTxk6iXqwgx8xg92enGTqtPFsKEaVYrwdDpxSrePFdQWdw/tSOGgVwW4dw2VM0UTr/+FrZW1zCUjCIai6JpMH4rXdNDMEM2rHAYdTOMZTuJ2OU34apf+QpyI9s2qw8+tucF3BRzeH2x1a2SXhRQu41sO3CiHUjwSxPdhybO1t0genr9rZcNeztwazPAQDee9QqgBfXNx7FRvxhgxd/+zfBDbwff09/1/z+oze342YnPnTbVvZTXyzPt5PGCJg+Q327ta9c3F9NnvdIR1Jfy20ept1P93cairiM+TqBML6tT29qBm92AuV7L77VvdHnZbF+0GwPd9NNHqbPTu73wZjNt3Ew7us1zfh3V7vmLBTeD2iWWm9y8ECTqxXJzYmJCgQQEqLie46FlULZ0ATfZDm6i6HJK4IhAjj7eWTdBFYJyBDkIOrBMATd1HvcCbkrMTV039jo/C887gZs6HwkUEWjh8wRjCMryPttDAIX8kWREfssWroW4oZSNI/lKkFjiTuq0sA6Jz0nes1zJLO633GR9BJ90EFnfzPJ3cR2UOoQ/BDZpkcv2kH62h67rpJFtFctN3S1dL4PgJq0cCQgRfOWHQKp+EQiixSVpoiUwn2X9Qi8BPtZPl2kCewTfgiw3CYazHB3cJG8IpHGvQTd0An1+frJdlCO+y4uWn/yNdRGUZX381jf75Avro1UsL4K95CEBTLbHH3KAfStgtg5uShv1mJsErMVaWuRGEhcJYCYunrRWFrd0fX5gXEpJKMS+If8E3HzppZcUzfI8+5HALsFNcUnns/xdr1+PLcr32U8EQckXkTGC07TSZVgAnR7SwvFPOeQ9uqWzbD+4Ke9w3H/ta19TdJKv5Bn7gd867eQHgW32H63CySe/W7pe5gMPPKDef/TRRxUoSxr4PuWEfSchBcSai30pNLC95Iu+PhSZYB0CkIh1m19fN5YmUX7+T1H4998GBsIwB/pgxvtg9g0jNDaG0Mg4zMHtMFJ9yqV6/Tv/BxrvH4Gbd2BtTSB+ew6pe0cV4MUYm85qHfkjBaz9Io/cDTmVcbs6V1F7xtR4GuFMHJHRMMy4p0A01C2Un1pG9YlZFfPxSDiEZ6wkrJHtCNUrWFpeUUlyRrI5hEwb85WCspoKlapozi6juZDH/oE4rh5IoH8gjPCBBGI3pOGhCpNh55g7ROWY0JFJHVz0B930A53tk9/0PFf+koVmL28G1KvMQgkKbri7N8OovbQGd6KM6YUKji5WVA6MyLY+1HcOom6bCDeAvnArz8iphVllpJbOZmHEIlicnsZvNAvYVqwiMhJD6LYtiN+5FY1KFfSqbFQdrL2zjJkfzSJ9sA+RXBNWiGHlQrAyUZXp3qTZLFnLeKd1D+WXplD6yQKMShlGLg37shuR+fofoGnH0awW4S1PwZ2ZgDN5Bs2leTQqa2jMLSmDp8iNtyDzzf8dRrhlXSxxgmU863Olf06QpGLUBzqwz/lMrDdVOMBQ6EKSLo4P3fVd3N9lLPO+Pq566bWP+gxplLAhrFu8GC52DfcJuEnLzeNHcOLpR3Di2cdVh1LvMPaDBUNl9aaVIeMthsyQCsJbsytID6xj/zYTuYStspIxYQ6dyWnarJKa8wBFfVqgWCsaxYaVMo0eYWJt0cXKfEkFvLVHtmL7IZ6WNnBmcgXvnJrH0fNLmFvKYzVfxbm5VcyvFlGtO4jaJvbvyOFTV1+B7MgYplbqePXNtzF9+n1koq1g6+V6A4VqveUGDiCXSakMZk3TwvT8AiqVqhKe/fv34+abb1bxlYZHRi7QHI/FMNjfj77+nFocUPjZFq9WgjNzHNX3X0D97DtwV2ZheR4Ihs4Ua/jB2wt4+J05nJjPYzBh4vdv24V7Lt2ikuqUao4CaSPhliXrsZl1nJgvotpkTMsQKtWKSjiUiDA4sY35xVWEnBKu/PxXcPmvfBNDl35anahxAJw4eRLzS8sqQ7uzOInTP/1PqC1Poz8ZweggT7OYwMeD02gdB6mBSqf0DWXL2CQwbUSSOfSP78Hw+HasLy9g8tj7mD9zXsUVsRjkmXE7CGzK/KD6tgnTMhTAyczujCkaNRtI9g3Czo6gXDEx/frPMWTUEY+FVcY1F7Zym3cjESAUhhmOwIilYA1uw+6b7sSeaz+NZF//R9UPF/1+ELipF6ZvGC5W2QQBEO0AAn3BJHS029T6f+91oyQLdv35TiCJzo92wF2336Vd/omjUxs2y+92fNpsOTqtfsHqhd52vGgnpP7nhUc63b2W2amtmwV02j0f1I7NPBsk4/rCpd2Y63Uc9KoMegGLgvgexONeyupEVydwq93YVHOstogO0ind5DdIxwS1pdtvflr8fdzt/V7pDOLhxfD+YsbWx1V3u/mlW/9tpp0Xo/O6jZtuZYpb+m/91m91K+rCfX+bpY4gcJNWcOKWzvcIZEjMTYJRtHQjOMC1Xa/gJi0ACQYQSCL4ItZk+rjnZokWdYwxScDuYsFNibmplsMb5kQEpUiz/2rHaz5LV2Bu/riOpcUaQRQdZJOxRxCOrvIEOWhlyLYS1BHLTQG/9Pie5KseEoB/06KNADBdhfVLLDdZPq06SRvLJrjJ+gTcbNeWbvLE+6RNrBlppciNKQE+8lLiHhIYokswN7kEqZnZnMCi3ocCbgr9jPdIefKHJAjqB/KE7aJcERiTq1dwk3JKS0yWwf56+OGHL1hs6mOaoCbbwef9F616COYSENSTC4ksMXu9JI2iBadYmfr7mPwTMLsbuMn6ZMwReJOwA+SzgALkMf+mNSwBY44jfS4QcJNAMscWwUJetNyU8A36XEGQ+jd/8zcvJIeSUApiuSkx6XRXVEmUJAk5WB77lwcRlANdx+jgJoFb9ouAm+StHnOT5ejgpugKgr4cb2yzf94jkEIrTvYHAVrGGaUVqt7PLFPATSbW4j2OHYK4lBGOa5YjfGG7BEwmqMmxzzbL3tS/BqA+ExD6l8ZYs4nq0Vew+EcPwl6YUpaYCqSiG7ZbIYKLRr2Gpsl9WwgejZUSUVjNCOA2Eb02heRXt8Dsjytwk7E0q3N5LL28iMU3HRz8w72I7upDs+Zh7bUFzDw2jb3/3U71nCQPqv5iGWv/7hySkSjebpp4yrNx1IhgkNnM14rIJBIY27lNGc1MTc5huVZFIhprJRQuVpBdKKC0ksfNozHszIaRuDSJ+JcGENkOlI6toXSujkYVsKLiMK5GSWtIfejLD3Jqo64rvtnhgR4P7jtPkgRLDDTqHuyYidjOOCLbkmgWbBT/ZBqVqTpOzNdwYsVBxbCwvjMFI5tWeUq8uoN0JIIDe3fj5JlzOHN+EiWnBjsZR6VpYW+9hLtjFnbRjX0AiP/2dkR2DyjWNMo1uBUHqEHVUZwswo41YZkGqjMOvLCH4btGEc5FWuzk4U+9jvz/fQ7OmSqaTQdNowa3SMtboEnAs+nBjEZhxKIwokzM3LIOppx5iT4M/fMfwe7fDsMOq7FA/UYZp6wT+NPnS/mb9VKPiX4LmkskGRef45hQtAYkAtL7gfe7zUud++3i7oolNvWz3+p+syV+Am4yMG+titLaKtaXFuA6dTScugoY2+DJrcrQ1US9UkT1/GnUz0+gkZ9FM7qIPdtdbEmHELFtuA2jlRG8uXHCuZEITELuqnGu4ucqm3Dl7l4puFhfqGI176IST6L/0AFsGcig4bjIFypYzlexXqyiWK7jyOl5vHl8BvPrFYzv3I7tu/Zibr2OoyfOYOr8WaQtF9devg+xRAorq+vIr68p69FoLI5UNoNYqg+FagMTZydx7P3jqFZaJ3y8uCjjaeqlBw/glhuuVYmIsmiDrGIAACAASURBVAMjMCJRFaw4nYwjvREnRwYRLTrdlRnUp4+hfv5dGLMnYBYX8cbpZfzw3WU8dWoNjlPDt27YivuuGMFIOqKyptM1nXEqGafj9bOrePy9RZyaL+Izu/tww+6csop8f76Aw2eWUFjP49fufwA33fdNjB68VrmQc7DzBH15NY9quYjC5PuYev6HqMydwmAuha25BPoTIZW0SAU9VhtfspwBclum+ioQMkOAhqOI9w9j5JL9SPYlMXXiOCaPnUB+eRU2QUgVm0SigWwEVWZ5G3FFZI5geY7jIrFlFGYsh+WFIs6/dwrj19+CkYNXIDkwBCsUVtaaKos9gySHo4jEYoin0kj25RCOxpX17N/UpYOb+iLLT49f4W1moyllBW1e9d/agRh+WtoBBUFK+WIVtb+OXsCrXoGgbjR1ux8kK53642LKayePUk8nXgfxIag8P8DS7v9BQIxeXrf2daKnF5np1Pft+NGNpqD+utgxdjFjsduYCuJ5tzZ10h+d9Fu7cd9JHwTd82+0/Is2WRhKQhGx6uHiTzZT0gaWxQWXuAZJXCA95mFQ+f6Nll/3tft/UFnd5oSP0u+96qpueqAbjd3uB/GrU7t6bXMvstqNNpGXbs9JXWK52Su4KfIaRGs3cJM0cU2mg5sEKwgQ9Gq5yXUgE9vQ/Zyx/kgHAR+CMJKhmr8JfXyO44SAC0Ecne5eLDeDwM37779fgSE8uGa5LNOfTEjqkSyxXAvS6k+ywpNmAjP+mJi0NKTVKS0WOY4J9HDDR3BKLPu46ROgSB/7rJPPkqdMqqPHGuQ9vkf3eIn3yOdoQUhwRndL12WH4BhBMv1iHQRNBWTU28rnacVHUJM0ss3kIb/F+pTt4N8EfEkTAWoBN6UelukHN8krSeYjMTjbjRnyi22jyzT/FnCQ4CaBZX0OJFDGDOJiuUmwjHsMfshD0kcQXo/72W49126O8usM0k2QjsAdv1m2JFriGBGaKT8cV39V4KZY0+r0EdwkmEfZpvU1XfrJC1pWPv300x8KB8H2si9pvcn+4vgkwEpAmHs1ScjkBzSEl2wX5ynKCC0i/S7/lA+C/RzrHN+k9+qrr1Y6g5abAm7qa3LS/vWvf13R8r3vfU9ZCLN/yXPKOQFaf7IttoNjk7qCcua3YPaDm+wX8kTif+oxNwVsEdn0g5v6fCr6lOA4P/qcLs+5a7MoPftDrPyLP0R0aEgZs7SwOEN567X+4kfCwfF3E+6qg9DeOBJ3DiL2mT40K60M3iqfgmXArTVQPltE8XAJDeVS7MKK2ei7JIfMtX1oWht4wnslFB6ahXO6hHgWeNOx8JqdxWJmACl6EK5y/x5COhpHs+liankBB8bGsaU/qxIDLU7Nw55aRKzYwA3DSezOhJDdF0Hki31IHNqCM//2GCZ+PInSXBnxPgLEHzTqAzhSRzhb1jstfEIseXx+5xv7aMEwFKPoBn/hagXDVL9omdBbdUtkzgva6MJbnfHT1sF1ZdVBdmcaY78+hq33boUzW0XpPy+jMF/DsfkS3lurIk+P0F1bsH1oGKGQjZmVZZyZn8VoX786DCrXaip7eyqZghtNIj43ic/aRexpOGg2DBgjKaS/NQabVryRENySg/V3prD00jKG7xhXGe+Zc8SMNbHywhIGb92C8GCk1f+GCSMRQvmFGZR/OofGXB12ipadLpoW8Qb+zUwqG3y+wGIDzXIJTbeJ1O//L4hddx+sDF3kP8hsTn0pBzlBeyOOd+o2AS79+lJc2yWxlj+Gba/rm27rn4/jvu6aLnGNdXqpfySBUlDCI8rKhWc+SSjUe5esHn8Hsy8/g7m3X0PBmcXOrWVs67dV7EsluCphTSu+o3KB3gh8q5B7ujd7BpoeBZyu6obKPF5YrWN1uYa8Y6A5MoqxS3YgFY+ohEIqwXijCatRw3K+hvcWXPx8roljC3W8e+wkps+dRSbk4rLdo2qiKRhxvPHOe5ianFLWpyPDQ+jL9qFUr2F+flHFAyoWinCclim/LOJawg2kwxbuOLgV1x0Yw+j4LkS37kV86yWIZoYU+BaJtOJH5tIpJNPplkUnrd5rFTRLK3Cmj+LF557Df3nsRTz6+jGsFwv43J4cHrx1F67YllWu4eW6q7KWFyp1vHluFa+eWcVioYax/igu39Gv3NWPnV/CmTUPB2+7B7/2rb+HXfsOqsFbyOcxcXoCS2sFNNwaVk8cxvybT6A8fQKDuSS29UWRidkqW1wL2NwI2nwhhodE26QpLRMJZZHdvhNbL9mLaqmIU4ffwvzZSTTcBkLRCBpeayJSfFKAZiu+B3tZdBPvqw2IYSIzuhu1RgQzZ+dQcQzc90/+GbYfOIRIPNH2FIQDUeJccrDqmct6l8yP/iQXXFzk6EHjO5XabePJDZAEWW9XDhUZLSEolxIkXpdJ/b129fl/5+KfC2puHoIWNVImF4p0MROAfzMc5OkyF4MXpukLwWw+XAo3H2yfZG/tBUDrVqZeg5/HQTwS1ycBYzZDA+uiTNJKgwvNdhdlhotkbi71bKp+4ETc5rg4b3fxHS7SuRCWOFH6xrob/Z3ADD897EdugoSeTmXTIoeHKt36h1Yj3IT+TV7cIDNeGzc1Ao504reMOcoTE0r8VVwcZ7T4oKxQFvk3rVj4HXQFAZTdNr/6ZixIj/A+3e8Yi4z6gfKoW/SIa6FOD+kmD8VFlfSTv9QflHnKKS1TJC6enwa/DmsHeurPMR5apzFCGti3BC/8maH1cvQ5nuAL9TFBkE7XxYCBOqjhLzvonvzGzTCteQhAcGFO+WP/8O9O8wv7guAI5cevv/3v9dIePsP3CBwQEKRe0N20gsY8+11o5329nosBN/1lSJ1BCYVoRabPl9zAP/jggwoQCcqW3s0tnTz8/ve/r8YmrRxpmUc5oQ4Riytdj+jAo25Rwt8JbtJaixctuni1Syik81XATepYWpsJGMU+0Q8fZIyKFRe/CYiwz/QEPP5xwPIIzHHeJp8kviWfk0MNyUirzzdcm3CckYeS7ED6mnJK0JRWp/yN/ULXd4KoBCQJ+tByk7/p8kEaCFbqlxzaE1DWQwPxGbaRAC0BMeouulyzLtLG38W1nn1GnUZ+BbmlsywBN8krxiDleGN5bCMtTTtddL3nPoO8JFgpwJWAm/Iux5I/5iZ1PvnOewQ1ufYSmfKP2W7/13V7kD4VAJZyQT3JOYY0SwIesfS7GHBTLCclTmuQ5SZlhbpNnwuYnfzGG29U9DApD/UMAULKBa2tmTRI5x9/p+yT55wP2K8y90g8UQmnoG/++R7lgjSQx7pbK+mhbNDS+KabbroQGoDrLMojxxDllRbKemZz0qWDm9/97neVjLINlAfygmVw3PJbXwOyTqHP39/kh8TcZPupSwQAp1zLmlOyZJMf/LBMccFnXX6wRuokXZJN3i/XlXefRuHH/wa1Jx+BnRuA8isXVDNwQcLcNU14bgOJuwcRv20LzIEoGuUyLCbqKSuphJkArHgYjYoDt8wwaHQQZPgzWiA2YCZiqE+UUXxyHpXnFxHrj8BpuHjFTOLdaA6VaBxwqnQXRJ0xHg3+2cD6egGjg4Nwmx6K9TpCNRdjhQbKc8u4fiSBPdkI+vZFEbmnD/Ercjj/x2cw+dgsynMVxDIbOTI22vUhMPHCf1p/qH+1B1qGQa19ALEIBTKbTRg2LZVNOHUadTVaSdxtht/jx93IoN4qiICg8ptsg2J2Mw5V/b3qIr0jgdH7RrHlji1wZmoo/ekKivMVvDebx4mCCzedxalsSPE7G4sThMHy+jpiYR7EWIiHwgiHaIVroWmFEKrVcX1pDvtQRqQJVFdrSH7h/2XvPYMkua5zwS9NZZZvb6fHGww8QBICSBB0ACSAAD0liktJK0o0+2JDa0M/3sZqN7RvI9b8fStDilI8iaJESnogKVqQBA1A0IDwbgYzwJjumfbd1V2+KiszN75bdWbuJLJMDwCKu4GK6Zjuqqxrzj333Hu/+51zZpG+YxdMgpY1D0HNR+mZNTQKgYrDaSYNpKbTCKstOHNppHZlYacTCJlPxHERlOqofHUejccLUJmd3E5w0IuAwctGgSH+0GrAmDuCkT/6f+AcvL4Nsncu1jmHZf8ZBTdl/YoDN+VZ2XPzWbngEdyCc5Jj2+us3B7DNlFM1n7dVimV6XIG7rmgxHwo2dwlUSDbK/NbYiXzM0m6J3GPZU2Q77PPrzM3dyD9yvI8Vn7+EBYeegAbxSWMjW5j3xQwnrNhMa6jH6psZCoWJUI4VghL2UyyANs330ErRLMewmv66hahVgtQ2mqgWPSwbboYO3IA4xMjSDk2TPgqGU/Zd/DYioX7n93Adx55Hs88+RTSrQpuvnoPrr/hOiRGpvHkySU8/PBPUN4uqMC3vV5tA3bBUV6BgZmkjWvnhnHLwWkcncpgxAnQbDZQQhr29CHkDlyP7O6jSOQmYBghkraFkVwGo6MjyA8NXbg1oOItzJ/GYz99GA99+1swF57AW2cNXL1rGDkGEWfMSRh4/twminUP2VQCScfCgyfWsVUN0CpvYHZqFDf/+nvxto//MezshHIf50FyfmEBi0vLSKSzWH78fiw/8m00V85gYmIce0Zd5JKmigHaDgnQTqxEoybJj9Rmg5OUi5CTQXZyFuMHD2Jk1xROP/Mszjz5LMqFbdhOQoHPdGs3OIA0NAqs9uEFBppMGH8h7ADjVTWQGhpGemIftgpNLC2sYPrqN+A9/82/x/DUbE9gk4s0N5ecuFyIJXPnq2UsBlVvATf1jUm37w5yQOeGn5t4bsa7vagr999/v7phJjjQD5yIlhO3CaYxZJIEHubj3JqkDB5O//zP/zwWjOsnM8a8GoSVQxCEh5B/+Zd/6QuiRsd7kPEXGfOA0u3Fjf1nPvOZS+JqRUE+/bvRerl5/+QnP6k2191e7CfjNnGDyjHt1hdmPyWr4tChQ/1ErDbX1A0eBuSmLrqI9gM6ez1PPWFbyI7o96LtERZOt4Vc2sKDCA+3/5YvyowHFB5euzEMpX06AMaDLw8+v6wXN1a0fQQHCWpwTkqsuTgb0w3c7HUYlkMigT3OF84V2tlX80WbSfCbwBKZOJwP0djFAqANYjs//elPq3b2mm8E1ujWGZe1Nm5eUCc5tr3KfTVlMkhZnFNkfLEv3FxzrWBSEI6VvmmNlkW9ob6QLUSQpZdMB7GjfIb10R4QnOtl69gW1s/1kmMdjVfIsl5LcJPAiO6WzvYQuNkpuMl2Uie4VlJ+dAuVAwVBKAIXBHK4LhNwo/upDrTq9kOXsc7c7AZuMuYm5aavQwJuEvii3Zcs5uJ+K1mhKVuOlf7Dtgjbi/NBkh1Fs4HzOYKOBCQJgBGA04FMfk5Z8IeyINhH0C8aE5LPcW9BMP6uu+5Se1/qAoEdriuUAeshwKS7pcvaQbkzyzgBajLreMEm7FPabPY/muiH7SSIyfWFjDuuiZw3fI71C3jHsaNsGMuSoFk0WzoBJdpBjut3vvMdZRM432h76crOMqMvHi4pLwJt3J9yrSfDj+w/yqEfuEnWHsEqznGOPUG3qGs/x5ugOst/WeKXLu6twk7k+qHbANZDdikBOcpCXKwpI3F1ZB+FSBB1S2dZlDXbwxAMulv6IOAmZSNu6aJTUXCT5fMigZeJPIhLKAi5JJPvic6yP9QrApAiH1lT5FnqO3WOZengpMiGY8V9MRMD8XfqNn+4HlJWnA/UV15oiMykbH7+kY98ROndfffdp+YHy6A8qI9iK8hu5vd1ILObfY6Cm/wOwU2uAyyP5evkDxk7rq3c18YxjaUuji11SuKq6jpNr8Ptf/kzFP/+/4JDZzmLGbyj8SYvJTDyLOkXPbh7s8h8YBrO9Vnl0mckbDTOlbH+w1W4U2mMvGUKjfUm3PGQacxJ3IPhJGBmbIQmY5yFqNy/htoDGzDKPrIZC2frAR7MTuJFNws79JEjaOh5qu1kBDZaLRTrNRRLZfgIYLsOxiwXe8strM8v4c0zWRwZTmL4aBLJe0aQunYE858XcLN+AdyMBREjaKb8qfiXHYIWQ9lZaRNOykKrFMCv+7CzJjKzSZSWPAT1FtycDSfroLzegFcmWzQDO2GjVfVQr3owCHAyMcflgGAK3PSR25vCrvfPYer2aXiLNVS+WEB5uYbnloo4WfRhjo3jzKiLQq2kEh8nEwnlxj/kct4TRKb0mNfXQqvsoeamcHVpGTcGW5h1gGrNUGBk9sOzcG8YgeE6MOje3vJReqEAv+Qj9EL4tZZKNmxlXCQmLDjjNsyUjaAVwEw5qP94CdUHluCdrcMeT8K4ENYumpWpHQ5AiYS5XBYXMfw/fw7pm++BlR274DourunR9VfWz27MTflcAD+JW0u9EnBTzla9wE1ZE+VZudDRz+tRmz3I/i/uGQEwObfF3V6vT8gGchEZt1ZQTvx5HdzcwSh4lSLWn30c8z/8FhZfOg4nVcDeSQ8zwybSpDGTwMfkOJaBSsvC/FYCz68AS5seGl4LeTfA/hHgmhkb01kbTWX/QtTLLZQLTZRqHrzxaUzsncb4WB5+aOHYhoH7n9vCDx89gZMnX4Rf3cSe8TSuOXoFcpNzWCxU8eyJUzj90kvwmvVI8GC1nVI9JFiXStjIJW3kUglkkw6yndiWrm0h61qYHXZxdHoIV84MY3YkAzMMsFUoYr1URdG30HBHgNHdcOeuQGpyL9w83alTKl5m23U9j0wmrVzZOWEb5W1sLbyI+uknEC49D3PzLLztNSxuNbBQ8jCSdTGSTWKj7uPxMxs4e2YJU7O78NZ7PoB3/ObHkZk9rBL5MEnSuXPnsca4MTCx8cyPsPjot+FvnsNYLond41kMuwQxud50KPC8ZVDdJ29WLdFtUJNG23bgDo1jdM8+jM3NoeE18NyDP8bm4pK67bFTKdSQwmojg41ygFqdxrmJjO1hKt1CLhkqNj7jh3ISkQk7uvswfCuL1ZVtNH0Ht/3ev8NVb74NyWx3lpos3Fyo+Ts3qRIkfJBDWT/VFXq2GCc5eEXL5nPc6PKw2Q3c7AYsSBuin18OuKkfLqJ9i6v/kg1LZwPMjdqg4Oaf/dmftY3gDhdcHvwYD2mQFzeBPLAI2NTP9asX8Bit73LAzbjye/WfC8wnPvGJgcDNr33tay8D0/SyOTYEOMns4e+96uWcIIDBYPg6YDpo+/Wy4+ohG5WHF26ie704H3jo40GRB49u46ODm5LUYBD9eC2e0cFNneHVr65fNript4c2iAdezhUCHAQUOO5iu/TDXi9bpH9G5gb1jQdz/v9av9gHAfp5iCdQwD71At/i+jIouPnlL3/5klh5arnrYst+1cFNGV8CRnIB0o9NwDlJcJR2otv6MIht5yGYDCQy43ox1EVHCaqSka8Dy3r9O425Kd+Na2uUuUlwk4xKmRuUmzA3Caj1Ym4KCCT10Aa+//3vV7IjoEZbR1mIOxhBXv7QhlCfCXLqsft0fZMy+4GbrCeaUIjfFXBT2KKSlZrjIaBG+7DfdlcX5qYuM7absmA/CHASuCGLLc4bhWWybwSLhB3C8aVcaT8J9kmsMt1uCFOUawc9RLg+sh5ebvD7LE/YbHHgJsui3Alusq4vfOELag9CcJMgEcEdlkUAkOMlbZd+Erzk5SrBLgJk0k5+zr5TB+LATfm+gJtcX+kOzfoIePF7LIvglOxH2Vb2l2skQT6OBYF16j7HgO74lGM05ia/J8xNAsm8wGJbObYEjAV4E72nzrFPbBvXWO6RhFEk4HN0PWcf2R7qO8ea64U+Bzm2wtSl/oreUkYcb5YniWYGATcJXLOcfuAm9yvC3NT3s/fee+8F5ib32pQ3dZyXTfxh2wlI87sc/7hLSbab+kXwj/3gGIjOEkylvogLa5zOciyoe5QdZUaQmnOFOsB5y/awDb3ATbaTl9gcH8k2Tx0hO5sgOWXE+UA5cO4J4yt6TmA5HG/ZR3PvKG7pHDvKR1zK9T0XfxfPjziPKJbLZ2grqFd6kjBpQ+PME9j+h/+I8r9+AcmxIXVGVCQW0g+7rJ+hDzS2PeTfM4HMOyZgTyURNn3YaQfLXz+DxmYT9kgaRsJC6blt7P3IPmw8ug47a2D4+jwSw0mEqQQaj2yi8vUleC9UkBhykbRa+GHdwOOZSbRGJjDlWFgrbKMZBOq8zgS7PAPXFQWUXk0NlFpNhLUmJtcrSJYauGk6jUNDDoav6AFuqrwTMTugGKqm8jQ3ATuXgJWw4G15KK1VMHPLDJxMAsUzJZSWytj93klUTjbhbbTgjtmwh00sPrSOsaPDSE1mUDpfRvH0FtKjSbhjjirHr5IZpBxdBwc6L4Cb6Ta4eQeZm3XF3Kys1HBspYzjBQ+VZAqLkxlYSRtDyRSSVkJ5YbqJBCzbQK3loem14DoOdk9O4XSxitzGIt7obeL6hA/PN9FYqyP11jGkb98F5/AQ0KjD9wxsPraC+rkK7KQNd9JF8WQZpaU6Jt8yg/GbJoiPqxifZiaJ1mIVlQeWUX9wDWaWOVA6MIyGbar3CHr6LfUDz0OrsIHUB/8A2Xd/Cu7hdkxj6jPnNHVezubRM4gObnYDGeX7nBeSVf213g9fTvnsr8Td5O+0AXFzeJCyXwc3B5FS5xkmoSkvzuP8z3+E0z/4DirNVUwNV7B7ApjItRmJjm3gTCGB750I8L3nK5hf3kJAY9TWZWQcE1fNOPjYLUO4bldaGa9qLUCl3EKt2ETFcmCMj2IxzODnCx4ePF7Ac88/C6NRxN6xJA7vGsFwPo+z2wGOn9vEyvomaozZoOJn6hnVL3ZsOJ3E/skc9oxnMZZNIufaGEoxnoeNjGPBTZhwbRMjyQSmckmMZBykHUsBeGGrpWKP1jxfuZIXyjWs1Xw0U+Mwpw4gNXcE6ZkDSI1Ow7EtBexm0ykMDeWRzw8jmWTG9QaC6jaa6wsovPQknvrJD1GcPw6vVEAzMBSbc2+yjuzELEZufj/Gf+09GN1zRGU5W1ldxdmz8yiWK/AbVaw//zMs/OyrMGpbGM84mBlOYyRtt2nzYZuVKfFNVSTfC2N3MQiqnc5jZO8+jO3fBzvp4NSTT+PsU8/x+gR+IoOVRg5PrVo4vbyNerUKprpXtPrQQMbxcf2Mif0TNrKOAc/zVQa10b1XYH21jK1iE1NHb8QH/sf/Bcl0WsVi6fWSw7ssyq/mDYh+MIrbJMrhRA433PDQgOobyZ2CmtJXMgIGYW5yo6fH4OoHYsTJUm+jDm5KZsW47+jMzbhDZdx7Us9OwE2pm7f/PATobJ9B69UPkXpfXgm4KWVG2xD9mxvXQcFNYf/obRS9lve4aSX7hAfAXsxaPs9FnUACDxYCJPQDN/uBmlwouQnnxpqHhH7zjXVzw8+DQzdgUx8f9u1XDdwcdImjTH6ZzM24dslhjfOEh6QoA0a3D71+p25xHAgY9HLxHlQ2O32OB0cCb+xHr4sZHbylfvHv1wLc5KGW9vhXibnJ9UaYm7p8GdqBY0cAp9eL6xuBFrIKOU/7XYDF2VsBYeim2e/CRZLoxIVviYKbBGkHYffrOrxTcFNkI8xNATcJQBEgIGBE3Re3dNow3VYR8BZwk0AX+0AQSmLdCWAmmarpXk3QgqwuyaAtbZD9Rb+YmwJuRpmbH/3oRxXAx7J5mUSgRRL+6NnMpf3ROFzctyhXtA7Ix7HkmktAjWAq/9df/daJqN6xPondSc8DypWgHS+ECYayPsqf4BfdjdlmMviizE2WK+AmwZmvfvWrF4AiAlcsm/VQ1vwu90bRQy3rIuPvne98pwIXORYS3oP6rIOb9DrQx4gMPM4trqcEsXjQJXOUayLLIrDGCya5FON7vBiiPlGGvHji2LEerhcE3HqBm/SMoE1nO+QiQi6UqW9sK20028R+Md6jAJVsG38kLIE+5qxXMtTTxrINOuuR40vQjhcW7Bs/kz0E9Zv7GkmUKuCmzGGZB8LcJEjHcSBAwDKpl93c0nVwU7ftOrj5ve99T40x28Ef6hLlyfZwveNlDdvEOqNrnIzlIBdmlAHL5Rhwv8XfqaucX+wTZSvZydlXtoOszyi4yTrFLZ31krUuMhI3cY4R+0Q9YbnUI7KSuQ7GXQLFgZtRt3TZH4oXhOgDx0HYbHFnFY6tXHTEhRfxy5tozp+Ad/o4ws0FeM/8EN78GbS2CoDXUgl/DCZesV1mx2iHmyMJwgTyn9gD58ockDABL4TpmvC2a6idq6N2vgZvu6limFWWPLjZBMbePI78dUPwGy36dqP8D8to/KKAoNKEmTFVMt6vNpNYnt4Fh56N5QqeWpjH3rFxjKWzKoFNzWuiUqsrl2qfSdaNEHa9hdHVIsrn13HLLJmb7kXm5nWjmP/8KSx8cwnVlTZz86KfZsSyCbjJ8AFMVORYaAUhGsUQiaSFoYMZpPemsfTDVZgOMHHLGFqNACs/3cQVH9uP+lIRteU6nOEkkLJx/B/O4Lp/dxT1xQoKz27BsEzM3DaN9Sc3UT5dVjFMEzkLpmWqhD3hBeSvx0qvXMZbyO0luLkLU3eQuVlH5YsbqCw38dxSGSeLHgPVYnkijWQq28654TPmqYdsJot00oHXamF1exvbtSoOzswiOTyK8tIyDhXP4xarCocJf8s+jCEHyXdOIv22cRgJA2HLRNjwEQQ2miUPtbPrqC9WMfLGSZiJNmLsDLkwU/TNJ2YSoP7zddS+tYRgqwWD75O1SiCzUUdYqylgPMykYE3NwJ47BGv31XD3HIW15wrYMwdgZS6SLqjvvGiLgvmi+xJLUy7p4vYRLIOy4LNyLqYdHoS5GbU50fKjZ7yd7pWjz+uu5XrYqJ2W+zq4uROJMb5ivYriqeM48Z//FqdOHkc6VcLuaWDvhI2RnI1S2cI/PNrEN57awvxqESk7gG0SvW/H46w0A1SbTdx0IIn/7l2zuHI6o0CzSs1HteTBH8HA5gAAIABJREFUCoCNMIGvv1TEf/r5PM4vrePAVB5X7x3H3ikyKrPYN56DR5eWx17Cg8eWML9e7tmL3aMZvP3oNG45OI79Y2lMpGyMphPIZ5IwTLvjZh2oOJ2MHUF00FRGh8FZGS8jgGmQv0+3eh/Veh3rpQpWijUUmiEa7jCcuSswcuRmZGcPwU6R9enBMUO1eI5PTKlFnHRwltmolLBy6hhOPfoDFJ58AENrz2JqcgIT9/wRht9wF9zx3SoQc2FzEydPvICab6K0vYXl536G1Z/8Zzh+BdOjKUwPJTHk2ipzOWWoMqC3szap/zhxFX2587fibVoOcpMzmL7qKJyhPFbnz+HYgz9WsVOYYOh8LYXHF4FnzpVgeVUF+tIQc0IzYdR62cNoysdNe11cMWGrz1Pjs/CcPNZOn4fZAo686S1488c+hfT0bpiKxdob4NyJCg76rB4jQw4evb5LRggPbb1i9EUPj72AT25WedDp55Yu4OYgMevi2h/d5A0KbnJzF3VL73b4idbLQ+OgzE39u1ygeOAhi1NnAUbLF5BDP5Toh1J5f1Bw87Of/ewlbmBx+tANuBsU3CRLLY65Ge0D/+acZKylfu6n1GFuxnkg5oGr2/h0O6jGAbdcLN/xjneouJi9wG/Wxfrp+svDVpxLZlx7BgE39QuNQefzTp7joZssK4IZ/dzS9XIHATcvp+3dLlb69UniwPGgpB88o5st/h21A4whxgMbAYd+L9nkSYgQiYEsWWcJ+Ejwcvk/bgMp7aD8eYDlIVXK6taGOBv6qU99aiC3dDI3uyXkiLaPQBYPub3scZwdYjn9LgDYhyhDp5/M+TlZXDxMiyusbJL5P+cn5xLZRt1kzTI4dgTzuH4RzOq2fsWVwflPuRAA6ccSJdhE200QRWxxt/VPmJuDrhFSTjdwk59zDAgQcb2kvHRGNvtBnaGeEsgjoEAgg2AhAQuu68zKzHmk18GLDLLoKTOuSXxxvkiSHdYpzEHu3whe8OAhACUBhqjtJSBNIIf6QKCKbSeriwAaZcy4fATIZL2X7zNZCRmEtLUEDLlv7AZu6muh6J7E0OR84A+BEfadgAj/liQ80RA4bGfUjuuHRsnwTZYm28exJQuQYDqBdf4tmdcpf/5wjvGgSbkTWNYTqbBsrttcgziGBMP4nmR1powIXLIcyojsZM6R6DpKUJDP3HnnnQpQ4rP84bizz9RVgn5RcJNzipccHDuCjdwvsa0cd4Kr0QtHkS/nFvsrQC7rFkCSlwsEzPSXuCvLBQV1gTKLhnEgmEuGJZ+n3lJPqXeig2yfhCRoExjaYQM43tQrgo1c4wgGRttAWVIedAlnOZQF+82yKT/5n3KSbN3SB2GTvutd71JAIOeVgJssUxig0ZibvIzluOuXcizz7rvvVvaMa8ODDz54CUDKtrBPkhyKbaVuSKgT9k1CV4nNi655+v6NukTZcJy5V6X82B72gXrBNnP8ZI6xXj7PPvEil3uH6H6Lbf/Qhz6kbIXorLCrhQnLNrMdlCtlRNvB/RPtfHR/z/aToU/GNucgE5oK85nzh2XTrrE+YanLJYe4pEe9rsSOsn8S3qvf2nVhL+HV0Fo5g+axn6H62PdQP/40rPJ226XYa+dacA+lkPudWViTTvtr9N6rhJj/wlnkD+eQ3p1GY7WB4lMFjL1rAqn9WVhuog3gWQGaJzaw9fdrCJd9OEkDhumhFAT4cjCMpVQOJd9DgcnUPA837j+E2ekJrJWKOHVuEcmEg7mJCVS8JkpeE069hcnNGjbOLuLNUXDz2hEs/D3d0pcvxtzU3e4vGBNlSRXxyggMGAFgpgxkj47CaPjYfHYTXsXDzNtnsOu9U3jy/3gW+UNpTL5hFK0CYGz7MKa4T7ZgwoLhA6VzNYzc5OLEF84hPZ3D7jvnsPbwOl765hlMXjWMoQM5+F6A4ovbMBskNrVZokqYUa/tC4MjbulpzL1/FyYF3PxSAZXlhoq5+eJ2CxgZxfpkFkbSxVA2rUIDbhQK2CyXcN3hw0g6Ls6trODYwlk0fB/7ZnfBDg0c8bZwS7CFKctGM0igsVWHe0MGuXfvgnNkEq1KVYUC2HpsGYv3n8P2gocDH9wLr1iFlTCQ3pdH5sgIo+epPCqGY8I7UUTlO4toPlqENZaAwQCcjOs6PgXzujchc8OdcPZeC2toGkYi2XO7RFvHs6PEfJaH9fAUwmQXlmMUcOQcEnCUc4PzlPOTZXO+DBKq6ZWAmPr+Pe5CQheAEBzYXwlLE3dJ0W+P+Tq42U9CZAL6AbzyNooLp7F14hkUTz6NyvwplQinYdYwOtTEoWkT+2eSWNz08TcPFvDD4yUUKj4yLg1je9aSidhoBtiqN3BoysIf37ELN+7OKfCz1gzQagbwaz5qrRCnKj4e2/RwequBtG1gIp/Cvok8Dk3lcWAio+zBV55exT/+5DR+emwBtUqpa08SloUjcxO45ap9eMOR3RjOZ7G+VUZ1q4B9mQBv3JVVDMhas4WWokm3QUKaPYXst7fz7Y1F528+0fA8VOpNbFfr2Kw2UQwd+LkpONOHkd11FJmZfXAyOUULTydd5PM5DA0Pq0XUshMImlU0NhZRWz6N0DSR23cN3Py4SipEV/SXXnwJjdBEs7iO5x/5ER77wbfgVlbw1sMT2D2WQjZpq6DG7fAg7fa2U9y1KfhtBicDo3SymVku3KFRzFx9FdLj49hYXsaLjz2J9TMLyGbTikV6Yi3AYws+zhZayNihunBRxt80YBomVosNuFYDN+5K4NpdKYwM55Ce3Y9zZzcQrq5jKmFibm4a6ek9yB68BkNHrkN290E4I+OwnFc31lu3ARd3dxqROPct+Z48RwPHDQs30jsBN6MbLP3vnYCbctiJAzDi6oj2Wz9k0kiTjcKDSC/w6pWAm2RuSiD0vuYj8gANNg+n3ODywNUvxmncgVfeGxTc/Ku/+quXxbiKAwTj6uJi+Yd/+Id93dKj4GYvQIKfka1BBgsPvf1ekvk1ekhUVknzten2u5TPRZ2sGmFp9aqXhyCCazxoR+MaSj1xi/0g4CZdlXnIJmDySl7dNhvctPAwE90MxYExev2DgJtsOw+50cyn3fohbjA8APFAxYMUD9Kcm/0OHhJDjIfWOPf6OHshB2OGpuBhvdeL9k8ShvBgzcOvgIW6rGhDeVhj23nokrhgEkdO9IFt5JjygLtTYFm3c4OCmzw4Snbli+eATjbOiA8a20+5R12Ses1TjhkvIHhI7hUDk33l2kEApN9Ll6skZdIZV/rGneNHcIFzttfmmxt3AgEE3aiX0SRLcX0keEH7Q/C0X2gK6ghBzV5hW/R+UwfJ3BwE3BSwRi4AovKT+FHigsr+xSWcoR2l7nEsqBPUVYJeHHcB7aNrO2VAIIK6z7WIusE5yvdoKzl3OUf4fdoUfi4AJ0GquJiW/C5/JOENx03YYfyuxNWN2iLJok1QhUCOJMoRt/RuiUFk3oicOPbitso2S9wuPeEC7bm4+gn4JzrCuS6gl2Sl5md8nu2inlFW/Jtt47OUmcQIZT20bfxMAMc4ufM5umdzzPi7gJtyiJOxkQu+qEeN6InYII4Hf9gWznP+HudWLxc17AP1WuJQisu/yIGyE1myLMqUbRMmJdtMFjjrpx5EQUvqq7jJs60c97jwABIXkbaDdl5CI1Cu/L6EJGDd+rorMhWAjd+Lsz9sB8EygrIS51PcqQU4ZT+j32Vd7CPnkIDEwk6UsaYsdMBVsoLrbv0yTmJjZK5Ju4WZxOcoR8pZZCcJcUT/qE/8XFzsdTBPwhGI3rAM6iifJRuaP+w/y+Sz8sPnRV/5O8eReh7dl4qOE6Cm7vA7cvkgDFgJyyK2QgBO1hsXG1ouA7ifoN2SGJ46M1Z3SZX9AuUkca11uyny0ONt9lrfuq9Vbabm1t/8r2j86Cvwzy8hTGeQuWMM2bunYaTbrsZkY64/uITtY1VMvGMaybEU6gt1eFs1bJ8oYubds8gcyLbdr4MQ5W/Po/y9AlAN4GbabMqVlom/aSSwlcwilSBA2FQkmjRDcAAoVCto+B6umJ3D+FAep1Y30DKAURhInF1BfXVLMTcPk7kpbunXjWKBzM0OuJnM2/EXhIr0YwFmAFNxl0yFQTSrHoaPjmD0aB6+52P58U1k9ycxc/MYvGWyD4HcFRnUqxVYjCdqd5INeQFsx0bpWBXOuIuW76PwwhYKx0s4cM9e1ItNbD67hepCFXbKhENMz1eERoWRkAAWC3BecEvPdMDNTkKhf9pEZbmGY8sl5ZbuZfOwr9yLpfIW8ukUxnJ5VOoNPPHSSYxn80glHOXZ2Qp8JHieN12sVms4HFRxl+NhnwPUeXGy1URil4vU2yeQeuduBI2W8sqtzRdRObuNZsVXbvUk7/oVwEolkDmSQ/bKEfiML+pYCNbqqD60gspXl2ClGjAyOaQ/8F8j+6H/FoYS9uAvOafT5ul7frlolwsoiUMdt6+Wyz+WISEtZO3stvfQ95RyeS37lej6LfNMQuHxu9IOvicEguiZpdsFsVzoXi5zU9Xzerb0LkoWBvC9JhqFDSz/4kdYee5xbC+chlfcho1AAXYE3gqNJkynjt0TPo7OJpFJJ/DNpwr450c28cRCAxnHRdIxFRhZb/ooNZpwnCY++sZx/OYNU5jK0QgY8DqAYosBa5shys0Qy03gnG8jk3UwM5TEzFAKY1kXtp3AiUoK9z21iW/89Hk8e/wEGpXt2I6I0jmOi3Q2g0zHVbpUrsJsNXDrviH8zk278a4jU2riqyzjEiIiYExJr+1PT7BQAzilsoByCgImkkO14WG71sBG1cN2y0IzOaqSEGUP3Ijs9H6ks3m4RoCEYyuQc2R4GJls20VE4ZKk4NfqWFlexsK5cwhgqU3RCw9/A/NPPoSt1fNotEzcfc0kjs5mkHaYFZ0tsTo3ukE7QLyK58F/pkoCpFpuJeDmhjF99EqM7t+PlfOLyh19+cUzCmh1HMZzAhYLDTw6X8PPF1pIJVzkXUuFGvCDEKV6C6vFMo5Ombhh1sHBmWFkx6dQRQYbL85jNGhhKusim04iMEzYyQyckQlk5vZj6NA1GDl8LVKze2AmePPXL0fc4MYv+iQntmz+xADymeiNidwI8X+6onCT0Qvc1A/gep1xBoqskEGYm2RyCJsirh9xUojWFwU33/e+9w0Ebv7FX/yF6m8/0CfahlcCbrIs1skNH2/IKXNuJqOvQUC7nYCbcYkv9Dqjm0D9sDcouBnnli51RMvnQnzbbbepuGX9MjhzM0tGB1kHURe9buVH9Z31kQ1Gxgw38b2ANW7OeYilbkqCm0E3yYOAmzxIke1CAGDQcrvNvV5Wotc8ifveIOAm2854cDyk7eQlmxpurMRllszKfi+C5hz3uLiKceAmN0PUKQJyvdzReaDl4Z5jzD4JIDaIzHiIFWCDc5BAFvWJBz/GrIuLsznoOLP+VwJu9pNndF50axfbwXlJ5g+T/PSK08TLKcmq3c2Gd7OxvWyvMHCYtEVcfbv1jzaVB2SOJ0Ej/XAe18d3v/vd6oKlF7OXm3KCA0yMw7kaB+bFtYe6QFfeQcBNfV7HtZNtYF8EvOP/4oIt7/MZggcE6vi7uLtyLkjMKtajH3D4HHWegAn7yOcEmBRAUQAviYHF/gvIJmArP9NZ7fybZRJM0oFScRPVvyffpQ4IAEt7y/rFPZ59kDjkvdgbcsBjWwSYk4zKBEKEpSKXLfyfP9G1h/1j+/k/QSquzfxbyhUXQMpL5CzyYjsFhONYSpv08eJ7lLuUzf4JkEewTVh8wviWg2fcAZF18bko01zaIXsN1i+AOJ9l3fzRE1hK4hW2T/REZKa7/LN9fFb+Z9tpG+R7opP8X1i07APHU2yILhfKljKmzZQkNSxTQDrKWUBEWbPl+7ruyT5X+qozcilvCaPAsZIy2S75ngAI0mddh7h3YhukTcIKlHbJHGXdMk7yfZE762cf2V+Ouc6QZjlsi+zHxYWe7eZ7/JxjJTpLWeovPsO5L7rLuScApcQrp04IsCkyiM5zvUzqO9vMNgiTimVyzZT5KReV/FuXgYy96KU+NvIex5C/UyYsk7IVsFPmQxSskT2EPhdkPgrLnHXLvL7cWH0qvFuribX/+9PwHv0+UG7AHMkh/3uzcK7JtY9ufvtMzMQ0W09swd/2EHoBgqav3Lazh7MYumYY9jDnBhAWA5T/9jzqJ7aUm7vpWsoNPBGG+GYrgRfyU6gmknAbdSSTDuq1hjoP1/2WYmtaYdt+l5pN7JoYx4HcMMJTK1g8s4Bbd2VxxXASI0cYc3MUqeuYUKgNbtaWayC4yca+LOamgJv0DOA5dzyJ7O4UjHSIygtlVJbrSM9lsOc3ZtGo1xFWm0hOZOFOZWBlbSRnRtAqF1WSXno9hoaD5uY2gkqIxvkymoWqStDjjGXwwt+ehFnxkN2XRWoug6Dqo3q6huYWY1qG7UzqPLfHsTc1t/SLzM0GKh1w87nFIk5ut+BMTsG59iCeOX8GlXIFrsmzewK+CQyn2zrKzPapRAJ1z0crk0WqVMB1tQ28yagpolQQWgjqPpA24F4/jNwH9gKurWJqbj26ivILW7DyrsoIDy9Aevc4vHKAypkCdv8X+9q4Q8JCyNB9z2yh9PfzMFp1+KaBzHs/ifxv/w8w3O55OLrtb+L2SQI4CqDI+aTbNPkO35N9A5+VMB96mb32p1K+1KefncTOSr1x5xSZt4Pugfkc1zbxppE1UPYOg5zXFSnvdXDz5epUXVtB4eRzWH3mUaw8+yg2Fl5S7tuyqFPIdNu2DAvbTR81NJBLN3FkxsLu0ZTKJP7EuTK+/PQ6vn98S2XhIjiWdoArpl3cdfUY7jw8puJd0vC1FFHSAJOpEUckYBd4oUo2tBmaMEeGMDmaQtM3cbJg4dGCiyfObODxp57G4vkFNGrVmERCgxxzgH3jGdx99Sw+fssB7Bpy23EhFNuRfWQwYx8+Y1kqC92OaUmKfju+ZTtNj2JHsu3KdbsNkNKtvFhr4OGXNnFqy0duZi+ueMMt2H39rciOTsIIA1iMz0kXhvEJdQNMA7p4/hw2Ngvw/BBFZur86j/ipccfhuNtYW48g+GUoxbFK+byGB9ilrv2rY8OchDc5PjwU9ugi72N1NAoxg4dwq7rr8fiqbM48cijWJs/p1IMmQlbLTiMb8IVYKvawlPnS3jkdAXlOsvnwhAimQhwzWwaV0wlMZ53kRkahZUZwbkzq0hVyphNOximq79lI2CsTcNSAKudcODmh5CdnAP2XYFdv/YO5Gf2wFRu+q/+axBwk7XKho4bILKNeEMdvbGNa51uXKKGRgwYwc1+bpCsV3dT62W04j6Le4+bQIKbBBz6MTf/8i//8mX9HcRwvlJwU2TKjSOBojg3pjhwM7o4DApufu5zn3sZsyI6rnG3d7LI/MEf/MFAzM1u4Ga3RY1jRACc8uy38JF5QOYUGWKDADTR8shsIuhFF7h+LzITCKgRtOnXrmhZOwE3o3Hg+rVLPh9ER+Oe7fe9VwJudrMDcbaC73E8aCMIWvV6cSzo1saxj9Yhf+vv8+BKnSIjrxdoLvHyyBbSMxPHldnPBg4yLjvRI4KbvdzH2V7Jlh5lbg6qQ9KeXu2i/JjRd1Bwk4B3tLxe8uymj9EyeDBn8hLO337uU7QPegzOaFkEFajnkvm512GCoAbjxkmMyUFly405wc1B2f36ISRahxzkBXAiiMkxl/8F4OGelPtTARH1xIQ82HCtke8JaMJ6CQBItm1h8VHG/F3YugJccL2WeHcCkLFMuQBi26U8Af/EfVdAO3Ez5fckjhjfY/v5DOvmd+R7Aurws14XUrqeSXsF+GP7BGgT9z5x0xMwSy459bFgfRxLAfIEZKJs9R9hAIqXjNQvoJrIXeqinIQFKTIXZqkAuDJmOkArSSHUwc0wLsia4842iIu5AKusT/quA4FSt/RB2Jg60Me28zv6wVnaLeMkWXepm1KPDiRLf9meqD4Jk0eXieivgJsS+1VAKpnLHCPZ4+ogpOiUyEnGUsrVZS0HZ30PLIxe0Wl+X5J8CotUytCBNz4n81PGi/ND2MEC/ss4CVNSXC5Ft+PKEd0R/dX1VmQoFxX8vq6L0m+ZzzInJWGYPu78rjB1pQ/C/hXQROaBzE8BIcUtXXRFLgLYdpZBAJPyELkKCCxxT4U9KnOff0syIGmTgDLsk26/ogA1dZT9UmHQ7C6MxX6GPPARVLaw+r/9LrznH4NlObBmMhj+1B6YE4k20acRoH6+huXvrmDPR0lYCeFXmUmcgGcNpm3Anc3CyiYQ1gO0Ttew9ddngLIPEGu0VDRPmL6PfzVyeCEzDC/hIOv7sGCpZEIJy0al1USxUYPph8i4SWzVqyiTRd/0Mb1ZR2u7gjfPZHB4KIGRIymk7hlB8gK4uaTiYQq42d43X+y88m6EpRLjeo1mOwu67WD8aA6jbxlFai6nwNH1J5cx+dYx5PdOwR1zYdgh6mtVLH77LJrnGwgahoo3mT6QwtQds3BHUwjqBhqbZWwdX8fqQ5vYc9d+WLkAlZMlbP60qNicnlmHk7GRYGg5s+0er07yUYDzEnBz7qJbusbcPLHloZbM4Oy4CzNpYzSZUeBmTbH3LQwl0whNQ7FJmWSoZQE1E3CqNVxXK+DmoKxAT68NZaDV9GHOuRj6yAyc/eMw7SSKx1ZQPrWCRNbF+JuOoHJqA4kJemO2UFvYRHL3CBIZB0aCTNYA3qkSyl84i3DTR6taQPL2DyP323+sQvjt5CV2QeZNFGzU95/6+hU9Q+r2U85QslbIZwrbMtth+OLei35PBzx7rc/SxkH3wdG2Sr36pVU/Gb4ObsZIqHD+LI59519x+sH74W0uK6YdgUdiX5yEauBJC7cJ/hkoc3E3mpgaCRR4yUQ3jmWi7gUqRuNK2VPgZi5hqViXuWRC3SAQL2zjcrQyHauj3mv7VHOC8IKoGNqw81kUA+CRU5v4Tz86iefmV9FoNi+0vt/BtZsiJBMWrpoZwn95y37ce9UksgkLfitAiwimAvtogjtAZuirGwtlhDobDDI31e+qArputwHP7VoLJ9cqKNa9Nju15ePkWhWPr7QQjB3ENTfeiCNXXolxZgq0EyjVyljeWlPg6HA6B7vRwkPf+Bqe+emDsP0qDk1lcNO+EdywbwgPnC3hJ1YCxywDG4qZSbZmO2Qyv08K+ZRt4qP5LG62m5ibGsfkkSMY2rsXmytreP6hn6n/a7BQdlys1etIIkSOwehhqLWHprZGJmq1hbrXBj7TrgXXZj0B0vkRGMk8isUGyudWsS+fwmiWt6u2Gr+QwKaK1WkhwUU24aKWymPy7fdi/5veivzY5ODZ4vrNYu1zjoVsdrh56OWWrtaRzjgylhdBBLlp7ldlP327HHBzEJAg7hm9LdxoEdzk4XIQcFNnqg4KbLxa4Cb7wg0fYyEx1pEOdsWBD9GFgfHi+iVt4qayF7jZD0Sl/lwuuBlXdlSvyN5j7KV+iU6ol2TGkSEmTNe4hTLuPW7GCWYQbKd+9HpRXgT5GY+sF4tZr0fXv0HATbqMk4naK8mF3sa4udZv/vX7vsx9/blXE9yMk7HeZh5eGG+N7N1eL7JYOD/Inou+Xgm4yQMSgVPGxuR48ACny6SXfLt91us7g27q2IZBwU0mI4lz9+tnuweZlyxDZ272ikkpzM1ebN6obAYFNqUvtA8ErTmP+yUiY4w6ApzRywleoDKxBl3ddTfXqLw478ncZhxKMjYHufDTy3g1wU0dwBD2hRz4deYjx1TYDsLwEqCMshYQSAd+5DsCWuiMPAIEIiPZU+isSLZBb4ccOgQQFFBI2qK7qEWZgSw/2hZhMeog0iBzSPYzepuFzScy0P/XmX5yUFM72Y48ZQ8l7dCT3Ohyln2W2BCdYStAoRxO+YyAuTqTVAdwowxAAWr1/ZneRgG3ZdwE/JP+yfcEDJLnZcyj+0R9rPU6JT6brKPSTgFyJYSBMDhlbPXEQGyDzjoSVjLlogOR8h1hlUbXXKlbl7Xot8wbOaTLWEXboctJdFoAV36mzykZ+6hOiq4Jw1VAZR0g1vU7qkO67ujjLvNE2hVtn87mFoamAPD6nBbAU6832ofoJYpcZAjAreus1MH/pR7dVkR1X8oS3dABEQHKpW0C0Au7TMqS9UKXadxZgHr9SsFNsjab549h/T98EsGpk7DzOdiH0hj6w/0wUiYMApnlFkrHS1j69prK4F05WYWdtpHek0ThiVUksiZGb51GciaN1lYN1UfXUPq7FVgJJitqn1V5sua5+KvGEE6nc4DrIB0C5aaHlG2rMHb83PM9MLRcPp3Gdr2Bit+C4/mY2qyisLiOt5C5OeTEgJuXMjeVvDowgyJthkDCMWFnbJgZW7ExExkbzYaHlmcgPeRiaE8W6T0ZmFkDqT0ZVBcqOP+dRZy/f0nFl7TZH7M9n4NWAMMysOeeOczctRvOcALN1Rr8LQ/1+SoKZypo1j1YrgHXMdEsewgrIVpFD80yWcrMkdFu4KUgZyfm5h5xS2dCITI3mVCohmNLJcXcbOaGsDiVhpN0MOQmkTBM1Ml+9ttsXsugp2eAJvOIMOGQacFsNHBVfQu/5heRc2y0VO4OICi3YI4mkPnANFI3TSgSFBmpzcUaKi9tA5kQYYOhBcjy9RVYPXT9CBLDKahMzIQ8mfTon0/De6mC1vY6nNvuQu63/3ukrnxrvy3aJZ9TtnK5oe9FdDCR9kXmowCUeiFi9+P2/TK3uzVqkHV3Rx36JT38OrgZI2jGlTx37Ckce+AbOPPQd2G3GqS4tsFNhWhbakIT8GJWLqL9Ja+FJpo4MmVi77irspErAFNhhAS7FOqnGIIK0FTWRRLhtF2+O3Pi4sTubPqY0qccGGgSBPQNPLtQwOcfPolnzm2iWL0IcF6uzmSEziK6AAAgAElEQVQcG4cn8/jDN+/Huw6PYSpjt42A32Zq8rqn7ZLOa412hi3F3GR/OuAYO0omZiMwsLDl4cxGTbE+J3M2CjUf61XGEg0QWAbOVFtYgYFmLg9jZAx+Joti2MBqdQspx8VhdwgHS00s/eRH6qZpYiit3PGTTBzEdgzn8AAsPIUA20Sd21TNCxYxgRDTlomP5HN4z/4JXHXdNXCHR7Fy5iye+cFDqDHzeiKF88ksfh6YeGhrDRnTxBhjqxkWRmBg2DAwaoQYDQJkwwBOB4mm4U/mh2Clc6hUWigubWLKhkr0RBCT46zG2rDUTZFt2bBsB8iPAQevw/X3fgTZsQlYFiHU1+YlzAF9I9vPQBHclJhigxzs425W9M2GuKUzlla3Fzc9BBf0BANxG5Zu37+ge9oDwtwcBNz8zGc+8zK39Lgyo/UPAm4KMNbLlU7K5YLFwzQP5DyYywIWB3DqbdkJuBkX1y66+Km9T8R3ZSfgJoPCxyWw6aV7dEWi6+vtt9/edzKwD9QVxiuNAx671UNAg6wvxg/s9+Ic4A9dNbuV1+196s6g4CbHehDm5uUAaXF9HKScnYCbvdrezTbobeBmk+PB+Li9XjsBN1k+57/EVaXbXK8X7STDnjArMYFzguZ6GwcF5AaxWf3sr97OT37ykwMlFCK42S3m5qAb1TigU/q9U3BTEgOx7l5y7KWfveTEcAZMUMJkUb1etJ9sC5OY0F6wLYx5x8sNZv3tx/4koElGL0OG9FoLu7Xh1QI3daBOABQBYwTYkGcExBFwMQ5s013TxNbLHkHACTkYCdDGz+MAQx1YEdajyEMvQ8BBGVeddSIAlABgeluiF7PSv372OzoXRW46qyzadr0devnSD12m0i69X8J00b8bBaWlftEn6Y/eT/1QKjLXATxddlKXjA//FiBO9hx6nVHgNiprna0jdesAp7wnzFyZQ3xf3JBpi/gd6ZPYAdmPSht1AFaeEWBQnpF6dAZydOz1OREd37j+6mOn65P+XV3eLD9u7HV2k65vUo4Au3H6LSAn2yJzLKo/us7quqqXK2XLnBa3e2Fl6qC81NVvTkldMl66Dou96CcP3VbEtT0KzlMelIPYK/ld/tbHhm0QZnCcXZbx6gZuhoGP6olH0dhYhdFqIhE2YNY24TOcgNdCWK+RsqcyprdOvQTv5BMItsswcg6c67PI/94ehQO03dINNDc9bD2zCb/SRNhoe3Py89CzMfquCTjjlmI0+psNVB9cRfm+NfU3E84oLAGhyi9xX5jF5uQUrGQKjWIFG+UyJjJZJulAq33IhkWWvWWhyYsqzvVaE5mlTXgbJdxC5ubwpeBmO+bmEqoR5qbSVxWyrf0LvR7JUmRsTRKw4BrITiSRn80isyuL9HQa7lQK6aMZNDcqOP2PZ7H+8AacZAJG0mzLQyNbhgypt1HDvg/vxi4FcKZQObmJRsFD7VwV5fkKSotlVNargGfAcgzYjgXLti4Am9GAbRzXesFHXmVLn8Pk7QJudmJurjDmZhPVVBbeoWkwMzLd+BU0oKhITIhswGHCoFYLxXpdMWunp2dQ3tjAvq0VvDmsIOdabXCT/Sn5MHM20ndOInn7rMIXgoqH2ktllI8XMXTTNNYeOIvM4RzsEUcBnskhB8O37lLjS3wk2Kih8vV5NB7ZhhE2YU5Mwd5zFex9Vyg5w07BcNPK05PYjzW7Dz7d6FsB7OFppPdde8Hk8VylZ0znB2I3ZC7oTPB+62R0/uxkf9qv7F+Vz18HN7uMRKvRwPzTj+LRf/5bbJ98BqZkVeSNLkFNMgXpCmTxh+7lBjbrHpBoYP+4iT0jLoaSdpuBqfB9SdndBjQ7QSw7AGG7ESrusJa8sWM3YCUs9SEZ7dstA9XQwPlCFV97Yh4/eXEF5wsVtEjx3OErqtC5pIPbr5zB7VdO49rZPLIOs6B1Nrec8rTIloWW76ms6X5Iw9E26LbBuJsGnltt4rmVKrarDYxnLRV7MmMD+0aSGB3N4EXDwZdW1nCK9HoGmm1jvB1wMkDCtLArsHBNA5gr15BOZzCaS2JqKKniXxYbHp6vmPiBV8GJsIYqrYJyAWfmnzaxnbDhpJPAh2an8Ok7b8Ok62Dhuedx4qe/QL1UhZtNo5jM4PHQxAP1Ol6qFYFEShBnZWhsmEiFId5oJ/AmZm/1mjBbfttNZXQC26UmautF5H0fByfzauFhX322Qy0e1I92FrIWDdiuQ9h/54cwe+Qq5ab+Wr4GBTf1jQhBxp0wN+M2mvp7wty8XHCzX/myKY4+x/EZlLkp4Ka+QRWj3+tQOwi4yRhIdGckE5Du472YQlI/FzDG4SS4xrhJ+kFINpd6f8UtvZcLqzA348DN6PyPA1PZ7o9//OMDuaULuNmt3G46z8QhZPARkO7FEOP36eLEzMjRBAVxdfI9ghrMhsx4m/1eLJOgBoGuXot9r8+YpITj0utFpmA/cHNQUEV/rt+FQ785NSi4SR3txdLTD9x6nXpbCWqTucnkTr1edGsjc5NhM/R5Gv1dnyu0uczsSvB00E0bN44cf449wS3OF2HG6UBSt7YOMl792iJlDBpzMw7cjLOLg+pyVH9eLXCzX5sGkZ3InW7lZHDyEoGb+W594xrIWG7/9E//pMaS9oXzshdzm+0gKMq5Sff2ndox6aeAm69GzM2o7PQ1W34X2QhgE2fH9e9Fy4wDDuPYH/raGG1HdF7obdHlGFdGtP2y1kWZKf3sd7+5qctLQBN+R1incXqog37RPsXJWZdtnIyi9rqbnKJ7krh9ibwnfRGgKOoeGPfdbvXyfdo7YcjJJaLYdGFu0sZK/4SZx3ZIcpno3BE2I58Rtp5+OBeAlP/rLFSJaxk3z3VZ6mMbnRfd9Eu3d/p3BNTj96Jumvpc6afX+vhEdbrXXI3qkOgoy9MZr/KcyI6fS3iDqN5GXU2j8tRlGTc3RIYsh8/y+7qN6FZeFNTnd6PypT4IS5Vl6oC2hN+gPnabb/pc6cXcDBtVFP6rWxEsnVK+iDwzB2YCpt9UZCXlr0fykRHCSKdhOmmElQBGzoB76xDyH9qj4moSJFXHYYKy6YQ6fzJsWeiHaK40UXxmG5krs7BzFsykAX+thtL9q6h+bws2wU23Hf9SYaStFu5DDpXpWdSZYGhxBa0gxBVTMwrcLDXraHoesraLFglFhsIEleu7Pb+KdKWJm6YzODSUwPAV/d3SL26i2heQbtJGejwNd9JFYtRCYtiAmTVV3xiWzkhasCdclUG9+MgyXvziPLaeKyM3Rl/HttfkxVcb5yivljFzywjm3ncI2WsmUT+7jPpqGWGdZ3RDycmv+PCKQKvQgrdWR22jilqloeJuEoi85HUhoZAObtZR/VIB5ZUanlsp4TkCyMkknKv3w7QMxSIlU5MxNzdrZSQTCYxmsipc3sL6GrYqZVx31dWobW1h9+YSbg5KyCXJ7GyTpNi+MGUh9ZZR5N6zC6HtIGx6qC+UUHuxgtF37kFzrQQr46g211eLaNVqyF851fHYNBBse6h8dwH172/AcBMwnBBhvYqwWtHcvgOETDBkJeBvbytsyWbYk9/4PWT/6D9eEIOE/eA8EFsStT/Cehemuy5DsW9id/i3XJbInIk+H2ffpO6ojYquOZe7Vr+a33sd3OwhzcrWpgI4H//i38BfX1JBhtUGgrEabLI3Cf0x9mY7TkHLsLHteXATdczmQ8wN2ci77WDbbVdzPZ5Eh8mpbgrabt0XFhg1uTs3CGRJEuQnrTphowUDpaaPcivEUqmBx85s4KEXlvHkQgHbNa/j5r5DoLMDxqlGOEmMDA1hZmIEY8M5OLbdRl0VQ7Ptcs7bHulKG6gNVfYwsj3rzPruE+w0QJd3i1coaiEBmoaBZtrCWraOglVH8wLrspMBqGMqXR/IlUMMrYVI+pZiv/L76mLJNpAYTWJptIVN10MTpMZe/H4b3AwxnU7h9990A+4YzsI7+RJWT56C1/SQSCfRCA28YCTwkyDA480GKtSBC0zKdsY2I/CRDEO8LZHEG3wfM62mMpTpkTFsFhuobJSQCQLsHskjl3bbetCJV6EmPki9d9GyEghnD2L0jW/Hlbfd0WZsviyy86s5pS/G0tSZB7qh0l1Q5CaVbDgyVXbqghc9EMjfOwU3CcL1O5xEjW/c89wMv/e97x3ILf2zn/3sJf2NbpZ1A67XNSi4ySzf/GH8Px6sCbRJHLNufaX8maX7qaeeUokx9MNF9DtkbvZL2tQN3NT1odvvaloMCG6yrVHmZjfgQV8g+TvHjEDUnXfeqQLt91ooKR+6E1NfmQhGDqZR2chBjyyv/fv3901aRDmT6UVwq5cuRtserXcQcJOAHRPkEHzZic73sxJ6YoZu87LXHHol4Ga3jZDUF51bBJspq7m5uZ7dIuDI+cCwDd3aHjdvGa6BLsy9Lld6VUwdIJBOmfKHYyZxBvk+fwZNMKPX0++QzmdfKbjZT0/k817zk8/sFNwc1C29lwx0wCGuH/ycAArBSjKyeyUEIqBCW8GDAVmfvZi8tCNkz//gBz9QjGqdGR5tbze5iR6+2uBm3BwadIx38pwOxgn7T0CtnZQTfTYONOw3JwbV0ctpV7f2RN/vNs795s3ljtcgtiGuvzpYdLlxBqP2m7LQk+JIvVFwk3WLKzjr7hYyguWJWzLL4BzW13nWFc2ALYxDcZ3vJfd+OrZTPZF9hQ5m9tPZy2nDK9Ul2ctTdixLYtQOarN2Olfj9lm9ZBsnEx1IFvkKA5VlCQOZfdOTGumga7f9DXWQ4Chjbr4McG3UsfHvPwhv4QWAAOUlA6r9IdiaArna7snpd44he+8uhPVW2wOzFcIre2isNNq5Exwg9EI0lhqK3Td57xQSow4M10RrsYry1xfReLgMK20p1h6PgGYYohGE+LKRxSkrhe2mh1q5jEw6hTceOIBqtY6l7S0EpoErZmawUSqjWG/AdRibMwBOL6HGbOm7cjgy7GBYi7l59vOnMP/NdszN1BBzO/CMrL06ickNshwdWxGoyGY0O/FAVVJeq43AqnBvCOBtt9AqBarvpiWohR7Es41vELxkgqLEUAJ2nnkn2vgB2a48xNMzls8EpKAyU7pH5qyvYn9eGLNL3OfJ3Gwhv5du6cLcrKPypU1UVup4bqnN3MTwMJyr9mGDAGIQYCSTRT6bxrNnz8CBgb0zM0QLcPzsWaxsFUBShWvauM6r4G1BCcOOgWbQwWOqPpA04b5hCNkP7gUcS7Wtueah/Mw2WuUyQpO4DuOsBgoLGr5+HOn97YRT/Dss+6h8fwGV+1dgkpmaVCnp24Og47c6XMPv2g6St30I+T/4DxcGTOa5ft6J2mz+LYznl+l+hymnvy/rhpyVBpnHg5S7U1v7Wj3/OrjZQ7I0oNXtAp77ztdw9kffhEeAk4t5yNsTE02YCrwyM3kkh0eQZFa7wib8egmOUcZE2sPe4SQyrqWAOeWOHor7ecc9vRP7ou2p3p5YfLUhwTZrkqaF7xMYSyRdOEkXpWaAzUoTW9UmFgpVPHp2Ew8cX8L8ZgXVJpMC9VeZSydHp9YOsEomJG+zlEv9hZnYbqVttQOtq+C8tIEZB/ZoBmbKRqLmI9iqolGsKbCTMTClKawvkXaRv2oKxTETTddUsSkvXGN1jCAZknapicSJbdTXSwgZy4PWlsbWMmCNZREcGYE/5rZZn9LmTkU0ISOOjXfNTOHK9XUMVypIwlDjYwYhtg0TDwUBfhb4WFBIJgFHkToFH8D2fRxIpHBrCBzyPIxYJlK5IRV/8/z8OjLD05g5dBTu+AgeW3gBldIWZsMQe20b45aFDBNQJW1U0mMYfcPbcPC2X8fQ2ET/QdnhE7LIR42O3PDK5kEOKXq8KX0DR2CHDKk4d9+dboDYJoILdAMclLkZBZSih9y4Q5b0Xd/o7BTcjLrUKS2QUAudjkc3UoOCm2QBMkYkN/FMzMHYkkyiIwfHbkPNNp0/f14BnExsE/eiPAiYDgJu/vVf//XLEgrFbdp1HZLf2dbf//3f78nc5AaUjKdvfetbfd3S48aV/eOmlC6jjMHZC7CQ8SG7irExyZBVe4WO+6TIiptbgpqUedxGV5cp5wTbzziYUl63sZH2dzuUELAjsN9voxCndzuc+i97nCEN+EPQV+TUr0xdt18LcDPucMM5QGCK49PvxpdgM4FNjk90Xup9jAKcPOTxUoHhCHoxm/vJJ6onYj/JBiTwygzdbKOuh6KPO7Wb8vxrDW7G6W50o8y27BTcHCRUgS6TbhvluDHRx5ffo50nI5vjO4i96DYmfJ9sCI4lL2f4f/SCL85W9hpb2kzq+KvF3NyJjr7SZ3WAUy+rG0gxSH29QB9+Jgeyfragn150WycHaeP/V5+h/ISBwz4I0/GV9If7wmiMT1lfOUYSrzHqtizAZ9z+RkBQ/i8AlIy3AKncR8jcE7f0uHibr6Rvg3w3DnwbZD3tticYpM6dPBNd6yhTCU/Sy41/J3X8sp4VWcftPfU9kugkdUZnFotdl7MM9UWSP73MRjc74Oa8Bm5GfaC1L/FYyWzoxoSDzB0TyN41i6DWzkjNjNr181WUnt6CQQJPIkSrFqJVAdxsChN3TMDMkJVkwDtfRfmr5+H9ogwzbSFknMtOjoiTDRN/07DQSmcxnHTgtZooV6rIJZOoNhrwfB+j+Ryu3r0HxxbOod4KMTc9gRnHwfZTJ7HFmJuzORwZcTF8hZYt/e/abukqodBQO4tE7KsTWu5S4lUnUfCFL7SJWGREEgDtVtQlj6sIdgQxNTxPmqD9r4BPBQbGZHOXAnkxskVwM4td75vDxO1T8BjP8p82UF5u4NhiGSe2mjBHRjB2y7U4u1nAamEd2ZSDvdPTeO7MaRS3S0ilU4okRhuTthNIJlzMlyqY8au4K+njDQkDVZ94h6+ynTPTu3tDHtkPtcFNlenZsGHYLoJSFSc/8yzyV49h+NoxeGs11M5uYfKufTCS7cTEYTlA9cHzKH5zUWVit1wtFF3HkfdlY9IF3OQ80cHIOGAzztvilzWPfxXreR3c7DMqge+jXNjAz/7lCzh97BnUvRbSY+MYn9uLyT37MDY9i5HxKaTzeQQtD8/c/2UsPfJjFJfOwjIb2D1k4MBwUmVQb7Mx2wjcBfajJBTqfKaMvXqi7cyuLlx426HYn0QSTSR4M5VNwzdNbFc9bJUaKFTrOLVexo9eXMUTCwUsbFZVQqN2wqKL8GT7r+4vcQsgKHXw4AEFTv3iF48qF1seGHkgPXrlUdS8BtbrJSw2ClgOi2jmLfhGgCkzh73GCHJlE+dOncXZM2cV4CEx1q6/8QaUnBaeby5h3ajBV7dD5KJ32tShhFpeiFTBg1+qt2VG+SUshARVkwZC3oKQQqssbduYXHy1M9ElQx/jBjDCYMyWjbxpY8Q0sYUQxwMPC2ELNfqgK1fydmxRSVfvhiHenMzipmYDewhsukk0AxPnz6wjP7Ufb7r3NzF87TX44akn8X/+62dRqFWwKz+OG8f34MbcFA4YNhL1GmYOX4uDb3ordh0++prM/0HBTbkFlcym4vrDceFGlm6fZG4OAm6+bNMQg6QT3GR8tH7g5gMPPKDiogm42a0/F9e5S7U3CnhcDrgZLTu6eXyl4KZswHbt2qVAXzLK2M5+LwImdFEnkBfHEtspuBndfMdtKKPPvFJwsx8woIOFlAmzIh88eLAvAEx50D2a7qNRnWWZ1DsmDhkbG+tZFseWIQDuv/9+xdDrx1x+NcDNfuN+uZ+T4cjQEt3ATfa1F6A0CLhJl3omWxKwUXQ7rlzdFY5rx549e9QPx6ZXsi/pP8eYFwTUf7Vu9bl0kGf0/8kIph1iXNdeLo6XK3N+j+0kc5nypy3j39Eb9n4Aj17/pz/96cuOuSnlxIGVeh2DHMRfa3BTdEe3v/3aHb3Ions69bZfkqFu48v5zrH7yle+oti4ccyIODup61i07NcK3NTnby99uhxd7gZe9gIcX0kb5PKVbY260Ma1P2q7xBZExysah6wbUKXrXlzZ3fY43XQhTod7AcK91uJ+QHL0u5KoiO/rmbcHnUvRPklYIwFNRcZ6zEqpRx9HkYGuM+rcEgTqDCBZtyUhjewNuH7zM9pN/s739URL3WyVLicBX7utR4POCdEX0Qn2Rfqo1ydhhnT9iupRr72CDlR0AyXi9DIqb9Yh8o56+XTT1UH1Qp8jvcZAl70uZ12W+jyPzkm2Xy4N+ZwkfdLPLNI3fsb6BHxnWTJG/K6wh+PWg1DAzTjmZoyC6OBm9o4JZBS42QToGUy5Jw0FVpIOyOSxBPPq82VsPLiBsdsmVSxGuqB7C2WUv7aI5iMV9bxJj0bihaaPc3UfX2/lEU7PwM262C6XsFUsKWZjOp1Sp1sC10yMU2eioaSLZDoNxwvgnt9ApuLh5qkUDucdDB9NwX33CFLXDqP8z/OofH8NrbUmrLyAap1kH5JNqHN2VjiDwi/lLK27mF5kbyoRRQFKtRDqH0TQBfV8p9wuyINGlL2UZCQVEtgr+kjMpZD59Wm4bxlHkwzZL62jvFrH8eUKjm02sO24qB+aRitsoVQqq4TLiZSDoWQWyaSDaq3WBjaTSeSzeWTSWWxuFDFVXMHNKOJg0kAzTCg2ZlhrdcDNIWQ/vA9wyUA10dqoYfvZVZTmi0jkM0DdgF9uwkwBE++YhDuTVwmYGZIurADVB8+h1AE3TYKbg5DOEi9nbupu6bpd0eeeJPGLY+9Hz9X8W7dB/cKBRW3toPb03/K518HNAaTPga0Ut9Go15QhTaYzcJOpNh1de/G5UmEDT3/ry3jpx99HcfEMEnYLh0YtzA25yKkYllBsRxVbs5Mx/dKNcpvurfAixvHoTPA2RkmAs+0WThf1VC4NJ5NCYNoo1VoobJWxVCjhxHIRTy8WFV377FYVpZqn4nhcWk98xzlBmFWUhwbG2iOY+Sd/8ifqQHvlNVfhng++FyfX5/HwiSex4pVQMVqothoXXNd5ibUrM4qb567E2w+9EV/43N/h2PPPKwr43ffcjff95odw/89+gH99+kGcKq6gaSpBAIGpFglSMSmjhKlY4UiRxW8DToKLHpBKGGCYE16kJEjkVDdghsoqLyROxj+hjJnoqeYBtFNkXDabdLUBaoGhfpj8yCOjVuwvKzZpmAK4poG3WkncaBiYNiwEtRa2N2rITOzFWz78O8DsNB488zS+8PDX8cLaYjtuhkEbmMBkdhhXz+7HG+YO421X3YQbDl6NqdHuiXUGUMEdP6IzN6mXEpCYv4vbBw0ajSOZKwQ3yYTr5Y43iP6IEdwJuEkX3UFiQkbr1w2u/E79fc973jOwW7re37jy9I2YDMJOmZv6JpEsI7IT6VZJRmE/tgrHjaAz5x/dmHXwbSfgpi7fXge06IZcwE2ChN1ewtxkLMxeCYWk7G6HAJZPEIrgL0Gwfi8y5gj+RhljbOuVV17Zl0HJ8glsUu/JkO0G7Mdt7Lu9x1AB/Zib/fp1uZ9Hwc1e8yWujkHATR4qCAIP4pItLBLOyUHATL1NrIeJfshEJaAqczNujkb7En2Wdo5uydSp2dlZtRYxW3u/EBE7HQfaUc5RAu5sN3Wr28FPyo4DMv7/CG7qNlD63gtgjZNL3Hhwr8K5TtY3wdhBQFsph7aU48RLEjLl9VccMDFo2a82uCn2kofcQZKQ6f0YRI7sF132KUvOFdpBrkvsB+ce53ucXR9kPxA3ZgxJwbFiPVKXADxxoB+fob1hkjcJESHJFSQGGevRk9BwDWBcX/aLQIeAbPohT4Ah/s+LRP5E+8lyaC+krfIdAVFFr6Vc6hTZv4wVGN1Lkc3LNop7rR42iOsz64/aVbadtouXQ7r7uQ6ISXlsm4Bu/L1bmbR909PTl/RJl4WMmV6uAFCUu4ToYB/1DNjyPUlqQ5vPceY+h2PBOgQwpbxk/6mzOlkG+6pi1bdaSv9Yp67HXE9oy/k5f6Tt4tqsZ7HvZ8Ojh372h/3jRQf/pwwliY2+p5bkHewf+8Yfhh1iW/Q4k7pc+bvot4BzfFZikOp2kX2hfLmGUAZsh8Sf1BmNAuZRXpy/bIf8L+3g/7LPZBkkqsRd4jLmOXWDMmH7+NJ1VOa79IP/szxeDlFu+hjxe5w71F3+LrFU9csHXV9ljrOtAn6LDDgnZS4JK1gfC7ZLAHjKg2PDeRO1JQrc/J8+cNEtXbn99X616JY+lkDmXWPI3nOpW3qr2EL9fA2WywzqpnLXbjJ+5HwF478+DXvUhenQLb2C8tfPo/7jkspKzvcIKKrjJgJ8Aym8mB1DM5GCQ69Lv+156TgJ5TlZbzZQqlaRzWZQb3koNRpAtYHJYhOpYh2/Np3GoXw75qb77lEFblbum0ft++torbdUYhweiAm+KhKPhMgjnGmx7R02ZsdVPbIQqj+VmzpJVi1SMi+8AaOTFFlhFYxVCoaR86GOw7aJkCHjegF6wmD06a7eIXQJIMr/+X0mEt72kJhLInnHJBJvHoe33ETti+sq5uZxlVDIQ9FN4fyoi1QmiVwqqbpaqzcwMTQM27ZQVxcsLRVqL+EmUbds2JVtXF3ZwJuCMhIqW3obECBzkyEFkm8cRfqD+1W8TJbXXKmj9PwGfKMBdzKrMr37BQ92NoGhG8ZgZN12WDuC3eUWKj84j8r9y5pbeke6l8hEA505JmSVvu3DyH/8f78wFJxfekIhfQ7qZ1/qvlw8xe0D9DNYr5ib0VkR3UdwvultiHte9i2D7pv6zcWdfv46uLlTiQ3wfGFlGU9/75t45ttfQXllHsmkgUOjLvYxm1bKVkpBO6PuRzpxLNtE8M6NSec9ZYM6BljAzQsgZ+AjMALYrotULofM8BCshINCqY7V9W0srW/j3EYZJ9YreHa5hFPrFayVGqh6KoVPbC9ECTk56O71iU98QoGcf/qnf6pcNrGKocsAACAASURBVA8cPojb3n07frF2HI8vnUSRoCatmCRL6mREskID07kR3HLgOtRfWsPiqbNAwsbY/hm4M8N4/twpLG8V1E0U4zgzjmbeCTGWMjCWNjGRMTCTA/YOAfuGTYyl2qAmQc6cayDN+CbM8tZOJAfeqRDktDpEThooAsDMZM8kRxXPQLkZosJMbs0AxUaIlSpwrsTM7sBSMcRaFdioA0UvQN1v9yhrGph2LEyHBiZaFvZkJnHPb/0eSmkX337+Z/jOMz/BfGEdgZ3oiKAjV97qGSGOjO/CJ97+Abz/pjtwcHbfAJqzs0dkwy6bEN2I6Le4cgNKA8nNATef/F+CvHMzwRiGPOj1Azf7GT3ZAO0U3NTd0nUDrNcXBQriAA/25d57733VwE3pj94OAnAf+9jHeg4WDyqMt0m39OiLG1Eyyu6++261+esHsrCf3JAS4Dx58uQFBoRkpO/ldsvNp7ilxx0cpW36Z/rvOwU39cOm2hRpjOq4RS76Hg8mBDfZNx6Ker24OFMeP/3pTy+A45TlVVdddSHhSK/vU/8JkHKMuh3eo32I+1uX4a8quBk3V6KyufXWW//NgFlpi1zEkK3JsZUM5v1Amujncc9T1+TgRN0ig5RsaonH2CvZzE4sM/WKISX4EwXNohtOvZ0yFwYFN8k2lFhrO2lf3LNxc3OnzE3G3Ow3TlLPoBvefuWxLzyQ88KJMXv7ZULX+87xoU1lu7vZRv396KVMdG2Sv3cCbsrlmQ58RHVE2sAQCJ///Oe7AriDzPFo2WLPuM+j3SU4Qv2VOIe0rbxAIsDSb+2PjlW3dZzJvghIc60gaCN16VmTWRd1mwxxXu4xyZfE35NEX910nvVKYhWCmwRtGAaDFxv8jN8XUEzY3LxI4QVXNA4yw4y8853vVOAJwS4BfaNtlbawP4zbynZLBmt+xu/97u/+rrI1fJ/rjYBa1BfaOraBMWL1OcLDKoE8xo5mW9luAZ6kDTqbTw62LIOXxuzTysrKJaKiZ8Rv/MZvqLkq+y6dlanXz7I5DrywoS0j6Cfyk3jt3Wwty2Sb2SYCfyRKsC/UMZbLvYkOdsocIDDFecyx4DrAvY/eR5b1kY98RMmU7WcZwjzi/lVYn73C/+hzmd8niEh7QFvAcaZuSlIlvX/6HGN72TfWx/ZyPeG5if2UPsq+QvRGwGcOiMx9/i5tpW6wDfTA4PixDQIgy948bq1j+WwD5c26KWfuwbm+sX0iP5Z13333qTrElV3KYxgXXhIRhOcYU5clBIHMG36f5bMe7nEps+9+97uXgKVsC8fot37rt9ScE+auxFAVXdMvCEQe0f2ouKAL81ffJ8TZI5bJtv2/7L1nkGTXdSb43WfSZ5b33V3t0UB3w3tvCIIWlCiKpMShNCSlGIY2JnZ/SPq3+rGhjZhfOxOxOyMqViGuZjjSgAABkSBBAxAAQRAe3UCDjXboalfeV6XP5za+m3Uajw/pqgHITOBFV1RX5nvv+nPP+e53zuHe9Z73V8uY//d3wz9/dMMbUiFgMod4AsqwdF5tneCBodLIELVi8Er1hEKJ23uQ+/xWHVeTSKEeuzLgLDgonc+jtlyFm3dgZiz03DyIxFhasy+Z3dZbLKP0sxkUn1yFqRMKMQER7VYCaQ5+ZGZxPNkLP5ZEF2M4ugGKlQqSiZgOAUcGYqFSQXeWbbJQZSLeQgmp6SVYqyVcP5J+D7hZ+N55lJ5Zgjdfg5EzNBPI7E7qJEGsU5AJgJwPb64Kb9aHqjBB0ru5Pt7jek5yVNKANZyC2UUD3NNgZlAjmuDpyG6GYcJwTAQbSZTchSqCMsG694LIGtM06s8jBxhDFszuBFRBIWCfK0Mnb3LzZc2WVXmlmZvJjw0idks/agQ3/2GhHnNzPo+3V2ooJ9MIdo/Cjtv1PB+OA6/mIpWuJwsuVyoa+kgl4jBsAwXPgFWrYn95CTfUVnTSIcEU/JILlVJI3t6H9Kd3AqYLRTLUqo/SRB6VhSUYXQZi3WlY8ZiOsWn1JWClOY8IGlvw1z0UnzqH8s8XoWIWFJ31alWdVEg7isYSGvz1nYpOMmQwd4sF+KaFxH1fRff/+p8vTvFG4KYcWHAu8v9y4BKd9832yUa6Zzs9ks9QJlF2aKJfInHxkEqepTyV9SoyqV0otnblXsr3H4Gbl9JrHTyztriI84dfxqknvouFsxMo1woYzBrY1RvHUCYGi7FDtJudJBSiwJQk6hvMTX0qslGYBjrrsTfrpyT1eJwe41rw1Nq2ke7qQqa3C2Y8jmLFw8JSHjMLy5hdyuPsYkEDnKeXSzi/UsVquYaq623EAv1NsJMTkRvdN7/5TZ3N9i/+4i/w7LPPwrIt7LpsD+IDXTijVjDvF1BmRGCiigJi1NFaDfaZSiGLGAwXOnZILfDIsUQqpjAUN7AlZ2BnL7BnANjTC2zNKQymDWQTCnGbiYE8rJUU/MBAwmasUoWzK8Bbi0xQ5OuY0AlLYUevgQOjwEIReGtW4dwKPdYDdCUDjHcDO3oM9KV5qg24VNZqAao6Fkg9pmjZVZgtBDi37mNiOcA7S8CZReB8wcdCOUDJ8RGz4hjpGcDY0DAm1+Yws76IfLVSD9RMhDbkms2x7Y6l8G9v/Sy+fMencGB8r04u9GFccmIZNY7C4KacilJAijLGusg9FFBUyMn82gy4KcIxagDy3XQFZczNVsAbBSAZo1TsGzE32/VXWDkU5YjClMxNKnetwAoqzkwoFD4Fb1ReI8Wd8TM3C25GjWduDGSEcH0xa3QnzDbWmYYmYxCy7zYDbjZjbkaVSTF25XPOlz/8wz/Up/DNLnHLjTI3mwEZzYAEMTjYLzRGOYfagSBk8xCUJ5DMiyAHDQwq9e0uGqCc8wQ4m13twNnoc53E3KRBxrJZ9w/yoju6MF2iRkAnwMc/J7gpChGN+5deekm3Q4z4TgCuaHtFHoT7t5mRyns4z2m0UV6R+cL5zh+CoGIsd6o08n1sD4EzsgK59qLzuNl48L7NgpuN1vBm5xXLjYJ3mwU327EKm637ZnXdzLjToKW84PojgNRObtAo5zwjcBKWee2ei8rHRn2/GXAzPE8blR1mSLCuf/u3f9uwbY3mdqs5EO1behKw/zjfKc8JMLFPn3/++YagX6P11qot4fK+/OUvaxlNA4l7Gvdp/kimbcpH6gQcn0YxUDuZF9G+ZFuE4UvWIt/BPZT6Atc+1yr3EJYXHmOCPQTNOQ5MOCWApLADoy6ABMYI9nAtCAuTdaHs+MY3vqH3fN7DQxuWLUCReGewjOiew7JYZ+oKlE+su4S+kPKljDC4yT5kmwiKh+cpD2c//elP64/Y/3wf+0fcgfkO6kXcnwiwUeegQdsMxAyzSHmPgJ6N1gplKj1XOBYcc441QU7KemkL5yC/Y90oP8kMDDMN+Q4CxVxnwnYVI5ptkBiuzdayyDlJOEYd4MiRI3o+hHXKcHvDoKS47YdlePj/BNMJLHKOsx1hl3wBpKMgJ+9hzHseJrC9rFuzNd0I3Gy01jkuBMV5cEGQn33I+hDIffzxx7XHSvRQlzHcqQcQ4OR3sndJffmb+wLHjbKBYaWEtSlzkMxshhfiITPXOAFxls31zR+JoyogJ5+TcFkCgLLuMs8F3OXfMkfCLrVsezh0giQUeo9XlOei/OrjqBYK8MsFGNV1mMysvboCnwliHAd+rQo/v4pgZR4+PfLyNaisDfvaLHJfGYfSbn6eNnFrSw4Wn15Adc1DfNCEmTLgrntwljyMfHIQiZEEVDoGb9lB6RezKDw6DytlQsVoL9fNRuV5+KmVw9FYFl4siV5jI0N6pabdp9mGmlurJ+Ex6kmGc7kscoYJ9+QUVs/N4pbRDPZ2J37DLb34PbqlL6E2U4I5aCD9sTGodBzubJXZkGCO2LAyMZQOr6ByZB2q6MGK2/UcFsR3aW+bOiKmJgp5+RqSV/Ujtq8LfqGG6uuLOkScfVcGxnAM3jkH7isFqJqHxL0jIEpYPbKE2qk1WLlEfXrSQdNlHE4WUP/bK7kwB+OIH8whti8Lv+jBn/agkgpIBfBXK6j+chnIm7C3JpH8+ABit/ShNlND+buLKM5W8dbMOo6T2dk3gOw1e7FQWEGxVILhK+1J6WomqQFf4x11r1fbsrDqB0jWariyuorr3TUkLEMnbNYjnHdh5CykHxhA8p6xum7EeJyOD6dQRVC1kT+xhJnn51CeqaB3Xzd2fH0cVpbMTaXxGW+ljOIT51F9cQ1K+VBdGaB3BNbgOIzuLgSewwwmUJkemAPD8FnHOElqFhJD44jtul7XRQBFSdwmn4XlANfQpYCbcugRlUdRvSYs30RXZ5myD4aBVmHic88Ig5ud6Fab1Vtb3f8RuPlB9mboXRSS+cnTmPrFE5j85ZOYXFzCuusgnVTY2RPH1lwccdKtNdu7ztnUclPYnBosexd0pNCpw5j6jouTXp+e8HkKID+AFbORyGaQ6sohkcnCN0zkCxUsruQxvbCGqYU1TC7mcWG5iKn1CuaZlKjsoVD1UPUCQpX67WOjY7jn7nuxZ+9uPPbYYzh18qRWeLfv2I54IgGny8J5Yw3zQQEOGZNkLwoVVaroBbCDAFk7wFjWwN5eE/v7Ffb1A9t7gKG0QoonPiaQSQD5EnB8jhnLgN39AboTPr73NnSsy4NDBsayCj875eG5yQA3jxvY2WOAIU/GMgF6MwGemwBepx5nKlw2CkyuAQvLAa4ZUrht3EB3UuH1SQ9vLvjaJb07DoznFK4ZMTDUxXjBCmVmvKN7getjvgycWgWOLwBH5328vehjdj1AwVdwuTPp3SmciK6eJX4014vPXHUnvnHf72Lflp1IJXhy9N5Ln0q6Tt1N3Kwzej+oK8rcFLd0EUiiJAiD4VKZm43qy/m4c+dObWi2ci9m2VSweDovcQLlfZ0YMI2UPyo2v/d7v6eNiGanRXyObIa/+Zu/6SjGaLQumwE3qQBGN4pwn9EQpxLMwwSedre7qFSSxcL3EhTlc+2YmzSIaVC1ml/NQLzNgpth5maj8joBOLhREpxkwhD2yXuU1FAncWxohFHJZtlkTrJf2p0Usj8IcBAYjbJNw2PQrF8atY116QTc5FznnG8HBkWVl1Zzo9l6CSslohQ1W2M0ahjq4J/qooziOBDQ5Hrkb4KarYzMdnVrJBOaGYOtPheDn3seDUMa1AQYyLjmnOwkZi6ZTmRjCfAernuz8doMuMl9uR1zc7N7Svj+zYKbki29Vdui49eqftH3hO9t9B1lFdnwBE/axeDkwRZBHzGKG82rdn3XTJZ90OAm68ayCEpwn25VL64h/oTXOPdEca+OygB5N/c0ghLCUOQcp7Ek4GY0ji8ZWQK0tVuT0e8JtnAtEfTguudhgmSy56EPAS2Cao3Ghn3LvZ3t4fwMHwpSbvCdBLz43kZhRghWEnhi+7iXCojL2L5hcFP6RcBNvovgE405gm9iSIprNceEP2FwMwwchcFN9iVBVL6HbeH48N0EWAluRvUFGW/qCgSgOVYsn/VnvQRUEqakgI0CbkbfGQY3uQexn9mX0p+sN/dF6mYEGKPzTQ6CWB+G2WE7RB6yPgRuuSdLSIOo3GOfsd08nKU85cVxI8jJdhHwpVHMPmKiS4J9YdYix/4P/uAP9B7PNcw+l7oLk0gAzkYyl7KDbeQeTEZqeG4LuMnyOUc4xzk3+X62kd8TeGT7OMf4w3UZLYfzShi3nOu8JKZo2OBnuzg+JI9wvBp5kLAtsn7JUg/LNtaF84D9x/2G/+d4sh9YPlnH/M2yOS5sB9cbx5V9y3kfDoXANvKAmPHKCdJKGAjWgf3A8WF/P/XUU/qQXdou8phziwclJDbwWa5jvl/K5W/OH94fZpvSFhAAXQ4Thd0r/SasTPalMH5lbsq48R5Zo7I2NyufAqcKZ+YElv/ym3BPn4DZlYa9J43c15ksxtQsRa/oI3+iiOkfTGL0s1sQH84g8ExUpovI/3oK3Td2I7OzB3ZXAm6hivLhOaz/3Qws066DmxrfpJu3h8eNLM5lemDE00h4HmbzqxjMdSFh2cgz3qbnYnxoELOLy6gFPmKZFBI1D97Rs1BrJdxE5uZGtnSJuVl8+AKKzyxoN2pjKIbMvaNwTuZRe6cAb7UGsz+G1G29OvmNu1wDqn7djZxJgzImasdL8BeqYLw39rG3VkXiyl5Y2zJwpksoPT8Hw1BI/nYvzK0ZuMfKqPx8UYOX6U9u1QxG551V1E6vw+xKamIWQ/HZO5Kwx2PahZ/MV51gOWFAMdFS2UflFytQTEifdmGMW7AGEvDecOCvuLC3xJH8+IZbOsHNh8jcrOIoY26uVFFJJRG7eq/O/VEpl5C0bfTlunHywnl0JVPIpdLaxX8xv46ubBccxror5XFFcQk3uetIMSTLBuziFVyofguZz48iee0W7Wrv1zxU5ypYe2sVtSUPsT4TqWEbiaEE7J4kVNzS92kznuDzbAXFR8+gdqIAf3kR8TseQPr3/zck992x2Sn5nkMXznch5oj8Dx8yRWW2rA/Zp1gBri85JJBDsfBnctDAe3mf7DXCkg+HvQgfVIiOET6Ylf100w1/Hw98BG6+j85r9qhXLWPt9FHMvPBzTL30DJzCumYIrlddLJRrqMDFjl4b27sT6EpYOqyEx5gTRDAvxtkkRb6eRKh+YrPhg83PNqiRnKgbETpB53ASKB0ClJ6n77EY6yzbhexAL5K5LGBaKFQcLCwXMD29gKn5FUwvrWN2tYTFfBUXPAOzcRPlmq8FYGW1prOYScwTLp468y8OM2nD3taN2mAM63GnDm76zChWD+uRsQgcAreOKNy8TWH/sIEtWQMZBaxUApApzvtOLwV4ZTJALhngyhGFY/PAqUWgK65wwxbg1elA9901Ywo7+oBfTPj48Wm6fFsYySj0JYArhxT6MsBPTvl46YKvs9nv7AfmigqWF+COrQoHBhXmCsB/OxLANYHrtirs6QHo+NpnB9rl/bVpYLlCl3pgVy+Qr5H9CeSS5JvWGaFHpwI8Pxng9bkAZ9YD5MljZ8dbHB8XQ9lu3LPvBvzpZ76Gy8f3IBVvDGyu5Ndw9NwJvHziTYz2DeOugzdiuGegbQzG6JzTJ0oNQFERfAIMUQmSOFBhdygBEmg0RRMKtTPuWhmqVAoJlhDkbHZR+FEpI+OPRk1YUelkWUaBGyp9LI+KWSvjloAAAUK653TCVI2WQwXu93//91tWUdzSaRyGN5TwQ9JeKpQ8KaciKjGKWr1c3Kio2NPI5DPNLo75t7/97fdkS5c2tQPvuGkxW3onzE0m5eF86gTAbLfZUYmmexcBznauplSK2Rcsm4ZEu+zJLJvuejTeGrlbNhqjcH2bAZu8ZzPgJudgs7I2M/8byYRWnzUDPMkMagducu7RgGoGCHO+cOxoXLWTHwJu0lAiIBNm/IgyJu1oB5i1AjWj7RXlK/w73F/NyqZSR+OS4BlBdBrhrS4ad2Q9sX2dXpcCbsq7tT4QSe7WaAzajYvM9UsFN1vNvU5lQyf91WhO0N2WrO9WY8PnvvWtb70HBOykzEbyMtqmzYCbjYyOcD3E2OBn3MtbgbG8h/uNHKhJ/wgoRtnU7OK7CSIQUOL6puzlOibQSICeAFC4v++77z6dyOlSLq57yl0CRJQTBFG4trhWyFyjLhC9WBeuO7rOS0IyYcHJvewbSUxDeUIZT/COYAyfJ1DJg0QBNtkm7hf8TsBNceGWMWUbydykbGI/cK/m/sK1IbElRcfiM2S6tWNucq8iC5dzdMuWLbr8KLjZbJ5xLyT4dPPNN2tZRF2GPxKrUNiXnIMEy9guAbvlnWFwkyAmx5VgozCeCbQRlAqHCpI+JhjJceD8kH1ZYm/y/RwT9g3fyb4g4MaQVtwvom7VbDfbQbCWz1JnYj9LnFQBN6MxIsPgJvdQPidxL2VMwgzWsJxnOewv6px8NpzIUuY33fY5z9hGvk/aQv1CwDP2PevKsqk3EyhkG8Pu87yXeig9ifhOXiyPn7O+rCPHnd5LTEQX3Y/4PdmPrAsPewkii5t4eM6zXyUWNnUa9jnHgKxNzlWCp+xL3sP68F2sP+c/58fTTz/9G2VzLVKvJEmAa4Xjy4t1ZhupN5PtSt09vLeS9cn1wn7j2iZ4zHnIOhBQDa8blhFl2Eb3cI6VhEAQO4cySvSEZgAO3ysZ01sdjDeTXQSovPIqVv6Pf4var1/VLsbW1jS6/ngcRm+8zuLThCKF2ryHtTfWEFRc0jCh4h4SgzF0XTeq/9Z2ux/AuVDG+v97DsG6q21q02LcTR8l18N3kYG7ZRypRArrC0s4tzCHq6+4DCtreawXyogzjmJXDodOT6DLULgyBux2aiguVnFkuYI7R9K4vMtGz953EwoVmVDomUUNbppDNtL3DMI9V4ZzpgRvhZnFLaRv60b1bA3OmTJAV3ADcFWA1J29sAdSCPIevCWymX0YyThUjnUG3OUqalNFmCXAvjYFo9+GN+3AISCaVkjs7NbMz6DgICi59QQaZEwyBmkuBm+hivKLS1C1OjHLTJuwtqVgDSdRfmkF8MjadKHGTJjdNrw3a/BWPMTGNsDNW/vgaHBzSbulH54r4sxqBaMJE7nBFN6OZ3G86sGPxbFjeAi2U8Xy6iq2DPbrepybnEZPJoPRHeOYXJjH6MIF3OWuoz8WQ1Unb2a0AA/meBzZL2+FPdan3fDhuqhMV7D+xhrcvAczS/fUAIHhw+6Jo/fqkboLPvOIcC86V0ThH87Dn2fIghUkPv4lZL/y54gN1WVBp5esb5Gf4kEkv8W+3IxnkZQdXnPRg4Kw3droPpFXsjbb6ZWiy/C+cN077YfN3vcRuLnZHmt1P9H0SgmLR17B9HM/wfybr8CplrRwJPhoBD7KrofZYhWL1RoGuy1s701gOBNDivR4Pq82sqJv5C6rMzvrETnr/5gBnYF363E7+EMRWg0MMNZv0ghgG2RxeqgxZgUp4JaBeDKObFcXcv19SPV0wbBjOpv68noR78wu4/kLC/jxSh7vBK5OxtNT8TCwXEZyOQ+/7KBc8zToWfEC1CgAiE5u6UVlKIViLAAchZRhYGu3wvWjCndtV7hlq4GxNEMmE6BlNXxUa8DfHfZRc4FbtxkYyik8fz7Ar876+Oq1Bnb3KZxfVnjxbKCTDZUchR3dwI3bgOEc8Mwp4LHjAa4eUri8X2E4Y2BLt4JhKjxx3MWpZTJc60mJji36eGCXwv17lXZNXysqHJ7x8dIUoUrgwKCBm7YYGhh9+ZyPX5wNkIoFuHGL0qzS7x0N8NZsgO4kcOMWA3dsU9jSq1DyFM4uB3j5vIenJgK8Nu1joQJUfE/HRblpz0H8u3u/iBsuuwp9XT0XWZkcw5rj4NTUGfzwtWfw6CtP4o0Lx9Gf6cfv3/ppfOGWj+OqnZcj+QG4sIuSJQKKAkhibEaVAyoaBDc7SSjE6d9OiMkS+djHPqaZhe1YdIwvRBZd2H2qqeLRIDO73iBNU7MA7r77bm2wtCqTCinLpFIpxmIzkLjRJkBlvFNwk0pvJwCDKIGMF8p2dMIM60R0tQM35R1Sx6hRtVlws1XMzWh9280jGhbCPOjEbb+T/uB4E3RiGIYwo6XRs82AmGb15hx6P+BmuA7t+qbRvGz0WSMA6P2Am+IqSNCgkQEu8dW4DmmE8u92Fw0vsqZobAp7oxlY2arvo+2X+JqUb5R54v7YLHaZKGvh3436lIYajU4eorS6OM8oZwh2dHq9H3Cz1RzudD6F30EDmEAIAcNW2TRpmDNurTA3w+9odIiymXneyICNtjM8Vy4V3Gy2npr1WyuQdjPgZnSuRd8rLrCSgET2cAG1BNgiG5FgE/c07uXh9xK4IvDAe8iCI0hHkID3hw8ihPnH+U22F7/j/kWQMApu0u2UhyEEOH784x9rWRBO5BJmkbAu/FvYHVzj/JvACYFNgibikisgj4wH5QfBGB4msA0EhwjeEHwjCMryeY8kwuS9rLvoAKw31yHnMvdVAlR8jp8TLCLLn78J8vCH4GbYqBNwk/1OsIZ7EkEaYdDJIY480wm4yfIpPyUeKIEoApFkbooO1Gh+yWfsRwK8nOusi8TFZL8KuMix6ATc5Fxg+9lvHBOOA2Vx1NOD7yMwTHdy1pv9TlBPQFAZW6kbwTH2N+8VF2aOW5glyHXLQ3CyUQnY8juOi4Bgwi4MMzc5L8LgJsFZPsNy+JwwccOxIlmOzEe2izKZoL0c7IfnGg/keTjC8WX5BPFkX9IeVrat+5jzi0xntpH9xzpwHVCnEB1IDi44xwk0cq4JUYRjzjnA0AsE9cN7Msthv4guwb2L84J9zRA6ZEtKf0vsaIKnrA/bL7ovn2N92O+sk7BbZYzYZ5yvZGCG3cvZH2wj59gXvvAFvZ7Yf9Sb2W88gGA/iozhdzyc/9SnPqWBTZbHAxbOS65x+RGWL+WOgJvheR4+VOTnwhYLh44ScJNlNwM3hREqYHCne++79xHd8rD4H/4Y1Vef0sl7rP5u5L62FdZesnKY/NZH4LuozJRQPl1D7qoeJMdTKE+VMP39Kfg1H8MPjCK5NaFjbzKW5Pp/n0Dl7XUEnkKM7umBh1NlFz9OjyAxMgrHqeLC1BTGe/qAWBITc3NwXQdbUnGM1dZwDRyklY/zfhzvVC1U12oo5au4dTiFyzS4mXg3odD3zm24pVdgDltI3zME92wJ7kQJ7poLjNnIfaIfzjtVVN/KA+uu9kRkvorM54YRH83q+2tnCjrjO4FHezAJr+LA913QZdJfKAMxV+MbQc3SKZJiO5JQqz78qgcvX4W/UkNQVtpNPb43C3M4idp0CYUnpjQmAlfB7LNh78vCHEuh+JNZKN6f8qC2dAZuvjVfwImVKgw7Drs3jn2xKgbMAOtQOBZYmEn14dRqCT3ZLEa7MlCOg5PT53HN5fuxWnORZc2fmQAAIABJREFUXZzC9eUFXJW2UPJN7SpvpE0krutB+re2ajaraVoon13H2rElVJYqSG/PwFt2YdomEtsySO3KQlmBZu8qOrHWPNSO5lH4znmgWoRvKqQ/901kv/SnUPaGm36HE5NzXnTX8N4U/j/Xq7DWLwXQ77Aq7+s27am6EcuYMkhCwlyKbtpJRT4CNzvppXb3EJSsllFdmkP++CFc+OWTWJk4Ba9W1YFmdfYzcrIDwm71ZDerpRrmK1UgpjDQE8O2ngT6GGw45Kb+brKhDV9x7bVcBzkJaPLPtF0H215d9PHM2TyGEwEODsawqyeOrMUkOwRDgRpP9wh0MspDLI54No0gm8N5I4bn1yr40dQcThfLdeCSrM8gQDoAdpgx7LdiGOZLKlXMVRycdj2cs4AVQ8GImRhJmzg4YOCOceCGMQM7+xR6MoyHCSyvAg/92seRuQCDWeCePQrzReDtmTqz8+rRumv3fz8CDGUC3LvbwLYuhV/PBPirVwOsVoFP7lX49D6FQYKQEwEeP+lhW5eBsZxC2lLI2nwWODJbZzHuHjQw0K3w2BEPMeVrIJQsz9WyQhV0KwcOTQVYKgTY2aNwzy6F588B8/kA+4eAO3cp2DGFxw4HmgnKk7Z9AwpXDwJMhuZ50EmPujIKRT/A6fkAz57x8eKFAG8vBFhxTAzkenHb/mvwyevuxI17rtL0+KW1FTz1xq/wg9efxqtn38YCY7swgrCCps3fuGM/HrzuXnzqmjsxPjQKUydr6uyKgnNRcFMEiJwCSVB+AfdoxFCxjbpydQLMNashT5z5I245ze6jwkdglXGPosHvGxnKUYOQgpIKGF1hCDy2u6isEtyiEtYI/Gn2vNzbKbhJpZH92uhq1K/clKiAUqklO4JG5vu9moGbzd4brRc3zc0wNxsx+tptXs2+F3csAmU0Itq9p11fcfwIBoirmwTU7+S9ndzD8jsBN8laIpslytwM17/T8qJrIfp3I5BQyomCnJ0wN9uBm3y3jBvBCBpcnQDTkrWehl44PmwrcLaVbCBgQqOZ64j/51gTfKOBSGNZEhVF50wn/cU1ShnAg4hW14cNbpJBI3OY9WgENkc/l/rKva3k36WAm9H3Xcr+0encbzRW7xfcjPZPO5nS6P5LATebsR/4OfdkSSQjCUYkwYC4bHLvC4Ob4b4Jg5vc88jM43McX8lmHXa1FsCExhJBCmFuhvtCwE3qEQReOGYCYMr/G8kz3k+QhL8l8Qn3mEceeUS7CIfdctkGgml0Yyd4wnVLuSlxMYWdJWBJmEEprutsCz9nv3EvpH4hsQcJthCM4XvC4GZ4zRDcZFupJ1H2iWtsONaYzFf+7iTmJkEtyiHu7/Q04ThEwU2pA+tPEIogVfiggHOM33G/IbBFGUtZQCCR7WKfECgmUCmHeFLPMHOT7SZYSDnNcWEsRr4jPH/YZjL6KUtZLutPXU3iZApIHnY3ZlmcWwQ5Ce7x3SyLdYrqCBxjMjh5P1ma7A9hFnKvbsXcJPjIcZHQBhKvU1ySpSzWke1g3Z944gk9TmGWJecAx5qH8XyGc5Ft5D0yzyRJlYR04hixr8m+pY7LevzsZz/T+3o4XjT7kuAmmcOc85x/fAfBUALa4WzwvJfjyXsJshIIlzic/E4ASnFtl8ND1plzgP3G32yrhKIi8M828EfAeH7Pe1kf3kf2Jtc596ywfkBAlvoXy2VdwwkyWR/xlmIMV46BxGjlfk4msACbwtwMg68iL2TdSgInAScp97hmBRAOr7NGe0QYHBUvi0t1Taetvvg3/ztqv3wMwfQMkMoi/akBpO8dhqKdTryu7GHx2UnkzzjovbEPyZEUqnM1FN5ZRXWtiOEHxpDekq13pwKKT0+h8ONFHd8ynrKw5ht42LEw27cFZcdDqVCA5zrYnUtiR3kZvYGLXgPoV8CAqtvTF2oGnvcsvO0AmfUajNUabhlOYU8U3Hz4HIrPLKE2GwI3z5VQO57XzEj78izit2ThXqiiemgVQckDbBNOyUX2E6OI9yfgLJfgrFVgdsdh5+IwY3E4p4pw50pQSR9+zYUaMGD0ZOCtBHDP52FnAMOLwdyWqQOgzP4eMDFQHrGBDKzeNJyZCopPzcLMmvCWKjAHU4hd1Q1rSxzVlxbhvl0BEoCx3YbZbTVgbm5kS9cxN8s4PlvA8dUaSokklvoTuNZ0cF3MwYjpo+IDq66PBdhYdoEFM47zVgonig7ipoFcdy8ygYMdhQV8ThV1XpHysgNzaxzpeweRvGOUrCXNPl18YQr5U2vIbOtFojuJ+I4klg/NozyZR9e+LvTftR1eoQpl19tVfmEOhUenYMTLQP8Q0g/+CXKf/eZG6vnONAuuAcoHWQON9DmuBc5zWVvhdRLV9aOHCZ3qO+H9oNE7NqOzhRmoHyYQ+xG42dkca3mX7zpYPj+BI499B/7pX8OuFHUsDcd1NRLmB159I9UUTJ5v1JPlMFv4QtnBikfat4mxgSRGszayzGymY3BuuKULW20jJKN+D6BjRvKk4ZV5D4+/U8CujIv+XBJT6w7iKsAd25LIJpNYZ3Bi00cuRgHJhETAqWqAZ6omXqj4eKfmokiavX7/RqRf+oyTEecHGEmmsLcri5xlYzJfxtH5VU25v2JQ4f7dJh7Ya+DgmIFMXGFxKcBbkz6m88CBURMHRoDnzrh44qSPyXWFyweYSAh49UKAfAW4bkzhs5crncDnqdM+rhgxcO8eEz1J4JmTLvJVAweGDFw2opBJAqX1AO8s+9q13Q+YQV0hY9OVvN45TBqUiAN2DFhaY8Y0hUw8gOsHOLvs4/SKQi2os0lzcR/d8QDrZeC5c8BlAwp37gVGuxUOTfj40bEAu/qBW3ea2DfMwM7Ak0cDXFjzcdkgQVwDFTeA5/rYllMouAqH53z85B0fT5zysFwIMDwwgit378GW/iFMLs7ghZOHsVIp6tim+gRQX/XxtAwT/ekuXDe+D1+97TO458qb0d/VOuZgs4nZDNzUpelEVgTZ625c/E2DJ8rcjL67kdBsVj7vpeJHo6udqyvfQYWPRgvBDSqWjeJlNTLEqbiRkUIFuV18RpYjGR5ptEXBnXaiQO6ncUCXnVYXy2kFbjbapOR9bBNZEmyXxKRqV7dm37cCN5ttWOGNSpibrVzfJaEQ3dLDhkszg71RXVttjpw/HN9WrvGd9I8AXBz7sBHdbmNu93247E7BTbKABNwMG62dtCN6T7N5HF0v7YDCTmJuNgM3G81nGk8EGMlybBdagM/T4CQzheyQRgxOkV3S/kbgljBHGfeLhnW4XN7P93Jt0ggjW5wMpLCrbyfgJtc/wyW0O7T5pwY3ZQwayelO53C4/ZcCbobH6IMCNlsBsdHx2gy4GT5I6wSUbbXXhb/7oMFNATiFyRRmccohJQ/3OPfJ3ORP+BJwkzEOCXQRpOC7uD8T3AgDJsKClBiDzcBNgkBk27W6on3KfuGhAMsmgMZx5Z7Nff/73//+RXd0eY77IMeT9eY9Dz30kAZtCGCJG7KAssIEY32E7SrxxKJxxCgTCPKwjVzD/L+Am9Fs5ZRfBN7aXTJH2S6CUexn2WP4HdsuCYUo9wlmcj+LgptRbwLKGgJjlInhJEWy1kVXIBBGpp3MB35OGRcGN+WZqFu6AIM8/BEWrrSH84HzhKw89hN1MwKKEteQ/S9jwDZy7ARwE92S4B8BWtaf+l00Ni/BTx6E8TeBchrpHBu6NstBZDShkMTcZF3ImuQ8EsYnwT3xfKG8Z1v4N3Uh1p9hQkQH5m9+xzqSpcg6s6950C8hCOQQQFih4ZhzkqldEtGR5cy5JKEVZC5zvRCkJ5jOi/so+5r1CctMvpuHjPQK4Fz6zne+o+vNstm+aBvD4CbbKUzssOtq2F1VGKwiS7gWOA+5RtgvBDhZN6kT38mx43MELAW05fcsi3OJ/cb1SJ2G48H6cjwod2Ru8Xu2geVxnjQCKiWGn6wX9q0wNWUNN9Jhwv0n3wuDmWPYCYASuDV4a3OonXkLlbeeg3Py1/BnzuqYjEGFlriJ2BUZZL80BrOfQTcZVk1TlbD61jLKF0qarWhnbSRG0sjs6YKRYAzGuru3si04F1aw9t9mYExVMakMPO5Y+JHRjessB9cGZYwGDjJGgK1MhstQZ5rEtGEd+gFSRoB3ago/seI4YdrYt1qDcyGPm0ZSOuZmz2Uht/RHQuDmkIXM3UNwJitw36nAXajAZ/bvvjiCUoDkFd2wd6cA2snLVZgpG3bMRuWtAkpH1sEgmMn9aaTuHNKohL9egc9Eu69UYI0ZMPrj8BYdeHMlJK7LwErHYAwk4DKj+curqBxdA2wXuZtHENvZhcBScMsOjD5A5YHq0TXUJkua3RjMVWDH00B3AHOLATNnwz1SibilC7i5VAc3Z/I4te6g3JPFrwfTuLGyjjsMB1tthSpjepJTSiyDqEsQYN1zcMGz4PomzsPGayqOSV/hZm8NX0p5SBdcWFfnkPrUCOI7++EVKzoeqVd2kD+1ivW31pDb3gO720L+3LrGbvpvGYLJBEiuoTOjOxPrKD41hcqLq7B6bSgzALJ9MLZchvhl1yJ5w8dhDmzXcVbfxQF+c5fhXOZ6o90isjSsZ4fXkBwwhed6pzpfu73tX+v3H4GbH8TI0WiqlLFw4QzefPwRBBNvI1VcgeXVUGWsGQaj3QA2eSJESrvyA8QZr8H3sVp2MVOsYi3w0EM39d4EBjIWcrap3avFLV3/ZmJuBIiZCi4MvDLn4FcXSiiUyrh5Wwpn1hUKlSp25gzsH0rjZxdcoFrGTaMx7ORpjLI0qFpUAX5VA35ZdXHK9VHVEY43/Nw3MobVWaL8YZ0DGJ5CylfY2qXw2/stfOZyhct6Azg1YCqv6u7hBnB4OsDTpwIslgJ86SqlY2lOLAV4Y5rMR4UDQ8Dz5wL8csLXr//UPhP37zUwu6LAWMu9WSCdhk5wVCgGmMsDM6VAJ/hZrzKuKFB2gYoHOD406MiM53SANAzGwAhgGgo9cSYNUsjFgd5kgMEEkxsBcctAN5mXSXof+JiY97BcMrGz30RXGji55OHhtzwkbYUH95nafZ0xRAvVAD894+OVKR81uhaYSoPIBwYM3LxVYbCLsVSA1TJweDbQ73huwsX5fIAq0WqdSO03MhBdZOJyGjK2aDaewL6hcfy7u7+AT954DwZ7+mBcBEHfK/zCn4SNQDHY+Zn8NJrqogzwxJnuOo1ARXmumbHaTIjycwIMwqDqRNgKyEmglcYnFTzJHCntoHJEZYmnymIcdOL+yvdQ+SToGFbgGoElzfqKdaCB1gm4SUWxGXOzE7FDNgUNGyr97Vz7m72PiiYTCrVjwzUbY5b7ta99rWVczzC4GQ2IHx3zSwE8aDzRLbGTEAfN+oHrgYYjXTappEdj17Waw+3GKqxwE9xsB+azfAJrZFG936sRGCdgiCQXaDW/w8+/X3CzkSwS10+OXydxODl/2C8ECGjcNnIhbwTm8jMaW5JEgYZUO6OG7yYriOXxh+VJogL+loDoEr+NRiBBdjJr2sXbZF8QXCCQRFnW6cV52Gm29ChzUxTfRvK+E9kbNmj5/w8q5mar/aPRnAkr8K32rOi85hy4VHCzWT2kTzptA+/7oMFNqQPbJwCA/BZPDIIInO/twE05QOS9wqYKs90ECCEowHnfCNxsNpfaHZ7wnX/yJ3+iwRTuRwSeJCbgD3/4Q83MDPc39z0eItBlmow/elsQNBHAJBrDT9a7ACGylgXklHklQCh/E7hhvbhOxS09OtbtDgva7XH8nnUjuEkAkgc4bE8jcFNYsFIHyhvGbGRbyFqlKzgPZ+TgUO6jrsDDUIJnbC/HrhNwk7KJ/Ul5RvCRemD4okzlu3lYxH2e5XOcBGgj8BcFmKU/qG+JqzzHjfUmG5IAZ/ji+wlukp1LUJDv4/sF3KSMDu8DYbd0goPU5aLgpjD2ZJ/nmuR+yPvpgi3gJuvBthOoZxgl6pzUDyXRVThWZNjlnW3kuyWWqLhxs28IjrKc8D7Fw2ph2bJM6iLsa/Z/uC6c69yHOe4EwVlXzk9hQHK+CjszDOhzfvE7YXlH5Zn0B9ed9InEsxRPC9aD+hHXPHWUZvss300whWNGVidBTOoz/OEcEWCT4ySu6AJsRsObhPeqqGwToF7WtbDXo/tDVO7wbzkEoc4R1Z39ahHe4jScydNwpo7BO/kyysePwpmbRVAtwTICGPGU/lEE7ElM8gKYCQO5b2yHtSetk9YGzHxLeZ+0YVhm3ZdS3+vBq3p1u5mf0eSzDH1P5dFJrL64igsrHqZSFga8ANttHzlF8I02PeDoXBt1UI7/6rSdADFl4binsOgHcKs+8qseThQ83D6Swr4uG91ht/RHGHOTzM0yzEETmXv74Z50UJ0rweyLI74tB3euitrRZRgjMcSv74G9JQHnWB7VF1fheQaCuIKyfR1OD3Q7t3ydgIgMT58EoVINZs3UISYZd9KNA0YqAVKHmDUdtTp+EBgefGIdNRsoB7C6DCSuzSJ2bT8qJ1fgvLwIrAaw9vTB3p1F+dgCgoUazF4T5oCB2pEqgjUfNmNu3j8I+9bfBDd/PVvE6ZUKumMGRvtiKFoKW2xgi+nXY6NqELreh9r6DuphQIlVuMrHsgdMuTZm3Tj2lMsYGTHRdd8g7NsG4BOAcert4Fww4pYeR59geNmFYVk6zqb2znWgX6x86GzypZ9Ow11wYCQtKJMevDX4VYLgZUY9gJHpRWz35YhdcQOsHdfC7idwPgYj26dd1wXcpNxqFGc2fAAlrPLwXhT+v6yR6F7V6PNm9zbSxf4lf/YRuPkBjg4nRXFtBedefxFzL/8CtVNvIV7Jw/Mc1MjiJLtZARbImPOwVKmilOqC0T8KlenGwsQpVBanELN9dHcn0N9FkNPWzESToCZDgWgQDPCVgRemKzg8XYQJD3dvT2IkZ2Oh4KI7bsFVFl6adfHTEyv43J4Ybt6awWLNwFNnyygWyvjs3iSKZhyHysArNRdn6GZOocoVH2EUogpkVKAT8Ny7XeG391m4YshANgGslAO8ORXgRyd9DKSB+y43sXPQwOQK8JO3XCyXPNy320BPQuHMEnBhNcB9uxRG+g2UPSBfJmhK4Q8sl4GpVeDMKjCx7mOyAKwVDZ3YJ+/4KHqMLap0VvOLmeW1zGKHBEib3EPoeq5QJhjL1yogZgRIGkDWIltToSsFDGWBrVlgnD85hdFufmbAhsJyPsDp5QC9SaVd5PtSSm84p5YCPHzMw1Qe2NmtcO2IgV39TGqkYG/Ug9glk7DFUwoL5QAvnfHwxDEPPz/jY6IAgJsDB3ODGbshdZE0TVwxugMPXHkbPnv9vTgwvlcnI2ploIvwo0Ijp51yek5hGHX7aDXVqWhR6QyfkHcK+LRS/lkHKjl0+aESu5lYkpIJUrKCSpwhCnIqwK3iwIXbKv1E44Uny+LWFjVco8/I31HlabPg5maMwXAd2HdUvOmiRJcwgg2bvQTclBhJzdrUbFN8v+BmtL6N5konbZIg/zSALuWiKzjjcxHcjir+8nenAFCrPuwE3AwbRa3m4KW0k89wDZPNQiMlPO7NWA9SDo0qsqRaXWHmZqv7wn1JA5nMGDKgOJ/bAfWsJ418so5oLMrhRqP1KYYhf3Nu8DCALJrNXpShEtuIBitPy8V9UJhANB47lTk0DslkYRsaZcBtVr9LBTc3C8A0mvNRoHyzzM1GiWA6GYdOZUIjIzY6JzYLbnay5jcrvz9IcDPavugYCUtRDg4IbtILI1xnYW7y0IV7HwEqYTgLQBiOfyXgANtBN9RGbumNDKdGYx0GSFiGgJtkTHNdEAgh0EN3aAE35T0EehhzmSAn5xYPCulBwB8B5KgHhNlgrJfIBDmgEC8WAQQFUOFviVPGtdoo+U6n66qdrsS9/I/+6I8ugpvC3OS+1sgtXd5HkOvBBx/UXcL+4nPUYcJrTcBTyiceAJIpTzApmi1d3tmIudkI3OT9lH2Uq9wbWD4B03CG+3Ds0TBLjn0tQBv7X+JSEtzkT/gS5ibLIaBHPYdtIRgqbunhQ3fOGWFuNgM3w3Xhs5zLBPZ4fziBDuvJtlO/IluS64P3UH5Tbw0fALAvKP9FJ+eznGOiM7MvOC6XAm6KHiDgJseQ64F7OPtDXLzZL1HXe46TgJdcr5IkSvqY/UVwVeKacp+TdcK6c7/j82wr9z2OD2UIdaboITDfSdlBsJtMVPYd5Qljh/Ji/Shv+MP/y/rib3GXl9h7vF8OUVgO6yVMW65p3sc5FwZ2wuu72d4i61/shKjNUTr6NNYf+iuUf/Y47BzDViioGNl1FgKGAtvwkPwN2UsizbqLrt8dQeq2fhh9MZ2LoqUORDuPl8Y4FVTORu2tJRQfn4H7dhF2V0ybgbRf/ZxdN1CZmZqJeBjCro7I1UlHeoJAe3Tadp3kc+isj1/MVXDfWBr7u8PgZg8Kj55D8clFHRfS3pNC8uP9qL62Cm+1CntHGokDvQjWApSenoV7oQR7dxL29iSqbxXgTVYB20Lyvj4k7+nTcTFX/+o0Sq8tI74/i9xvjSN29QCqv7qA1f8xDXe+jARZrZ/Zhvgd21H+6SmsPnJBJy5K396L7q/t1H1a+O40nDfXELg+jMEEUrcNovL6Arz5ik7YlLhtCOZwCpXX5lG7sA5zwIK9NQPnxQKqJwqIbY0j9YlBxG7pR42s0O8uojRbxqEZJhSqYVc2hlsuM3T+DUYB1JEAZSzZlxc71ICVsjTgilVPhwmo+3IaqMwVEL+rH6n7tiC2I4egWNGxRFl/GQ4BSS+Oix6bekFGciNh0jNzKP9iFor5hMPkpItzK4ByXAS1GgIepLsB/EIJqS99A5lPfA2xHdfqtSfhZ0T+RfcZyiKuXa4trsso+1nWi+yBwtzW09JnBvs6kiLkIPmMa4gysx1BoOUC+Gf+8iNw80MYAJ9Z9GYu4NzLv8Tpnz6GXH4OycCF8nwUKzXMVhwsxjIYvvoW7L31HowfuAqJTBZLM1M4/KPvYeJXT6I0fR4Jy0CyJ4WBnjiGshaycQOmVt4o7wIUqp7+0S7WCQvpmIFMDFj3DLw84+LnpwsYtCu4aiSBvB/D8SUX66UaPr3TxPVjGfzkTBWHZsuIJRUGtvfiibKP856DMrmhOmiygir7GMsoPLBb4Xf2G7h9q4G0aaBYJesxgGVCZyc/Mh/ge2Q7WsA9+wzcdpnCQgn4v59ydbKkO8cNXD2stBt3LhGgDAMTKwGOTPt4c9bHm0vATFGhUA5QdQAeinmWodHggEIpJBQ0uiuXB1gusK0L+Nh2gp4Kh+aBQ/NBHdnks3Xq68Y+UQdCDSfQz8UNIJFSGMoq7O1WuLLfwLUjClcPAYNdgWZi1pwAx2aBHx4DlioKn9wL3RYyQ12PwGddkDLcABmjtUDh/FqAGgJs76nvbS9dCPDtQx5+PhGgxAGM1wFdArC5WBL3X3EjvnjLJ3Dn/hvR393blK0Zna4itCTotgCa4nbCv4V51GqqNwI3o/dHBWsjQKyRki/Bg+miLgHpP4Rl1/CV7B8CPFT6yJgIx5NqBvY0OrEOv5zg5pe//OWWTaBiTqOQim6rqx3gJIorQSfJFLuZvusU3KzrUHWWr1ysG+dOp8xNZiDtxN27UzAj3E7OITJ1aex2EsMx/CzXAoF7Ak3hGIVyz6XUp9m4UeFvx9zczPhdyr0EAwlC0s0sHEMrPK7htktbOgU3aXCS5RO+WskG3sfxI5BCA5KuoO2UJtaJzB2C0WGmTxTc4bvFmGEZNNC4Tmis0sD/p75YF645Mm7IypFMs43qIX0WbtNmwM3HHnvsPfO52Tg0ksuNPgvXZbPMzUsBNxvtIY3mabT/mgGdmwE35ZCrGTC1mbkTrs+HBW42qo8ALBIHkKCEuKVLuwg0cO8le5qHHgQjaBCF2W4CbrIMYSy3AjfFG2MzfcQ1TzCP7yd4RLnMsCusE+dyNCEVy2dWdspU7itkc7OeXOP8EQabAFnRcQwffETXmHwn+lIzcJMAjYRD6WRtycES6xsGhljOH//xH7cEN1mHMHOT5YXBTQn5QtCJXjaUjdH1w3GlNwvHmrJf3NLD94XBTcpWto8/XL8/+tGP3iPX2ee/8zu/o/ucDPcwu1LATQGpRIeQ/g0zJyWuOpmY4fEguEnWKcFNMlr5TpbFORIFN/lclLnJ+RNmWMphVPign//n3s86CDtV6sg6Ezz8yle+oucX1wfDE0g9wi7Vss7CoEGY4U+Qj8xPCS8g7WTYAM5jjg0vjiHd0glUh/VN1pNu6WSRci5xLQvLWtarsCDDe6j8n7FrWYdw//JgUfZ2giU8WBC7gO1g/TlfJU4lnyWIzTAQYaan6IisGw9xeT+BYAKw0lccG8ob1pX7hzDKBCiReRgGW+S9UW8J1oP6usQV5rNywM/6ynpotu4ldILEW5WJ7a7OYe2h/4T8w/8Pktlu7XJ+EQTTldm4M/Sb7E131UHi8i5kHhxB7PIMAoeehxuGJU1UsgHjBoxEHIHjosaEEdR94gzXAM38I62v9MwcSj9fhLfgazaoSgDxm7sR25fVLvDFI4swPBNGrM74u4iq6UTCgJlQWFn38forBTx3qoj7tmVwoCeG7ovZ0ntQeOwcij9ZgLfqwN6fgnltCsFpB87hPMwRE/GbuuBOBKgcXtd2a/yKlGZw1t4uwJtydF0JiCbvH4CybZRfmEWNIOhwEvEDfbCGs3An1lB5Yx5+3oE1nELsYC+sXTk4J5ZQeXMZftmFvSOL5PWDgOei+PdTqB5e00CeMZRE8sY+OL9ehnOhoBmPZMQmrs8g//czUAkD9sEsjME43CMl1F5fRnx7GqlPjyJ2c98GuLmA0mwFh6YKmFirYsdoCrffmUXMMjRptp6zZOPSDqgeGEIwiAHJy3qg4gZqr6/DOVZFjPU3AAAgAElEQVSEl3cRwIPKxZH9wqgGcTVr1zVgxFSdlUlL3iCD09BtuMiwuqhMA0Y6hsorcyg9NYPayQKsgYQmb2kMu8lmqeEM10V5ahLdf/qfkbrtczC7hy66pEuIJlkn4ddwHVP2Crgp+vD70WlkTr+fd2xGL/iw7v0I3PywepYnraUiFs+extvffwjFE29grbAOp3sQAwdvwIG7P4bhHXuQzGR/w9CrFIs4f/QNHHvuKUy88AxWz5+GMjykszH0dScwmI2hK2GSGa6p1UoZ8ALomJJ06SbU+fJ0FS9NlqF8D390TVZvMD85U8HbcyXszgX4w6u6cGrNxOMn8ggCV8fm3DOUxX88XcMrho9Zw4fjBciaCtcPK3z5SgO3jysMJA3UqsxiByTsOq2b4BzrErMCndDnmTM+zq4rMEkuM4+7DnDdVgNXjQHpGHTynZcuAK9MBTi6EGCqEKDEUwuemJkBuuLAQFIhaZmYrQRYZcb3dw9GNty461R/Us4ZavOynMLnL1cYyyq8Ng38+HSAUysAaNsKQ1J2LAI2APrjCr2x+nHMZCFAoVI3kmOGQm9CaZbqNUMKt2xTuGIASFvAeoUsUAMDKYUE3RJ4yqYlqIJilvoYsFIFjkwH+OlJD6sl4OCIwm27FPYOAvkS8MhRHw8f9XB0KUBVmejv6cKXb3oAX73rQVy+dTeS8caZ1Fg3X2+k9aRJ+id0xCiK2sUNfMOtkkpFOAB6s+l+KeBmVNi2AonkO7qpU2GnkhcOLv5BL0MCPFTuyQSgu0zYxbWR8dwINGlWJ4KbX/rSl1pWuRG42QjMCL+kGWAmz7FcugKx7zpxw+e7OwU3m21knD9f//rXO3JLp7IejrnZ7J3tgLBmHUuFmYwGAr3twLHwO4TtQqOq0dUJ8NMOhJb3/msEN0Uh+iDBzWb9TDCD4CPdJzthcXMdcfxoMEp227AxKHUPf8b/k71JI56GMwEKKn8fprJGY43GMwEzHqQQpAhnBo72RzNZwM87dUsXcLNVu1qttUbPfRDgZrv3XrQFQgcpm5X/7wfcZFnf+ta3foPB36z8Zn3brHy+518KuCn7czNwk0CExNyUpDxaz2DYpI04kZzLki093Ef333+/BmEIUHKNXtRJGoTBke/4PNcID14koRHlAPeyf/zHf7wYry9cDsFQSWbDZySxDnWHZuBmM+MsrCNF29kM3KRMJGDO+6OJcKJzg3sS91vGno7Gx7wUcJP9wP1OmJtPPvmkPhiiHsAxIjDWKG4w60WgkGPKsZEQPNKvlIuSDI2Hr5wfHAceAv/gBz/QelOYKcm6Exwn+4/9TtCR+hT/TxahgG2iZ0rfSnlcD5SLLIvgZfjidwT+CJZRRhOMpY5I+S3gZqts6Ww/54S4QvMArRG4KYwlvosJhaSNMlf4DAFh7k2sE8FH3sP2CYAbze4bnU8ERPnuMAOZ97BfJOQL38d9jH3Gw0eGQyCAGN6/qN/RW4djz3qQKcvvJQEQ3xFmpnIuiDdEK3CTADKBTY6FJBmS9/AdnLtsI8vhWuP+wtijBBjlYj/++Z//uR4j1p2hImhfcrwIEFOmiOu8sDbDgHCncl7mkDDJCHyy30QuiYs672u133Bc2ddRj4vSr76P/EP/Ec6Rl2D29AOqzprUVxTc1EoGASjaiB7SnxlG8s5BGNk4fM2CrbMr3YKHwrkyVo6UYKcN5FfKiOUMDBzoRu+VA3BLZQ1+OedKKP58FqWfz8LuSdXlbcKENRqHNRaHWwvgna1q0FCRwUm3QNqYtP8MHzSV1ysm3rgQ4IXFCu4dTeMKuqXvSyL+yV4kD3aj+Mg5lJ5dglcJYO3KwOyPweg34Jwp6QQ5VpcJb91B7WQVyg0QuyILazwJ50QRtbNFHdotde8AUvcMweiNaVduZVnaPd8n29BxoRjPNG7rhLt0xferNf2dEU/AiMXqSeU9Hz4Bg4KD4nenUH1rXYfVM8cSSF7fj9qhdThTBQRxwNyagL2F8SprMEeTMHIW/DUH/roH9+Q67GwcqfuGYN/+rls6mZtvzBQwsVrDtnQMN+5RsE1PJ02iT3k9DBzHzkdg2DB6YjDHbJgZBWeiDH+W/QEEHuCulZD9rR1I3jUKo9vYYFUCcy8tI95rIzWSRuArlOYr6BqPw0zSDre027vGI6w4gkoNpR+eR/XVZfgVH4ouo60uDWxWEbgVeEO70P/v/wviu6+Bt3HgwDUpB0TheS7znmtLYkhvxibqdB3+a77vI3DzQx49nvgUlhcwe+oE/MBHbngUfaPbEEs0BrFYHW0o5dexcO40zr78S8w/+T0U56axXquiZALJrI2+XBw9aQvZmKljP3IJUf4y9HG+6mGt4qEGBT+dwGtrHt6Zr2JIebh/1MaBgST+x7Ey3lks42C/gVvH0zjr2Pj2jIMTRoCKGWBrjlnKTfybK4GenIHjswonZwOk7AD37ARGsoxFojTLkiXbZqBjRi6WA5xbCzBXDJC0Aox3K+RrwKFZH7847+PwLDBfpEt6gJgF9CSAbExhpaqwXA6wt0/hru0GdvQYePKsj1cuBFjjyQcTIWk5UY+yzNOQnhhw5YDCp3cZuGWMyYWAFyeBH5wI8Mq0j5IRwCXTdSNHkv5PrQ6g3rPNwA3DCgyN8vBRFxN0Q0/X43NWXGCuBAQuAVBD1+mmLcBdO+rxQgl+6vgoFIh+3cvcNxmr08dzZ3y8PR/g8mGF/cMKEwuoZ2XvVXjwyvrp3itnAzx61MdPJ3wsVOK4Ye8BfPXuz+Lugzdh68DIb2RJdz2ybYuYXprDmblJJGMx7BjeitHeoaZAKOePBP4WV+6wMd1IGbhUcPOiPrCxiXRiTFMYUxnliTJ/qBBRAekUsGu2ZKnwUEGnkkkFk2BWo7h9rQzT8LsbAVpsHxmEX/ziF1tKDirm7ZibndQj3J8cSxoiNDJo8PHvdoBNM3CzU7HXKbhJNkcY3AzXq10do3MoWjd5XmJDkf1HRbqdi7Cc/JNZQJC7VTzZdnVo1F/h8ZM6/ksCN8keFOZmJ+AsQ0d04pbeiLnZUn+LgFhk2dBFjoZkJyxcAiKcX4w5x/aEQ2eIgdkM8KQhSMOLse5okFHu0HjrBFjtZI0Q8CB4wPoR0KDcCbO2Oun3cDmbATcJCDViIjert8zRdmtT6rwZ5ibXGJl3na71TvpW7/bCjOnwAWa2JljSLibqX//1X2vQQNuy7wNkDddR6vovCdxk/cQtvR1zk/J0s+AmgRm6+bLNXFPC4JO9SYBN0UP4fhph/Jzgh4AhlM8Ev+hSG71Yf8oKYYtJnFHeJ1nLo+XxO65F/rBM7tl8Dy9xl+bnfJ56B8FNgjXhJFOso4CbXNPc3yh7GrWT+xFdilkPejCEwU2+ZzPgZngv4kHw5z73Of0RgTOCTgQiCXBSdhIspJ7Bw5SoESz9LGGL5L1hcFPYsDwEolykzkT2L/WXcD3YLspsAm4EWCXZC9vG/pN+5N8CjrN86qEcA4lnGgWIGSOZwCnLZ98TsGXbqBeKW3orcJMHXwQAud65r0iYAvFWkvksruniWk9gMXxYJmPEw2O69nM8WVf2t7h+ShulX0V2EPwj05HzlyzScNId3sP+JljJPYhtZN9yXLlvcE/j+IXlCOvOPYs6HhnSrJsk1pG+5hwUQJPPRsFNGTu2X5ibbBv1Ycppzp0wI1XGiu/huqTeKOCmeB/I2hVwk3Xn4QfnA9sm4SIEDBYX/vDBh9QrPFdF/objhYq84BgIS1PYnp1sBaIXCKsterjpzryDwpN/j9W//kvEBwcAw3rXh/mi89IGaLURq5G8SXe5htjBLFIfH0Liuh4EJQdm2kL+nQIWDuVRXvTRdTCD8kQRqb4EgpqClTExfFcXPL+mPSLp/u6+U0Dh+xdQPVKA1RODx8zjOQvJg12wrsjCu1CGd74Mv+Ai2IgUJ5EjDUthraTwxikXv5wq496xFPZ3x9AtCYUOdKPw0DlUCLAZgDmYgHOiAmvQhld0YPTYiI0m4U4VUT2+rt3OjYEY1HBMZziP98XgnnU0kzR+ey/M3gQCGsUXuYcN/PabDQpd/hmPtFBD6XtTCMo+MBCHQ1BgtQL/QgV+0dPsIXs8ifgVGZQPrcEITF0v3/VhX5GAc64Ay7WQuH0QsbsH4MzUUPnuAopzZRyeroOb27sTuOnKGGIWfdIJhtR7jIA0MQOzN6nd31W3De9CCaWXF2C4dU9OXwWI7coi93s7oLqtOmBbDVCZLWPmtUWkhtPwKwEcurCnbCDvY/D2AcR76+8nyGmk4yi9No3S4zPwJsswc3VgM+AANrlIUPJLRd3O7P/yl0jd+CDMrsGLyX6FtRyd+wJuco1xvdKm5jpqZJN0sl7+Z7gnfNikZU6wWe3xf4Ze+Gdog3TzZhRpr1pBcfIMzvzdf8LikRdQWl3R2dGXnABLjgc/YSCbtdDfFUNPxkbaUohRkeJmCIUznsL3iwFeL1e1m/dW28RB28Q2AK+eWEW34eGmrSl0DaTx7QUXh8suTNvEbeNkayp8Zp+BakXhvx7yMV0A9g0q3L69LgzKVWAoZWAgzfKAfJWsRiCZCKBiZFwqvD0X4IfHfDxzmlnKAxR9UvPriYvcio8dPcA9Ow3cutXAG7MBvn/cR74SYFuXgfEeAzNF4MRaQDlSD+yrAhg+M8kB2zIK+/tNXDNiYP8AN38fu/oDxGMBJlYUnpkAXprx8OulAGs1RTl3ERgdTStc2afQZUO7j7824+uEQ1/cb+CKYRMTq8B33gywsBroUzKCqiy+OwZcPwp8dq/CbVuVBmBjlkKpFuDRYz6OzpNNqzCWUxrsnC36KFeAvjhw1YjCHbtJTlVQvsJMwcfT53z87WFPM17Hh8fw27d8DL9zyydwcPtlcDwPs8vzOHr2JH51/BB+eeI1vD09gfH+UfybOx7E5266D3tGdzQ9tZTsalFws9n8I9uALkqdAEDh5dPIYA4rxeH/R41q/i1B0QV84KkvfwhCtAIguJ6EnUnllso9fwh+SDbZsGhrBH6EFcDNiATGDqVrTquLJ+Q89Y7Glwo/0wm4Ge1r9hkVNRoAVJDDrreNxpabIzPRUkHdjOyRcjl/mNCAY9LsovJJpZ3KPfu+0Thvpn8b1VM+4yZOQ6hdDFIxsiQzrYB8l9IH7eoefieBFRqA0atZuR/G9ssxoGFIY11YF52UQwCBc6rVvZIUgmtts1e4D2gAcRwJ1IdlRFQ5k79pTHMsuabCrvbtwM1wHcXY4poh0EHDWuRNp4AnwRwaiDRiKXcILvAzSc7QSKY02vtb9fHnP//5i66wjfqY602SY20mnmdULrdbC+wn9hFjpUYPnsJtIiBCdh8PlRpdjcpp1P5O5mi7Oce6EvwhyNFoH5LPmIyJ48irXT+0KzO6t/xzg5vNYm6GwU2OpyT8IIh9qcxNtj3sHhrty0Z/C+DEPYlrmUAO60NXawIm4fAG0reS/IeHL5Sx1A+ieyP/FnYnwTQCjNyHeRH4oos7QU7Oa9aZ5Qv4QVnJn2i2dAE3eYjAxHyUQ8JWDCdx4DohW5L1/aDATdabe4mAm2TJUdZIwh2yWjl27ENJlNhq75T+ItjGPZ0XwU32GRn1bAN1C4JtHIso45MAmMhtApIcgzBbKFw29Uj2JfUfApDRuMm8l/OP7F+uV7aB7HyOC/cg1od7DQ9NwgmFWOewW7qEY4oCaNF+4LjIvfxNhijrxjJ4yTwTF3DqVwQWJSRBI1kiexL7vlEbOae5zzDTPIFvtkNiMDNmJcFAzlG2URitYbnKOc8x4ZyX2KyN5rx8RoCVoC33yPAl4CbbwzFlWZxDEtpBiAUEUMRdnXoDwU22K8zcZL8KuMl5wjXDsWI7RZ5I4iW2hX1EeRhOfiRjwToKo1b0ed7PMsSVnOuO6zT8Hs6RcMiHRvJZ+pFjwHUaTTDI7OjlQ09j4f/8OmKeB8OMIaDbeMCEQA6UU4NXKtZD3hCcs2ydLEchCcM0kLg5h8xvDUFl4giqrHMc+ZMVLL22CrdSRe++LsyfXEF+uor0SBrbP92H9Cjd1RkujcQZH9Xjeaz81VlYHl3ZAc/x4Ts+4vvTSH5iFCi4cCbycJYrULl63UzGQowbWF1XeP2VGp49XcT9W1M40B1/1y39QE8d3HxtSWdzN7picA5VEOQCOPkK7PEsMjcNaoO9dnxNd5/B9EVuAM/yEdubgnu8AntnGolbemAMkPHjbayRTQCb+sV1cNMnc/OxSSjfqIOtCyUEBU9nIScQqVIW7JEkzIyBtUfP62Q9ZAKZpoHYtWl481UYnoXEbYOIXwQ3l1CcK+HwZB6n12rYMZLAbXcmdc4SHXNzwy09WAfswTjsXX3avbzy6hzKzy3AHkprRmpQ8WBsiSPztXHYoxnN0FWBAbfkYeXEKs7+eBZ20sDYfUNIb81g6Y01uMsORh8YRDxn6PB8BEMRuCj81/OoHSvAJz5j1uDll6CqBIYNmPEEzGQKyrIRMN4dUQXfhefUEHSPYfA/PKbd0RWB9g2ZJMxlSYone6fYWVxXsnfLM2EZ8n51G1lbYT07fLjTTjf6p/iefSSEB7b3YgiMj8DNf4ru33wZDDJbWZrF4ivP4tyj/x/yF07rhWDZTLkdoOoGWKu6WHZcFLhxxw2k0zayGRuxdByzto3nHeDZQgV0KmAsShIU6MreqwwMKmArSOE2MOkDR4oeelPA7+438bsHFPYPKeQrwNKKwpNnAqxUA+1WnuCBigfs7AGG00Bcu8cr7Ow1EIsHOLfq44XzwFNnArx4zsd0/WAIZhwY71e4d5vS9z97NsDsWoCRFN2/DWTiwKszAd5ZIWkdGMkoDKcDTFUU5soKRSdAwgJ25ICPjVsY72Kc0UC7x8eUj5WioSn825gYKKew5ikcW6CbPN3gA52cKGCMSxVgZxoYSgCFGnBmBag4wBVkWvbz5EPh+GKAtxeA3QPAjVuASkCXe+DYTACvWk80dOWQgXt2Kty9C9jXCzx7LsCZZYWUpdCbBk4s+VgsKdw2buD6UQVLBTg86WN6TeHKYQP7R6Hd2F+fBP7LKy6eP1eDlerD1bsux7U7Lke+UsThieM4OXsOS6VVODptHs95DBwc24kv3HAfvnDLA7hsy66GLrrhzV+Chkt8jkaMPwE3w6yoVopUVNlrJURF8eQzUeCrlWLSqvxmxnEnIGb0nrAAj9Zx8yu3OduoHZjZqXHfrK87MWwutX3txrfRe+WZTp5tBAA1my+baWc7Yzs69o2MmE7mwGbGpJP3dQr+dDpnNltms/e+3/I200+bWePt1n2j7xvJAcpGGmtho52KJA31Vm1vJ1M6lXOb6d9LVVw7WZfh+rar02bGtNl725XRyfxtdU+7vmr3ffTdrdbnvwRwMyw7GzE33y+4yYMJMqGb9Vur/uH64gEhgTmCS9RVJFkXD014SMb42ATdRI8Jv4/ADA9DyRgTF2TeS+CGzxO0biT3CWQS4CQ4SsCDXh7itkowtBW4yfc//PDD+r10fQ5nrBagjmAV9acPC9wkS471kFiGNGwlcYswEhlvkWBQq/VEBqaAm7yfABLbRHCKIBwvxqZkPEUeokSZiPye8pGgNMeADED2rQBUHFM+x9+SDCa8r9IY53P0FCBAyoMiAnMcN9aDwCLfzb8bgZscM4K+4TFuJz8IoLJMSVTD+wlKso10026UtI79y3pwnnO8uWb4nLD1GX+ULMyozsx6cY5yjdx11116vMg+JejINrG/CDgSDJes8MxSLkBimKUl7eI7WBc+x7XCMgg6EhQmgM/+jno1SJ9LQiiCxlwf7Gu2R2J4CtuVZQk4wLUh4GaUuflnf/Znuk8IgDMsAPtV5qEk+uS7JCyLJBO6FG8JYWkLe5P164TBKf3Gecoxb+Sa7k4eR/57/xcKj/wjgi4bRncXVLILZlcfzIERxPddDmtsO4xMN/y1Jaw/+m3g5BG4aw7M7Vmk7+9H+mMj8Is80Ge2HxPlJRdzv1qCn68hMZzQSYNi3RYyYzGYCRuB5+t4kAT1+Ej5tSUUHplCkPdhxAiiAkafCWMsAZPsm5IHd7aGYNWte86bPkzLxFrZwqGzLp6fK+iEQge64ui+LFF3Sz/Qg+JDZ1F+dQ0uGaH9JgwYSFzfq13QgxVHu2Eboykd67EenJKekQaUHdMJgqpvLiF+sAupe4eheu06c1MHjbxEcLPkIP8PZ+GvuDpRj70tg6Baj0mqnTN04EkD3mQBKmXC6LXhr7n/P3vvHWzHdd95fjvd/N67Lwc8ZIAAEQgSAEESFEGKEoNysC3LlmVLtjmS12vPeKya2tnxeqa8W/vHznpd67Qe27LlpGQFy7ItkRQlUcwASCIQOYeX882hu8/W99x3gPMafcMDSYUqXtSt+3Bv9wm/8zun+3z6F6QbvR/zZfZ0G4uWm/fX3NJLX55GfqKEV8eyuDBXwer2OO7e7MCxvVqGexXPrs2BvTpWY4nzFXjjZXhjTDJmwsuV5G+Jh4YQv2cQbqEk3f8Nsxa3s5KpYu5CBqJIS0AHlmMg0uEhtTYJi5mD2XbCbxcovTKO/D+OAvk8jI4ErFt2o+3DvwFh2vAmTqN66QTcK5fhzc/Am5+EWc0D0wsw2roQfdeH0fHR35FZ0pXnpbLWVuut8higTuv6/Wa7o6vEXsrSnfNJtxzX9/dsK9uv5i3XzFZyftS7d1NznXWofiqYSRkolsE1WT2YUVbsb1luvt675jfpfDefxfzJw7j45b/AzOEXQCtOLp6cdDL+hYwlyacTQsbHzFd9zLs+5h0bF9oTOBy38JpfRZ6LkTQ/lMtI7WNxfaKVJxc7wzXQFzfwK7sdfPi22mpz6KqPq7PAT28x0J42cWpS4LsnBV4dE7ilH9jUbaBUqeXs2dADbOwFHj8HfOO4wMERHzNlwI4wUQ+TE9Vc09scgX0rGM/SwuEpH6+M+BidBxJRA3cMmWhzgLPztTicnXEDewaByZLAqTlgsmAgHQXuHzbwgQ2WhK0UBLOwex7d4g1auSNuGeigx78hsFBlhnMDP7js4+ikDya364gLrGXSaUHXc7rDAwMJE7f3QrrUn54BpnJAZ8KQWd1pXXo5U3OrHy/WwCZd8TMFxoYWWNsBPLLJxIe2WNLF/uI0pMVq3BLYvcYAXQhOTDJxkpBPeO5cbWB3v4F0rGYyT+h8dgb47CEPT5z3MZoXcJioyPThikVHhGtuczX/eiYt2tg7hPfueBs++eCHsX5wDSK2zNd+7YZPh5u6m3q94PuEm3ySHQY3mwGiZsCyHtzUb3hfzzSqBzZaAQ7NboqX065mQKpVYNSsTc024q3ChmblBPve7PggNFkuRNHra3Zu8IIadq4+H5azCQ87Vh+TsN9b/a4VnX+j9KSe7qq21psf+nnBtuj/byaTZvUvZ27VboJr16+wz3q/qeP5e6PzwvrcTN+D7W8kzzdjTJfbvkbzuVFZjdaj5bQheGw9XQrTi2Abml2TmukWzw/rV7P+tDKOPy5wU8mAIJAuqcpyk5BFh5sKboS5pRMuhWVLb7aOhY2t+o6WaHwT1hCAEc5QZgQ9KiYhrTdZL6FQo6Rcza6VbCdBDuMY0tqfn+wn6+SbbSD4aAY3lVu6yipNQKVnalcAhxvSMLjJ/unZ0mk9R7ikZ0tXCYV03dUtNwl9uYmjnJS1nQJpbA83d3wIQ2BJT4owq24eH4SbLJPwjGWqTOXcwFI+tCzkm1aHQZfyZnMs+DuhJKEY6+c48F6TLtJqjFWsRlorErQSeobBzUbXJ/VbUC/27dsngSjvf5UbO8eMddAjgG+2IwwshpVZT++oE4SJBIn8JDRlgiL2U40dx49164CRsiDQ5z04jyVcDLvWBb9rdH3mWNNKl7E2abHMF72zCEVptUn90/VY9ZO6yrFn2BOuFfr8o44RbvIBBUNIEHCqeJtq/qp1hHOB7VPW0TrcVO3W19sgyFBJUVV8TT3cS6M9R3DtYX+oz9RtHQQJtwx3bhyVowcl2LT6B6VLsBVtB7if0rJci0oJ7shpTPzux+FPjMCKJWAPx5D+1SFYvSkJwkzbRmXex8iT46iUKui/twfRtIPcpQLmjjGJUxRD+7oQ76cfoCczs5uRJHL/dgmFpyfgTVdgpSLwcz7s/gSid7bLOJnMJu6eK8Fi/EbmuqDlZg545XAZz5zL4R0rk9jaGUHnLYSb3Ygx5uYXL6N4YFbCTbPbgWkKxPb0SKvE6sU8qpcLMi6lERUwhxwYjglvzoU3VUFkYwpijG7p7Yje0w2zh27pFQ1uqmwPDIK3NJt7DS5oCYDphi8tN8sofH1UWkkaKQvViTKslA2jx4TIVuFNuRB5AcHcIZvb4KxOSFf2ytkF6Zbvz7iwEUHsbb2IPKDg5mzNLf1qViYUWtOfwN574jW3dA/SjZyJf5z1MVh9KbhnSqi8loE3XYCZduBPlWGtiyH+jkHE7+yT4Nkg0KiamHp5DjPH5xAfiqF7aw9iXRYmXppC4WoBg3d3oWN7D7xCpZbJXvhwr2SR/WuCyyrczBSiu/eh/ef/E6Jb911frngP6nsQ1RLcwizEwiz8yTGZN8VetwV29wqpc1wzOHfUwz19L6QgHz+VV6b6VLqt9kbN7mX0taTRsZyHKjwE51YQbtZU4Dr0VvCR8/b1wk09UbLqnwKnbIuyCg+7H3kLbi73Cv1DON4rFVAcuYTZ/U/j/Ff/CrmpUZm5y5SmzLXlg08XajaOtfll05TfMnHIjOCbFvCC5SPLpyF83KNcsqU2aw9fXANWFVjfDnzidgOP3WXj6rzAF4/4ePqiwJq0iU/vMbF9wEBb0kC2Chwf8fD5gy5miwbevsHAfesM0IL8D5718eQpussDngVEHYGhduBXb2dcTQfPXQaeOOUhO+9i1YCFrb0mCj5wek7g6gLQ22Zi76CBXEXg9JwPJpq7vc9ALOTn7y8AACAASURBVCJwIQdcyfCJgIFbuk186BYTG3sNmbCIlwkmAZrKmRLyVmha71LpfXQngBNTkO7fhLKlioE1XcCGbiFd3lkmkeCefiZl8vHatI+xHN3PLewctBBzBA5NCYxOCnTZwL5bDXxwm4kTs0Jasx4aESgWmKBIYNdKG5+4w8SjtxoYYByOKvDCaR9PnmXcT4G960w8vNmE4/g4MyLw3FmByazA7iEL928wcWpa4HOHfHzlpMDVPM30a1BYWxkXs7PVLDhN08D6niF8at8H8PMPfBC96R5YzPC0+FI3CsqEvNlC1whuBheOIBwJu9EIflcPVjVrV6vTLXhDo8OMejfDrWyMWq1fv1AE/272W70b8mDdy4FJrcK2VuXfynFhY1xv3JvJtdl5jW5u9bLVhb5RfTcDOVqRbyOZhf3WSB8bbWKayTIoj7D5oG82GkGner81608r8mp1jF4P3GwEXerNw1Z0v5U5Hja+zeT5RoDFemAw2K96/WxlnWxVRvXGeDm6X7vnuX5tvJm6ec7NzPtGc0P17UcNN+m+rMuEVlUEHISbKpQC2xjMvrxcuNlI7sE5qs8tBTcJXdkeghwez3sWbpxUoiNujgjrCIcIUvR4mPWu6fr3BGkEmoRptC5j/2jhxjK5cSTYIUgjkApzS2dZdEt/9NFH5eaO7v6EUiozN2EggZ1yg+MnwVEzuElYSJBFmEfIR8hFiESXfBXuQ8lWh5uEn5QJIZIKJcDjlCsv28PfCKMIBWkJGIzJy+N1uMl+czOtLFFV+AnKRNWhxkG1m5aOzeacGn8FrQn7CHI5thxnlqFAG6EX61dwjLCM/6clLuM7B2NuNhv7sHmt4CbvhwlqKSPlSs0xpT5QL2jVqKxIm91DqnqoV+wXY3USInJcqS+sh4Cef7MO9k8BXGX5pDbo1EW+KRv2m2NH+bBNaoOvX2OCbdPbQl2n3rM91FXOKY4dQST1gW3l3Nfd0nXwSBkpuBl0S9fhJnWWFr6cx2rOUm/YV467suCirqg5ovqgwl/pbunK3VwHFhwntll3Ow3uR8KuKfr6w/o5RtRnfjbT3br3IUJg7o/+I4rPfAPe1DSMtg7EdibQwTiNSadmLegD1XkPk/sXUC2UUZnzUJ2jXZKJ5AYbvbvTiPfVrAgJ8gyHMYgd5B6fRP6pSXjTZTg9jnRfZ2xHM+UAtoBfLi5aXJrSVmmhauLwtI0X5phQKI6tHTF0ymzpHYht60HuH66g+OokhOHBTkdRPpKVVp+GaUnYKFNXFEqIvK0T0U2dsNsiqI7lkX1hGpGBBIysj+itbYjf1QmzLy5ZA92pmb2YiYPoWWpEIzCY0d0wpUu7X3UhKlWY0ai0QqXxkfBcGK4HL1NG/p+nIAoCiBqoTBWQvLsfFvuad1E+PIfSi7Ow22NwfReC7qFVwIxbiN6RgDtWhOnFELu3H9EHulGdKKL05RkUxsp4dbyAswtlrIpHcNegV0soxCRNjiEhJpJxCCYNWqhI93pCXY+u/gNRpH5mDWK30xKabTVk2Lyp/XPIns3DKzBcgQEnXUZ21Ee0M4GeHWmktySloRL93s24g+pYDvmnLqPwrVlYySKMGLO6P4aOj/8XxuFbzu25nDMKbCrX86C+6vfq6l6IxyiLTs4fzmcV2qHRPZcqq5n1p77etLKnWlanb/JgtqnhHustt/SblOybeFppZhKjzz6Ji//6JRQvnUREuDIzNmNIMCnR9Rj7HFzANk2Z1CZbruBUpBOZTdsxPdCLYwsTODl5BQvFLKqud/0pC/cFXg1sbumEdEP/1D0mqiXgu2cExnNALFKLr3x2GhhMGNg+aGLzINCdArLFmrXobEHIBDpfOEL3aoFICkjH6SYOVKtAGQa29wHbuy14riEzhB+aFihXfGyltWfahOsb0orzUhbY1GNgXRooEKLOCD58wR19hJbAxQXgChdGR2A4WsUOupH3mVjZIZCOMZ6OgdEFEzN5yERGqzoEMiUf3zxr4NVxEwsVE+kYsL3HQIpxOeeBXBlYkTSwocvAy2MeRhYYe5PZ0S2ZEZ3topu8bRrY3GVg1yAQiRg4PClwalagUDGQsoGiLzCfr7npv2eTiU/ssnD7CuBrL3t48Sow3Gfg/s0mooaBAyd9HJmoudjfPmTg3jUWBjtkt3B0XOALx3x87qiHiaKAIHnlwMpXzXUgYlnoa+vE9hUbsG/zLjy8Yy82rVyPeDQOkxeZxU0Cn3LqZtrNLuitwM1GkCQIo4Kbz3ob6Wbtqncj0wgU1LvxqwcvWtlwL2fj3wpACdZZbzN4s8tMq+Ci0ZgGL6KNjq0HHG6mHcGyWtG7oJyC+nizcmzlRrpeXfV0Juz7enCnGRB7vf1qRfeDm6pW6qzXn1b0QT9XHd9oTunzPWweha0HjeCL3t9mOl/v2FbGLXhMWL+Da1ar62Wjta6ZvtYbu1bGfbntC+rWcs5fzrH11odgX5uVGaaHetkKVtBq6+Mf/3grIqvFdVu8UW9Wf9h1Q4ECbmoIC2mNpr8UYCI8IYxg3EaCMAVaVIw85Xar4nwRBBBCEXQsNxZ3UCb6/5V1IPtMcMU+K9c1BUSUpZVyO+cxKjwEgQf7wLf+4oZOZbemZRn/z3YTOFImtAblfRHhC2WhXLEJeuheTCvSYD8JbQjaCB3ZVpav5KYDRjV+bD/dlcNiTNJNmW1WscFZjkrCQoBDl+Wg5wzbyTYQchGWUU48T7mmK4jEfrFOBdEIijhuQRlRXuwP62U7CHtZpp4EhseouOW8h9Td4NlPtlW5Y7PNQQtRtlnFOWRbOYbsF8/jOKhkj5SlGi/Wr+qhPvLNsaD+BV3bwyZVszWLMmRd1AXqgZpz7LsaU7aT/+cYqniwlANho+6aT12k7qjM4ipDu4rjyrGi9SU/WabKcs5PvpXrNmWrrKIoG9atgLnysGI7KGO6nHMseZzeV85RJUd+clwVrOWxHF+CTY4Xy6eu8610WGVe14GFgiTK2lT3AuNxBLhsD+XIcvUM6Wy/yirfbPEL3l8Gr3+UOftA/dKTYrWyRgav78o9nTqm3FabtS9Uz0pZzPzRf0LxqS/DdCLwqjY6PkbLvy4YBJFVHybdzys+Rr67AHeugrZVDtq3JBHpTUpoR3Ap2yc8mX2cmdJpUVl6eQ7Zf74Kf7wqrRppleSsiyNyR7tMNiTGXJlgyLQszC8AB17I4vmLc3jnqhS2pKPoYEKh93Qieksaub+7jNLhGcD2YXZGUT1eghGthaaTL1ZP92HXRerdA7B7YigdXUDuxUkk7+8Cpg1Et7Yjem8nDMdG/htXUHgth+iGBJL398FZ14nya7PIPTkCb64IZ00bUvcOIrqjB8WXryL3Hbrme4jvaEPiXQPgJj7/jxMSbvqWj8qJecQ2dSJ6ZyfKJzIovzwHVGj9ygTANMoSMvkvrY/s7Qm440WYZQfxe/sQe0cPqlMuil+cQmG8hEMjeQk3hwdiuP+BLkTpLW75QMqE2WXDoHv5D2ZRHS9D0BKL4LPdRtsnNiCyLlFzQWd2ddvC6HeuoDhWRHxNO6I9SRTOlrHi4X5Y8arK2CzjpRJMm0kH3nQRxR9MovDEOMyIj+rsDNo/9XtIPfpLMJM9y1Yx6jrhplpTG8I7et4uDqhaz/ip4sxyHVBrjLo+hem++m3ZjW1wAssMWmIH+6If06oR1nLa+Jbl5nKk9UM61quUMXPpAi6/uh9jxw6idP4UrLlxxCoFRBksg+7MXJwMIS02qUSzVR8jsR5s+tAvYuvbH0HH0BBG5ibw/IlX8eTh53Do4imMzk+hwOC1zM5TEdjWZeDntpr4uR0G1nTzgm4gU6klyUnEfJRcH+emgYNXgAszhgR/D6wzsGujwOlJH397QOBrRwTOTAkgItDfaeCh9bUEP7MF4J9eAy5OCkRjAut7DAy3myi4wNEpV7q0r2k3sbHbRMQReImu7EWBjV2WjLc5WwJOzHnY3MkM5oy7KXB2HvA9E12+A18YiEdqWd23ybKBhbKJqYIlrUozFYHJnI+pQhULbgWRqI9VnQbWpw1cWADmi0BP3MBwCtIN/uS0j4GkgU1dBlKOiZMzPk5P+ehIGLKN3QkDI3mBk5MC+RKwqgu4f72JXStMGdPzOxc9TM8L9EQN7Ftv4t/fY2JNB93RDbw6AkwVfLRFBNJxS2ZR39QHJCLA1XkDk3lI9/e+NlqT+vjyER9//grDDAAuY7PQEtYyMZBK44Fbd+Odt+3FrvXbMNwziCQDFAfioHDRUDfXwYRC9VSY1gb13NLVOc1gjb5pDsJNlhH2XfD7sPaFLYqNNk/1wIU6p9mNsLz2B7L0NrrI1IMUYRth/YauXjsaQY9mS1ArN36tyDxYTytQKqxc/aa5lbFdbtua6WQz3W0mz3p90s9rBotaqaPZMc10utn5y/m9mV7ezPwJk9dy2hQ239UNnZqvYfMtOJeDcmw0R5u1r9k81XWzUb3N6rnZ35uNUz29DZN1vXm2nHWyUT9abWtwPoe1q1lZNyvP4Hn15qSy3Pxhwk0dpqkwNIRCChYSvBDsENQQQOighZsgPeGHnk1cgU7lGspPVa7uwlvv2h+c9zrQUXH0FNBRVlU68FH1s3yCImWNouKP6WPNdrFMvmkNSijEPnOzyP7zfMINwjd+qvJ04KH6rqzlKFdCQkI2BUUVoFJx/NgnJWe1YdPLUXJiOwj3VFsIltgGBZgoq2D97BOhFsEmZcC26pajytJS9Z118DhlEccy1XipTSzrIDRjn5RMlDwoV57PNrOdhEuUoYppFswUryxX9XHmOZQbz2HbCcIU+OP3nB8KYCowx/8rPWT9ytJPjb9K2KZclYNxF8PWMnXvQVno8uHf1CO10Vdlqj5QD9lPBdz1ZDTqmqOS3FDeeh+pdyyPZaixVVawqs+qbiVn1TbKWZWrrlsK7rM9LFNZV6u2si4FQ/jJ+gkc+WZ5lJMOWJWFqALzaj7yON0YQtdpNU/VnOD4KuCrwLAKa6AyNwcT0IWtuUGoos9l9TCD8tDd0dX9WCv3ufr6rOaE0rPlAk4mGWKcxOJz30Lx+1+Fe/E16Y7sVy2IJND+wSEJOGltyfiUZtTCyA9mUZmtomN9Cj270yjPFGSSmvK0B78sEO21EB+OSqgHx5Ku1NULeWS+cAXeaB6W7cCIWhC07mwzYQ3EwczARs7H9KzA/isejs0z5mYCm9IxtN2aROy9nXBWJpD93BWUD80AScBcn4Q/L2BJR0/NddMQcDMVOCuicDqjEBWgOleC0xdD5VQR1oo4ojvS0so0+6VLKB/LIbIhicQ7B+Bs7kDlwIS0OPVmKoisSSD5QB+cewZReuYK8o9Pwc9UEb2jHW0fGobhAfknZqSnvzPkwC96MJiIIy6kFaa3UIUdp0Xp9fYRIApaX/ZacI9mYVYsxPb1IP5QP/x5G8UvTiA3kseR8TxOzxfRFfPxwLoEkmlHZjxnwnS62Yu5ikyY5BWq8rvIuna0fXQNrP6oBJ010guUJwo4/5U5WCmG8uPYukj02Oi6sxeJPiaSqgFhQmeD8VGrPvJPjaL47KS0qrVTgFfy4Gy/D/F7P4Dojvthdw+2dLtBXeX8UjCf87GZjgf3Vmo+ca1Qaykr5/zRE3UtV/frzV19L6u3Vd1/sC/sE9cCdd3Q11xeE/hWx6jESM2sSFsSaM27ObCLb/XMt457cyWw+DTfrVYxO3oZFw++iJGDzyF36hBis2PoillI2BYKVRdjVQOzPWuw91f+AzbddS/aOrvkxJAxHX0PM5l5PH/iZXztxSfxrVeew8zMPFa1O/h3uwz81FZTWhyenRDIugJxh0lxgKQt0JEQSMQNCNPAyByBoEA8YiBXEvj/Dvh46qzAaAFyAeIiEXMMbO0FdvSa6I+ZmMwZeGnCw4WFmhXmqnaB3QMGXL+WPGgyJ2Sszx0DQDQCPHvFkHExV3cYWNVuSPfvEs/rEDC9KiZnLUTdNfjlvQ9LV4gqs8KXXQk8GbuyVCzIi7t8CmoCfak2nJ24iOdGj2LSvYKV3T7SEQcnZw10RIDeOFD2gJfHfHTHBHb0W/KBEV3Ez876GOq0sHtAXnNwchY4OyNkQqL1XQa29VpY3c6+CLww5uHYDJDnRaoKpCxgy5CB/+U+W7qjcyDGZz2Z6W5dr4WoY+DsNK1ePTx32UO2XLNCZXKibYMCC0UDf/SCwJePuZigdWl/Hx7cfid+8b73Y+e6rehItDV9+qg/NWkGmKjIOtzUF61WoEQQWoaBsOUAoGaLer1Npvo+DDrI+VBnqXsjl8CwDW+9TbC6GIXVXw/UBMcjeENYb7waHadupFuRuz6OwZvT4Li0suFVN6v6ZxCuNBq7eueF6aAORpYz5kH9DtYZ9nu9i0MrMq53bjM9CZsXqr56czoo69dbd1DPmsk5KI9GehqcE/q8CpsvzeRVb46pDWyzC3zYOtNIj9U8q7dOtaIzzeTZaA0MWxsa6W4rdTVbV5rJsNXf683nRvOplfYHx6Te+IUdV6/8HzbcVJsJFRdLASl+8jtlDajc1bjB1zN+E5joQf9VzCwV+4uAgaBEvRVM4e8KeKh7DLVWB+85FFxQkIYbGW7AFOBTECe4+WFd7Id6K9Ci+qXDLv06xvqUe6uqK1if7ranAJNej+qbKkfJTAES1RfWpaAk28U2K3daBVb5u3rQrOJzss8K6KoxVP1VG1J1jVXwSYEq5ZquLF4UXFVwV7VBtUONFWWk+qPkocZA31yyXhXbjGUS4KmyFbhUbQwbAzU3FGTVN7isV8lAwbBgsgy9bpUxW/VFWakqi04lI31TrPRN9VVlFVZ1h/VVzR/lFqr+HwTVlGHY/bWCorq+cbwURFd1qjFXc0X1lfOL+xfKl+Wznwp2KL1X46jDdP3arl/vKXOlJwqsqk/lOk4Zsr9sA+Wn1gKWz7rZHlqDE5aqGJrqYYSCtgqMK6DCehsBFLZXyS/olq7miXKT55jzrQCIkn2r143gvTfLVZbqrUAUulWXT76EzDf+FMXv/Qts4cFKtgHRmqs2oVl1pgR7VRzJR4eQuL9XJsqRv1gOMqdyGH1uGlOni0j3tqPvrhSuHplFJV/B9o8Oo+O2QXiZBfhFt5YlO2LCKJWx8GeXUD65AL/swuqMwNnWgfj9gzDKJVSvZjB2soj9L7s4O1HCg6tiWN8VQ2prCvH3dsPpiyP3txdksiIvXwWYoMeyIGgpqglOGnGSNnJDzo2vbcFg6DsmIWLYyjJd0D3AcOEkHZhRR2ZzdwsVuOUqnERcJkliEbRI9YpVVEsVOPEo7DiDgwJepQqv4MKHBTtpS1dxJg8yHXoZAqLC8pk/Q67edH5fjLtHYxh+aTKPMsysC6czhviDvYi+sw9+wULxC+PIX8ni2GgRp2crSMWBB/dG0bE1DWdlGl7eQ/nAGCoH5mUCJWZkj+/tRvIDwzBTcfjM1i6qMrmTGY9L9/WFl8dw9akxmLZA23ACXhHo2OgguSYNi6B5ETqabTFkn7iE4nfG4U1UYXdFFxMRGRCFHLxcAaK9F9GHP4SO9/46rO4V17Kgh92nq4cUehK9ZnuF4DVWAVEdbqo1Rllfq+tFq/On0XH19hT6gzHlWs+1T13vWKb+IFLNef3h5RvRvrfg5hshxR9SGcXsAqYvXcDVI69g8rX9yJ07iWK5jPbNt2PHT30cG+64Uz7tCb6qbhUvnjyEz3//m/j680+gWMrgl7Y7+MRuE1t6gEvTwBeOAi9d9bCyw8BACuCaM7IgkI5Agrf71gsMdTEGpYE//AHw9FmBjAcMdQPbB4ENaWD/iIEzIz5yRYF00sSmAQPr2pkMCDgzJzCZF9Il/M4BE45t4NycwIV5AccB9qxg7CDg4hykdWdf0pAJ1K7ma1nTuyJluCUDpeot+Myjv4Dbtm5FJBZFsVyBJwzk8nlcuXQJUxPjqFTKSMZi6Emm8fzFk3hp9AAW3AvobGMsT0e6kw/E6RJPS0mBqvBw16CFgmvi3KzATN7Hyo5azM+5soFTc3TVF+iMAjv6TKTjBsbzwJkZZnxnHBNg92oT63tNLJSBV0cErowDO1cBj91t4N1bTJkM6cxl4MAVgZ3MwO4Bh8chAe+2AWA0K6Q17na6qm+wcPQK8PvPVfD981W0dwzjw297BL/xvl9AX0f3teRBjdRO3Zi3au6t4CbPC75agaONAFC9DfRyy63X33qQoZVpWW+D2urGOKyORqClGXAJgxNh5zS68DUCRq3IJAyCqO+aXXCDxzUa+3rHvh7ZB+FE2AW41T7Ua1+wT83KWw78bKZPYfrR6jmtjH0rsm90TFDerZTXSruC/a4HOuUtciDxUDP5NAOjb8QaUa9NNwsHWxkDvd/1bkSD8yUoKwUOmsmw0fqw3PUr7PrT6Luw+ac20Hq79ONC12Hfu5ZzUe6xriVivLH3YTqjZMlrLl2Ql2u52cpmu944KACjgycFAPWNjYI8ugWeghFKPkFrTQV5lMucclkOQq161x11nWf/CD2CoCtoDajKUdAn2Cdl8cENEo9R7dXHWoFEZe2mYpCpuhTECQIm1qWgnS431WaVTEGdryAO9UFZtaqNG9upwyjVfwXB+Knuz3i+DvRU33TZ8Vi1cVWuv6xf38DqkFXJSbVD9UeBXyUTHboFYyMq6Kosd1VZSreCFpW6fipwpUMzXf7KOlJPOqH3RclT6Z/qj6pTjXu99UUHnLrO6ZaZ+viFyU7VpcZD3Verua5kGdZH3dpS72MQMKixVwBTgT+liwrmKtmHWU6r9uieWixHPchQ4EC3oNLBuAIjSv5qvBVgVQ9K2FY1bkp/dKip63S963pwvPQxVxBftY3y1vVX9X059wzqnoD1Kvd0BdVvKIfWmOUCquMXUTr2PPJPfRnesf0Mewkz1QnfWpqct5biFXCzVTi0XnxkENG39ULQvU+6DDMWpY/KgovZAxnkrpaRWhtF27oEvLyB7OUC0re0ITkcg5VgnFIBK2bArwgUnhpH8dkZ+BNVGO0WnK4I6Dbo511M5i0cmHcwUvKxb4WNdT1RpLa1If7ubjhdMWS+dB7Fg7PSetKKWfBl4hu+Nby52D4pA/Ubf6ZhlSEkcyTkNORvi8Yh8rpoyLeMGxpIC8Hjfc+vXUfFohs8bZ9kQYsJQhbL4Llyra9R1pAhrYXdo2eiV3Zhd8aQ2NeL+AO98EsW8l+eROFyDifHyjhF61G3jPsHKmhPRGB1xOAzkdF8Ff60B3O1g8S7ViC2sxuGY0kQa8dofWlg6tA8xp6bALwq+nYNoDJDmflIDMcR625HYigG4dHjlXE8Of4GSq9MIPe1KxA5X0JTMgDDX+yDdBcnuC3Bm5+Fa1pIPPiziN/9HkTWbofVPQTDji7qR81aX80ztf9utqfQ1x/9njcINpc7T96o49WaxvmqrnvBdU89oOGnuu7c7D1QWLvfgptv1Gj+EMvxGUdofhazI1exUMiiGnEQTXeiI9WBjlQbEtE47GuLMHD04kn89ZNfxTde+C4y82N4YJ2D39xjYke/4EMdZEvA1SzwypiQMSani7XcNd0xA3tWmFjXCURsgcOTPv7hNVpsAqWqCVhAX7vAbQO12JgLeRMjGYGrGSbsEZgtC/SnIC0cO2jxWQHOzwlkywLrukysaDMkRGWd8xWBO/oMOCZduAUyZWBt2sRMiSDQR8rx0W4LLOQSWJvegQdv34sNq9fAiURQqVaRy2Sky0++kJfZ5G3LxujMDL534TBy3kUkEzlYhoXLGQsd0dray9ieliGwuZMu7cC5ecAygbUdBvrjwOlZgUs5gYRjyD70pQzMsw/zAtNMJGQCK1IGhlIm1qYFIlEhY4ceHAFGpwDbJuA08NHtJt67oQZvP/8q0JX00RYTWCgbmMlbeMdaAmUfCyVeVEys662FAPjWGQ9/ebCKl0YtDPWuwWOPfhgfuudh9Kd7r40vF4ZcqYAMnxZ5HuLRGNLJdplcSF3MW4GIjL/EmFM3CyOWA9v0qaLf2Kj2vpELnL7wv1FTtB6QCH4flGXohrqB4bySadjN4BvVlzeznDCdaOWi/Wa2Sd0U3Ewd9dr+49AnvT83O4dvRiZvxvxqtR3N+tns92A9ywWGrbbzhy2j5fS7nu42gqGN+lMPNNaTlb7GtTqPgm0LO4/x7g4fPiyBEzfcTGYyPDwsN+ah414tI/v534c3X4tX6azZjOQH/l3dIW4G8mjVxGQxrbyaybpZGQrkqg2Fgo4K/Onl64BR31Do9wg8XpWpl6Vgkw4U1bGt6JwOm3QXWOUSr9qm64TaACm4pEMm1Q4dOKn1XbcYVMBHQVxlparuM4J91d249fIUmNUBkn6vomCbsnxVslMyUjJW56s2qvmkzg8bNwXRgufq9dcbN70dSpeUrFV59fqkZKO3TdcJHXArKKdkpsY7rC59DIIP4PV+BMdfr6+Z7gXBcFAPwupV9YX1UemZrus6wFXzKagn6hjVnnprR715rM+7oM7XawvrUFZTKsmPkrkC4mGQlWOnQ4fgnGd9+rjq0Fb1v5X9RrM1LXg/w37TglNZtbay3oSt8zyP7VQxYYMWppULx7Dw9T9H6XvfhuFlQUNGgxs52762N7oBw/ELX8AveTB7I0h+eAjxXd0ymQ5cul/b8IWNmRcnMHe2SNNppIYTaF+dlNm5Lz41ju6tbei7Iw3LseGVKzCY+Mg0UL2UReGZCRR+MCOT3jgpC2bUxlTJwv5R4ELBwwPDMWxIW2inW/p7euGspFWiCz/vy1iecrNLo5XFh3c17/QaOCSok9aSBJEyqYcP33elSzYhqp+ryrJojeNnPJm13JuqSld0xhW1ElEYEQJcD16Jhj4GnF4HZl9EZmk32iyYCRNm0pbJd8x4BEaUFpxWLZ8Es6lLMihp6PWHi4vu80ykzOOEyUzmJoy4Ka0//TkPuS9NoHTVxanxMk7OjOtH0QAAIABJREFU5GGhgnesstERtaXbe7XoQtDDdV83Evv6ZdZ3WQ2tmiwTmRMFVLIV6U5uRoGF8y68OQ+J/gTa1scRG7JhOgZEmVnhPdluURIoHZtF7u8u1OBvhAmaFhP56maxNdHW4K1blUmYIGwYnYMwdt6Lro/9DqxUWvaSc4wPD2i1uZz9iZpnai6oUBivK2nWcibmj/mxb8HNH/MBatS8UqWE546/jH968Ts4cPoo+ju6sW5wGMM9Axjs7kNfRw9sy8G/HPgu/u3AMxgZv4StPQK/dY+Dh9YbmM76mCsIdMQZ+7K2/j1xFvjqCSEtE9+/GfjodiCeAP7llIE/3w9896KAMAUGO4RMppMrAmMZpl4DutKmTLyzOlVbt5gE6OiUL0ElweDmHgMr2wycnBY4MSXQFgG29BoSch4c8zBdqAHN7qSJOddAXgAdMSBTqrWt3faRQglnr7bjo7vfi0fufgBDwytQrVZQKZcwOzuHfDYHUfVQLJXxjZefwUvjLyLenkF7ykGxEoHrMoanj2zFQ8QQ6I6YyFdMHJv0MNwusK6TiZsMHBwRmCsC2/otDKcN5F2BY9MCYxkf6ZiBDZ2MqckM9cClvC+tO+dyAJPE9bUTVhq4NG9iNi+woRv4+duBT+82MZ0x8M0TAscmfen+f9cKEw9utNDVLTAyI/DKpVom95/eSisHH185LvC3r3o4MuVg85p1+NWHfwq3Dq2VF4GZ7Bwm5qdxdWYc5yauyickt6/ZjPfveQfWDqyEzcx4i0GHW904/iimAxdn5WKkbkB/FO14vXWGbVJv5iZsORe419vmt85/SwJvSeAtCfykSEBfY/W1NXh9Yybfb33rW9cyFd91113Ytm2btGRSL/18Ucxj6jPvgTd2Uf4c3fkAun7nc6FieaOvpa8Xbio4pkOy4N86cNLvCVRfGgEXHbroQEn9vRzdCdatAyYdivBvJZdgnQqiKZir91+1RQcw6u+wfuu60KhvOgjS/9ZBrF6W3sagnoa1o15fVZnN6g/qtA4I+Zuy2tTHSm9HWJ/qlamXHQSM9frKsvSxDoI1Xf+WzEvNhTmsrmb3V6rcMPmF6X6YDuj630jX6un2cu7nGvVdt1TV26n3Q59DyuJRuckTejRrS7B+HejWG1sd0jcrv9FaocCtAvn81OPysR4+nNJjgC53LVYWqgpwEnLq8UH9SgHlM4cw/pvvRSxmwoglIExbIsDwi8HitxJwAn7ZB1FY56dXI7qtSxoA+QW6Ptuw0wmc/qtLMISP3rvakN6WhJv1ZVIi6Q5e9eCXyrDiZH4RaT3J2J3wDZTPL2D+L8/CmHYRTTrIRCzsn6hi/6SHR1ansG0ogmTagttmI7ImJi09jRgDXNoSpsLm/JPae/36t5itwaRVJfMX0bLHWmyLA5mAyGQSIm5qaXXEPlZ8ePMFVK7Mo3y4gMLTszKpjj0YRXxPN2J3dyMy1AaTcd9kuDoBMIFShdaoLoTMqL6YLKjC5MiL75qrRK1tbCL/lOTPk3XKMpjIh/UveKiMVxCb9ZHPVLD/ch4nJ6tYlXBw3xrAKVRQLVZh3dKOjp9ZjcimbniFMgxPwLQtWDFbxjEd+dfLGH02g2g6gs6NKcycrCCeAqJdJtJb0mhf3wbhMzM84awDv1xF6cUp5L58RYqC0Fa6l0qRhlmeXtcYjnl1fg7myq3o+s//A87gLWAQT2WdrUI+LEefdbjJubGccAvLuWb/pB77Ftz8CR05zqczIxfwlWe/hS89+284evWMXL0c24Zj2og5MbTFEog4NqbmFpDPFbGhw8fPbjPxP+81ZUb0rx32MZUT2DVs4qHNJmJxwHYFrswInJgQyFcMPHIL8Ook8PdHBb591peJgmihePdKA3sGTFi+gUOjPg5Neii4BlwDaIswUQ/jZpqIWIZ0vb6UqcX0JPS7tdNEqQrpkj5X8dGXAjZ2GbiaFZgtCdjCR4ctUCoJaWXpChN52rDbAgMJIDvXgXU9t2FV3yqkknH4wgNjk+YLRVQrNB+nRajA8bFLcK3zQCSDsi9QKppoNwVMuh4YAlXTQAEWZso2Vrab6Ij4mM370vo0ZlnY3mfKC8yljC+tUZmVfn3aRF9KyAvYRAGyX2yzYxjoipq4vd/E3pUmEnHg66d8vHrFR9kVuG3IwGO7TXxoE7MxAgXG5zSAeAQolHycXRA4Nu7j6JjATNHAuzdbeO92A2MLAl845OEfDgv5tG5goAvxWAwVt4pcMY+SV0LV9VD1XMQjUexYdQt+ed+H8N5db0dHsu1aLK1mi2bms/8NxR98HQyc3XiZ1ibMtQO1M+qdrB17gxeCXk6jygO/aYn/rl8U683nOvcm1w4P1rvkeC0It3ZrUPuz5npywyvwVc1AU38yGTxNOyGsOPWd8uII62fARSTskGsxxW9i3buWabHeucGBDRvLa54bLWvZslt63Rg2bNBVA66PXt0KwvRSl38zgYTNj2BlrYrhBmUPaXVwcJvpvFTJG6IwLcY+CpdKrRmNlDBwXsAy+VptrbSt0cgHCworb8l0Wzyg1XobyLL5HArMc3XDLvvTuAHXxBUi4ob13lBso3rqKV3zdSx0SFrV4eYT7cYjgmWHqt7SOc1C/EU3X6nfjL9omjDV5qnOYu1XSrXNGF98MOgsWnnWk209EZsWolvuRNfv/k3TtUsHhG+Ex0Iz2BN62aizjt1MWU073OCAZvco9doT9n29ssK+v5l+1it/uWUpKzkdShHyBK1YpU4zu7HnSeirrAP5t4JYPEa5Qisx83fl1s86lJu+3n4VZoDlK5ftoFWrSuqiYlgGLd7qQTEFFZW7pW4h2kxXmskyCNualfd6db9ee8J0oZkut9rW5ei8KlPVLb26cjn5NQEn3622q5nslyPLVvuq4K3+MEK57Cr9oz41CkfQSl2qb4SadNdXWaXVuX4xi8ILX8XCX/53YHYCVoqmfYsQa8n1aPHe361CqHBeJl2daaRnIfWhIcTu6oLZ4cjkDswETpg5eyyP4kQViR4HfkxAlD3kLhdRnRNoG0ph5U/3wi1WJNSUTtk2IaMls4/nvzsO99VplMaLuJI18J1pG7EIsL47irUdEbTTW7zC+L7EASqbdi37OC0/g82XsUGVazjdzMnreK1kfx2jlmE9btSsL9sNWIMO7OEk7IE2WO0mqpcy0vXdTEdhD8bhFwF3NAvvchneRAX+ggdR8uGXILPE00WfbutMFmS4QiYaYqRN/lNw06BV6eKtqRA0NpLJYeSlnH8zcqhrmshbFs7MFHFutgLbd3FvTxUbEzEYA1FE7utF7M5uGG0x+KWq7A+tOTMXspg9kYEJB0MP9cDNlzB7OIviqIfOLSnEV9mIdkZgMwkIat6PhMR+xkXhexMoPTsBkS3DShgQ1WqNwjK8iAwHSAROn9elL1p4VqcnYW3eheQHP43Uvp+9FlNXhZyQ9TTbTwTL1Y5Xuqyss5dbVivz5iftmLfg5k/aiC1ujxhH8/GXn8bfPPV1PHn4eWRKhdoTmiUThEuEDxSBrijw8AYTj91p4d7VJj7/so+nzwuZEGdFu4EIkwjFTKzqYEZxYLjNQMwRGMsJ/L/7Bb59wcdIQa4y0hy7zTYxEDfQGzeQijLDOGMGCYwXa5aH8yVDTvP+hIG1HQSei67fc0CxIrC205RxNRl78sq8hwhcrE3bMDwL5QUP5nwRKWY5t0yZ0KfEANtMG2TT0t5BtmIiI0wsRCxkYmphEXDowl5xka64iAlmKPfhwGXyM1i+hQSfTgkXFcbpdKIop+JIdtqo+hWM5j3pFt6XstEdNxahpi+tMxmLdDBlSpf6CxmBySIfJhloixpSVn3x2pOximdIcDlb8nG5AOmKzxAkzJR+Wx/wv+61cfewiRKzxo/7eHXMxzytZ6PAQIcJrpETeaBYAD60zURvG/DiVR9/ftDH42d9eDYguO7SNPba5ur6JWuwvRvv2nI3Pv3Oj2C4ewDtqbZrmSHDrAyo/vx+4c/+Mwrf+wrgudcvgMvZtDY7NgC+blDTa/OwATi5cQ977azmwKEOV2jW7uWuD0E3c51ZBoFpcHPcKnhZbpuCx4dBn2WXeQ1zLX1o2UiezeCnBnCXDGyLLG2p6FsRptbYsDrC4OZi2CBdXeuLrsWG6wUsbVLgLulGHW4IC5uRxDDe10xsS+Bu6BZH+zJQ2M3Up1fRrD+hxy4uk6HnNoB8dWDpDT0O4ZhLAKZeTjPZysLrH7Sc7t9QVFhXW2qP3iSeECjojV4/m5SnXOlu3EG0uIDV7XPthyVrSL1jgwMR0AG60kW23oWe/+OLLTVKbbbfyA1JMzjxRtbVUiffOihUAiqmo7JW47hxw6sgpIKM/J3eLQSZCkISVvFvlXSGFSgrPQUf+btKkBP2u6pPJZVRMdu4SWadCo7qmW8Jg8LCO6gOqjidBFMKZrJPfIXB1bdU482TgBp7jgNBXitZzN+81txcycpyVg8/ocfG1dcyBUaX3Apo1r9LbrUWk47R4k1PLla7EPiY//Zfo/DPfw1x4TjsjrS0Mqy5UdPVuAK/lIdHkDgwjMiuB2CmO+FePI7Ks08C8U6IiIHEnm6kHuyHtToGL+dKy0GCPTfjIT9aRXakiNKVAqyoQPvGBJzuOM7+8zz6Njvo29uD+EBUwjnG4DQcWlUa8KaKqBybQ+nFSYwezeFk3sa0cFCiG7tEf0IaYdLghjanNXhZy2EhOKclIawlEaLbNTO+87bDtAQilg+jCtiGiahjIulY6HBsmSQ3HjGRiglpBGV2WDDWpJF8sBN2j4HqlSJK+7OonirAyAuU81Xkyz6yromcZyJTdVFwfVTovs6HNKaAJ0Mn1HJW0J1deLV2MXHRtfCgcuwINn24hJp8aLnoRh83HEQ8H32oYG2nwKqt7Yjv64WzJQ0zGeUQwjB8mEzS5NjIHF/A9IEZVIoeNn5iHax4BOXxEiYPzCA7XsLad/Uj2kvAQHDpQVgCRtSEP15B5mtXUDmbBYpFufW2734I1tAmeFdPonr6IMQMkxAZMGMdELTCJYyVd0sWqhOjcO7ch9R7H0Niz/ukDlGX1bqtMpkv55rMOaGHxFDQX11H9BAcb8RD05ubuT/as96Cmz9a+d9U7Z7v4erUBD77+Bfx1ecfx/HRi9LSQNI1GVRicQ/CRa0iYDKe5aCJX9hh4aNbTdCa+okzLjzGl+w1MNhuYGpB4PQUcIyxIg0DOwdN7Fpp4rOvuPj8cQ/nZ4EknxD1Alu6DYxlTBwfB8aynGQCyRgwlDSwOm2gN2nAEwIXF4RMupOtCHTGataZ6ztsTBR8HJ/nTZyHAd/F2qqLaKaCaCSCjbfuxOoN26Vr+LFXn5U3Vx0dXfLJzdzMJGZmJpDJzaFSySHr+5iMxHG1qxvZZBSm66E7k8fQ/AL6SkXEozaisTak2rrQ1T2Ijq5eVF0Xc3OT6OoZwPCqjYg6Ebz28vdx6dJpeLaBYiqKsaiDS8JBzAK2dhroiBqYKgqcmPUwI5MimVjTaWFN2kB7hJaWwKUFgfEC42gytIkpY2reuYrxNYFL88Bro4DvCnx4q4Vf22WiP27g6oLAXFlgfR+woh1oixly+IolAwsFoD1mIB41cH6e7uku/vSAj8migWqET9XUo61FFVoc9mQkik39w/j0Az+N+7bswXDvoLT05GLX6Mnzwp//Dorf+wpEtXxzcLORJusb1oA12zXI2RCK3fijDkcbhK28sVVhAG25s1A1py6c1Inm9cJD4duPAHDWtWyst5kPHRuG+V58hVhX3SDSugcvuQ3V/lNHITTA3Rj2hFKn8JFW0LUh4NSoZrPj6upTi7CzAcSX993B8uuCuHA9VKfLX+ud2xRSN4gDvwSAhQPOa1U3AmwtdbSOsINdfyPgZj15aQJdRGRLG9VMxk0hY+1Gecmr6TlNFrXlnB+qKE2UdLlrqn58A927abjZsL/aqOnHNYSb13+84fpjO4huuxs9v/cPLUnh9cLNVq0+lJVomHupvGVcpuVIo84F29QMtrYkKC1ZWLC9etvD6qono0YWmDdTZiMZtjpO15aTxdinctkJsexRdenuvDqU1MtRx4RZhDazgNQtRvXzX4/1aivj8UbrTLC9zca3VZ1ccgejLQZB6KaPR6tlh8lgOZaiHHc9qUfYuc3Got58qrdmtDKnwspUoRx0QKnrnkpWpDK8E/RTH/XkWvVAjgKk6gGBsnbm9yxXB5zX2i8E5r/6J8h99Y9hTlyEvWIl/GwG1ekM/Egc0Z33IP0rv4PImm0wY8laopnTr2DqDz8DceIl2IlOCGHDXhtBxydWw1mXhp8rS3hGmGdGfJhOAic+NwITZcRSHoozVUydtLDlsUEkB21UZipwC5Bu0syczqQ2wqG7vAXD91A9mkH5X0aQP5NBwRUoRR1khUDJM1BxTbgeLR+ZrNaHS49F34BBVED+xlqLFdiJCPhAzi0BZcbW5P7ddWVi4Nmih3km7TWBqIhhVTKCrf0RbBqIIEEL1TYbImbDLPowF0qoRn0cGfVxZKaKkVIJJVFFzLfQ40SQSvhIJm3EbRsRxrE0PFjtBkTJgFmiVbkJYQHVYqWW0MgknK0lobMsE7bpIWJ6iFtAwjQQz5eQjDpI3NGJ6Nv74WxLQxi+jDVKS016alTmXYw8M4mu7VGk1rWhNOZh/PvTmJ8oYeWDacy9lkOkLYoVD/bB6YzIREO0pjJpMEVYfDGDhT8+CVE0ICoLtVABt+7FwH/9ogxZQIjpLkyidOJFZP/1r1A5+gNYlSKctjTMaALV2Rm4AwPo+Z/+EIldj8j7OOo048cqa+SbufaqOasnygsm32K5nA8qLm4ryb5aXZd+Eo57C27+JIxSoI10SX72+EF87omv4JnjBzGWmUWVgYCViyw3B2qDUDTQZgIf2Gzi4ztM3D3MWJsCE3kf/SkTPUm6XhuYLtFdu/bkhgagFRc4Mwn8b88KHJ0RKJQFuuPAjiHgkXUGKmUTxyaYdAeYrwqUfIEMY+b6QNIG+mO0/jSlizpdz8cKwFyJ4JRxNRlL00Sx6GF23kU+z0VLoD2TwVC0A7duuhM79j6CletuRWdnJxKpFGipOj83hfnJUVw6fQQXTx7F+ZFLOJmfxWGjgnwsBtMX6C+72ORb2NrWjeFV67Buyx1YsX4LegdXob2jE7ZtIpvJYXpyAmePvYIj+5/ChdMvodpmYMqKYtaz4dsm+nsj6E0ZMtM73eXzFYG0QwhpoiMqUHQFJguLVqpVur0Z0jqV73S0loBo5woDnsEs8rSShQSWK3oM/NZOEx+8BViZNqT1J139r3BMckIeU6pyHAxs6AE2DhgwLQMvXWL2dE/GAs0xY1LNar5mp08T/8XgxZZhoCOWwEf2PISP7fsAtq/ZjFQ80XTjouAmquVm4UPqzxi68kXiMJLpG4/RN04Bi7gl3Mtz4S9M1BTp2isECmlfhcFNI9kJI5qoQf8gFyjnIbIzy5/5bKgThxlPyX4u2fPzP14V/vx4oO3XAVIY3DQiSRhtXTBT6ZobpHSFDNnd+x5EuQxRyMLPzUPkWmw/nzSnumpl8xHpNeZXHzotNV9SzQmDGTcCTpGZkoBcvppBT9UEOwIztSiDeFK6edQCBIXJwYco5CCKOfiZaYhSze2q9lossBm40X9XVSjAyWKcCMxEB6x0H/38arLj01j9xeM5oHRJKhWuj4m72Pe62qX1qR7ECfk+lKfXhZrXZWEkOmrjH2+T/WCg+pr7zFKRyTPKJdkXUcrDn7mimbGFQ9n6Dyb0DgQaacdqbQnOHzaAOl4pQuRmg+aWy56rhh0DZJ9jN/b1mjBpKcDA+XOQ696SVxNdCsqecbkiCSDRXqetGgwrFyCys+HHqcOsCIxYsnYDreu2puaNhOIvjiM8xj8JeTWbI9QSJwrqj9wJ6TJbLI7zj/rfehyTxRO5JsVStfVZS3x4TSXz8xDlfGizl8BNXc1kmW0w0z0w4sla2xdjzC0RH4ER9azIObsAkZuDKGVrhwRlUhd03rh2LvnGWoSb//ubBzfV5kZt2rPZLDKZDPL5vNw48VO9aLGVSqWuvdva2uSmR7l38rh6sS+XO/F0UDs/Py/bolySl1tW2PH9/f1ysxaM0U33W/aZFl36i8lU2F9ukHkOX7rbqwIZQdDF/1OmYWV2dHTIMlXSGSW7YNzKIDQkUKG1DstU2adV+SomJsvgWCkLTI4d3+yHgtPqWLZRf7N/CwsL16w7lRzY976+PvlfNRbKwoefSl/YPv3Fetvb22+QnS4/Jc9rc3cRwoaVyfPYD5apYKvSPSU7tp/WhmExQvW2NXpQrx/HOlXfFTxTVk0cX10/3wiY2t3dLa1aVf9UXUoeQf1sVCfbriwKKR/CCd3CUJ2rPnUrXyUDlsF1gfMjWHc6nV6ix0on1NrABKPUU13fWC77SOtdXZ+UFZmuj7pO8G+WMzs7Gzq+g4ODcg1SCYNUkjEFbHgu+87v9cRVPJ5941hSb8LkzPM4p9hm6h9BpppjKks1ZahAkXpAINvvuyg8/03M/cV/hTFfQWTb7Ui88wOI3rEPVnqolgxnyUvAyy9g/g//PcqvfF9mN4cVhUhW0PahtYjt7IOZpOu6W7Pu802UJktYOFWVVp1ta2wsXJhHeaGM8hyQXNGGnp1pOGkL5bkiIgkLVpT3ombNhTxmA4UyqiczqL46B/f0AkSWaxzjbAqA1ocG3auZwVxAFDyYw3HYO9MQCQvFv7uM2O1p2D1xVC6XUDqfRfKdfaiey8LP+NLls9JlYfwHM5ixI7hQEBhZ8GT4uj3DMWxKO9LYZ77s4dRsBQdHyvAdYHWPg9WmwEAM6NyShG2ZcE9kEFsbkTFB3dMliAUguieN6oUc/IUqors7Ya5wUPz6GPwFt5ZAyDJlZFDZfm6m+WaMUOb12NKFyF1dsFclZVxQwezEPvd73OT4yJ7LYWr/LOIrHbSv6YQVd2AnbSm/3MkcZs8UkFoVRceGBCKdTs3N3GCsUhvebBnFAxPI/9tloBKF6S0AvSsQe/tH0fHRz8CwavFrg2Pvzo6g9Mr3UHrpO6icek3C7d7f+RM4a7fKe14F5jmvXs9DTQXlVbgJPUyIuq6rBxvBtVaFNNHn+xv5YDPsuv2j+O4tuPmjkPrrrJNPYWYyczh59TyOXzmHkyPncXr0Ai6MjWChkEOhWkLJraDCjGcFgfVpA5/abeD9m7lIAF8+QktLA29fZ8rM4s9fFDg4xniYwP3rDGwfhASVXzgi8D8OCcyUaeYuwPjEEWFIiEjgFo8QpBkS5jE5jm8yliQT8dTeec8AQ1d0xk0ZjzJmChSrHkZzNE030B030Zs0YdkmJssGSrMFJOfz6DEdDA2vxi0778Ed23ZjsGs1HDMFT5iIxiyYvPGcn8PoxChevXgC/3r0Gey/dAztsRTuXXc7Hr71btyx5lZ09fYhkojD83y4DF7MYJdGDhdGj+HVQ/tx+tirmBq/iqxtIN+ZRDRlI+kImC6tMX1M5gWilkB3wkQ7426AFpyQWeArrkDUMJCOGOhKGojLzG+12MfZKjPOC1QYY4RBpg0DtIcsuoYEyO/fCHxyhyWTCY1mBL5zTmChYqA7AQy00T+AFq/A+LzAncPAPWt4cTLwuZcF/u6wj5Ein94ZiERNxK0I4pEYOpPtGOrsw+ruQazqGcRtqzdh66qNGOzqkxnUmy1emb+4brl5s+ppdg4isu1+JB79uRuLWAJsGljlETbMjUFUK/Azc/AmRlC9cgruqReaxqtbcmP+6GOIbL8PVjtB61IrvvKRp5H/yv+zvG4uNtnecCeid70P0U23Xz9/cVfsTY8g86e/BVGtZb279tI5Cf+2HAnzorsfQmTzbliDa2G2dcKIcENOCHmjfBjTR8Inws2FKXiTl1G9eBrVUy/DGzsPUakDA+IpJH7mM3BWb4J5DZSwZdp2vAXQsaQ/DawwM3/1u3DPHV7a/zrDba/ficjmPXDWbobVu7ImAwk3IzBq0c9vvH3gk+t8VsJNb+oK3KtnUT1/HJUTL0IUFuTNqHwtp0+K28Y74Gy+E9Hb3gZ77RZY6X4YjFPFMVkCyRdPYDB0wk0JSubgT1+BO3Ie1fPH4J57BaI4F0JM9C61YP1WD4DWBTECBPvOtgfhrNoAa3gDrO4hGAmCPk2/bpAPYz/V4KZfyMIbP4fq+ROonjoIb/QsRDkXDrGC3LNJe53d70N01zvhrFgbmCMCjHlYPXcY+c//nzdOnuXNVtgb7kbsvg/AWbul8ZluFflv/Q0qrz0LQcjZ8FU/lqa9aisie96N2B1va1pG+cgzyH3x/26op9aKWxG7+12I7bp/sbzlKDTABDkE/9J1bnoC3uwU3Kvn4F49DX9utKU54qzbjsR7HoM9OHx9PmrNmP/jz8j51/QV0AkjnkJ074cR330/rM6eG07P/dOfofTSt0KLDcJNw4nDGlyP6O4HEdm0E1b3IIwEHz5FYcg4WCFriOdK+RBu+rPjcEcvSF0vH98PPzMpXQ5vWEOWPMkKKVMfnmXATQWsWKICA43kqW+IuDFnVvgjR45gbGwMhInKfViVp8rihp2bekK5VatWYevWrRgaGpIbLOUyrGfObqUtwXYGYd53v/tdnDlzRoKH0HEI0ORWLOl+8Rd/UcIqggy2m5CC7T548CCOHj2K6elatntVFkHMli1bsHv3bglPlLWM2tgpkBFm1ccyX3vttRvK3Lt3L+655x4JsAhWgi6AQeBIuHT+/HlcunRJwkeew3EKwiZdRnpGZwIZQt3169djYGBAwk4FfViXAkEER88++yxGRkZk2Wo8eP7HPvYxeR7lRojJfqtYg8eOHcPhw4cxNTW1ZJgIcW+55Rbs2bNH9pHnsV4lOz07tn4ifz9+/LgcD71Mfs+kXvfff78EVAS7qv3sA8tm+yknQiq+wqzkkUyKAAAgAElEQVRKm0FIfSwJrD7ykY9IvWffCReUe/aBAwfAxGMck2BdTdc07QC9Pe973/vk/KKsWB/nHGVNeXCeBmUcrDcILAkvlJzVHO7p6cGaNWukLrB8ypJ6HYQVChi/9NJLOHTo0A1179u3D/fdd5+UO+eosoKkzKijjz/+uNRblcVZzau1a9eCc2D16tXX1g+2W88SH7Z+1CuT5X7qU5+6Nq85N9gGPX6g/gCB7bl69aocu4sXL8q2c46p8Q0bOyUbrhecD0qGmzdvlvWq8A6cN6ybOqLq5HXU4zWzXIEzuE4+dAy7R79er5B7gMKz30Thm5+D+9qLMFLtqJSqiO3sQOodA4hu7oQgi6u6tXXfNiD4cOJsDkf/dBwr9nWi/229iHZayF3IYOKFGaSGU6jmPCRXxNC5PYlIByGpAZ/Aj7fLni+BZOUy3dZnUD2dgz9Vltl4CfRkhnIDsNbG4NzWBiPuoLJ/Ac6GuMxmXj2XR/HQPNoeGkD5VAbIeHD6IzD6TSz80yja7hmA3xPHxTM57P/BNM4IG5s6E0hHbEwXKhjPFbE65uPuXWn0rYvCulyCN1KCvacNwjNRPpRFZEMCzuoYysdyMNMxxO7ugjtShDtagNVfi+dZen4O/hXei3rSxoXxR03HhDWUgLMpjciWDkRWxWCkFrO8S/nVjFgy57KYfy0PNyekhSrNMK1IVLr8FyfLKEwWEOlxsOb96+AVGGPbk+7w0oU9wgfUBsqvTiL//UlUTuZlrG5kp2Hf804k3/MriN3+Dhh2tOny4Bcz8LLT8uG53btG7vkU2NSvQU0LCjmAukrdVPFiG4Wa0B+IqYdxbIcK8aAsO4NhUG6mXT9u57wFN3/cRuQm2kNX60whg6vTE1goZHFxcgTPnziEp155EedHR/DIOuDX9xjYNWhIaPaXLwv0pw10xoH5PAOSC+xdYyDDWBswsKazBvB+/yWB/SMGTM/H7mED964xpDv1wSs+9o8xNqRgnGT5ikQM9MRNpBwDfLAUixAIMtudh8tTVVRyHoZtYHuHCcdkQiMCQA9Fxo6IGYh12dJknU+cSmUPhUIebiWDnrYktq7dgds33I91Q7vhxLtQqWRlHI5EJAbPq+Lg+SP448f/Hqt7h/Ezd78b927ahSKzp+fnkYglYRoOFnKTOH/lAA4cfxLnx8+h4DL+SQLRSBKOY8mkRF6+hGrWRZX3VcLGQNJGf1Kg4Pk4V/BwviSQSDsY6nYQcSwZNzNfFNJqNlsB5ghoFw1ZYpaP3lQtG/r2QVPG+Pznk8DRKy5WdAK/fIeF92+0pQyfveTKY3atYqZ4QyZ0evyMh1eu+Ng1aOLRzRYG08DTZz38X89UcWzGwtoVG/Dorr2465bt6EylkU62obstLf8mzPQXA1zrFhmNVOuNgJtW31pE934Q7R/7jabZ45aj5nyi5k2NI//tv0Xl0JMSIjV7pT72u4jtfU/o5rn03Dew8Cf/sVkRS39f3KA7t70DiYd+CbGd995wvjt2HrP/+f0Q5dqN+bWXBjfNntWI7nkP2j7y6zCjsSY3Sc2bKCoVVM6+hsL3voby92+0FKIVbftv/iGim+6AmUw1L/B1HjH7ex9D+cjzspSwuKq0BLNv2YvU+38ZzrpbYSbozvP6XoJAPDOP/L/8HcovfRPexIVlFUjrOPuWe9D20f8gQSszW76eF0E0wXzxucdReuqv4E/VMjDXfb1ed9BF8GKu3I7Y3e9H/N73wOrpfz1duK661WpNv576R1Se+1JrgDOsZlo2tg+i/df/OyKb7qhlBw15eTMTyD/1Tyh957MQvDm8yZdz+7uQfN8nEd2yu2kJlTOvIf+vn0X5hW8s7V8oTww8FGAY6mQXEo98HKkP/5qE4c1exee+ifk/4BoZeGlF8yFK8tFfQOLtH2hW3LJ+9+ZnUD72MvLf+ge4Z/dLmF3vFdm2F+2//N8QWbMh1AJ+6jPvQ/VM4EGGLEy3M77R6tdIdiDx3k8j+Y4Pwu4buqH6hT/7L8h/++9r3wfBqGZhba2+Dcl3fRyJB94vYebrewn4pRKKL3wHhe98EdVjz14vrgnY5IFLON2bDDcVvCEsefrppzE5Obmk6+r34KcU5+Jas27dOuzatQu33nqrBDEK0imoUA9cNZJxEEQxW/2JEyeuwaMb1L1OPJlGkPPXfu3XQCsvAg22mfCSG7PnnnsOr7zyyg0wjXUSbG3atAmPPvqoBBcq1hnr0fvL/yuLWP79/PPPLylTteuBBx4A39wkEi4rizqVjEdlpSbI4hixXTogUnJQ9ely0fse9kB648aN2LlzJzh+7AfboCzOZmZmQKBM4KODU8Kcxx57TIJgAnBCRYJNWlByY0zwRZDLvgRfhGcEaQ8//LCUIzfm7AvbxnMVWA3KjrCU/dbL5DF33HEHHnnkESlnpbesg29uuNn+s2fPXrM81i2Udbmpv4OgMygzwsFPfvKTIKglAGP7abHItnN8CXZpoRj2agZRg5ZX/D9BKiE04SxlrSw5KY+XX34ZExMToeGhglCztqYw1mDtoqB/qr85LoT2t912mzyGc0KHjMoN9ZlnngFBbrDuhx56CHxThwjEebyCfyzrG9/4hnw4QT0LvoaHh3HvvfdK8M06CYgJXZROKFdYNX48n/JXZSp4rcr97d/+bfmwheVQbtRPjh11W81RtpOw9YknnrhBx2927WfZBLx8WEFYxPqpI11dXbINN+3KyzBq3/wDlB7/IoxLF4BUShoEVac8oMtC4oEutH9wBWBH4Wdpbe5L13HhejAtB1bChF81JbzMXcnhwuOXcevHNsCOxzB1dA6zx2cQ67Cw4v5+RDsT0nDHp+UhE57HHOm14OWrqJ6dR+mlKZRezaE6X4IhTGnBaMaZydwFYlFEd6dqyY6YACgp0PaOVaieyKFychaI+bD+f/beA0yO6kzD/Sp2nqyZURhJKAuhhAAJEEEiGZHBGAzYBpuLvbbXxnGD17venNdp12EXLwaMMSaLjMAiChGEAAkhCeUwkmY0sadTdYX7fKf6jGo6TLcw3mvfh+JpZjRdderkqvOe7///aXEM/mI34gvGwJyQgHcwi8FXe7ETKp4+5OKwDYyPKDi5QcWihAZvSgRum4ncrkE4vWlEzxsD97ANr9uFOasO6lgDubcOwzsAmAsTsHszsDal4HR50GIqXJri5y2hxjRaozAWxBA9uRHGhGZQLUULNhBMGhq0mAEn4yC1O43DbyXR97aF6Z8cj1CTi96NfUjuzGPmDZORPpjEwecHGW4D7UvrEO2Iicj2HsGwrgnfmqyPwfu2IfP8ANSMCr3BgKtY8IZScOvbEf/ol5E499qa4GZxf5Q+Nn9bxaacC6R7kCCclJsBtYwFqerks1/6ceYczD5fHCyulvR+H8/5EG7+PrbKb5mn7oFePPn6i/jxyrvwzo63ce08RZikz2tTMZhV8PIuD28cdJHKe5jRouCkDgVRE3hxFwMEAfGQh/WHPPzwdRf7MgoF8Jhc52FmMzAmoopo3kM5P/oaFZ15VwHn5wFbEebbTjqPRM7GFBWYENYQ9ujgg06LNZiahrDuA1AKznOWg+60hV12Fuk6RiozEIvqoFtJmrxlM/2IGhFMnbAQx8/+CKZPPlnATStvQVd9FWff0ADWblmHlrpmTB83BWPqm5Czc8jnbdTFGmDl09i6Zx3WbngY2/eth6pHYJhxIS3Pey5SGRv5HgtNGRXteghNEROm4cvfqdDM2oS4jLBuQzVcZFwXnZaDvTQpDxnQw7owxa8zfNN0lo0PdbsQcCgRBpK2gnUHPKHGpM+QS2cC189XMLNZwYt7fPP+vKMIZ8WUnbENZrcAc9o0jK2n+Tqw6ZCHf3oph5f36Th+xin4woqrcOa8xTANoyDdP/IiJF8qpLlItS4l4Oaz98Kziswziy1MKymzKEgk3Dz5g4ebwy+ydh6Zl59AdvXdyG+mkrPy8TuDm3MLcHPRaHCTL4Olykj92KWILL8akSXnVFQVidango4mdOyCwpS4ELW3UnEdB/nOXRhaeRusV1b6CkZualIEHK9H3R//EKFZ/5dw86VCTmk25/+qNrbDnHs6ImdcgdC8k6p1R1H+IHgRSqwaAAbVrNlXn0LulUdh79lc9T5a22QB5OOXfNoHrRUiKov80HTZZVAzvjxSzVleXVpYjQhVZ3rVPci+eA+cPRtGyUuNvjiLU2AXM0LQ2qYgvOxaYSpVDhZVrYQaTmBbWDu2IPP4LchveRUu3TqUg7IVonyrDa2IXfPXCM9bDDVRX/mOrgNnsA8DP7gZ9o63KponlyRQBCKH4eac6nCTaWVffUZsnuQ3vXAk6VHFkkdUnNGPfAaRs66CMWl6DTUJ1AQ3p5+E2HmEmxfXlOZRnUTfW9kMUk8/gOzz98Pes0m4AyhWO79/uBnMzW8JN5nUCPNzWsmbMBdfiPhFN8CYOkf4Cyt7iHJmhXqCbiXEXFpl44JjNrvuBaQe/wWsN5/xk60Bbo6oO92AWaPPzSC0qKaWDMKUvXv3QiqygmCJMIVqu7lz5woYRaCwZcsW8aGqMQh/eA5BE+EXlZ9MPwgVJOCstW8FYQzfOyrBTaoQeU95lFPnBe9ZrIwjnKJKkWUbP368gCDFcLMYchFSEAZRcUYww+8J+Zi2jDAeVIfxd8Kv9evXlwBTKg8JNwkQqR5jnbGupekr/06QReViMXgWz8KCn0CWg0CF9w/6CuT1XARLNwOy/HTRRJBFJSrvR5jJ73hfLkxZJ+XgJr+/8cYbxXmEjYR5/H3MmDHi3gRvQbhZXHfMG9WIJ554olDrsV/IKNxBxQ+vk3UooW4xMCWYlXBz+/btoplZD/wQjj3zzDPg32X6sh+wz7CujvZg+Xg/thHrh/XKtPj3SnCTYIv1W+0oBz/ZL5g+247jjcCO9w7WR/A6Amber3gsyHMIIQiTmR6BYDHw5L0IOBcvXiygnDSz55hgn2BbUQ1bDl6fffbZAm4SbnATgnCE8wf7GeuJIJKgOQgig32D51KJSzjIcnA8ST+YckzJ/s5+EQSmleAm+wtBK/uDdP/Aazk/yc0G3qO47llOns8P+wnLLw9Zh7wnNxzk9TyH7cM6oBqVfY7jleczHZaJdciyVJub5b1oKWHt3IjB//o27N1viwBACt8racLHkBh8L085cBn0Z1IYsQvaEZpOl1SGH1CHnjB1V6xNe94cQKY7Az3GdaGOg6/0Y9IVk6DHPXStOYiuV5Nom9+GxrkRmM2mUDeqJq0qmYwCj1F0VRWKp8PjGrczCXvXEPJ7hpA/kIXbm4eWYYAjR0Qw57laYxjadBPOwYzw62kek4DWGkVmXQ/UiTq0Rka8zcN5cwiq5WJnysWg5QrLzAkxDXnbhb64HqFpdfD68rD3p6FS/RlVkN+Yg0ejCNODeziD/F4CSkX406TK0gurUBs0mIzGPjkGfVIUWltEBP4RXsoo2BGBehS4FpA6mEe+K4NDb/YjN2Rh4plxEW13aH8e8RmNMGMKBtbtg6vGkJgZR6RJh5kwRXpOLlt4j1fhJi1Y7/Yi9dR+uHstqPRBGiL1oMs3Lgk0eMl+2FTuHrcU9dd/C6GZJ5bd8C1+bnFOk/1NPk9lfySsL3b5MNqcwz7PsSA3s9gneb1UYsoNJ47jWjYnmZ5UmDMNPpOLn0XV5sCj/V7ek3UgwewHHeSMafMZ+iHcPNrW+QM4f8fBPbjvhafw34/cjcxQJ/7oJBWXz1IxtZ6DQfFNp7ljQYhm+C4Ct/V6SOaAjkZge7+Leza5uOcdD0nubhtAiFOK7QkARzNrQ/HAzQ5T983T6yI0T/cQzdsw+vJQe/LCyTBElDUToZAJnbJ4IRT3uUDENBA1DBiMXJ7OoNPLYTChwEloCDEym6LC8PJw3TzisTGYPGEx5s2+AE3xRlj5LBxG9ubkzUGe950IcyFEB8oEO4ZuImRG0dn1LjZsfRpbd76EvJOGqsdgQwezx6BGGLDQklLRakYRC5mwVRdDuSyyDiNTetAUDRroD8ZCKmvBsemY2YUbVmE3m3DGhJHxVBE4iQGFhvKAxY+rwObzSvFgaAp0QxH1ruY9LB7r4bq5Cj56rCYegIcGgFSeu+EeYiHuKEE4g47pKhqiqnDFuK/fw7+9YuGxrR5am2fh46edj8sWL0dTvGH4pVL65uHkVusDmW0y+D/fRubZe474S3wf/XxUuOm5sHZvhztAijvSL5ZcvCqhMLSmMdDbOyqCI4I/wqvUQz+B07mlYi6rws0ffbW86XIxvC2GJvOW+8rNRaXmp75y8yIBJ4vhptLUgfjVX0NkyXllIZ2bHIC17R1Ym2kGvAVealCUTQlFoCZaoHXMgjbuGGHOq7dPGFFua8tbSD31K+TWPAiPPh8D/krp5yV02segt04YFQ7SbDk0/xRoDU0jwSujEw70wXr3DTiHC+asw2/ipdWfXnUbnAP+osU/FBgzFyO6/EqEji9vhipOo9PzdArWjk3Ib31TgEnhe7VwqDTPap0k0tKnHAu9pR2KWR76etmMSCf1yK2w3n5W+JAUOSlWgcWbEF5yARKf+CZUmsOXgXX5bZtgvbce+V0b4fV2ih1yvojSrYDWPgXahJkiWqYxYeoIcOKmBoXaMfv8PXC7dvqA5UiVlOm3NZioi3oKJFPfCmPO6YhdfBP01vGjtq+bScHetxP2of1wuvfAPbxH+G0l8NGPWQS1eRx09q0x46AU/GmVG1zp5x5F5qn/hb1jfdHXlQGt2jwB5okXIPHRPxL+akc36fJ9b2bffgXpB76P/NbXqs9EZSCkseAjiF30aYRqhJt0LZBd9xsM/u9fwcv0+zsD1SzBFcCcuxyxi2+EeewJFdWoxQXIUrn5vS9V9n8LQJdw88xSuOkM9MLa/BacngP+okm63eBmX6IBihmGWtcIvXUstJb2ivXHRU1m7W+QXnUnrDdX//7CTX8a8cewSTP0aWj86nehj5tcdpPIPrAX1ta3YG1dD/fgNrFRQgBKX690naJPnA1t7ETfbUN944j6ST/7CNLP3C3cXJSapwc7RLldvsL3BeVm018X1KfVe3BVtzH+FOkrufiMJwAi3KS56/C0UlDGUVFFcEUVEiEWF/SEbfwED0Kys846S8AVqv24KCAYkAqOoCqvhiIM+8KTkKsYbkowcskll4DmoJWUccVwLXgey05oRHUX89fR0SHg0csvv1xWZVmcb5qjEgQRyvB6Ag8uhCSkC5rWMs1iuMn0CLAIOAmT+D1BGE2ECYWYnoRmxYCO1/I8qi4JWqXvwuCCkmVlfgi0WEaCnj179oi/ES6yvHz3ZJvyXiy7hHGEloSDNOsOKjeDcJPfUcFHeETIy+sl3OTfi49gW7B88+fPx4IFCwQ8Yh55H/nOGfxJmMf+JuGmTEfCTZaB8JcH+yrbhQfzH1Ruyvxcfvnlouzv55B9hnCNdU3lL8tNIM7xU6zcZPtKNeTR3o/34rhjmmxL5pljqhzs5fesy+XLl5e9Db+XJudsGwJIplM8F7A811133TDAJWTkPdleLK+Em7J95XiScJPtSGUn25RpsT34t5UrV45QbpZTEvMabjDQHJ/XSfNuziVSBSZVnMVwMziuv/71rwvQyL7OuYim4gTpTIMbCFSfUmVbPGewfFTKci5jXbPMcoNGVmoQbrIOuNHD8cNxQzDLe9HMnQCV5ZZ+OaW/Xo4fCThH6w9253tIP/8QBu/7GTRrAAoXzsGNN/kME7ESANfiutWBcVwU0TPbEZrdCMVQ4WbpxIzCABW5PhupzgzswSzqZjQh15tD/5ZBeJqGjos6xLvt7kcPIt9vo25yDHUzYhjck0Pj1CjCLaaIFC5eDwQY1Ar7dJ7wT+kOWHB6LTg9ObiHcyIKu30wAy9pwctqfpRyxijnO6+tQx9nQqO/0LQDp8eGx/cNlWGJfB/u4vy8C6OFjjZVuEN5OAcseJYnwKXiMZiRAzUCKHUhaGMj0FrC0MZEoDWHoDWa0OpDNB8dfkVkuhQwuVSZeipyvXkM7UghvTuN2Iw6RNs1aFEDQ515HHq9Fx1njoGTdZHenUF+0EKkTUP9sQ0w6wmoPXgOsbIKNWwKoJtZ143smi442zIisrkSoSlO4D278EgXfd/Ow2Wwo1Adwuddi8SFN0AfM3ItJvuHEDfZ9rD7FP47qPBnesEAQNKHtHjHKeeWLAA25aaF3NSU5uYSdAb9N0sldbHIST5n+AzjveWYCW6yHe3cV+384HzGc+W88EHfUwYh+xBuVmuR39Pvg5M8pyBp4UPHu+u3v4NfPvsY7l79CGJKL756qo4LpvgRulM5IO960FWVwcBEVHMeYUNBtM7DYEbByk0u/ne9gzV7mK6CeeM9nDJRRaOpYEu3go3dLmyX0x6QdYEhW0E67yGUdjDNzmO6CjTrKvIqo7Y5yOVdOLYj5gwCTp0LDSr9NA2RsIm6SBha3sOewSH0R1wozQYSVHEyMhn9S3hZxMMN6Bh3AubPuRRtLRNh21kBSFVdRzqT9dMXINaAYeiiPoQT+byBnXtfx7vbnsCe/a8hT2CpRuBqGnKOh+yQDetAHhPUKBrCITiKi2QuBwZtsm3H3xmhz07ubHGXX9dgmAYimiZ8j/bZLl53PXQRioY0hA0VcR2I072JAkRDwJQmBce1KoiHFNzxtof3ujxMqgc+OkfF9QtUJNMe9gx4GF+noD2uYE+/gvs20uzfxaQG4IypCpYc4wcf+o81edy9wYYanozLFp+FG5ZfgnHNrdB1Q8BdTTxwjijKyk2UxV2afWnwlm8jS+VmSWCNwtmjrOVker5Z+mWou+aLJfaEVMQk7/ohsmtXwu3ePTILwbT1MOhvLnHNVxGadXwgoMaRS/J7tiPz7APIPP7jisEsaoKb4i2xggV9BbBh1AQ3A2Y8hXSM41cgfvFnYM5aWDKj2F0HhJor9at/PAIYgvcPcBYGhyHgi1/+ORgTp8J6902kV/0SudcePZJu8Rq8XFmK/qa1T0b9l38Ac9J0KOGAQoK7e3u2I3n738F681n/HqNBH7albE/6Fq0bh4avfhfm9HnlVVN8Ceg+gPSzDyPz6E/84C7Dh59QOYFg6IxrEDnzMoSmHwdC8XKHl8ug93t/gvymkf4UZXr65PmILPsYYiuuKbmcSsXc1o1I/uxP4RwsmJUH+V2wz9KMaMKxiJ73KYTmnQLPor+lx5B99IfC91JZsfMoCujKEVqOVLwSbULo5EsQv+YbIPgtXwEe7EOdyL7yJDIv3Ae3s4KSNaBM0ybMRnjZdYicdj5U+uksvJw7/b3IvPgEMo/+px80a9QjUFGck487DfHr/hLG+Emjq12L0kz++ofIPn8f3J49o9/uA4CbvAHBb+b5R5F55IdwGdCmCtykgrfhz2+HOX1BTapiWYjfFm7md23B4K9/DPvNJ0VfO5LNwm++AEQEONI7jkX86pthzl4ANVreLUXqsTuR/OV34Q6N9Ln3e6PcFJOAX3tqfStCJ5yP+k/cDLX+iOJJ1q21/V2kHvwxsmtWVu4zhWpSmycitGQFomdfAWNsB9KrH0Hq8Z/B3r2ptO2rge7g3Rgtfc5i1Ao3a3lGi2m3ADv4fKd55quvvioW/PJgOoRnNP2lmSUPqtUI6QiwqNKQ9yKUoFk6VUsEVDRN5mKDcICLeal+GhFco8qol4EM5EKqEty88sorhc9PgjsqDaXKK7jYCdZJUOFB+MDzucAjoCNYkXAzCCJHq1MuMgk3aabOeqBKTQaxkf72+O64du3aispNwk1ew7qlqpFQiPXL9li9enUJhGEZqJQloGQbEUwS5PB8ghYuMHlP5o2QiMCG6VI9FjwIzjo7O4VqUyrLCEkJWAlDq8FNgkNez3YmYGU9FoNI/5lb/gHF/FHlRpjFuuPimB8usPkd24LtWAvcZP+VfZZ1wt8rwc2rr75a5Jdwlu0iYXRQpRR875V9hnXK/Mk+w3JT7SjVvkGzdFlmjglCWALKVatWjbiXNAct7p8SirMPiHVNIRgTgd1ocJOqSypL2f6PPfaY6ItyU0GmQ1cEzDNBMf1gEsJJn3lsK0K6yy67TMBB9gtp1s06lRCXyk1pll4MN3lPwkPmk4CQ17FvP/zwwxXN0oN9knXB+xBAc1zz3+zfTEP6juX3hP1UgxJWFis3JdzkvEa4yXQIvPk74SznJzkHynsTSnKjgmOR9+F8QmDOvse6kvMJVZjsswTz7EPFqk72KYJjth3HFMcSwSbzLIMQcU6U7iZKXxZdZDa/iOQ9P0b26QcRbh8DVzEKz6zgbrT/IBNDq/ChG7Z8jwNXyyG0KIG6iyfBnNoIJ52CRyM6j2pMFVrIgJ2yceilHph1BiLtJg6+3oW9L6TRcUIjYmM9hDtMRCc0YfN3d6Dz3QGMW9KAjqUNiLSaCDUnoBoeHEJNX3EDRaEfOk1s1guflRQqUhWbsuAOZeEmHXiDLtw+C3Z3Cs5BD+6QC4VrYYUm9Pzp14Yopb+oF2BWpYO7RhXqeB1acwxaPTdeASWhQ40xUGFY+AEVG3a2I6AolUCeagsfmSrX8A7gpG3YQzmExsXQv74fe57pQnJ/BhMW1iHUpKBnm4XQmDBa5iWgh01su/sQplzegPrZdWLj07Vc2Bn6HaWzUYhgQVRi2p39GLj9Pdhbc2JTWqsv+Od2+e4aaLMRz30/gJtn5ZHZsQfGR85FwxVfQWze2SMsvoKKSOnPOviM5hwiFfvst1LdKTeLgufKPs/7sv8FVcmcA6SbEN5TKi8lWJXgkmlIyCnnFrkJwXmHf+NzoNb3kCqvAb83X38IN39vmqL2jKSyGfzsyXswkPL9nORdB5Zjiwdkxsph7+ED2LpvNw52H8QxjXn8yckqzpqkojGkIpNngBvOTYVIxyLKtn/vWBToGnLxq40ubn3bw8bDHLMeJtYD0xsV1JuM7IPrEOsAACAASURBVK2gJwtwQyjEgGyaB1fxxA5UrN9GU1pB2FaE7J4KT7HrQvMwAQkdZBkoxnGha/RbqSMSMhEPmwIc9thZZBMKlAYTZliHKWbbLExNR3vLNMw4ZhlmTlkGKDYcOw9dJ8jTkMlkBdQTzpIZNVXl/f17howEBpL0t7kWm3c9g65eBkAw4SkmbEaqE7tQOTTlNMQ1U9RN2sojlc2JvDILBoGmoUOnnyFGBC/AQwZj4oQwCAd9DSrshO5HeCsEdsu4zIdvqt4SJVAG1nQCBweAthhw4UwV18/V8O5BDwdTLua0KaKNGBGd0eUnNQOHh1wkDOC0SQqObQP+e52LW990sTMZwYTWsVg4dQba61sQNkLQNR0GHcWbJsJ6CPXRGBZNPQ6zJkwdtXP5cPMvkS1Wbo4KYApJBib/9w035YNRJOnfNLTkckTPuwahY48vyfsRuPmjiiqwanBzkMrNMsdwcSrBzbnLET23mnJzpIknzSiiF34RkTMvhTGhKJAK4APKp3+F7It3V1xUl7on86BPnOtHDR/o8gMKHc0C/P3AzfUFuFl4nQnmaUSgD36v6dDHTkHd5/8V5uQZI4Fpod6d3i5k1z2HzOr7kN+ydmRrlPS9Iybuww//xnEInXAuYuddC2PStNLWJDjt6ULy9r9H7vVnACs9ghuaC89B5LxPIlJGhev29yD11H3IPHNrAeYdUVaOyFpRPulTlX5O3e698LIFBWChWx8d5JRnl2lUPYzwaR9D5OxryppCcyOB+c+8sBLZl+6Hs/+90Xp66XeaAaVxPMKnXAxz2nyhDsitX43cmgeqtFFpUsZxZyJy9rWILD6r5EsGDXO6D0BravUBddGC2u7qRObJO5B56jZ4dlGQLplapXF6lMpNkZzrwunrxuBt/yTM0xm1vST5wh+oIo5d9acILzwFaqy6CWOw8MNwk38sEYj6NzCmL0aUPjfPuKh0/pNw8y0fbhaGYyGvgQQDk1n8mj9HZOkFJapvXpvb8JrwwZl9udC+hesE3PzMd2BybI0IqOXfsrLPzWCWP1izdK39GMQu/Cyiyy4qC2vTq1cKJWp+yytl53dZV7LSxDIvnIA2fibcQ3vgpvshIsyPNpdWm2cJN49bjOa/ri1auugGhSjTlTPtRxvmOx4XKgSSXMhTfSaDlMjFCRfzVAfyoMKTiin5HX8SChJsEvBxoc9zCEG5OOJ3EprJYCa8ppaFTzm4uXnz5hKfmxJuEnbQvL4YUEnTZglhpEKF8IFwj/9m3phfAg7+XmxCLvNLUMH0i9V50iSVKj2CyaDijNcQhlEZW065SZjCj4RChJbMB+vxiSeeKCkvwQgVegSbvA/rhFCNpsYyKIT07xf0m8bvmBepgONiVZrSs+xyMcs2k/40q8FNqtaoUiM4IvBhGuxHQZWl7INSwVtcd1wM8/qlS5cK9ScX6DJAklS5MU3pczMoxCA0JFRmPbDvsp0I5fhhuz/99NNlzdI//vGPCzDFOiPcK+4zxX002Gd4jXQFwPwRBrJ9ef/R4Cbrm+BLBoyS0F7eq3hMsH9Kv5cSprKe2NcqKTeDcPOOO+4Q9SjrXaoFpSqR4JLgfOfOncNR71m3QbjJuqGymX2Hykf+5NgIwk0530jlJkEj+w37AuuYbTEa3GRf59gNAkrmg/MGN1boh1OeI4MDMW2eXw5ush6lz02CT0J/KipZ/gcffFD0Tfb74Ue+52HatGliA4fAkqbkrBfpH5RllvBIwhwJvrkRwPmRY4p5ZjnYv/lv9g3pc1Qq2Xg9+5pszxIfnK6D5At3IXnL9+Hu2QKjrQke/YmL4LVFs7nQnBTmUpdujiwRhdfjew8VhTbVMCbC8xIIL2mDMTkKJaoJtaEAfwzaFDKQz+QxtD+DTKeDxDFx7Fy5G5EmFW2LmoQPz0PP92DCReMwuL0ffW/3CJPvaGsU0fYQElMTUKManIwt4KLK9SoXshJQ0jSepvQalUPUZPrfUL3puVyPCymVb9ky/Lsolf/+JqCtvwbnv4VZvkiE6s7CrivXzSJSPM0sC34vxTkO7F4HyV1pZKgedVUoloFMl4WWxVHEJoeR2ptCcmsKscn1MBtV5PtsDGwdgqIDE1e0iqjqrEfe1/fx5glRBf/tDTqwtg0hR7XmGz1QPEZk981IyTM9iqnCEb89RnvGqyyTB2vnfhjzT0b88psQO+MqUV4JNtnvOR+Ikgfea6X1Bf/GfiVhJf8t+E0h0Bznx+C8yTmEfTKoIA6apPPccgG4mCbfFfghDOXB84LP6mKl82jvIH9I330IN/+QWquQV/rUPOWbV2N/z0F/Nz/wKUw9wvY7CmBeu4I/WaLi1AkqTE3B4TSQdhVwn4KwjWo/zmfcOGlJKOhPObh7o4PbN3rYNgioNDkXUdI9cKOGOiRu/JDvce7gHGa6LlosG7MsG/WeK4ICeYSXmgHHc2B7vgKS0E/sKrgessJviotoyEBDLComlE43h3RMhRozEKL/EC8HQ7MwtnEiZnacihmTTkNj/Viksv1CAcqpSwxc2xHKTUY2I/AULz66KgazrpvC50hP335s3vUcNu/6DZLZIeRdA5ZnIJv3YCfzGJNW0KzSt4eLgUwGQ6ksQoaBUMjwfYJwQmNhqd7U/F0eWwDlPEKqht2qi92mjh7DQF7VRbkdz4ebmgdEFN/XZkpRhV/ShjBw7jEqvnw8I3gqePWAhz7Ll8TT3efiib6Kc2u3H3V9wVgF01qAn79FuOlhfZcHiw8lk+1AiEwlrv+hKldTddSFo/jWZTfhprOvrNrLy5qlj0pjimZ/PhNbp/gBhSoqN/8T2bUPlSo3/Wdf4fB/MU+4UASLCB13YkneR8DNYXvFkad94HCzUFyh3KwENzulWXqpA3bz5I8ituITMKfPLSmPOzSI3Ia1GLr/v+DsexdwAmb7UowlflZZVZf7utpCvJCb0ZWb2wQgtNavPvISVC7dYY6hQPiyPPVS1H/8iwJ0Fh8MbDJ0738hu+YRAWeP6gj0SyVaB2P68Uhc92cwxk8uq6BLv/QkMgQeG1/whbqF6/XpJyJy1scRO+uyktv7QawOIHnXv8N6d00huE0tgPPIOaOWqZIVd7kxV1TXxvzzED3vOoTmLilRQhJs5ndtQvLWv4azb4vvS7GWo1x76iEwsrV4Aa0WSbxMvtWm8Yiu+Ayiyz8GJcKn0ZGD+bR3b8HAT/4EEbp5WHg6tDGlJtS5Da8g/dSdsF5/pJZSDJ8zWkAhN5UUriPoAqP4YHAqql2Hbvsb5N9dC09ElyschTpS26YgdPLFSFzxOd8supwZEQP1cCOsjJ/YEXCzeFgP982TRBvXDDcL6fgLiFKzKm3cTNR94hsILz67pMwioNKqu5FZdfuI74aVmxXh5sWFgELVJpmRnb1qQKGfBgIKFeVWbRqLyCmXIXHlZ6HWNZTOKz1dSK36tfAfPRzIa9TsBRZ2lc6rVrziXAiz9KODm7V0brGRXXDpwkU2fyd8oeqKwIoLGXkUgxcCGoIyghKahFMJRthAIEfFk/T9J/3cSV9zv61ysxzcJLigKrGWQy7wuLgjrCGo4kea0knT2yDcDIKuJUuWCDUa1X6sI2myx3uzTlhu+uGkn1ICGLkg5YKPysLR4CbhF6ER61T6riSc4yHrn/egupSBZqT/QwIcHmwPCZJZ3yxjsL6lWifok0wqByWskWozpkPwW+xzk2kQ2HzmM58RPwk3CZQJeagOHQ1uEn4T3FKdSrVn0NSd6fKehJUM1sR+IyN2sxy1wE32W5aDMI11JOEm1aXFJv2Eyeyzxcdo0J3gIBh8SrpdYL5lEKpycJOAjvCs2hGED2xb9jPCCeZdRt1mvbBvSLgZDOrD6yXcZN7YR9k/ZYAltg3rRAZAYr1Q3clxG+zHhJvcMCBQpNKRsI9tzfZlWrXATSpUeT8Cb7ZFJbjJ/Fx//fVi3glGf5d1wTrnxgrHOEEp64F5ZR9mmsGAQsHNCwk3mX+qLqnIJMy97777xGZA8GDbEczyHoTJv/rVr8RPGRBJQsog2JT9hG0RDJrCv0t4Lc9hXqUCObjZwPPYt/mRkJPv5G6yG5k3XkTy0TuRe20VIs0JuLq0Jjry8PAI+lQF9kASUA2EZp+A+BV/TJtxDD3BYJhPiojsWn0DXM0TkcPDxzcivLAJemsEfCcVPisJGVUFKlWShoLBrSk4lgtrMI+hvTm0n94ggqd3v9KPzMEc6qZEET0misj4KNxUFgPvJpEd8NBxYTsye/PIdKWhR4DoWBN6QgNs332cAJxc5HsunJwFldaBpu9GTUpPaS4uwGZB8EMVpmsxNoXhW/0QYjq2WOsz8I+b9WAPOcgcymLoYBbtS1sB20auJw3oHtSQioOrBpGYEqFoFX3vphFu0eAkPbQubYGTz6N3Qw+MuImWeQ0Y2p+CEdeRmBSHHjP9cSH83rlCgaWoOtyeLDJrDiP3dj/sQzkoVh5usheOriNx6U2IHL8cTt8hDK26DfbGt6HFw1CjYeHb88iSS6wcfAP8fBa57j6EzrgcsbOvRPi4U6DVHXmXlObm7O/S3LwYcMoNOrmpJb+XJtUSSvLf7GsyqFal+U6OJQlFeV5QyS6tPmTe+FP2Z6Zfy+Zltfkw+H1wbB/NdR/kuR/CzQ+yNv+P0uoa6MXxX71cwE06Di68TRV+FhY2NhBTPJwwXsG3T1VxXIuKHX0eVu1wsb8PqI8oItL5wRTQnfIQ1lXhA3Jqs4Ind7r4+QYXuwZphg2cP03D9CYF6RywqdsT53OCc6mQpIl72kFjXwYN6Rw0PsgM7nSFxeTLKGxUbzqOKz7cseGgyzGisOciYuhojMWEgnMgl8HhZBr9OQuu7qKpAWiJUTEaQ8yoh6FF4VIO7zoiTeEWjf4FhU8OT4A9sXk0LHoiaOXf/J00284g5STRn0ujK+mib5CKUwVjoibGN9TD1A3hU7M/lRLBiIT5vKqIHSumTdApVKo2/ZcoyDPATS4D1fGQ1zUcTpgYqI8gHzUQ8lwxv/IYEwVmjVEwoxV4bq+CF3bQv6aHMyYr+LNTNCwap+D1fR5e2+8hZwML21QsmaAK6Jy1XRiai/owYNmKgM53bHDxZreHLAsaCtgFCCndkcVtfSSOv/3YF/HH5328as+s2edmYReuJEHuKnLRT7hJoFW0bSnM0u/+EXJrV8I5XMbMVKpDjIgw8Y1d9llhll6iivI8ZNc/j9SDP4H9XpE6JwAZ3i/cZLlGcMSA+onf+XDz+vI+NyvATSahjpuNumu+hvAiKo/LS2K5k5t75w3kd2wSwSyEX0O5Y8odSZf9rtCpihvgtwCbYqE3mln6bsJN3yy9QoDbEblh8cy5pyF+zTcRmjG3tLyui8F7fors8/cW+ecsKlQ15bCc+iIJ6FMXo+Fzfwm9vXTR7PQeRmrlfyP1yP/4U2Xhf0rDOEROuxR1n/haxUBCPJVBiqytG5Df/Dpyr68s+GP03VQI25lKbTJcnFGAZxDUVh2lft+MX/OXCC85H1pza8kV1o53kX7618g9e3tRCOeiU8v0F/mnatVeNpvFFykKopd/DZGlF5dVC+b3bkdm9YPIPP4jMTYYqT58wvKSdqC/RGvTqxj86bfg9u/3I3zWcIwGN3MbX0d+zzZEz7wIKqFrmfGYff0FpJ+8FfmNz43cVFA1hJdehsR13yobGIn5zb29FghHhe9gvQxALYGbZcqjU7kp4OaFJd+yPw7eQ7P0J44oNwtn+eMz0LgSyDJS/Wf+Qqg3iw8fbv4amVW3jfjKh5t/DXPS1ArKzYuR31aIlj7q5ssHBzcJ2/VJ89H0tf+A1txWcS51erqQ2/QG8ts2IvfqI3D7+K5E9QudnRU+w/VUQMK/53AzqPrgIobAifCN/vKKj+BihfCIPgSpciLACEIZpsNFGOEAf/LdjOcQUgR9btay+KlVuRnM62jpBvNJsPW5z31OLMJkYBhCBqmyLPaPKdNdtmyZUBjSVJdRlgllgtGf5XmETFSz0iSckE7CTZrDUhkbzItUbvI8fk+4x4Om/4xeHzwIphiRnjCG7UVgSmhDKCtVstINQHEQFrYDyxi8dzBtthXTlPUQhJtB0F0JbhLgEX4FlZvB9pBuC9gvqOyjybBU0MnzmDeaEEtze9aJhJvl1KBB5WYtcLPaIrm4/wT/TYB+zTW+yxn2GZk3aWJMc+egz015bbW+Xq492FaMys6fhO8EnBw/sn+Wg5vMl6zj4vErxzr/TpjJ69nXqMoMfsd7UD37qU99SoAU9kH2V5qW05yd+fmg4eZXvvIVAcfZb55//nmxOVJcJ+xXdF3AjRT2a37P+i8XLZ31/dWvflVAboJ3wlkCZvZt6fczWD/c5OC4JrylWpOm+mxTqcqUwb1k3AFey7HCPEmlcXF+5YYI5wYZBCyo2A32d+m6gv08CJCsw3uQ+s29GPzeXyDUEgPoBkZEyiEm86C4LnIHe6DPXoD4ZZ9G4rzrh59fnucgu3ktkg/9BNlH7oU5tgGOa4KBIfSYivCpbQgtb4PeFmE4HbhZRygb+T6kRU1hOWmnslAUF6FxTdj47+/BzTloW9yElkVNyPalEB2XQN9rPcjsTyEyMYbGk8dh/4Pb0bNpCL07c4iMj+Ckb07F0I4+ZPbkkOt3hJl5dEIMzYsaYQ2mkNwxhFyXLV6Z8k4Gde1xESgpfTgLJ+WgeX4zwuNiGNzUj963h+DkPDTP1WCnDDh5Fb3vJpHpTqNxZghGYwTpLiZkIzHBQPOiFkSn1GPLf+1EfiCFxjkRJKZGcWjtIOIdYSS354WZecN0A02LojAa6D5Lh5Nzxd9JQxXNhhphcCYF+T1pZF84hNRvOoW5KuEnbN+FhnrSaWi+8R9gjJ0qxFjircnKIvn4j5C8+1agtxN6SwLQTB8m8xw3D3cwCduLou7m7yB+4gUjoGbxGA6ajQfdSLAvSXXx7yIyuRCQ8b3ZYswQd0TAPFHOgnubYgBaw2v1qKcElaRM+3cdnKhafj+Em9Vq6PfwewE3v0K4eahMlIzC2sYBGI9y0XhfuXniOH8XYu8AcCjtYUevh62HPSQtoCWuYN44BWdMUpHKerhzg4fbNnjYNwRohocZ9QroI5iwrTfrIe34UnPurJiuh8acg4lZC3UO1w0KLMeDZTvCbyX9W2gqzblVYTZN8EmFpXjYWVRd5qGrCuKRMMKGibzDudJGY8JCx1gfsG7vddBn0YExdZD8+PJvH+X5u0j8q5DBC3fBhYdJYfEixOkeIauO+pCOKTEg5DBapoFkxhQm54rqClP0DMGqB4RMf7eE5aQZPScLmtXnHD/CGeGqMANX/QjwFHUeZNCfiIa+EP/tm6czP1RsNoYV1JnA7rSHXf1+/Z3WAXx9iYalHSpcTsYiGJzvLoAcixtQjEYfMoRrFKRyHn6x0cUdG1282UUVrR95zm8M/iNIGFwkInH83ZVfxJf+L+Amo/9J5WYZuMkFpfXeBjjdnWDAl+FDcp9onfChxujeWtt4qFQ8FUEHRvi13nlFmM/nXn+8dGQeLdz0rRZGHCVr9KI/HC3cDF4ePuMqRJZfBXPGXDEuRjvoANxLD4Gm2/R36BzaDbtzG9zD++D0HYbTvd9XPNpFwZlkoiPKVR1bae2TUP+lH5SakNPnZgFu5uhzs0YVU+SUC1D/xX/1A/UEDpbLHexD719dDXsfzaXfB0ordwnNLb/yI4Tmnwo1PtJPGW9PVWzyl/9acj9jyjxEL/ocIict81V2FcCz//ZDh+l0wt4tAmM5hw/APrgD7oH3RJkY4IUQxcv4waDKHpXSr7UaPKD+y/+F0IIzS3yNelYOmecfwNAv/xleZqByHqr1+eBUEjh3tKoJjmdFD0GfcTLiV30ZxrTjSvo6VbvZF1Yi9cAPhvNpLjpfmNmHF5xakm9x/rrnkPrV38Eb6q/piTwa3My++RIya56EFo0jftmNIvhOcbsTUgq/vqt+ATsQ6T585rUin+bU2SX5YP3bnbuEi4/QaZcifOLZvzO4Sf9e+TJwc3j4ByceDwiffhViK64rqxwn3EwTbj5924jhbc45CrgpxscoTROE+LF6RC/8HGJnXQq9dVzJRQOVlJvS6s2MIHrFlxGlmX3bhKp+XIWbBo7X3m7/c3A3nM6t/tzae0gESnMHD9c8Xqp2wILPzaMxSx/1WRDYUeIiieomKgYJmwg+gjBGmnQHlV1c1FNNRbBENRUXVAQw0ncjlVqEhwQl4j2HAZgKPr6CUVerQZ+jhZvV0gvWCfP32c9+VuSLgIcQggCSKjy+p40GN08//XTxzkYwR1Nz+tcj7BLTXGFSo0KL0ISwiVCI5R7NLJ1pyoBCBDg8RoOb9ONIRRrPYd3TXJmAk/kPwmQJS6RijG0UhNdS8UN4RVN3qXBkHRBuEkLKAESy/mqFm8UBhVgXMrI5+xnhGmEg4Vmw7VhXzA8BMYEp+1E5P57MTxBuEi4yndGUm5XA7mhQU7ZrEG6yzxDSSlN/5rEYbgb7Qy19M5i3INwkSGe7EH5JlWglJStVl1SXHpm3jwQR4oYDlY/sL0HfffK+MpgOlcdUjUqXA5wjOF4kvC4HN3k/And+2La1KDclDLn55ptFezNPVEMTcFJVGsyjnD9oOk5QyTauFC29GG6yH7KfjAY36U6C45RzIO/PeuRmgTTpJ+Dk71L1LCPB8yfbnXNosI15rTT/Z32zDaUf1aA7AtlO/E6aqgchqpsdQm73Rgz8/N/gbnkNipOlHTA8KonapiB+wVWInLwCxtjpZad8WtpYB7Yj+avvwt34oniX9LQw3JQtzMmNqVEYcxphTK+H3s7gO5oQDA2rDoSJuwc7bSHT5SDTlYXn5dA8rwFmYwydzxyG1ZtFYnoUakjBwOYBEWjIGvRjXjbOiEAPq0h1DiLVbcNzdCTaI2hf1iqA5b6X+2Fl8hi7MIb6+QkMbc1iYGsKoTEh1M9MoP+tJPr3pBGKaqifGUX9rCh0w0DnYwfQsrheqDOzh3MiwE/zye1IbunF3md6hJfOaRe3wmyNYGhvEt2vDCLfn0e03YARN9C0oB4qA4hSzKX6Qg/6DqW6lB8xJiwH9kEL1pY+5N8ZgL07AzfrinpT6NaovgnGwmWInPsJRGaeVHHtke/cgvRvHkD62QfgdG+DHo8DQ1l4sSaYJ56FxGU3wZx4XNX3DtnAwYjkcv7ms6tcIJ3gnFLLHFTpvUGCRt5b+tv8XYDU4P05VxX7X/6ggwVVe09i/XH+E+8wXqWnR9U3uA9P+P+qBkbATRE5QK4cCm//pHOEm4yeORb401NVLOlQMJgBVm8HHt/mYTDrYmIDMKNFwYSEgqihYFqzr4a8f4uL2zd42D7IDQsPCTrAFco6wKL/TO6XaDR9BqKOg9acg5mugrimwYKLvPCn4fvhzFgWLCcPh4pOTUMsGkGIpnwCQCoiUE+WTskLURfpBCMeUjG+CZjQ6mD1YQWv9ek45DBkO/1qFnyKid0wCn0ov/bV80yPRafZPJWcYiKUCnoGbndcNCkWTo3lwNcJK6uhN63CYuRzJy+k/CHTRCRkiLQ0XYNDE/pcDlkuXKn48BSE6f8iZIg64KFDRxgqOj0HO3UHh8IaXEOHbXOg+Vk2FQifnX0ekLYh/HCeORH4+okaThqv+f5HxNtVIZIelaF0teLSDJ4BnzwM2S5uf9vBLzYAb3V7yDFhvRDdbfhimYgnHs7/ePXN+MYFn6raVd+3cjMACLW2QkChq7/w/qBVhVzSrIERu9Mrb4H15m9EtGfuopUcRws3y9yvJrhJM9oTTiu52i6j3Aymp4Tj0KfMR/iUixA989KKJq0VG4vqTSsHmrE7/YeR37UZ2VefRn7L6/AGRwYDOUIaSqmZ7zNn5F10qdws9o9ZDDd5WQ2AM3L6pWj8yvdLisKo3VRBDvz4G3AOlSp4ZRMW32JkKcqQQKEUvBnRMy8R5unFR/r5h5F68L9HgCp/8IagNY1F6KQViJ5zpVB+yiA6VQeNqAvOdT6IJkCxD+wSSsPsulXwDu8uRLMOpBTMejlaWLVuPTR+6w6Yx5WBgD1dSD9zl4gyXvYICvrKwu/gVbXSVn+oB89W65pQ/9X/gTF5Vllfq+nVhIZ3wt7xxvCcxyjYoaWXIX75l0oVqdxpTvYjedf3Yb35FNx+GdW3cmVVg5vpx26Hs/MNROk3c9EZ0Br9aL3BwxnsR3bNo0jd+z14qV4Y889BbMUnYc5ZXNJHCO3zOzdh6I5/gb1jHaJX+qrVcqbv2TWFaOnlGqlQpFGVm7u3iuAF+fVPiIBVo45HRhcfPwuJa78Oc/p8qNGRmw3MQnb9S0g9ejusN54s5MjPBJWbiRtqVG7WNFj8k7iBJeDm8kuhVYObI/qWfEYqUKL1MOefieiyyxGad7IIinBUB5/5mZS/KdHdCWvHO8i88DCczvfgZYeqjp+yezKyOwq4uQTNRxEtvVLeg6/nXHRT+UdQQpAlfWhJlQSVmYQOVAZSNcfFhrye7wKEaTT3pNKOkIqAlNCHEIAwhGbIhKAENQSBwUA+5Rb4xXkuBzcJEplveTCvMp9H017MI9WnBFQsH3/yb9J/IuGmVFkG06XCiyCS9SCVLAQxhIz0XRg8uAgk5GD9EOxt3LhxWC3nT/V+AzM9fpgH1iHP57VMk2bhxWkSsl111VUCsDJN+vgj9JJwM2iSHqwn1hXNpu+///4RPlNp6kygSjAlAyHx/lK5WS5aejmz9KByU/rHDOZdwk3+jXXH/kZlHctJxVzwkG4PmC+CKeahmnKzGtwM9n2mSWXe0RysY6pqueBmn2EZZCAqGUVcmqUHQQKvqTUyu8wjYSn7Af/N9pWR7KXbhCDclGWQ1xb/DPa1oEozWB+EhYRxzCvLSeBMFTfPYf+gApkbGYQoEm5SkRhMLwg3qWomBC82S+dYCSqdOQ9IuClNOQv+AQAAIABJREFUZ1m/MvgW6zlYPgJezikE30xbKjeDafJ8qdwMmqUzv+z70o2DrBcCam4WnHrqqQKYPvvss6JdWW7pM5O/829SPcd8y/5z2223CX+wQaUuNzYITNmGTFP6dZXmwEF/hjIfEuDyPkfM1DlRuHCGekXk9IHHfgG7vweNl96A6GkXQ2+eAMWoEABSVBwXsBa6/+UmOBtegMLnu7Au8SN9iyi+hHqmAmWsidC8ZhgzYtDbY9BiTFeBl8v57wSKD/24fqI6kSblVn8OAzsGMLhzCJpqoG5qHaxeD+G2EFzVw/Z79iDWbKJuYgixsRHoCRPWkI3dTx1G24l1CNcZyPVayKUttJ7aAG9IRc/6AaQPZqGYGjxPQ/s5rdCUPJxUHtagg/S+FDL7LTQvjCI2KQqr38Pg5iwmfXQCtIiHoa1DyHblEBpjIDY1LKwp7SFFBBrSQg60CP2O+nVD93UMfqSaulhX28ks8p1pWFuTsDb2AXtzvrSJEdd1P+K8eGvIZmDrJsLLP47G6/8SfN8c7WBAUWvfe0iveQgDv/wewnOOR3zF9YicdD60xNHNQ7xPULkZhOHFefig4GbxHPPbgNJa51w5t/DnB60KrZaHoFpVPqs+hJvVau338PveZD8u//vPoy/JXReaK9vIu7aIfM7gQmlG601lodk2jmsDvn2GgpPaFew4DNy/ycObXQ46EirGxVXBCwnRNM3FKeNVtNYpeGq3i5+/7WJTl+//ccUsFad0iPhn2HDAw75BF2aIey0e9IyHyKCHuqSKNP3UaS5MQ0OIkcodT8DBvOMKFSc/HhxYloMIAaFpCoUjzbzp15Jqz2TagqY66GhWMHuijpeSGtYOGNjnGnCEH04Xhqogpnmo1/lTgabQvJ3zv69+TDtA0lUwYCvI0UUGJxdXgek46FAtnBrKotGy0T/goSupCDVpImwK/6Oq4vGZIJST6awF280LR8NUaUZDEZgaHyD0IUNfLQps18FQKod6MwIlpGAo5iJZ50vgPdt/IW6NA7NaFYxvgDApX7PTB9LnTFfxjSUqjhurIpdRMJABso6v0owZQEQnOKV6k/8DBvMObn3LxZ1ve3inh7RUQzwRQlgzhTqWilhDZVAhEyadFZshfOEj1+LapaWmjcXduia4OUwwjqCMYRhFn5vSLP0DhpvDE7WVQ3bja8g+d19hYc9wgsHjyEr4/Zqll7WuDChnDBlQqEa4WXhdGQEgqGxTG8chsuIzCM8/BVpLm/BLyQcxzUCO5qCS0A9I9GtkGfCFHbcKfSxnWk6z9AZGS68GN6vCNz/3leAmVbvWrq3o//6XjkQhr6XAo1h2yx2M6CVfQHT55TA6/GAawSOz9mmkHv5f5LesqXA3BWq8BaGTL0Bk6UUwp8wCuAlDZ+MiWFntsE/sKvf3Iv3MA8g+fxdcumEYEX2plgJXPqcy3DxUgJs/GLULlAtOVf5utZdZwh597DSEz7sRsWUXQQmVvkDm3lmH9MM/EW4Xho/CbdT2aQjTn+JHP1da34SHnbuRvO07whdmtX5eDW6mHv057HdWQ020IfHp7yC08PSy/jHtA3uReekxZB77kVDMmrNPLHuetX2TCIyVfeZWUaz4NX+B8KmEm6XQdFS4WagUfcYSRM+9FtHTy5il79mGoQd/hvzbq0rM0oedytKyYOKxCJ3+MUSXfgQqAzYV/GIF29rNpJF66L8xdM/3/D8HxrcPNxlQqIJZ+jeKzdJr69c+3PyjAtw8olqSVwvl5pO/KOoe5TY0ACWUgD5toTDhD889AUo46vs65ZgtU97Rcujmssi88Dgyv/k1rM1ra3A3USE1+tz8gOCm8FWuKAIwcJF/7733jrgpF90EfDQBpQKMMEH60mRwm2AgDnmh9LcpVX/SJJPm1lQDEh4Q0BAIcHEvF/hSxVlcamnmJtWi8rxgtPQgSKB/QIIZqS6ppsLj/aT5vPSbKQMKsez8nXClEtykbz6W9dFHHxUm6qwnghPCN4K6oMqV92K5qTYjHJYBWmSZWVYJN2UgFkJAQmW2D+/BOi9WhfEa+vUkjCSI4jkyEJCEm3LRK8wm+dypAW4yHWl6SIhMuPrbwM1gvlmuc889V6hg2JcIfgiBCFFZd1RnEmzJBbm8lpCc+adSVapB5YK3mnKTCkICNdlv5YL52muvFXCsXJ+ptHDnuRw3NJvmwX5C+MV6Hw1uEpyx7Lw3+0Cw7442f7BtWWZeIyMQS/heCW5K0+cg4JR+96T/vOINCqppaV7N8lCBTJ+UTJ/lkopgQlX28yDcDPr7ZDnOOussAchZ1xyrhKQ09Q763BwNbrL9CSNXrFghhBQcfxyHVFMWA1uOD4JvjjteUwlucjOE3zNvrMN77rlHgEipCpXpcqND+vVknVPlyfOlqwfOYTKQCq9he/M7HoSbBME8ZNtKuMl5iXXKPEhlJuuZvxfPf7Jvcg6Wvjh5XvBwcmm4jg0jWmpNVK4v2Yf3IfnwfyJ1/63QDA1aPC7iQIgN5IJex/+dSiPA7k/T6yeMjjjM+QmY86IwJ9RDSSTEutWjxSMX+MJ/pCPcyVEBqZn0KUn/lykgr0INK3DtHFI7krDSXJNriI4zoIcd9Lw1gC0PDWDRN+fA7k1jYEs/Qk0mGuYYSG4fQrZHQXxKI+ITo9h59040zIhCr9eguB6cfhuZww5CbR7MeASx8VEoISDVmUJickz4xKTrOmH1zQC8Fudff80tFr1CcuQKmKsyfgbd2w0MIbdvAPZbOWTeGkC+KyMsKc1EBB6X54RrBe9dwmufMOpUYfcfhhJvQPTMy1F/07/V9k5PJWA2BdUMi6jqnJvlnDACaNf26vPhWb+DGpDzNOcIuYEpnp8fKjd/B7X9O06S5tE7D+1FJp0Wu0xDqSGhKozEojBCBjbu3orHX3sRL7+zDq2RFL55soazJ6toNICk5e9qaLoCBx4ylocDgy7e7fLQrCvoaFDw6iEPd77j4pX9HjxVwdRGBeNivuuJA0MeeikW0RTojovGbB4TshbG5Byh6tQM3d/FEjsmCsyCooJBjxyXQXY4OdjIO/ydMdV9f5amSnN1mrQDhuZhXKOHqe0eXuhXBdzc7xpQwxrqFQ8tJjDGpC9OIBEC6mIeGiOKAJgDWQ/9GQ/pLNBrAd020GMrSJJw2i7GKhZOD1tocRykGPk9rYkI6yr8/FApybzyYJR2qjfpi5OqU8EYNU2oQglq6TOU66fkUEZAYEdVcdjQsDtiYjAWAuP9EJbWh4BxcQXNEeDtbmB/P0BXJZfMUvHZhRpsV8HaXS72J/2dKcJNy/ZQFwJmj/HhZ1uDiqGshx+/buOXG230O01YMnMBrjr5HHS0jhcwkxO8UYiYrqu6yHNTogF19P1S5Ri85dvIMFq6VQwMS4P9+G8FfoIjFFsi0MZlqLv686XKTfoBObAXbrIPnu1HkSs52GeMkIiCSxN1BiHhA6X4oGlh7q0XkVr5Yx8cSdPsQGail30FkaWXQB/bUXJ99qWHUC5aekUxW4B4VoObPX92EZCrMYgLcxaKQxs7FXrHTGj1zdDGjIXaMgFqXQvURAPU+kaoXLCPAtcI0+z9uzB0//8g99qjcNOjmEVXgJM1wc0R0dID1VomzWGz9CKlGJ2i24cPou/vPgW7c3u1blnayQJXjMAdioL6L3wXIarw6ptK0hVm6XfSLL2SqNh3ByH+p5tQ61phzFgEtaEJWks79DEToDaOhRKrg9bQDCUaF1EYKx6FHfPUY3ci88K9cPZsKlE4vh+LfN6v4Zs/gznvtJKx4ZulP4ihu/5l1ABAtcNNWSHlOk0pbFLjjQgtOgeJG75d2meplEslkfzlv8Na/3QhAn1p7XEcxG/4e5hTjy0xu+fZ6ZeeQObpO2FvDkLq0vxVhZuP3QZ7gx/8w5i5BJFzrkN48Tm+mjp4FBR++d3vwThmZombBZ5qdx9A5pm7kXny5/Cy/tirCje//6XCXWQ9jiyDPv3kAtws9ZHJMUT1Ns2tyznBpYqRc6iIQF+5g8JNp5F+6i5knrsfNvtn8PAg+n/86m8gRGhYZh7ufj9wk1Zlwix9NLj5F0g/eUelkX5kDAerjC+z4QToZkJr6xDqX611PDQqZejqpL5Z+EgdvU4AuiPIrnseqcfvgPXWSBVebZMVXxI+GLgpF8/SFJsgjiql4EFoQNhBlRbBH80pCSm4WCdEo0kzAQWBVPAIAhv+TgUYzVsJPpkGr6WCk+BNRh4up14K+vZifuVCn+9JEm4WKzcl3CSUYMRqCQ9kZGKpEi3+6QeI9IN98JqgCk/CTSpRgwfVWDLwCIOTEPrQBybVlFwIEcgQ0jCPQcjJOpFmfFIhW6zcJNwkTCR0k+nJCPbFgYtYlwxuRMDJfBOEyUjS0temDCbE+xTDzWCZqEpjGQjh2K68F+uEADcINyVQ5L1vvPHGkoBC5ZSbleDmAw88IN7rmX+WlwfrjR+q9YoBsQS1wSBEvIZw8/zzzxfn05yY5SRMkwGFgnAzCMgk3KRylH26Wp+R92ca/D3YZ1h/5QIKyTom0GU+Wbf0oSoBv/RBK9OWbSQBJcskzZUl7JLKzaDPTd5Hlo0gmMA9eHBjgaCcAI7jK1i3zAPbjWOV45z1QTUw+zLBJmGqDArGfzPvQbP04H0IEPkh3Hz44YdFejT1pmqV/fORRx4Rc0cwKnpQuUnATSU5+z4jpPN6ukRg+7C80u9rEH4zPzLIkMxL0CydcJPm9VR3E+Ay4BkVvlTYBuuN7cl+yLpjnll+loM/ZR+WbSDbieOAx+233z4MN2UeJNyUAJbAmOM0GD29EsyS4ywIOUdT51V6jjj9B5B65VEc/qcvItrSJFxzeRQ8SNOY4POO6wF+lc/BzfFDH5yMRmsK83O1IwptXAjG+AiMsVEojab/bkMzdhEd3Y9+LhgiSUDB0lE1CBSVglJS7CrBEf7SFKGgdLIOst0Wsj158awMjQnDiOkwErowc88P5OFmbeEP1M44op/HJ4ShRQ24efq8tsX9VU2FQ1P9QpAMUczCho4wLCOcZAT5nAM3mYe9Nw1rfxLOvizcgznYvRl4Vh4wPKFIVUMhXxFLdWvxEVirOskk3HADGm7+R0Tmnw01Wl/1sc4yyEA87F8SbsoI5qMF3QuqGWU/HO2GH7Rys2rh/sBPkG0jo9PL+Z5t8yHc/ANtXDZi0BG8NAvhi+iWzp24+9nHcceT98GzDuHmJQYunqFiSp2vbLN0F90pBZu6PLy2x8M7B6n4BK6cp+KECSre6XZxx5suHtvmIs0Jh9OdtAYv+NpkQgwe1GzlMc2yMZMzraYi47nI2fTVwYmL13nC1JuRxw3Kyekfw4U4x6aJOz9C4cnJ1kXaskUAnY4mFbMm6HhpUMXL/QYOuQYSURUTQkB7WEFzFOhoVDB9jIpjGgleKUH3kHGAA4Methz0cGAA6M552JcF9meBTM5Du5rH6ZEsmiwbA4Muuhi4TtVEdHYqH6kg5U9OugK4aprIt0g7l8NQNifqg5MdIajBl20+UAAkHRs7FAVbQwYGwr7pvfAaIOpPgcqdKbITRkkcq+CK2SrO6FCx6j0PKcfDSR0K5rWqyOUVDNoKXtrrYP+Ah1mtKs6fqSJqqPjXNRZ+vdFBvGEGrj3jQnxq2SVojNeJMhyFzqqk1/tw8154+TJws3B2NfGaiCJ8ymWou6oUbnIhPvTgrcitewpuj7+TXgxICXaFgjEUhhqJI7TwLIROOg/GxNLIlW5yANn1LyJ19z/4wSKKjvCyTyKy7KMwp80p+S776lMYvOUvhKmp9NoqTxrVWtfzEF56BaIX3gRjUqnPnHJm6UczvUiGqsQaQBN2Qk0l0QCtfTqM6QtgzlwoYG0JgGEp6Au2txs99GV5cFc18WZJtmqGmzUqN6n6il/9dYTnLCwN1uO6GPjFd0HI7HTtPpoqKnsug4wY005Aw01/BX3c5BLFFmH40EM/RfqRW0b0u5GJ+aNnGHAW3UkJRcEoz/wp4HvbZOiT58KcsUD4MRRmsWUGiJseEj4w06vuHL538TgdDR2WU9kmbvhbhBefV9aU2tr2jgBW2ed+WUO9FiZ1ZqjGdi3fAP5fQ4svRPTC/wehGfNKTyPszWUE0PYyqYp5E5sbTWOhNraUBWo0JU4/9UtknroDbi/nkfIZF3DzwhsQmnNC6fh/8yWkAnCTrW4uOg8RBgqbR19MtR9UTqceugWZF+4LROf2fLhJs/Qy5u7ZNY9g4AdfGjU417By87RSuFl77sqfSQieP7AX6ZU/Q+7t1Ufmz6KqpPIzev6NiC67EIoxUpHClHv+6pOw3n3FN40vN4FWeCCp9S2ou+mfEJ57UtmgTAM/Jdw8otwcTvtoH3CqBjXWJFwjcDNCbWqHPmEWjOkLEZpzvNg8KueCwstlkX1tFfr+nYHx3sfxAcJN4d9bVQV8oyk5lYHBg/CEKjOCMy66CPf4k5GTCTn4jkhAQYjHn2KOC8xTXJgRSlxxxRVCfchFAhVehJsSkhAKyKiuwUW7XFhIWCEXFlLlRLgpo6UH7ynhJq+TKke58Cunkiv+G+tE+vaSAVsINwl/i+Em1ahSuUn1IQEFy8uyEuKwXFRp8XoqHms5mB6VmKwrwkTWD01vCYYpNuDfCHmCPgiZLu9NEESQTDDDfATBT7CO+DsVZCwTA+8E2y0IN3kO64MghnUpfW7KqO+8joCmGtwkqAr63OT9pXKT77qsO8Iq1jf7FmEQ1xoE6jTND5oOB+swCCiZZq1wMxgtnWlIuMlyST+z1fpMsD6l8pdlYRm4+CVYLxctndCY+eS5zIdUNgd/yjIWbxJImCEhSDCgEGFlcbT0YB0TQnI8E+oxXY53gj32syD04L25mUGgyH7HPBII8hq2tQyoI/19Mt3i9mV6QbjJscqxQFDItg3CzeD9g3BTBqLiPQlVqfqkOTyvZd7ZZ/h7cd6L+wfzLaOlc75gn+dYooqceeJ9OAYIcocfMwVozbIS9PNcAnKeLxWvxdCJ9+EY5xwq50I5rlhmzhUcm1SBEs4ybWnqHtzgKacUDpZRbsDIebCSsnjEXMP10W/uQt/Pvg09l4EWqaMrTN9H2YiVXSG2hG3BywxBGTcV5umXwlMc2Jtfh71hHfL9fdBDJtRQFJ5hwjO48afCaAvBmBSDMT4GtTkMpV6HGmHEdd3fqBfPV0YbdwuB96T7Kv+ngKHCukyQSN/tm7AXJ7TkDz8avG8776slhYm4sCbzXdyJNZ6M5C2+d4X5uUcgmqY/fhdedxrWnhTy+zKwey14aQ8qoWUuCzebhus6UOIJmLMXwlxwBrxMEtZbz8Pe9KZvBRf0QSpu7BdNOLKjVRVdzOUcjPn7exCaRUuc8ibq5aBmcV9mG8uNk0r9gnOB3PiTPmDLPWfk3CH7ZE39ppYH1v+Pz+FYl88E/i43GNgmH8LNP+CG52AI+jmSO80Hervw8Mur8aMHfoG9B7bis4t1XLNAw+R6YGuXi7s3uth0yEN7nYqoqSBleTA8BdcvVjG7Hdhx2MNdbzr42XoPfZ4K19/M8Q/xYiwcegi42ZJ3McN2MZu+MDQdtkKXIAzAk4dFlZbj+C/TQsWoIGwafiQi4dOSIJF+Pn3TKyoiU1kHKvJoq3cwZTzw0oCJtYMGBhQdY+uAYyIuJiQ0HNuuYfoYqjU9PLvNxVsHPMTDHk6cpGDRBA1hVcNru11s7XaxI+lhZxo4lAVa3BxOM7MYYzvIpBT0ZXVohoEITQBE+B8xVYufIqiqqGMGE7KF8pSBi3QRREiFoWliMCk033I9DLgutqnAFl1DHx1lMoEjb0F+tTkeop6Kc49R8akFCpZMAJ7Y4mD/kIqFY1WcPElFPKrhUFLB3Rsc7O+zMa8dWDFbRQ4q/na1hWd26Dhu2sn4/IqrcDbNmo/SlLlcl68IN0c1Bx6ZUjW4yWjp2bUPwu32FxGVmEpwDWsefzYSn2QU7PElkjuChd4/vwj2fn/RFjxCZ1yL6PKPwZx+XMl3VGGlV92N7HO3F8xby9RIGWZCc/LoRTchdunnSxb7wpfk5jcw+B83jQqIaTIpPuIlQkSQGr75EYFokU/MwinCbPe0yxG/4LrSKPLst3kL/T/9G+TWraqojKs03dUEN98YqRoaberUxs9AZNlVSFx6fVmFI33dDfzsb4RPQwHUjxZcyJtTqTxpNuo//28wOo4pazKcefkZoQSz3n72iA/eYOYFVOe85Ee0FLsvlfJT9Hcl3gTj2KWou+Zrwn9gOTVn+pn7kHryDji7GVl6tILWRhjDZ34C0bPL923h+3HXuxj4z2/C7d45EjzJMtd2G79OeIgI0/4LasX+M342YhfcgOjZV4563gfxZX7PdqE2zDz+04qmw6MrN9cg9fjPYb/tKzdlm5jzlqLupn+B1jimNpNmBil57hFkV/0c9q5C1PBCivFrvuWbpY8CN0XVFlWInBMF3DznWkTLwU3x8s4FSLkUAgnyBM4xfJ7ZeRFMJ7/jXWTXPYvcmvsKJwZyUAw3O2Yjcv5nEFt+cVm4ObTyDqR/cxfs3b6qpqaDz8z2SWj6zl3Qm1pL6tk+tB/JX/wzsi+tHJlcuWEj1KR8t6jeP4vzpk9ZhPhln0Xo+NOghksXNwyyNPDzf0F+61oRYfWoDulz8ztlAO1RJMT3OwIl6ZSfwOyOO+4Y4UuTyfEdhAowmg0T2vHFntcStBE+ERYEwV0xROO/CVToj5OAgvejepOKPKZFeEF4Js3TixddclEmFWZScVkJbs6dO1fACzHyqu2YFtUXwRrLyDLLADHMF4P/yGjS8hKmTWBBdRfBH6EjyyOjkLNM9F3I8hHm8nrWVbFSs7jJgnCTSlqCMkId5ot+/dhm/Dv9UlL9F1wQy995DctCSEWFHf9NGErVHmGVDPZULrJ7MAK7jOzMMkkz+XJm6UcLN1lm6XOT9bF69WpRDll3zC/rjgCNfYXqQar4itV6xXVXDm7KgEJ8j5XKTQk3ZX0RXhGgjXaU60vsi6xn9jeWg/Upo9MXw03ZHwn4CMrez8H25/3Yz2TQK/ZPaZZebBouo6UT9N9yyy3iGqoW6aOSdU1oSThJlXMQFDNvMqgU0+B4IKRn/UtVM+EcgbqEm7KvyHQIN5cvXy76zdNPPy3WERz/BH3si1K5WdwHpc9Nqiw5XmQgH5aT44B1zTyw/7M96RZAjqniOpWqx2K4KSEvNyAIFjn3MSo6y1is/JRpsn9w84AbBxxTPDj+OKY4lxGOys2A4BzB33kNNyzY9ryXhJvSLy7zwDKNptJjOsWQk3VS9TrPRfLeHyD10E/hHtwFY+xEseYs/6qoQGEMi0wGjlmP9u89Dr1tkv+uRoHDYDcyG55G7tlH/XVRbhCqZ8FVNLhpwE1RcUnzSB1qzIRep0Jt06CPi0Jri0OtC0GJM5gG1ZCEngZUw4BC00QqPn2pZ2GVXOERLfAAfbuRffIdhKbxtq8AzebhpRx4SRfuoIX8gSSc/Rm43Q6cQQ/OUFasm3lvLaoCYRRMzE04iTEw5ixC5ORzEJ69FBpVl0Ly6SHz2ioc/ufPQs/2QanjpqXum5qKQS1/+GCVloNuXxe8aCMa/vh7iJ750VIBRkHAxGcMx4d0DxOcY2Rbc45hG7OPlFPsBjewqs0pcjxUO+/D7/2xxnmFbcQP22aEmvZDs/Q//G5C1WPOymEgnRSBbw4P9uKFjetw5zOPYuO2d3D5sQpuPFHDgnYVe3o93LsR6Bx0RZT0kEbTbPqeBI5tVXDRLBVtCQ8v7vHwDy+52DoA2NL1RWCiYHhwmqW32i5m2R5mQgE9aoowLwSdIoAbd2q4EUS/m34EK+66cBOGHdH3J8ndHhWqocJUdOTyHjTFRmu9jWPGKni2T8MrfQb6YaC5TsGkqCfM5GcRbAJ4Y7+LJze7QpWpagrGNSlYMlnF8mM0pHMe3tjnYWs/sDsF9GQ9NHk5LItl0cpBkdYwkNGF+bmr0Bsog4O4QnVKKOvQsF6YJzHSu6/opKm3VgiuRHN6/pd3bER0FWkP2AEPm3QFPcMBDoKLR3pABlpDCq46VsX1cxUc06BgSw+QthS0xny3ANwYe6PTw/YeD+PrFRw7VkFdDHhjn4N/ftHGxp4oFs1aguvOXIGFx8wW/kvj4RgiobAwS38/RwncLAoSMpxmcJFZtBhWRbT08mbpXFwTbuYCcNN/RB45yq1fjTmnInbFVxCaTQXgyDNGg5va2OmIrvg0IsuuKInWTGVOfvf/y957gNlxXGeif3XfNHcyJmAGOUciAwQYAYpBYhItipSoZK0tyZK8a2kd3/N70nrXa/v5037SeiWvvTIly6IkKphJFHMCSZAECRIZIHIcYDA539zd9b5Tfc9MTU/fMINAkLoN3G9mblc8daq666//nHMIgz/5W9hnD4CcR+sPweyze1TLRCiKso98EZFr70RwmmuWpV82maa++Tziv/o7BTL6XUbddASXbEBw3ko4sX5k3n0T1sm9kEO9I1UOvzuMBR0IqwguvBLlH/0qytZvGlMF1Tvwk+8gufUJ2F0jp9zF6ENBcPPHf4NULrN0vwrMIAJT5qPqy/9dmRgb5BTdc1mtpxF//UkkNj8EuzULUI8D5CTz/ciamxC98V5fEJvQHzKBH/zZt5F653nIeP8YcJMCkxBDLbLhNgWyWif3I3N0J5xCjFKtnaKsEuX3/oV66TLr3E27fiW2PKV8CFpHto6+USzI6CmP/AxG7/wSyj/8GeW+wXuRHlgdrYg/cT9SuzbD6T43Wr8L1Esn2easZQiv3KiYqtbJd5Hes8UfMKe1sGISKu79Y0Q2fARm7fidrRejn3oaYgJkDu/G0MP/hMyBLYA9NrjYRMBNo6YRweU3oJKA6sravAAnsVDTp49h6EffhHX2oAoCoC9mrln6nf7g5laXuZmPLUvR5ssUuHnLSqubAAAgAElEQVTb2LWG3HLs2Qrr3FE3xCldPpRz8qfp9HUrcI4ihDs9rZAplzU7mhHsoxC0jymvQWjRetR87VswyqvGrL92bxeGHv8Bkq8+Brsnq2N5BlMEQgjOX43yj/0hIquu9mWgJ7ZvQfzX30d632u5zwEME2bTXITX3gSzphFWZwsyB7bBajkwIo8ilKrshk8hevOnEFo4lmmcOXEQ/T//HjK7XvA/IMhX/gUGN5m9Se9PtLknoInAOK/JLzWJNlgE2lEeYnvqmyXemNEGgDYFXsCBwBQyOyYAisAdjkpOAAmzN3lz7wckeQMKEXPLG1BIF5sfS5Pu5wI8qS8URIT87RFwQxsaNj31gptcBoObtEElE2PqB+XljShtTAkUIcCLAFACZMisloBhr3x4k0ogCAGcBPpQmVQWlUtlEBhCABexSQhkJEYjgSVUHl86SJWP1eanYtRWMksmIJsAaWIeUt0EKhUDbhIzjkAeSk9AFukKM/ByRUsnObAJOYGZBNyxHlB/SZ4EhpEJMY0DgZ0Mcnr74AU3aZzYLJ2AAQpsQ6w6nblZxFQelUTXH9JdMuEm8J/KpzFjdwu5wE0uzHsIUEw7yFcrgfc0TjQebD5P4C/5juSgPlwWyYOYoiQvOrig9lFeAhipHGorsSCJ9Un65AXeObgU6SONCekwzQsOjkX9p2BbxNz01k3AJoObBPxTW6le0itaW3RwUwdyvv71rytglYBX0j/Sd9J9yk/zieYDgYv0Ha1XNJ8oXa4xJTlzQCEqk4BFKpPKIVmQrpIcaA4RmEplkS9cr99OP+DJb8z0dKQTBIgSQEwm6bSG0SEHgaAE2rJ+M7hZrLm5Dmgp679gcBTIOaqtVhqxzb9yrT9aDqhgoYZBgKIbDV3XR/WOGkvAmLMCk/7jXyM0Zx3ouep3JQ9vQfypHyD54iMITWpUxBz13M8ClNImJpK731Vm4GRdSESjgAFBwTgoCi59ykyX4RkhlqcbnZxMyCX5yswihxykVCgwk9iYFPyUzMotyEQaDm2OU2Q2St9bcKhOohPRPtMkYpTLCCV2J7+s0iu2Y6VVMNnI73wWlR/+MkIzV/paSJH1SObMIXT8/R9AdJxW7vHIVF2Ng9rLGq4bnzQxiQVEXSPk9GWovOP3UHbF1TBCZWN8BzN4xibPegA/71peCOAsZu0opRmfBPjwl9Y7ev7QnKJnE33UPC2Bm+MT6OWQmgY1loijc6AH7X1daOlqw+GzJ3Hw5BG093ehLzGIrsF+tPf2IT6YxMom4IurDNy50ERTBUVNl4phSf4tU5bEUIr8VAKdQ8DUKqHMvNvjwD9td/DwIUcF5nGyQW2G+0/gpiPRSMzNjI1ZmQwy5IMyHEKATnuGaezEriTzc5e6Tr5BpZ1RjoETAmg3DZwNGrCEQJUtYWUkyk0HCysdrG0ycCRt4ngqgBSZT1UYqDCkAhJpLUw65EOU+jESMZ4WxHAAqA25wdXTtlAm3wNpiXgKCKQszJNu5J6WmMDJpKn6lgmaSBoCUdtBM/nmtKXyo+mQr80AmacTDV8iSD8VE1UqsJPYqAPkc5OAXcNAS8DEwaCJzhCBjC4P1GWXKNcmCNoSV00T+MJKgVvnGhhIC/xin8TZQYEFtcBV04GF9QKBAAVkAiLkH9UA2mLAY+86uH+njeODBsIVFWiqq0V9eRWm1NRjQdNszG+ehZkNUzC5tg4NVZNQHi5DMBAsih2hwM1XHnJ9buYCNtXOQ5sBHvzNVODm76DKJ6BQLnAz33wyGma6TMW7vjTWVxq5M0jE0PtfPp7Td2OEgmnc/iXfADPK92PHWWX+SMFNnO5s5G7vPt8MwahpVmzN8IprYfqwjcgkPLX7dQz9/Nuwz747wibTyjJmLkf0ls8hsmYTzJpJKvIhsRczx/cj9c6LSO1+BU43A5L+zE0RrkB4w+0u+DKpYYzo6MWn53/9JdJ7XoEc1HyP+dHDPLkvOLhJqhKMwJy2GNVf/KYCH0VobJRIMtsmJm3i9aeReutZ2L3nimJKRTbcgbJNH1Nmx2ReOubK+njsf+DbSO94Hg6Vq+svHURPmobw2ltQfsfnEWxyfbOSX0iKeJ7a9yYSLz8Kp+uk8mukrpH3rpHqAiGYDTNR/UffUe4T/Hz6xZ55EPGnH4B97tDoZk4Q3KQ5aE5bgrJN96D8I5+B8Dix50pItukje0BuGNI7COQcG51eb5Cgk/F5q5TJe3j51TDItyg5UR/oVazkoUf/BU7Lfsh09jCAMlMEyk2fQfmtn0JwxlhXDcQWtNrOqEjyo4WYa+aPRrcDU2f6u6WIx5A5vAv93/2qMs/yXsWBm1pQo6xuiIpaRH/nT1G24SbfOabUgHzcnj6CgR/+Newze0fLI6snRYGbeRa/YXDz2rHgZoaipT/8L8jsfCobUCirSIX0qcD9EcBzJKFR3YiqL38L4SWrYVSMDYpgd3cg+fZmxF/4JTLHt4/q0chICohIFSIbbkXZTZ9EaMHysQxnej9Ip9H3z99AmgB5ff3SSqWDhMDslaj8xB8hqA5NykGHVXZPB1KHdiLx6uOwju3KuhzxETCTOconofK+P0bZ9R/1NY1PH9qFvvv/OyxiW7NP53wPK/2wIxBEiAIK/dXEmZtslcO+vujFnX1S0sabACACqgg4YxNkPzCGv6OXfQKmaANPLCU2VyfwjfNT+XSfTNwJvCCwi9LR9wRUsGl6Lt9hfuAmm6XnnO3ZA8tigSQCqgjcZKYigQ7ULmIN5jJLJ+YmbVAJzKJ+cCRl6hfVS8ASMazoHv0kEIjAHg4O4wVbqTwGN6lMAggJ4GPQj4Al+pujNdN4EaBIY0Zls6muH7Dp/Y7GjcohwIlMkInlSIALtZlAHgK56XsCpdgsPR9zk8abmHQEGlG+YsFNYv9RW9hMV5cd6weNBbWHAF/qr9csn3RABzc5WjqBm9Qv0quLCW7SOBLgSGND+qODm36Aei7w3avL+gECg5sEjBGYx/pJ4CabpXN+yqeDm0899ZSSGeWhD8ma5irpJc1F0m8C3tQjRu2n3MWMdJbSEVBJ40p6QB8CCOmeDm5yXvrJ4KYO0hNTkgIR0Zrgx9ykMfra176m1gfSZwIjqU7qLx8YMChEukW6SuUTYEmHMnzgMuq9QwM36XDBC5jSfKKyaf0iWVAZpF+UluonnRsP441kQuxa0n86zCHdI52geUPjRPOV6qK2c9AvmtuUrxi/iXrfdJCT8lJfaL7wWj6sd8q3dz8ynS1In9qP+G/+FdaxvTAySZjRckhyUWXZyHR1Inz9Xaj81J8gPHd1vicS4m8+hvhT9yO961UEasceug9nVvExaI9OhB4iMYYgY3HIeEIBgmTNZGQyMGonAZEy17w7l3WTUkkX9JSxITixAciA6QKZ5OIuWg5RVqZYoGYmowKouuVpLyf6K6CdUTEEjAVrUf3ZbyCyYmNO6ydqq9V2FN1/+xU4J/chUF0BGQpCpBKwh8jXZhShldcjetOnEZp5Bcy6KSpQkCJfZTJK53Wf0cPv0Y6j1myam/qBIo0tjSkD16QffBA5Xj3xzmnSi/FaNeRVhg/gTS9zk9dCnqslcPN9OOipTBov796Kn2/+DV4/tBOt/R3IWBQtPcvEzvogBjkYTgCNUeC+pQY+vczAmmaKSi4VW7Mv6Ubkro+6a8szRyTe7ZQK3FzWRACnwDdedRTzMaF21NmdG/0gKrblYHIyjdmJJOpTKVgUiS0YhClMBMhUO0xmjSNAIE1WJ20j5FiIOTZOmCaOhoPojATc0xSHmJMCNbCxKJDBNdUWVjQHsGB2AI2NJkQA6BiwVMCg/qSNuAUFAJI5uxtQjlig5ECcghIJREMGasMm6ioEaspNBUaeOZPBGzsT2NnqYE8qgGNGGHEyEzbJWp4AWwf1aQtLUxZmWopiChBQaZoKpDUCBGgC6ZQFiyqHAI2HIJMAIdAVDOFYWRit5W5U9WFAxBEQFlATlPjCcgOfWSawuMlAW0risT0O9rULREyB+ohATQRY2WxgXp1AfaVARgJ7zzn4p7clnj7moIesmemwLmvdTH5NVaR0evksi2JewzTcvuJ63LL6OiyYMhsVPqw5r9oP/DDrc7MQuJljvpD+5IuWrnxu/uYBpLc/C6fHn1VoVDXAmLkCRlkVAjPmIzR/OQJN011/hp6LQKj0uzsw+MA3R3x4etKImiZE1t+Oyvv+xAXWcpjAZc6eRPrdt5He/zqso9tUKUbdTJgzlyG0eD0iq69Rzr198xNrev92JF76JVJvPjKmnQTwGXWzUP317yAwfb6vjzfKpPpz/JBipGUOvgW747jyJaMmpmkgvOFjiKy72Q1q4gnSo2Yl+ZE5dwq9f/8FWG0eEOu8wc0jGPzx346PualJwpy5HJUf/4oCjPwAzuzbOpyBPqQO7kJqz5vIHNkBu/Okaw5NDOmyapjTFiK0eiOi6zapQD9+vkeVLOgl58wJDD79c6ReewhIcIClEdTeqJ2K8o99GeW33OdrcsvNT584hPThPcgc2g7r5D44g53Kj7Birs9bg8hVH0VkxQYX+PGJzkygy9Avvo3E5l/lf9IUAqb0F77s7+aUBYhc/0mU33KP8gOaLzq0M9SP1ME9sE4dhnXmEOzWwwqUM5sWIDBtAQIzFyrdCpBpvY9/RVpgnWRCgU+ZvVsgh7pVNHTyB1v9x/8TgeaZY3SbxiH22P2IPflDyLjLTh57+SHGI1PN9eP5ZYTmj/WdS+Bt/NWnkHzm+7DbT4wquriAQi/mZAdWffU7CK+50ZWrflEE3ROHEN/8EJIvuZHR/a6KTxVgbn7v6yPZfByrjg/cVFrvlldIj/Kl8ZypqMIIvG+ch+ov/zfl8zdXEC1av1L7dyC142VkjrwD2d8JRMqH/QXT3A9MneWfn8yL+roRe+FRJJ7/EZzuVl+ZimgtwqtuQPUf/p1iZeRaz632VqSP7kPm4E5kDm6DM9iRZV8KGLWNiFx7LyJrr3d13e/AZWgAyTefQd///vP8c5bveg8DzxPc5Jd2PWoyR/4lgIk2+PST0hGAQqbntCGnTb+XzUkgBDOQCISgTRelofwEnFJeMkmlDQEBLcTmo80amXLSPQYVCAyi32nz540azGLg9tLfVMaJEydU+7zBZgoJNd+mjpmRtNEkU1MCJQjEIdDQjzFI/SegggAQag+lp7/ZvJr6QkAhATBULzM7SZbMXPW2l8xuqQwCnAgQ0dmg1G8aF9oMU9kkMwZNqXwCnWis6KOCgQ4NjWKI0viwz0Qql8aMWHDMtKVxIWCHPjSOlJaAT/rQGDLYrYOkHAiI6qN89JN0ggAe+slmu17doXrpQ3IgBh4x8xhgorqorWwWSGNM7SVAjvpEefyYejRWxMTjqNkECNB3OtOPxiKXGXMh3aH7uv5QG6mPVAe7WqC/CcAj9p83kFQx5edLQ/KhMSP5Ux+ZzUvm0aSvXkYrtYs+pJ/EfOXgRzy/6SeBvyRXjvzOPvy87aB0VD+lo/pY1wmkJ33z1k1zg+YT3SegksaPdILGh8aa2kPzzBtoi3xcUh2ka9Qn6i/PKdI1utifLoO01A9qA7lb8AP1iYlMZZKekSxIJnxgQOnpHs0d+o51heqittG40liSHtN4evWOdJXaRx/KT3KivvLBEa1zxF6m8WJ9YXN0dsnBBxfsImQieuJlc3IgMT4oGLXu0XtGx3EMvfBzDD35AERPG2R/AuWf/UNU3P57CM1ambcJTjqB/gf+GokXfgpTSPfQXVlTjmRT2yFyC5eMww5H0d60BPsW3o6P3/NJREIByPQQnKEeWL1dcJIxDD38XeD0ARgErCuXRWNfNtSrsbLOzCC49kZENn0SRkWNGyw1OgkiWKZM6GWsFwO//CsktjwHkUi6ASjV5PV0S/npcZDq6kHNV/4/VNz8aRjlPmQGLVu6/RgGfvB3SD7zMwQqw0hPmorqT3wV0fW3IdA42/UFmnX5QnOJPhy4i8aCXbDoY83paT7Q2k56xy4H2LeqerXSBDwRcPJ8809EL9/PeWgcaK2hMaGffICgLAtKzM3339BSpO5th3bh/qd/gRf3vImz/V1ZP34jRMHhRSIFhCWwcabA51aY+OhCQwW0+ckOiVN9DpY1Cdy8UKCmSuBYN/D4Xgdneh0sahTYtMDA97ZJPHlE4mxMwtbZmxRwx7LRlM5gYcbBbCOAJPkgI2CBHP6qF37yo2mraOjkpxKmQJpOQRwbHWYAZyMh9ISDsBQr0mXLB22BBuFgcZmFa2syMAIOhkIhpCPlkKEKJO1yCLMCZjCKQJDMYyIwAyFleky+O2lRtTJ0wpKEbSVhZ+IwnRhCRhwRI45QPAanM4X2mMDhdAiH7DD66PTecJQJPS325D+zLpXG9HgatdJBlEzTs6dVyh9n9lTFBWTJckCgknwmOQ5OSwcHAybaFbiZtf8jX362AH2zborAn20wsa4ZyhXASyck3mp1UFcpMK3SQCIjsK8dCBkOPr3MxIa5hnLP/PwhB9953cbhHiBJzxUyF1ABm/gR456mBQTQEK3GZ666FZ+89g4smTEPUR+fYl6tHwVuZh8y47AQVo+5fMzNCznLHGJtHdmNoV/9T8WUlGktoIWnIqNmMkIrPoTorf/BBUp9NrMTbZvL2NyKxOZfIkNsyfTYQCmKaTR/PaI3fQrB+cthVNWqE8xClzIVIfP2TNoFzvJFS08lkT62D4O/+C6sI29DpuLua4f33UP/2zO4+Zmb5wduUlPMqfMRWXsTyq65DcE5i12fOPn8rZFPwXQa9mC/ApZFWTQvCMnytFpPIbHtRSS2/FoxuEZ8BbvrEb9ABWYvV2bDkXU3uUGainHnQC91FkWDTCg/fb4gIDeEokwO9mHokf+D1NvPwOn0B/T9Agb56YZquQ/AKSLlCMy/EtGb7kNo8RoVyf1CX8Rytns7QWy22BM/hH3mIJCKw5y2ABWf/ktElq9XQVu8V3zzY0i8+CAyR97O3vKuKLkVklVDzd/VtyiW3RgAmWQ8NIDBB/4W6d2bIYeYHQoEV93mBhRasmZMu5J6QKEcOhiYu0atGXSgoB+uWGdPIv7SL5B45v68YlbMzavzmKXr4ObwXB2Rx/jBTW9zxgF2eteKUSCnW05w4XqUfegTWeb5BdQxejltPYnE688g/hSB4H3ZIAWe/tCmqWE6wis2IXrjJxCYPtf1lVmEz0aK6kpuBNQhic/BkF4TgbTEIidGv3Vi98gS6nNApDNTR8qgw6gsc3OCPjeZlcVMSAY7aWNFm3x6kVdjkmUAEXBAL/N+/uCYcUJ5CRwg0IkABgIPiO1FG30CIDhIDwEFtMknkIAZicxCLARu8gaQQAPa2OnsU9o8qiCMdEhC1jueha+QiTozWRiQoL6wiTH1hcAYpcaaH3qWG/WJgEgOJsSABfvCo3S0weUNEm9WaaOkl8djTG0g8IjKJJkwE5DlQ/mov+yvjTZdHEiCg08wSOwNMEH1MZDNmzYCa6g+AiWp35RGj+RMQA0BdvRhOXplTWURY5P0gP2oMvDEgJQOpvNYUt2Uj9mZ3FeSHft653ZS2cxIY3BOH29qG7WLfcEy8Mt9obJZbxjMZdBhojrD8qSxID0g5iaNP7H12IyaxpXlRT95zHm8i9VN7h/Jg8E4Nq1WAS6yc4L7Rn2i/jETUQePWb48DiRX0kt9beA5xD5u9YjO9DsfTPA4+Y0vyYTGl5nLDNTTWLAcvHOKxpnykC5SHaR37OqB2Y0cwIkjrev+ern/OthHZRLwzuNDYK7u/oDHgOcU5eVDFmozr4X8U19fSMbMuqPfqd00nwhsJUCU3QewuwJ2M6H3ieYpy/lCvF9R+3hN09mc+sGR6jPtaQe6kDz0JlKHdqHiuo8jNGvsQa+3TVbrAfTd/1+R2vYMAg0NI0aE3oSmhNXZjv7pK3Biyc04ZTbi85//vAJ/R11Sovsfvgxrx4sQtN9iMNJddUenTRBYGkH0zq+i+t4/8zcjTyeRPr4Nff/wZ8pljlnhOUQennxu6VbrGVTc8xWU3/YFBGf6BKz09Cu57zWkj+6GWd2I6FW3A6GIsh4l3SMdoDnKa4v3WcRBgliXR70fZME00m/StWLdFFwInSmVMVYCvDbR85uDDA6vKyVw8/2nMjRJB2ID+Pkrv8FPNj+ObUf2usAjOddlVIPevOljka8LYFaVwN1LDPz+GgNzJwH/+KqDI93AwkaB9dMFEhmJ7WckTvdJTKsCrp0jsGSagd3nBL77uo0tLQ56CGUjUC0bCoYCCjXYNhbawFKYyuQ84ZDvSjd4EIGc5NSX/HCkpI0uQ+J0KITOUBBpA7ANwzV3J9plOoWKaA0WNy/CipoazLTOItz7DnoD0xCZfSOmLrwKM6dOR3UZ+ZYMoyw8EoGdWKLqxYFir2X9e6YtGylC9OmlPpVELzlpbz+D0+++iqH9z6ro5qJ+EToqZ2Jb2wkcbT+MFDlxJpCDoqwSaYWATctGcyqDaRkbdSTbbF0mRX7P+hY1DIFyw8SAdHBUODhoCvQE2VcKOR0VCDsSMyokvn6liY/MNxE0BE73S3TFKJq8VAGKwgaBmhSwiPyHuv42KYr7ng7gZ7scPLjXRswRsCMCymEpmQZkzQDcZ4yD2rJyXDl7Kf709t/D6nlXZCOpFwbTvMxNKq5YcJMfbS646e9z80LNMutci/Ipmdj8YE6Gz5i6zADM+qmIbPqsC2ZNmXFezVEsybYziD//c2T2vQK7+8yI6XKOkomVas5YitCKTYis3nTebRjeaPV0IvnWC6ot1sk92a/dEfEFOHO0z5w8CzX/+bsIzVowGqiijd+p8wc3lT6FIjAmTUFw/hpEb/4EQnMX+wZGGu/gqGAp3Z2Iv/QoUjtfgnXmMGQ8y9bUzUV1hJAOBsoqQf0mP6ZknhqcOd/XN+h420PuEjInDyH28D8rYE/5+vRh1GmjVKAKtxOjAE7P5DSq6lVgIzL9Da+46oLIlerMtJ5GSgWgeQLW2cOQySHFpjWnL0Lk+ntQcefnXcamBjIpn8XtrRj84TeQfnfriE/M4TYXWFk8TDhzynyU3f5VRK/5sC+ISsFf4r/5Z6TefnpYjkWDm7l8cNASO2uFYucSwMqXdehNWMd3Qsb68o5Z+XjBTc+EzQ9uHsHgw99HZtfTkOlEcWzNkRVhpN35Dj/03mXBTqOKgmddjegNn1Rs9mKAxXxCIrZm4q0XkHz9N7CO73J1K9fF5uR0kEm+UeesQuTqWxFeshZmXeN4p+jY9LRpoTX96Z8i9fazsEf53C2GDqvptGJurj8vs3SlDlkAkAEi2ozRSzwBJ/xh8JLu8YeBGiqDN3AM2lCZvEnnIAg6uMVmdRx4hxmbtOFngCLXJp/BRN48UtuonQQeMBhJ3+lMGd7ksxkfb/h1QIl+ZwCXf7JvLR00YRYHbXKoDpYD5ScAQQcv9OjvJCc9Lwco0MFkDmKiAxIkPwLKWEYMljIrlkEVLo99t/HGWh8bBu94rL1/k3yYKURtZ9Nlr7ks5eONHgM6XBa1i8ec8jNjjAE0Sk9jpcuOZEP5vLLT2UosOwaI9f5ynykNy47bwbLTA64wyE7toA+D+awzut87ZlZ5TTjpb7pH9dCHmYe6+ahufqoHpWDd4fHm+eIFOPU6uT4GO6hsPYoyAyAMtDL7i+cC1U/t5cME9m/LLGAeF33Okzx4rjKgzP1j/eDxZRCV56M+/2h89bnBY6Ge/ZmMAl4pHx9O0E8GFnmN4ABNutsKzs9zSF+z2C8o6z+vJ9ReBhZZT0kmDHKyblB7qAxqG4GUejR3Bn8Z6KU+8NrHACWDvJSWvmNGJ+s0tYNBXj400fV3Ioy8fA8oHehkcJNZnaPAM+UY0w2KU+ga2vxDJB7/IezjB5Vfdtobj/jHdHMLYsakE8hYAoenbcC+WdfADEb8wU1I9P30m7Beexyyuwsy1yEhEQCGhoD6epTf+RVU3PGHvsF61EuLY6P7H/4Q6XeehUinYEQqVfR076V29n09MJauUlY85dfdV6j7bsAjxVSlAwRbrWmsC7we5BpH1m89OM2o16EcgZx1kFQvm3XSu055O8Hp3LEpmaUXMcjDSbwMTjWnSuDmeER4+aSlwdzy7tv4yYu/xhPvvIz2gR61ySTKtYIf1QNeKBPqTNxG0JG4corAf1gFfGqVQFufxEtHJHacleiJCUSCAtPrBK6cLjC5AioYT39cYMN0E785YuOn+2xsbZVI0nt+yAXLVLR028Z8y8ZSx1CMxgRshacSW5MWU6o/ahiIC4BChuw2BOJkuqNMtrMLGYGbqQTKwmVYPWsNNkyejllWK4bOvIim2ddi3Ye+hLlLr0EkGjmvAUjEB3Fk7+t4+t+/hcH+foQbr0B/1Ww8d3wHDre9ixRJLhB0Hx70Ibap7WCa5WCpIzFH0jLrIEMnQGRCnw2YRDKPCmBQShwXUvncdMFNCWTI1B2YUWngrgUG/uQqFU5eyf1kP1QAodUzgNqoa5auGKJKLAJGWOJEr+tr8992OdjX6cCMkLNncujsuiBQAeGybRHSwZyGZnzumjvxpVs+gcbqOgSKYaQBIHAz+fJD+SN957F6VKTXxlkIXXknKu/+kj806vdMzmcyTZF+KbJdIgar9SRSO19Feu/LcMhcOddV4LlvNM1FaNlGRNbciMDU2SpgCrF+lUmvN+o8RyUm9wMUlKO/G5lj7yK1/UWktz/ptmA8CCJv0CvrEFyyEcEFKxFasAxmfbPyT0n1jzAafTpCUQfpk07C7mxFcsdrSG79jcuk891/uw/4Yi6zcUY24vgcZW48fEkHGTLxfvB/qKAyF+ySQGj5RoRWXofQvCsQnDbX9R1pBlwZ+LFbab5RABXSd5JBd7sb/XnXFqTeeMy/aR4xuu+FIwzO4UyC2GlXIbj4SoQWrkRo9kKlG7QGqPYo3fAZE8JHIVIAACAASURBVGKYkk8+CtDR24H0od1Ivv08Mjuf02To96s2MH5j5G13HhDO23GjugHhq+9BZNU1MJtmuEAn+d5lPffrB+kVHUYRM5VcJBzdh9Tercjsew12x+j5RjIMb7gD5R/7Twg0jY0qK+NDGPzF95De/QKc/o7RzRtDQfXczjF/ybSp6o+/jwDpCTna1y/yvvL6U0i89AvYJ3aqO4HlN6P8I59DaNGqMXqR2vsm4s89CGv/5uxmIYdW+6hJsfof/cT/hciVtyr3Cd6L2BQD3/8L/6Ky60lg3pWI3PBJlF11y5i5bZ05iqHHfwRr93PDwW7yLaNj1wBKTZ3z9+1bqI8iVA5j9ip1IBCev9z1TRoMu6yxQDaC+cgC4trCESOK1vL4EOyOM0jueB3JNx71cSlS5IKVTUaB44KLNyC0aDXCi1bAKK92dZ3nbI6NIM9ZctdA/lMT219F6vVHRg5FcgohX/uyCqMCCq3HpPPwualXr7O1mHmiA1g6IMPAGW/o1WqXBXsYRNCDAumbMB2kYaCEA6LoLNFcGy8dWOB2UNsYzOF2MgjrZeP5lcvfMVjFDDbdpJNBLgYtdFYO94kBJ+oP94XBDkqjA8gMInN7GSTUgVgG6DigkVc+6tUga/rI5bFfNy6PQSadnahvvHWQTmd3cd91MJVZgQxuMvuTwSiWH+XVgRO9nZSH2sbtoXt6PtYFZgnroB3rJfeVgU5ddlwe98ULmDMLh0Fh1hvui85GZb3meeLVY33ceZw5LYOe3Df6ycAZA/P56uJyvMA8A++6bursL9ZP1n99rnJ7c+k1t4tlwePNbWFzTB5fHfRnPdRNcBkk1tvMbFF9PhFwSCAi5eX1w08nWBf1OaWz5Lhu/eCAdZPHkg8hCMxkhjADjjy+VCazYgngJHnQPZYPH6YQMM7ANOur3n5eV6jdBGTqayOvEZxGX4NY7jpgVeh5OZ77XK4+nnr7vXo/pmx61joWOv7qXlh7XiFjSYjyKlD4XkWAcreOKsCO2p6ePY3kxjuwt24Z9g+ElJuC3/3d3x3L3AQQf+mHiD/+A1gEmNa60eh96x/shbFwFaK3/wGi196bF4xNHnsVgw98G5ltLyNQX5/dr6hNrfveQK71pAGkB5GOpRG97Quo/eJfuc95z8WyY33XGfA8VwvKL1smp2eg22sVwc8Lnresn3o93DwdGM+nC16d8gKkxbZ9PPr2QUrLh6u81pTAzffx6J7tbsdTb2/Gw288iz2nDqGqogr11ZNQW16F+ooaNFTWwjSD2H50H/YePwoj1YuNMxx87SoDy6YCdhrojQExKRAqAyZFBHa3SDx9QOJMP3DDLAP3LYcCNH+5T+LHOyV2tDtwKNJOEDAlRUu3sdiWWExRwyFBcaIVwVG5EKbgpY4KXnTOMHDCEOgygIAQSAqBFPnsyZr+UHSjoGVhcU0V1tVGMC8SgxNvRdOCW7Di2i9g3uINqKocbfpY6PxqFO5EG+DYAPbveQ0vPvq/0N9xFDJUjo5ALV4+142zqTTS5CM0QPCiAwraVkHgK9HPHaDBlphrS9TTwyHr/1g9EIWpGKKVwSDiUuKodLAvAGVuT/bkRsbBtCjw4fkmvn51AAvqBLoGHOxpk9jZBhzvcdCflkr2CycZWNZoqDSN1RR8SeDFEw5+ssfGcydojCpxzRUrMbWuEZZtoaO/B51DfeiJ9aNnqE89tFbPXIyv3PgJbFy2HuWRqHpoF3MpcJMDCuXJkBeHCZfDqG1GYMo8/xIKgZuj7gvlc9Lp64DT2waZGok26lt4IWXwZjKCMKonw2yeCxGtVD5fRJnHFMOxVbAKZ7APdk8rnM5Trh9M/RoPuDkmn/v8NiZNhTl5NoyyCoiqGtfc2WdT7gz2qyBETn8XrFN73dL0AfFlBxYA0bJtUubNc1e5wBExwLXCyTzePn1wLFCVS08KjfNwu7NtC4RgVDXCbJwGo6JafcgM3b1GECZizBIYodrTeiKrF2NdAejZ/JqYD+Dk9ARsBmYug4hWKJ9Byize56BAgay9XSBAj0BmP0bf2GHJfkM/8k0onXVaLLjpKc+oaQJFlSdfgxR8RZA5ES1gfGXTO0MDynG7098Nu/Ms5GBH1kHT2MF0DzJmKPam710rhczBrf4HJX7szXwBzLidxL6euggE3PqBm05iCE5Xi5qjSmuqJitWrkFRz4cvt3JnoEsx8+RgZy4NHpVlvEsLZTZnLFNr4ZgDE6q/5xysE25giJxTqLwWRv0MmJOaxugIrUFW2wnI/nbXJ22Ba1glchyA5PXTmQvL4++jNTAbpilmPIIhFZzHO08ISJSD/bB722F3nYXs8fepOaKSRQKcHh1Wcp+6EGbtZLWhIzcGvq4jCGvt6VBrCbmLsDvzB9oaK96R9vFvIzriHpAyczMXm2O46dnAIPmYGnoZvKli006vmZ1u8sn59M25d4Pv7Run9TIlmVHEDEs/leP6vG30skr9TH9zzgMt4JDOxmOASmc26eCqDpxyn/U8uhz0sfBru58ZLbdFB/p09mkxZTIbjoE0nbmj1jANlNbbro+NXieDg6wT3BcGebxy4HdDPZ8X1OPyvXVyWV499uqlV3aUXpcd65UODnAenS2o90WfD356w2Xp4DDrCbMYWQd1fWeWJ8vDOx5512vPWOm+aXWQQmfmMpBN5eaaq/r3/Ls+f1jPvX31ypWBVb/x1ecVjyvLgEFfAg1pPBh81fNwX711qmdt1g2FPpbe9YAZdQQkMetUB1r1NYfyklsD+sn16sxUAjV1tx3UJr78ZKTrtd5+qlNnu3MZVCfX5wVnCz2Hx3tfH3ue/36yHvXsyBIA0qf3wTp9GHb7aVg95+D0tcLpa4fT2QEM9btB8lI2rHQSZ2/7jzhUNRdnO7qVi4Fc4GbsxR8h8fS/wT55AKJCAxdH7UHIzP0sIhvvQvltf4Dw8g/l7TYdeA488DeIPfYvEOSGi4g7pgEZqVTP8UDDVIiqOpiTJsNononQ3JUIzVgCBNwDbn291tdT/XCP19KJyJ9ky0HBvC5ExlteKf2lkQCvXSVw89LI+6LUkrEttPd24lRnK3oG+zCpsgaNNfWoLCtHJBhCUG3GBbYe3IEfPvMwXtr5BsrQi8+tDOH3VwpMLhMwJPnBlOhOSuw8CwW4tQ5RQB5gbq2DDVME5tQZ6EsBzx2V+NFuB/vaHMiogYjhYLrl4ArbwQzDQILo3+RMnaK5Ow4GBAGnEvGMBds0UFNhYlGtiWkhiUMpgZ0JU0Urp9OZupDA1ZNsLItmUGHHMUjAljDQOOcjmLvsbsyYvQI1lVFYTkbJ0jADCIfCiETKECL/P4EQpPJhk0KafFMlU8ikU4qNZBoUaCiIeCqBI/u3YtvLP0Z/+15UhFKoqa5CzCzDG/0h7OkX6KL11XQwK+JgU6WDiiDQEndwpM/GwKCFCIhhaaDSMFAtDFSSyZR0UB4IqoBCp4TEblPgDDnWTgJTyyVumwsVzGlVs4GOIeB0P7C9FTjWIxENSpgB8n8qIRyBpQ0Gbl0gsHYuBRECfvC2hccPSiRFLe64eiO+dPM9mNc8U41tIp1Eb2wAvUP9ONfboR74jdX1WDx9HuqrahHwMhHzaGGx4OaEFblohKAYpMPTigJl8+2J4pD5n87q1XT8YmF8S0ceCgEJwzsJrlFjXuUCLrJ5xtX3CXRn3AIo1CC6rwNhxehPMWnUplG97oxusjdvkWXlL2RUJ8Yy5Uapjgcmofo9YH8B0uO4h8BL3Ctej30gTf2rQrLzAziHxyVHNwqVqbJ5E3kVOd/9ERDdtwWjgOZxiFpffOh3v7MGL0LmbXax9Gu9WXqZOebzmGIL1TOmXRPQmELjOCaokd+o+nQo35p1UdazXADnCLhZ+80Hhn3keYEvBk50gIPT6KAKb8iHl/6s3zDOx2wF2szpAJFaWrLj6WUg+QGpXhBWZ6R48+fTfi5HZ9F4ganxgEbejamXRaUDR7qMvHXo8tdl6seO8bbdr725WF3e9uaShxdAy1UHl8ft1/vhd3DNYJfeB5aLnx74yexiyK6Qfvm1I19filmB9f6qPUP2oJ8BO930nAFgHbwrBKJ621DMPON56Z3jOiCrl0Pp9Hmtrxu5dKbQAYS+duSbT7oOsV9V2mOwSwMGjPW1wk//WY46sKv7yKP26ixkvwMYlgEzN6kdVD9HqGZGKNXBrHOWNesRA7K6POl3difArGcCcjmwDAFa7LaAmMTMqKSy+RCB69HHsBj9HG8aHjeqh0FZ/p37wDo+vK6RZRFZ5VgpyGRM+YF3+jpVAMbUwbdUNPG90QU4OGQo/6P5wM3EO08i9tB3kTmwDaaXucmPQ3J7EuuDs3IToh/5AirW3Vqwm4l9m5F462k4HW2IrNqIwOSZMKobYVTUugeUoQikcC2nyCWfDtTrbge8a0zBiotIwPOPdF53n1FE1gkluRh9mFBDPgCZSuDmB2AQC3VhKBHDE9s24+cvPY4397+NhrI0/vN6Ax9ZbKA2IrDvjMSDuxzsapOYM0mgLgr0poDDPRKToxJrmkzctIAidwOvnJD49msSxzptlDsZzBcW5lpkcuagQwDdQQMD4SCSwQCSpolUykF0IIHFQQvrm0wsnR1WbjvfPZvBjnMW2jIGmpvCuHO+qQIUvXHawc52B5Ggg9vnCUytrEBGRpFwgsiQT8+UpZiVhhmECEQQjNSjum4e6ppXIJXoR1/HAQz0HIGdGoBAGlK6/mwCZghlwQAqA2nEYr3Y3hrH3i4HtjCxcbqBNdPDODhoYNtpC+0dKUyPONg4O4imhgAGYzb2n07jtVYHhwNhiHLy92ki7DgIZ2zU25YKQFQroEzuDwVCeNcOoK4yiE9eIfDplcCyyQInz0n8aq+NwQyQlgIp20CZCdy5RGDFFEFkWFgWEA4JZByBH+yw8ODuBDrS1bh+xQb8+ce/iKUUIEg3Gy40+EXeH/jBN5B45SEVwCbv5bc5zbd5LLSZHa6sALhQZD/8LI6HX5z1XzxAQ7HFj0lXCKTTM+Tbk3M5frLMCSoUBjfH0zz/vvlIZrw64CfccTWseOCpmHEcA27m01FdT4rW5TytGH4JzKcYWn89AKeeK8+t/GLwA9iGUbfxTAy3Bb6gayGZjmrhSOKc7qQKyj5PAh1gHFWvPrGKXH8mAnLqTfOVvWe4fOa7m2KCKF2ebP4m61p7crYlB1CbQ/OKcBNWzNR1peC3dryH4KbbcJ43QrnWIOZm7X/5iS/A6PYh69ZGY256mXSUbpTPNS2fvtHlsnRQwwvMXIiNtx+QmGvQcgFD4wWM/MofTzvyKVW+cibazkJt85ar/+1XZ65xywXqFj2JzjPhxZDdeHVpPF3wtpdkzeCUDhhSOjbpHk/5o57LF2ix82tzPhkV0r2J9ofXKwYW6W/2r1lsvxnMpzLYpyutV2xGn6ttufSc3V3woQ6Djux/lMvTD1YYCKSfDJBRuygPMzUZdGWfqXSfgVMu0wsqexmkOiB9PjLPl1dvg87I5t+9zOF86//rr7+OPXv2qIBbZJb+uc99ztcsPXloG+L//h1kdr4ERKtU8wJTyI2V5i7OkTCSgxBXXIPw1XchsuDKokXA6x/PTQal6ad+EMFjxwUzQF90ReNMSPUxAM/A/jiLKCo5j+mFeFYXVeEHPFEJ3PyADzB1z7JtHDpzDI+88Rx+9tITON5yGhtnGfjylQLXzSA8S2DHGYG+tEBNBKgMSeWDk8iH9GnplWgdkKguc7B0MnC4z8T/2ZLB3mNpiJSFqigwEApgwCA40UB5MIiFNWHcND2IKeUOjp1Koqc7jZqIjfnThfID0tJGzvEdzGk0sHZOAN1DEv/7HRtv9ATQYwRAwcYXBDKYYqYQdOIq4M6kylrMIBNeIntKW0VFt1JDyKT6EVCmljZghmEEKhEMVSIQCCEYCKIvPqiYjV2DPYrNOCjKccIK4UzaRCINVKUzuHe2xMeWm4gGBfa1WDhw2sLkuiCa600MDAHH2yQGLAPL5kZRVh7Cvn6JN9osHB6w4EgLEWmh0rYRSNhIZyQiNSF8+uoI7lpooioEJT8rDUyuBgZSEqd6BPadA/Z3SdRWAB9bauCqmQIN5QLdg8CTR4B/3Gbh3W6Jmc0z8Ylrb8IXbrwHzZMaVZ8u9DX4r99EYsujoGAgY/bQBYEFT2u8TKS8jS0SVBhPh/OQP/PCA+PBDgqxnHK+hY694e7VPZWP+nOsb7zRt7N/jWn/2O/H08WiRJ6rwHFVNA50vFhdzJFuBIgrAgzzE0Axup2vjWPAzRG/qG7bcqBnY8oc/UWxYsn7wpzzpg8ImE2bE2D1RTz9Mo1U6rs5G1fHPChmvk2mn8oVW1c+3fLK0C9tPrDRm98v7UTWniLm40ixORKP0l2fNLmWIT9WrndsxtOnMfWMXTvVRoF8edMt5ULbDTqorhxgszLV43YQy0v5Dx0/pky+bUOL1qL2vzwwPJq5gIdcTA3+Pl8+nYHkLh3FKnBRK3spUUkCvxUSyAcq/1YIoMhOMkBJYB+DggQCFlp3dNcZBBSxz1U2Ay+y+lHJGABjn5vMXMz52q0xYDmNd+31O3jQD6EYFGVwlv5mU2WWAfWVfakWAjkL3c8nF13mOiioA2NeBiwzV3UGM9Wxbds27N+/X4GbxNzMBW5S2oEf/DfEnvjR8EOx4TtPITj3iuGm5jsU0tvJuqSDtDojk90n6GOlPxP1/o/nEGAiuqZeAbL6Q/pOQa44CN9Eyyvlu/gSKIGbF1/G71kNZLbe2d+NLfvfxit7t+GtI3tx+NxpDA0lUSYEbpsj8PmVBm6cZ4DcaDqWoPg5KrIaveNTNDVhCBVAZ2uLraKpB4XALQsMnBmU+NluB88fkehNC8hKAUkhxpMOAmlgVrmJe5YE8YVlAcRTBk72OOiNk2/KDMJCoC1h4NwAoILg1EhMrpJ48qiNZ1skDscFMkEThmnAjA8q/5fLZi7BPdfcgfuuvgNdiX4F2FpWBgO97Th5+E2cePcllJfXY9ai6zBj/pWIVtZQtCw0VtXgXF8nntnxMn655dc43nIYTmUlnEgZHClQbltYGnHwmcUCs6oNdMQEjvUKBE0TS+qBmrDEUEYgZgdRWxHENdNMvNvn4Gf703jieBqtaRsy4jriFGTSbgNzqyR+f6XEJ1cbmBQxcawT2HJSYk+nRHUEuGaWwLIpAmUBgVOdEtvOAtOrBFZNA6JhYMsJ4FtbHezrkBiCQGVFmQoUdM38Zbht9UasmrNUuR8Yj9l5ISUkUwUnPjgS5KlQhkt4nx+EfEJX6GWq6DDvw0/OC9cZvxeWnA/8UZjlyAY9b/8KgBQFZXPhuuqWNNyeItCTC1Z3EZv4IpJcsOaUCsovgd+WscjZz3EinBdhXbpgKnopp/l5NPrkyZPYsmWL2mjShmT16tVYsGDB8GbUW7RMxtH7P76iArXRFVpyJaq/8ncTbgH57DUbpkw4fyljSQIlCZQkcDlKgM20dRNwv/dONvMmE3K6OKjXxWTa+R0K5TtA4vd1bj+zBam9+uERg6kMyOoMVPbvyAG3CPzkCO5Uhg7g0d8cxZ7ZiMW+sxebbvj1wXNg6GUEslx27tyJQ4cOqcBR1dXVuOeeexSA5y2H+j74028h9uyD6ha91TR/6xGE5yxVfWRfpDogrAOaarugWSzostbvcb25+lvMQeHFmDesK6THHAzN6xrkfABrlsF4x/li9PWDUGYJ3PwgjKLWBwL9hpIxnGo/g62HduGpd17B9pOH0DnYBwI7h1elNFAdAG6eZeD3Vxi4aS5FnBNIZtwI3BQX3IQExcVJBYBdrRLPHpTYd07ijsUCH11t4Fi3xE+32fj33Ta6kwCFDK8KmriiysSHpgpsmmMiLE1EA0BjrY26WorIC3T1CqQy5OsTSNsSjiXRUG5iaEDiheMWnj7tYE8/0BtPwE4nsXTeCtx3w8dw7zW3YlJVDTr7exToGlDBfwRSiQx6ursQDIZQVV2FsmgEjpNBPJ1Wvkery8rR0nUOv9jyJP7l6Z+ib7AHQoRQFQhjUZXAp+cZuHFxAGlDoD8t1EOttkIiKG2UhYGaSncpP9MWxMBgAMGIgxP9Dl5tsfFCq4XDMWKRSpRBYN0Ugc+sFLhvmYEIsUWojxZwsl/isUMOnjssUV8hsLQJWD1FYNVkA82VBkxDojsu8fJJB/fvlnjxhIQTcQM3KQTJcdSYzKiZjOsWrsaNV6zHuvnLMXPyNESCYZimG53+g3rxqR6fRn4QHgDeB3+hh3qxY/tBkE2xfS2lK0mgJIGSBLwSOHz4MJ5++mkFblI03BkzZqCxsdEX3FTrcDqJwIN/h6q2owjZKcglG+D8wbfQ09OjzFcv5Jo6kbLyMWIu59H39nW8fR9v+mJkcTHKLFTvRMdvovkKtUe90V4GTN9i+ufHUivUvwvdN7/yiml7oXYWez9XXX7vkIXaVQy7joGWXHrCQBab7OrRpBnoorWXLi9j8Hz6nG9cGTjzgqcMotH3uusPHQil73WAjgP4UB42i6b+cF+oDxzAhn7XXRkQs5WBXy7XLzK8DnoWK5NigOHx6n5bWxva29sxNDSkotR/9KMfVeCdvh9h0G7ooX9EfPMjw/ca/t8fIDRzofrby7bkRH6Ac7H99aYrNP4TLbfYfHpf6L2CA1/xfNHvj3cc9Dl3uazPxcrlckxXAjcvx1E5jzYdaz2Jx7e9hCe2v4y9LcfQHRtQYOUIxSprs0sv9CmgPghcO03gK2sNXDPdAEFkGZtAR2AoI3Gg28bOsxL9SYHJlQLLm4GplUDKACImMBCXePO0xE92OTjQAYSDBhbXmVjTaGButYn6YABXNDuYPSWDsjILPT0OTp6VCAUFwkEBW0pVX+MkAxVlBtJpoGNI4GgvsOdsHG3xCGbPuhLrrrgBc6YtRV+SQL4AAqEIyPyL+mUGgqipnYRUIolEPA7Hpkh6JpJktk6RzMvCMKSFI2eO4JFXH8LJ07swOZrG8slhrGgKYk6NRW6y0B8jQUlEwhLJtIPjZwmINDF3hkB9vYH+WADHW4I42SdxasjBwV4Hb7c72N9rYWqlg9vmC9y10MDqKYAICFRCwBAGTvdJvH7KxptnHHx4sYmyiKFkdrQDuHYG8OmVAilH4pkjDn66W+LlFoFUQAL0Ueb2mp21hGLP1pVXYvm0+bhr9Ydw+7ob0DypAaGLYK5+Hqo4KiuffPKinc/puV+d/DJF9/jFw5vO+9I2kYfL+fRXr9/vhZy/83upoXt+L53n04fzyXs+cijlLUmgJIGSBN5LCRAT5cknn1SbTPZbmW8zaTg2Fp7ZjjkdB1GRGsTAzGU4cdMf4OjRo2oTm2uzoYML+dZbvldoTc4HonifD7meN35y15894x2XYvvI5ep9KAbczCUTP5kVs7nP1b9C9fi1v9AznfPkOqjU2+L3fC/mu2LBqkK65dXhYtIXoyte3RoPGFmM3Apt9Au9N/n1M9/7mbfPF2LuFCNHry7ler/V+8trmi7HYgHPQumKAaUYEOQx0tszXiAq1/pWzLpaSEfyyT/X2lxIRyYCThYa40JrV6HnSK77DE7mejbwOBJj8+677x7F3NTzDP779xB/+WFAukSaSf/39xGcsUD9Pp7n0XjmQ7FpC62TxZZTKB2POzM4vQDn+ehiobpL94uXQAncLF5W74uUXf09+PWbz+Nnrz2B147uQ4bszEG25h6/fYb7NZlSVwuJNVMN/Ml6ExtmGSrgz/5zDp456uBMv8S6GQJrZgpURwSOtQMvHXXQ2i9RH5VYO1Vg9TQDaUfgX7c7eOqQjdOdDkxHorwigA/PieDWOQZmT3IQCtoISqDCACojrk+sdMYBBUJrbCaeKNDe5aCn1zWLj0TIP6cBYQbhGGWwRDkysgJGqBJGqAqOiMJGCDCDMMwIMhlbRUcPGBIBg1iiQ5BWAk4mAZmJAfYAAs4AYMfhWCQXSVkRMCUqQgK2RdR6YqsKVEcNJNIGYhlgyCYc2ICDAI52CfzsoIUdLWn0DFkKCF01w8QX1xlY1wwMJoC3WoAjXcDyZoGrZxuoDLvM10f2O2ioFAgJApElplUDN8w3UFdp4Fe7Lfx0l423zrnAMULOCLA5DG6ShFxANxoMYuW0ufhPN30KN6+6DrWV1TAV2Ht5XmyiQqd7tNks5CPH78WO8tKHnYd7X3r4AU110T09suilkorfC6H3O/2lSH8ZyfWydD6bkPPJe6lkVqqnJIGSBEoSuJASINPAWCxWsMjhDVEqjtjffB5G2wn1pDeXX4fon/6zYn4Wc+XbPBaT//2QRu/jpe7vb9Nz7FJt0i8HmV6Kvl4O/Sx2fp+vPM43vxek8rY71zs3BfjR3+3ZF2Wx/b7c0xUL9NJBGD176PIjcOjl0O8kN695diEwPp+szlfXKT+xN3OVM/jQ9xDf/LDbBClQ95f/gsjsxSo978/Otw3nowsXQv+LqV8HOAncJKYr7WtL1+UjgRK4efmMxQVrSfdAL17dtw0/2vwoXjy4A8lMGo5DgWIkDCEQNl1T7XmTpyNgGGjpaMPZtnO4cqrAl9eZuHYGmVNLHOt2MKUCCASFipy+/YyDtj5gYZPE6maBo53A7lYHZSHgqxtNRCsNvHPUwTP7HLxy3MGRHsARhgIOy4LupyYkMLnMQHMF0FzloLlSopF+rxSYFDQU2EoR1hN2Gj2xFBzbQCQkYBoObGJkQqCiQiCREQgHDJSFBFJpgYqoQCgskbGAeBJIpiQSKQeVUWByLRAKAr1DQEcvgZkmwsEAIkFT9d+2DfRnBIakRH8G6EoItA0JnIsBrYMO2mISfSmJtCUQSzsYzEjUhiWWNQE3LxT42BKBStPAS8ckdrZRsFSByTXAuW4HQQjMrgcWNhLfFHjjFGA7AiuaBZZPBWjr9KvdDn68W6I1WYG62gY01lbhTHc7MSnxVAAAIABJREFUOof6EMskYDkOpDDcYCNCoL6iEh9atAafvfp23LjiWpSFwpeFiVE+Bfae6E6EgUFlsH8b3TxEr/dC1HPBJmKegvxOzUkm+R7OE31pmGi+SyGHUh0lCZQkUJLAey0BmYih609vg9V2SjUlvHoTJn3j397rZpXqL0mgJIGSBC57CfB790Te6y9F54ohHeRqB+87OBiSbmpOQCabpFM6/VCNWJCUlg7I2FSdQU8Gf/nwTLdGozL09o7n/b0YEPZ85O0Hbgamzx8u8lIfenn7cqnATYXtZn2a0hiTDhBhh0k74xmz8xmPUt7cEiiBmx9Q7eiLDWD7sX347lM/w9Zje5FIJVEXrcL8ydOwbv4yrJq1BIumz1GA57aDu/Gj5x7BnqMHMK/Wxt1LTdy91MDCBgE7BTx5gIBKB5PKBdbNFJjVBBxqlXjtMNAbk1gyGbh+toHTg0AyDZQFXRxuT5vEo/ts7Dkn0ZmQyqelCACmAZgUaU4AIQOImgZqQwYao0KZvM+pMbCoLojF9UFUBdKwrAQSqTTSGVuxKixHIpG2QVbYAVMgNiQwZ6qB+hoD8ZREV5+NgZiNwSGJqqiB6U0hVFcFkEob6Bk0kLKj6E8F0DJo4UhvRvnPbBkSaItTcCSpmJrkD9QiMI0cJdvkUEQgAmBWFbBpvsDGOQYWNRjKn6gwJAwHePGoxKFuYGa9gbvX0MGWxO5TwO5T1F7gymkCG2YHEC0XyDgShzttPLxP4pd7bQTD9bhl7Ubcsf4GzJk8Ded6OrDn1GHsPHEA+84cxcmeVvQkh9BQOQn3rr0Rn9jwYaydtwxlIWrVb8/Fvjepx+cTbfFiSczv4Z7rhSMXU9Pbtgv1oLxQ5Vws2ZXKLUmgJIGSBN4LCZTAzfdC6qU6SxIoSaAkgfdGAjoQVsiE3g9s5L0Iuz2hMnRfpLw/0QPtMLuRrcsI5NRBMpIEAZ68j6B09OGL25mv7YVIErmkrefT9zE6cO363CTmpoAUAg3/z/2IzFqkiuS+0e/vxV7jUgKbDG6ynDhYFrE4df+z741ml2pVOigvtUaU5H5JJEAGzEOJIbx1aBde3v8WQmYIV8xYgJVzF6O5phHBQBCmQfbP5GtyALuOvYvvP/kLbNm7A8h047oZwBfXBnHtVAO9imUvEQoAfSng6QMOdp2RmDdZ4Pp5xLqUeG6/wFstUgGCk8uBRfUC62cA0YjAtjMSzx6VeO20g+P9FJFdQIVAJxY3NYECGDlSBcQx0kmEHWBm3WR86pobcc+Vq9BQlkJq4CSG+k4AVi+MQBLSiUHYaRVoR9o2pEwjSNHVzQCkCMAWJqQIwpFlyDjlMEMNqKiZhbr6hXjndC9+vvU1vLBvB870dSMdDMMxDUiDIr5nfVySAG2pQM3aMLC0QeDG2QY+upQAWIkjHRJvnQZaBwSWNwG3LDIQCABvtzh45YhrVn/nCgOLJgtYGYFzveSAGlgxRSApgRdP2Hhwr8SWM2HMbp6Dz266DR9efS1mN81QoJ2UDjKWhYH4EE51nMWekwex++RBTK9vwqYr1mPJ9PmIRkacPl8SpboMKqHlih/49ADlF4vLoGmqCcWeEOsvDHrbcy3HF+Jl4UKUcbnIudSOkgRKEihJoBgJeNdUv3XQiQ+h68/vUMxNCtwXXnVpmJv8PKN+jNcPdTF9L6UpSaAkgZIEShK4PCTA6z2DYrTm036GmJ3E2KRnEzE+GfSk78h0XQ9IxD3xe44xoErpGRTV0/GzkNJFIhEFSFJadhVGv1N93D59j0Vp+3/5XSQ2P0TAkWrG5P/6Y5TPW6Z+p3z0UcDSexCs7FJBWbx3o7EjpiaxNulzue1FLw+Nf+9aUQI33zvZX/SaaRJatqXM0skfIwWcIZNsvyttZbDjyD5859f/hpd2bEUy3o9FDQF8aXUANy0wMLUa6BoAth6XePuMxNImiXWzAXK1/+IRiRcOCFwzX2DdLIm2fomXD0okEgJfulpgxSwC+CT2t0hsPgG81SpxtFeiKwHEbcAiPJFstglYlESbTCPkmJhSNxubll2LpupJSKdisFMJLJ02C7esXYvysIHe/k5097QDdhpNDU2IJ5Lo7e+HMAKYMnU6mhqbcfRUO17ZuweH2s7CDIXRUNuEnacO4O2j23GmpwW2IYFwxA0Rb0sYUihT8sqAwJRKYHUzcN10AxtmCcxuFhiKO3h0t6OCAdVVCKyZIVAXNpDOAA1VAuVhoKVH4rE9DoYyxPAENswRaKoRKs2pLuBX+xw8eogCEplobpyMP7r1Pnzsqpsxrb5JBSDyXjSOtuMglU6pDVAoSMD05enfI98D5kI98BjcpIctvQQUuyn0a9uFalOxk5nboL88cF6/9hWzMS+2bj3dpe73RNpYylOSQEkCJQmcjwSKXfNtBW7e6Zqlq/h9dNjqbuDGfXE2N+bCqIsOcOm/Kp3ckPDHZRooX9z0c8J1j7uxOTL4dd2vX3o6n/4WbI5fHvXd2Btj9svF1OfNpMVmHG6btxyfvo/6yns/u9Ef1VdPmpEk4xGYlraQKo6RRRHCGY8s9OIKtaXgoI9OMFyc95d89fjdK6LLqmbfdPRlgY55b+eSyajyi21UtvB8804dnlMHfPQi+/1YWWZlrZfrKWOM+uaTbbFjny3Uv2xP/Idi9cVvXdDEm1PsxbY531D51E1rt03xE9S67bIr3e/cuAgB8v0Pqb4j92yWMGFKG6Z0v6e8KTOk7pmO+z1dFkzYBqV1EHAsVXZGBJAKhNVzIygtBKSlyk2bQYocMfy8UvXxs4Xlqvqf7VxWzamMsJ1Cxggio9or1LOHklrZPagg/pG0EaQ2SAcpIwjLIMdwEiE7jbCdQdXf/Apy2vxhd2E647PYYb1Q6S4muOll7tKek8BhdkkwLOqswpf2VxdqVCdeTgncnLjsPjA5k+mkYgc+vOVZPLztORw4d1KZgQccgYaAwI1zDdy1SGDdFKA8JJSfSGED21sktrY46ExJLJ8u4GQMnO510B2TqAkD18wwceVUoDrkmqDT+moJie4EcLRHYl+HxJ52iYOdFH0c6E0BKYdf6x0IaSEi3KDhtOwGAmE01k3BNQtWo7GqDt0DPTjX24HySCVWzFmKgdgAjredRCwZw/TGqZha24T9LYex++Q+tHafheNkFLMzJYC0pEcG7TIMdcpUFXTQHAXmVhtY0uD6xKSfUyoFogGBAAGvAaBn0MELx8j83GVn1kUJFxVoHwRCAYGlkwXWTxeoDruszrKARE0USDrAa6ckHtwj8U67gy4SYhCoiIZx5fTFuHf9h7Fp+QbMbpquWLXvp0uBr9lgP14zCvVYFWI4wA89FPRAPxN5CPDpJwcX4jKLkZnO/KT0uklJMfmLSaM/ZNnUw8vU1PvtZ2pyKUBiHpti+lRKU5JASQIlCbyfJOA9SOK2e5856pmQGELXX3x02OdmceBmIVTMvT+cSkvubngJ3FRw5jACQZtIBjjzyjonQOPNlQdpHZW0OHDlgo6/tw9F9GkUVlkMbjRRcHNkSMZKKQ9QNJzYC27SjTEgSyGgMwe4WbDfBRNkAXyf0SwiayEMsJCOjBJD7j/cYgoBU8Wqd1Hgr09lher36klR9eSao57+euseow6eOZvdJ42RWw599cPkC43dmPu+YOxIu8aCrRMENnMtpMOLeu6WF6PS/oC3VmY+cFM7kKI1ncBNen4ECMSUDG7Sem8qkJA+dF8BnoqkIrLgpq2+S4ugAj4VsChtlZ7ATgIXGdwMOjYcYwQc5XKpHxmDANORXhuOC5LSM4fASbqCdgZhJ400AZbKypGeOny5ACmDmwFqg2MjYwRUOyhh0MkgYqdR/fePKnCTmaJ+bNFx69QEMlxoYFMvj+M7EEuTyDS8Z/Rjauog6AS6UcpyASVQAjcvoDDfj0X1DPRh64HtuP+ZB/HaoV3oTydhqYUxuzhaAiHLwZwaiQ/PE/j0MhNrpweQSAGvH7PxxikHfRmJdbOEiqy++4xEfQS4Y7GBD801kExRwB/3xDFkAtGAVAF3JAGdEkikJbqGHJzsFzjYI3G4W+JIr8TxAYmWQYFUisyQ3eZIgiPp5ItOktTfgGNICMNUgYbIxyX5yJQOMTChPvSQUCbqdOIkXVakGRQq0vuMCmBeDTC3zsTiemB+jcDUKqHAyFAYEJZAOiWRtIjUKVSdkSAwkJY40eugIyaVf9H5DSYOdAGbjxPIJ3HTXIGPLAoAQYG+mMSbp2w8tN/B44cc9FkCFoWjp2eMOkVzI8s3VdbizpUb8clrbsP6xatQRmzSy/hisI4eavQhoFGP+segnncjSX9ztHN6WBTLuhzzOpg1T6d62XSCyip0cbv5ITweYLRQ2fp9/SGnb7LVO1r2xUM/5dRB0OH3NS2dX90TAYZz9eFCljUeOZXSliRQkkBJAhdTAsWw3yX5NuvvhrTJFiW7Rhe1K55oy93gceR+xuHABMI9aHXX4kKoirfe823seOubaL/Hk29sn863lwVBjGKbN05x+ScvBG5SY8ZZkau9RfWiuFRFFTWuRLl7NJG+jqtqLbFf7y9G/cVI+WLUm+3qRSx6opIv5SskAf+TFQIns9TdUQXwENMzzLJtJJOuGTs9V8j1XDgcQlkkgmQqpT605yGXZqFgQKVxD9dcso5+qfi19E8/lMsC6O5XEmZ1PUQgqPZ/ZEIfj8fVPnDkOVaor+d3/0KBmrz/4T0s/c1+NNnkfKJ71fPrYSn3RCVQAjcnKrn3eb5kKol3W47iN2+9iIfffBb7zx6HQ6cyOkBEix3hRTYgMkCFAcyvBe5aIHD7YgOzagX64sC2UxLPHXZgSwfXzxbYNMfArGrhApsWBQ9ylC/OnpTAqX6B/iSUX87pVUBDGRA2aRUlEFMgZUsMpoHOBNAyBJwbctAVk+ikT5wimQMxSyJmU9kCGZuAR1v57FTFmCYEsQOFRMR0UBUGaiMCdRGgvkygLmpgSqWBaZXA5CiUP83yIBAOUGR3iYEUcHZA4Hi/oSzVZ1QCzRUS5SGXoUltDJgSkaByFIr2AeCl48ChXoGmCmDtVIElzQIyCOxskXj8XRsvHpc40i+QIfqqyjfqEeK+v0oLFaEQlk2dh99Z/SF8/OqPYGpDMyKEsl5mFzM12T+LDhRy1D/6yQ636cGnXrk9oB77LGE/MeMF2JTbBctSm0Q+XSu2jPf6hM3L7lSvCjmO0i9FW4uV22WmiqXmlCTwWyGBQuZehe7/VgjpPDt5KdZZvya+V/Wep7hK2UsSKEmgJIGSBHwk4H0e+73ve9/5vQCbDqbxnovy6IQMtpTjtPR3LBZTQCNHdy8rK1Mm1ENDQypYEYF27NeT92i6b02qgwkrDPLx/k0H/3QAk9KT31DdX+elUIzxgJt+FnLeNnLkczY3LwGal2IUL04dJXDz4sj1si6VFoQT507jZy//Go+8/Tz2nTsJy6VGuifFHlORMjOIabWTMam8Gsl4Em0dZzFvUgY3zJHYOEtgfh05RRbIWBKVxM5U7iAFLAcIGxJJKbGrE3j5lMTuNmAwBWWuvaYZuHGWwNpmQ0VPT1vuGRKBlCqiugEMpSW6UxIJRyJgABEyi7eAWNIFGwmLJVCS8DNieBK5PmgSS5RASAEHEgkLsGygzBRojBrKZJwWOttxXW269VGwI4lXWwS2tAic7qczK6mCB10zHbh+usCcGjcPxRlSPFIpkcgIdCeBYBgKSI1bAvs6JZ4/6mDLKYlBpwo11fWoqIiiPdaL0z1tyGjR74ZpqQr4c1AZCuGK5jn42i2fwY2rrkV99SRf58z8sKOHFT8kGeQjRuTFdG5MDzJ6eNKH66QHJtP2+SFC6ah99EDk0y+OHKiDkpxvIg8SPXq6bvJ+WU/API3TH9b5Nr25XpYuRL9LQOeFkGKpjJIEShIoSaAkgZIEShIoSaAkgd8GCbBlGIOBbJHFIKTuBovSMljIexf+jgghOumD0vFej02jmdxB95hUQvVSOgIZOSYBAZt0f3BwUIGWtBcjwJO+4z0atZP3jVQug6McaIju61HfuQ2896T0HBSJ+34xx3s8oGaufRQTYlh2bFHoteYrHRxfzJG8eGWXwM2LJ9vLumTbsXGirQXP734dj7z1At44ugcJKzPCHhOum+K6SAVuW34d7tpwE5bOnI/2vh78csuTeHb7G2jvbkdj1MJV0wXunA9saDbQGHXNt9MUKMiRCBtARwJ47iTw7HGBrpiBaNBBe8zBtCqJ2+YauHuhgZoQEMtQPumafwckoiHgrbPA4wfJT6fEmqnArfMN5bvyeJej0ixuFFjSKLC/3cChHomhlERjucSyyUBlCHi9xcCxXgkhJObXCqyfZmBWjQHTEKqNtHCVBwWESZHLJR47BLzTKpT/zLDptmd1k8Sd8wSumkILvESaEFGi+wcEIgHAdtwASVvOUB8l3jhroz8hsGjmHNy94SYVBZ1AyneO7MOPXnoUb59+F93xgaysXa/uQvz/7Z0HmBbV+b6f+bYCCyy9C0izgQooxdixoNEktp9GY4wmpppeTe+m/NOLKUaTqJcaW5Qo9oIVRRApIiBK73132fbN/7rP7sFx+NpWdpd3ruu7FnbPzJzznDPfnLnned+T0OAefXTKIRN1ydTpOuGIY1VUUKREilXnuGlx8+Jm4m94DDa+pIuKityNi5tPS2z+3NGbHzdPboweivkV+HweFp982d/Y/Y3aw9FUYDTXuvvJgJ8kRG/yuR5jf5RL59yM37RThbD7CUVLTSIMbu6PEWHnNAXanwLpvq/aX0usxqaAKWAKmAKmQPtWIBX445kMRycbz4h80j1bNKb1PH/xTOrD0lvq2cTXLRPcTPU3nw7NA0z/zBld/6Ex7bZ92q4CBjfbbt+0Ss3K91TojTUrdN/sx3T3K0/qzU1rVFlTqT4l3TVxaP1CN2Mnq3/PPg6e8SW2e0+5nn5ttu558XE9Mf8lrVq/2rk1Jw7M0wlDE5oyWDqkV13IeUEidA7OpdtxRErPrg4c2OxfEmrqoEDHD05oZI+Ec1ZW15Izs27RdMBiSVGghVtCPbCkVht2hRpaGmhoj0B3v57UwX1YfTzUjjJWbpfL47m7Slq2hVBl6diB0iG9pXsWB1q5K9CAroGmDAk1oW/o3JuJRKDqZOCcmwV5gQtL31YRau566amVoeZvrMvfyTFwbeIu7deFFeUCKVGryqS0sVxatDHQrJVJPb0qqSXbQiXzumjM4KE6Z+LxOvPo43XIkBHq1rnE9aUDyutWasacJ/S/uU9rzttLtLOyXEUFxZo6aqwuOPY0nTHuOA3rN3ifvvcQz78h845ICtIvvI3zq7e1FJyiDpyXOnio6m+Ufmz4t4b+rRj18+ARAOohqM/RAgD1oQ9NcZxGFzJqqTyazXlBproBx4FndPKR7mbenBOUVO1rqbHUnFrasUwBU+AdBfaH0yDdA4X1iylgCpgCpoApcKAokMop6B2dqXJRxu/X2SK24nPyVPv733nHZUVFhXtu4zmRZzae17LN9zPVI74vz18cH4DakosKZXtu8lDV6xxNkwbQ5JPL2gwHyljtyO00uNmRezfHtgHddpbv1qwFL2vm/FmqrK7U+OGH6fSj3qNhfQcrPy9/n9DoXRVlmjnnKf3zibv10NxnVMMKQWGBugTksgw1plegyQMTOmZgoJE9pV5d5BYR2lQRqrxS6laQUPcCqTBRBzRZsMcFZteHibNwT5ciae6aUM+8nVRlGGpM30B9uwa6d2Go2gAYKRUnpAuPSGjsIGnttqRmrQi1uVw6bmigcX0DPbmChYmkndVSeZVUEiQ1fXRCI3smHNQsr647b5AI3Yru1AVISqh5Mki6hYd6dkqoIJFQWY20tSzU4k3S7HVJvbQu1OubQ62tCFUTJKREUsP79tc540/UZ8+6XIP7DFBhipXPd1Xs1vwVS/To/Of0/LJXNab/MF103HSNGzZGXTvVgdDo5sMBuEHh1vQJm33OSg81GxPWneMQccX8DcyHPHhHJlCSzYNPbijUyd9EfD4Wn8+EG4wPfWAf/t0U9ybnjjo44/ljGtLG1irrb9KpHJzRyUu8XLaJTUvU3wBnS6hqxzQFOp4CBjk7Xp9ai0wBU8AUMAWyK+CfQyjpn8c82MTQEU+d5dcjiD67pcpr6Y8RhXf+mczfc6Pn8wut+rk7z448t/lno/j5vLPRR9exP8f1z5j+XB5c+pB5/+zlU5XxfOrrmF2t7CWi84lUz0JR56U3yfi6eYNNSz8XZ2+FldgfChjc3B+qt9Fz8sVVUbXHrZBWWFDgoGa6bf5br+v6h27VvbMf07odW1mCvH71b7IRs9K4lF8bqqSgVqN745pM6LihCR3RP9Cgrgl1zqtzQbK6OLk6+VmbrAsVJwdm58K6UPI7Xws1d2OogaXS6aMCje4T6OWV0i3zAu2sDF3ez4vHBapUoBmv1WrB+tC5NN9/aJ5bOGjdrlBlQaiV5XWrlr+xRrrwsDxNHZJQaVHgQuFZL64gEYjmkq+zIF8KaHoobd2T1Mod0sIN0vMrQz27KqmVO6Vd5PGE5/ICzK18nnArnxcGgcb0G6JrzrxM75tymnp366EEf4tt5OusrKoUkJhFgzoXdVJ+irdpHgxycwIE8kXtbzq8gevSpYt7Cxe9+WUbXv5G1lBo5eEmb+i849K/GeP8/oYIqPRvB/m9v/F5h6mvr3eAerjp83I2tF6+vX5i4ScRLZl3NJvGmf7u+yr6djVdsutUb3x9Hp/4G9um1Cnbvo3tk2zHtb+bAqZAx1EgFdxszoedjqOUtcQUOHAViIKK6Nw13cveuOPN5iMH7tg5EFreENdkLmV9ZBvPRv7f0Wi3+DUYPaZ/3kD36O+jz50eyDbkmSTdXCF+Hv//OKz0IebR3KSpnLEHwnixNu6rgMFNGxU5KwAErK6p0aYdW/XXmbfqjln/1evrV0rFXaQEy42zKnb9akTJkOhtdc8vVmFeYR1AVJX6FldpTA9CxgON6J1woebAyNJiViwPHCfMw0WZF6q2RnpqWagN5dKQHoHG9QuUF0pPrwy1YGOoUb1DnXJwoJKihN7eFuq+BUmVV0sTByd06igWE5LmrE5qzppQb+2AvYYa0zvQySMSGtQ9oQKcmrWhkgpUxeJANaG27ZHW7pLe3h5qxeZAi7aFWraVOuSrOuikwvx8ldVUqLy2UjUBy8gjXwReJpPqnJenMf0P0hfe+xGdMm6KBvTs22ArPDcL3oJ5qBkFYf7f0dDvVJPCdB3LDQC3JQDSuy5zGQQeYPIGMJpzM2r39zAz/saN//vk1P6mCKzl4+tDXZr6ls3XEf28Pm1hIhx/6+gf+FM5MeM3/VT1z2VCk0ufNqZMW9CzMfW2fUwBU6DlFcj00GLfHS2vv53BFGhrCsRfvkf/778TfKSP/1sUvkTb41/O+/IGNNpab1t92pMC6V400AZ/DeYCLf16DN6NmosG8flA1NkaDS33v486Rm0ukYvCB24Zg5sHbt83uOWEq6/cuFZ3Pf+wbnr8Tpefs5oFbwi9DuuhJj+TNSopLNJhAw/W+ZPP0EF9Bmnzju2at3yxXl22UGu2bFRVZYUKEzXqUZzUwK7SwO4JBzn7dwk0oCRQvy5S7y5S1wKpiPD1/EAFQaCghsWFMIqGKukkdSIiujZQdVWgjWXY6KVunaXOxSFGSlXWSDsqpLKqOkcof6sMpR3l0ubd0oYyad3uUGt3JZ3Lc81OaV1Z4BYECoMideteqoP6DtLhB43UuOGj1ad7qea8uUCPLXhB81cvU1lV9V7XptDCxdbXKr+mWhOGH6GPnnqhzpxwogtRz3XjRgL0Y3U7QCL/j0K/qMsvHQiL3oziYc4eJnbu3PldiaVzqZ9fDIh6eScpkDTquvQrmPvweX+T8uH1PrTBT2K9oxNI2hw3LH9+DxD3p4PTtzHeH6mgJvWNQ+pUfR3dN/pWNZf+a4kyzdFnLVEvO6YpcCAp0FwvPOLHSff/pmhr3xlNUc/2NQXahwJRUEmN6+axUpBMKtyxSdqwUuH6FdLm1dKube7ZQYk8qXM3qecABf2GSf2HK+jRR8n8QtXW1q0aTTSQf6luwKN9jIUDuZb+Osgl32M6o0qq3/vjxgG/d1KmC3eP1sM/j8Xrlmo+kW6O4U0t8UVu/TNYvH7edekjEf3YiLowo/seyGPH2t44BQxuNk63A24vvrzIFbn47aX691P36pHFL2rl9i3aU1OrIMQTmaxLmFlbpR7FnTRl1JH63NlXaMphE9SluLODNhWVe7R260a9tGyBbpk1Q7OXLtCW7dtdCHuQDFwYen4iUOd8qXuR1KOz1KskUPdiqaSgDmSWFAbq5hYqkoLQRYIrPyEV1i8KlExK5dWhymqSqnELBiWUDAJVh6F2V4XauDOpTbvrHJo79hDanlBZdaCQHCN4OzluQUKl3brogsnTdPaEE10uzL6lvVz4OCH76PDwK7N086z79fCCF1WR9IDT0Sn3SYRJDevZR/83ZbrOnzpdR404XHlM2nLcPOD0eTajOVQ87PROyFSgLHrDit60/M0pGjqeY5X2FvPh6dzIfL18XfyiQPFzcl6/iJAPjYg6Nj2AbK6HXn8+7+BsqdXj02kXhZrvTOqdzfddW/ytqZ8E5AI1OVB8wuPP6ycGDe3b5izfXH3ZnHWyY5kCbV2BXFwSqdrQXHCzsfrEX7SlOo59JzRWXdvPFGg/CkTnP8z39kKLsp0KV7ym5LP3KJz3uML1b0l7yrCI1RskMElAP+s/BYUK+gxWcMQJCia/V8HhU6XuvR3g3L17t4OlvFhnfhcHI+1HLavpgaBAY+/rXpuGwk3/DJDuWSL++yiAzHSu+HHj9YsbOvx54qaMA6HPrY37TwGDm/tP+3Z35tpk0i02tH33Ti3fsErPvfGqZr0+R/NWvqFNu7aruqpK/UoT3NgJAAAgAElEQVS66awjj9PlJ71fUw8/xuWRrFuyp26rqqnWq8sX6ef//bueWDxbW8p31iW4ZLUhB0eBloGK8ws1qLSfepV0V21tjXZXlqu8qtxNaiqr9rh6JMOkErg5A7Bk/YZxFOgTBMoLEiosKFZRYbGKC4vVubCTuhV3UUVVpdZt36St5TtVFdbUWToT9cu015svS4s765rTLtGlJ56rEQMO2gdM7iov04tL5ummJ+7SvfOeUkVNpfKVp74lPTR28EidOnaKJo05UkP7DFTPrqXqVNTJ1bWhmweJPiG0v+n4RM/k3PQrkEdvMtEbaboHyqY8aHoXJg5O3qJH6+XzcPrj+7eI/if19G/umrJCejYtoyEV8UTe2fZtzN/joDI6CUildapJQDZXbjbome6tb2Pa09R9mjK+mnpu298UaK8KNPUhaH+1OxPctO+C/dUrdl5ToHUV4HsgGlLuXiyX7ZDmP1UHNV95VOHmNXszWOVcu9I+Shw2WcHxFyhx7NmqKe6i8soq90zgX9b71ZDjTrGcz2EFTQFTwBQwBdq9AgY3230X7p8GMIEpqyx3TswFK5fqiUWztXrjeh05ZLROP/o4TRg1VkUFhe+qnHN/lu/WPc8/pN/PvFmvrV6uKqyXQV6dBdPlrgxVlJ+v0QMOcovyTB45TvmJfG0v36Wtu3a4z6vLFmvGvKe0bOMq1eKUdMud14NDxygDdSkqdnU5dexkHTJouPp076UeXbqqZ7dSvbVxtW59doYenDdLq7dugrTVvy1+B5AW5eXr9MOP0dXT/k9TDx3vAGV8211RpgVvL9FfZt6mDbu2aHDvAZo8+ihNGX20DuozQJ2KilMuJtTQHvMuREAikNPDRJ9TkpXJCQ1vrrDuXOvnJ7HUh7fz/IwCzPibOh8iAfz0IUUt/dAbnWhzrpYIUfeQMuqWTfW20usadVdGASj/zvS3eL9EnVq5uKZy7deWKNfS/dwSdbZjmgKmQG4KpPv+ses+N/2slCnQERTw8y3/fZBHDv6dmxXOuF7JZ+5RuGqJVFP1TlPrs1m5X2BU6NJdOuhQBT0HSIXFLsVTuGurwqVzpF11C5cGPfsrmPo+Jc68SslBo1QZBm5ezMZcOJoiyb5/OsKosjakU6Ah0RoNNT6015esNlpMAXc7Cdv6U7H1U5tXgJW/q2urXdh5YV6+igqKHESKb3sq9+jNdSv1t0du111zHtHqbZsUKq8uZ2Xd7MYt+tOzc4mmjhyn7170GR02ZKSDhGzMg4Bor61You/c9ls9uvB57WHVIQdFvSuyLrR9QLdeuuLk83TFKedpWJ+B71rQZ9OOLbrjuQd166z79eKy+arFNerqW1+PgFoFGtC9VNecfpk+MGmaRgwcmhJUVtdUaz2AVFL3kq4uBL8h4ecN7VzeUvtQdWAimw/N6dSp096JXUOP29Ty0UmtD1WP3ng92IyHXTf1vLns7+Gwv1k3J+CMrxKYaUGkqLOT/eL1aAjYzDbZyUWX/VnGHjr2p/p2blOgeRVINY20a7x5NbajmQJtXQEf0eOidxKBc2gm7/2dko/eLG1dv2/1Pdws7qxg8Bjlnf9FBeNPlXr0qytbXalw6VzV/uWLCt94uX7R0joQmpj+MSXO+piC0RNUWVWl1atXq1u3bmIevD9e9rf1vrH6dTwFmgNupjtGQ47d8ZS1FrV3BQxutvcebEf137Jzm55d9LL+NPNWzVu9VNsqdqsmGe4NaYYxFiTyNW7IKF06dbouO+lc9ejS3YW2+43QeNySP/zPn/Xwa89pVyVvbOvz81AoDFWQSGhwaR9dPe0iXXrSuRrcq/+7Fqqprq3RvOWLdNus/+m25x7Q2p2bpLx3XKY8lOH+LEgE+uDks/WhE87R5EOOcjk328IWzXkJ7PQ3IR+qzuQuHqremvVuiw+6cQenD1NvjC5xp6YbL879y5w7e+qBKMRMl/cmepx0b1xT/T5+bI7Tlt9f5aJXY/rI9jEFTIGWVcDcmi2rrx3dFGhPCviXyHsX+9m5WcmXZip5w9cV7twiOSNCZPNgM5GnYPhYJS65VonJZ0nFXRQufUXha08rZKGhPRUKn7+v7t+RLSjtq+CcTykx7TJV9hyklStXOqhJqiYWy4w6OOM68gJ+06ZN2rBhg9auXas1a9Zo8+bN6tmzpwYOHKjBgwe7n3379t27686dO/XWW2/p9ddf17hx4zRkyBAXrbRixQotXrw4a1d17dpVw4YN0xFHHOHKst+yZcvceTNthxxyiA4++GB17949ZTE/t3300Ue1devWfcr069fPtYv9+TfPB02dd6Hdk08+qQULFuiEE07Q1KlT3XHZiDCjTfQH7aMs5+PcI0aMcJryoZ/8xnHQtkePHho7dqyD1PGNZ52FCxfq7bff1qBBg4QuJSUlGbVLp3Fpaan69Onjxkvv3r2dPvy7tTb6bNu2bXrkkUdctNv48eM1atSod5lwWqsumc6DkWbjxo2uD1etWuWuFdZaoJ+4RugHPvRXLosltYU2WR0ODAUMbh4Y/dwmWomzc9WmdZqzYoGWrV+p1Vs3aMP2rdq0e5u2le92P0uLS3TG2Cm68uTzdNTwQ/f5wnRw860luu6ev+mh+c9pW0VZXdveMW6qIC9fQ3r20SenXahLTjhXg3rVvwWOqLBl53Y9Mu8Z3fD4nXp00QsuN2fPzt3Vq6RUvbuVqn9pbw3p1U+TRh6p8QcfpiG9+6uAVeHbyOYhFpM0/++9oUD1Yd9NncC0kaY2WzWa6uCMulOjDtTG6hwP4W+uPFHxN665ws39DUIbq2OzDRA7kClgCpgCpoApYAo0SAE/B62qqgs5dwv8LH1ZtXf8QuGz99annUpzyOIuSoyfprzP/1Xq3sutoF47489KzvyHBBTNsAUTz1Di7I+r5tiztW7dOhfVBDQDJPqX/PGVoYFKd9xxhx588EEHKoFxwC5AWVlZmbZv3+7MAYceeqg+8IEPaPr06Q6EUfZf//qXfve73+k73/mOLr74YgE8b7rpJv3mN7/Jqtfw4cN10UUX6ac//amDfX/961/dZ86cORn3/exnP6uPfOQjOuqoo1KWYx5Ju0888cSUx+rVq5eDUQDFiRMn6tOf/rSGDh3aJJi3dOlS/f73v3dw7tprr9X73/9+pzmw+LHHHtMf//hHBys5J6CZDRDM34GJV111lc477zwHPBk73/jGN1yfUD+09QA42mD6hXL//e9/de655+oLX/iCxowZk1G7dBoD4zzQpG+vvPJKnX766Q7UtcaGFq+++qqOO+44N/4YP5/4xCea1CfNXW/G+4wZM/Sf//zH9RtwGc3QDsDJGABwTpo0SWeffbZOOeUU93fbTIG2oIDBzbbQCwdYHVgIiFD2mtpaF2a+p6pSq7aud8ATxyRh5GMGDnch3vGNG/nytW/pJ3ddrxlzn9bmsl31+Tbr6WYQuND4Yb3668vvvVznTpqmfqW99zlONW9cN6zSM4tf1pMLZ6t3156acPDhGjt0tIOhLADk8kIGCXsj1YHGpweU0VXes71xjEJRpGjOld1bOvQj1fHTOT7bUjdHQatBz7bUM1YXU8AUMAVMAVPgHQWYUwBsADWAQRc59OIM1V7/BYVrV9QnlUqjGHk0J56h/B/d7wqEb8xR7V2/Uvj4rVklDkYe5eBm7RlXOXcZLjNgGjAPyIkbL5oi65VXXtEPfvADPfTQQ5o8ebIDbGeccYZGjx6991xvvvmm/ve//+mJJ57Qe97zHn3oQx9ycBPXYBxuAizdM8yePXv3v/vuu/WXv/zFOQxvvPFG5/KkLn7RI1/QgzeAMP+mDqncg+QRTZXmyx8nDjc/+tGPvgu20icvvfSSbr75Zt1111362Mc+pk9+8pPO+ej0DkMHR+Na+eNTP8pE65YObtL23/72t87R+bOf/UznnHOOA5hswDFSBwBzDzvsMPfx529puJlK4/Xr1+v+++/X97//fR100EH6yle+ossuu2xvP9Kn6M5YTrV53YHoqZ4hgLs4WIHmXmt/nFRwk37jON4BGz2n7yOcqIw3oHH//v33RmXF58iUp81cD7iSuSYYX4yl+OZfTETNFfTjn/70J82ePduB5k996lPuOuE6YOPY9CVjiusF5y7XSbzujCvOv2XLlpSO3agejI+o+xegin44pLme3cJk9ZvXj3ahA3+Pb5SJHpO/c0wcxQB2QDbu7lQb+6FzKr18v6e7Lnnhwdjipz9PujGU9QvOCjRaAYObjZbOdmxOBRxASrKoEDkkyb3JKuj7hvhSbvOOrXpo7jN6deUS7awsdzcgFh1iH8BpQV6eBnTvpWljp2j0oIPVpbguXOJdNwu+oKurVFFZoT1VVS6vJ5+C/Lrj2NZxFfCAk5uUDymPuyajbthM5ZpbpVxhJOfNpSxl4o7MaCh8vP77272Zi56p6m8ANBflrIwpYAqYAqaAKdC8CjDP8Pngeeh3cPP5+1T7x2sUblqzL9xMJBSMn+bC0YM+g12+zeCY6XWV2rhK4dsLFa5bpnDHZumtRUrOf0ravnGfSgcjjqxzbp5xlQM5hM0CEnGQ4ST0AIL5wcsvv6wbbrhB//znP3Xqqac6hyDhwKnAIWCDTxR+pIOb8UrdfvvtztXo4eaxxx6bMsw6DjePPPLIlGArW0+lgpu4Sz1Q4e/AxltuuUV//vOfHYTCDXr44Ye7OuKYBPh+/OMf14c//GEXFu434BRlAb04VX/0ox+5P6WDm0Bh2v7888/rmmuucQ5LQuoBfKlAkZ/HthbcBNT5egCfXnzxRddmtPra177moC964ark34xroCNwL7qRAuDnP/+5nn76aT377LOi7yhLegL6lbEGXPOLvtJ+yuDOJDXBzJkznQuVMcV+OGkBlvzt29/+tgtRZ+wRCj5r1izdeeedWrRokRsfHJN9SDNAX1144YXu2LiPOSdgDbhO2gBcyt45CwA8/vjjnRN5woQJKYcV1zDnob1LlixxcJrrhPqlM4H4tR+Aj9Rr9+7dDno+99xzDmr6tAs4b4F9J510ki655BIHt7n2gMD/+Mc/XJ0B7z79AFAUwIwj++STT3YuavoGvQGquKyBlegAXMUVjROWvgS+UofPf/7zbl/SIVAWIEv96Hv0RQ9cx7zE8CkOfvWrXzk3Nt8fgHq09dcSbaHvcVJzbK4l2lFeXu50w7FMn3J+9qG+pLfgJQrfOUB021pHAYObraOzncUUMAXamALceJjAsjH59ZPcdIsEtQZAywVYehlzcWBmApltrDtyro4HsKlAbLy9ufaZh8BRbXPdN+eKW0FTwBQwBUwBU6CDKcCcCSjBQz7QwLkA5z+h2pu+qfD1l10u/HdtefnKu+x7Ck65WMHAEenVKNup5MwblLzvjwrXLt+nXHDoZCXe+3FVn3iJc4gBMIAUPnwWGOQjbQhnBvrNnz9f119/vYMeDQmjbSm4SZ2vuOIKB2miAAlYhGsNcOPdj6mEisNNABluUb/xdyAXDk7g3pe+9CWNHDnSQb7mhpvAowceeMA5RwHNhC179xrnBgQBlGmPB8etEZZO7s+jjz7ajQ2vMeAM+IYOhMn7sHR0agzcZPwBtr/3ve85UAzQov+4LgBxAC/C6Oln4BrQkjL8/rvf/a5zjTJe0QttANKA+IcfflhTpkxx8A49qT+QDReyh9hAU0AbzzP//ve/nf6Mb44JXGZjDDCm0D6aSzY6poDZuFl//OMfO2cjgBfAmetGX9JWoC/QE6joc6syHnCD0p7TTjvNwUz6w8PNX/ziF85dSl/wQoB0CvQPwJyytI1r4X3ve5+DmPQbIBeIed999zmtgZKMfzZ+f/XVV7tr/KyzznKgnTHI9wH6M05vvfVWpzepGtCXrTFwE0ctcJw0DaRLuOCCC1xf0ve0m7oNGDBgL2jOVU8r13gFDG42Xjvb0xQwBdq5Aj7knAkgm4dcfsGh5sqD2VZligLSTHWMgr5c92npNkdBZkPcnOlSAcQBZ3PXP9PxW/rczd0WO54pYAqYAqaAKYACHm4CR4AQuMWKN76l5EM3Knn3r95Z5dzLFSRESHnQZ4jUo7+CUROVOOuje8VMvvyQW0RI2zcoXPm6wvUrpD3lMbEDJU6+xMHN8hET9jqmgEep4OY999zjoA/uOpxiuLVwu+W6tRTcBFJ5AButC4AY4Patb33Lgbl0WxxuerdgtDzzC2ALsAkQRo5EQFlzw03OSf/v2LHDOexwfOJ0Q3MfDQU0AwBdeumlDrK1BtxMp7GP4gIuA9WAiMDGxsBNoB45KjkWfQKIIw8l6Q+AmgAu4CJz1Vxybl533XXOaQyMvPfee13oddRlzIsEfv+Tn/zE5WP9zGc+49y45Dz95je/6cAgeWOPOeYYB5QZ74SVA07Tvbjn+uWY5IUFgAP9cBw2ZENT3JYAZULAOaY/Hy8Y0AgnKM5O2oY7levx73//u774xS86IEuoORttZOwAHilLfRg30Q1XK5D3jTfecGkg/OJWwE1cx4BSHJVoEd8AkgBR0gYAO/ne+vWvf91g5ybtBcD+7W9/c/Ca6xXHJx/qA+DNlv6sIRpb2ewKGNzMrpGVMAVMgQ6sgJ90ecDZlJXU27tMbQVcNkTHhoTdc9xsjsx08NPXKa5RtuNF90tX1uBmQ3rcypoCpoApYAq0FQW4fwFscMMBJHiYL8kLFC6bq9obr1W4fK5UsTt1dQs7KTh2uvK/c9fev9fe+iMlb/6BVFO97z71JtBgzLFKfOAaJSa9V9tr5JxwACC/gA6uMO/c5CD8HQABYAGQAEoAHtFcfv5kPnonCpNaCm76fJDUJRq6zVzBhfenSM8VFSVVWDrhtNG641QDNuLIe+2119xPQoNxlmUKSwdSAiJx4uUSlk5d/Dza68q4ICQZ+PT444+7sG1AH646QsIZO4A88pkStouzFKgbbyMuPcKWgWIAMEAYOU8zbfHQ/6jG1Is8rYA1QBhuV8YEq79ng5uElVPnF154YW9YOu1l7OPiA+gCVHGy4ujkQ/gzofqch7KZFhRiTKA7LkwAGWMWEB8FZFxrhJ4T3o7j0dcdPQiRZryTa5X60E6cmyw6dfnll++jr9eQ85Jnkz7YunWrg4qf+9znHBRNNQ792gW+XoynP/zhDw5U4oAFFuOW5PuAfsaFSb7bVHCTfsDBSvg5bko2xhJjB6cm13ZD4aYPS/eu0PhY4fcAZNqH+xMwyQuQdGHpuKxZiIwXBPSPD0unbWiH3kBSXLfAZaAnbUFHHLDZFsBqK9/nHaEeBjc7Qi9aG0wBU6DDKpDJaegbnW0CnGsIeypw1xDg2Ro5O9OdI9O5o3/b34DRQGaHvVStYaaAKWAKHHAK+AgY4AY57QBrnTt3UnGyWsmFzyl5+3UKl70iVeyq0yYapd6pRMGxZyv/m7e9Azdvu07JW34oVcbcmuxXUKig7zAlLv6aW4iorKibVq1e7ZxiuLuACUAKXFi4Hz14oV5PPfWUA3u4wVggBZCCo82vkg2gIEwWEMhq0QAJXFjAmdaAm6kWFMJpl8n1lS7nZnRxF1yF5JfE5UfbcPYBeIGnOFpZ8Zy2kmsRPfwGiPrlL3/pAFkucJOQf4AfkI/ciuSO9GHJ6A8k/fKXv+z6BrjJhw2gRm5H6gjIon7oDuwFQuLuw1HI4j8AIhx5hP6m0it68WXKa+rhJquBk4sUVyvtJ2SanI5AQOAUP6mbD6NnnAG/gHgARp9zE5hH3lc+OCnpl127djnIyfG9lueff75zJpLTknBpwCdjkhBwrxVtoL3AeNyPhLqTK9PnheRc1JH8nABO+hLYxvifN2+ecy4TBo0+gG1A5Ve/+lWn8wc/+EHnzEy1mA7XMW2ivsBmwt8BzcBkoKx3j/rzc27GGc5QICYwnHB42k1oPm5Sn/MTLWknLsrWgpuML6Aw+VHRD03c108YOlcxv8e9DHgmnyzfW/QtDkx0ALbyPYGOjBf6ktB68tcyjj3c9Plb0YE+4nsEoDx37lw3VrkO0IIxa1vrKGBws3V0trOYAqaAKdCuFIhC1YYAzqY0siHh76kgZaZ6pnN45lrfKJRMBYtzPY6VMwVMAVPAFDAFOpICwBwAAGGoPOyzARZ42A8Xz1by/j8ofOlBadc2KaxLA+S2XOAmUBMHY+duSow8WonLviONmqDN5ZVucRvgF8CIMGd/TsCYDwP2p8JphvsKuENuQfLhAWdwDOJ+A37iFANy4C7EtYbDEWDaUnCT1cMzbTgJqQf5GVNtcbgJpIuGsQOali9f7qAtmpx55pkOZlIGPYA7hFLjJMQJCdwkbyFgBh0AjpTLBje9M4/QYCAm+xAmDTgGcAE3cW4yD8P5BnjyK6bTLtyOQCWgHhv1oz/pD0AegI76sfgRodK5pBTwcJO2A92iGxDymWeeceCY/gc+EZrerVs3VwyIBegCPgKtCC9m7OCKBOKhOy5YDzdxSrIPzj7ORTg0Y5/xCUhjLLLYkl/0BnBIe6kj5yd8nHPz+69//evOgUx+So7JuASYTpo0yYF7+oy6AwxZ5Z0xSm5NzoUbFnCK45O+RENcr7hAAZToDtTPtrEoFG5K9vMLbHFMwCmAF10YH4Tes8AOOS3RkpyV7MNYQwf6DNhNuDzglfaREiEelt4Szk1gNWOZ9vs+ZKEgHJaAWfoHeE05HwqPwxjnM+5TADDXHcfgu4L+Z/zizvRwE9cnTl5cxYx10hAwrtmXFyQ4QukfrjHqYFvrKGBws3V0trOYAqaAKdAhFIg7SVMBxTh4bAk4ms2tGhc7W7h5tHxruCtb4xwdYsBZI0wBU8AUMAXatAI+fyGuJQAnMAuHFzABx1fBzk3SoucUvvSAwsUvKNyyTtpTJhV1UjDpbOVfm8K5WVUhFRYrIC/nyPEKxp8mjZ+m6p6DtPzNNx1k4RzARyBDFGziSgS2pJqL4DAFPACncHECvwAwgE4caKwmTQgzgNNvwA1AFg484BCgyYfPRjsGdxwLi+DcAiQBd6IuSl8WYAX0Atxl2gAluOfSgREfEosrjnak2tAG+AWkAXjRJ94N6hccAtAAMv0K1KwkTVgx0JE6Am08YKUMbST8lgVevMuScwMjAYDoCjClLHUEyuFg45hAz1SLOVGWPgH4+r7lmOgMXCSsmrGUKpVAqnZn0hj4BtBCF0Ak2niXIcdijAB4gWD8BPDRF+jH2AKQ0Ubck8BJnH4AP9qMLoSkM6ZoN2MK0Bc9h+83gC8wGGDJ+OX406ZNc22mDBCWcQdcp3+5ttCAugBKgfLe0UmdAf1o6EPSeeFAW9GdPgV+p1u5Pq4hoeycl3biyqUu1Inzk5Nz4sSJbsX26HXA9Y97lzZxjaEb1xHnZl+0AXDihgXmAq0py4frinHO+GSjPBr+8Ic/dG1EF8ZhdGNlesYi1yfXG+1jfJBqADcrMP/KK69045Jxhc783Y9vynv9otc6ZQHWuJYBlbSVD3VioSecoIxJVkOnjlGdgM60Gycu7ly+KxhruY7bNv1F304qZ3CznXSUVdMUMAVMgeZWIBuozLRQT6oQdj8h8fVMtT9/a0z4evxYqVye8d+lg6zZykXbkeoYufwu2lceZBrQbO4RbMczBUwBU8AUaAsKRMPTgTCEQ+Mc9ECkR7eu6pSsUrhplcIVCxS+vVBau0zqd5Dyrv5/e5uQfPhGJWfdpWDASAVDD1Mw7Aip/3DtKeisdZu3ONACUPArowPKAENuIaPiYgefUoHNVBpRNwAQkJTw07jbM34fBwZG81mmO2ZDymXqu1zb4fOEpjoW85VcFjQBjgFlaB8askVz0ce1QLtsIfPALsoBiLLpFj0+9YjOI3Opf6a+iP8tV038Yln8jKY58DA/Xf8wptiHv2eDWr6sz7OabjygJcfkeNmO6Z3U/GzI9ZDu3ByHa4QtqkO68v668nA1On+PXxtey3Tjg7GQ6TqI749OUbhJyDlgnbowxv34zmaQ4Lh8hzF2o/lvM9UnrntDxnxb+A7vKHUwuNlRetLaYQqYAqZAAxXIFW6mmzRmCg3P9rdc4GiqCWkqQJiuHbnAzfiEnf+nq3u2fJ3RNnmAG53UpftdA7vNipsCpoApYAqYAm1KAe5/HjR4YAjkBHASqs6DPmGyfKLgivti/IVj9FiUJbSUkFHvcMM9BtDEGYfTC3ckEALo40FYNnjRpsSzypgCpkCzKADcvP322114PykMyJ2JQ9O2A0cBg5sHTl9bS00BU8AUaJMKRIFlHHpGYWMcYvrGxIFnunK5NL4hwDfdeaMPbvFzxgFotA3pwGq6epsTNJcetTKmgClgCpgCraWAB5w4nHBK4fjCaYkLig8h6979BJD0UJL64XwCTvjyvizOKcI8AZl8cG3yf6AmTjL+DjyNg9LWarOdxxQwBdqOAnxvkBqC7wVepqRaQKnt1NZq0twKGNxsbkXteKaAKWAKtHMFUsHBTGAxDuUy7d/Qso2Bm+zTUMCZDVSmA48tDRgb2o52PvSs+qaAKWAKmALtXIGo89JDTg86cXPyAXr6jw+J9vc73Jc+fBQwQbi5/0SBpoeauYZvt3NZrfqmgClgCpgCWRQwuGlDxBQwBUwBU2AfBdK5KXPJN5nJ/ZhrqFg6QJrr/o3p0lzCyqPgNBV49efNlCM0WjeDl43pKdvHFDAFTAFToK0r4CEnP4GchKtHYSf/97/j937e4XMi+vyC/ARk+tyNgE8PNM2t2dZHgdXPFDAFTIHWU8DgZutpbWcyBUwBU8AUaIICremSzOTkzHVBokx5R6NgNJUkLd3WJnSD7WoKmAKmgClgCuSsgH+JF4WdhKD7T/T3/t7oAScQ04PMuEOzJV925tw4K2gKmAKmgCnQZhQwuNlmusIqYgqYAqZA21Agl7D0dLkjaUFD3IjpIF5Tcl82tA5e9Wib/O/iIDMOJVPpkEmbttHDVgtTwBQwBUwBU2D/KpDqnkFewjoAAAHSSURBVJuqRgYx928/2dlNAVPAFGgvChjcbC89ZfU0BUwBU6AVFcg1LL21qpTrQ1C0PvHQ8DiYjJaNtzfVyubxtmZajd0fLxWkja+g3loa2nlMAVPAFDAFTAFTwBQwBUwBU8AU6IgKGNzsiL1qbTIFTAFT4ABRIJtzMhOQbMy+mVypqQDpAdIN1kxTwBQwBUwBU8AUMAVMAVPAFDAF9psCBjf3m/R2YlPAFDAFTIG2pkAmh2jczdnW6m71MQVMAVPAFDAFTAFTwBQwBUwBU+BAVMDg5oHY69ZmU8AUMAUaoEBL5pDMlHMzl5XZG9CMZinakHyizXJCO4gpYAqYAqaAKWAKmAKmgClgCpgCpkBGBQxu2gAxBUwBU8AUMAVMAVPAFDAFTAFTwBQwBUwBU8AUMAVMgXapgMHNdtltVmlTwBQwBUwBU8AUMAVMAVPAFDAFTAFTwBQwBUwBU8AUMLhpY8AUMAVMAVPAFDAFTAFTwBQwBUwBU8AUMAVMAVPAFDAF2qUCBjfbZbdZpU0BU8AUMAVMAVPAFDAFTAFTwBQwBUwBU8AUMAVMAVPA4KaNAVPAFDAFTAFTwBQwBUwBU8AUMAVMAVPAFDAFTAFTwBRolwr8fy4yfXttuatJAAAAAElFTkSuQmCC">
          <a:extLst>
            <a:ext uri="{FF2B5EF4-FFF2-40B4-BE49-F238E27FC236}">
              <a16:creationId xmlns:a16="http://schemas.microsoft.com/office/drawing/2014/main" id="{E4FA8C8E-8D24-43EE-BCAA-660D6EC389CC}"/>
            </a:ext>
          </a:extLst>
        </xdr:cNvPr>
        <xdr:cNvSpPr/>
      </xdr:nvSpPr>
      <xdr:spPr>
        <a:xfrm>
          <a:off x="58512075" y="1714500"/>
          <a:ext cx="314325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0</xdr:row>
      <xdr:rowOff>78241</xdr:rowOff>
    </xdr:from>
    <xdr:ext cx="2638426" cy="1552575"/>
    <xdr:pic macro="[0]!Logo">
      <xdr:nvPicPr>
        <xdr:cNvPr id="4" name="image4.png">
          <a:extLst>
            <a:ext uri="{FF2B5EF4-FFF2-40B4-BE49-F238E27FC236}">
              <a16:creationId xmlns:a16="http://schemas.microsoft.com/office/drawing/2014/main" id="{5F151974-1AEF-45D5-ADBF-88B13279859A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78241"/>
          <a:ext cx="2638426" cy="1552575"/>
        </a:xfrm>
        <a:prstGeom prst="rect">
          <a:avLst/>
        </a:prstGeom>
        <a:noFill/>
      </xdr:spPr>
    </xdr:pic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19050</xdr:colOff>
          <xdr:row>8</xdr:row>
          <xdr:rowOff>381000</xdr:rowOff>
        </xdr:from>
        <xdr:to>
          <xdr:col>79</xdr:col>
          <xdr:colOff>457200</xdr:colOff>
          <xdr:row>10</xdr:row>
          <xdr:rowOff>304800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414EED61-EB81-F8F9-70D0-83E6415728DF}"/>
                </a:ext>
              </a:extLst>
            </xdr:cNvPr>
            <xdr:cNvGrpSpPr/>
          </xdr:nvGrpSpPr>
          <xdr:grpSpPr>
            <a:xfrm>
              <a:off x="57049988" y="2559844"/>
              <a:ext cx="6176962" cy="876300"/>
              <a:chOff x="56828863" y="2558143"/>
              <a:chExt cx="6187180" cy="876300"/>
            </a:xfrm>
          </xdr:grpSpPr>
          <xdr:sp macro="" textlink="">
            <xdr:nvSpPr>
              <xdr:cNvPr id="6145" name="Button 1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200-000001180000}"/>
                  </a:ext>
                </a:extLst>
              </xdr:cNvPr>
              <xdr:cNvSpPr/>
            </xdr:nvSpPr>
            <xdr:spPr bwMode="auto">
              <a:xfrm>
                <a:off x="58954307" y="2567668"/>
                <a:ext cx="1966232" cy="828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PH" sz="16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PRINT FINAL</a:t>
                </a:r>
              </a:p>
            </xdr:txBody>
          </xdr:sp>
          <xdr:sp macro="" textlink="">
            <xdr:nvSpPr>
              <xdr:cNvPr id="6146" name="Button 2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200-000002180000}"/>
                  </a:ext>
                </a:extLst>
              </xdr:cNvPr>
              <xdr:cNvSpPr/>
            </xdr:nvSpPr>
            <xdr:spPr bwMode="auto">
              <a:xfrm>
                <a:off x="61034843" y="2558143"/>
                <a:ext cx="1981200" cy="8477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PH" sz="16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PRINT TERM GRADE</a:t>
                </a:r>
              </a:p>
            </xdr:txBody>
          </xdr:sp>
          <xdr:sp macro="" textlink="">
            <xdr:nvSpPr>
              <xdr:cNvPr id="6147" name="Button 3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200-000003180000}"/>
                  </a:ext>
                </a:extLst>
              </xdr:cNvPr>
              <xdr:cNvSpPr/>
            </xdr:nvSpPr>
            <xdr:spPr bwMode="auto">
              <a:xfrm>
                <a:off x="56828863" y="2602366"/>
                <a:ext cx="1973036" cy="8320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PH" sz="16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PRINT MIDTERM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34</xdr:col>
      <xdr:colOff>0</xdr:colOff>
      <xdr:row>6</xdr:row>
      <xdr:rowOff>0</xdr:rowOff>
    </xdr:from>
    <xdr:ext cx="304800" cy="304800"/>
    <xdr:sp macro="" textlink="">
      <xdr:nvSpPr>
        <xdr:cNvPr id="2" name="Shape 16" descr="data:image/png;base64,iVBORw0KGgoAAAANSUhEUgAABTcAAAC8CAYAAACt+5ofAAAAAXNSR0IArs4c6QAAIABJREFUeF7svQmQHMd5LvhV9T099z247xsgQRK8KZKmDlKirPuWpZXk9bOst+HY3bc+NsLx9sV6963X3nB4Hc+7az/fthy2LooSRYr3IZIACRAgLgLEfc9g7qO7p6+qjS97fjBZqO6qnhmAAJUtNXtQlZX555dZ2ZVff///W67rujAvg4BBwCBgEDAIGAQMAgYBg4BBwCBgEDAIGAQMAgYBg4BBwCBwnSFgGXLzOhsxY65BwCBgEDAIGAQMAgYBg4BBwCBgEDAIGAQMAgYBg4BBwCCgEDDkppkIBgGDgEHAIGAQMAgYBAwCBgGDgEHAIGAQMAgYBAwCvzQI0Im5WCyiVCrBsixEo1FEIhH1N9/mdX0hYMjN62u8jLUGAYOAQcAgYBAwCBgEDAIGAYOAQcAgYBAwCBgEDAKzRIDEZqFQQDabRblcVmSmbdvqTYJTJzp5zBCeswT6Kl5myM2rCLZpyiBgEDAIGAQMAgYBg4BBwCBgEDAIGAQMAgYBg4BB4L1DgGrN6elppdqMxWKKzOSL/ybZ6TgOJD0NyU2eZzkSn0J2vnfWm5b9EDDkppkXBgGDgEHAIGAQMAgYBAwCBgGDgEHAIGAQMAgYBAwC73sESF7m83ml2kwkEkgmk4q8pDpTCE1+shzd1vnm33yR3CTJqROd73vArpMOGnLzOhkoY6ZBwCBgEDAIGAQMAgYBg4BBwCBgEDAIGAQMAgaBuSAgBJ4eV1KOsd7Zxpv0q7eanbVsmG37YTARd/RcLqcIy4aGBkVwUo1Zy1aWpapTYnSyrCg6SXjKu1Y9YewzZWaPgCE3Z4+dudIgYBAwCBgEDAIGAYOAQcAgYBAwCBgEDAIGAYPAvCPgRzhWIxDrISfpci0kphCJvF53w+b5anVWIyb143q9XsK0Vr08dyXjW4o7OuNtUn1JcrMeN3Nix7fuvi4u7KxHXNxNYqJ5vx0CKzTkZiBEpoBBwCBgEDAIGAQMAgYBg4BBwCBgEDAIGAQMAgYBg8D1igCJU8bZpEs6CVQSm+KOPps+CUlLcpOKTtZL0pPHJUankJ1G0TkbhOu7xpCb9eFlShsEDAIGAYOAQcAgYBAwCBgEDAIGAYOAQcAgYBAwCFxHCJDYpDs6yUe6opPcnE8XeNZLopOqUBKdEqdTJzolIdF1BNt1Y6ohN6+boTKGGgQMAgYBg4BBwCBgEDAIGAQMAgYBg4BBwCDwy4BAPW7pJNWEqPO6hBMrb3xNr/t3rbaqXc/jokjU3dp1t3I57j3Ga6+0C7o+R4gPEwiReCTZmEqllAv5lXqxPb84nV5F55Vq/5exXkNu/jKOuumzQcAgYBAwCBgEDAIGAYOAQcAgYBAwCBgEDAIGgfc5AqKmzGQyiuRldnS+r5aruGRe1xWdtIPqUb7n4hr/Ph+6urpnyM264DKFDQIGAYOAQcAgYBAwCBgEDAIGAYOAQcAgYBAwCBgErnUESCwyHiZVm1RSkkwksSkJf66m/eK2TjtoE8lOEq8kN2kXlaT1JDe6mrZfD20ZcvN6GCVjo0HAIGAQMAgYBAwCBgGDgEHAIGAQMAgYBAwCvzQI1OOWXq2sn+t3UMZ1rwu7Ny5lvS7otWzgYHrb8x6by4CTSGT8S5Kb8Xj8irujh7VVj89JkpN2EgcSnLTTq+acz9igYW283soZcvN6GzFjr0HAIGAQMAgYBAwCBgGDgEHAIGAQMAgYBAwC72sEqhGWfkRXvTEzwxKIfkRoUFt63X5lZdCE9NQH0e+YXr6eOJ0sS+KQiYSolGQCISokqdq8ll5UbzLLOklYvvkSklOyrV9L9l6rthhy81odGWOXQcAgYBAwCBgEDAIGAYOAQcAgYBAwCBgEDAIGgXlGQCcddfJQ/vYmJ5rn5mdVHQlKEpVUOZKgpLpRso/TndsbQ1PKk+CkGpLk5rXs9i2xOUlw6i7rtJ3va9n2WQ3oPF9kyM15BtRUZxAwCBgEDAIGAYOAQcAgYBAwCBgEDAIGAYOAQWAuCNRSPXrr9bqK8zxJQKoC9XqkXLXjUpZEmiS78Uu8U03R6ZeFXa+zFpFaCyvWkcvlFLnJl9jEfvClJ+fhv1meZUUJmU6nr5vEPUJyUs1JkpMkrYyHuKzPZV69X6815Ob7dWRNvwwCBgGDgEHAIGAQMAgYBAwCBgGDgEHAIGAQuC4REOKOKspqrugkwkiCkQDjJ19Slse8JKYQf976vHEvSaalUqlLyXd0AGvF9xRyU8hHnXTVj+l2BMWTFLKP2c7ZH0kKxL9JYJIApPs2EwXxky89iRCPU7V5Pb7EZZ3ELseXSlUhcq9WtvfrBTdDbl4vI/Ue21nKTyPTfw6jx9/C9NgwyuUSnHIZrlOC6zqABUQsG8l4Ag4XWCuCxMIVWHLDrYglU++x9aZ5g4BBwCBgEDAIGAQMAgYBg4BBwCBgEDAIXD8ICIkoyWeE5KMiU1SZJL/kHaZn1YhSIRulDhJnJASpFHyvY1RK7EwmBaJdQmKSwCThyT7xGN/8W1SeVG0KSct+XM8vwYB94tiLktNkWH9nVA25eT3P8LC2uy6F2XCVJJ2ybQt2JMqfdMLVQAn4yCAG3tyOE889iokLp1mdur5SgwsbNiz+upOIw47acBpbEdtwJ255+HNINbWEa0dKubS1TC15pQ07Et7W+loypQ0CBgGDgEHAIGAQMAgYBAwCBgGDgEHAIFAVASEXSSKSPCPZF6Q2rBdOUThKW0JeUq0n5KVexs8tvJ42q9mv11tNuSlEqF8WdbEhTAZ0UXm+QwOQZKi89OuJhSg0SWCSqBS3c6o2eUwSBQkBTCKUuEmGdCE9w9rltaEebK9kWVFyst+i5GQfSXLWIq6vpE3XSt2G3LxWRmK+7SBBqNSVJZSyUyhcPIfJ4wcx0X8WkUVrsWjbB5BsblGEZNCL9UyeP4Vzr7+AUy89jszwxcqCbpPa5C8jFZJT/SqSiCEWi8JJNaHQuxa3fPZraO3pQyRakYcHvdhWfrgfU8cPInPmGFK9S9CwcBni7T2IJtOwojFYzG4WlpgNatCcNwgYBAwCBgGDgEHgfYPA8ePH8eyzzyp3tPnamHhjlXnB0s/PB5DVNpxhNtJ+ttS6LkydfmXCXBeERbWNubcP9eLrV77WGHrL19O3MNj4baQFm6C26u27F/NabqdhbAiyT2/PD+Ow9oe9Nqi+oPO0N0wZv7kb5rpaZYLmpZ9tcs1c2652L4ap12tXvX0MmpNB60Q958PgVc3+MEShEIt+BJJeb5j7pto6J22EuT/rwaaaTdy/NzU14dOf/rRyQZeX2CdqSHH19p5nOd3VXHejr+WWLvOK1+t48t9CIOvXk8gThabEzhS3c5aTY6yX19OFW3dVZ+Ih7xjrWFezwXt8vp4r6hm7WvcvyU3dXV2I3zBzcD5suNbqMOTmtTYis7DHZaDgYkG9C+PDyA9ewHT/WeQunMLUqcOYHjqHcnYSluPCTjag1LEQCz78eXRv2oaGjk5YVm2Ck/WOHD2AM68+jQs7X0AxOwWLyk+l2ay8bMtGNGojFo0izjgXiQZkmnuw6sOfxcK1m9DQ1BzYMypLpy+exdje7Rje+Rymh87DsqNKZRptaFIEZ6p3MRKdfUh09iLa0o5oYyviLe2wSXial0HAIGAQMAgYBAwCv9QIHDt2DE8//bRSM3Azxvd8uNPVIsdkk3algA9DUIWxQeqptYmfDbEahjwNS6J4N85h+lUL97Ck2WzHLgxe87HJrBe/MHMmzLjVg0stsiZMPX7EVD39Dls2bLl6bNbLhq0/zNwMQ9aFsbNamWpjFlRnGKK2Vh3zcU/41R8Gr3rHR8g3tqevoV5SLggz/bwQgDq5JoRetX55MdPtqqdtfY0lOUhFJMnNz3zmM5diUurfEbWUm7Np13uN3g/BQwhT6bOoNqncpDqTNrGMJAsSApbf9cRRJz2DyL5q34dzxXc+sAlbB20lkSuJh/jcUysRVNh6r8dyhty8HkdNs9kpFZG9cBpDO1/E+P4dyPWfQXF0GE4hDztiV0i/aBSIRGHHYojyIT8aQ6ljMbo+8DF0b7kN6fbOmiiUC3n0734FZ3/xBEbe3gu26Yji07VAAWeEbdl8R5FMxGDHE5iIptF7z8NYcfMdaO7oqo00F6jhfozsfgmje19BfuAMLJe/vJThUIpfLMItFkAil5RqvLEF06lWRFZswfpPfQ1Nnd2XfjW6zofUmG8QMAgYBAwCBgGDwCwRoHLzmWeeUQ/53NSsX78eS5YsuZRgYJbV1rws7GZ5vtr2IwaCbPASm/pGfb7s8tZTS7F4pdoMqjcIp6Drq52/UmTNbO2Zy3Vz7ct8YTxf9cwFi3qvnQ+b56OO98Luett8L8qHwVaS8rAsyTIq/rjH9d4XJNZIpPF8rViOrEfiY+pu5uy/nz1+JGYQVrO5Z48cOYKTJ09icnISzc3NitwU5aaX3BSizGtHNWIwyF79vJCIxEYIOh4TXDkGHBOqE/lqbGxU48K4kxwD9l1XbYqSkdcwXihtn6+kO/X0t56y9eBVq6wQu/rcZP/FXX2+2rmW6zHk5rU8OmFsc11MnTuJs0//CBcf/y5sainpAs5F2Ga8Snvm74hy547MKCvLsFDoWYnO2z+EpbffVz3pD5MD5bI4v+NZRW5OnTkCBxEwcidJRi4oETuCyEx7lexdMdjRCCaKLrrv/CiW3X4/mnoWzHwpXB7nk4pNus4PbX8aw3teVIpTy2GCIijX+jLJVL7LJbKd6k2ScyTSiPiWu3Hvt38H8WRq3uOehIHflDEIGAQMAgYBg4BB4NpBgMpNkpvc2PCh/qabblIEp+5ud+1YaywxCBgEDAIGgWsFAXFnJtFGco0/kFUjxkRNSBJLlHLSD1EgkmgjYScJYLz9nA0pOV9Y7dq1C4cOHcLExMRl5Kba5aucHVB94/cnCVzvD1ZSZjYZ0L0qTSEriZnUS9KS7fP7nOf5NwlLnhdXbMmaTts4JlKP2M1xlP7ohGMtTwaddPbrs9dVXVd5SvmgLPfzNY5+9UgGeWJB20TtOl8k75W0fa51G3JzrgheA9dPjwxicPfLOP/jv0Np9GJF3ciYmJEIXDsCm+9o5ZNkpxWNIhqJIFsoIr1yM/rufgitqzYqsrI0PY1yPofSdBbFXLbymZnE6JG9GDuyD/mJUa5yAONsMtkPY1+qpD82oraNCNuhOjQWRyyRQrpnKdILlyPW3AYrkUIkkUI01YBoIolIsgF2LK5UppNH9+Liy49juv8M3FKpEs9TBU8uKeUmj6l+lcuIwEWh5GCibSGa7/gw7vrKb8zbLzLXwHAaEwwCBgGDgEHAIGAQmCUChtycJXDmMoOAQcAgYBBQZJC490pW7loEp7h2i8JT1HO6AlRgfS/JTO/Q7ty5E4cPH1bkptctXSc3hRjzxtzUy1RT6Qf1VycbmfxHJ4GJJ8lN4snx4Cf/TSGVxNPk3zzG8WFdvJ5vvqSsn21Bx6Rv1bwkwoQIeC+Um/oYs30SxcSDc5FYkayXefp+vdUNufk+GNni1ATGj+zD6R//A/Jnj8ApTCtSkwQn3dIjdEmfITbB+JqWDafsqHiZdkMTYh3diLZ0oEyVZCEDp5SHiyJgleG6RcRiNiIxkpZRRGI2ojEbVsSqSPQredgVirYiO/kXkwzZgBNVruXF6TzyuTzy02U4LhcfXp+EHUvDjibgFvKY7j+N0tgwIuUSIjQRLhw4sJRKk8SmA6dcVlnUY5aFieky8kvWoedXPoFtH/20STD0PpjHpgsGAYOAQcAgYBCYKwKG3JwrguZ6g4BBwCDwy42AEJQkhoQU8nNNFyJUVIQkvXhMV+2910j6hSShTVRuHj16VLmlkwj85Cc/eZmHA68VZaQfuenXN13FGKbv4rYvhCWxI9aivBSiWYhMnpcs6EK8sh09sQ5VpuyTeVWSKxEbuqpT2arH4wwin69H/Ay5ea2MmspuXkbm/Cm1KMZb2pBo7QhlHZWN00P9OPXTf8TEnl+gPDVRibMp7uIkIB0HZcequJTHYrBTKURa0og2JRFLR5FIR5FsaUCyJY14YxKxZAzxOIlRF9EIs6G7rKTiFu4WAZuf/HeZvuPvvGfcxqmwrLiQu3BJpro2hZgoFUsoFl2U8mUUMgXkJgvITpWQzwHFTBmliSxK4xmUpnLKFT1uO4rsjNDFnl8YcBGzLZzNltFw0/1Y94mvYNnGG0LhJIVK2UlkL5yBZUeQ6l2EaMosfnUBaAobBAwCBgGDgEHgGkWgXnLTnc5g+Pc/jnL/qXd6dHkEHf/eSlbFd531PfhOiSqnLx0OuPxyQ/h85jnqtb9anb79vPxg5YdrvzbovXP58Xcdqv6P8DOoan8u73soHFUhDyj8p7QTNAaB82OmQGC58BDMqqQMz2V2zJN9glOtfnqxnrlmNreOwsBv7MKAo7f7rsZrGaTNCdVGBdAww1rdTK1x+VM/JBfyU6tkxkO4jnWoyprgBV4qDoBBavPre9DtEmZ4Qi+hNYHwacnHOP1QzalrWSjaEeQiCcScEuLlIqKuA5fuz7aNkhVRb+ahcCwGhnt3bVw33z0P3m1MXV0JLPzOxLxsvdYPaCZMJRqRjTagbEcQdUvoyAzBZjuXulH5I+KUEXdLiDlFRLj3B9D9pz9DbOWmywCv5s5dbQ6IupDEm6gzWVYUsyTieE5cq0laUoXIY1Qg6vE0RbUpmdP9yGhJ2qQTvl73cSGohaTVCUA/V3Mhs8Wj1Y9MvhZIRD2DvE5aXwu21b1G1LjAkJvzieYs6iKhWZgcxeSpYxh6czsuvvacUjK2rr0BfXd/BK3rtyLW2KSIuFqv8nQWI2++gjM/+ltkTh+D41pALA47EUekqQHR1mbEOlqQ6uS7DcnWRiTSScRTUcTiVGYCNkpAsQS3UIRbKgJOkfwoUMjDzRcqcS9dB5myg2xuGhbjkdguLNtVmdpJXFoRIBEBkrYDC2U4USo1HVhuGRGLQZcrWdXhWOpNFacTicFBDKVyBMW8jemsi+xUGdmxHHJDU+pdGJ9CeSoLFHKIWcBQOYLuux7E+k9+FR3L16gERjOyUV+YFLmbyyBz7jgGnv8Jxg/sVK70LRtuRsct96Jx2VrEmlphMV6peRkEDAIGAYOAQcAgcF0iINnSJebmzTffXDPmpiI3f+/jKA+crNJfD5txGWvhd16qqrLt9+HV3s21+RCWrFLfO887ozBjs9oIV9/+v2vjrG+Cddt0SAKZoCoFarIOPgTRjPl+vNXlO/CA8al1OrA/Wmu+rPAVvK38OEsPUaFar6cPVVkJnvBhN73TR13vN+HfqXjWRKduWy3ypxrBdem4j33SD4XVO4D5z3+/yaf1+rL2PUyifl7d+tr9r9no28W5rANhydMrOGWr35s+N2GtvgaQmLPtAglLEplFu7I/rMhsSHpGZwhN4bzfoTYvmXIZqXi5kYGcZbU5+q4OvfvGr7nsaCfLJGZJys6wsCQvlZjp0muG3HTLitiNOyXYM1k32v/kUdhL1yvSkSQiVZV8kUATApDH5LjE1ySRprv4C7lJJSa/s4VQJHHJxEESO5LXMO4nr5+amlLHSWzyzRcViayDL1GaehWkYoMax5nQerrKVidDdXvrITe9fZO2Zjv/5vs69kvil1LNSZyJK8fp/UJyGnJzvmdNyPqUjH1sBEP7d+LCK09hYOcLyJ47iahN+XcSiXSzUhU2b7kNvfc+jJbl6xTJ+a4XZca5DPKDFzBx9CAu7nwZo0f3wrGKSPR1omlpH9J9XWjoakWqpRHxdBKxRBSRKGNkMhlQGQ4zjY1nMToyBbgltCRsJCP81cbBdL6EN3efQV93Cj09DbDjFs4OjOOZ544gmy2iORVDZqqI8/0T6OqKo687jeHxaaRTFlYtaEQyEsWO/cOIRcrobouitTGmlsx4wsLizhi6W6JIMXwn3c1dJnS3YCVsuLE43EgSDlIoO0nkizHksjamxoqYOD+FiTMDyF0cRTzRiLbl69C+8Wa0rN2C1IIliDW3qjie+osxPTPnTmBox7MYePp7yJ49odzbI4z72dCIeHsPWjffhvatd6N5zRYkOnpCjqIpZhAwCBgEDAIGAYPAtYTA7MjNh1EeqCg3Y8s3I/3Z366vS1WVhfVVM6fSfhv/+SCxwho1q7aqAVdDWXgZuRzWQJ9ycyGGgpqdFR5Blc7lvGbQXG2rOgbv4Y1wJcdyLrCHubYa+clrq/P4YWquXeZ6xewq2k0qUyWvKRSRL5ZQplciXyTHwsp4ZztSsyA2wzQlJNaps+dw/uIgsrkckokEtt2wGXHm1fBkcU/EonCe/R5KO59RxC7J3vR/+i6sxWsukZFCDJJ0FPUmj0kyHyE8eYzqS534JDGZyWQukZuV5MQJRbrRVZ3XUsEpqk2SmPy3xI8URSKVmywjZF0YLH5Zy0hmeipgdZXs+yHhkCE3r+aspuu5U0Ypm8Ho8UM48m//FQOvvYD8yABi8SgSDY0q6zh/+7AtW8XLtONxxLoWoOeDn0bPnR9C06JlKrlO4WI/xt/ajYGdL2LorV3I5UbRuGopOm7cgLZVi9FMQrMhiWgkNpOIp6iiWJZcB5PjU7h4bgRDg+MYH5vEyNA4Tp68iLFMDvfdtRK33roUbW0pHD14Hv/+f/4Ruroa8I0vbcV9dy7FxQvj2LnjBFauaEM0auGlV0/hiWePYevWXnz1i5swPpxBdiyLuO3ibP80/ur7h7Fxcyvuv60HS7tSOHsmix37RrCoJ4bbtnRg7dJGxEsllKcLmMg51I4iGgeScQcx10GkDJUACckGINUKN9GFHJoxMQYMnxzC0KFTmDx+AYlEAzrXbkHHlm1o23gz0ivWKfyKk2MqC/uFp76HkTdeVL+9Rhua4VoRNRZ0n1e/wSWSSHUuQNuGW9B52wNo2XoXIszAzmzz5mUQMAgYBAwCBgGDwHWBgJCbdHHj5ieccvPhS27piRvvRevv/e110VdjpEHAIGAQ+GVGQJSCQqiRGNPdietRo/klgBGlm64srHCbc/2F4L0dNdr/+uuvX8qWzviUn//851UmciE3Rb2ospV/909QfPKf1TmqWBv+4O9gL1kb2AndTV1w4zE9AzsVhKLG5HhKlnp+fzMeqBCitJlkJ6+nnRIDlNdLOb+s7rqR1cbY64JeTbnpd7yWylPmyWzni64slX7omM5FcSmqWRLLxJ3EsBDGgQN7DRcw5OZVGhynXML4mRMY2r8LI3tfw4VXnsX04HnYtot4MqFuZMu1EbEqcSbAGJMzMSeYAyjVtwRNq29Aqm8ppsdHMHJwJ4pOFonedrSsWYL2VYvQ0t2OeDKpkv+UXReZXBGZiSkVOzPqlnHy2HnsfuN4xX3cAl565TBclHHvPatw1z1rMXphBM0xC70Lm1F0HWx/6SgOHR3A9n1nsXxRM371g6tx77bFKGcLiCUtDA9N4tmXTuGpl09h/doOfO2L69DREFUJgAaHM3jq+XP44XNncc+dvbj/ngVY3J3C9FAWE2M5lXC9vSmK5lQEEYvkooWLwyU8/tIYdh8eR3sr8KkPtGNlXxrxiIWyQzWpBZt9oWtArBnlWCvyaMTUVBSj58cxeqwf+ZEMYo3taF29GU1dvZh8ey/G9u/A9MUzyuXcpnydmd7llyVx/3BcRKJRxHi+qQOFpZuw+KEvoG/9ZqSaWq7SLDHNGAQMAgYBg4BBwCAwFwRIbj711FNKBUL1B8nNDRs2XJYo4dJGIceYm4bcnAvm5lqDgEHAIHC1EJAEKfwBS9ycJU4ij/FFkoZkTVhSSXdZ9nMtptJNYjqSTAtb79XCpN52aD+zpR86dEhlS29ubsanP/1pX3KTHEXhX/4vlJ78Lix6nkaiSP/BP8BeskY1WwsLL5ko/+b48M1riSsVhBIPk+Mm7uYk3nT3cp2EI7EnmdQ5JiQ2SXjWsscbc5P2V4uj6SU8q5X1u75a2XrHSfpHjGgPcZF+s898sc98z1Z1KW7qopDV45jWa++1UN6Qm1dpFMqlEs4dfBOHH/seTj/2L2hBEZFopJJ13LIQARWbVGvSZZwMJz/5b5KezHLloByNwm5vRcOKhWjbtAJtS/vQ1NaMBONqso6IjZILnDk1hONHz+PCuUGcPjOA7PQ0tmxZgr6eZpW5vLuzEd2ruvDI91/Da68eweKFLfjNb92F9sY47EIB5VIRx06N4LmXjmPL5l4MjkziZ8++DfbhN7+8Gbds7YWdLWBgYBJPv3Iaz2w/iw1r2vH1z6xBV1NUJRo6fzGDHzx+Gk++2o9bt3Rg5eIm5PIuLg7n8OHbW7FmRSPSZHILpUoC99YY9h3M4rs/u4Dzg1ncd2szPnFfL1oYxNO2MDBSxpHT0+gfyWL9kiQW9yTRnOaNHIXjxlGOt6Ec60Im34DRizkMHzmDoX0H4A4PIhG1kUg3qGzvKuM6feBngpzov7sxFGiuUMKInUZ+5c247dd+E4vXb0LKGw7gKs0Z04xBwCBgEDAIGAQMAvUhYMjN+vAypQ0CBgGDwFwR8CooSbT4JXSZazviTktCRkgdneSSH7XmQvZUs1GIJsmM7o3pONe+Xe3rmS3dS26SIJSXrtwsfPdPUKJy0wVKto2G//hPSrnpVWb69cGbYIdkqSgvdZdyIddIenL8qJYlWe1tQ59bomwUd3Rxg7/aWF7J9oiLJFGSTOfEgPcCCU7vvTAbWyScgF9MVF09qv+YMJt2rsY1hty8GijPtFGczuHc/j3Y94O/x9QrjyEdgSIwqdFkBnDbjihi0yLbR/WmBZSLjsrUFlu6AK1b16LnhtXoXNSNRMSGXXbglCqxP6hotJMxPP/UbuzfcxyNLUncce86dLQksGvnERRzeSxd2I41y7uQYCbzjjhef+0EfvSjN3D67Ai+9dVtuO3GhUjFgbGRSezZcwFPv3gCXR0pLO5rxJFTw9ggG18GAAAgAElEQVRzeBBNTTH80f90G1paExjtn8TzL5/BC7suYP2qVnzh4yvQkY7AKZVx/MwU/v7HJzA0mscXHl6EDSuaMDGex9kLGaxY0oDu5gQSTHrkurCStko89A+P9mPH3hEsWRjHFx/qw/LuNJxMEUhFsf9kFi/uGMLERB63bGyDU44gEYtgYVccK3pjcPJlJmaHnWiB3boYTvNyjE/FcWrXXgzu2o3iufNIRSwk00kVOLlCcL4z+NGIjUKxiCEnjuKKrdj8le9g7c23IJ5IXsUZYpoyCBgEDAIGAYOAQWAuCBw9evRdys1bbrnFKDfnAqi51iBgEDAI+CAgLttUlZFgIdkiL5IgJB1FhTcX91nWKW0J2aWr+9i2qCl5fLYKtjCDLAQnFYXs7/Wo4BSykOTm4cOHlXKzqalJKTd1clPwUMrNf/7jCrlJpaNlI/W//DOwuKLcFBJbV7/qWEp78skxEnKT4yYkJq+RZED8WzD2josfocpxoJ064e3NXh5mfK/VMkIwijKZfRUiVwh/cemf6z3Atlgn7yu5t7yu8BIDVXkeX2MhGgy5eZVncW5qEv2H9mHX3/4Z7KN7kChkKy7pithkpiou4A7KzF6WTiO5bCE6b96AjjWL0dzZimQiCrJ4eWY0LzuIuC6i0QhiTFGesPHjH/wCLzy/H47j4pZta7B4YRtst4S45aCtOY7ezhSaYoCVimFwPIOfPXkQz730Njas68bXPrUFnb0NOPL2IPbsPItcZhr33NqDnrYUpvJFpdD8t8eOYu3qdnzzs2uQcB088/JZ/Hz7Baxb1Yjf+NRKLOpl8N8Sdu0fxV/96BQaE8DnP7oI69c2o1xyMDmUh1V00NMWQ1PKRjRhoxCxcOL0NP7yB+cRiTi475ZW3H9TB5J0H2+I4OjZPN48NInJiQLuu6kVnYub8ORzg3js5X7YceB3vrQCy7vSKOfLcEtlxQvbsQSQ7Ea5cREm8klcPDWEgb1vIXv4MOKlQkW+HSPulgoFQLVqf94C1t2GZR/9AjZ/4ININjRcczfsVZ6upjmDgEHAIGAQMAhcVwgIuclNADdK27ZtM+TmdTWCxliDgEHgWkVAJ1lIapIEIXHJvawQmBLLj2uw19W4XkWlqNbEBV1IHRJqPEcb+NLJHnFRFzWpKP2EJKV9eoZvwdrPhVpXZ4pKjoSP1K0r3q6lMfMSgHrsRyH9GHPzrbfeUuRmS0sLvvSlL6kM5fpLlHqZv/1D5H76d+oURULtf/xj2MvWv4vc1PH1tq8rezlWJOD44riKEpbzh+QqzxNjia8ZhjzT2xObOcacb/rc9KqJhcijLXJO5g+Pedv2tiN99mLmPR7kui+u7WHmkP5DAnFk/4T85xzl33K8HqJfv295X9EmjokQxtIn3vPylnioLDPXHzDC9D1MGUNuhkFpHstw4hSyGZzY/ToO/eOfA8f3Io2SShxEFWa+WIbV1or0+hXovGUDetYtRXMqiVjEhgMHQ6NT2LPvNI4eOY/NmxZhw/pF6GhJwc1kYEUjmMpPY8++k9i+420cPnwe2VxJ1TsxNY1k0sbWDT340ie2YMnyNsQSFl7feQrff2Qv3jw8iN/6b27GbZt7cOzICHbsPItEHPjMB5eisy2pFpnTFyZx8OQoiuUyNi9rRlMqguHJAs6O5NAYt7F2YRIdrQkU8g5Ons3gjWNjKBRLaG1IwHVtjGVKyBXKuG1dGuuWNqC5IQYrYmOi6OInz/XjqR1DuGljKx66qxurekksAiOTJbywcxRjo3msX5bG1i0dePvkNH7x+iBeevMiiijj6w8uwQe39cIquBgeL2Mkw18Oy1jcaiERicBKtMNpWoxiwyKMDBZw6uVXMHXoICKZCaSZdCkex+mxHArr78CKBz+DTR/4IFra2udx1E1VBgGDgEHAIGAQMAhcDQRIbj755JOXYm5Sublx48aaMTeHfv9hOP2VbOnxG+9Fm0kodDWGyrRhEDAIXGcIiHuskI2iwBMSRUgsIWCE1NGzMkvcwFpdF6JFSBZRiulZuUUx6nWVlTbFFl3BpxOeJNKCXOdZXuJt6qpRuk7zxX6JjX5k2JUc3moKRp3c0/+WDOWCxy9+8Qu8+eabGBsbQ1tbG77xjW+AiYXkpRNy43/5HzH16N9cOtf9Zz9DbOXm0N3zI1uFWCQhR2yFROO/hfDUiUY/u4LmkD72QnYK8ed1l7/a48f2OLc4h0QFrKtgdfsEP46hXMdjQhTr958oLkXJGoZ0FEWyxD7lPcr2hXQV8lK//2QtoO2SjEiSPIWeGFegoCE3rwCooap0XZze8QLOPfoPmHzjRTj5PPJ2DKkbNqDnrhvQx5iarY2IOiWVzZvkIONuDg6O4fU3juKlV/Zj+bIu3HPPOmxc2wc7l0Mpk0ckyqQ7FlyL8RlKKBQLKEUc9A+M4elnD+OFl47j5g1d+LVfuwV9TXGcOnYRv3j9NPYdHcLtG7uxbUMnmptiKJRLsOCgOcYkR8zy7gCWA0R5JzooZxibswyXMUOjtlKROvkZNWnUQjRpwU5WbkCnWEae7vVlB4xrmU5EEaEzvmMpcjPLoMYHRvDoS/1oa0/ijq1d2LSyhfwknn1lGFOjeaxdnMKmNc0YmwR++sIFrFqUxPnBKbzx9jgW9TXhv/vMKpVIaeeBcby8ewijU9P49L19WNPXinSU7vtFuJEkYr0bUWxehTPHLuDc9h2YfHM3IoUcRhZtxMYv/gZW3f0hNHf1hBpCU8ggYBAwCBgEDAIGgWsLASE3JVt6KHLz996dUKjt90229GtrVI01BgGDwHuNAIkOIfNoC4kwkhniFss1l3+L2lGSxpAQ4XV0P+bfejKZan1iHSS4SByKq7KfCk0nzfxUdaxfV1/q6jQvMaTbIm65QjwJaSMklGTlFvWokHH1KOXqHU8/gtCPvBQSM4jUeumll7Bnzx6Mjo4qcvOb3/zmu8hN3b7Lyc3HEVu5qd4uBJaX8SFxpjgEh3lHSpdINp6Xt1QWRtkp84DXSrgEEnL8W1f26gbq8ybQ8FkUEEJRj5lZ7/zx67uoODkn2T/eP7Xcx1leT+rE+5Pzm8flfue8F5WmTg5LWAF2X0JF1NuHWUBX8xJDbs4VUXWTOTMLp61iaNZ8sTwDwGYnMfzaCzj9+L9h8MheWAs60XPf7Vi4aTla2tLKVTo7XcLQaFbd0KmGGFINUSSTEURTMfSfHcSOF/ajkM1j9eoe3LBlIeKU5hfysGwXE1N5HD8+hCNnRtC1tAVR20L/6TFcPDeKjaubcdONfWiMAqVCQSkxGfvSyRZQzEyjmM2jMF1AIZPHNP+dL6NcYvwF2s7AluyjDVflc69kdVdZgZgIiUcZRxOOSoSEiItY1EIsDqUUjcUjioRMJCzEExHEk1FEUxHYiQhOnM/h7VMZDI9SUh1BqWShJQmsX9qA7t4GDGeBl7YPobfVwg3r23DszCSefPUC8rDxu19ajyPnsjh2ehLphIWbNrajIZnEGwcyGBzLoLfVxs1L02hOWHCT7UD7SuSinbh4bgynXt6OwsAAem68HQvv/Sg6brgdibYulZ098EXcGHMlYs9I10NcE1jp1S9w+vRpjIyMXPryqNeCsF8s9dYr5b0PJrUehmq1MRs7/X4Zracfc70+qK1affL7VdKvvtngEmTXfJ9/r2y81jGU+RVmHnjHpJbrzXyPn34vz0fd1TYxYeoOmktB56/0PR2mD/NhQz111FM2jP3zVcZvrC5evIiDBw+qTTYf6JcuXYoFCxZccoPztu0W88j88L/AmRhRp6KL16Dhwa/NykTaQ7e+lStXzup6c5FBwCBgELhWEeCaqsdHFMJPiChJdiLkCtdDEh5CgEoMRf6bik9RoVXrr548SOqRa5QnJPewxaLag9dSvAkByHZ0Nacf6SNkpWSn5ncIy0lf2aYQniSBJKs3j7N/onQLeo4IM8bVyExdkSfEnO5SHaZultHJzdbWVnzrW996z8lNP9t1l3YhO4XwJEYSGkCuDcJef26W8AQyvwTPas/W9RwPek7leT1eJu0XYlDvg7dNndwVt3tduUlshISXkBG1MJE5L2ps/mjB63hvyQ8WEseT/5Ys7UKeyz1IWySsQNg5eCXKGXJzLqhyYZ2axOT5U8hcPI9EuhmNi5Yh0dyCSDx5OdHpuihlp5A5+TZOPfIPOPva83BaU2i//QYsuvMGdHa1IgkXZaeM8/1j2LnzGJ5+ei+On+hHe1sDerua0NrSgObmFFav60U0AgydG4FVLGLLlgVYv7kPdjYHyykp9/YzF8bwxLOHlepyQU8jli1uwaLeNNpbYyhOZjE9kkFmeAqZ4UlkRqcwPVVAybEAxk1IphBLpZFoaUG8MY1YugHRhgZEE0lEY3FEmKE9FlVJkCQxj7r5ymU4vKkY3LlQRDlfRDmXQyHLdxalbAbF6QzK+SxQnEbUKiGRABqaYmhqTyHRlFDkaaFMrtRCOhkFUy7tPZ7BywfGYTtlfPKubnT3NODQyXE8tf0C3jyVxUduWYxioYiVC1LYvKoViYYUtu+bxN8/eRrlYg63rkrjno1dWNjRhOaECzr5u8lWuG0rUWhagVN738bF116FXXLQc9NdWPTwV9C8bDVssrKel1pUnDKcQgH50SEMHNyDhoVL0bpwGZLNLXOZUe/ZtY8//jj27t17acEKY4h3oay2cFb7ValWG2E30lIubHm2KfZUs1evK0y9QWW85/3Ke22pVmctjP3OzYaYC2tLvXOk3j7p9es2hZ13YewLU2Y2GIapd77KVHvQ8sPMDzteH3RPzNbWWvdGmPsizBpRa274XR92LoVZH64ELtXqrIVX0BoUVGfQ9d51tt6xCzNGQZuRIKy9GwH94d9vfl/WHr1T3tkZXfb8FoQRL2UZPuwvXrwYX/jCF4JMnrfz+j0ctlJ9TPW+6YqLWmMy2za9c4ltBM2PWm3p9dX73RDUB30O6c8O3r/DYj4f5eqxKah/fvZ450Wt74a53rNB7dc7nkH4zgceMvZzmbNBdoZZr+cbm7A2ibuwxLkU5RuJFInPp8dSpJ3iTs4yQm5KZusgclPWVXF/1eP78RyPk2zl2IpqTB9nnWgUzOSYKPb0ZzxpR5R0JC5Zr/f7RUheycxOkpO2kfihPbp6NSy2Uk5fj2V9FJdgiR0ppNJc78Gw5Ob08b3I/csfo7Dj53CTlZic8XVbYaXSKvmx+o/lwhkdQfzODyN564OI9VaSDV2Jl6yD/BSyU5S2gn3YZ1sdb4nbqiclCmt/tWfxMNcLeet1TZf5L/2Vcec8EyJSJ94lJqwanxlVapg5EobclDkoLu+0SZ4X9GRevBfe64z1htwMM+t8y7jIj4/hzCtP4/iTj+Di/l2INzSiZ9NN6FqzEa0r1qJx4VIkO7oRS7cowi4/OoihV5/FiX/9/3D28D603HcHlnzoTixav1S5f7vTBTCBeLFUxvh4BsMjExjN5PDzp3bj+PEL6GhrQF9PC86dGcK50yOIRCMo5h04ZReLFjThK7+2FZvXdKKJbON0ERZ5x5gFxyoDpSIKE1lMnB/D0PEhjPePIjuVRxk2Yo1NaOjqQvPCXjT29aChswPJtjYkyNwnuGBXFJpMZERSj8pTUK2q/u3wZzBFcFKtCaeSKU9UnRV9Z8VtnW7s5WIJ5UIJxWwW0xMTyI2OITs8jNzwEEqZcdhuAam0jaa2JJpbUkg2xhCLVmJ7nr6YU9Wv6GtQ2dpPnJ/CIy+cxT+/cAEP37oQn7t3AdauaMFYzsJzu8bxl4+dwM3LovjCBxbgxlXtGBgr4clXB1EsF3Hzmmas7kkizpicTb2IrbgTA8N5nH55O0Z2v4F0Rw/W/8bvoGPLNsSbWpWytVzMo5iZRG5oAGPHD2Pwzddwcc92TPSfQmrdzdj4uW9i2e33I5F+dzDmWU+xq3ghyU3GXZFAxPU0HfSQJ3WFJc3CbiK9Noa5LgyJU2vj7kd0+bXr/ZILIgPqIVL8ysoDUJgvMe+DkxfHsOMU9ADuh7UfVvU8pIcZv6C5GxbroI293k49fQiybzbzutYYhiEPwt7DQXNFP1/tftSPezfqYe5hL+7VxsnvXg3bz3ruAa/NYeeX3zwIQ+LIdUFrSph5Vg/+3nGTh+5q/ah2f9S6h8OsX2H6FabMfLXlHQduPpYsWYIvfvGLYcyYUxmZL/zkpojf3yQdJicn1QabroaSWVXKcoPS3NysXBCZQEJPwqGrX4iPXyw6nSCQjRQJi/HxcZWUgm5w+osbLCpZqQRhm6KUYt2yoWN5WaequbNJTDYv3kIqCAa6eqnWXNPvNYnbp9stsdmIj1/cPu+66l37eF423TIGcxrsGUWPqHSq2SRY8lNiBYrbIOcFx4iqM/0lKjoqbqje8o6RrBP6c4aMk2yy59o3uV5PjiEbfe9crOfe1cdZV3zx/iAWxMQ7Z4kH5yuVhWHwCJqzQqbNBSPOQ46P9IF1yVz3U3rNpa1a14pbOucQseW9rZOZvJckiZDYLMpGXiNusqJ4rGcsReEm80KfK6JUk/u21v3p94xFwoa28806OPZBGafZf84fXiP3ED8lEY7E5wzqo98zhPRD+hjkXu47ZhQcqb16GW6xABSm4WRGURo6i+KFI3DjUewajWL/ufFAt/TJXU+i8KM/R/nAq3AbfEQ8iiZwESlMobDmdqQf/BZa7vpE4DQs9h9H/sQeOMPnEVu8GbH2HliNbbCSDbBiCVh2tOJFGcaTUnNhl+8m2dMG7XvkeUbfu+kqRL/vwsDOXYECtE+UlHoSL96XkuRK5k49ruFSryiSudboimQeJ5asU0I5EB/ObUkIxXO8RmJ1XoHuh67SkJuhoXqnIJWJhckxnHz2MRx57N8weHA3nEIe8WQCsUgUsXgCqbY2pHsWoGXxCnRtvQuxRBLDu1/Fue3PYTI/iu6H7sXyO25Ae0cTIm4lHiUVk0x6brlFWKUibLcMhy7m4xns2nUMZ8+NoKWjATffvhyO62Dy/Agunh3BydMjONs/hhWLWnHPrQuxoCsNm3VmppEZz2DizBBGzw1jYjSDYslCtLEF6d5etCxeiKaFfUh3dyLZ1IQIFxLlWV5ZDElaMl6mIi8dut47Fbm9U6EuSfipRdN1Kg7qXEfVMUe5r7vqgZWkZ8VVness/0NH9spib6ljJEkdxgfNZJEbG0duZBi5kSEUpsZgo4iGpIWmlgSaWpOIxSLUXCrV6OmBLF4+MITdJybwzQ8vw4LFrTh9oaASE/3i4CDuXp/Ep2/rw7LuJhRKFvYdn8KfPnIUBbeIX93Wi/s2dqMzHUO5MI1IsgWxhRuQjffgzNHzOPL4E0g3NWHlg59Gy4q1itQceXsfRt/eh4mTRzFN+/LTihy2Egm4kRjattyKFQ9+FqvvewiJhncCMs9iil31S4TcFNeSeg0IIhikPr1cGPLD7yGkmm1BxEhYYiOoHvkS1D/D2BmmXj9Cplp/9Y2b399ynV+7+hd4UP21+ul3bViyR7+22ia01kNhWALKW65WnWFw8cOj1iaa5edKeIW5H2v1sx77gh7Ew4yb39yrRY75navVZ+/GxbuuBPUh6Pxs15gw4xTmnglbJsyaUqsvcn0Y/L1tCeFRT5/91uAwYxGmTJgx86snTN21cPae44aDbvBXktwUwoabfG6uT506hTNnzmBgYEBtUqempi6Dw2snNyZNTU3o7e1FX18fFi1ahJ6eHrWp5yZGlBjisiebO9Z94cIF1V5/f796kyjyI3C8480NU1dXl2qTYQKocKUNQsLRRnEJlHucn9xYHTp0CNu3b1f9lTWVfXjwwQcV3sRdz6asq7L8xlgnvZ555hns27fvXZh1d3fjxhtvxPr16y+RxoJFrbp1nBnqh+ERdu7cWc9tUvX7orOzE5s3b8aWLVsuJaHQbRIChGTL0NAQzp07p8aHYRpETRZ0n3CM2tvbwf5zPnBukAxnv8QVUSeQXnnlFTUufq+w95uO2d13341169YpIo9EmBfzekgGGWP2nfcG8eDn4ODgu9R1tQaHdnR0dCg8iAXnrCRcEeLEb85yLnLO7tixQ4V88n4netfeoLV87dq1+NznPqeq4T3A8qKkknGvh8yoa0J6CrPfEoePY6wnFKJdoqDjfoLnRZ3Ja/g3ic0g4rCWfTpxJe7Z7LueyZzjJuSL1OW3/5AfhGS9ExWczDP5nvM+c0idomSVvZOQO3oCIq5vtZ5XeU5II6+7eZjvp3ewmgl7N3QKpYHT6l0ePAd3fBDlgTMonz+m/sZ0Hk62iHK0iFMPfBuHGpfj/MXhmjE3Mzt+julH/hylt7YDFGx5X4o7cOFOjSK64VakP/YbSN39mdrTzHUw8W9/jKnv/79wB4dht8VgJRpgdXQj0rsEse6lcNM9sHsXIta3DLHe5Yi09sKKxEJNX/kBSJ8vour0mxN6pfpeQCfzZO33M0DG2W+eVRt//bg+T7x1yHekHv6Btsj9xvP6WlnfvKn0hnVx3eL3BzHjXGadgpl+r7G8EKoSvkHmfhg1dqgBnEMhQ27WCZ5TLCoX9FMv/AyHfviPmDxzApbjIJpIIGJbiEi8Sf6CYQHRaAzJVCNK2SwKsSgS61eg7yN3YtmGZUhHbVjxKAYGxvDG9sN4Y+cRLF3WiVXrerB0WQe66KYdcRWxmJ3K4a2D5/HmvrOYLhax7QMrsKyrAS2WC6tcQkFxkmVEmWFsdBKjp4cwdLwfoxdG4UZjSPX2oWXlCnSsXI7WxX2KfKNLuaPISBKObGeGgJS/qdBUSkzFWlbelRld8UQnqTlDdqp/8n8UcV4iQ4XMrBCcFTK0ogBVBOqlOvnvcmXxt6j1pNKzjEIuj9zwCLKDAyiMDQP5DBJJC+nWFNJNSVgRC4US1QpAtgj8fP8kth8eRcwq4eGtrfiVTT2I2zYito3j/Tn85PUB/OSNC/jtj63AHas70JyMKZUsFbB2mfEpAKttEdC1BmPlNPY/9TSmDh1AdDqrQgAUqdwssVAErmWjbNko0RNfPZBzsONoWb8VKz76RWz+yCcqcu2QvzbVOQ3nvXgtclN/6KpnwaxFtvh9idTqVNCDnyzM/Ayy0W+DLW37bfb97KqHFNBt87aj1x1k92XPEpo7n/7gVeshqt6JI3WFwd9bd1iiUB+zsHOmnn7UGu966glTtlZbPKdvqMNgGqaM37yoNq+CsKh3M+p94Jc+1nPPVLvnvH2vZnuY+6ZWGb8H0Wpz2e/+9bOzVnv1EGW11sl655JfXbot1f6uZkOYtdJvDRBs/DaLYccpaHzC3Kthviu8a7dff/RxYHlRbn7pS18Ka0bocnpbzG57+PBhvP7660qBJjGvqlVWa96JUmn58uW44YYbsHr1arXJ4VvizXGDc/bsWUVkkdiUjKq1jK+2nvA4yQ2SRkz2xPikJIxEPSUbSEmKwc3TW2+9dYnclHpJXjz00EOK3GT/SLyyL6xbXPL83De94yjkpm4vySxiQaKNfSWhJO61+ibP7/tWxomkFu2uRm6GWbv0cRNykwQnx4Y26eo4liWZyRBDHCuSgxy3WutxtfGjbaybxOav/MqvKHJPXBeJKceLZV5++WU1LtX6EqaP+rp6zz33KMy5UaYaWIhUUawGuePqY0t7SWi+8cYbas4Sj2r3QbXnXL0+zimqnW+66SasWLFCqRaF6JO5KgQD53IYclNfY2rdo8Tks5/9rIKK5Cz7RpJQx6Ue4jf0olOloBAbuqJLbOGYC7mnx8PkmEo8vnrmRbX5K0pO4iYEM495SVTvsxfrk3Ki1KxGuLJuuZ+rPVvzvE74Sj9pE+uX+9D7PM1/c97IesX7bU4ENffUThGD/+c3UNr9AuxCAW4iCZc8Ad/KdZwKqggs10L+/Bnk7v1V7GvfgAPjkZrkZval7yHzyF+g9PYe2M3t7x4SSTXB5MMTY7B6lyP9q99G48e+VfH6rPIqXjyK8b/5XzH94o8R7+hQ+2WKpWZUTxUxlOIZmA8kjtRHv4Xmb/0uIomGuqcvx0i8GyROq/cHuWpzUsZfCGj5HvDeb9WeD8RYv2dNfU7o1+tlhYDX3dBlDrMPQr7qpOJs7y99LuvKY5mn0oYQxhLXXNaiOc3fuke1+gWG3AwLJm+MUhGT507izC+ewt5/+gvkBgcQUUrNOCLMp0NFoW3BVsSmrTKC246LYmYKpa4OtN1zC5bcvw0Ll/UhUc6jnC/BjkcwNZ3Hzt1H8X/8799HPl9EU2MSfV3NWL6kHRs3LMCqtV3oXdiCdEMEA2eG8fjPDuDE8UHcf/sS3HJjHzo7UihNFzAxMIaLh85i8MRFTE0UYDU2o3XNavRt3YSOZUuQam5UCkoqT1GqkIvqXdFQKvd29Q9RVypetfQugpNkZoXErKgxLxGeiusUgrRynHUqBeiMorNyrKLwdKhUrUg51f8dtwRLXT+TnInLcITEZByOayOfzSIzPIhM/3mUJkYQizpobE6gia7rqQgGx0t49LULGBjLYdOSJvzqTQuU4JTc4ljOxbP7R/DIaxewti+Gf/fganQ3JTGddzA4UcD+M5MoFspY05PAguYoEk1tiC65CZPpxXjziadx7tWX4IwMoLGlGVY0irJbBjlOwkViU7msszskZuMJNC1fg01f/jZWbbsbyabmQLIt7BS8kuV+9rOfzYtbeq0HZb/NZK2HOf2Bd776rm+svXWG2dx7bQp7jbef1fpdzxeSTg54/67Vt7BYzob0qfbw5/fl7j3mvbYeLGr1Sa9nvur0a6+W/WHaDbPpCrq/9PN+bXqxqGVXGJv97id5EKx1b1/67pEfzGZ+NQ6656uNZa256neNbuNs5nmt+z4MbtU2azwehFvY+zdoDfDrgxwLa4NeXjaQQfeG33iEvUeD1pcgbPz6FWa8wnxPSdui3JxvclNs4Gbm2LFj2LVrlyJPvLizfYkTR3Uk370HuKEAACAASURBVCSouBkh2UZF3/DwsCJEZfMitnPTtmzZMnz0ox9V18iLZalspEpPd7GW+4jt0eWc6k8SpPybL5JvJNmoLGXbfoQo7SdZR5XkwoULFWlDkpL9kLhntF0nN+VZgps6kpu0mSQC2xCiVtxehTDw3udCiLCuWuTmmjVrVJxA4iZxAoUIkeyz3rpFRVON3CTBw3HhZ5j5J+NAMo3XUUHIutlnuk1TOUcbjxw5ouaF7mYt80Y25KLWJVnJtlkHiXKqO/kpySJ4juO4detWEAO+OC6SuZrniLWQm/rzncwHqnTD9E+/v1atWqWUvcSQJJ7EURRFnZCIfvXq6xHnHu8Pkv9Ubnq/G4WoJJYkx4kjX8SRymQm2aQKWieIpU22Q0UvFbSc87SVbfC8Hl/Sj9xkG1R/8v4Ko3CSPhETjgXt4/3Ltjh/as3zoPVwPs7TPnHn1l2AaZ+8hRgRJdh8tKs/K0i8T1mPZC7qilq9vMTV5FzXCdd67NKVmTJHeT3XOL717O7Eh/NDlM/y44iuEq2n7aCyUy/8DTI//Cs4R99CpLVD0mK8+x7gnj+fRSkaw/7eW/Bm7zY0pJuqZkuf+smfYvqJ76J85gTQpCk3de7SBpxsRpGfDQ//OzR+8t/DYl4Ov5frYPi//I8o7PgprOw47HSzv50WUB4eQHT9FqQ//m00fOCrQd0PdV7IOVnvhOistV7JcysbkPH1xmMN1XidhdiuHsKFl8tclx9T6qwysDjb00lgb/t+RG9gpVexgCE3Q4KdnxzHxf1v4OwrT6N/x/MYOfYW7FgKsWj0ErFJoZ4iOPmLJ2XmDuNMOigvWoieD96GRTevQVdXCxIWVYp0+S7BLRZBMeNofhovPLcP50+NoHNBCyYmc3hz5wmMjU6huSWJRDyGBb1NWLeiDSv7GpFoiKCrJY6YU8bUwBgGDp/D4OkhlKIppBcvRuf6teheuwYtXV2KbCWhyazeilC0GDg/8s5Dx4x6U60s5XLF1VzFyuT/KHNneXE3L83kSNdc0GcEnaraGUVm5QuZZCU/KlnUqc6s1FUpV4nVOaPoVDE7K8RqReEprvHqa6oS3N+ylegzPzGJ3PAgChOjsIpZJONAujkFK2qjQLxLzNAeRSoWUarNlw+N4vE9AxiYzOGbDyxFKpHE+FQRE1MFZPMlTOQKKl7o2r5mrOluREcqihJcJBZuRK5pKY4eOomjL7+E7JG3kE4nlRKWv4U7M0pX9qhI1/oZMhXxBMptC7Dtm7+Ntbd/AK1dXSFn2XtXjOTmnj17QicUkgeuoAdX7/lq5evZPNaLUpANYYlH/eHI72/f7+8q5I18OVXrSxCu6q6YUQXrn/Iw6a13NvjWIhJq1VeLLKo2Fn79DYNB0FyoVketuvUNTFD9+vlq2EuZevrjNyf9cA2DWy0Mgq4Pa3OtjWY1DPUHRf1+8CPdatkZ1kb9ntFtCnNv+JF+QdcFPSTXc4/6YSL9qUXY+Z2rtt759dGLU7U+14uFd+2qNja11u7Z2qLPtXrmTtBaIPYIufnlL3856JJQ57393L9/P1599VWlSNNfbJeEFVWXfJMMkWQbujqJpAoJkvPnz+Po0aN4++23FWlFF+RNmzZhw4YNitQiqcONG0mv3bt3X1If6t/9VO+R5KHLLEki2kCCjGQosSUZRzKNm3keO3DggCKcSMzpqhmWpRKOijgSaSQHaBOvYxssG0Rusk90Oeami23yOlGTiNpP/95mP0Rloruly5wQ5SaxpIKQhBc3tOwTyURdqeJdm4PITdb9wAMPgEpMnUwMug/0uKrEmfWwr7SP7u8cJ+93EseQZBrxFUKV+ArhR4ylL5wn7CfHnH3gHOJ4sCyJRtoqBC9tJ65+yk0qcoWw5rh4vwNrPQfInOV1/JvjKPHfvGpcv3WcddN+3icker0v9pV9EhJV5ibnJ19sT+JIcg5yvlIhTULRq4JlbF0Sjpz/MmdF1cq6qpGbH/vYx5RamW1L/NNaayLPSaxLkuycu5yLnIeCjSSamcuapt+T9SqwdAJGJxlF3Rb0fBRqMZxlIbFH1JWcV7TLqzYTAoe2+qlgpY+iGJX4hLr6ktdJxnQS3ZJcRVx95Ucb+WEkqEtOPoPixRMonD2J1OqbEO1cEHQJiqf3YPxv/hD5155GrM2f3FRrDYDSyBDOL78Rh9c9gGFUyZbuuhj5v7+D4s6nYOUycBOpig1eUSb/TbVoJIKGj/06Gj//H2DHkpfZ6xbzKJw+gLE/+i04F48iwrAXsH37xaOFgbNIf+rbSD/0TcSWbg7sf+H0WygNnYHd2onEshuqEqwynno4gzCJoOQ7UOJV65/e+6/aXtnvuE6wzuU+DgSojgLynC6f4jrv/eFAsGTVV1NBXq0rhtwMOcjZ8VEceOYJvPmT7+Him69gUdxCirEWlZc1Y066iFqoEJu2DbdQQtm2YS9bjAWfuBdL1y5Ba2cjioU8Th27gJdfOoju3kZsXN2NJd1NioDMuiX87NG9OHF2BO2tCWxZ14Vly9sweHESr75+CtmpaWxa24l7714KN1/C0KEL6D94GoPnhjAdTaBt42YsvmUrOhcvRJK/CKvsnxVXcUcIS/6aplakSkKgiuy7wjVWCMiZ4MMzJGXFnVwVnyEuy0qNqtzZL6k8eV5c1itu6S4Yi7PSNj22VZuq+rJSbVJqLvJzkqKVG71iLz+UPS7d4qWdysHKFyQp5KjKjs6kTtOD/XCzE0ikY0imE4jFK4RzMhbF3lMT+O7LZ3Do7CTWL2jEXRu6kLQjaExG0ZKKorUhirZmxpWIY9fxKRw8O4FEpIQH1jejPW7B7l6NQudqnL2YxZ6fP47xA3uQSiURicUV/UvlZokSToWpi0yxhHE3AnfBKjzwje9g810fQHt3T8hZ9t4V08nNejfLVRcXj0t+LYKins1xrbJhSCuvvdU2+7XKBdkr186mbu/mJAhf/aG42gNkEMkRRHL59ScIg6AvZ/18UFlpv9qDg995v82CWuVmCOdq56uNXa27M6gu9RwY4n6o1Xat+9JrWzU8a20qw847v774YaPbK+1Wux/04/J32P6GmTtBZYLmsswbPzurrROzabOaHdXardWGbOhq4anbLg+v3mP6PaPPT78xlTb95kOt+z3sOT/bguZemPs5aKzq+WYWt/SvfOUr9VxWtayMHzddVJJ9//vfV+SNl2jZtm2bcqOmWo6qNZI7JKq4AReVBckhUViS6CKRIy7tJElIlnATTqUlyReSAIwZyLfE+hJ7qFhjfESWIwlEkvTkyZOX4m+yLW7s2QaJMBJArJ+2U01HJaiOO3FjXST9GPOR5XieRBPt95KbBEzc0qncJMFHwpf1UIUnCWFIAs2V3CQZSyUfMSI5TJv4t8QN1PvBzZ/cByQg/WJu6uQmcWDdQhzKRlnfPOqx1IRIoQ2iGuRY0/XdGzOdJCMJY6ppxUWbY8t5xJeujmV9omAUzERFy3Hl3zJHOK7sA6/3i7kp5CYJTrrJk2TkvCJe4rosG2D9U3exZlkh70Sd6I0x6V0POA4kYvlDvcxZfWxo8+23366Uvrwvjh8/rrCXmLESgoH95H3COcu/SWyyTrr76y/2n8Qx5yzLsxzHnliyLiE3BW+5lspoznX54YD3q6j4hKSU8Zd/67EYhWAX5aYknZkLqSAhByROpjcMwLwsZu9BJUK6sH8kHflvWZs4fvr3JMtIsiIv+chyEmdUErfIs5CsiRJCgfWzHr7ZBsepXpfh0sg55HY8gdyz30fp2FsojUyi5df/A9If/iKi3ctrIukWcxj72/+E3JP/hCifeeMJ//LkL7KTKDY2oX/xDTiw8qP4/Gc/hXhuWHlIYmoC7gST/Q4i//wjcC6cgnJTjDBbsb/HueWU4LgW4htuR3LbBwFmVm/rQLSlB5G2XtjpVpTHhzD6l7+H4pvPq7B6dlJzM9cIU3qHMmTc9MQUWn7zPyP9wBdhp97xKPDrVGn4HCb+7o+QfepfYLc1wlq6Hq2f/Q4S626H3dhR83tWYsUKES1Ent/zgTwv8ZyEBvGLI+tHWOrX6nNIyur3sV/Zap3we+a+WrechJShDeI5crXa9n3edMM81b+XFl5DbRf50Hf4IHY98Sjefuxf0Tc9hpa4pVSCpPNI4MVtC850EaVEArE1y7DgwTuwfPMypJM2xkYn8Pah89iz6wTO9g+hpTmBmzYuwI3retDT3gBEXRw9N4onfr5fJRZ68IE16OltRHSKcWIcWFEL5VIJE/2jOLPrFPpPXEQ+kkDz2tVYcvcdWLRuNaIRC06+oN4uHLWgulbFPlWHC9iijFTE5oxkklnDLVslIqJ6k+2UVFIjrn4zcTeVvNwCSgUVE7NCjlaoUr5Y/yVP85k4nlSLqpgZQqkqF25xQVdXVZINzShDSWxWkg+9oxbl9RV3eSFRZ/5Be9i3MlS2dWajR4nuABE0pBOIRG0cG5jAwMg04tEolnSl0doQQ9SOIKaIaBtl18bFKRdPHxrDc4cGMDg6jqUtNj6yvgd3rG5HKlJGvGsZnN4NuJCN4uXvfQ+5k0cQc0uIJuKQnhWKDsbIxfYsxuI7H8B9n/8aFixZqkIWXA+vxx57rC7lZj19CkP86PXpXyReIsqv3Vobam/5al9SUi4MuVCZ6zNkfkggqpE6Qe3K+SBiTEjNejbpQV+EQURiWPKpWjuzITd1PILaD8Ks2tDxujDjG4R1rfaDrq02z8PM51r98rvez5ZqtgfNGb1+v7J+uOrHwhJx1e6LevpezdZaD45h7fd92AqYV344hF0fwixDQbbr61qt9arWvRE0P2rNtTDrgR+h6sUo6N71nq92Lwbdo9Xa4caEJNFXvzp39zl9Y0MCkco8qjZ1NRw3ViSR7rzzTqXiI8n4/PPPqzXMjxyScRb3ZH6SLKFSk0QUyU4q0kh+klAkMUVyS+8viRnGyqQCjgTNc889p4gdyTJNYtGbmIN2Ui1H8pUKS8ZBFLJIsCYJSjKOdZMY5IZJSMQgcpMEEuMqCrlJEpL9l8zf3ucKbiSFcKil3KTN7BsxYH2MuUjMxC4vcSrqL86DMORmGNdkjhnHhwSuJIsiVrSDfSZBSqJOf1GJu3HjRvUmeUaFJXEXskWSPwhhSHxkMy9kjJA4QgaJSpDXksBkH2uRmxzLsC/OL/aRWEsiIV2xKarNaq7GvJ7nOP9JRHK8+JJxJwlJ8p9zlupHkp9UowoxoSsgRbXITypeiTXnl05wSr0k0lmvuIyTpCYZy3cQucn5FPQiFiRfOe68N2UshPAVYnMu8RqJnagQBV89WZJOuAeti0H9uZrn2S9xH5c5xbWpHldifQ0Wd3aSX3KveL9/iI+oxvXnlCAlLNWM5akRlC6exsQj/w+Ku54HxgcRSTXATrcBhRzy46NIPfg1tH7ldxHtWVoTytz2HyLzk79CYedLiHR0w1UelO+8Lv3WTsGQ8qoso+TYcIslWKU83EJO7fVJZHLnbze3AXHG77RFDfVOZTPemZU8wfSydOFmM3Azk3AtBwV6jUaTsOMzGdCjFIO5sGMJxZxUPEpnqtPNJNeQGYa99g40f/UPkNxyb/U+O2WUJwdx8Q+/DufwTsTSDbCSSbhjwyhN52EtXY3EnQ8jfdenEOtZDivVDCtC6vfyl7hk6ySnvpbInODaqSfR0VWfYdf1q3k/XMm2JIYt1z/2nWub97vxSrbvrdsoN+tEW/36MzGOEwf2Yc9P/hVju3+BhrF+tCciSPLXkeki8pSib16F3nu3YtmW5WhuiODc+WHsfeMkJocnsWFdN5au6YTFSVAoIuoyIOxMTIWYjaMnh7Fj12kM9E/gwbuXYcPaNsQjLqYGJzHw9gBO7z+DiVwJTavXYOG2rViwcS0aW1vgMgNasTgTBnOGAFSLTfQdRaZSTVYUmxFmPHKBYraEqcEMpocmUczlkGhLoWlBG1ItDXCKebiOjWIGKEw5QLGMSMKCYxe4ziHKGBuKDKWq0p7Jtl5xK1eGzGRZvwQzicsy43hKxvWZDGtUaM6UvRTLc0YZWmE1xQ1e4oLOuLWrtTQK0FV8uoDCxBhKU6OwynlEkzHEYlHEIly8LfWDE6uKRyOYyrt4+2IOLx0ZxQuHBpG0inhocxduXdWhlLdvHRtSrubrFjSgryWOdFcfostuwpmJKF7/8SMYOXoYsVIB0Xgco9MllDsXYvHt92PT/R/Bmpu2obHZJ5tcnXPtahYnucmNk8SE0Rfy+bAjLMF5pR+cgshNmWd6n8Nu5mvhdLXITf1hqpo91foTFvtaeFSrg9eEIS/mMu/C1B+2j9Wwq+d6P4IwiEjx4uQ3H+u9H4PaDCKB6+lz2PsmzNysRfbVO0+C+lAvIVbNtqB6woxnUL/DtFHPWhRmzZOHeW+9Ygvx9bPLb27p1/itV2HI9mp26H0JQ+bOpq1abfMcN7FUhs0XuSntkZDh9zSVZrpCjyQHXeAZr5JkCslIEiEk4URlKJttUSOJQkmyouubMhKdJPS4OXnxxRdVLG4STvpY3XvvvYpM5ebvxz/+sSJbaYcQf6Js1LMVsy1iQ+KURBJdfX/wgx+oamUceJzE8Kc+9SlFSpDMkY1SGHKT2LA8VXTimj5f5CbJQ+IofSQ+Qrjp8ygMucl6SBCzjiDSQ3CniziJYb6IN/vH9kkS093fqw4k4X3rrbcqwvmFF15QY0hsODaiatXdcnnOz9VedyuWdYCfJPWqkZvsl2Ra91uL/O5Nzk3GsKQdHHcSeqIACkqao68pr732miLN9QzltIHKZs5Zjs8TTzyhCF/iJ+S+N9QA65Q5S6Kf50mY/vCHP3zXvcA6eP7jH/+4msesl5+stxq5yVAHVCezX0FrNevhvc15x/uab0lAIzFpiZmQkvU+HxAPEn/8lHplPZcwCBLTksfZlhCpc1GK1mtnveVFiSpxfiVGohAuft9D3ucXUaNxHkj4BmJAAof1epXSotyUTO1h7m3uh3O7n0XutcdRPrwThZMHELGiFXfuaBSuIh/5xQK40xkVdi268U60/9b/hljfGsCPoHMdTB9+GZnH/gbTT34Pka4OoEwH7xnmcCZSnPKMLLtwVWZcR6komVfCjkVBBZBLgSZdL+OAlbBgx21YzK4bteFwX60SFM2gRn6yNBPGrujALThwixXOAI4NlCygUIZTIkdBl84YLNtSoi2GlFPulqqjM0Im/l0qoDw2geTDX0Ljg/8t4stuBHxieLrlIor9JzD+Z99B+fhBla/DSqVmSFPi58LNT1f4jGQCsSXrEFlxC1If+BQSK7fAil7uOk8zOIdkDvBTvCU4dyQ8hxDlPMd1mZ9Ces7lB4d65/u1UF6w0sOXvFdrhCE3ZzkjSMSNj4/h4PZXcPrZR+HseREd+QlkyzYSN65D392bsWTTErSlI3CiFp5/+gCOHL6AhQua8LGH1iNSKqGcycF1ipVkPnCRK5Zw/MgQIjELuUJRZUhfv7IV7W1JjJwcxpm9ZzBwehjFVBMW3X83lt5yE1raWtSCVGYMEf5iohSauqqMysuK27y64bmAqAXNQSQeRWk8h5FDZ3F8+wFMTk6gRPf1RAzxphQaG1NoTEQRjzehkLcxlSkgVyihubEJDd1pdC5rQmtHCkzoPj0+hXK5EsdEBRB2rUriIuXmPqO8pA3KzXwmU/qMW7yKsamITNo5U5ZE5EyWxwpNO0OYOpXIHJcUospVvXKNFYkplWo5X0BxfAROdlxlQo8yG7ptoVRyMTBRxMEL03jj7ATOj2XQHCvjxoVNiLtl9HWksXJBC5ob4jh2bhyP7T6PJd0NuGlpGss6EkCyDY2bPoQDJ4ax75lncPbNPXCSjWi/60O44xOfw4pNN6C5vRKH6Hp7/fSnP62p3AwiB/SNDx8i+Et3UEyZWqQKFSQSiygIyyDbOB5UGVQLZs6Hfj6QViMNapEJElOMdXsfllinxEeq9YAvccX4sOt98aGKdcgvxfr5sOSZH/GgHwvCT5IDcOOjnjs0opL28Qvdu7EKGjN9voQty3JeW7nh4FzjRko2bNU2DMSQY017meRCVz+FtUHa99rhnSNcB/nQwzHlp7e/xI2bFM6R+XpxHnE+6olApG4+bHCM9GQgOp5BBKjUI0kYZC7otnMzKi6uMk9m27cwBJ73fuO4c8PNjaAo1vzmgig5qIKi6oxzgnMj6CXtcePCjaZed9CPF9XqrtVPnuMayLVwNi9RaHHt82LFf8uc8Es+Iu3JdX79430nv87Pxr6gHyP081wDRbGmrz9sl/ca56MoycKQmvWuPxJPT9wavf3V2yTu801uEguuWX/913+tCBe9PY7Bd77zHTUnmbWaZBfvA649/PQqGImXEHA6ecE6eZxYkqxhObrAkzjTXeBJttx///1Krca5+eijjyoih4Qi37RDyE39GYB1cK7JeaoIf/7zn6vYn7rrHsfx13/919X9xXHnOfaB7t3sn5BHHAPdLZ3r21zJTX3OScxNUW7OJ7np911WbQ2WsaYKkvFQiTXXK2LMa5599lmFjWAo5YXMI+Z8vuN4CuHtJX7FPV3CEvAa/Ydu2itqXNnEs65q5Gat9b/a/cl19Wtf+5oaa36P8F4T9a/XHV3Hyru2kbj0zlnaftttt6mkVSQ9n3zySfW9zD7wHhGCU4hw9ov1yncFseab1z711FNq3uv48Pqvf/3raj1kGW7yeS9UIzfDfl+wHO9FktR0kee4cP5L0qKwGeSrrc+cMxKHUur07l9og7xZVtyteUzmzbVG4tA2Po9I1nRRWctzr/y4I2uIdz5JdmreZ/LDD8sKwcm5wzY4R+WZSshT4lgXoeOUMPZf/wCZx/4aViGPSGun2u/6Ztchk0iCjurKroXo/M8/RLRzkSL83HwOxcHTmN77AvJv/ALOubfhTg3DLRUViQhux3MOnDy9LgHEI4ikgWh3HJGeFCLtCVhNUfWONEZhpWxYCQqH4pWy8UqSX+7vSbjC9vAM8k/u9xm6jkQnyU16kTKB8bQDJ1eCmynAmSrBmSzDGZlGeWAapaESnKwDFEqqDTtlw6b7aoRVuXCjtKcTsZWbkbjlXiQ23IVo+wK15ydQ03tfxOhf/A9wzh5HpLkFFn808PGuUzxsuQR3agyFnIO2//7PkP7wl2FFqrjtz9w4XiWnqL35KedE+SzPJ5wDPM+54t17yv3EeRe0/5K1tNaeQ87VW+9sntuCruHax3WKn3qys6Dr5vu8ITfniGi5kMfI/p3/P3tvGmTJdZ0Hfpnv5duX2qu61t43oBtbA8RKLARAwgRJUDQJ0SIlUbY08oTGCsfY44mZ0ITtGVt2jGf+2GFpJIdGEhfJ3EGQBIl9I/a9G+gNvVdXVdf26r16e77MnPjuq9O8SORbqrsByjHI6Irqei/z5l3OPfee737nHJz58d9g+uEfwts0hom7r8HE7nHlAm3CgZmM4BfPHMaDD72pBvw37r8Gu6+dRKRQBIrVptt3CMiHPTz50LvoS4Swc1svhkcSaJSqOHtgDmcOnMVK0UFscgpTd9yEyct3IkI3kpqtXMjVwQ4PPsigEBdxAoGegXDUglN3UV7Mo8JskhET8YmrcGbOxovPvIBDLz6J4cZKM5FO3YZbqaBeqWC55mA+PAgjkYUViWO1WsXp+XnUywXcd+U49uwcxfDUCHrHRtE7MgEXUdSKeaBRhBVm8iIDDbvedIWH2YxKyZibBFAVi7IZX5OApgI8VdxOLQ6o56qkPc2DoV9mYj/PWlfu9c0kSc1J7SrFa5hceEJwygW4pRWlzCwFcJpYLNTwV8+exnKxghu29uEzV48iEbXwi0PzePLgOcTCJvZt7sPUQEKBn5GohZ5kDEkiuHYJ8YFxRLbdjMPH5vDio0/i3Mw5fPpf/B/Ye+udSPX2daWoLlLkPpDHO4GbQZvxoE0qlTjjO33yk588nzH1QivMTQUNWroO0QBihlgaMLLh6NZA5cb23nvvVfGpgkCZhx56SLFdOgENQQYtN8vXXHONKtt/kQlLw6/VRl/eR2OOjIXbbrvtfWVwI0sDkG0Pyvjp39h3s1jqC6E+rkHt5+J80003KbfHIPCVGzu6gbEPOS7t+rAbOQgyWuQ5iTVGA4KuZXQXE1Czm7L1e7h5pYHCfj1x4oRy9wsCkP3ltgPkdXnkZpqxvXbu3KmMIv/FfmOcNLr06cCaf2z0Mlv1rTxDVo8kcfC/TzIlP/roowow0MGKboFNlknXPhrN/O2/mJyEwArj/AXNlfWOUdD9eh+w3pRPGqdkQYnL63rfw/6njmEsOjJzaFgHZXWWecx3MdagsKjW+7713E+w5hvf+MZ7HvHP+aC+Zt8Q5KVRzIQvQRf1CQ11GuA6A0XvY9ks68/L95/97GfVPAyS7/W0sZt7yQ70x7uT56jfOfZcc7j+fBAX5YJrBEETuVrNR+opsg+/+tWvXnRVJP4bx5Ng4He+8x01f3Vghfrw93//95V+JsuSdeScoHwKy1CAKTG6ZVwF5ORvATd5D+9nOwgUsd+5Duvtveuuu9Qc4PrEvQNlgOuYgJvCghNwU4AiMXj4OcFCgqeSsZ1t5LtZ76997Wvq/Tx84MX26OAmP5P5z/iFBJMlLibL7sTclPb63dLbgZtcJ3S39CDmpt6vQW7pUj6/E4O3k3Er/c5kT5xvfC+NR4nrSKYix1zAf9FTdO0Xdi0BUNGVAi6Le67OwtPdunU9zjrccMMNSpdwbaPuIKAn4CZdvHX5EMNeDoC62VuxP770pS8p2eN6LGxgPU5nkJujLrfsy2eeeUa56ev9wT7hekyZpb6n3mO5lCv/AYDO7GPZklGb/cSYrmQb8zM9Ph7LYIxd7i95WMb5yfkQBG6yTD8YGNQ/8hkTdXEsue6wT4RxqrNaL8T9k+ULsMnnJc5qJ6Ul/S1JWPQYlXqIg05y3ek9F/q9ANKUUQGhKynLXQAAIABJREFU/OuCvq7p7Ephe+qZzUXXyDM6O5P9JsmJ+K4LGQeW71byKP7k/0Xhz/81LO4XSdRR+XUCwl+RxFSvA5UywnuuROTmz8NenkPtpUfQOMyYsA7C0TSMSBKeGVKelaZnwsyaCI/GENmYQHgiCaM/CjNDINOCEQk3mZMKEKSNvhZyju7mKmnHedNcsSvJ2HSZCZmB2RRAtzZayiuUbM7z1NBm0g0VQq7JPlVAqyJimYDDjO11uAQ88w14yw7sU6tonC6hcY5u+sQK6NlqAW4DTq0It1qECxPRHXsQu/V+xS6tv/4YGq88idAQky01sYJWMUHdeh2NXA4Df/RXiF55O8xUb9eiJuuGgOR+Bq/IksiKzHUJeXEpiU8s+1c1x9p1GOvFOSHkEQE4u2Exdz0QXdz4EbjZRSe1u6V6bhrzzz6Mkz//PhbmjmP8nmuxcc8UenpiCLkNeA1HHXys2jaeeOEEfvLwOzh5Ygk3XDWGq68ex8RYGlbExGK+hiPvLMItlfGxy3qxc2NGMRAVsHl4DvVoCn17L8fk9fswMjEKr16Dy9OQ89BfUwk2EwA1EwM1FY6J1bPLWDhwHMvvnkKlkEfNtHCinsBTx3LYf3IaCbeE+3aPYG9fDG6lBKdahmPXkLeB0/FJGP3jODI7j9cOHcXphUWV/OjuyRRun8xgvD8FL51B7/hG9I9sRSyZhhVuIGpVkEzzwCekNgGSvEj9JtOSPuJrG2q1iHtkupsqIRP/YJImm9nkeR8n8Rqhnqc4zfY1mZ78Of/Z2mmXYrZTeYYsuOynSlGddlGnhk0Dc7kqDk+voNJwMDaQwthgCrlCGeVaHamoiZFMHJlEFEs1A08fzePg2TyyEQd3bk9jJOYguWkvan3bcOTEIl5+7Ckg2Y97/od/jk1XXI14Kn2REvWreTzILb1VTYIAGNmICbj5qU996qLBTf/7uaHnhptGDjeN3bCtWEY34CaD8Xdz+TehZK9cKLgpRsiFgpt6ffVFbj1gVbs2c1EiUH3nnXcqA6BVudxsE+AkcOZnBuoLcDsDx18P/7tokBEwoHFHYG097nydFmLKEcFzukkS4GKcNL2uUpdWwKb/c3E5pOsm50OrfqMBx3fSGJMNdDcyKHIj93YDbsozbBvjhhFY0FmjQXUM+owg/gcNbrbbsMm4cJNIhg/nH0FuGtoXu9GTTRlBJLrAUhYkg64uDx82uPn1r3/9fWLRqa0EiHhgQqO43Yaaci/JXeQlelt1I1A+l9+f+9znPjRw84c//GEguMl++DDBTR5IdNInwty8VOAm+1uAMsaG5Nqns22pY6ijCX7RqGAMRuoWYW76k9+0G2cBO8X1lMAZDywoJ7pcUK4IdnFdYH34PknCIq7w/mQ7etmcVwSg2B5dv7I8xoik7iSISx3F8SVYKeCmZGL3g5s8oCAIzfdyTWU9BNT1e5EIY1VAD4m5qc8rHpxxDglzMwjcFLd7/TkBf/hO6lvqEv/+gmPDPmR7uzV4JbYbx57lso0cW/Y/5dLP8OZayb0J+476XuI16sxafwIMytnRo0dViCL/IRXBQTJH+QzfL9nSeUDnBzf5DurJVgcr+hwSueK72SaJK8rP9ZibwojzG8kiVyyTfUm5IsjP+usyS7niYQ/7g4eabAP7VJibAlbrrDtdZgmWcr3mPkdfr7n28BCTwCnrTpnl3on9w7Eh29jv2UIWLuVL9+rw6xWpO/uA/UJ54pyQOLR6kqULYU6yHO7XOBcuND6eDnSK67rs+dolf+p2n7Oe+3SwloeTOpOy03op7xGwVxJMKQuarCHtklib7HOOvR56Yz319d9rnz2C0mPfQu7P/nfEhkdgEDhoSprvVtrQawBivQqvUlPMSIafo3u1wT3nUAjGcBjh0SisiSSsDUmYcQtGNATDMhWuKEQij27jhCuVW7gBj1HjHBduuQG3ysTAgF2vK4KQW/dgFx04VQ/xwRBikxnUV2qonCnDKblIbE4iOpiEU64p0lIoFlaela5Dz1G6n6vonQq7aHqSrnmaKs9LAqAGsVV4tgePLuzFOhrzJdRPFdGYrcE7ZwM5B17FhmeX6QevgFkjHoURiTe9RFtcquhSEV44jsSX/wnSd3wVoczABQ+ZMBSFFOFn6+r7JX9sTn0N7lY2L7iiv4IH2XbqFs4jOcgLSrb0QVbtI3DzInqXE2XhuUdw4qHvYO7dN5HdtxXbbt2NwZ44LLIR7bpyrfbchjq4sOFierGIl16bxuPPn8C5+YqKU5lKRNCXjWHHRBJ3XTeEiQ0J1FcqmH5nHmeOnoPb04fxm27CxNWXo6cvC6dcUcpHhbtQP03lq7K2E/CjoqMKsUIwQwbOvPQ2Tr3wNhbOzKEGFw0rgVfOVvH00TnlSn71aBo3jmUwiArcehkh0rZdD3M1A8+XU0j3j2ChUMLbp6dxbGFRAZZ3T2RwF8HNdBQlDygbTIqWRiwzgPTAIIZH+zA5mYIVYheQYSmApKPq2cyC3vxNwDEZs3AuV8Irh2awsFLEppEM9u0YhdtgjI4ms1OpeIXhGqo8j9nUeaTkrgVCX8u43gRLm/2DUKSZfZ0nXfWyysDOUKO5Yl2BlkdmCkjHQ7hlex8mBtIoOyG8NVfD44dy2H82h5hpIxtxMZIMYedwEvumMoiEHKQ37UU1swlvvXMWj//tt/Gxr/53uP5zX8L49p1db1YvQvQu+aOSUMgfQ6bbF30Y4KYafs87bzAwiUE3FzdujIfUirnJTPF+5mY3AAvffTHgpvTZhwVuSl91u5hy8/2FL3xBGQPtDDC2gxt/snwICLVzc+1mvPz1pJHEYP0EsT4oZhbfycWY9SdTiWCtvx6tAGR/f5JF1AkQFlkmy4NyTEPM7wa4nr7ive2Ym3pZ3HDQ4KYRSGOs24vtbAdu0igmELJeN2o/6N2NfDL+HN0MCXS3k01uPHmCzL6lkcgfGiWtLtaF8ssxIVAioTH+WwM3CTwRPKHx1e5iuwgaMUlNK8atH9T8uwRusm0SI/LDYG5yzgTpUV0+LjW4SdCABgJlmQw9AnH+gwnqRTIYCSZx/pDFSLmnvAeBm63mmB6Lk+AJXeEpG37WLEFDgkXMEs13U48RPGM9BVT0g5vSb2wP19tnn332PS7mrBNdcOkpQBdcAkPUyXQPF3CTdZG2834ajcLcJMuTACTfS13YCdwUFinrxT7VgWuWzfe2AjfZp+yfoEQrAvhQDlqBm1xb6dpPAEw8B6QsiZ/IOojBzN8CRnGM2G72CfcObLesWTKurAPrxzWTQDE/5/gIA7cV4N0NuMn68QCIupd1FnBT1jT+9mdLl/A8wm4ThpvePpFxyjnv475NEkKJu3gQM05kVmJGSrIqjqc+LzkXCFTTQ0YAWpEl6skgcFOXWZbHpExy4KUsEcNQskaGLONoEjTlmsFxbQVusk6f/vSnFfjLOlNG9H5gmfrYszz5oQxw7slaJjFS1wtuCkOR66K4o18ss0oOwuTgQFzYWa645voPAaQPddlp9Zn/cwFRpUxh0claL8xomY/Sp/71kN/rmZ4FrGR5ujcPnxd5Evd09n/bwwna/yTntNlznK8P6zHzLpb/4o9gP/8oQlYYZjyx5tHoxzgNGK4Bp1iD07CVS3lkSwrW7iSiUymERzJAIqQC3oHxNGl/hwEzTNvZgMt4mI6LcDyiXLjrSxXUzpWAcAipHRnYuTLyLy9h+dVl1Ep1jN21AatvF9U+Krkti76rRhFOGFg9lkPutSXVvuTGNKozq+i5LIX6fA2RDb1I7epHbX4Ri68sIt4fV67p4biFnmtHUV8uwV61EemNwOqlx0UzAztxE9r9KseQ5PFgXE7PhFe00ZhbRe1UAfbhMurHVuGu2jCYWyMVh0cPS+UB6rsIlBRy8OIZhK+/F/1/8H81c3Wcp5y22SURMCUz6n0gM1R/6OxNmbtBci6MXwE6/faEzB+Rc12Xi9xJ+a32zK3KkPkVVC99XnVrC3RzH3UMbQ32D9suhzHd7O+7Kb/TPR+Bm0E9tJa9Ww26HjBXE24Vc3P/yzj+3b/E7MGXERpLYsvdV2JsJAOL2cEaDVQVSOgogNPkKYbhqdi/humhUW8gt1JGqViD6brIxkMYZKwLy8Dy2QKmDy1gbnoVbqYHm+6+A+O7tyERj4Fu8OK9fT6mBAFO5eLNjGdN9yKDmchME2Y4jJOvHsGBZ17FyrkV9PaPoG9wDM8fO4enDhyFW17B1X1hXNkTVsF2bcNtxqk0wyjYHr5xZAUnVx2ESAsHkC9VMRABPrMlg71DKfQn4soVvOYCVQIEXMjSSYxMDmPHZRuRSkbg2I3z7uV0k1cxNAhWup7qE8dxcXw2hxPzK7CilmrL6kpJZYy/YsuIcgtXcTaZeb2prpuLDNu55t4uLu3q2zVXddUf6kQoqmjxhuPAtStrCY0aqDUaWKk0sFB0kauaOHqujIMzKziXL6In5uHWLT24Y1cfUjELh2bLePlYHjsm0tjS46Ank0Zsw05Uerfh8Z8/jeOHz+CmX/9NXH/fF9E3PPJLqVqL+3Fe3a650Csl5TsR7DRZP8jv9WzpfsXZzXu7BTe5+dPjHfoVPGWWp/50qSS7gQoxaNNFY4on6HTb9LMF/fXtBtxsxdz0K2J/33QDburPBPXtpQI3ZbMn7W+3iHRaYGhkkvVBULGbixtajgnd0zm+4r7RzbNB97B+3JzSgCZjhH0UdEm8GxptBCZp2LAeZEqIWwSNDz7P3wTnaBRSJvxsHhoQAvrR/czfj9JnfpnVNwdMlkGZoHHezcVNNetLYJh11jcx3Tyvy5Ow9fj+ThffK8AF3y8udu2e6xbcDALJOslbp/fK5oy/adyxf2+55Zb3PSaGCgE7spVo+OtgO8ec+oXABY1PGugEQSRmLseAQAefE73in7/dxNxkxQhyE2wiM0i/KGdkwpHR06nfeS9lutUcCfpcMvdyDndzcZ6QkUQZ1APmy7OtwE3OKcmq3Oo9NGoJVtG10h8ShAAcwUKCO/7LLy8ER1rFyO0EbnJOUyYpB+uRQ33c+W4yA8VNul05lxLcpHzIgSP7kn9/61vfUn3mj0nNfiAYR1YYZZuXnvFYjwXHcabhQTkk0MiLrDwCLpxf4moqTDgCkf55zbHn/LnjjjvU+wSA4zslFp8O1LFMjjnlnodHeuxM9ifXe8ou5zVBBbIBWWd6D+hu6QIu8Rkd3OTnHCP2gx8U87NqhJEnbtPtwE2CViybIJQkkRCwLcgVVWf7+cFNkRvqHwE3KZ/sF0nm4ncTV/v4tfhtAu7xHfyMOp/PsT/ZrzrwxjFl+3iPrKF8XkAnAVPFYOb9LJO6gOx+/yGVMDd5H9nB7BeWH8Tc1MFNzl0eFPG94mIuciFtk78FWOLn/ExPnNPK7VfiRkr5fI4HbewPv8xy3AgsS1gRcSuWAwR5h8gLy+aawEM7kVldV3Et4bwhgMz1gvtI9id1v7ilC3NT1ycCbnKfwf6jnEgoB+kj/paYfSJ3AvhKNnbdZb+TbtOBDwntJO7oFwtsBul/vk9iV8paKgmQgsYyaO+j91m7vbiAv6wH9ZK+1rQrg+PLZyVGIJ8XYJ19Ky7u0l8C0gio3KrPaffbR17Gyrf+M2onD6P3a3+A+L57VNZzlZOi1UX7sF7Bwv/yJTjHXld2PKyowtUYh9MQViPJPUkT0e0ZRK/JILotowBOJsBQrEcCmmtR3visGbFQmS+jcqoEKxlBYiKN+lwZJ751EkN3jiG5KYby8WWsvLGEjV/bhlAypsC/8okCci+fxYZf24XisSUsvXQObtVF3xVDSO/qx/xLp2BUG0jv3IDMVaNwqxVU3l3E4sPzMEJAZCqO0tkqspuTMNwQzjw+B9txsfd/3I2VV+fglYDYWBp2zUXu1WVE+1z07OtHfDwD07KaMTtVRpI1C5rsT8tsJjZqhGEvFlE7UkBtfx6NQwUYRRdG1IRHdqryhF9jvTITfcNB/LYvoed3/w2MaLLt1ojj5+TmUH3tceT/9N8i8dl/gMSt9yEyvh1G+L2hb0TORYZk7fS/QORQlyH9oL0TYKnr6VZ2gsxx/d7WovZLELilHPvilnbSMf53cf5L/GbO/W497tbTjlbt+wjc1HqGgGUtn0Ph9LuoLS8ot2nGvwhFYgrcC0WiCMUSCMVicO0Gpn/6bZx6+qewrRI23LANW/ZOIJ2KoFKq4MXXz+LRZ0/j+JkV9KQtxC2j6XZtMtucgXg0rCZ5Nmng8i1JfGxPLzLpMJZPreLMwQUsLFTg9Qxi/OYbsemKnQiHDAXuqXgWCuJrxppkHdeCbDbT7jCGhe3AsV3UyzWcPXoKh194A7YdQv/AMPp6ssgtFXA87+CpI6exOD+DzdEKbp9MK9p4wwrBiMURSybVAnG27OHIAjC3XMbs4jJOLSzD9Rr4xFQvbhjvxWAyokBCyzRghS2QjM6fUCKKvrEBbNo8jkQ0rGKPGmg0D0BgqN/RcBiFUhUvHzqLHz1zUCX0IZg50JPE9Hwej71yDJODadx55RR2TvQjFDJhN9jutX6QbOpU9FSAa6hvE+htJk1STFYV6yO8lnCIO/46PIdU/jryxSpePJ7HU0eWsXEwht2jaXieiWcO5VCp1rB7IgsnZOH4YhVL+SI+szeDveMZxDwb4VQf4puuwmyjBz/6q2+jZ2wS13zyXmz/2M0KVLZrVUXnb9TrsOu15t/lIhqeiZFN2zC6ddvfGZbnhwVuciPHjTONELn8iliALW4aGdOSQKf/omHEcriZ9Mei9BvlNNbaMTfZdtmUdgMG6Pe0Aze5IZaYm3ymFWjcDtwURqQ/5uaFnMAFgXJB7RUjmewv9t16Lrq40qXNbxitBzBnPVkHGk9kBnGzGrSoUgYIaNI4JFDnj5kZ9IwYhAQhacgTAOIGg8YlXTAJGujMIL3tfnDT/zfZHwSDGfeSde724gab/UZAjkaO/5L3tOtDfrcecJPv4MaDzE3KPg8JWs0jfZ52w9y8VOBmq40UjVO64BL49l/cSLEfKYN6Ahq/TlCrkGEo45ksUMoBDT3Kk4DzQc/4gb6ge2SuUw7ILhWgSe5lP1POHnzwwfPgU6u2rmczyfoTBGI8RIJO7Vwe/f1GAIKsODID9cOioIOZoD5oJZvcQzDzNQEq/5wgUCjx8YLmSru26991Ajd5CBaUTbrb+dlOdweVIeAmk6Nc7CXgJucq28w+5NpJsJHMRn9cQb6bgAsZewSUqROolwjqsCyCtJzznKOc8/xN417Kps4lOMrnxb2W76a8cqx4vx6vl/qU/U8wh2FDODclzifbTp3M9+kxbfk3AVt93SfYR93JOU0jiIArD134OfU026C7pcv8pe4mSEi91K3OFcYl+0OMSz+4yfI5b3k4wT7p5hKGGsvkHOJvtlXc0nWZ5ZqvA47dlC/3CChJPcKx4BrNthBw5BrGd/oPTWhUUsfxh+9mH1A/sE5yQCiJAakDOV7+9UDATc51HhyJi7of3OT3BKp5AEU9vd5LkuSwbZIQRlycBQxlveUgi30tBwCUf7aNbSJwSJ3GwyHxipADYPYZZYZ6kjImCYVYV5ZH2af8sU85T0Rm9bawH2Udouxxv0c9ys85fyRkA+sgbumiJxkDnnLNulHWJYapDspLmznewq4UBqQOagoY3g6gEIYZ+0n6QBhk7TwZ1jt2+v0iV9QB4v4ubZG5L+EvBKDm8wLodgO4igyId4YwKkWupfwgdqW4oEumeL3ufF76nGVK/aT+QQxi9TzjQuYXsPLdP0H1sf8KLM+qhDwNM4TonluQ/uxXEbvsBoQyQ4Fdy2zo9vRB5L/+7+AcfA2oVeCFo3ArtJ+B0KgFa3sakV1ZWJuTCGUiilXYDN9Gz3TSgEKwl0uonikrIDU6HEd5uoj82yuwhnqaGEGhiJ7L01h+Jac8I62eCEzLgJ2vYujODYgOpRGKRVA5U0Tu+Rlkru6HW/Ow8mpzfzrw8UGEEhEUDi6gMl2F1ZNEYksWXrmGwtFlOIUqElv6YQ2lsfzsaSTHwgo38RrGGmDpoVFrIJqJw85XEEpHkd49jNWj8/AKNUTHknBsoLHSwMinJ+HUqirSnAKGDbMJdSrv1ab7arNNNdjHS6gdXELjWBnuIjMoAWbShFGrw0nGYF35caTv/h1Edt143uPVPxAkfFVeegTFn38dtbcehxVLqDwkocnLEL/9S0h+6isIZwbfx/rU5Z3zTHRwkK0meqoj8/diJmCLZ0WWZR2Xg0h/PaU9slZfKMOb75H5L4cbrea21E1iGst88xNRuumWj8BNrZfIilx862Uc/K//BQtvvgC3XEA0EYcZshS4aVkRWLEYrEiUliHyc/No9MTQf+UkNu6bwshAAkajThwNuXINr78zhwcfOYrRgTiuu3IIuZUaTp7OIxEFtm3M4sW3FxAPG7hudx+uu7wP9ZKNIy/MYn6uCGNgCBuuuwY7btgHoyETZS2zlkqk04xFyd/yE4qGUM1VMffaUcy9dRS5pSUs21VEs8MY2TCBnngM9dUcjs8sYK5q4ZXpZRw9exYpL4/PXD6APVftwtjVtyA7tQfhWB8c20OsdxCVpSU889Of4CcP/RRvnppGNhHHzbt3Ydv4GBYKBbz6zkGgvIT79kxglG7zoQiKBDkNF5YLJOEh2xPDwFgPBkZ6FfCoIFrDwHyuiNcOT+P42SVYVggxy0I0bKLhODgxl+PhC27YOYa9m4aQTURVHE4yPxWA+Us6JFy3AWONtdpcZNaAX8VzX1P8JgMnRxl4U93v1Jg4qYxSpaaA5mjEwrsLNTx3dEW5yN91WRa5cgPHFsqKebpvYxZXTSQRtSw4pM57LiI9Q+i58lP42SMv4tDLr6mYpb39vWg4TUp2rcqFvaFAWc+xETZcJDdM4OZf/x3c8sWvIpV9L6unm0n7QdyzXnDTf3Ikf3eKucmNMIEHATdlkxMEvNFQIrjJGH/+qxO4qRvb3DAy+UUrt3QBN+Ud6wEUPixwk8aEzlzy11E2rGxDq5PqbsFNGrf8CWJ+kRlCoJUGX9ApHDeMTz/9tDKyghi13YCcXAC58Se7gUZI0HjQ6CAoxyQ2fE+3QIiMMRdXlk0jjMa5gHuy4LfrK90oZ3lyL+WUxrkfzOI9NG5oyNDoCYrRxH5j0geyZnT39G5kUfpU3NK7YW5KP8ipMxl0NMJpnLWbB92Cm93UO0iPdfMcDVICh3Qx9F80VNiHNBgFpA4C6PzP6UydIDalH9BrBXLq868duMn5LOCm36i6UP1OeSaLTuamvxyyp1hvjqEw1uQetpn99c1vflPJqs7g9M/Zbtou84LrQTtwk7qiUxzLIJn4oMBNXY/qc2Q9Y3IpwU3WR4wDce+ivuLegnEFyW7U56xeTwHBdJdVyXRMHRMk55xTdLHlb+orvlPASup+AjXUFX6GIN8bxMriO/hOcan2606CNAQQqTsJxvJwR+JHsp0CQHGtCQI3WZ4YiHrZfpnR/2b7yHDVryBwU9wIuwV/qH8JdlHHUw+xPzingsBNAUJbgiRtBI6xNMk8pGwQbGYZBOfYlwThJMSEn9nLIgXsYX+IgclyRM6C5ILfcR7zndQtEtaEnh38PIi5KUxT9kE3a77eXIKmjGHJtVmAJwE8pb9kPAmcCatOH38Bb1lXHhxyTWDf+OvinyMCirEfBBDU68bnWQeJZ0qZ5QED5wTni4DIXKM4Jhx7f8xNliHgJgFUyjvnh57oSbLEC4NVfgsQoX8ua1ertVOPDSjt192quwERO+k/ibcp4DPfw7ET1pY8z3GRPZ3O6uT9oo841hIrt91+QHS17GGoq/gjbHVZg0TmWa4wOtknwvYM0vmyjvP9el/59ZfeL26tjMqrj2Ppj/8xQpUcTOZfiMQUIUnZq/UK7LKH6C13I33fbyN+xSfOP+7ZNZRffxKF7/4JnNeeQ6gnBs8xVHZxko4i2zKI3T2A6NaMAuuUzW8TD/CaWcVhwl6poXg4h5lHluF4DfRf2YN4Xxy1s3U4xSpC2TD6PjEFMxTC6qvzaKzUYdfKSG5JwxpIYeVgBcf/+hi2f20U/TePweqNoT5fRundHCLpBKJDUeQP5VA8kUcoTgKTib6rp+AUasi/s4xa3sbIXaNwCrZKYhQZScKMWsg9NwtntaIYmOm9IzAiEcx89zBWZyvo3ZtBLB1GcssIkldtwrlvv4JQ0oRbshU7M7E1i9TufuWSXptdRf7ACsrnasjsiiO7YxCGcrNvhuEzmLQ47AJhC41CHfWDK6j+YhH1/TkYERMhxhx1STZqwBnajMF/8h8Q3XYljGiiOQ6ug9r0QeT+5F/BPvCUIsyaiZ61SHgeUCvDqdhw+zai73/6D4htugpm7P1hf8RNXQC6IFuNr2vF4Ayaa357u9V8FF0u7/QDlnyO+pLzUvZ4lG8ezshhl6wFvEdvg7C8W3lTttMREvZBQsHwXf4DB76XdeO8FBuI9ee9wpTupIfes5f21rvyrKf0/4bu5QSpF1Zw+rEHcOyBr6Nw8qgCxSzGvaALiJo6TChmKtahU2ugZFnIXjGFyX1TGN/ci0TIg9uw4TWaMTYbJrCwWsOjz5zA3FKNjHFsG03g5qv70DsYg1FiUNwGXMNFtWLj1FtLmDmeg53uV8DmlhuvRTIWRr3GaJ1uM+nYGluxGV7SUy7v9M02w3RBtzD94kFMv7gfC2dmUCI7J57G2NQOpKNRhKtFFJcW8NbpWTx5pohT+aoCSLeND+HTd9yK6++4G5HeISyem8fJg2/jzIljyBeKqJfyKK4WcHYxh2Pzi6g4DQyl0wqIXClXcGoxh2K5is9fPolfu2oLNm0YRNkMYcWuo8qAsqt5xEwPA6O9mNw5jngsolzSeWI0s1TA/hPMrkt3deDNY+dQrNSwe2oQY/0ZvHNyHr3JCHaN92HrSI/KZk56+Zpz+lpM5KajfSlrAAAgAElEQVSLezNrerNfmomV1rKwS1+R2WqGYdLVWZ3GNdColuBWS2B0kpdOrOLJIzms1mx8/sp+7NvUTKJCYLPueFitOlhYtRGCg2QshJjRUAmQBi+7EaedHjzx0NM48vLLMOtVxBJx2A75tTxlamaTi4QNxKwQIvEUdt75WXzsi7+JLXu7c/v9oKcS406SCSkn4O3UQivwTDbBZOm0SijEjTBPuAluBhkjooypcMkGIbgZFJSeG1VuWmngURkG1Vc+40ZpPeBmq74OWqTaZUu/lMxNP7j5HiXuixvTanw6gZv8noDmxz/+8UC2CsFVsoWYvZ3GIYPzk/Xgv8iYoCwRxG4FFLWSL9aBDCDGCwxifXDRozFPYEhcRGUTGzRurTbH3YBonUAVXVZp5NA1jb/9F40fMscoDzTcCBwHxUIkY1Bip7XacLfb+LQDN9lvHD8CBkEsBm50CBSznnRVbeUu3Q242W3MzU5jELQxY/vJiKHxS/nzX2LoUPbIQKKekNhZYrB00qXtdIn+nWwk9fLke/4muEm2UzvmZlCMY7a71RxuVXfqOIIqjD/oBy75jITxYH9QZwX1HWWE85s6moa6yIDeJnl/t9tGbkrvu+++lszNCwU39TnPthN0aRVzsxvmZrft8bdfZFR/nvOLa+ClYG6K0S9ACw0OMUaEGUjQjwAJx1Zc4zrpLmkH60pAhkASdTpBG+om6gqC4Zw7NC4YyoMMZ/6feoJgDr8neKSHfZByW4GLYqzwnSyP7yTDj++hK7HELOQcJ9jDA07+UKaDwE2/7m+1xunGHmMuEpjTryBws5Oe8H/PelK3UxYJahKgYj8S4BLX/27XqCB5lDZwDaFHAy+utRwDjgvDa/CH85ZrCfuSulxkwl9mO5kX8JXrBfcE3INxPNgelsk1mCCxgJsE8IL04Hr7kPdTJqg7yYDk+6gjg1z2RU/qwJoOmAnoy3nCw0vqNokJ3mrPGLSe8DMBxsTLhmPMd3FfRrllPUVmuQ5TFijjOrip97eAmwTz+TzbIFnbJR6qHILKPll+62BmEIjhb4P0CYEDYYBfSLKddmMpoLiArrzXD/JwPMRlXPYgsl7LOPNvliHgrh5Ko9XYSB8IE1MYzdJP0u9SriR5lH7REyGJPpG1XQc2Wx1yeHYF9eMHUPj+/4PyQ3+NSDIOJPua1dXdek0DJl31Vwrw4mnEbroDmb//h3Cqqyj+zX9E7fmfIkSX60SfYjUafRaiV2URv7kfkU1pxQr1qiTtNJP/eAzpVvFQPlaAGTNg9TEEnIfydAO1Y3lkrx5BKBnCysun4dQYtzmM2FgS4VQIdrGO8nwd2Y1plUAoNpFFbDyF+lxeyWIkG2+yQMkGtcLKW1PhDxGrGT+UHqS04Ws1xRxVSX34UaV+Phs6vVsVFmKFVcIj5UlpEZg10Mg7cMpV9R2B0cqZEqw0QUYPVsZAo1RHfCqLvptG4Tl1FA8sY/7pBViDCaS2pXDuiWmkJlLov2UCViIKt0xPSkP1CTOww2Jd+S4TzulVlB5bQP1QHl6xARUNrrYCu1hF4td+D/FbPqfil1ZfeQSrP/wLlaYjpDLWM2GIlqCI8T9pzRO0n11E6it/gMRtX0Bk4+XvAzlFtuRwphXAKaE3xJsgaN0W+e20X6a4UfeL7aDb17ruEVdxATdFt+kHbXIgqbOahektIOh6dLt4oHBuypzyszFFF8iBFf8WQFVCdKznnR8xN9d6q1GtoHDqXRz99p9h9oUnUC/kEA6bCBumgqcUqLn2w7CO1bIDd6wHG66bxNRlgxjoicJUsSVJhWaczWbAC88C6p6L1w4u4u2jOdi1BrZNpjE1GMOGnjCSVDTlBs4dL+DEgXmsIoqRj12Ljdddhf6RAeXWzExjBDWbCXXctezjdM1usjf5ozKBh0NYWVjB6bfexak3j2JlsYDsho0YZry6ahn2yhKqhRyWC3n8/HQOry9WULBDyCTS6OvtVyxV9kO5sIJysajYh4QR1ampxSQMhoolSqGrOY5Sgmse4KjU6+hPRPGZK7fi7iu2YWJkELm6jfmVHGqreQxkwpia6MXAUI8KFhw2oIDBMwsFPPLqcTz22nHlgr5n0yD6MwnMrVTw0uE5DGai2DvZjx1jvRjpSSIVDcNhHXhaIxmG6IK+xmTVs6irCa3YnQJ08nSQO5UIwrGEUtSea8Mpr6BIN+dTeUzn6uhJRnDNVFZJRsLyUG0Ah87ZePLdVayWK0iHbGzsj2LHcBybBmKIp7KI77odL+4/hReffA4Lx48hnYyr2KCiG8OGp5IrxVQcoTB6Nu/GZX/vi7j9K/9InaT9qi8/uCn1Wa/RRyXUDtwk6MBNJt2A/RszPisnttwc0nWY4JnfvZLKj5tV1pmbIr8R7q+7gJs8TffHfeO9ZG4SKG0FpsiGJ2iM1gNuNvc67w92fSFu6d3ISysDU571G4Kc53TfJ0jid/HjXOe4CSuEG0S6A9Lo4WZcvzgeNHzpxshxCjKq2skV+5Rx+mgk+C8yhn784x8ro65VrNX1tNtffitjodXGQtwyCeYT2PTLKvuCQABBS4mrRnYdZdvfx7yXwAENYX+cxU6bHvYnQTQahUHMTbLxeBDAewgeB4GrHGMCxqwv44sFAZwXmi09SF5bARGdZJubIraBIHwrZi/L4EaKIAN/2PcEmfXPqDvaAZl6PfygpszlVmAnP6eR3gnc1Fkmndrd6ntuAMl0JuBBXeLXYxzXhx9+WLGXuFklWEF5pSz4DTbeK4Aj+ywI2AzSY63mB/VEN+BmK93bzYZeQlhcKLi53jWuE0gk4OZv/dZvXeiQvuc5vo/johtM/L8YCdQj1IUEnDh/+ZugCe+h7OtMcBbMuc9n+JsyQL1FoJH3EQRnGQRKdQBEGGMEYOSAhHOJeoqHGXwf68DPdFd5jh/L4Tzl2kuAjO+kbuf/2TbqcoJEfCffQ4BO2KJ8H3+4NhGYon4UN/pWurvV+iafk13PPYrubkedx7Wq3dVJFllvHshSR7IPdXdxroeX4mIduI/hwR/rT+Ym+10MWo6rxGXk+zjfOY/5wzESF2E/IK0bkZQLtkX6nmNBuSCoyXL4Xt7DOvBdBOf0BHyt9jndtp/to35n2aKDJFO8n8EpZQoYJUa0MIBYV4llyTZSdmSecC8h9/nDO0h8OAGNCf5Tt7IvOAbsC44p11XuAdgfwrzkb/Yd5V1k1h8vmOA65xyfp+yzfSyDMiPjp4Obet91ksOgfhb2tzCK24Ep3Y5TN/eJ3hKgopV7qQ4wir6T+clx03+CmKYSwkBYXwKS+tdw+VyAGmEWC+tTd9uXOKf83ZLd6jpYffQbKPzlf4QzfRjWYLaZxFYHxd47eAoE9JiPo1EHLLpqNxS4BseAFzIRHgsjfsMQInuzCA0wdATjaDrNxLiKoVmHW28gPhKBhyhmfjSL2lJFMSvTG3uQvWkYS8+fRvlwDvGRNDKXDWL+kTNI7UqiUW6orObRbBSpXb0qtibrAs9WICVtYmZdV+9SuUcIlhHPIHJmNslUNKJVKEw2hPes2TRrCY5Vxl7+EEUk8Bn2YNBrUqGftNWVZ3mTfOS6KoannWugUXaQ2pbB6v5zKBxYgeuYSGzpUYmK5h85jdT2LDJ7+uGQZPTjd4F0SMUFJTuUGIlTrmP4xg2IDMcV9qrAVLqy0/CmLX62htqBHGpvLCn3dZNpRM4zxliXBkyyOM/b42v4gZ6sfs0NnmNin5iGufsqpD7/u0jf+dst3dSFvSw62q8fOSdkrdWJB+L1IB4bwjLX3d0vlHXNMqSc87iWb0LLPNTd17v1YgjSDbqbezsXd/Eu4f0y7y+knR+Bm2ujUMsvY/7153Hgv/yfKE0fQ8h1VAxJJdeMk8mJT6HnwYANlBwgc9UYNl4zitHxNFIWlJIiHZvgplIMyjXageE5MOIhlGoOXj+0jJ88M410NITf+NQYJgZjWJ4p4cQbi5idKSB7zdXYdusNGN44rk55bJsnHg3AaSiA01STi7qzoajuigHpeipjGpMWRXsyWJo+h8PPHcCx109geHgCyagBu7CC0vIiKqsF2E4NRjYBb2QMi2YCR2YLeOfoWZxdymN5pYoqT40I7EUs5QpOPRYJhxVTk4Bkg8F2PQe1uoNy1UaFWeENF5Wai9HeDO7dtwt//6YrMNSTwvH5BYTCDYwNxbChN6baVKvWEWX2M9PEifkCnnz9BA4encGWsV6MDvcogZ7PlXBqNoe+ZAw7xnuxebgHQ5k4ErGwimHZ7OdmwGCDMUfYz3RLV0Bm80clLhLFu5bESJ1skIUbTcBKJhGKWLCrFdTzC2jUazi1WMebZyo4navgxk0JXDmZxqGZCh54fR7Hlwr4n+/diOFUDEdmS1gpN7BlJIbhqI3+PXdgup7GL557C68+8SQsz0EsxkDQhkqaFDGBSMhElKeSYROhRAYTN96Bu/7wj9A7MKSYpL/KS8BNPTaRvnFsVTe/odfJLV3cfYIMSi5+ctpKGQhSaMKCozseN6etDE39c24YP/e5zymjIAjcJFhGcJPXejaOvHe94Kbep8I8uBQJhTptfoPapX/GPpIQADRs/BcNP7qBk9knfcsNP9kbZKv4LwGgv/3tb78nRlsQSOR/lgklCJz6x59lkpHy3e9+97xh2m7OBAGVrcZ3PffqckJDhiAW+y4okzsNIAL6OsjL8Wa/EZDyX9yc09ghGNVpTP3Piluk3+WS99E4ZaZXGsNknZD9Q+PKf3F8aIjR2CdTym+UXQxzs1Pfd6v/WEfKKw1g9mOrmKx6eXxGNnQS14ebTgIzHCP2S5AbeysdKMa0vlGVz+Q3x4Fxa7uJudmNfm3Vf+wHzkGCNv57xE2fgCXBDdaNxhoBLbqLU379F/UqDyY43zuBm530JfUtdW+7mJt+t3RdRwQdVPh1fidwk3pDj4HVrZzJfd///vfPJz0KWrf8Oo1rFw+ILiW4KfIr7t2SBIPjy/ZJzECJr9k8eG7KvL/OYsywnryPYA/DfBCwYVkcM/apnvWc97IccS+jccJ7BISUuSUGkd7H8j6OJcuhfPGdfB/BH14CgLJMtkEAWD2RCu9rxShfz5iyDtxHcM6zHYzpLXH11lOO/16RVe5xqO/ZN1wj2f5LUW95H8vjO7gWcvz8/SusG7ZJgDLqS10/+evDussPy+M4s484TqIb+T3LY1n8IYDHNYd9eKnbJ2EyCJ7rmcH1hER+3SDtE0BNmIPiHs1xZ70pY/zR+0MMeOlj/16UfcE1lOsFZZbPCuOJfaLPFwEqJF55UN+wLlxb2bcEwmUece5Je4PC11yofAq4yXFl+RcSw67Tu9vp7aB9ht7XQWWzPGFjinss+1ZYXLoLPPtSd7Vtty5JPXmPDizxc3FVF9f4bvrJLRWw+uCfoPjTb8I5dQLWyFAT3AwgMrwv4Ta9NErEFKoIb40h9clRxK8dhmfUyIpSrErat6F4DIzxZrgmzj54FjM/P4v0VBrb/vkVKL46i/pcEeV5G7m3y3C8Ojb9xmYYDVcl841PxRDti6okQ4YVV27uBDM9zvlIEyBkzEqv2lAMSK/UgFuw4SxXYS9U4CzU4FU8lTHYY+bguguDuESjmUD8l+AmMRLAI+MzasKIAYiRiRpCeCiG8GAMJklgGQtm2lKfkxUqMUMJ4Hp1R+U2Yd3slQrsxQpC8TjyB+fhVBqw8w7ciofkcEQlV44MRZHcNYRQOo7Vtxfh5upKFyW3ZZDcmmmyTotV5eJPopkCOqsu6m8voPC9U/DmATMahsHUAmR9urTDfQQUDdxUSYCZLOrsNDC2EZlf/2dI3nY/zMT7bSbZGwpTUnICiN0n7Hg9/rHIPOeprPVsD++Vgx0B/+TAR2dctpujLPtiDpE7zf9O38v+gbpUDtOERd3p2Qv5/iNwk6JMl72zJzH9+I9w7Ad/iXp+CWFuxMKhtWzpBF1IBQ+pUwe7AdSSMYzeMIHNuwfQ12vBdB24Dt3X1xLecFPJkwO6k5seipUGTs5WcGahAtNwsGsigeGROGrLNZw9nMPpE6soRdO47PP3Ynz7pmbCoVptjXjIgLkNdWKicuOo8xRxxeZc42mKg7BlIhSJY/rgaRx6YT9m353BYP8Iwk5FMVErq3lUqmUUGw30bt2Eq2+7Fhu3TShgcHZ2CTPzBZyeL+DUXB6HTi3gjaMzmF0oYTSbwWA2pdir+UoV5WodDbeBUrWOis0TH6iM5rnVKorVOnaMDeELN+zB52/Yg3ylgkIpj56Eh4mBOLLpGGp1F5YBVO06ziwWcOxsDoPpOJaKVbx6dFaBuDftGkdPJo7n908jHQ9j+2gWm4dSSEYsRYp1HVud+lAfqUMgBWj+Etxs/s1/a5v7NXBTbfj5fzOMcCKNSDqjGLq1/AIq+RwOnc7hrTOrqt//wS1jgBvC919ZwOOHFjE1GMbv3zqOYtXASyeKyJXr2DMawY4+E/HhSXgje/H60WX8/EcPo3juNHrTKViWqdoaZcIlsjYNKNf6cCSKzNbLsO2zX8EVt38SiXTmV8rg9IObutHeysAP+rwTuHkhSkqekTibZAnQUPcHvPcb4vI3N5lkD3UDbvJdsvjodW21WWISBJ7CE/TxX3639FZtF3CTbs3+i22mGzhdzHS2RZCRHbRZbLfJk+/EwLv//vvPx13R68H3PvHEEwrYlDhe8n6CZEyawr71X9xwMvYmXdTbAUe6HLFOZOQR3PRf/kQsnYAVGcsggES+CxrjTkCwbBKEpXzPPfe8jwEnG2W6O9LQ9bsfk/VClmWQWz8ZTGRZ+pO7tJIfqS9BNJbbDtykQcy6kDnK+8g0CnJT57voUkeAU0/IcKHg5qUCNnVZYb3pLst2kI1IA3M9SXT0/qRskUHGNtOAFdc2/R4xhlt9phvL/H87cFNibgoI5R/boPkd1Ic0VBkLj2Ec/Kfq3FTTeCY4x/mnG/DsuzvvvPO8u6n//awfwU2Ofzd1a6UrhblJOWuVUKhTzM2guar3j55QKOjw6mLWHD77jW98433MNH7uHyP5+1KDm1J/ASo5rgIyUh9TVqlr+SNgl4QmkGz2uuxSFuR+/l/cfiUenoBX4h7LMRRwk+XTSOM75Yef8X1isPCdOqDD+2nQcB3h+/ib9ZHkKPp7BYzjb8qz6CYx6IS9KiAE6y4usTqjRQenBLRjWQJi+t1zxdVOypdy+bfMUZl/cujGNogbLssVw5T1kPijOhgnoQXEcA2qd1D8RB101PuDn7OvxejVmT0iH+xrYbpK7FUBdHSPF71fOVb8EXawxDwT0I2/JVu8HEKz7eJOqMc+9PedDqLq+kzGi+VJn/P/Ig/yTgG2Whn0IufCetLbxb6gzLI/WC/pD/Yfy9f1t8gsf+syK4wj6XdhNOsyzP+zPeIGLvEd5YCF38mhBOsggCvbKu73l5pZKWMirtmt1vyL0ZVB4Garz4LYZ63AURlLYXf6XeBFJ/F3N3tCvY1SD5k7whQTnbee8ipvPYPVH/45ak88qFzTPXoG+kJGqXfTaKUlXzfhlh0YUwYSdw0hvm8A4XQEbrUGeLRqCcaRqWlj+elzqOZs9N86BStiYuG5WZx+fA67f3MMbsPD8lsFhFJRTH15I+pLFQVURgaSCKUtuEzephLxhBQhiriEW3Hh5lw4CyXUz5TgzJThLtXgMVReKayeUXgDPVcJhlokESnjqMl2bOY1/iVbUTwkFdq55hquWJoeoFzS19bLkAmDnJ+EqwBOoz8GazwFazSN0EACZm8YZtyAZxKII4m0+SK35qB8oqyYn6EUUF1cRfHNOnpu2YLisRzKR+YwdHs/wtkocq+vINqTQCQdQX2phOy+PpjxMAyPJCgPdBs141E4pTrKT51F9bkFuHMNhOIRwFoDNnV8c62dBjGechkNx4N1wz3o+8r/CmuMcd91amfwDNJjTgqorsucHLjrybekJM5ZmRu6rmKZegiHdnO31TyUzy+EGbleXaGwF9dVuo/6SMLrBIVRWm/ZQfd/BG4CqK4sY+6NF3HoB19Hfv8LiHs2YuGQym7OGUZGNuninOjEGJkN3JjIYNsNoxjfnFUKY262jLMzZUxOxtBHd/OooZLHqFkNF45l4J3Debz02hIKxTq+dt+4iqd57ugqTr69jMWSh55r9+Hy225EJpNUCYvofn1+Y++SGk76ePOcRCkpSSxEsjr1ScXFyvQqTh86gdPHTqCUz6M3kYJZL6ss3fVqBbWGg6oBDOzYgt03XoHJTSOIWQacmq2mKBP2MJlPsWrj0Nll/Ke/fR5HT+aQiSXQk4ijyOyX5QrKtTpWylU04GJDfwafuHwLFldKeOHIGeTLVezbOobfu+t6bJ0awQxdZ5Zm0R91MbFpBKn+XkQtE/VaHafmVvDau/OYyZWQTVrIxMOIhkKo1F0cP7cKywR2jGawfSSDoXQUcYvRMdURvlLSniQLUudHa3E3yWZVpxTNUyUm/uF9zWzqKhqniu9pRmKIpLNIZDOwK0VUcnSxWsLx2SJmCw6mNvTgRM7BSydyaDSq+MzlTCiUxrsLVZzL1xCLmNg8GEcfT6isMNKbrsWpQgyPPPYSDr/0HDZkE0hGI4iEQrAYFNpUoUBUkiSbC0DPIAY/dgfu/od/gIGxSVjR6KWY0xdURjfgpt+gCzLAP0hwsznsrtp4E6QhaEbgSNyT9fro/18PuCnAlR/A6ARuBoF7BDcfeOCB80W1KqMduKlnSw+KbRao1IM2VL4b9boQeCCwSsDLX0f2N1my/gz3Uhw34Yx/SJdQfywWPktj4mc/+5liPnULzrYCN7nwk2FE5qYYp+2EXdriN6LkmaDPW90b9B7Gp5NEGP7vaUCRsUlwyO/yxntpHAkw7F/cuUknu4mAMlkdrdzvz68Nay8XcJOgqf8S5ibnDfuOmxmyiiR5Q9AJKseP7Cq2ga6HfI5yzjYHyTtdRinzerZ0/3xqBTRfkNJae4gGibi7sk0EjGkokv21HrCLdRVXT4LybIcOSvvBTdEx+m/dQO4G3PS7DAfp1HZ9w3nL8Wa7/RfHju0gUB50sX84bxnz0A+Mcq7xQIVJrig7662XyCbliszNSw1u6mvRBw1ufv3rX1fy779arTcfFLgp7xOWpHhBCHAhQBZ1jwBNArDobp8yNmLIc+wFwBLmGH8Lo0RAIOlzAenkHQI0imGmA45SZz/AKOCfsE/090m8PQGwBNwQkEhnrbLt/FzAT32MdCBNByEFQBLgUQBFv4EpyUn0skV/6UahgKbsJ2mXAI46EKqzcfR6C2itr1dBelLeo8c+k2RK8p0c7ujsRRkX3fVW96DxMwv1vhIDXMZJj32pA946mNpKDvzrcStwUwBEYUCKHOqMvXZsJV0H67Ij7ZcYzJQjvU90d0jpE39f6HWTOrAdAjoI6Mk6CHNUwGJhbslBgD7vpH+FocW2dsvI6rR2ynxlm/TkW52e+yC/1/XCet8j81TGUdbo9QCR/v0968P+Zv/Iwcp668X7neVzKD/3EHJ//q9glnMIxRMworG1MGrEE1x4dbqkezB6LMTv7EPiun6EstGmK3jDgxlhtnMbKwdyqC5WEclaSEwmceZH07B44BOhK7aB+IYw4oMJrLxbQmw0ip4rehDpjzfLNyzlGamAVGIJTB50YhX2dB32TBWNhQpCzB9hN2NgKuOfQCKBNJPkn7WwbwRZBegTQFMtBC16x4/znX92LXalSq4EGIRFGs1wcir3OfOVREw4yRCsDWlYYxFYkzGEx1Iwe5JrICcxD7rE000fKLydQ2l6Vdn1ycks0tsHsPDISRSOrSI5lULPZb2w+uMI9zAfCbFdxgpl6FLmRXFgRKOKFevMVVB5ZQnlp+ZglBow4xYU8LDWTgUMV4uwS0WYk5cj88V/igTjdIZozXd/iZ7nEwJY6oxqAe2lRF2eZb7IYQj1g6whLOtCkvzoe6gLnTvdt/6Xd3K+0i5kf1DvdeN5dSHv+QjcJNBUrWJ55gyOv/oSjr30DMonDyOcm0XGqaAnaiHGgLjKhcdDxXZRjYSQ3NmH3dcNY3Ayhbn5Eh55bBrfevAU0ukoJjYkMDEcx4b+KEb6LIwNx5HpC+PkmSLOnM5jIAXcfnM/Kks2Th8o4PTpCuyePuz67D2Y3DiOUMhDo95kJlI3qJQ0dDNSfzdBzWYCnabCCDG4sONibv9pzLx+AsuLORSqZZRrFcRcB5FGHd7aBrDOpG3hEJKjw9hxzW5s3DaGVDKCerWmAD8VMJeHG5YFMx7BGwen8S//7DEceHcB4VBYsRwJfNqOowBOUty3bhjAb956DSZ7M/jBi2/j8QPHEAoZ+Oy+3bj/ruth5+aRO3YIXjGHkc2T2HHVTvSmo8q9/I2js/ibpw7hmQNn8alrpnDT5eMqBMDz78zggZeO4+YdI7hj7zh2j/YgG6VrPJMtsOlcCQhaNmMbKxxZ/eE0mZlrrM2mfmq67vNzpRiFSM/NaDKNRO+gotNXls+htrKEwmpZZU1/4WQJi6UaJnrDuG4yhb3jacVeDYcMuKaJ5YqH2VwNEbOBVKiBvk2XYSWyAS/sP4Mnf/gTjMZC6ElEFbDZ3Gw6qJsWosPj6N28E5N7r8GOa2/A1K7dSCTTf6eYm0HGbCtjTlc8ncBNGol06xEmn1+RU8myDBrrdJ2k21MQQMG6cLPIZBFkcurl+evO8ugeStdhulL5L3FLb2fAXwpw0/9eKbMbcJNMKj9T9WIWJHmWgBj7hf3jL4+LJ1l7TN7D2Fd+I0j6i/WnWyxBr6BTOI4PY3XS/Teozv5+Z5xCApx+phf7jzGqvvOd76j6+F3J/IYt/w4yErv9rN2CSgCtlSswjSayAB955BElo60ulkFgKihxEttGQJjsOSbf6ubqBG4yUYyAm9I3nBuMm8p6BLkoc2zIJOW8pVs7QU0mo+kEbvrHNAhoDhofvz64EDgKtDcAACAASURBVFBNXMn4TrrWMn6v6BPO/6DwAf7+Zd8TnJYM40FApmwO/XpR/m4Xc7NVtvR27dW/Yxs5BoyzSdaqX6bJbCeoSfdyP3tK39Ry7Mn6DAqRwDLIHn7yySffxzzuRh5Fl3cLbvqBo6D5rH8m/dEJ3CQzVBKvdFNv/z0EeSU7eKvx0T//oMBNqZcf5BRQRkBFnRkoAJ0Aop3ARh2cExBGB1n4vM6K0wFW/b0Cpup15vjqQKCAgfpvYWvqLqf+d4q7nrxbZ1cKsBUEnPEzKV/qIcxDmRM6cCz9KvNHytbnvbRJQDC9PN7Hz+WdAsroLFQxePWy/UYtvxN2rICmAkzLgaK0Tf6WPpO+0ftK/q/LRJBc6OC3gJz6+PCdUjcBU0UG9b7TGaLt5jTL0/tL2qozU3VAsdP+p9U80ftCZ+hKX+lgtt7feh+IzAp4zXrpsRn1/hfgV1yrBUwPApGb9lxI7aMuFZtKmKoCgnTqtwvRket9Rpe39T7L+ylT7E/uibnHYpsupF0y7ziecrDjP+hbd/08F438AvJ/9W9Re/5nQHEFRjSOUDisYkt6lovodSlk7h9FaCAFb5WelwTV6KJtoXwsh0N/ehzj904iORrFyhtzWJ0rY8vv7cPSw9Nwq3WkL8sgOhJDOB1tepeqUHjMkGHATEVVzg9nJo/6/hVUXimicYJu7g0gasCKkUDEzbGDQsNGzSZhiHFNGT7NQTRMMo4FkxmQaSs7DKvBuJlNF3mHpFMVc/P9PUMsNBZi4uNmbM1m8iNVQ5AmxnFjot1ag0l6aY4TUAWiFpAKMWmzhartolEhAEyGZxihzTHEbkgjumsQ4d5UM+RctaY8adWPFUFtoYqlp0+jPlvG0Ge3IDYaU31KgJcJhBuLBSy+OI96vorMrjSyl43BqdQUMKpc88MGnOUSCt88BfudSjN5dLYZ7s6rV2DEe5G453cRv+urCPUMdMXWbCU3Irt6uBzKYScZljlD/UDCDnWEeHHIocuFzIF1y/cleEAOYFlfORC6BMW+p4iPwE2tOyg8BDoXZ85g9ughnDt8ACvHDsI+ewxJu4xEw1bBfZ1sBL2X92Lnnn6k0xYWFso4dDyHM0tlVGoOlnI1rOTrKJYdVOtMRkQmImPyOtizKYqv3D2Ayakk5g6VcOLAMpbLFtI7d2LPPbchxdgaysW9ydJU5wcE8UglV9lw1v6m5misuWWTNg4PS2eXMHd0AQszy1heXERh6RyMYglJJhsildwDbMdFlVTzbBpj2zdiy+WbsGF8EKbnwq7bKtmPvJfu1KTWf+OJs/j5C+/i6MlpFIoFFOv1tezmngot0pdK4NNX78LvfGIfppdW8O1fvIFH9r+Lvp4MfvMTH8PWmI1YaQlR08bI1Bg2jA8gFY+gVK7i8Jl5vHDwLBZXahgbzKIvm1Ks9+V8EYen5xEJh7BncgCXjfdhQyaGqEWQmSxMxjLl6VIzyzoDCqvAx4ryvwZuroHDzc1oc0EkPOyqhcBVp1RmLIlE3wYkM2lUC8soLswq933bNVCy2fsEUA1UbGCx5GC54qBS87BQdHB2pYKGXca9u5PYNRRCz4ZJ1LKbcfScix//7Q8QqZcRT6cQyfYhOTyGke2XYWrv1ZjcvhMj41NI9/S2dAm91BO9U3ndMDf9Bn5QmZ3ATQIsBA30TNcspxX4QcCGCVIInPmZgawPwTcCnDRA/caf/M06EZCh+3gQuEmGHGNuBjHsOvUbE/CQ/SbxleR+bpDJYiNw2uq61OBmN8Ch1EWMIQKJBDeC4mx2avt6vif7k4lyGMNLv4LAAgIudHVnLEH/xQ0BgbZnn332fLIBMbJayVEQmKmXK5uKoPv8m3D+zc0v44KSseof9/X0STf3st+YCIYAo7/O/n7sBtwkyON3kWc5jBHImI10Ow/a3HMzIrEpyVhlnDr/pTM3/ePqBxvatUUfx6bubkUT+GUp/nv0v3W9xY0UgU62k20OSqojpVJXEVxmf+ll+Mtu9XcncPNHP/rR+5K9tJIJ/R3sS7IuGTOTwOaFuuJ3I3/UiUy4xrHvxBwPmofrYW62Azd1veWXiU7gJtcHApw8GGmni4PkrJ1ctdJjnD+MMXqpYm52kgkx0AV0FNAq6G//vBOARf8t/xewKWhd0UE5P+NNZ4n65VZAS/ktYKD8HaSLpX0CGEn5fnBOBwj98iJt8L9HdwP3vycIeBTZk7oIuCl9JbpL6iZAlcyNbuosdZf6SP8Kq09ARwH65D5+r4ObUlddHvT3y//980na4h8r/W9djoLKl77zH4h20jn6u+X/IiO6bKzHiNd1t14vqbdfnnRg3g+2+/tEnyN6nYJkKeiAQS+Pz/Me2ZtdCnCT4Idkhpd4lZ3GoNP3/jmtzwk/QBN0b6v7RVa6AXkE2JSQC+uRB7/eFvdYCbXgbz8T/7iVVXj1KkLZQRjhSIcu8uDVayg+9W1UHvxLNN5+DUY6i3rRRnRbHKlPDiO2r18Bb065prKSuzWgNldBdbak3KMbRRul02W4zDkUt9Co2fASJmJ9FuIDccRGk4iNJ+FUKjDotklWom3CWXBQO7iA2psraJypAUVHsRbNBF2uyZIEFmsNvF1x8DKSCPUNIhKLKdISIc6w00C4ZiNq15HyasgYdWThIm6EUHBNVB0H/UYDW8NMYmwq21u53hvNpMY0tA/YBkpeGDHTQNz0UHcdFL0Q8rCwGo6iGonCsSJwGYLCM1WSYrtcQrSYxxWNIvZkTKTDZjPJEr3jyzYaxEKyEVhbUojs6UVkVx9C2TVmKolNtgunRtdygrJMXBSCXWigdDqHpTcXkBxOY/X4KsyoiZHbx5C+rB92nsmRCYA222IQYTUMlJ+eRvnpc6r/2PducRnmZVcj+fd+F/Hr7lWYQafLs2vwaiVFowoleqDYU2t7WeoX7qsow92AmkH7DIKZZBhTR8gBjYSyuBR6o1P7LvZ79oEw5wWsvdShMj4CN1uMkgCdxZVl5ObnsHLgZVReexbl6aNwUw5GruzDth1pNZlPninjzLkK+gfCGOonU4+FuirbeLXRUK7gszMVLC1U0J8K4fo9PYhHTZx8s4CTx1ZRT/Vj9PprseO6KxB2CGzaKo6mShjE01GeHpBxyL/XYksqBuJa4hzWgWcjLu8DUFytYfroGRx+aT9WTp5FwvAQD5kqGZDDoMk8NbGiSAwNYHTzGKa2jmJopEex0hk3tMGJaddgmmEYAzsxtxzDI0+9gseefQEnzp1TrugKQmSMYbuBct1W7Nbfuv1afHLvZhRoEL16GM8dmUU2Hcdde4bxiT0bsG0Ds2OSJd9ALGwgX67h1HweMwt5DGRTeHs6j6MzOZWt/NotgyhXKnjj5AIm+pLYO9GPqf6kSsjjKBdzAplqK9kMnE9m6xpXvglvkoPKz9eOmFSiNgKbaxnn19zUjXAUsd5BpIeG4dkVVJfPIX9uDqfmS3jyRBXzpYbqtxhPlVTGcw8Jy0AyAoRUMjgDm/pj2JDykO7tRXhoOxYafXjguz9FxQvjmns+hys+fjtGpzYhne1BIpX+OwNo6qL/YYObZKOJYpffrRQmGWV0nyQYEcTi/N73vqcSoOhGgV4WFwICkASkgjJwS7Icul53e3FDRICH9eJv/+aKzEKCeWS7dbrWy9zsBNa9b3PmA4fkefYJQeMgELFTndf7PcE59i/7IwhcUzN5jQlCAJpMQmYVD7q4MBIgZ3kEt1sBZ+02vPxO4niJu6P/XUHPc+PAfmOs1aB4mevtl073S/xNuobrLsxBdaMcEaBs5ZZO9qzO3NSNPtaDc4PAMtvXCjCjXEv2WX/dCTqLW3qnvtef7STPrcBNPkeQT2Ju6SCkbCSDNob8jBspPsuEREGZ63kPdYr/IEYHUPz9J++Uz7sFN1u1r5VscH7wwIds625YqJ1krN337Fvq6oceekjJjg5W+OsdNObrATe7qWeQsXyx4KbUOwjIXO/YiGx9GOBmKz2vAyu6jAb1nbTdDxx1Axb45T/ova10qv4+0f3673Zt88+z9YyRHzgJamdQu4LqI0CUGJN6XwbpN72eQbojSP6D5pi/DQKa8XPxnAiSab/u6tRv3YxRq77qtn3t1tygsepGLtvpkXb1le90cFNn4rbqj1Zy240c+Z/lu/meS+WSLmEp/MzSbnTtB31Pp31/q/eLW6uAthcjE5y7sp8JBFcYI/C1J7DyN/83vHwB8evuQPz6OxHZsgdm8v1eYIpVWMpj6c//JerPPwSsrijg0TVtJO8YReL2YYT617KpM35kIgp7tYT5x8+hkTeQ2TWAxmoJ5dlyM3lx1UE4FcLwXaOoLjcQSVmwUhYM4qtGA6YVg7too/p2DtU3c2gcq8ArNxC2PDSsEBbMCM6YUdRjMdi1Mtx4P7yx7agNDmN+4TjshXkVLq1ar6NSrSMcjaBSLivAsbEWxi0UYmKyJOYrNYzWK9hr1rAt5mIkRK9QQqKMkenC9oBFJ4x3bA+vuBEUYwkkImE0KlXUHRshxlk2Q4hGI4jGYqhWqsgmUwpYdcImzHQvxib3IDrzLryZdxGuFhC3wgjZZUy5DnqYVJlJkshLilsIbYshfs0wIlt7YGbD8FCHVwNM5tBYLKNyuojqQg21so3qQhnp8RR6rxxCuCeO6e8dRTVfwYZPjKPnsv4mWYuJkujKz7AAZ4qoPDuHylNzzQRHbgHoGUP8lvuRvf8PYTCresDlVguoHXoF1ZcfR/3tN+CGLAz8038Pa8MmYM2NnXJPGZbYk6InupVjuV9cuinDApRK6I5uy/qg53ir8tkGCStBnSehRy4lwPkRuNnl6JaO7sfpn/8A068/hUYkh637+jC5PYt8oYZfvLKIX7yxpBLFDKQiCvRiYnUmk4lEDAz1R7BnexKD2RDCBCXrLoqrDRzfv4LZBQeRsQlsvuV6TG3bBJeZwNeyrnsqIzjZiWugpgrQS7DOgKGyYDaZnM0DE7quNJSisCJh5JdW8c6rR7H/uQMwCwUkmUk9RCXUDE5bdTzY0QRi/QMYGB3CyGgvslkLvWkLyUwG1uAmYMM1qGEAT37/B3jwJz/Ba4cOo6Je6akM4HQfp2JjEqGZXAEjvWn8w49fidt2bcRiqYq/eGY/nnr7OHaNpfHbt+/AfdduVsquVKpTf6BUs3F8roC3Ti1htVrHSG8S2RhjcdqYy1dxrlRHxjKwdTiNTf1J9CcsRNXppsTObMbg4AFPk5bfBF2Zdqnplr4Wl3QtmZD6RPUbT5vWgh0bYViZXmRGJ5T7eC03j5WZaczNL+PochXRSBjDmSj6UhGEDbM5rmEPdsPFmaU6Ds3UFKWezM3ebALxDdtQjE3isUefR81M4FNf+8e44tZPIJ7ofNrTpSh+ILe1y5YuxoT+u1UlqKRo2BH0Y7IP/yXMTd3VttMmm+XQtZEspSBjnuDmW2+9FVglKZsLwJe//GVs3br1feAy76EbKoG3oNhq/oKpgFmnL3zhCwrgCnLFPnTokGJ9kc3W6eoW3AxiTnWziPn7l/UnQMI+JYOtmzI6taGb7xkDkIAvAbCgS68Hx5rxBClLQUxCGnRkIRLgJAjVyrBsZTwRwCMIyIzhBBDpekugtBXwynJYD7L+7r33XtV/H1a/EVSie7DIZqv3koVIcDPIzZ1xE4PATb9scKPPPr/tttvWfQgj4CYT8rS6WtW9U1/660lgkq7UBOf5HUNdcM7pWemlDkGGtgABfJ4M3CCXfPY5wU22J6iMToZyp5ibZG62k7egPiQgz/p++tOfXvf4dDNHW93Deca5S1nU+7XTuH2Q4KbUQ8+WHnT4FcTcbAdq6e3rtDbJvXp5XGt+FeDmxYzv/5+f7WaM9fHl/cIA5OfC/vxV9GFz39909+TFvUinOXkp69lN33Xzvg+zzu3q021/8j7dvV9nS+nM2m7art/TDdDRrs91wJAyQbdt9q3ESg2qz4WCjOtt26W6n6w3ApvdxF1v1V5+znGSJFmtQJXVJ76J4vf+M7w3XoE5OgqvUIBTbcDcMIXoLXcjcfeXEZ3cDTMSV6+qvf0yFv74vwem9yOU6IVrh2EMm0jfvwGJ64ZVYhw0HJgRE65tYunn5xCZMFE8VoRbBnquHET2zo1YfeUklp5ZgpWKofeqXngNG9GJhMIDmPGbrtSN1RqKD0+j9mQe3rIHM2HCTBkIw0DNieK7NQePGjE0UsPYmunFiOXAq5Vx9S334u4v/j4qpQL+3b/4Ek4efg17PnYXbr33t5FO92L+1AHk509gfn4W8wuLKK/kELELsL0YZqoO6nYFl0dsfDVpIQa7mf8DBua9EH5SMfFyzUBPNILBqKns/LoZQ6JvAIODfRgYGsfA6Fb0jmxGrWrjp9/8Y5w4+hquuukz+Ef/7D8hFo3hgT/93zB94gDyjod5L4KT+SLq+QV8xargNquBdMgBk7arLPOlGkITMcQ+PoDEJ4ZhxuJwitVmouFIGAbBmAYw/ddHYA0yK3oYhXdWUT5WQP/Noxi4bROMkIf6fA7R8aQKp6cAhWhIsUFrB1ZQ+LPjyvvWcAtwPBvG1msw/G8eOA9wenYV9uwxFB/7BqqPfgfe8pzK8G5aETiLSzA+diN6vvqvEdt183vEkQcPOsC5HsYl56ww9SX5FeeEeApcdGiFSzVZ25Qj8UbZBxKzuF29O+kp//cfgZvdDKLnYvm1X+DUww9g/sjLCPdWsP2aDEYGorDrLlaLNuoNB1aUCstBw3bU59W6g3zVwZEzJRRW69i9KYmrd2WRTVnIna7g6FvLWK5aSG/fga23XIvBwV44dA0neMfjCbqm81Isw+bP/8fee0ZJdlxngt8z6W1lma7qalPVBm2AhgcBgrAEARIQQQoUSUGgRA1XO7uahbSjGf2YM7N+55yd+TE6Z86e8bszXIojakSKEEgCAuEI79EEQHSj0abalfdV6TPfy5d7vsi6jcDjS1MNyOwevHOyszrfexE3bty4EfHFNRvZhFTsSIPPqLiTjY3kOkT5WpkaG14MC3MO3nzxMJbPn4RVXEPUcxE2TRgqC7yJhmegZlpoxpPIjY5i12WXYblYQt4NwUoNw47n8MJTT+Kd945iKZ9H1fVQo5uDU4Nt2kjHoohHwnBdD3P5ApbW8vjUvp346m3XYc+OETz84mE88dJhHNrRjy9dP45bDoygLxGG6zRVwqZStYaX35/Fn744gYVCGXdftQOXbs+hWKnj1ZNzeGNiGbfvH8an9wxifDCJVMRSlptOw90AKTcsSGmWvxF/kzE81ORP8HJD6baSDrWyptPFnH8zyZCKzUnAMp5C3+gYYskYqusrWJk6j8LqCsLRkIo/Qn0niYmU9afXRNg2sVJw8Pa5Ak7OV/Dp8SS2D0SQGd2FemYv3vzFWZw7P49bvv7buOaue5AbGu5F0v7Gnvm4wE0qWlpYXiy4KQsxKm6JvUkQ4zOf+Uzgop2xNun6zSzH3S5a29EFOyheIBeCBLkIZjAeHl0YqXQJPggQwo0zQRDSI67cQYtyvvv8888r0E1fgLVblHYCN5nVlm7zBG/84Ga3DQHbJDFZ9EUzgSHGtGQiEQID/osu/nRDvRg3fZa1d+9exSM/EE1aCEg+/PDDv5S9me/p7eEkR7DurrvuUrFX21mocUInKEkgioA5F/MSaJv1SSwaLu7ZVlonEhxiHEYpUzY0jFFIgIzl+ON5Uh4JbNJdnvIdZNlIcI9AGPupW98EySr7g231g+VsB/uf8RMpD+2uXsFNf5IcNcVo1r2sn2OEYRzIr16zGX4UcNPf//426ocUBKTZh/zoiyEuFhn2gG78BHNlE0R50PuTfccwDGwbM41TLvz9xeeZjIeAnow7//htzScfuMz7wc5eLDeDwM12G1zKIEMCMMQGwTP/JUmsaF2rl+sHZtrJD/nCMBXUcf7NHsvmwRT54Y/920nvbgbc7LZ49cup1NsN3HzuuefUuNZDO3QDN4PAbHGlatdeKZO8YwKlj9st3c+fIHnUaQs68Amag0SO/c+302Hd6CANYtUo9PRKS7c5PEgvCNgY5NbKeoPaxd8EoNKtkfm7xOz1y5vUo+uidhZ2vfBos23V6dH7xg9u+nVpNzAsSGba6eNOZenliExJaAR/eXq/yD1x0e7GuyAaguRL+NWr/uu1P6Rt/jijenInaUu7eUznh9An6zXekyReQbygbvfLrMToFN5IWdTbkrhIj1fq7yv/OG2na2UM6Pz296W/7G78F10hBwYSFkPK0fubczzXQLIu77XP/DSRF5ybGFaoHbBZPvwU8v/lX8J5+3mEMrmNfSUTCzNxRVW5hLuegdC+/YhddzfMWALO0VdQfvZx2NkcPNdD5FAaybuGEL48o7Jz0/mb8R2Lp4tYeHZB5a0Z+gJjZptYf28d68fXEMqGYNQJVhpIH8oicyinDKIYTs1omnCma6i+sYrKCytw18uwkxEF5DGrMGkLwcSSY2DCMxROt81wka97eMGM42ixjFTfMG655R58/oEHYcFFtVxFLJFCOpNT3p+kRfYt9UoRUyfewZM/+g5mFqaxml9GspLHlV4VdyajG8aIypII6y7wWrmGV5oJuPEMsuksdu/aj1vv/Aq2H7hOxcdsjQtL8ZJ8X1tbRL1ahmmFUK87eOGR7+HRx/4UplvEZVEb1zQdjIZNvMv46Z6BMdPAQAio052c2UiaBhplB03Hhd0fRuyzI4hcsQVmji7mbgtH8SxUZytYO7oKM2QgeyCD2lIVTtmDU6gocDaciSI8lESkz4aVDLdc/en1Hg7BOZlH4aFzcKcrQIMh+VxEP3U7Qgdvhbs0hdo7z8M98Q6MZgN2pg8IRTZwhpbhmTs9g8g99yPxK7+D6IFPX4jXSXmXpGOSNHSz+wYJVUKQnuVxXIiVti7X+hjabB0XM8Z6fYdyJjFzBaRt9267dXHb9Viz19mqV2r///YcwSzXwfJrz+Ds049g+dzbiA3VceDKJHLxsHJLZqYvM0xbaRXYsQVAtlKao2G3Bv0TP1uCU2ngsj1xHNqTwNKpKo6/vYyilcLg5Zdh741XIZWg6XitFbxXUnqr7GAb4CZPbTYygtNy03PqgBUGIhnASsArLcCorypgtVyOopiPolqsY2LiOFZmz6JZWEHMrSPkebBDYZU0yGVAYTMMc+el2Hnj5/Hkq2/h6ZdewczMlGpfoVxVcTYcr6kA3GrdQb3RQJhuubkMtuUyiIZCmFlZw+TyOuxoFNfu2Yo7dg9gpL6K07ML6B8dxqX7dmD31j7YTUcl1qEb+1qhgiPnFvHKiVmsV1zsGc5g22Ba8XRqqYBTM2tIRkI4tD2L/SNpDKZisC3GmKi33NIV5GiouMae58CrV1rxP2j+zRgkynX/gxilKmu6wZgBDJLM02462Buwoklkto0h2ZeFW8ljbeoc1ufmsFwxsVozUN/IJtfwmqg5HsoqmrKBigssFmpYKxTw2d0xjA+GkR3ZiUZ2D947t4pj757Cdfd+HZ+658sY3vnLm9G/TUNFBze7bZo6qYxuMTcZa5PAAxddQQs/KmsqagnwTSCOm9egUy0qc1qj0RLQH8MziLfcvDN5DoFJgkjtLm6CmUyDwCknHQFcuRCixSZpakcPARVaARLo0ZMcdVrgdQI3uYAmvwiwbDZ+Feun5Sg39gJ2kHaCj3feeada3PknOvKRYAABol7q88sCy+PGnsl2giwI2e8Ej5lsxx9H0t8fYiFLF1wCfwTvOl1sLxe+5JVkbJWMq5QpWiVKnJqgcsgjxl6lFbAOIrJNBHwILBFk9/c9+URQjYA2rVP9G3u9rk4LCwJWtCYl//wX6SHgzFij7bKD9uqWLu8HAXP6poZWyRwvQUB1EP96ATf1Td3F6D8Cm6SJFtidTroJwJFn/AjgTZmgPHAM0PKWAKcOZOj00JKbeoXfwpMgfukgmH8s9AJucnHXSd/q8kJrZlqaslx/2ynzlA9ag4q7XhCvO+lubpDJWwL4QWONhwg8/GEcWP+mu11fdgM3OWYYD/NiL9LB+YFjkwdqQZabBHupl/2Z6TdbJ2WBur3bRb31cVpuSp+xX3nIweRGAtbzHmWYOpLfknGV8iEACQ9rZmdnf+mwioc1PMTgvCbJVNi2oBiHul6gTLJMHuTIAZjIKXUG2y7AD3/XwQpaVvPwT+bVthsTruPaXFIXdTpDqvBb4o5Jff5YhiyKeoCywLmdH+oGSfIiVcmhKtcK1PnUE5zzySs/GKq3y6/X+X/OCfx0i1WrN5NlUp4lmRPlmfpKDpgEWNM3euKWznIE5OI8zrYGrbPkOeoTls1L5nqxQvW72ut6g7JCGeRc5z8ElLaQbs5H1CMCxknfCBjmXxMJ4EFaqGtkTafXTXpJt/S56CE/3aL7SB9Dugh40G3s+u930peUCx6QcU1B2SJtHGf6+lbep5zyWRkX+hgTXuvAofzG8cV+ZJkcN+S7uJoLreSjZFsXWSXveYDL+kRmZF3SDuRkOeS7X1fwfco/20Bdwf6UfhcrVX+f6vLJMmnx708iyjU49baMXV33+GlkeXyOZVysHheaZIxThoIOqRmSzZk8gsV//t+jee592LEYmnaoFYftAtOVhLWCn9Vr8ByX4Rph2CGVnMetNZH4/CAStw7AHo2iWWmBhk6xigZzcSw4KE6U0Sg5cKtNZPbFkbk0DSsdRvFkFVbIRGTIVi7pyhU0ZMOdLqP8zDxq76zDW3Fg0SxyA9T8UEbzDfiMO13GwSTgSaOgc7UmfmonccQ1YDct7By7FJ//3Jewbe8hJAe3wozF0eDemi7TVR7Qm4hFY4jGIigWSygweVNxFeap1xB78fuwjrwIRPvRDIcBl270DtwdB1C660FYOw8hlupDMh5DIplEuVxR7u709mSMT8sOwYpE4BTXUVqYxcljb+Hll5/AsV+8hGiqHzd4ZdxgljEaARxllM50L9rQrgAAIABJREFURK0cRhd6oeXA2bp4o+bCqzfRHA4jft0gYtcNwtrKAmrKehOGrUDH4rk8Tvy7o+g/OID0vrgqrzJbhVtwEUqE0Xf1EGLb4jBU0pFWUiN3sozyk7OoHV5WXqKGxURDjorRCSb/CoWZjp2B8D4gUNFnwKCLP61fP3UXkl//fUQP3nxBjATgFAvOTgcFft0k+lNixlL3yz6Rf/v3d72u2TarI9s93wsYyfZTn/Ej1uUfl9XpJ5abPfQkLSaXX34KE48/hKWpd5De1sSlV8aRSYUwO+diftFVGcSyOUuZYYeMJmx1AmzANQ28fb6OF99cxvaMgduuTmF8Wwxzx8o4cWQF9UQOW646hN3XHEIiYrWylisXk1ZGdAKdTCvEeBXK9dprWS0a9WorM1ruEoRGr4WdHYdXWYG3cBS1uSNYmzmrYnw2jQE4sDA3N4Ol2Uk4a6tIVCsqcHDUthGLhLHuGXhuroy356vKnXy1UkGhWoPjNJTO4JANMcN6PIqBbBLbB3OI2TaqlbpqZzISxsJaHudW17FUKGN7wsaduzK4+5JBxBIJjOwYRF9/GozdUas7MD0XIdPAwloJk0t5FCs1pBIxPPLWDBbyFRwazeCWfUM4O7+Gt88tY3wojSt25LCjLwbT8NBQ6dEZi9RDo7Ex0ZoWrGQOjWoBTnFJxShVgX+Z4k0t3hpouky/ZiprTWW96bkqBqkRTiA9OobMYD+aThml2fMozkzi8PkinjxZxmyhgXDIRIpZ1TYA5kjIUFnTGVe17ri4bV8We/ojyG0ZBfp3Y3LZxYvPvo5P3/cNfPpLv4YtY//fADfbuUm2W+T5f+8GbvYw3Hp6hItJgikCkvWiSFkwFzZcpDH+JgGSj+sUi2OWi9DHH39cucbKpkIvvx3A2Qnc7IkZbR7iYpgADQE7ydpNoOpLX/qSWogHtf2hhx5SyZn8G7JOi/ygSZe8ZSZnbnb99ZBX5BMBVMlC3Kmd7DMCfrS8pdv1x31xoU6glVZpBIiEJp1uurGLlZ+/fvY1Dwe42e92AttJ3niPIC7Bd24m/Bdlntabk5OTgZtWsdxsF3NTsqUHWW7qdel9zU0q43AyNmU3C86/DnCTPOLmljQRpO9Gk79d3ca7xJj82c9+pjZ5sjFkOX5wU78XdL+bW/pPfvKTDyUrElrbjTW6ovPAgJsy/8Uxy7iY3ATr7we1t9NY5lj73Oc+p+rxJxnjexwfPPwgyNbLxQXrr/7qr6rx66eb4MVHATelHWK5+YUvfCEQ3OyFzl6eIQj7Z3/2Z10f/TjBTb2v2LfsY4Ksomd4n+DKgw8+qIA46gjqI3HzIi2cA3gISKt5/eJ71NNMTMV+Eot3PiOZoYMs0ChTAnIT4JKLv/NQi+FOeFGnkj4BXkTvU0/oXgFBMtpu3tTp59zCPieII1nhxZJFQD7+TmCFPKDeFLBHLydoQ6mDNeQN52gC/wSDyTdxqWM5QWAw3+chGT8EODuNuU7t5z32BdtKncf4wJy7ZVOolytuivzmXEZvFq5Jgi7yhyFpeFhHuZH4Z9Lv/jbp9bA9nEvIz3ZAk8xF5JnEtBbAXcoWQFJ0J+vgb9Qt5BsPQf06l/Mi1wCUM+EB+0KnW+87rnu+853vXJDFboM3qJ/a/cYDBX544MZ6qN94+Eg9IXyXd+mBQot78ovjQsBr8kIOIQTQZF9wrHLMkhcST6/dXBQkyyyffcCDKo5xiU0t61IBJaUPhGcMpcTwTBwzersp85xvv/a1r13QFaKD9Lb4D91YLj0gqOe5LtYvegk88MAD6ifqNl4SM1BP5MTf2cdck1K/dTo87tS/Au5IrMJAbyBav81MYOof3I1IYRVmJIJmKPJhYDOoko1kOs2qh0bZQ/pbWxH/9ACMuAWv7CrXZzsdgrtax8JTSyjNVJG9Ko3YSBILP51GuD+EzFV9iI0lmMQczYaFptWEEbUUMFp9dR6FP5lD07GU+7kdoYUm9zMGLAWotSA/tTVWGcqbcE3m4zHQ8CzYAEpNFzNMtAMb2aaHeGUNVrUMxOPwxg4A19+L0K3fhON5iNhAcgP85d6Zmd4ZI7NYKqNKKKLpwjr8l4g98q9hLJ1HY+wQard8A7Ubv46I20DEdBVeEI5E4Tp1hMMRFdezVKurbOlGrQz35T+G8eKPYZ4/A6PuwonGUE7ksNIAMqaDQWZeh6WwFct0Fa7CBO6Gwg9blpUtdLMV95NoRd1w0KwbcPOeAjYTXxxG4uYxePWqSsBMz1pnvYrKOcqRgcJEFZGBMAZuGUZoy3bMfvd1VBYW0XfdCHLXbUejWFFgJTPQN9aqKgZn8S+mYKXtFvhJcLNrvksDhlOHW8zD2v8pDPyv31MhCwSbkJjxlG2JudttnapavnEAyG+OGzmkpL4VAL+TAUA3XXix9znOJJEZy+A4axcuRSzMedAo1tT+xMFBdIgu7AQGfwJu+jinFLpYS9K6z62jUa1g5fDLOP3kw1id+QVy4xYuuy6NRC6EN97O47EXlvHWyRISsRAiYVNZHqoTk9axCZxGA1eNh3Hr5Skc3JlA0zEwc7KI0yfW0ejbguErD2Hs8n2I2yYc10XDpZu5xJBkhjMTJt2tCWw2HBgE6jih5/bC3noN7P5LADvaagkB0Foe7tokavPvozJ/EhEnj4ZTxfJKEefPr2F2rohmpYaQW0fG9JR7+7tLJby4UMc5Dvx6Hemohe0DaYTtCOLMMJtOYiibxmBfEkO5tErU8/MT03jr5HnMrayi6jqYXFpHsVZXVpZfu34M37p5H1LhEFyvFZx4I9c7jEYDIZ5sFyo4Pb+OqdUSwpEIymVHLYSiIROxSAiL+Soanoddg3GMDyTRFw+1LGMZ9JeZ2tg39YoyA8986j6kLr9D8ad8+jCKx19AdeoUXJfWrXYrqzqtPQlmMlaoyrBO680mmnYU6W3j6BsZhuHVsD5zFotnT2OlWEe1YSASMhEPmwqQpS7liVZYZag3sFho4PkTBezoszHWF8LgyAiMwd2YXgfe/MuncOkNt+Dqu7+MrZddBSsWV8GJTZsZ3SyVQU3JyIXjp4tVJx/9PbHc/NsMbnIByZNbbqhojUg3Yrl6mQx0LhG04akxN/FcnHKDvNmsw1TgpIebdFpI0kKASroT0BpEJzdOBKQYY/LjvPzgprjT053Xf3HRe+LECWWZxPfa8bNXkJPACOshwBk0sbEO1qVblQauGbUJnAtsnvZzk8fNHi1ruKG4mAmcssTFBDdqBGy44eZvQQtnygmBKm4s/Rf7m33PzZ64V7TrQ30x0u4ZbjS5iaCFnt9dirQReCW4xDHgjzm1GXCzUz/6wTEuTggoEtwNclmWtpCHBD0ICnbqy24y3ouMcfMjcTe5Sae8UT4uJsGOuBtzg8UNGDfWfktp/yZbTbVt3NLlXjdw058tXerwt59t5SaV4H6QRSX5Tb5zE9lJH/YKsDBBGusjoB/knk4e/ehHP1IgmljwtNMXf5WWm3/d4CZDXxDc7Caffx3gphxWCbj5e7/3ewqkIqhC8IR6kVZcnNMIdFE/+cFNygrvU6fSkp/AHWmXcCy8R90t4ItsqATcJPhCPaTrNYJOBLN5SXxWzq0cq6SVh1rtvBqknE7zp647CGrefffdCtwUy1zqALadup2AP+dkSaLm17/8v74JZL2U505xcMkjzmu0TmW7BBAWK075FnCTaxQ9vngn3edvv/BbH9MSVoVjUywGJZGaWPCwD9nnbLsObgaNUYk5zP5hv3NMy2ZUB90EGGJ5LJcgWKeLaxqurQhuskzOW7pVrIBXfpoouwTCCOrpVoeiU/lNXS/hakR3kz4JQSOAPPnAcfLtb3/7l7xE2o3hTuCm/x6BTepkyh95R3ng4SPDEQlYJzyiVTl1qgCXXH8K6C/umLKWIDjKA4x2cih8JO9EZnULXT+dPMznXCSxpckTcesWoFn6mv1KgNYPbrJM0RUcc1wLtdMV/J3PC3BKS3+uWfzgJhPifeMb31As4hqMF8eu8EZkhOseto88vtg4myI/LFMSCAWtG2sTR7D2g3+DypM/hh1pwKJlJPdqCrzsIPEq+Y8LI2UpN/TEnVuUOaHKm2EaaFQNFJnwh1aUfVG4Ky6WX11AvegitT8DK2kiNhpFZn9aWX/CbsJwDDjvF1B5dgHV19dgp8LwwgYqhoE1D1htNpFvWqjYYbhWCJ5hotGy5UG0WkPaa2DI8jBiNxG3POWlSJDT3PB4bGwAggpTWCvBsxOoXn8zynf+DtJb9yASjcNi1nK6uS8tthJdMZ9IJA4rFEFt+hii/+EfwjpzFO7lt8H5tX+A0MHPwFmdV2HyPLehZCQ30I+G6ygP8XK5hNqZd2A/933EnvkJDIKEiQQMK6wcXwlTwoIyYGrSY7LZRM1o4JwbwrJno2yF4NpM0NQy2TQ9INxwEG/UkYaHPttE2nIQIU5QZXJmD/Grc4jeuRPWaBiGzU5kaIEwTn37PUTTIaT2DcAI2yi8eQ5u1UbuxiHEdyWU9SxpaDaYn8OBEQ3BKzRQfX0BxR+cg0UEmNmYSEs72aDlJj1G3Qa8QgXNcBLmDbdi8Hf/CFaqlZNCxrB4nIkVfbc9rX6fsky5Jr/FslosIUVPiA7X5xn/b93W5r3c161RewEs+bwAu6SZ+rDTnk74JXouyGpfzZ2fuKUzjALjZxRVDI3a6iLqa8twVhZRW1lEfXUJzvoyKsyYvrIEJ1RBbszAwSuiSERtTE5XMb9agxcGUn0RpTYarkcLbXWCwLCZfRkTQ+kQEsy47QG1KjB7toQzE+to5kaw5crLsPPSvYjypMVxWvEzG+p4hGdWMDeyoquM4MwYRoAuswPYdiMayR2oOSaqpYLC/DjBUshpacn4EM3augI6G4sn0Vg5jcrKImZnHExOF5AvFhAyXGUVen65iKdPzGFmrYylQgm5dBRfvO4Abr50HyIEEOywAuR4UmRaNupOHYePncRjr76NF4+ehqFcojwVi/K68QHcf/04vnz1NoRMS8XppEt3C6dgrNAmYraBhfUynjs+h0fenlTJmO66bBRbcwlMr1bx6qklnJpfx+37BnHdeA7b++OIhahoW67myuqyXoGVyCFz9d3I3vg12KmcAh4bTg21wgoqMyex9tYTqJ45DLe0rFz4Gc6UzgSkg2CnCgFgR5HYNo7+bVtheHWsTZ7BwsQp5dZuhUNqoBGalWgDjOvJEkqVBs4t13FyqYa9gxGMpExkh4ZhDu3GXN7AySefRn/YwsjWUWSGtyHal0N8YBCx/mFEB4YRyQ3BTqZVhrbo0Cis6C9b5PSiTD6OZ4KypesLSqnDv3Dy/58LTAJP3OSIy1Ov9AUtLLkQ48KYbmRc+BIU4zcnAj8I02s9+nNcTNEagKAB6eZClW3gKZhuFcYJgQsr1sv6uXglMEZ6JD6nXm6nicl/j3yiZdPHbZUorswCIHJxS2AwCAAiSMsTe377AYtOfd6pndRF3DxxoxNkYccFPK0zyMd2l798OakjyMbNOz8sn99cFEvcKzW5aa6NErybkyj7i/1HmZK4jEH1CE3cSHKDEAR+c7NHYKlbHMJegE2pj22jLBCs0Cd56QduBGg147d65aaPdPLjv/gs5YC8vhi3Lm4KSBc3q5xfgi6CbAQUyNePMja7gUf++xzDHK8ConAcUw4E7AyKqcV5ljzhpokWt+QLx7Wfp3pd8rf/268n5T5js3LMkTb94gaXgAcBJ92tM6hcvkf6meCJeirIZYcW0OzbbjLYTT/qi16hPSjREnUgAQ7dQj2obJbHcU+rX+pXvw6griFgKK7/ehlBMuAfo/IM+5rgO+eczR5QBc1x7fjE9nLj3+0dHdz8KOOA9egbHd1yU8BNPqNbbhLA5GEbdQEP7Tg2aLXYDtyUtlK2CDbwkI3zkcS1Y58JwClgIHUSE0y9+uqrCtyUi/d1cFPiYIurLN/zg5uiz6nvghIQdpoXOK54EMRxTz3Osji3cQzz4Ews3P26l+0jbygz1LEyZ0jMMuoB8pFtC4o7TX4T3CGwRWCYuoT9wb7m+BSwiockQeAm3wkKPSJyJZ4EdOcNihPLMUkLfx42UZewvaSB9bLfxVpXBzfbzdOUD/YZ9RT7mbqbl2wydYCT+oXAG/u+nau9yLuAmwQAKUvUdwK+6uCVzG+kj23h+OKaQOc7y5QPaZN43LQwZz2ki7qENLNsseLkN3nJ+VkfLyJTQqvEadZ/Jy9Zth7b2K+TKEP86G7ppF8HN+UdWhgT3CTfOC700CjsL/YhvZCoC4P0OJ+n3BBc51hlvwmISL5xTUP9RFBYlxmpnzRyXUBLXcquWFaRP2LlTX7Ry0fATT+f9L6l7LFvKW/sX/JXZF9CvQjQz0O3buAmxwnLlzBUHNtixSkH0e3C8XSb12RckR5JINTO9ZUGRMx27px5F+XXn0DllcfRYM4KulHHUq2wZz4kS+0N8nVYWyKI3zaI+D1bAKcV75EehC4BsfM11BcrWD6ZV3vUzJ4U0vuSKM3XYDRsxMdiiA5ZMGiWGInCW3VQenIBhVdXUFmpw4lamDJNnLGjWI4k4MSSCEcJAtmwaf3LWJbKL36DvCbDpjkoFQqIri/jZi+PfTGoZEPMtUFLR/1S/3NqaFYLqB28GZV7/z5ie65APGwpV/X19TwyDONjMWamCTMUQZXA47/9A+DIy7CuuQvhB/6xckUvl9YUIOrUHTj1unJrD0diWCNL3n4Kkae+g/DPn4UxMIQm0VLVQa3Pxs4cIdNEpdHESdfDk0YcxsB2ZBIJxCzySJmsbiQMJps9ZajERE21egWh2jr6ayVsazjY1vAQKTQQGQohdecQotf3w0pFgCpD1HkoMqM6Y2nWgMhIFKl9KRVz01mro3Qqj+JkGQM39qnETsoslkmZG0DluSmUH59V2dmNBG1o6Wn7gWgofUsjtHIBjWoN9qXXIHLNnYgeuhWh8UthxNJKDvQxRvnuNYO6DkrK3xwvlG/+Xw68ZG6TsSvzrYwJHSDsZRz1+oyEStEtw9u9SxoE2OXzkjm9G7irzwuyNvmQTH8CbgKzP/sxph79U1RXluEU1lRGMSWYyuLZghUKw7QjqMKGl/SQ3e7ikr0WMnEqPAuluolT5z08+fMiBpN1XHlJHKtFG8+8VcbrR5extc/B/bcO4LoDGWQTIdQKLmbPVXH29Doa2UEMXX4QOw/uRcQkMKqCQyiXdKL9F2JLcoJXwXEbMAm0hZJYbQ5iqTmAitWHUCzVSpLjumqxNzA4gP6BfkTCkVZ/U2lX1uAsn0Nh4hhW3j+KuYkJrKyvoRGyEEnF8cTRSbxxfB4Tcysq4/pNl+/BN+64AcloSJmUNzwXUZq7lwsozc2gMD+PkwsFvLHiYbJqoV6rolip4oodffjtm3bjviu3waHC4akFAVl1SuHR0Fwpr5mVAt48vYg3Tq+g7gJX7OzDnpE0yrUG3phYwvtTS+q3q3cNYedAEokQQUWWZcItrsLuG0b66nswcMe3VP+4dC9dW8PS6hry1Tqceg3Omz9E6OzLiFSXYEfiKuamMsxVSZjo4g8YoRhSO3ahf/soDK+KlXNnMH/yFAz6B9hhFRaA7uvqcIYnmGYTsRBbEcZU3sLh83lsS3nYmjbQt2UY5uAuLBRMnH76KSQrBWTDhspUz1OzECfJaBihRAp2MgsvmsZqw8ANf/C/YXD/Fb3qjo/9uXbgpihB/0LHT4B/4acrUXlWV1a9AgV+JRwENvhp6aYU2zFPp1kvo92mOqhdnX7rROdmwNAg+jsBQvrE1klweiljM7wWfnZqW6c6g/pA36gGAYb+Pgyq28+PTn0dJMftZN9fF/8vC4/NyAWf7US3f0z2Kqu9jJ1u/RvUJv0dfx2bHYvt5GEzvwuN3XTUZnTQZvSQLLqk7Z1ob9cnftqCZL0d3zczOWy2fy6mznby6W+jX6430w59zOh876a7g+oMmst6nQf5HEEHSSgksiD09aJP9HZLkg2+x4MUztM83GgHbhIcodUVgUKCGQQ1CEZJSIpOPOXGgkAXre35PkEWSY7GjRPbJd86uKnLpu6WTutBtl8ODfm+Dm7qvLj//vtVorbNXDLOCezIQQYBSfKIvPJb4fN5JkkjgEuaeHETyPcJ9pA+bg4JHpJuAk4EKAmOBcVs5Dr73nvvVWXxffKL7/F9gicCbhJs1mWSNPCwotvF+gn+00LWP3/wsOArX/mKajfBOYKB3BTKIQIB7V7ATZYrFv+07pODF+GFxKwm/SyT9PitEoPaIfGfCYARMOXBl1jbi+WchA5g2ZQzgpqUU//Btb6J1cch3bwJihMQI7jJD0ExAZfZBqmjE68JNtKKXi+boB0BZI6FdhfpltjOrIfv6OCmPvYJbtINm/1E60ha4NLjgLJC3vzwhz9UfNVj6Uq9DFNDmaFFvcgs5Zt9xTay3yWMjSTFJB167GVpG+X7N37jNy4AnKSHdBLk59jWLTfb6TxZ05D/bBd1hcS2Jk+E/wJO9gJukl6+y3aQJxxbbBd1khxMy6HsZuYsfa1HeigrPcf0o3ttcQWVw0+j9IN/jdqbLyKcTsFIpADG1lT+0Qa89TqMbAixzw8h+fmhVjg5l3EZW15+tZkqFp+dR+mUh9wtKZhxF5XJKtx1E6NfHUK4P4KmQ7DOgBFuwlt24PyrCbxzqo5HPBOHUzHs6N+C4b40El4TsYYJywPqbgXluoNUKoFIiPEkaWHYhBlqxQdVyYPDNlYaDbx28iy+6azjqpiHuA0wafsH0JryZUezUUGzXoGz7wbkb/ptZC6/EQODQwqgnDg9gR07draSAK3nkS+WEMvmgFOvqwzyxsAONLftQT2/gmQsiWw2g3K1jFKxgIHBQSQSKUxNz6L+9mOIvfp9RN59Hehj6CVmIf8AaCUPiDEU3AZecG28EBnAvvF9yBguvEa9lQS4Cbh1BxaT/YYsVKpVVCs1hC2G2YugTnwgZKPkuZhfW8PJhXl8plTGXeE6DtzQh8h9YzCHM2gUajAsFyatZC0bZigGJ1/F7A/PojKdh5mi6zm9RYGtXxxDZEsEHl2+Gcw0Fsb6Q2dQe2ERzXwDVjaiwGyDN90qvOJ6y3Bq15VIf/N/RnTfNbASmZYbe5sryELZv4YUeZawEjKH6odqoiMkjmUvOrDbXNTtvsy1mxmbUibbpM+fckh1MR55Op2fWG4COPfDb+PUn/wruKWCii1hMCFNyIZpy8cCaP7tNuHGXKS3Oth/iYnscBSLKy6ePZzH04cLcLyGSpizmm+qgTe6JYyxbWFMzZSVSfYth/pw2+U5JG0T8xMVBW7WYn3oP7gPOw5dgmTEhldnNq5W9jElMAyjS3ND2izS1NrzYDL2hOVhbbWM146v44VTZczU4jh02aXYf8le9Pf1IRSOwA7ZiDMJSrYPySQn/Sgs01RKorwwg9WJI6jPvo94fQZ98QomZ9bwx89M4MdvnsfCWhlXj2Tw1f1bEI0YGBjOYttoDgPpuErh49ZqWF8v4sj5Vfzs5Dp+PtvKSDu1sortuQjuv34M//XNexSAWHVcKGtHnlQwfgc8ZWV6diGPU3N5lOoNpGJhHD63iorTxI5+uqHHMLWUx9x6BXtGsrh0axZDNMtvuioIcWjLOLLX3ovMVXfDSvWrRerM9AymZ2exll9HrbCMxdceQfX0W+iPeBgZSCEbt1s0cEKi1SbBTSLY4QRy43vQv20YXq2MpdMnMT9xGlXPVObyjLcZohe5cmc3sFA2cHbVw4nFGiYWiyiWivjSpSkcGGLMza1o5sYxv9rA1AsvoK9RRi5mIxJi1nVDWWkyaxzjj1JLVmBjIZzG5/7JH2Hksqu76ZC/svsfFdz0L4R6VXLtAIYgQEBfLOqK0b/w71R3u42rv4xOC9oPKVAtG6v/926d1Y1H3e4Hld8JLOxGT7f77coOorMT4NatHt73vx9Unr/edgBQ0O/t6GtXZq80d+uzdvf9i5h29QX1wWbe1evvJivd2qIDt/5nu5XdrX29vt9OTwTph05l+u8FAW+6jusESra71228ttOF/ve69UsvstqLrtLbsRm56ZXebn3XqR3d9Lhfn7frX38dnWQkiO9BPOKinBZf3/zmNwMtmDfTf7oVvYCbQTE3xS2doUUIfhKwYhgSggS9gpuki5smgih0+6WVGC+xJtE9Glgm3U3FclPapIObBKq4hqWFJD/cgD3xxBMq/IlYWoqu//Vf/3VFL60t+Z7uGq3HaOTz/D/rE6tWgqIEiwjyEYik5Zze/6yXAAytzWi1RlCI9ZCPtI5kf4l1qljs0YODVnn8Py27CTDyWT1mJ8vlM7fffruy8iPAQ4CNtHCD1s5yk0AV3yEdjzzyiPrWQwDwb1qkEjSlxSNdnUmDLmtsD4ElaTdBLdJK6z5+i1s6gVv9Eksa4Z3cE8tn8pKgKttCnkgYEvKKwBfp0PWgbED95ekhUsSqUADAC95lGyEPuLFlfzzzzDMXYirK3EKAiyAjLRJZjs5/lkfAkGA1+4K0US74jmzoSZfEtBO3e7ESokcG+Uhwk2E29DlDwE1ah0rMVvY/+4bgrCS5ZPkEzAiyklcE6djvAgBLnwm4SfngM3TZZ/9SZtlX4uavgxekjXLCccH9DXnAsUOrYr/MUg7Yhxy7pI+A6VNPPaXGpx6fV8Y3XcsJrpIe6hXdypv0sT/8c6h/fmJZ1BH33HPPBW+RIF1Ba9Bulpu0WmX5AmyS/xxTrIP0+8PE9KpDRY5YTid39G5zZrNehTtzAmuPfhfu4eeAlRmVMNhr0PDFQ+reLYjfNAgrG4ZXrjN3DeorXivfTNaGnYrAWa5g5ZU11BersBImojtjyv3ZjoRUtnOv6qL+/joq353BwnIVz8fSeC+SUkZVcbOBEvfStQoGUyls6++HaVtYWF2DZVrKepNtJfg3mMsqT2nT4L7VgmeaQMwKAAAgAElEQVQZmKy4cKfO43PNPA7ZrsIB3A1Dzw86WrkKwMjPoj5+JZp3/z2Yn/oVGA1XJVVW4DLjO4boOhxWuESRoWnQVAmGI0ysAwNlla+D0T5bOAiTFxvRBOo/+w7sJ/4Y4fPvw+sfanmmbiQFktxABG3plv5sxcTb4T4YQ1uxP5dEpVZXxkt8pe44WMnTU5VhRehR11Dt6Usz0auBiekplCoVRGjJHY6i4NoIGy6uL6zgWq+EoZ0xhH9jO0I7cq0wdYaBRq2B9XfnsPjaEkLZDMLxEGJbo8h+eitWXplCJGEhvj0JOxtB0/VgxGw08nUUH59G9bUlGFUPZky53sIc3Y3QgesRueJ2RK++S+35e73EO1BCZCmv0Y0QD3JYI8Cm3JNxKRbTrEsss9k2OWzg7+Iyzm+WExQepN26L2itpGSOCa83aJT5pdf2ynMsQ3SHjNWeDyHaVPYJuAlg+vE/x7k//4+oLlJhmWgqAMpWbtgUTIum2EYI5QZQC9WRGq7i0ktNZAfjePt4EUdOFniQg9tuHUKz1sQzLy3BrXu44lAW+6/IobhQwwsvLyMKA5ftSmF0MIql81WcO7mGop1AZu8ebGfMzUQClWq9ZWK9AW7S1dttENnmJM2YQMxa7qFpuqiXS3jh5+fwF88dx5vvT6ts6zt37lCT/VVXXIn9Bw6oxQ/bwEHPU7tsJoMMYzFR4TAWhFMByktorpyFuXAMP3rsefzHR9/EaydmsTsXw+/eOI6DYwMYHs4ikYioGBYUZNs0ECFIu1bG00fn8H89dxYLhToKlQrGB6L4tWu24Xdv3gPbBKqqDa2gxxTikGUooO/MQh7vzaxhueyiLx1HqVZT8UQTYSrEEGbXKipWx67BBMaHUshEDBWUNzQ4htyt30Dq4M2wU/3qZI8LkOmZWZQrVVSXprD4ztNYfOdZZGJhbO1PYSgbRZwBgJXVprdhuck4JCaMaBoDuy9B/8gQ3Mo6Vs6cxOLpszgy6+CtORcFx0AswmRRFvLVJhzPRTLcxJakiaEUXQIM9EUtpCIGUoMjMPvGMTm9jtXDb2DAdJCLhVWYAMPakCvbhs2TPzuEihXBWnYrbnnwf8CWSz7+ZCm9KplO2dI7bQDbbXp7BTvabeg7gQf64lqn7aMCat145QfJNltfN2CrXf29LuQ60d8rWNSNB93udwMS/Qtm/r9T+/Ty+HfQs73W2e25i+0fvQ2d6Nts/262z9o9L79fLEDVTf663d9MOzYLeAXpiV7K6MarIDntVScFPSc86gSy+XVhkJ7rxmtdxnpdpHYbg+3kdjP92g0Y7FRWr/X0wpteygp6ppeyhU+65WY3fdntfjtw02+5KeAmgRpawHHdx1jBBF4E3JSYm9I+gge0lGLMYP0i/XyPLqwEYSQeI63UCDpws0QAh27pEl9XBzeZsI4XYyeyLgIu/BBwIrgpMTd1fS7gpmQ0l7iJulubrr/F0oPgDMEfgk60LCQw47eyJODH0AgE7gj20LWavGA7aekn4UwkMYrUw7YSMCLIRLCKVqf+sB58lgAYec21LZ8j77nW1i03df7SEo+gFfvwBz/4gQICSIdkb2abCW4ScGJ9BFYJNulyqYOb7AMCVGwHwVuWo8fcFICHNAj46U8IJuGEaKlI4I58JR2ki8ApE6wRaPWHNCHv2Wf+OMtiucm9CHnC+gQspTzpQBP7gm7JlAtdT/I5JsMhgMmwG+w3Aoy6niRASOtQWp2Sn7SSlZiUEutbkj/xPq0Z5ZugKcG0buAm6ZMQDBLuhLRJf7EvJAYrZV4HN0WHE0xkOwgcE6xmCAjKF8F4Anu6lSXbR3CdfUE5oMzyOY5ryiz7R+RWgAvyje+RLgKOlB3KBBNE+gFO0sTkdOQbecX7EndexpDEy2WZ/LA/+WEIFF0ORVcwXjxD1oibOsFxCfkg4KYfMNVjbjJRGvuJ77N9EiqK7RNARmSPz4nbq8xdQWsc4b3IgwDSm9Hlfv3slZax/H/+I1SfeQhWOApun1P3jSDOrOi5EFBvAGEDxaMF5I8VkdiVRGpfEvWlGkID9NqzVMKhZr0BK2bAsC00adRUrMN9ZRnlR+axuFrHn2f6sZ7qR8I1EV8vAIUSjCrzR7SypxMDpDFVjYmBI1GVl8NjbMimp1zUudemoVYrJA8z4hhqb57xasgSoLSY1b0V5k3xaeMvownY9TIaqSy8we0w0znYVstaksZVJvewDP1GQEsZXSl70xaAx/W5ytBuwnUd5XWqjHkIpHoWsD4PLE3DKBdaOUJYqGbIyNBvlsH9dQOLTQtVK4JoOKw8HlXuEsdpAWkE6RQoyRAVIbhNV9XH5yJWSLXEIEbCOKjRMIxcEvVMGutOHaOFZdxaW8HOjAn7G2MI7R+EFQ2hQU/P9TpmHz2nYnDGx3LK8tZZzaO22EThvUUk9yaQu24QdirWsuCMheFMF1F5ZhaVZxZV3FR3bQnJb/2PSHzh78BOD3eb3n/pPuWYcs4P/5aQSvp8yJf0eMRiNalbaMqY0bOQswyWK8CpgKV6TG0Z7/zuBlTKszIGP8q4YhnUgRI7mLr1YuLnC0MVTz5xS2+5pZ97+DsoTZ9tIfkK1GwBmwQ4lZIwbVQaQJnBavsrOHjAwOBgFGcma5icqcEI2Rjfk4FRNXHkRAnnF2twDAZhtnFukRnV87h6PITPX5vF7tEk1maqOH9iDflGGOldY4jvGsdDL83h7Yk8qi5dz5vqpIIZyx2Vkbuhkg3V664ywy4X17EzZyMRBhbXSjhyZlFlIpdLxQXavh3X33A97rj9s9izZy8i0SiqtSqaRhMDuQG1CBMz/ZZgNnH6+DE8+thj+NEjj2L65BH8w8/uxN1XjSEdj6Nab8WpbFmPQoF6BEinl4v441fO4+Gfz2KhWMNIJoy7Dg7i92/fja3pKMo1Fw4VodnKamY3XURsAyfnC/jLI7N44tg8huMhXL87h6FsAvMlF29PrmMlX8Ld+/pwcHsfBmIGwszzlh3E8Bf/EInd18COZ1GutBZWpyZOwzNtlOYmsHj4SSy+9TOkU3GMD2cxlI4ot/BW5nkPHk9D6DpAy03DQiiZw/De/UgPZFFdW8T8yROYPzuN83kXKxUmMCKoAuTLLo7PF5ENW7hqLI39o2lEQxbKjodK1UWj4SE2sBV2/xjOT8yhfOQdFdA5mwjDCtktRb9hGWyFQmiGwihZcZS27MJN/9Xfx9DufZtWhh/XC0Hgpn9z/FE3fb1u7IM2+f6NfrtNajsArBOfNgv6+OvQ3+9FwW8WROsEmPWyWf84wIluctaJB73wxF++vpHtxG95L6jfe+XzR6W93fu9tLvTM5vt207jSxYg/nHUrV91/rbro17LaKc/utEt5Qe979cV7XjWTqd0Ktt/Ty+729/++oLAzXbt7saPj0Nmeh0butz00g/tZCGoviAe9iLznXS/Xn+3OvVn222Oe5Vt/TmJuUnLzY96+cFNggAEOdqBm3RF5n2CPu3ATaGJbqV0j6aFFwEePY6i6FPGTCYYRysvbowktiOtI8VyU9fVjEMp4CattchXApt8PwjcFPkikCNut73IN4EKAiHkAwEnWvXR+o3gjH5xHUwLvc9+9rMKsCP/6CbNd/nh+leAInGj5fuSWIhlE9ThM+Ki7nfLFld3PkNAiYAZ/yaPCNoRcNMvATdZB/nO9rIevsOPuBiS17zP/vHzhDR98YtfVAASLXUJPLItBHBZlriQ+xMKMe4j36WVpJ6EhvSx/eynW265RQF3rFNicRPs0hPccONL/rHfGOvRn8xMwE2C4+QXaWT/k17SyQ83rwROCb7z478YVoEWxJKdngAjn9Ozh/MdArqUUwKMbC+BNYmvKBt3bnYFNOA3yyCAyHZ2AzdpEcq+pIxJ4kmJGyrWzASN2Xd+cFP0ioCbpI1AJYFA0kC+0VJZny/YXsZG//KXv6zAULrME9SlXJHn8s3n/DIrsUc5lmg9yzFBcJx7JL0OygHHP4FZto9gooCtesxNeYdAJMfQT3/6UwUyB8UF5TP8sD8oK2wf+USg3Z8tneXq4Cb3H5Q37knFNV3ibvrjjvv7UoBh/xgR2sXalrR81Gvxn/1duK88Dm89j2Y8idCuOPr+210ws7bKk2GYDCfn4ei/OIXUWATp3XF4ThOlyQq2//q48nr0XJXuu5VMlok2PAvFh6bh/mwO+VIDfxFN4WR2BP3REELNBoq0TGx4GMrXYM8sAZU67IiNRBSI0kJUAXktqJI8aBALpLEgPT1VOLjW7+oeLd5pwEVPSpVa/QOOSDhRWnqajTpMJuNlEmPlddl68IN5Umnu1m8bACn/R9C1BTy23lH5MWgMxWdsG02beUlabvMfXAquvBCwkvE6+bwKv0eDKClfXLrJO5LeZCPdFh/NMGoNG+Wao+KdeskoKoMZFPtTaFgmcpaF1aaJcqWCscIKHiivw02YSH59FyLX98MIMxSgAbdaw/o7y8gfL8GreyoO6tLPl5AcyWDort1IH8rBK66hUWklPjJjIThn8yg8dhb1F/IIJerw7Bji9/5dZL71P30syYJ1eRcrSbH2l+Q75JN4NEhfSaIe8pnP6ZadfL6X/clHHS+beZ9t4lgm3XLguJn3/eu5T8BNAIuvPImpR76H9RNHlVVfC9i01amKaZuwTUsl0ak2TJThwEiWMb6rjrE9caysNPDk63k89mYBVddAJm4oF2Z+onYTyYiJSMRWGdN3DUVx3d4ULhlNorjmYOZ0EcuFJiKjW5HetwevHl/Cv/zPL+D42QVU6+4HYYuVHmgpqpYSaF2MhTmcSyAZC6vM3nMrJVWPcl/XLk4Ye/degiuuuFx9xsbGEduYGGPRqFpoyIkZJ2tO/stLS5g6cwLhhfcwUJpEuLwAr1JU2d8I0Cntwrge1CvwMLdawf/z2gxePpPHzFoFfZEmvnhZP771mV1IhgzUHVeBtDzVoQm9ZRk4NrOK54/P4cjUKnb0J3FgNItYNIzFYg2n59axUqio3/b1WxjNRJDbuR8Dd/wOUpdcDyMcQ7FYwuzcLM6eOw+3aaA0fQILbz2J4sRbSIaA7UN96E9YCkhtKdmWi8pG9E+lTBkYOZobxtZL9iOWiGJ1ZhJTx97H2sIKQrEoQmGTMYTVBMH3HM/D2YUy5tZqKDtQMU3TcQtDiSYSsTCiA9vgJUZw+p3jiM2cxpZYCIlYtHXiRnmymCndhh0OoxGKoBBKojl+Oa77+t/BwI7xix3LH/k9Li64EJdAxFKgrgT1TWUnxajf6wRIyGTZDqDotslvp6B7oa3TZrbbBlvfzAmfgn5r1ym90Ke/G/R8u4WcvgDx09ZJSLq1uRcBa8eDzUyi/jJkkaSX4S+vXfm98nmzZXd6vl2/BY0J/4KxFx732oe9jtXN9PtmZDyIznZjrts413WRv1y+69cf3Z4PGiOd6G1XXlC9vdLSS5s30zed2rwZPbSZPu6lDay73Tjs9H63eaOXsbIZveOvbzPv+vWsWG7+bQI3CXD4LTcJbtx3331qzifAQuCIQJw+TskHxg8lgEeQkP/nGpFAH4EZv1v6ZsBNkY1e9bne56SHwJdcBLWCwE0CPLQe5PNsP59hewnqCNAm8f30GJC6+54k6pGEUn4rRQE3uSEjyEhgj2tqAmLCU72NpIfgkn6R5wK6sW6CVJI4TpLrSBkEfWgxyQz3BMsIzhEk5Dqfv/stN3X5FGtcgpVMuuSPb8lnSRutGkkTLSb9mdHFopPWerRsJVgn4KbQqIOb7Bu6tZO/wncCdGwngS/SL4mMhFYClQQAWT4ti2mNyM0vgTXSo+t99g/vMyM5aSMIKRZLujWs6H3pW/Y7aeoGbnJM0B2cgB7pF2BW3CbFIpX93wu4SeCZ44Tt4QEBx54+J1FmaVVJkJkyR1CXdRP0E+BPtxwVUIPlUVa4x+F9grc86CA4zm99jhBwk/1Ai0oehnA8UF6DEgoRiPzqV7+qxg7byH6TMA16uZQ/WqjSkpYX+4aWm35wk/f4nGRL5/6Dl4CbpIXgLXksfS0JiihjAviQHgIiergFsezkcxI7lnLgj+HHLOEKqJo6AyOZhJHJwoylVezFVmDFDy7m4aif/wWW/ul/g+b8LAw7BmsohMy3tsAe62vtzWnA4wHOioPyTBHuQgNrp0qoFqvIXRpD3xVDCA9GYar8MwT7TDStMMoPnYX3yhrWll0ciUfxeGoQo9ksapUKipWKssrsT2Ww2qjCWi8hNp9HdL2EVMzEbTvSGEgw3BphPkZco4mlgjN/KYH3hXCPRCEvJEbS0U3frKqHhwzKBt4mg7y8duGVDwGZQTEnN54U33RfsiP/XK9yodBQlMnFDFNhuDP5Ot6cXMd6oQFnIIXyUBpGXwopO4KVfCvB5UAyA8cOoVBcww0rk7im4iGyNQL79iHEb2Z2ewOmbcAp1FAvOmhUPaDooHB0BanL+9Gge37FRWw0g/j2DBq1OgyVYMiFc2oNhf80pZJIu8UFRK6/A+nf/MeI7LnOR75yyUXTrcOrV9AsrIBZp83sIMxE7kJMTpFvjmnJfi7ApsybEsqEck7ZlmSKsi/m79SDfF+Pl+3fi1zMWqeX9ddmnxFXetIrBxIfhbZPwE0Ayz9/EbOP/wBr77zRSgBxwX2Y2cFbHwJyNc9EoeGiFiliZFsJ+8ZjqNWBiakKZpZqGOkPoz8TUclmQpaJkGko60ZmGPNcHigwBgdjVlhwHQ9LU1UsLNfgxDPI7tuDLTu34tHnj+InLxzD4fdnsLRebrmjK1CuZRreuniqAeVqffm+nRgf24m1moXnX/8FlpYWVQDgD66WBmK9nGj6slls275dLfauuPJKjI+NKVd1WqhSoOREO8lsdRHGl6jDK+fhrpxHfeooaud+gcbieTRdZoekhbyFqMrWBjx6dAE/eGseb5xbQ61ew+7BCP7RXfvxqR0ZhAzG52hZliqw123gvelVnJrPK7g2HGFinnVELAv7h5MYyUTwi8k8ivl17B9J4OrP3Io9dzyAxIGbVeb2fKGAyakpzM7Pt6xZZ09h6sWHUZ09qdzDtw2kMZQgiEot2DLjb1lrkoaNDbFhwI4mkBzegdF9e9H06irJ0vTxk6iXqwgx8xg92enGTqtPFsKEaVYrwdDpxSrePFdQWdw/tSOGgVwW4dw2VM0UTr/+FrZW1zCUjCIai6JpMH4rXdNDMEM2rHAYdTOMZTuJ2OU34apf+QpyI9s2qw8+tucF3BRzeH2x1a2SXhRQu41sO3CiHUjwSxPdhybO1t0genr9rZcNeztwazPAQDee9QqgBfXNx7FRvxhgxd/+zfBDbwff09/1/z+oze342YnPnTbVvZTXyzPt5PGCJg+Q327ta9c3F9NnvdIR1Jfy20ept1P93cairiM+TqBML6tT29qBm92AuV7L77VvdHnZbF+0GwPd9NNHqbPTu73wZjNt3Ew7us1zfh3V7vmLBTeD2iWWm9y8ECTqxXJzYmJCgQQEqLie46FlULZ0ATfZDm6i6HJK4IhAjj7eWTdBFYJyBDkIOrBMATd1HvcCbkrMTV039jo/C887gZs6HwkUEWjh8wRjCMryPttDAIX8kWREfssWroW4oZSNI/lKkFjiTuq0sA6Jz0nes1zJLO633GR9BJ90EFnfzPJ3cR2UOoQ/BDZpkcv2kH62h67rpJFtFctN3S1dL4PgJq0cCQgRfOWHQKp+EQiixSVpoiUwn2X9Qi8BPtZPl2kCewTfgiw3CYazHB3cJG8IpHGvQTd0An1+frJdlCO+y4uWn/yNdRGUZX381jf75Avro1UsL4K95CEBTLbHH3KAfStgtg5uShv1mJsErMVaWuRGEhcJYCYunrRWFrd0fX5gXEpJKMS+If8E3HzppZcUzfI8+5HALsFNcUnns/xdr1+PLcr32U8EQckXkTGC07TSZVgAnR7SwvFPOeQ9uqWzbD+4Ke9w3H/ta19TdJKv5Bn7gd867eQHgW32H63CySe/W7pe5gMPPKDef/TRRxUoSxr4PuWEfSchBcSai30pNLC95Iu+PhSZYB0CkIh1m19fN5YmUX7+T1H4998GBsIwB/pgxvtg9g0jNDaG0Mg4zMHtMFJ9yqV6/Tv/BxrvH4Gbd2BtTSB+ew6pe0cV4MUYm85qHfkjBaz9Io/cDTmVcbs6V1F7xtR4GuFMHJHRMMy4p0A01C2Un1pG9YlZFfPxSDiEZ6wkrJHtCNUrWFpeUUlyRrI5hEwb85WCspoKlapozi6juZDH/oE4rh5IoH8gjPCBBGI3pOGhCpNh55g7ROWY0JFJHVz0B930A53tk9/0PFf+koVmL28G1KvMQgkKbri7N8OovbQGd6KM6YUKji5WVA6MyLY+1HcOom6bCDeAvnArz8iphVllpJbOZmHEIlicnsZvNAvYVqwiMhJD6LYtiN+5FY1KFfSqbFQdrL2zjJkfzSJ9sA+RXBNWiGHlQrAyUZXp3qTZLFnLeKd1D+WXplD6yQKMShlGLg37shuR+fofoGnH0awW4S1PwZ2ZgDN5Bs2leTQqa2jMLSmDp8iNtyDzzf8dRrhlXSxxgmU863Olf06QpGLUBzqwz/lMrDdVOMBQ6EKSLo4P3fVd3N9lLPO+Pq566bWP+gxplLAhrFu8GC52DfcJuEnLzeNHcOLpR3Di2cdVh1LvMPaDBUNl9aaVIeMthsyQCsJbsytID6xj/zYTuYStspIxYQ6dyWnarJKa8wBFfVqgWCsaxYaVMo0eYWJt0cXKfEkFvLVHtmL7IZ6WNnBmcgXvnJrH0fNLmFvKYzVfxbm5VcyvFlGtO4jaJvbvyOFTV1+B7MgYplbqePXNtzF9+n1koq1g6+V6A4VqveUGDiCXSakMZk3TwvT8AiqVqhKe/fv34+abb1bxlYZHRi7QHI/FMNjfj77+nFocUPjZFq9WgjNzHNX3X0D97DtwV2ZheR4Ihs4Ua/jB2wt4+J05nJjPYzBh4vdv24V7Lt2ikuqUao4CaSPhliXrsZl1nJgvotpkTMsQKtWKSjiUiDA4sY35xVWEnBKu/PxXcPmvfBNDl35anahxAJw4eRLzS8sqQ7uzOInTP/1PqC1Poz8ZweggT7OYwMeD02gdB6mBSqf0DWXL2CQwbUSSOfSP78Hw+HasLy9g8tj7mD9zXsUVsRjkmXE7CGzK/KD6tgnTMhTAyczujCkaNRtI9g3Czo6gXDEx/frPMWTUEY+FVcY1F7Zym3cjESAUhhmOwIilYA1uw+6b7sSeaz+NZF//R9UPF/1+ELipF6ZvGC5W2QQBEO0AAn3BJHS029T6f+91oyQLdv35TiCJzo92wF2336Vd/omjUxs2y+92fNpsOTqtfsHqhd52vGgnpP7nhUc63b2W2amtmwV02j0f1I7NPBsk4/rCpd2Y63Uc9KoMegGLgvgexONeyupEVydwq93YVHOstogO0ind5DdIxwS1pdtvflr8fdzt/V7pDOLhxfD+YsbWx1V3u/mlW/9tpp0Xo/O6jZtuZYpb+m/91m91K+rCfX+bpY4gcJNWcOKWzvcIZEjMTYJRtHQjOMC1Xa/gJi0ACQYQSCL4ItZk+rjnZokWdYwxScDuYsFNibmplsMb5kQEpUiz/2rHaz5LV2Bu/riOpcUaQRQdZJOxRxCOrvIEOWhlyLYS1BHLTQG/9Pie5KseEoB/06KNADBdhfVLLDdZPq06SRvLJrjJ+gTcbNeWbvLE+6RNrBlppciNKQE+8lLiHhIYokswN7kEqZnZnMCi3ocCbgr9jPdIefKHJAjqB/KE7aJcERiTq1dwk3JKS0yWwf56+OGHL1hs6mOaoCbbwef9F616COYSENSTC4ksMXu9JI2iBadYmfr7mPwTMLsbuMn6ZMwReJOwA+SzgALkMf+mNSwBY44jfS4QcJNAMscWwUJetNyU8A36XEGQ+jd/8zcvJIeSUApiuSkx6XRXVEmUJAk5WB77lwcRlANdx+jgJoFb9ouAm+StHnOT5ejgpugKgr4cb2yzf94jkEIrTvYHAVrGGaUVqt7PLFPATSbW4j2OHYK4lBGOa5YjfGG7BEwmqMmxzzbL3tS/BqA+ExD6l8ZYs4nq0Vew+EcPwl6YUpaYCqSiG7ZbIYKLRr2Gpsl9WwgejZUSUVjNCOA2Eb02heRXt8Dsjytwk7E0q3N5LL28iMU3HRz8w72I7upDs+Zh7bUFzDw2jb3/3U71nCQPqv5iGWv/7hySkSjebpp4yrNx1IhgkNnM14rIJBIY27lNGc1MTc5huVZFIhprJRQuVpBdKKC0ksfNozHszIaRuDSJ+JcGENkOlI6toXSujkYVsKLiMK5GSWtIfejLD3Jqo64rvtnhgR4P7jtPkgRLDDTqHuyYidjOOCLbkmgWbBT/ZBqVqTpOzNdwYsVBxbCwvjMFI5tWeUq8uoN0JIIDe3fj5JlzOHN+EiWnBjsZR6VpYW+9hLtjFnbRjX0AiP/2dkR2DyjWNMo1uBUHqEHVUZwswo41YZkGqjMOvLCH4btGEc5FWuzk4U+9jvz/fQ7OmSqaTQdNowa3SMtboEnAs+nBjEZhxKIwokzM3LIOppx5iT4M/fMfwe7fDsMOq7FA/UYZp6wT+NPnS/mb9VKPiX4LmkskGRef45hQtAYkAtL7gfe7zUud++3i7oolNvWz3+p+syV+Am4yMG+titLaKtaXFuA6dTScugoY2+DJrcrQ1US9UkT1/GnUz0+gkZ9FM7qIPdtdbEmHELFtuA2jlRG8uXHCuZEITELuqnGu4ucqm3Dl7l4puFhfqGI176IST6L/0AFsGcig4bjIFypYzlexXqyiWK7jyOl5vHl8BvPrFYzv3I7tu/Zibr2OoyfOYOr8WaQtF9devg+xRAorq+vIr68p69FoLI5UNoNYqg+FagMTZydx7P3jqFZaJ3y8uCjjaeqlBw/glhuuVYmIsmiDrGIAACAASURBVAMjMCJRFaw4nYwjvREnRwYRLTrdlRnUp4+hfv5dGLMnYBYX8cbpZfzw3WU8dWoNjlPDt27YivuuGMFIOqKyptM1nXEqGafj9bOrePy9RZyaL+Izu/tww+6csop8f76Aw2eWUFjP49fufwA33fdNjB68VrmQc7DzBH15NY9quYjC5PuYev6HqMydwmAuha25BPoTIZW0SAU9VhtfspwBclum+ioQMkOAhqOI9w9j5JL9SPYlMXXiOCaPnUB+eRU2QUgVm0SigWwEVWZ5G3FFZI5geY7jIrFlFGYsh+WFIs6/dwrj19+CkYNXIDkwBCsUVtaaKos9gySHo4jEYoin0kj25RCOxpX17N/UpYOb+iLLT49f4W1moyllBW1e9d/agRh+WtoBBUFK+WIVtb+OXsCrXoGgbjR1ux8kK53642LKayePUk8nXgfxIag8P8DS7v9BQIxeXrf2daKnF5np1Pft+NGNpqD+utgxdjFjsduYCuJ5tzZ10h+d9Fu7cd9JHwTd82+0/Is2WRhKQhGx6uHiTzZT0gaWxQWXuAZJXCA95mFQ+f6Nll/3tft/UFnd5oSP0u+96qpueqAbjd3uB/GrU7t6bXMvstqNNpGXbs9JXWK52Su4KfIaRGs3cJM0cU2mg5sEKwgQ9Gq5yXUgE9vQ/Zyx/kgHAR+CMJKhmr8JfXyO44SAC0Ecne5eLDeDwM37779fgSE8uGa5LNOfTEjqkSyxXAvS6k+ywpNmAjP+mJi0NKTVKS0WOY4J9HDDR3BKLPu46ROgSB/7rJPPkqdMqqPHGuQ9vkf3eIn3yOdoQUhwRndL12WH4BhBMv1iHQRNBWTU28rnacVHUJM0ss3kIb/F+pTt4N8EfEkTAWoBN6UelukHN8krSeYjMTjbjRnyi22jyzT/FnCQ4CaBZX0OJFDGDOJiuUmwjHsMfshD0kcQXo/72W49126O8usM0k2QjsAdv1m2JFriGBGaKT8cV39V4KZY0+r0EdwkmEfZpvU1XfrJC1pWPv300x8KB8H2si9pvcn+4vgkwEpAmHs1ScjkBzSEl2wX5ynKCC0i/S7/lA+C/RzrHN+k9+qrr1Y6g5abAm7qa3LS/vWvf13R8r3vfU9ZCLN/yXPKOQFaf7IttoNjk7qCcua3YPaDm+wX8kTif+oxNwVsEdn0g5v6fCr6lOA4P/qcLs+5a7MoPftDrPyLP0R0aEgZs7SwOEN567X+4kfCwfF3E+6qg9DeOBJ3DiL2mT40K60M3iqfgmXArTVQPltE8XAJDeVS7MKK2ei7JIfMtX1oWht4wnslFB6ahXO6hHgWeNOx8JqdxWJmACl6EK5y/x5COhpHs+liankBB8bGsaU/qxIDLU7Nw55aRKzYwA3DSezOhJDdF0Hki31IHNqCM//2GCZ+PInSXBnxPgLEHzTqAzhSRzhb1jstfEIseXx+5xv7aMEwFKPoBn/hagXDVL9omdBbdUtkzgva6MJbnfHT1sF1ZdVBdmcaY78+hq33boUzW0XpPy+jMF/DsfkS3lurIk+P0F1bsH1oGKGQjZmVZZyZn8VoX786DCrXaip7eyqZghtNIj43ic/aRexpOGg2DBgjKaS/NQabVryRENySg/V3prD00jKG7xhXGe+Zc8SMNbHywhIGb92C8GCk1f+GCSMRQvmFGZR/OofGXB12ipadLpoW8Qb+zUwqG3y+wGIDzXIJTbeJ1O//L4hddx+sDF3kP8hsTn0pBzlBeyOOd+o2AS79+lJc2yWxlj+Gba/rm27rn4/jvu6aLnGNdXqpfySBUlDCI8rKhWc+SSjUe5esHn8Hsy8/g7m3X0PBmcXOrWVs67dV7EsluCphTSu+o3KB3gh8q5B7ujd7BpoeBZyu6obKPF5YrWN1uYa8Y6A5MoqxS3YgFY+ohEIqwXijCatRw3K+hvcWXPx8roljC3W8e+wkps+dRSbk4rLdo2qiKRhxvPHOe5ianFLWpyPDQ+jL9qFUr2F+flHFAyoWinCclim/LOJawg2kwxbuOLgV1x0Yw+j4LkS37kV86yWIZoYU+BaJtOJH5tIpJNPplkUnrd5rFTRLK3Cmj+LF557Df3nsRTz6+jGsFwv43J4cHrx1F67YllWu4eW6q7KWFyp1vHluFa+eWcVioYax/igu39Gv3NWPnV/CmTUPB2+7B7/2rb+HXfsOqsFbyOcxcXoCS2sFNNwaVk8cxvybT6A8fQKDuSS29UWRidkqW1wL2NwI2nwhhodE26QpLRMJZZHdvhNbL9mLaqmIU4ffwvzZSTTcBkLRCBpeayJSfFKAZiu+B3tZdBPvqw2IYSIzuhu1RgQzZ+dQcQzc90/+GbYfOIRIPNH2FIQDUeJccrDqmct6l8yP/iQXXFzk6EHjO5XabePJDZAEWW9XDhUZLSEolxIkXpdJ/b129fl/5+KfC2puHoIWNVImF4p0MROAfzMc5OkyF4MXpukLwWw+XAo3H2yfZG/tBUDrVqZeg5/HQTwS1ycBYzZDA+uiTNJKgwvNdhdlhotkbi71bKp+4ETc5rg4b3fxHS7SuRCWOFH6xrob/Z3ADD897EdugoSeTmXTIoeHKt36h1Yj3IT+TV7cIDNeGzc1Ao504reMOcoTE0r8VVwcZ7T4oKxQFvk3rVj4HXQFAZTdNr/6ZixIj/A+3e8Yi4z6gfKoW/SIa6FOD+kmD8VFlfSTv9QflHnKKS1TJC6enwa/DmsHeurPMR5apzFCGti3BC/8maH1cvQ5nuAL9TFBkE7XxYCBOqjhLzvonvzGzTCteQhAcGFO+WP/8O9O8wv7guAI5cevv/3v9dIePsP3CBwQEKRe0N20gsY8+11o5329nosBN/1lSJ1BCYVoRabPl9zAP/jggwoQCcqW3s0tnTz8/ve/r8YmrRxpmUc5oQ4Riytdj+jAo25Rwt8JbtJaixctuni1Syik81XATepYWpsJGMU+0Q8fZIyKFRe/CYiwz/QEPP5xwPIIzHHeJp8kviWfk0MNyUirzzdcm3CckYeS7ED6mnJK0JRWp/yN/ULXd4KoBCQJ+tByk7/p8kEaCFbqlxzaE1DWQwPxGbaRAC0BMeouulyzLtLG38W1nn1GnUZ+BbmlsywBN8krxiDleGN5bCMtTTtddL3nPoO8JFgpwJWAm/Iux5I/5iZ1PvnOewQ1ufYSmfKP2W7/13V7kD4VAJZyQT3JOYY0SwIesfS7GHBTLCclTmuQ5SZlhbpNnwuYnfzGG29U9DApD/UMAULKBa2tmTRI5x9/p+yT55wP2K8y90g8UQmnoG/++R7lgjSQx7pbK+mhbNDS+KabbroQGoDrLMojxxDllRbKemZz0qWDm9/97neVjLINlAfygmVw3PJbXwOyTqHP39/kh8TcZPupSwQAp1zLmlOyZJMf/LBMccFnXX6wRuokXZJN3i/XlXefRuHH/wa1Jx+BnRuA8isXVDNwQcLcNU14bgOJuwcRv20LzIEoGuUyLCbqKSuphJkArHgYjYoDt8wwaHQQZPgzWiA2YCZiqE+UUXxyHpXnFxHrj8BpuHjFTOLdaA6VaBxwqnQXRJ0xHg3+2cD6egGjg4Nwmx6K9TpCNRdjhQbKc8u4fiSBPdkI+vZFEbmnD/Ercjj/x2cw+dgsynMVxDIbOTI22vUhMPHCf1p/qH+1B1qGQa19ALEIBTKbTRg2LZVNOHUadTVaSdxtht/jx93IoN4qiICg8ptsg2J2Mw5V/b3qIr0jgdH7RrHlji1wZmoo/ekKivMVvDebx4mCCzedxalsSPE7G4sThMHy+jpiYR7EWIiHwgiHaIVroWmFEKrVcX1pDvtQRqQJVFdrSH7h/2XvPYMkua5zwS9NZZZvb6fHGww8QBICSBB0ACSAAD0liktJK0o0+2JDa0M/3sZqN7RvI9b8fStDilI8iaJESnogKVqQBA1A0IDwbgYzwJjumfbd1V2+KiszN75bdWbuJLJMDwCKu4GK6Zjuqqxrzj333Hu/+51zZpG+YxdMgpY1D0HNR+mZNTQKgYrDaSYNpKbTCKstOHNppHZlYacTCJlPxHERlOqofHUejccLUJmd3E5w0IuAwctGgSH+0GrAmDuCkT/6f+AcvL4Nsncu1jmHZf8ZBTdl/YoDN+VZ2XPzWbngEdyCc5Jj2+us3B7DNlFM1n7dVimV6XIG7rmgxHwo2dwlUSDbK/NbYiXzM0m6J3GPZU2Q77PPrzM3dyD9yvI8Vn7+EBYeegAbxSWMjW5j3xQwnrNhMa6jH6psZCoWJUI4VghL2UyyANs330ErRLMewmv66hahVgtQ2mqgWPSwbboYO3IA4xMjSDk2TPgqGU/Zd/DYioX7n93Adx55Hs88+RTSrQpuvnoPrr/hOiRGpvHkySU8/PBPUN4uqMC3vV5tA3bBUV6BgZmkjWvnhnHLwWkcncpgxAnQbDZQQhr29CHkDlyP7O6jSOQmYBghkraFkVwGo6MjyA8NXbg1oOItzJ/GYz99GA99+1swF57AW2cNXL1rGDkGEWfMSRh4/twminUP2VQCScfCgyfWsVUN0CpvYHZqFDf/+nvxto//MezshHIf50FyfmEBi0vLSKSzWH78fiw/8m00V85gYmIce0Zd5JKmigHaDgnQTqxEoybJj9Rmg5OUi5CTQXZyFuMHD2Jk1xROP/Mszjz5LMqFbdhOQoHPdGs3OIA0NAqs9uEFBppMGH8h7ADjVTWQGhpGemIftgpNLC2sYPrqN+A9/82/x/DUbE9gk4s0N5ecuFyIJXPnq2UsBlVvATf1jUm37w5yQOeGn5t4bsa7vagr999/v7phJjjQD5yIlhO3CaYxZJIEHubj3JqkDB5O//zP/zwWjOsnM8a8GoSVQxCEh5B/+Zd/6QuiRsd7kPEXGfOA0u3Fjf1nPvOZS+JqRUE+/bvRerl5/+QnP6k2191e7CfjNnGDyjHt1hdmPyWr4tChQ/1ErDbX1A0eBuSmLrqI9gM6ez1PPWFbyI7o96LtERZOt4Vc2sKDCA+3/5YvyowHFB5euzEMpX06AMaDLw8+v6wXN1a0fQQHCWpwTkqsuTgb0w3c7HUYlkMigT3OF84V2tlX80WbSfCbwBKZOJwP0djFAqANYjs//elPq3b2mm8E1ujWGZe1Nm5eUCc5tr3KfTVlMkhZnFNkfLEv3FxzrWBSEI6VvmmNlkW9ob6QLUSQpZdMB7GjfIb10R4QnOtl69gW1s/1kmMdjVfIsl5LcJPAiO6WzvYQuNkpuMl2Uie4VlJ+dAuVAwVBKAIXBHK4LhNwo/upDrTq9kOXsc7c7AZuMuYm5aavQwJuEvii3Zcs5uJ+K1mhKVuOlf7Dtgjbi/NBkh1Fs4HzOYKOBCQJgBGA04FMfk5Z8IeyINhH0C8aE5LPcW9BMP6uu+5Se1/qAoEdriuUAeshwKS7pcvaQbkzyzgBajLreMEm7FPabPY/muiH7SSIyfWFjDuuiZw3fI71C3jHsaNsGMuSoFk0WzoBJdpBjut3vvMdZRM432h76crOMqMvHi4pLwJt3J9yrSfDj+w/yqEfuEnWHsEqznGOPUG3qGs/x5ugOst/WeKXLu6twk7k+qHbANZDdikBOcpCXKwpI3F1ZB+FSBB1S2dZlDXbwxAMulv6IOAmZSNu6aJTUXCT5fMigZeJPIhLKAi5JJPvic6yP9QrApAiH1lT5FnqO3WOZengpMiGY8V9MRMD8XfqNn+4HlJWnA/UV15oiMykbH7+kY98ROndfffdp+YHy6A8qI9iK8hu5vd1ILObfY6Cm/wOwU2uAyyP5evkDxk7rq3c18YxjaUuji11SuKq6jpNr8Ptf/kzFP/+/4JDZzmLGbyj8SYvJTDyLOkXPbh7s8h8YBrO9Vnl0mckbDTOlbH+w1W4U2mMvGUKjfUm3PGQacxJ3IPhJGBmbIQmY5yFqNy/htoDGzDKPrIZC2frAR7MTuJFNws79JEjaOh5qu1kBDZaLRTrNRRLZfgIYLsOxiwXe8strM8v4c0zWRwZTmL4aBLJe0aQunYE858XcLN+AdyMBREjaKb8qfiXHYIWQ9lZaRNOykKrFMCv+7CzJjKzSZSWPAT1FtycDSfroLzegFcmWzQDO2GjVfVQr3owCHAyMcflgGAK3PSR25vCrvfPYer2aXiLNVS+WEB5uYbnloo4WfRhjo3jzKiLQq2kEh8nEwnlxj/kct4TRKb0mNfXQqvsoeamcHVpGTcGW5h1gGrNUGBk9sOzcG8YgeE6MOje3vJReqEAv+Qj9EL4tZZKNmxlXCQmLDjjNsyUjaAVwEw5qP94CdUHluCdrcMeT8K4ENYumpWpHQ5AiYS5XBYXMfw/fw7pm++BlR274DourunR9VfWz27MTflcAD+JW0u9EnBTzla9wE1ZE+VZudDRz+tRmz3I/i/uGQEwObfF3V6vT8gGchEZt1ZQTvx5HdzcwSh4lSLWn30c8z/8FhZfOg4nVcDeSQ8zwybSpDGTwMfkOJaBSsvC/FYCz68AS5seGl4LeTfA/hHgmhkb01kbTWX/QtTLLZQLTZRqHrzxaUzsncb4WB5+aOHYhoH7n9vCDx89gZMnX4Rf3cSe8TSuOXoFcpNzWCxU8eyJUzj90kvwmvVI8GC1nVI9JFiXStjIJW3kUglkkw6yndiWrm0h61qYHXZxdHoIV84MY3YkAzMMsFUoYr1URdG30HBHgNHdcOeuQGpyL9w83alTKl5m23U9j0wmrVzZOWEb5W1sLbyI+uknEC49D3PzLLztNSxuNbBQ8jCSdTGSTWKj7uPxMxs4e2YJU7O78NZ7PoB3/ObHkZk9rBL5MEnSuXPnsca4MTCx8cyPsPjot+FvnsNYLond41kMuwQxud50KPC8ZVDdJ29WLdFtUJNG23bgDo1jdM8+jM3NoeE18NyDP8bm4pK67bFTKdSQwmojg41ygFqdxrmJjO1hKt1CLhkqNj7jh3ISkQk7uvswfCuL1ZVtNH0Ht/3ev8NVb74NyWx3lpos3Fyo+Ts3qRIkfJBDWT/VFXq2GCc5eEXL5nPc6PKw2Q3c7AYsSBuin18OuKkfLqJ9i6v/kg1LZwPMjdqg4Oaf/dmftY3gDhdcHvwYD2mQFzeBPLAI2NTP9asX8Bit73LAzbjye/WfC8wnPvGJgcDNr33tay8D0/SyOTYEOMns4e+96uWcIIDBYPg6YDpo+/Wy4+ohG5WHF26ie704H3jo40GRB49u46ODm5LUYBD9eC2e0cFNneHVr65fNript4c2iAdezhUCHAQUOO5iu/TDXi9bpH9G5gb1jQdz/v9av9gHAfp5iCdQwD71At/i+jIouPnlL3/5klh5arnrYst+1cFNGV8CRnIB0o9NwDlJcJR2otv6MIht5yGYDCQy43ox1EVHCaqSka8Dy3r9O425Kd+Na2uUuUlwk4xKmRuUmzA3Caj1Ym4KCCT10Aa+//3vV7IjoEZbR1mIOxhBXv7QhlCfCXLqsft0fZMy+4GbrCeaUIjfFXBT2KKSlZrjIaBG+7DfdlcX5qYuM7absmA/CHASuCGLLc4bhWWybwSLhB3C8aVcaT8J9kmsMt1uCFOUawc9RLg+sh5ebvD7LE/YbHHgJsui3Alusq4vfOELag9CcJMgEcEdlkUAkOMlbZd+Erzk5SrBLgJk0k5+zr5TB+LATfm+gJtcX+kOzfoIePF7LIvglOxH2Vb2l2skQT6OBYF16j7HgO74lGM05ia/J8xNAsm8wGJbObYEjAV4E72nzrFPbBvXWO6RhFEk4HN0PWcf2R7qO8ea64U+Bzm2wtSl/oreUkYcb5YniWYGATcJXLOcfuAm9yvC3NT3s/fee+8F5ib32pQ3dZyXTfxh2wlI87sc/7hLSbab+kXwj/3gGIjOEkylvogLa5zOciyoe5QdZUaQmnOFOsB5y/awDb3ATbaTl9gcH8k2Tx0hO5sgOWXE+UA5cO4J4yt6TmA5HG/ZR3PvKG7pHDvKR1zK9T0XfxfPjziPKJbLZ2grqFd6kjBpQ+PME9j+h/+I8r9+AcmxIXVGVCQW0g+7rJ+hDzS2PeTfM4HMOyZgTyURNn3YaQfLXz+DxmYT9kgaRsJC6blt7P3IPmw8ug47a2D4+jwSw0mEqQQaj2yi8vUleC9UkBhykbRa+GHdwOOZSbRGJjDlWFgrbKMZBOq8zgS7PAPXFQWUXk0NlFpNhLUmJtcrSJYauGk6jUNDDoav6AFuqrwTMTugGKqm8jQ3ATuXgJWw4G15KK1VMHPLDJxMAsUzJZSWytj93klUTjbhbbTgjtmwh00sPrSOsaPDSE1mUDpfRvH0FtKjSbhjjirHr5IZpBxdBwc6L4Cb6Ta4eQeZm3XF3Kys1HBspYzjBQ+VZAqLkxlYSRtDyRSSVkJ5YbqJBCzbQK3loem14DoOdk9O4XSxitzGIt7obeL6hA/PN9FYqyP11jGkb98F5/AQ0KjD9wxsPraC+rkK7KQNd9JF8WQZpaU6Jt8yg/GbJoiPqxifZiaJ1mIVlQeWUX9wDWaWOVA6MIyGbar3CHr6LfUDz0OrsIHUB/8A2Xd/Cu7hdkxj6jPnNHVezubRM4gObnYDGeX7nBeSVf213g9fTvnsr8Td5O+0AXFzeJCyXwc3B5FS5xkmoSkvzuP8z3+E0z/4DirNVUwNV7B7ApjItRmJjm3gTCGB750I8L3nK5hf3kJAY9TWZWQcE1fNOPjYLUO4bldaGa9qLUCl3EKt2ETFcmCMj2IxzODnCx4ePF7Ac88/C6NRxN6xJA7vGsFwPo+z2wGOn9vEyvomaozZoOJn6hnVL3ZsOJ3E/skc9oxnMZZNIufaGEoxnoeNjGPBTZhwbRMjyQSmckmMZBykHUsBeGGrpWKP1jxfuZIXyjWs1Xw0U+Mwpw4gNXcE6ZkDSI1Ow7EtBexm0ykMDeWRzw8jmWTG9QaC6jaa6wsovPQknvrJD1GcPw6vVEAzMBSbc2+yjuzELEZufj/Gf+09GN1zRGU5W1ldxdmz8yiWK/AbVaw//zMs/OyrMGpbGM84mBlOYyRtt2nzYZuVKfFNVSTfC2N3MQiqnc5jZO8+jO3fBzvp4NSTT+PsU8/x+gR+IoOVRg5PrVo4vbyNerUKprpXtPrQQMbxcf2Mif0TNrKOAc/zVQa10b1XYH21jK1iE1NHb8QH/sf/Bcl0WsVi6fWSw7ssyq/mDYh+MIrbJMrhRA433PDQgOobyZ2CmtJXMgIGYW5yo6fH4OoHYsTJUm+jDm5KZsW47+jMzbhDZdx7Us9OwE2pm7f/PATobJ9B69UPkXpfXgm4KWVG2xD9mxvXQcFNYf/obRS9lve4aSX7hAfAXsxaPs9FnUACDxYCJPQDN/uBmlwouQnnxpqHhH7zjXVzw8+DQzdgUx8f9u1XDdwcdImjTH6ZzM24dslhjfOEh6QoA0a3D71+p25xHAgY9HLxHlQ2O32OB0cCb+xHr4sZHbylfvHv1wLc5KGW9vhXibnJ9UaYm7p8GdqBY0cAp9eL6xuBFrIKOU/7XYDF2VsBYeim2e/CRZLoxIVviYKbBGkHYffrOrxTcFNkI8xNATcJQBEgIGBE3Re3dNow3VYR8BZwk0AX+0AQSmLdCWAmmarpXk3QgqwuyaAtbZD9Rb+YmwJuRpmbH/3oRxXAx7J5mUSgRRL+6NnMpf3ROFzctyhXtA7Ix7HkmktAjWAq/9df/daJqN6xPondSc8DypWgHS+ECYayPsqf4BfdjdlmMviizE2WK+AmwZmvfvWrF4AiAlcsm/VQ1vwu90bRQy3rIuPvne98pwIXORYS3oP6rIOb9DrQx4gMPM4trqcEsXjQJXOUayLLIrDGCya5FON7vBiiPlGGvHji2LEerhcE3HqBm/SMoE1nO+QiQi6UqW9sK20028R+Md6jAJVsG38kLIE+5qxXMtTTxrINOuuR40vQjhcW7Bs/kz0E9Zv7GkmUKuCmzGGZB8LcJEjHcSBAwDKpl93c0nVwU7ftOrj5ve99T40x28Ef6hLlyfZwveNlDdvEOqNrnIzlIBdmlAHL5Rhwv8XfqaucX+wTZSvZydlXtoOszyi4yTrFLZ31krUuMhI3cY4R+0Q9YbnUI7KSuQ7GXQLFgZtRt3TZH4oXhOgDx0HYbHFnFY6tXHTEhRfxy5tozp+Ad/o4ws0FeM/8EN78GbS2CoDXUgl/DCZesV1mx2iHmyMJwgTyn9gD58ockDABL4TpmvC2a6idq6N2vgZvu6limFWWPLjZBMbePI78dUPwGy36dqP8D8to/KKAoNKEmTFVMt6vNpNYnt4Fh56N5QqeWpjH3rFxjKWzKoFNzWuiUqsrl2qfSdaNEHa9hdHVIsrn13HLLJmb7kXm5nWjmP/8KSx8cwnVlTZz86KfZsSyCbjJ8AFMVORYaAUhGsUQiaSFoYMZpPemsfTDVZgOMHHLGFqNACs/3cQVH9uP+lIRteU6nOEkkLJx/B/O4Lp/dxT1xQoKz27BsEzM3DaN9Sc3UT5dVjFMEzkLpmWqhD3hBeSvx0qvXMZbyO0luLkLU3eQuVlH5YsbqCw38dxSGSeLHgPVYnkijWQq28654TPmqYdsJot00oHXamF1exvbtSoOzswiOTyK8tIyDhXP4xarCocJf8s+jCEHyXdOIv22cRgJA2HLRNjwEQQ2miUPtbPrqC9WMfLGSZiJNmLsDLkwU/TNJ2YSoP7zddS+tYRgqwWD75O1SiCzUUdYqylgPMykYE3NwJ47BGv31XD3HIW15wrYMwdgZS6SLqjvvGiLgvmi+xJLUy7p4vYRLIOy4LNyLqYdHoS5GbU50fKjZ7yd7pWjz+uu5XrYqJ2W+zq4uROJMb5ivYriqeM48Z//FqdOHkc6VcLuaWDvhI2RnI1S2cI/PNrEN57awvxqESk7gG0SvW/H46w0A1SbTdx0IIn/7l2zuHI6o0CzSs1HteTBH8HA5gAAIABJREFUCoCNMIGvv1TEf/r5PM4vrePAVB5X7x3H3ikyKrPYN56DR5eWx17Cg8eWML9e7tmL3aMZvP3oNG45OI79Y2lMpGyMphPIZ5IwTLvjZh2oOJ2MHUF00FRGh8FZGS8jgGmQv0+3eh/Veh3rpQpWijUUmiEa7jCcuSswcuRmZGcPwU6R9enBMUO1eI5PTKlFnHRwltmolLBy6hhOPfoDFJ58AENrz2JqcgIT9/wRht9wF9zx3SoQc2FzEydPvICab6K0vYXl536G1Z/8Zzh+BdOjKUwPJTHk2ipzOWWoMqC3szap/zhxFX2587fibVoOcpMzmL7qKJyhPFbnz+HYgz9WsVOYYOh8LYXHF4FnzpVgeVUF+tIQc0IzYdR62cNoysdNe11cMWGrz1Pjs/CcPNZOn4fZAo686S1488c+hfT0bpiKxdob4NyJCg76rB4jQw4evb5LRggPbb1i9EUPj72AT25WedDp55Yu4OYgMevi2h/d5A0KbnJzF3VL73b4idbLQ+OgzE39u1ygeOAhi1NnAUbLF5BDP5Toh1J5f1Bw87Of/ewlbmBx+tANuBsU3CRLLY65Ge0D/+acZKylfu6n1GFuxnkg5oGr2/h0O6jGAbdcLN/xjneouJi9wG/Wxfrp+svDVpxLZlx7BgE39QuNQefzTp7joZssK4IZ/dzS9XIHATcvp+3dLlb69UniwPGgpB88o5st/h21A4whxgMbAYd+L9nkSYgQiYEsWWcJ+Ejwcvk/bgMp7aD8eYDlIVXK6taGOBv6qU99aiC3dDI3uyXkiLaPQBYPub3scZwdYjn9LgDYhyhDp5/M+TlZXDxMiyusbJL5P+cn5xLZRt1kzTI4dgTzuH4RzOq2fsWVwflPuRAA6ccSJdhE200QRWxxt/VPmJuDrhFSTjdwk59zDAgQcb2kvHRGNvtBnaGeEsgjoEAgg2AhAQuu68zKzHmk18GLDLLoKTOuSXxxvkiSHdYpzEHu3whe8OAhACUBhqjtJSBNIIf6QKCKbSeriwAaZcy4fATIZL2X7zNZCRmEtLUEDLlv7AZu6muh6J7E0OR84A+BEfadgAj/liQ80RA4bGfUjuuHRsnwTZYm28exJQuQYDqBdf4tmdcpf/5wjvGgSbkTWNYTqbBsrttcgziGBMP4nmR1powIXLIcyojsZM6R6DpKUJDP3HnnnQpQ4rP84bizz9RVgn5RcJNzipccHDuCjdwvsa0cd4Kr0QtHkS/nFvsrQC7rFkCSlwsEzPSXuCvLBQV1gTKLhnEgmEuGJZ+n3lJPqXeig2yfhCRoExjaYQM43tQrgo1c4wgGRttAWVIedAlnOZQF+82yKT/5n3KSbN3SB2GTvutd71JAIOeVgJssUxig0ZibvIzluOuXcizz7rvvVvaMa8ODDz54CUDKtrBPkhyKbaVuSKgT9k1CV4nNi655+v6NukTZcJy5V6X82B72gXrBNnP8ZI6xXj7PPvEil3uH6H6Lbf/Qhz6kbIXorLCrhQnLNrMdlCtlRNvB/RPtfHR/z/aToU/GNucgE5oK85nzh2XTrrE+YanLJYe4pEe9rsSOsn8S3qvf2nVhL+HV0Fo5g+axn6H62PdQP/40rPJ226XYa+dacA+lkPudWViTTvtr9N6rhJj/wlnkD+eQ3p1GY7WB4lMFjL1rAqn9WVhuog3gWQGaJzaw9fdrCJd9OEkDhumhFAT4cjCMpVQOJd9DgcnUPA837j+E2ekJrJWKOHVuEcmEg7mJCVS8JkpeE069hcnNGjbOLuLNUXDz2hEs/D3d0pcvxtzU3e4vGBNlSRXxyggMGAFgpgxkj47CaPjYfHYTXsXDzNtnsOu9U3jy/3gW+UNpTL5hFK0CYGz7MKa4T7ZgwoLhA6VzNYzc5OLEF84hPZ3D7jvnsPbwOl765hlMXjWMoQM5+F6A4ovbMBskNrVZokqYUa/tC4MjbulpzL1/FyYF3PxSAZXlhoq5+eJ2CxgZxfpkFkbSxVA2rUIDbhQK2CyXcN3hw0g6Ls6trODYwlk0fB/7ZnfBDg0c8bZwS7CFKctGM0igsVWHe0MGuXfvgnNkEq1KVYUC2HpsGYv3n8P2gocDH9wLr1iFlTCQ3pdH5sgIo+epPCqGY8I7UUTlO4toPlqENZaAwQCcjOs6PgXzujchc8OdcPZeC2toGkYi2XO7RFvHs6PEfJaH9fAUwmQXlmMUcOQcEnCUc4PzlPOTZXO+DBKq6ZWAmPr+Pe5CQheAEBzYXwlLE3dJ0W+P+Tq42U9CZAL6AbzyNooLp7F14hkUTz6NyvwplQinYdYwOtTEoWkT+2eSWNz08TcPFvDD4yUUKj4yLg1je9aSidhoBtiqN3BoysIf37ELN+7OKfCz1gzQagbwaz5qrRCnKj4e2/RwequBtG1gIp/Cvok8Dk3lcWAio+zBV55exT/+5DR+emwBtUqpa08SloUjcxO45ap9eMOR3RjOZ7G+VUZ1q4B9mQBv3JVVDMhas4WWokm3QUKaPYXst7fz7Y1F528+0fA8VOpNbFfr2Kw2UQwd+LkpONOHkd11FJmZfXAyOUULTydd5PM5DA0Pq0XUshMImlU0NhZRWz6N0DSR23cN3Py4SipEV/SXXnwJjdBEs7iO5x/5ER77wbfgVlbw1sMT2D2WQjZpq6DG7fAg7fa2U9y1KfhtBicDo3SymVku3KFRzFx9FdLj49hYXsaLjz2J9TMLyGbTikV6Yi3AYws+zhZayNihunBRxt80YBomVosNuFYDN+5K4NpdKYwM55Ce3Y9zZzcQrq5jKmFibm4a6ek9yB68BkNHrkN290E4I+OwnFc31lu3ARd3dxqROPct+Z48RwPHDQs30jsBN6MbLP3vnYCbctiJAzDi6oj2Wz9k0kiTjcKDSC/w6pWAm2RuSiD0vuYj8gANNg+n3ODywNUvxmncgVfeGxTc/Ku/+quXxbiKAwTj6uJi+Yd/+Id93dKj4GYvQIKfka1BBgsPvf1ekvk1ekhUVknzten2u5TPRZ2sGmFp9aqXhyCCazxoR+MaSj1xi/0g4CZdlXnIJmDySl7dNhvctPAwE90MxYExev2DgJtsOw+50cyn3fohbjA8APFAxYMUD9Kcm/0OHhJDjIfWOPf6OHshB2OGpuBhvdeL9k8ShvBgzcOvgIW6rGhDeVhj23nokrhgEkdO9IFt5JjygLtTYFm3c4OCmzw4Snbli+eATjbOiA8a20+5R12Ses1TjhkvIHhI7hUDk33l2kEApN9Ll6skZdIZV/rGneNHcIFzttfmmxt3AgEE3aiX0SRLcX0keEH7Q/C0X2gK6ghBzV5hW/R+UwfJ3BwE3BSwRi4AovKT+FHigsr+xSWcoR2l7nEsqBPUVYJeHHcB7aNrO2VAIIK6z7WIusE5yvdoKzl3OUf4fdoUfi4AJ0GquJiW/C5/JOENx03YYfyuxNWN2iLJok1QhUCOJMoRt/RuiUFk3oicOPbitso2S9wuPeEC7bm4+gn4JzrCuS6gl2Sl5md8nu2inlFW/Jtt47OUmcQIZT20bfxMAMc4ufM5umdzzPi7gJtyiJOxkQu+qEeN6InYII4Hf9gWznP+HudWLxc17AP1WuJQisu/yIGyE1myLMqUbRMmJdtMFjjrpx5EQUvqq7jJs60c97jwABIXkbaDdl5CI1Cu/L6EJGDd+rorMhWAjd+Lsz9sB8EygrIS51PcqQU4ZT+j32Vd7CPnkIDEwk6UsaYsdMBVsoLrbv0yTmJjZK5Ju4WZxOcoR8pZZCcJcUT/qE/8XFzsdTBPwhGI3rAM6iifJRuaP+w/y+Sz8sPnRV/5O8eReh7dl4qOE6Cm7vA7cvkgDFgJyyK2QgBO1hsXG1ouA7ifoN2SGJ46M1Z3SZX9AuUkca11uyny0ONt9lrfuq9Vbabm1t/8r2j86Cvwzy8hTGeQuWMM2bunYaTbrsZkY64/uITtY1VMvGMaybEU6gt1eFs1bJ8oYubds8gcyLbdr4MQ5W/Po/y9AlAN4GbabMqVlom/aSSwlcwilSBA2FQkmjRDcAAoVCto+B6umJ3D+FAep1Y30DKAURhInF1BfXVLMTcPk7kpbunXjWKBzM0OuJnM2/EXhIr0YwFmAFNxl0yFQTSrHoaPjmD0aB6+52P58U1k9ycxc/MYvGWyD4HcFRnUqxVYjCdqd5INeQFsx0bpWBXOuIuW76PwwhYKx0s4cM9e1ItNbD67hepCFXbKhENMz1eERoWRkAAWC3BecEvPdMDNTkKhf9pEZbmGY8sl5ZbuZfOwr9yLpfIW8ukUxnJ5VOoNPPHSSYxn80glHOXZ2Qp8JHieN12sVms4HFRxl+NhnwPUeXGy1URil4vU2yeQeuduBI2W8sqtzRdRObuNZsVXbvUk7/oVwEolkDmSQ/bKEfiML+pYCNbqqD60gspXl2ClGjAyOaQ/8F8j+6H/FoYS9uAvOafT5ul7frlolwsoiUMdt6+Wyz+WISEtZO3stvfQ95RyeS37lej6LfNMQuHxu9IOvicEguiZpdsFsVzoXi5zU9Xzerb0LkoWBvC9JhqFDSz/4kdYee5xbC+chlfcho1AAXYE3gqNJkynjt0TPo7OJpFJJ/DNpwr450c28cRCAxnHRdIxFRhZb/ooNZpwnCY++sZx/OYNU5jK0QgY8DqAYosBa5shys0Qy03gnG8jk3UwM5TEzFAKY1kXtp3AiUoK9z21iW/89Hk8e/wEGpXt2I6I0jmOi3Q2g0zHVbpUrsJsNXDrviH8zk278a4jU2riqyzjEiIiYExJr+1PT7BQAzilsoByCgImkkO14WG71sBG1cN2y0IzOaqSEGUP3Ijs9H6ks3m4RoCEYyuQc2R4GJls20VE4ZKk4NfqWFlexsK5cwhgqU3RCw9/A/NPPoSt1fNotEzcfc0kjs5mkHaYFZ0tsTo3ukE7QLyK58F/pkoCpFpuJeDmhjF99EqM7t+PlfOLyh19+cUzCmh1HMZzAhYLDTw6X8PPF1pIJVzkXUuFGvCDEKV6C6vFMo5Ombhh1sHBmWFkx6dQRQYbL85jNGhhKusim04iMEzYyQyckQlk5vZj6NA1GDl8LVKze2AmePPXL0fc4MYv+iQntmz+xADymeiNidwI8X+6onCT0Qvc1A/gep1xBoqskEGYm2RyCJsirh9xUojWFwU33/e+9w0Ebv7FX/yF6m8/0CfahlcCbrIs1skNH2/IKXNuJqOvQUC7nYCbcYkv9Dqjm0D9sDcouBnnli51RMvnQnzbbbepuGX9MjhzM0tGB1kHURe9buVH9Z31kQ1Gxgw38b2ANW7OeYilbkqCm0E3yYOAmzxIke1CAGDQcrvNvV5Wotc8ifveIOAm2854cDyk7eQlmxpurMRllszKfi+C5hz3uLiKceAmN0PUKQJyvdzReaDl4Z5jzD4JIDaIzHiIFWCDc5BAFvWJBz/GrIuLsznoOLP+VwJu9pNndF50axfbwXlJ5g+T/PSK08TLKcmq3c2Gd7OxvWyvMHCYtEVcfbv1jzaVB2SOJ0Ej/XAe18d3v/vd6oKlF7OXm3KCA0yMw7kaB+bFtYe6QFfeQcBNfV7HtZNtYF8EvOP/4oIt7/MZggcE6vi7uLtyLkjMKtajH3D4HHWegAn7yOcEmBRAUQAviYHF/gvIJmArP9NZ7fybZRJM0oFScRPVvyffpQ4IAEt7y/rFPZ59kDjkvdgbcsBjWwSYk4zKBEKEpSKXLfyfP9G1h/1j+/k/QSquzfxbyhUXQMpL5CzyYjsFhONYSpv08eJ7lLuUzf4JkEewTVh8wviWg2fcAZF18bko01zaIXsN1i+AOJ9l3fzRE1hK4hW2T/REZKa7/LN9fFb+Z9tpG+R7opP8X1i07APHU2yILhfKljKmzZQkNSxTQDrKWUBEWbPl+7ruyT5X+qozcilvCaPAsZIy2S75ngAI0mddh7h3YhukTcIKlHbJHGXdMk7yfZE762cf2V+Ouc6QZjlsi+zHxYWe7eZ7/JxjJTpLWeovPsO5L7rLuScApcQrp04IsCkyiM5zvUzqO9vMNgiTimVyzZT5KReV/FuXgYy96KU+NvIex5C/UyYsk7IVsFPmQxSskT2EPhdkPgrLnHXLvL7cWH0qvFuribX/+9PwHv0+UG7AHMkh/3uzcK7JtY9ufvtMzMQ0W09swd/2EHoBgqav3Lazh7MYumYY9jDnBhAWA5T/9jzqJ7aUm7vpWsoNPBGG+GYrgRfyU6gmknAbdSSTDuq1hjoP1/2WYmtaYdt+l5pN7JoYx4HcMMJTK1g8s4Bbd2VxxXASI0cYc3MUqeuYUKgNbtaWayC4yca+LOamgJv0DOA5dzyJ7O4UjHSIygtlVJbrSM9lsOc3ZtGo1xFWm0hOZOFOZWBlbSRnRtAqF1WSXno9hoaD5uY2gkqIxvkymoWqStDjjGXwwt+ehFnxkN2XRWoug6Dqo3q6huYWY1qG7UzqPLfHsTc1t/SLzM0GKh1w87nFIk5ut+BMTsG59iCeOX8GlXIFrsmzewK+CQyn2zrKzPapRAJ1z0crk0WqVMB1tQ28yagpolQQWgjqPpA24F4/jNwH9gKurWJqbj26ivILW7DyrsoIDy9Aevc4vHKAypkCdv8X+9q4Q8JCyNB9z2yh9PfzMFp1+KaBzHs/ifxv/w8w3O55OLrtb+L2SQI4CqDI+aTbNPkO35N9A5+VMB96mb32p1K+1KefncTOSr1x5xSZt4Pugfkc1zbxppE1UPYOg5zXFSnvdXDz5epUXVtB4eRzWH3mUaw8+yg2Fl5S7tuyqFPIdNu2DAvbTR81NJBLN3FkxsLu0ZTKJP7EuTK+/PQ6vn98S2XhIjiWdoArpl3cdfUY7jw8puJd0vC1FFHSAJOpEUckYBd4oUo2tBmaMEeGMDmaQtM3cbJg4dGCiyfObODxp57G4vkFNGrVmERCgxxzgH3jGdx99Sw+fssB7Bpy23EhFNuRfWQwYx8+Y1kqC92OaUmKfju+ZTtNj2JHsu3KdbsNkNKtvFhr4OGXNnFqy0duZi+ueMMt2H39rciOTsIIA1iMz0kXhvEJdQNMA7p4/hw2Ngvw/BBFZur86j/ipccfhuNtYW48g+GUoxbFK+byGB9ilrv2rY8OchDc5PjwU9ugi72N1NAoxg4dwq7rr8fiqbM48cijWJs/p1IMmQlbLTiMb8IVYKvawlPnS3jkdAXlOsvnwhAimQhwzWwaV0wlMZ53kRkahZUZwbkzq0hVyphNOximq79lI2CsTcNSAKudcODmh5CdnAP2XYFdv/YO5Gf2wFRu+q/+axBwk7XKho4bILKNeEMdvbGNa51uXKKGRgwYwc1+bpCsV3dT62W04j6Le4+bQIKbBBz6MTf/8i//8mX9HcRwvlJwU2TKjSOBojg3pjhwM7o4DApufu5zn3sZsyI6rnG3d7LI/MEf/MFAzM1u4Ga3RY1jRACc8uy38JF5QOYUGWKDADTR8shsIuhFF7h+LzITCKgRtOnXrmhZOwE3o3Hg+rVLPh9ER+Oe7fe9VwJudrMDcbaC73E8aCMIWvV6cSzo1saxj9Yhf+vv8+BKnSIjrxdoLvHyyBbSMxPHldnPBg4yLjvRI4KbvdzH2V7Jlh5lbg6qQ9KeXu2i/JjRd1Bwk4B3tLxe8uymj9EyeDBn8hLO337uU7QPegzOaFkEFajnkvm512GCoAbjxkmMyUFly405wc1B2f36ISRahxzkBXAiiMkxl/8F4OGelPtTARH1xIQ82HCtke8JaMJ6CQBItm1h8VHG/F3YugJccL2WeHcCkLFMuQBi26U8Af/EfVdAO3Ez5fckjhjfY/v5DOvmd+R7Aurws14XUrqeSXsF+GP7BGgT9z5x0xMwSy459bFgfRxLAfIEZKJs9R9hAIqXjNQvoJrIXeqinIQFKTIXZqkAuDJmOkArSSHUwc0wLsia4842iIu5AKusT/quA4FSt/RB2Jg60Me28zv6wVnaLeMkWXepm1KPDiRLf9meqD4Jk0eXieivgJsS+1VAKpnLHCPZ4+ogpOiUyEnGUsrVZS0HZ30PLIxe0Wl+X5J8CotUytCBNz4n81PGi/ND2MEC/ss4CVNSXC5Ft+PKEd0R/dX1VmQoFxX8vq6L0m+ZzzInJWGYPu78rjB1pQ/C/hXQROaBzE8BIcUtXXRFLgLYdpZBAJPyELkKCCxxT4U9KnOff0syIGmTgDLsk26/ogA1dZT9UmHQ7C6MxX6GPPARVLaw+r/9LrznH4NlObBmMhj+1B6YE4k20acRoH6+huXvrmDPR0lYCeFXmUmcgGcNpm3Anc3CyiYQ1gO0Ttew9ddngLIPEGu0VDRPmL6PfzVyeCEzDC/hIOv7sGCpZEIJy0al1USxUYPph8i4SWzVqyiTRd/0Mb1ZR2u7gjfPZHB4KIGRIymk7hlB8gK4uaTiYQq42d43X+y88m6EpRLjeo1mOwu67WD8aA6jbxlFai6nwNH1J5cx+dYx5PdOwR1zYdgh6mtVLH77LJrnGwgahoo3mT6QwtQds3BHUwjqBhqbZWwdX8fqQ5vYc9d+WLkAlZMlbP60qNicnlmHk7GRYGg5s+0er07yUYDzEnBz7qJbusbcPLHloZbM4Oy4CzNpYzSZUeBmTbH3LQwl0whNQ7FJmWSoZQE1E3CqNVxXK+DmoKxAT68NZaDV9GHOuRj6yAyc/eMw7SSKx1ZQPrWCRNbF+JuOoHJqA4kJemO2UFvYRHL3CBIZB0aCTNYA3qkSyl84i3DTR6taQPL2DyP323+sQvjt5CV2QeZNFGzU95/6+hU9Q+r2U85QslbIZwrbMtth+OLei35PBzx7rc/SxkH3wdG2Sr36pVU/Gb4ObsZIqHD+LI59519x+sH74W0uK6YdgUdiX5yEauBJC7cJ/hkoc3E3mpgaCRR4yUQ3jmWi7gUqRuNK2VPgZi5hqViXuWRC3SAQL2zjcrQyHauj3mv7VHOC8IKoGNqw81kUA+CRU5v4Tz86iefmV9FoNi+0vt/BtZsiJBMWrpoZwn95y37ce9UksgkLfitAiwimAvtogjtAZuirGwtlhDobDDI31e+qArputwHP7VoLJ9cqKNa9Nju15ePkWhWPr7QQjB3ENTfeiCNXXolxZgq0EyjVyljeWlPg6HA6B7vRwkPf+Bqe+emDsP0qDk1lcNO+EdywbwgPnC3hJ1YCxywDG4qZSbZmO2Qyv08K+ZRt4qP5LG62m5ibGsfkkSMY2rsXmytreP6hn6n/a7BQdlys1etIIkSOwehhqLWHprZGJmq1hbrXBj7TrgXXZj0B0vkRGMk8isUGyudWsS+fwmiWt6u2Gr+QwKaK1WkhwUU24aKWymPy7fdi/5veivzY5ODZ4vrNYu1zjoVsdrh56OWWrtaRzjgylhdBBLlp7ldlP327HHBzEJAg7hm9LdxoEdzk4XIQcFNnqg4KbLxa4Cb7wg0fYyEx1pEOdsWBD9GFgfHi+iVt4qayF7jZD0Sl/lwuuBlXdlSvyN5j7KV+iU6ol2TGkSEmTNe4hTLuPW7GCWYQbKd+9HpRXgT5GY+sF4tZr0fXv0HATbqMk4naK8mF3sa4udZv/vX7vsx9/blXE9yMk7HeZh5eGG+N7N1eL7JYOD/Inou+Xgm4yQMSgVPGxuR48ACny6SXfLt91us7g27q2IZBwU0mI4lz9+tnuweZlyxDZ272ikkpzM1ebN6obAYFNqUvtA8ErTmP+yUiY4w6ApzRywleoDKxBl3ddTfXqLw478ncZhxKMjYHufDTy3g1wU0dwBD2hRz4deYjx1TYDsLwEqCMshYQSAd+5DsCWuiMPAIEIiPZU+isSLZBb4ccOgQQFFBI2qK7qEWZgSw/2hZhMeog0iBzSPYzepuFzScy0P/XmX5yUFM72Y48ZQ8l7dCT3Ohyln2W2BCdYStAoRxO+YyAuTqTVAdwowxAAWr1/ZneRgG3ZdwE/JP+yfcEDJLnZcyj+0R9rPU6JT6brKPSTgFyJYSBMDhlbPXEQGyDzjoSVjLlogOR8h1hlUbXXKlbl7Xot8wbOaTLWEXboctJdFoAV36mzykZ+6hOiq4Jw1VAZR0g1vU7qkO67ujjLvNE2hVtn87mFoamAPD6nBbAU6832ofoJYpcZAjAreus1MH/pR7dVkR1X8oS3dABEQHKpW0C0Au7TMqS9UKXadxZgHr9SsFNsjab549h/T98EsGpk7DzOdiH0hj6w/0wUiYMApnlFkrHS1j69prK4F05WYWdtpHek0ThiVUksiZGb51GciaN1lYN1UfXUPq7FVgJJitqn1V5sua5+KvGEE6nc4DrIB0C5aaHlG2rMHb83PM9MLRcPp3Gdr2Bit+C4/mY2qyisLiOt5C5OeTEgJuXMjeVvDowgyJthkDCMWFnbJgZW7ExExkbzYaHlmcgPeRiaE8W6T0ZmFkDqT0ZVBcqOP+dRZy/f0nFl7TZH7M9n4NWAMMysOeeOczctRvOcALN1Rr8LQ/1+SoKZypo1j1YrgHXMdEsewgrIVpFD80yWcrMkdFu4KUgZyfm5h5xS2dCITI3mVCohmNLJcXcbOaGsDiVhpN0MOQmkTBM1Ml+9ttsXsugp2eAJvOIMOGQacFsNHBVfQu/5heRc2y0VO4OICi3YI4mkPnANFI3TSgSFBmpzcUaKi9tA5kQYYOhBcjy9RVYPXT9CBLDKahMzIQ8mfTon0/De6mC1vY6nNvuQu63/3ukrnxrvy3aJZ9TtnK5oe9FdDCR9kXmowCUeiFi9+P2/TK3uzVqkHV3Rx36JT38OrgZI2jGlTx37Ckce+AbOPPQd2G3GqS4tsFNhWhbakIT8GJWLqL9Ja+FJpo4MmVi77irspErAFNhhAS7FOqnGIIK0FTWRRLhtF2+O3Pi4sTubPqY0qccGGgSBPQNPLtQwOcfPolnzm2iWL0IcF6uzmSEziK6AAAgAElEQVQcG4cn8/jDN+/Huw6PYSpjt42A32Zq8rqn7ZLOa412hi3F3GR/OuAYO0omZiMwsLDl4cxGTbE+J3M2CjUf61XGEg0QWAbOVFtYgYFmLg9jZAx+Joti2MBqdQspx8VhdwgHS00s/eRH6qZpYiit3PGTTBzEdgzn8AAsPIUA20Sd21TNCxYxgRDTlomP5HN4z/4JXHXdNXCHR7Fy5iye+cFDqDHzeiKF88ksfh6YeGhrDRnTxBhjqxkWRmBg2DAwaoQYDQJkwwBOB4mm4U/mh2Clc6hUWigubWLKhkr0RBCT46zG2rDUTZFt2bBsB8iPAQevw/X3fgTZsQlYFiHU1+YlzAF9I9vPQBHclJhigxzs425W9M2GuKUzlla3Fzc9BBf0BANxG5Zu37+ge9oDwtwcBNz8zGc+8zK39Lgyo/UPAm4KMNbLlU7K5YLFwzQP5DyYywIWB3DqbdkJuBkX1y66+Km9T8R3ZSfgJoPCxyWw6aV7dEWi6+vtt9/edzKwD9QVxiuNAx671UNAg6wvxg/s9+Ic4A9dNbuV1+196s6g4CbHehDm5uUAaXF9HKScnYCbvdrezTbobeBmk+PB+Li9XjsBN1k+57/EVaXbXK8X7STDnjArMYFzguZ6GwcF5AaxWf3sr97OT37ykwMlFCK42S3m5qAb1TigU/q9U3BTEgOx7l5y7KWfveTEcAZMUMJkUb1etJ9sC5OY0F6wLYx5x8sNZv3tx/4koElGL0OG9FoLu7Xh1QI3daBOABQBYwTYkGcExBFwMQ5s013TxNbLHkHACTkYCdDGz+MAQx1YEdajyEMvQ8BBGVeddSIAlABgeluiF7PSv372OzoXRW46qyzadr0devnSD12m0i69X8J00b8bBaWlftEn6Y/eT/1QKjLXATxddlKXjA//FiBO9hx6nVHgNiprna0jdesAp7wnzFyZQ3xf3JBpi/gd6ZPYAdmPSht1AFaeEWBQnpF6dAZydOz1OREd37j+6mOn65P+XV3eLD9u7HV2k65vUo4Au3H6LSAn2yJzLKo/us7quqqXK2XLnBa3e2Fl6qC81NVvTkldMl66Dou96CcP3VbEtT0KzlMelIPYK/ld/tbHhm0QZnCcXZbx6gZuhoGP6olH0dhYhdFqIhE2YNY24TOcgNdCWK+RsqcyprdOvQTv5BMItsswcg6c67PI/94ehQO03dINNDc9bD2zCb/SRNhoe3Py89CzMfquCTjjlmI0+psNVB9cRfm+NfU3E84oLAGhyi9xX5jF5uQUrGQKjWIFG+UyJjJZJulAq33IhkWWvWWhyYsqzvVaE5mlTXgbJdxC5ubwpeBmO+bmEqoR5qbSVxWyrf0LvR7JUmRsTRKw4BrITiSRn80isyuL9HQa7lQK6aMZNDcqOP2PZ7H+8AacZAJG0mzLQyNbhgypt1HDvg/vxi4FcKZQObmJRsFD7VwV5fkKSotlVNargGfAcgzYjgXLti4Am9GAbRzXesFHXmVLn8Pk7QJudmJurjDmZhPVVBbeoWkwMzLd+BU0oKhITIhswGHCoFYLxXpdMWunp2dQ3tjAvq0VvDmsIOdabXCT/Sn5MHM20ndOInn7rMIXgoqH2ktllI8XMXTTNNYeOIvM4RzsEUcBnskhB8O37lLjS3wk2Kih8vV5NB7ZhhE2YU5Mwd5zFex9Vyg5w07BcNPK05PYjzW7Dz7d6FsB7OFppPdde8Hk8VylZ0znB2I3ZC7oTPB+62R0/uxkf9qv7F+Vz18HN7uMRKvRwPzTj+LRf/5bbJ98BqZkVeSNLkFNMgXpCmTxh+7lBjbrHpBoYP+4iT0jLoaSdpuBqfB9SdndBjQ7QSw7AGG7ESrusJa8sWM3YCUs9SEZ7dstA9XQwPlCFV97Yh4/eXEF5wsVtEjx3OErqtC5pIPbr5zB7VdO49rZPLIOs6B1Nrec8rTIloWW76ms6X5Iw9E26LbBuJsGnltt4rmVKrarDYxnLRV7MmMD+0aSGB3N4EXDwZdW1nCK9HoGmm1jvB1wMkDCtLArsHBNA5gr15BOZzCaS2JqKKniXxYbHp6vmPiBV8GJsIYqrYJyAWfmnzaxnbDhpJPAh2an8Ok7b8Ok62Dhuedx4qe/QL1UhZtNo5jM4PHQxAP1Ol6qFYFEShBnZWhsmEiFId5oJ/AmZm/1mjBbfttNZXQC26UmautF5H0fByfzauFhX322Qy0e1I92FrIWDdiuQ9h/54cwe+Qq5ab+Wr4GBTf1jQhBxp0wN+M2mvp7wty8XHCzX/myKY4+x/EZlLkp4Ka+QRWj3+tQOwi4yRhIdGckE5Du472YQlI/FzDG4SS4xrhJ+kFINpd6f8UtvZcLqzA348DN6PyPA1PZ7o9//OMDuaULuNmt3G46z8QhZPARkO7FEOP36eLEzMjRBAVxdfI9ghrMhsx4m/1eLJOgBoGuXot9r8+YpITj0utFpmA/cHNQUEV/rt+FQ785NSi4SR3txdLTD9x6nXpbCWqTucnkTr1edGsjc5NhM/R5Gv1dnyu0uczsSvB00E0bN44cf449wS3OF2HG6UBSt7YOMl792iJlDBpzMw7cjLOLg+pyVH9eLXCzX5sGkZ3InW7lZHDyEoGb+W594xrIWG7/9E//pMaS9oXzshdzm+0gKMq5Sff2ndox6aeAm69GzM2o7PQ1W34X2QhgE2fH9e9Fy4wDDuPYH/raGG1HdF7obdHlGFdGtP2y1kWZKf3sd7+5qctLQBN+R1incXqog37RPsXJWZdtnIyi9rqbnKJ7krh9ibwnfRGgKOoeGPfdbvXyfdo7YcjJJaLYdGFu0sZK/4SZx3ZIcpno3BE2I58Rtp5+OBeAlP/rLFSJaxk3z3VZ6mMbnRfd9Eu3d/p3BNTj96Jumvpc6afX+vhEdbrXXI3qkOgoy9MZr/KcyI6fS3iDqN5GXU2j8tRlGTc3RIYsh8/y+7qN6FZeFNTnd6PypT4IS5Vl6oC2hN+gPnabb/pc6cXcDBtVFP6rWxEsnVK+iDwzB2YCpt9UZCXlr0fykRHCSKdhOmmElQBGzoB76xDyH9qj4moSJFXHYYKy6YQ6fzJsWeiHaK40UXxmG5krs7BzFsykAX+thtL9q6h+bws2wU23Hf9SYaStFu5DDpXpWdSZYGhxBa0gxBVTMwrcLDXraHoesraLFglFhsIEleu7Pb+KdKWJm6YzODSUwPAV/d3SL26i2heQbtJGejwNd9JFYtRCYtiAmTVV3xiWzkhasCdclUG9+MgyXvziPLaeKyM3Rl/HttfkxVcb5yivljFzywjm3ncI2WsmUT+7jPpqGWGdZ3RDycmv+PCKQKvQgrdWR22jilqloeJuEoi85HUhoZAObtZR/VIB5ZUanlsp4TkCyMkknKv3w7QMxSIlU5MxNzdrZSQTCYxmsipc3sL6GrYqZVx31dWobW1h9+YSbg5KyCXJ7GyTpNi+MGUh9ZZR5N6zC6HtIGx6qC+UUHuxgtF37kFzrQQr46g211eLaNVqyF851fHYNBBse6h8dwH172/AcBMwnBBhvYqwWtHcvgOETDBkJeBvbytsyWbYk9/4PWT/6D9eEIOE/eA8EFsStT/Cehemuy5DsW9id/i3XJbInIk+H2ffpO6ojYquOZe7Vr+a33sd3OwhzcrWpgI4H//i38BfX1JBhtUGgrEabLI3Cf0x9mY7TkHLsLHteXATdczmQ8wN2ci77WDbbVdzPZ5Eh8mpbgrabt0XFhg1uTs3CGRJEuQnrTphowUDpaaPcivEUqmBx85s4KEXlvHkQgHbNa/j5r5DoLMDxqlGOEmMDA1hZmIEY8M5OLbdRl0VQ7Ptcs7bHulKG6gNVfYwsj3rzPruE+w0QJd3i1coaiEBmoaBZtrCWraOglVH8wLrspMBqGMqXR/IlUMMrYVI+pZiv/L76mLJNpAYTWJptIVN10MTpMZe/H4b3AwxnU7h9990A+4YzsI7+RJWT56C1/SQSCfRCA28YCTwkyDA480GKtSBC0zKdsY2I/CRDEO8LZHEG3wfM62mMpTpkTFsFhuobJSQCQLsHskjl3bbetCJV6EmPki9d9GyEghnD2L0jW/Hlbfd0WZsviyy86s5pS/G0tSZB7qh0l1Q5CaVbDgyVXbqghc9EMjfOwU3CcL1O5xEjW/c89wMv/e97x3ILf2zn/3sJf2NbpZ1A67XNSi4ySzf/GH8Px6sCbRJHLNufaX8maX7qaeeUokx9MNF9DtkbvZL2tQN3NT1odvvaloMCG6yrVHmZjfgQV8g+TvHjEDUnXfeqQLt91ooKR+6E1NfmQhGDqZR2chBjyyv/fv3901aRDmT6UVwq5cuRtserXcQcJOAHRPkEHzZic73sxJ6YoZu87LXHHol4Ga3jZDUF51bBJspq7m5uZ7dIuDI+cCwDd3aHjdvGa6BLsy9Lld6VUwdIJBOmfKHYyZxBvk+fwZNMKPX0++QzmdfKbjZT0/k817zk8/sFNwc1C29lwx0wCGuH/ycAArBSjKyeyUEIqBCW8GDAVmfvZi8tCNkz//gBz9QjGqdGR5tbze5iR6+2uBm3BwadIx38pwOxgn7T0CtnZQTfTYONOw3JwbV0ctpV7f2RN/vNs795s3ljtcgtiGuvzpYdLlxBqP2m7LQk+JIvVFwk3WLKzjr7hYyguWJWzLL4BzW13nWFc2ALYxDcZ3vJfd+OrZTPZF9hQ5m9tPZy2nDK9Ul2ctTdixLYtQOarN2Olfj9lm9ZBsnEx1IFvkKA5VlCQOZfdOTGumga7f9DXWQ4Chjbr4McG3UsfHvPwhv4QWAAOUlA6r9IdiaArna7snpd44he+8uhPVW2wOzFcIre2isNNq5Exwg9EI0lhqK3Td57xQSow4M10RrsYry1xfReLgMK20p1h6PgGYYohGE+LKRxSkrhe2mh1q5jEw6hTceOIBqtY6l7S0EpoErZmawUSqjWG/AdRibMwBOL6HGbOm7cjgy7GBYi7l59vOnMP/NdszN1BBzO/CMrL06ickNshwdWxGoyGY0O/FAVVJeq43AqnBvCOBtt9AqBarvpiWohR7Es41vELxkgqLEUAJ2nnkn2vgB2a48xNMzls8EpKAyU7pH5qyvYn9eGLNL3OfJ3Gwhv5du6cLcrKPypU1UVup4bqnN3MTwMJyr9mGDAGIQYCSTRT6bxrNnz8CBgb0zM0QLcPzsWaxsFUBShWvauM6r4G1BCcOOgWbQwWOqPpA04b5hCNkP7gUcS7Wtueah/Mw2WuUyQpO4DuOsBgoLGr5+HOn97YRT/Dss+6h8fwGV+1dgkpmaVCnp24Og47c6XMPv2g6St30I+T/4DxcGTOa5ft6J2mz+LYznl+l+hymnvy/rhpyVBpnHg5S7U1v7Wj3/OrjZQ7I0oNXtAp77ztdw9kffhEeAk4t5yNsTE02YCrwyM3kkh0eQZFa7wib8egmOUcZE2sPe4SQyrqWAOeWOHor7ecc9vRP7ou2p3p5YfLUhwTZrkqaF7xMYSyRdOEkXpWaAzUoTW9UmFgpVPHp2Ew8cX8L8ZgXVJpMC9VeZSydHp9YOsEomJG+zlEv9hZnYbqVttQOtq+C8tIEZB/ZoBmbKRqLmI9iqolGsKbCTMTClKawvkXaRv2oKxTETTddUsSkvXGN1jCAZknapicSJbdTXSwgZy4PWlsbWMmCNZREcGYE/5rZZn9LmTkU0ISOOjXfNTOHK9XUMVypIwlDjYwYhtg0TDwUBfhb4WFBIJgFHkToFH8D2fRxIpHBrCBzyPIxYJlK5IRV/8/z8OjLD05g5dBTu+AgeW3gBldIWZsMQe20b45aFDBNQJW1U0mMYfcPbcPC2X8fQ2ET/QdnhE7LIR42O3PDK5kEOKXq8KX0DR2CHDKk4d9+dboDYJoILdAMclLkZBZSih9y4Q5b0Xd/o7BTcjLrUKS2QUAudjkc3UoOCm2QBMkYkN/FMzMHYkkyiIwfHbkPNNp0/f14BnExsE/eiPAiYDgJu/vVf//XLEgrFbdp1HZLf2dbf//3f78nc5AaUjKdvfetbfd3S48aV/eOmlC6jjMHZC7CQ8SG7irExyZBVe4WO+6TIiptbgpqUedxGV5cp5wTbzziYUl63sZH2dzuUELAjsN9voxCndzuc+i97nCEN+EPQV+TUr0xdt18LcDPucMM5QGCK49PvxpdgM4FNjk90Xup9jAKcPOTxUoHhCHoxm/vJJ6onYj/JBiTwygzdbKOuh6KPO7Wb8vxrDW7G6W50o8y27BTcHCRUgS6TbhvluDHRx5ffo50nI5vjO4i96DYmfJ9sCI4lL2f4f/SCL85W9hpb2kzq+KvF3NyJjr7SZ3WAUy+rG0gxSH29QB9+Jgeyfragn150WycHaeP/V5+h/ISBwz4I0/GV9If7wmiMT1lfOUYSrzHqtizAZ9z+RkBQ/i8AlIy3AKncR8jcE7f0uHibr6Rvg3w3DnwbZD3tticYpM6dPBNd6yhTCU/Sy41/J3X8sp4VWcftPfU9kugkdUZnFotdl7MM9UWSP73MRjc74Oa8Bm5GfaC1L/FYyWzoxoSDzB0TyN41i6DWzkjNjNr181WUnt6CQQJPIkSrFqJVAdxsChN3TMDMkJVkwDtfRfmr5+H9ogwzbSFknMtOjoiTDRN/07DQSmcxnHTgtZooV6rIJZOoNhrwfB+j+Ryu3r0HxxbOod4KMTc9gRnHwfZTJ7HFmJuzORwZcTF8hZYt/e/abukqodBQO4tE7KsTWu5S4lUnUfCFL7SJWGREEgDtVtQlj6sIdgQxNTxPmqD9r4BPBQbGZHOXAnkxskVwM4td75vDxO1T8BjP8p82UF5u4NhiGSe2mjBHRjB2y7U4u1nAamEd2ZSDvdPTeO7MaRS3S0ilU4okRhuTthNIJlzMlyqY8au4K+njDQkDVZ94h6+ynTPTu3tDHtkPtcFNlenZsGHYLoJSFSc/8yzyV49h+NoxeGs11M5uYfKufTCS7cTEYTlA9cHzKH5zUWVit1wtFF3HkfdlY9IF3OQ80cHIOGAzztvilzWPfxXreR3c7DMqge+jXNjAz/7lCzh97BnUvRbSY+MYn9uLyT37MDY9i5HxKaTzeQQtD8/c/2UsPfJjFJfOwjIb2D1k4MBwUmVQb7Mx2wjcBfajJBTqfKaMvXqi7cyuLlx426HYn0QSTSR4M5VNwzdNbFc9bJUaKFTrOLVexo9eXMUTCwUsbFZVQqN2wqKL8GT7r+4vcQsgKHXw4AEFTv3iF48qF1seGHkgPXrlUdS8BtbrJSw2ClgOi2jmLfhGgCkzh73GCHJlE+dOncXZM2cV4CEx1q6/8QaUnBaeby5h3ajBV7dD5KJ32tShhFpeiFTBg1+qt2VG+SUshARVkwZC3oKQQqssbduYXHy1M9ElQx/jBjDCYMyWjbxpY8Q0sYUQxwMPC2ELNfqgK1fydmxRSVfvhiHenMzipmYDewhsukk0AxPnz6wjP7Ufb7r3NzF87TX44akn8X/+62dRqFWwKz+OG8f34MbcFA4YNhL1GmYOX4uDb3ordh0++prM/0HBTbkFlcym4vrDceFGlm6fZG4OAm6+bNMQg6QT3GR8tH7g5gMPPKDiogm42a0/F9e5S7U3CnhcDrgZLTu6eXyl4KZswHbt2qVAXzLK2M5+LwImdFEnkBfHEtspuBndfMdtKKPPvFJwsx8woIOFlAmzIh88eLAvAEx50D2a7qNRnWWZ1DsmDhkbG+tZFseWIQDuv/9+xdDrx1x+NcDNfuN+uZ+T4cjQEt3ATfa1F6A0CLhJl3omWxKwUXQ7rlzdFY5rx549e9QPx6ZXsi/pP8eYFwTUf7Vu9bl0kGf0/8kIph1iXNdeLo6XK3N+j+0kc5nypy3j39Eb9n4Aj17/pz/96cuOuSnlxIGVeh2DHMRfa3BTdEe3v/3aHb3Ions69bZfkqFu48v5zrH7yle+oti4ccyIODup61i07NcK3NTnby99uhxd7gZe9gIcX0kb5PKVbY260Ma1P2q7xBZExysah6wbUKXrXlzZ3fY43XQhTod7AcK91uJ+QHL0u5KoiO/rmbcHnUvRPklYIwFNRcZ6zEqpRx9HkYGuM+rcEgTqDCBZtyUhjewNuH7zM9pN/s739URL3WyVLicBX7utR4POCdEX0Qn2Rfqo1ydhhnT9iupRr72CDlR0AyXi9DIqb9Yh8o56+XTT1UH1Qp8jvcZAl70uZ12W+jyPzkm2Xy4N+ZwkfdLPLNI3fsb6BHxnWTJG/K6wh+PWg1DAzTjmZoyC6OBm9o4JZBS42QToGUy5Jw0FVpIOyOSxBPPq82VsPLiBsdsmVSxGuqB7C2WUv7aI5iMV9bxJj0bihaaPc3UfX2/lEU7PwM262C6XsFUsKWZjOp1Sp1sC10yMU2eioaSLZDoNxwvgnt9ApuLh5qkUDucdDB9NwX33CFLXDqP8z/OofH8NrbUmrLyAap1kH5JNqHN2VjiDwi/lLK27mF5kbyoRRQFKtRDqH0TQBfV8p9wuyINGlL2UZCQVEtgr+kjMpZD59Wm4bxlHkwzZL62jvFrH8eUKjm02sO24qB+aRitsoVQqq4TLiZSDoWQWyaSDaq3WBjaTSeSzeWTSWWxuFDFVXMHNKOJg0kAzTCg2ZlhrdcDNIWQ/vA9wyUA10dqoYfvZVZTmi0jkM0DdgF9uwkwBE++YhDuTVwmYGZIurADVB8+h1AE3TYKbg5DOEi9nbupu6bpd0eeeJPGLY+9Hz9X8W7dB/cKBRW3toPb03/K518HNAaTPga0Ut9Go15QhTaYzcJOpNh1de/G5UmEDT3/ry3jpx99HcfEMEnYLh0YtzA25yKkYllBsRxVbs5Mx/dKNcpvurfAixvHoTPA2RkmAs+0WThf1VC4NJ5NCYNoo1VoobJWxVCjhxHIRTy8WFV377FYVpZqn4nhcWk98xzlBmFWUhwbG2iOY+Sd/8ifqQHvlNVfhng++FyfX5/HwiSex4pVQMVqothoXXNd5ibUrM4qb567E2w+9EV/43N/h2PPPKwr43ffcjff95odw/89+gH99+kGcKq6gaSpBAIGpFglSMSmjhKlY4UiRxW8DToKLHpBKGGCYE16kJEjkVDdghsoqLyROxj+hjJnoqeYBtFNkXDabdLUBaoGhfpj8yCOjVuwvKzZpmAK4poG3WkncaBiYNiwEtRa2N2rITOzFWz78O8DsNB488zS+8PDX8cLaYjtuhkEbmMBkdhhXz+7HG+YO421X3YQbDl6NqdHuiXUGUMEdP6IzN6mXEpCYv4vbBw0ajSOZKwQ3yYTr5Y43iP6IEdwJuEkX3UFiQkbr1w2u/E79fc973jOwW7re37jy9I2YDMJOmZv6JpEsI7IT6VZJRmE/tgrHjaAz5x/dmHXwbSfgpi7fXge06IZcwE2ChN1ewtxkLMxeCYWk7G6HAJZPEIrgL0Gwfi8y5gj+RhljbOuVV17Zl0HJ8glsUu/JkO0G7Mdt7Lu9x1AB/Zib/fp1uZ9Hwc1e8yWujkHATR4qCAIP4pItLBLOyUHATL1NrIeJfshEJaAqczNujkb7En2Wdo5uydSp2dlZtRYxW3u/EBE7HQfaUc5RAu5sN3Wr28FPyo4DMv7/CG7qNlD63gtgjZNL3Hhwr8K5TtY3wdhBQFsph7aU48RLEjLl9VccMDFo2a82uCn2kofcQZKQ6f0YRI7sF132KUvOFdpBrkvsB+ce53ucXR9kPxA3ZgxJwbFiPVKXADxxoB+fob1hkjcJESHJFSQGGevRk9BwDWBcX/aLQIeAbPohT4Ah/s+LRP5E+8lyaC+krfIdAVFFr6Vc6hTZv4wVGN1Lkc3LNop7rR42iOsz64/aVbadtouXQ7r7uQ6ISXlsm4Bu/L1bmbR909PTl/RJl4WMmV6uAFCUu4ToYB/1DNjyPUlqQ5vPceY+h2PBOgQwpbxk/6mzOlkG+6pi1bdaSv9Yp67HXE9oy/k5f6Tt4tqsZ7HvZ8Ojh372h/3jRQf/pwwliY2+p5bkHewf+8Yfhh1iW/Q4k7pc+bvot4BzfFZikOp2kX2hfLmGUAZsh8Sf1BmNAuZRXpy/bIf8L+3g/7LPZBkkqsRd4jLmOXWDMmH7+NJ1VOa79IP/szxeDlFu+hjxe5w71F3+LrFU9csHXV9ljrOtAn6LDDgnZS4JK1gfC7ZLAHjKg2PDeRO1JQrc/J8+cNEtXbn99X616JY+lkDmXWPI3nOpW3qr2EL9fA2WywzqpnLXbjJ+5HwF478+DXvUhenQLb2C8tfPo/7jkspKzvcIKKrjJgJ8Aym8mB1DM5GCQ69Lv+156TgJ5TlZbzZQqlaRzWZQb3koNRpAtYHJYhOpYh2/Np3GoXw75qb77lEFblbum0ft++torbdUYhweiAm+KhKPhMgjnGmx7R02ZsdVPbIQqj+VmzpJVi1SMi+8AaOTFFlhFYxVCoaR86GOw7aJkCHjegF6wmD06a7eIXQJIMr/+X0mEt72kJhLInnHJBJvHoe33ETti+sq5uZxlVDIQ9FN4fyoi1QmiVwqqbpaqzcwMTQM27ZQVxcsLRVqL+EmUbds2JVtXF3ZwJuCMhIqW3obECBzkyEFkm8cRfqD+1W8TJbXXKmj9PwGfKMBdzKrMr37BQ92NoGhG8ZgZN12WDuC3eUWKj84j8r9y5pbeke6l8hEA505JmSVvu3DyH/8f78wFJxfekIhfQ7qZ1/qvlw8xe0D9DNYr5ib0VkR3UdwvultiHte9i2D7pv6zcWdfv46uLlTiQ3wfGFlGU9/75t45ttfQXllHsmkgUOjLvYxm1bKVkpBO6PuRzpxLNtE8M6NSec9ZYM6BljAzQsgZ+AjMALYrotULofM8BCshINCqY7V9W0srW/j3EYZJ9YreHa5hFPrFayVGqh6KoVPbC9ECTk56O71iU98QoGcf/qnf6pcNrGKocsAACAASURBVA8cPojb3n07frF2HI8vnUSRoCatmCRL6mREskID07kR3HLgOtRfWsPiqbNAwsbY/hm4M8N4/twpLG8V1E0U4zgzjmbeCTGWMjCWNjGRMTCTA/YOAfuGTYyl2qAmQc6cayDN+CbM8tZOJAfeqRDktDpEThooAsDMZM8kRxXPQLkZosJMbs0AxUaIlSpwrsTM7sBSMcRaFdioA0UvQN1v9yhrGph2LEyHBiZaFvZkJnHPb/0eSmkX337+Z/jOMz/BfGEdgZ3oiKAjV97qGSGOjO/CJ97+Abz/pjtwcHbfAJqzs0dkwy6bEN2I6Le4cgNKA8nNATef/F+CvHMzwRiGPOj1Azf7GT3ZAO0U3NTd0nUDrNcXBQriAA/25d57733VwE3pj94OAnAf+9jHeg4WDyqMt0m39OiLG1Eyyu6++261+esHsrCf3JAS4Dx58uQFBoRkpO/ldsvNp7ilxx0cpW36Z/rvOwU39cOm2hRpjOq4RS76Hg8mBDfZNx6Ker24OFMeP/3pTy+A45TlVVdddSHhSK/vU/8JkHKMuh3eo32I+1uX4a8quBk3V6KyufXWW//NgFlpi1zEkK3JsZUM5v1Amujncc9T1+TgRN0ig5RsaonH2CvZzE4sM/WKISX4EwXNohtOvZ0yFwYFN8k2lFhrO2lf3LNxc3OnzE3G3Ow3TlLPoBvefuWxLzyQ88KJMXv7ZULX+87xoU1lu7vZRv396KVMdG2Sv3cCbsrlmQ58RHVE2sAQCJ///Oe7AriDzPFo2WLPuM+j3SU4Qv2VOIe0rbxAIsDSb+2PjlW3dZzJvghIc60gaCN16VmTWRd1mwxxXu4xyZfE35NEX910nvVKYhWCmwRtGAaDFxv8jN8XUEzY3LxI4QVXNA4yw4y8853vVOAJwS4BfaNtlbawP4zbynZLBmt+xu/97u/+rrI1fJ/rjYBa1BfaOraBMWL1OcLDKoE8xo5mW9luAZ6kDTqbTw62LIOXxuzTysrKJaKiZ8Rv/MZvqLkq+y6dlanXz7I5DrywoS0j6Cfyk3jt3Wwty2Sb2SYCfyRKsC/UMZbLvYkOdsocIDDFecyx4DrAvY/eR5b1kY98RMmU7WcZwjzi/lVYn73C/+hzmd8niEh7QFvAcaZuSlIlvX/6HGN72TfWx/ZyPeG5if2UPsq+QvRGwGcOiMx9/i5tpW6wDfTA4PixDQIgy948bq1j+WwD5c26KWfuwbm+sX0iP5Z13333qTrElV3KYxgXXhIRhOcYU5clBIHMG36f5bMe7nEps+9+97uXgKVsC8fot37rt9ScE+auxFAVXdMvCEQe0f2ouKAL81ffJ8TZI5bJtv2/7L1nkGTXdSb43WfSZ5b33V3t0UB3w3tvCIIWlCiKpMShNCSlGIY2JnZ/SPq3+rGhjZhfOxOxOyMqViGuZjjSgAABkSBBAxAAQRAe3UCDjXboalfeV6XP5za+m3Uajw/pqgHITOBFV1RX5nvv+nPP+e53zuHe9Z73V8uY//d3wz9/dMMbUiFgMod4AsqwdF5tneCBodLIELVi8Er1hEKJ23uQ+/xWHVeTSKEeuzLgLDgonc+jtlyFm3dgZiz03DyIxFhasy+Z3dZbLKP0sxkUn1yFqRMKMQER7VYCaQ5+ZGZxPNkLP5ZEF2M4ugGKlQqSiZgOAUcGYqFSQXeWbbJQZSLeQgmp6SVYqyVcP5J+D7hZ+N55lJ5Zgjdfg5EzNBPI7E7qJEGsU5AJgJwPb64Kb9aHqjBB0ru5Pt7jek5yVNKANZyC2UUD3NNgZlAjmuDpyG6GYcJwTAQbSZTchSqCMsG694LIGtM06s8jBxhDFszuBFRBIWCfK0Mnb3LzZc2WVXmlmZvJjw0idks/agQ3/2GhHnNzPo+3V2ooJ9MIdo/Cjtv1PB+OA6/mIpWuJwsuVyoa+kgl4jBsAwXPgFWrYn95CTfUVnTSIcEU/JILlVJI3t6H9Kd3AqYLRTLUqo/SRB6VhSUYXQZi3WlY8ZiOsWn1JWClOY8IGlvw1z0UnzqH8s8XoWIWFJ31alWdVEg7isYSGvz1nYpOMmQwd4sF+KaFxH1fRff/+p8vTvFG4KYcWHAu8v9y4BKd9832yUa6Zzs9ks9QJlF2aKJfInHxkEqepTyV9SoyqV0otnblXsr3H4Gbl9JrHTyztriI84dfxqknvouFsxMo1woYzBrY1RvHUCYGi7FDtJudJBSiwJQk6hvMTX0qslGYBjrrsTfrpyT1eJwe41rw1Nq2ke7qQqa3C2Y8jmLFw8JSHjMLy5hdyuPsYkEDnKeXSzi/UsVquYaq623EAv1NsJMTkRvdN7/5TZ3N9i/+4i/w7LPPwrIt7LpsD+IDXTijVjDvF1BmRGCiigJi1NFaDfaZSiGLGAwXOnZILfDIsUQqpjAUN7AlZ2BnL7BnANjTC2zNKQymDWQTCnGbiYE8rJUU/MBAwmasUoWzK8Bbi0xQ5OuY0AlLYUevgQOjwEIReGtW4dwKPdYDdCUDjHcDO3oM9KV5qg24VNZqAao6Fkg9pmjZVZgtBDi37mNiOcA7S8CZReB8wcdCOUDJ8RGz4hjpGcDY0DAm1+Yws76IfLVSD9RMhDbkms2x7Y6l8G9v/Sy+fMencGB8r04u9GFccmIZNY7C4KacilJAijLGusg9FFBUyMn82gy4KcIxagDy3XQFZczNVsAbBSAZo1TsGzE32/VXWDkU5YjClMxNKnetwAoqzkwoFD4Fb1ReI8Wd8TM3C25GjWduDGSEcH0xa3QnzDbWmYYmYxCy7zYDbjZjbkaVSTF25XPOlz/8wz/Up/DNLnHLjTI3mwEZzYAEMTjYLzRGOYfagSBk8xCUJ5DMiyAHDQwq9e0uGqCc8wQ4m13twNnoc53E3KRBxrJZ9w/yoju6MF2iRkAnwMc/J7gpChGN+5deekm3Q4z4TgCuaHtFHoT7t5mRyns4z2m0UV6R+cL5zh+CoGIsd6o08n1sD4EzsgK59qLzuNl48L7NgpuN1vBm5xXLjYJ3mwU327EKm637ZnXdzLjToKW84PojgNRObtAo5zwjcBKWee2ei8rHRn2/GXAzPE8blR1mSLCuf/u3f9uwbY3mdqs5EO1behKw/zjfKc8JMLFPn3/++YagX6P11qot4fK+/OUvaxlNA4l7Gvdp/kimbcpH6gQcn0YxUDuZF9G+ZFuE4UvWIt/BPZT6Atc+1yr3EJYXHmOCPQTNOQ5MOCWApLADoy6ABMYI9nAtCAuTdaHs+MY3vqH3fN7DQxuWLUCReGewjOiew7JYZ+oKlE+su4S+kPKljDC4yT5kmwiKh+cpD2c//elP64/Y/3wf+0fcgfkO6kXcnwiwUeegQdsMxAyzSHmPgJ6N1gplKj1XOBYcc441QU7KemkL5yC/Y90oP8kMDDMN+Q4CxVxnwnYVI5ptkBiuzdayyDlJOEYd4MiRI3o+hHXKcHvDoKS47YdlePj/BNMJLHKOsx1hl3wBpKMgJ+9hzHseJrC9rFuzNd0I3Gy01jkuBMV5cEGQn33I+hDIffzxx7XHSvRQlzHcqQcQ4OR3sndJffmb+wLHjbKBYaWEtSlzkMxshhfiITPXOAFxls31zR+JoyogJ5+TcFkCgLLuMs8F3OXfMkfCLrVsezh0giQUeo9XlOei/OrjqBYK8MsFGNV1mMysvboCnwliHAd+rQo/v4pgZR4+PfLyNaisDfvaLHJfGYfSbn6eNnFrSw4Wn15Adc1DfNCEmTLgrntwljyMfHIQiZEEVDoGb9lB6RezKDw6DytlQsVoL9fNRuV5+KmVw9FYFl4siV5jI0N6pabdp9mGmlurJ+Ex6kmGc7kscoYJ9+QUVs/N4pbRDPZ2J37DLb34PbqlL6E2U4I5aCD9sTGodBzubJXZkGCO2LAyMZQOr6ByZB2q6MGK2/UcFsR3aW+bOiKmJgp5+RqSV/Ujtq8LfqGG6uuLOkScfVcGxnAM3jkH7isFqJqHxL0jIEpYPbKE2qk1WLlEfXrSQdNlHE4WUP/bK7kwB+OIH8whti8Lv+jBn/agkgpIBfBXK6j+chnIm7C3JpH8+ABit/ShNlND+buLKM5W8dbMOo6T2dk3gOw1e7FQWEGxVILhK+1J6WomqQFf4x11r1fbsrDqB0jWariyuorr3TUkLEMnbNYjnHdh5CykHxhA8p6xum7EeJyOD6dQRVC1kT+xhJnn51CeqaB3Xzd2fH0cVpbMTaXxGW+ljOIT51F9cQ1K+VBdGaB3BNbgOIzuLgSewwwmUJkemAPD8FnHOElqFhJD44jtul7XRQBFSdwmn4XlANfQpYCbcugRlUdRvSYs30RXZ5myD4aBVmHic88Ig5ud6Fab1Vtb3f8RuPlB9mboXRSS+cnTmPrFE5j85ZOYXFzCuusgnVTY2RPH1lwccdKtNdu7ztnUclPYnBosexd0pNCpw5j6jouTXp+e8HkKID+AFbORyGaQ6sohkcnCN0zkCxUsruQxvbCGqYU1TC7mcWG5iKn1CuaZlKjsoVD1UPUCQpX67WOjY7jn7nuxZ+9uPPbYYzh18qRWeLfv2I54IgGny8J5Yw3zQQEOGZNkLwoVVaroBbCDAFk7wFjWwN5eE/v7Ffb1A9t7gKG0QoonPiaQSQD5EnB8jhnLgN39AboTPr73NnSsy4NDBsayCj875eG5yQA3jxvY2WOAIU/GMgF6MwGemwBepx5nKlw2CkyuAQvLAa4ZUrht3EB3UuH1SQ9vLvjaJb07DoznFK4ZMTDUxXjBCmVmvKN7getjvgycWgWOLwBH5328vehjdj1AwVdwuTPp3SmciK6eJX4014vPXHUnvnHf72Lflp1IJXhy9N5Ln0q6Tt1N3Kwzej+oK8rcFLd0EUiiJAiD4VKZm43qy/m4c+dObWi2ci9m2VSweDovcQLlfZ0YMI2UPyo2v/d7v6eNiGanRXyObIa/+Zu/6SjGaLQumwE3qQBGN4pwn9EQpxLMwwSedre7qFSSxcL3EhTlc+2YmzSIaVC1ml/NQLzNgpth5maj8joBOLhREpxkwhD2yXuU1FAncWxohFHJZtlkTrJf2p0Usj8IcBAYjbJNw2PQrF8atY116QTc5FznnG8HBkWVl1Zzo9l6CSslohQ1W2M0ahjq4J/qooziOBDQ5Hrkb4KarYzMdnVrJBOaGYOtPheDn3seDUMa1AQYyLjmnOwkZi6ZTmRjCfAernuz8doMuMl9uR1zc7N7Svj+zYKbki29Vdui49eqftH3hO9t9B1lFdnwBE/axeDkwRZBHzGKG82rdn3XTJZ90OAm68ayCEpwn25VL64h/oTXOPdEca+OygB5N/c0ghLCUOQcp7Ek4GY0ji8ZWQK0tVuT0e8JtnAtEfTguudhgmSy56EPAS2Cao3Ghn3LvZ3t4fwMHwpSbvCdBLz43kZhRghWEnhi+7iXCojL2L5hcFP6RcBNvovgE405gm9iSIprNceEP2FwMwwchcFN9iVBVL6HbeH48N0EWAluRvUFGW/qCgSgOVYsn/VnvQRUEqakgI0CbkbfGQY3uQexn9mX0p+sN/dF6mYEGKPzTQ6CWB+G2WE7RB6yPgRuuSdLSIOo3GOfsd08nKU85cVxI8jJdhHwpVHMPmKiS4J9YdYix/4P/uAP9B7PNcw+l7oLk0gAzkYyl7KDbeQeTEZqeG4LuMnyOUc4xzk3+X62kd8TeGT7OMf4w3UZLYfzShi3nOu8JKZo2OBnuzg+JI9wvBp5kLAtsn7JUg/LNtaF84D9x/2G/+d4sh9YPlnH/M2yOS5sB9cbx5V9y3kfDoXANvKAmPHKCdJKGAjWgf3A8WF/P/XUU/qQXdou8phziwclJDbwWa5jvl/K5W/OH94fZpvSFhAAXQ4Thd0r/SasTPalMH5lbsq48R5Zo7I2NyufAqcKZ+YElv/ym3BPn4DZlYa9J43c15ksxtQsRa/oI3+iiOkfTGL0s1sQH84g8ExUpovI/3oK3Td2I7OzB3ZXAm6hivLhOaz/3Qws066DmxrfpJu3h8eNLM5lemDE00h4HmbzqxjMdSFh2cgz3qbnYnxoELOLy6gFPmKZFBI1D97Rs1BrJdxE5uZGtnSJuVl8+AKKzyxoN2pjKIbMvaNwTuZRe6cAb7UGsz+G1G29OvmNu1wDqn7djZxJgzImasdL8BeqYLw39rG3VkXiyl5Y2zJwpksoPT8Hw1BI/nYvzK0ZuMfKqPx8UYOX6U9u1QxG551V1E6vw+xKamIWQ/HZO5Kwx2PahZ/MV51gOWFAMdFS2UflFytQTEifdmGMW7AGEvDecOCvuLC3xJH8+IZbOsHNh8jcrOIoY26uVFFJJRG7eq/O/VEpl5C0bfTlunHywnl0JVPIpdLaxX8xv46ubBccxror5XFFcQk3uetIMSTLBuziFVyofguZz48iee0W7Wrv1zxU5ypYe2sVtSUPsT4TqWEbiaEE7J4kVNzS92kznuDzbAXFR8+gdqIAf3kR8TseQPr3/zck992x2Sn5nkMXznch5oj8Dx8yRWW2rA/Zp1gBri85JJBDsfBnctDAe3mf7DXCkg+HvQgfVIiOET6Ylf100w1/Hw98BG6+j85r9qhXLWPt9FHMvPBzTL30DJzCumYIrlddLJRrqMDFjl4b27sT6EpYOqyEx5gTRDAvxtkkRb6eRKh+YrPhg83PNqiRnKgbETpB53ASKB0ClJ6n77EY6yzbhexAL5K5LGBaKFQcLCwXMD29gKn5FUwvrWN2tYTFfBUXPAOzcRPlmq8FYGW1prOYScwTLp468y8OM2nD3taN2mAM63GnDm76zChWD+uRsQgcAreOKNy8TWH/sIEtWQMZBaxUApApzvtOLwV4ZTJALhngyhGFY/PAqUWgK65wwxbg1elA9901Ywo7+oBfTPj48Wm6fFsYySj0JYArhxT6MsBPTvl46YKvs9nv7AfmigqWF+COrQoHBhXmCsB/OxLANYHrtirs6QHo+NpnB9rl/bVpYLlCl3pgVy+Qr5H9CeSS5JvWGaFHpwI8Pxng9bkAZ9YD5MljZ8dbHB8XQ9lu3LPvBvzpZ76Gy8f3IBVvDGyu5Ndw9NwJvHziTYz2DeOugzdiuGegbQzG6JzTJ0oNQFERfAIMUQmSOFBhdygBEmg0RRMKtTPuWhmqVAoJlhDkbHZR+FEpI+OPRk1YUelkWUaBGyp9LI+KWSvjloAAAUK653TCVI2WQwXu93//91tWUdzSaRyGN5TwQ9JeKpQ8KaciKjGKWr1c3Kio2NPI5DPNLo75t7/97fdkS5c2tQPvuGkxW3onzE0m5eF86gTAbLfZUYmmexcBznauplSK2Rcsm4ZEu+zJLJvuejTeGrlbNhqjcH2bAZu8ZzPgJudgs7I2M/8byYRWnzUDPMkMagducu7RgGoGCHO+cOxoXLWTHwJu0lAiIBNm/IgyJu1oB5i1AjWj7RXlK/w73F/NyqZSR+OS4BlBdBrhrS4ad2Q9sX2dXpcCbsq7tT4QSe7WaAzajYvM9UsFN1vNvU5lQyf91WhO0N2WrO9WY8PnvvWtb70HBOykzEbyMtqmzYCbjYyOcD3E2OBn3MtbgbG8h/uNHKhJ/wgoRtnU7OK7CSIQUOL6puzlOibQSICeAFC4v++77z6dyOlSLq57yl0CRJQTBFG4trhWyFyjLhC9WBeuO7rOS0IyYcHJvewbSUxDeUIZT/COYAyfJ1DJg0QBNtkm7hf8TsBNceGWMWUbydykbGI/cK/m/sK1IbElRcfiM2S6tWNucq8iC5dzdMuWLbr8KLjZbJ5xLyT4dPPNN2tZRF2GPxKrUNiXnIMEy9guAbvlnWFwkyAmx5VgozCeCbQRlAqHCpI+JhjJceD8kH1ZYm/y/RwT9g3fyb4g4MaQVtwvom7VbDfbQbCWz1JnYj9LnFQBN6MxIsPgJvdQPidxL2VMwgzWsJxnOewv6px8NpzIUuY33fY5z9hGvk/aQv1CwDP2PevKsqk3EyhkG8Pu87yXeig9ifhOXiyPn7O+rCPHnd5LTEQX3Y/4PdmPrAsPewkii5t4eM6zXyUWNnUa9jnHgKxNzlWCp+xL3sP68F2sP+c/58fTTz/9G2VzLVKvJEmAa4Xjy4t1ZhupN5PtSt09vLeS9cn1wn7j2iZ4zHnIOhBQDa8blhFl2Eb3cI6VhEAQO4cySvSEZgAO3ysZ01sdjDeTXQSovPIqVv6Pf4var1/VLsbW1jS6/ngcRm+8zuLThCKF2ryHtTfWEFRc0jCh4h4SgzF0XTeq/9Z2ux/AuVDG+v97DsG6q21q02LcTR8l18N3kYG7ZRypRArrC0s4tzCHq6+4DCtreawXyogzjmJXDodOT6DLULgyBux2aiguVnFkuYI7R9K4vMtGz953EwoVmVDomUUNbppDNtL3DMI9V4ZzpgRvhZnFLaRv60b1bA3OmTJAV3ADcFWA1J29sAdSCPIevCWymX0YyThUjnUG3OUqalNFmCXAvjYFo9+GN+3AISCaVkjs7NbMz6DgICi59QQaZEwyBmkuBm+hivKLS1C1OjHLTJuwtqVgDSdRfmkF8MjadKHGTJjdNrw3a/BWPMTGNsDNW/vgaHBzSbulH54r4sxqBaMJE7nBFN6OZ3G86sGPxbFjeAi2U8Xy6iq2DPbrepybnEZPJoPRHeOYXJjH6MIF3OWuoz8WQ1Unb2a0AA/meBzZL2+FPdan3fDhuqhMV7D+xhrcvAczS/fUAIHhw+6Jo/fqkboLPvOIcC86V0ThH87Dn2fIghUkPv4lZL/y54gN1WVBp5esb5Gf4kEkv8W+3IxnkZQdXnPRg4Kw3droPpFXsjbb6ZWiy/C+cN077YfN3vcRuLnZHmt1P9H0SgmLR17B9HM/wfybr8CplrRwJPhoBD7KrofZYhWL1RoGuy1s701gOBNDivR4Pq82sqJv5C6rMzvrETnr/5gBnYF363E7+EMRWg0MMNZv0ghgG2RxeqgxZgUp4JaBeDKObFcXcv19SPV0wbBjOpv68noR78wu4/kLC/jxSh7vBK5OxtNT8TCwXEZyOQ+/7KBc8zToWfEC1CgAiE5u6UVlKIViLAAchZRhYGu3wvWjCndtV7hlq4GxNEMmE6BlNXxUa8DfHfZRc4FbtxkYyik8fz7Ar876+Oq1Bnb3KZxfVnjxbKCTDZUchR3dwI3bgOEc8Mwp4LHjAa4eUri8X2E4Y2BLt4JhKjxx3MWpZTJc60mJji36eGCXwv17lXZNXysqHJ7x8dIUoUrgwKCBm7YYGhh9+ZyPX5wNkIoFuHGL0qzS7x0N8NZsgO4kcOMWA3dsU9jSq1DyFM4uB3j5vIenJgK8Nu1joQJUfE/HRblpz0H8u3u/iBsuuwp9XT0XWZkcw5rj4NTUGfzwtWfw6CtP4o0Lx9Gf6cfv3/ppfOGWj+OqnZcj+QG4sIuSJQKKAkhibEaVAyoaBDc7SSjE6d9OiMkS+djHPqaZhe1YdIwvRBZd2H2qqeLRIDO73iBNU7MA7r77bm2wtCqTCinLpFIpxmIzkLjRJkBlvFNwk0pvJwCDKIGMF8p2dMIM60R0tQM35R1Sx6hRtVlws1XMzWh9280jGhbCPOjEbb+T/uB4E3RiGIYwo6XRs82AmGb15hx6P+BmuA7t+qbRvGz0WSMA6P2Am+IqSNCgkQEu8dW4DmmE8u92Fw0vsqZobAp7oxlY2arvo+2X+JqUb5R54v7YLHaZKGvh3436lIYajU4eorS6OM8oZwh2dHq9H3Cz1RzudD6F30EDmEAIAcNW2TRpmDNurTA3w+9odIiymXneyICNtjM8Vy4V3Gy2npr1WyuQdjPgZnSuRd8rLrCSgET2cAG1BNgiG5FgE/c07uXh9xK4IvDAe8iCI0hHkID3hw8ihPnH+U22F7/j/kWQMApu0u2UhyEEOH784x9rWRBO5BJmkbAu/FvYHVzj/JvACYFNgibikisgj4wH5QfBGB4msA0EhwjeEHwjCMryeY8kwuS9rLvoAKw31yHnMvdVAlR8jp8TLCLLn78J8vCH4GbYqBNwk/1OsIZ7EkEaYdDJIY480wm4yfIpPyUeKIEoApFkbooO1Gh+yWfsRwK8nOusi8TFZL8KuMix6ATc5Fxg+9lvHBOOA2Vx1NOD7yMwTHdy1pv9TlBPQFAZW6kbwTH2N+8VF2aOW5glyHXLQ3CyUQnY8juOi4Bgwi4MMzc5L8LgJsFZPsNy+JwwccOxIlmOzEe2izKZoL0c7IfnGg/keTjC8WX5BPFkX9IeVrat+5jzi0xntpH9xzpwHVCnEB1IDi44xwk0cq4JUYRjzjnA0AsE9cN7Msthv4guwb2L84J9zRA6ZEtKf0vsaIKnrA/bL7ovn2N92O+sk7BbZYzYZ5yvZGCG3cvZH2wj59gXvvAFvZ7Yf9Sb2W88gGA/iozhdzyc/9SnPqWBTZbHAxbOS65x+RGWL+WOgJvheR4+VOTnwhYLh44ScJNlNwM3hREqYHCne++79xHd8rD4H/4Y1Vef0sl7rP5u5L62FdZesnKY/NZH4LuozJRQPl1D7qoeJMdTKE+VMP39Kfg1H8MPjCK5NaFjbzKW5Pp/n0Dl7XUEnkKM7umBh1NlFz9OjyAxMgrHqeLC1BTGe/qAWBITc3NwXQdbUnGM1dZwDRyklY/zfhzvVC1U12oo5au4dTiFyzS4mXg3odD3zm24pVdgDltI3zME92wJ7kQJ7poLjNnIfaIfzjtVVN/KA+uu9kRkvorM54YRH83q+2tnCjrjO4FHezAJr+LA913QZdJfKAMxV+MbQc3SKZJiO5JQqz78qgcvX4W/UkNQVtpNPb43C3M4idp0CYUnpjQmAlfB7LNh78vCHEuh+JNZKN6f8qC2dAZuvjVfwImVKgw7Drs3jn2xKgbMAOtQOBZYmEn14dRqCT3ZLEa7MlCOg5PT53HN5fuxWnORZc2fmQAAIABJREFUXZzC9eUFXJW2UPJN7SpvpE0krutB+re2ajaraVoon13H2rElVJYqSG/PwFt2YdomEtsySO3KQlmBZu8qOrHWPNSO5lH4znmgWoRvKqQ/901kv/SnUPaGm36HE5NzXnTX8N4U/j/Xq7DWLwXQ77Aq7+s27am6EcuYMkhCwlyKbtpJRT4CNzvppXb3EJSsllFdmkP++CFc+OWTWJk4Ba9W1YFmdfYzcrIDwm71ZDerpRrmK1UgpjDQE8O2ngT6GGw45Kb+brKhDV9x7bVcBzkJaPLPtF0H215d9PHM2TyGEwEODsawqyeOrMUkOwRDgRpP9wh0MspDLI54No0gm8N5I4bn1yr40dQcThfLdeCSrM8gQDoAdpgx7LdiGOZLKlXMVRycdj2cs4AVQ8GImRhJmzg4YOCOceCGMQM7+xR6MoyHCSyvAg/92seRuQCDWeCePQrzReDtmTqz8+rRumv3fz8CDGUC3LvbwLYuhV/PBPirVwOsVoFP7lX49D6FQYKQEwEeP+lhW5eBsZxC2lLI2nwWODJbZzHuHjQw0K3w2BEPMeVrIJQsz9WyQhV0KwcOTQVYKgTY2aNwzy6F588B8/kA+4eAO3cp2DGFxw4HmgnKk7Z9AwpXDwJMhuZ50EmPujIKRT/A6fkAz57x8eKFAG8vBFhxTAzkenHb/mvwyevuxI17rtL0+KW1FTz1xq/wg9efxqtn38YCY7swgrCCps3fuGM/HrzuXnzqmjsxPjQKUydr6uyKgnNRcFMEiJwCSVB+AfdoxFCxjbpydQLMNashT5z5I245ze6jwkdglXGPosHvGxnKUYOQgpIKGF1hCDy2u6isEtyiEtYI/Gn2vNzbKbhJpZH92uhq1K/clKiAUqklO4JG5vu9moGbzd4brRc3zc0wNxsx+tptXs2+F3csAmU0Itq9p11fcfwIBoirmwTU7+S9ndzD8jsBN8laIpslytwM17/T8qJrIfp3I5BQyomCnJ0wN9uBm3y3jBvBCBpcnQDTkrWehl44PmwrcLaVbCBgQqOZ64j/51gTfKOBSGNZEhVF50wn/cU1ShnAg4hW14cNbpJBI3OY9WgENkc/l/rKva3k36WAm9H3Xcr+0encbzRW7xfcjPZPO5nS6P5LATebsR/4OfdkSSQjCUYkwYC4bHLvC4Ob4b4Jg5vc88jM43McX8lmHXa1FsCExhJBCmFuhvtCwE3qEQReOGYCYMr/G8kz3k+QhL8l8Qn3mEceeUS7CIfdctkGgml0Yyd4wnVLuSlxMYWdJWBJmEEprutsCz9nv3EvpH4hsQcJthCM4XvC4GZ4zRDcZFupJ1H2iWtsONaYzFf+7iTmJkEtyiHu7/Q04ThEwU2pA+tPEIogVfiggHOM33G/IbBFGUtZQCCR7WKfECgmUCmHeFLPMHOT7SZYSDnNcWEsRr4jPH/YZjL6KUtZLutPXU3iZApIHnY3ZlmcWwQ5Ce7x3SyLdYrqCBxjMjh5P1ma7A9hFnKvbsXcJPjIcZHQBhKvU1ySpSzWke1g3Z944gk9TmGWJecAx5qH8XyGc5Ft5D0yzyRJlYR04hixr8m+pY7LevzsZz/T+3o4XjT7kuAmmcOc85x/fAfBUALa4WzwvJfjyXsJshIIlzic/E4ASnFtl8ND1plzgP3G32yrhKIi8M828EfAeH7Pe1kf3kf2Jtc596ywfkBAlvoXy2VdwwkyWR/xlmIMV46BxGjlfk4msACbwtwMg68iL2TdSgInAScp97hmBRAOr7NGe0QYHBUvi0t1Taetvvg3/ztqv3wMwfQMkMoi/akBpO8dhqKdTryu7GHx2UnkzzjovbEPyZEUqnM1FN5ZRXWtiOEHxpDekq13pwKKT0+h8ONFHd8ynrKw5ht42LEw27cFZcdDqVCA5zrYnUtiR3kZvYGLXgPoV8CAqtvTF2oGnvcsvO0AmfUajNUabhlOYU8U3Hz4HIrPLKE2GwI3z5VQO57XzEj78izit2ThXqiiemgVQckDbBNOyUX2E6OI9yfgLJfgrFVgdsdh5+IwY3E4p4pw50pQSR9+zYUaMGD0ZOCtBHDP52FnAMOLwdyWqQOgzP4eMDFQHrGBDKzeNJyZCopPzcLMmvCWKjAHU4hd1Q1rSxzVlxbhvl0BEoCx3YbZbTVgbm5kS9cxN8s4PlvA8dUaSokklvoTuNZ0cF3MwYjpo+IDq66PBdhYdoEFM47zVgonig7ipoFcdy8ygYMdhQV8ThV1XpHysgNzaxzpeweRvGOUrCXNPl18YQr5U2vIbOtFojuJ+I4klg/NozyZR9e+LvTftR1eoQpl19tVfmEOhUenYMTLQP8Q0g/+CXKf/eZG6vnONAuuAcoHWQON9DmuBc5zWVvhdRLV9aOHCZ3qO+H9oNE7NqOzhRmoHyYQ+xG42dkca3mX7zpYPj+BI499B/7pX8OuFHUsDcd1NRLmB159I9UUTJ5v1JPlMFv4QtnBikfat4mxgSRGszayzGymY3BuuKULW20jJKN+D6BjRvKk4ZV5D4+/U8CujIv+XBJT6w7iKsAd25LIJpNYZ3Bi00cuRgHJhETAqWqAZ6omXqj4eKfmokiavX7/RqRf+oyTEecHGEmmsLcri5xlYzJfxtH5VU25v2JQ4f7dJh7Ya+DgmIFMXGFxKcBbkz6m88CBURMHRoDnzrh44qSPyXWFyweYSAh49UKAfAW4bkzhs5crncDnqdM+rhgxcO8eEz1J4JmTLvJVAweGDFw2opBJAqX1AO8s+9q13Q+YQV0hY9OVvN45TBqUiAN2DFhaY8Y0hUw8gOsHOLvs4/SKQi2os0lzcR/d8QDrZeC5c8BlAwp37gVGuxUOTfj40bEAu/qBW3ea2DfMwM7Ak0cDXFjzcdkgQVwDFTeA5/rYllMouAqH53z85B0fT5zysFwIMDwwgit378GW/iFMLs7ghZOHsVIp6tim+gRQX/XxtAwT/ekuXDe+D1+97TO458qb0d/VOuZgs4nZDNzUpelEVgTZ625c/E2DJ8rcjL67kdBsVj7vpeJHo6udqyvfQYWPRgvBDSqWjeJlNTLEqbiRkUIFuV18RpYjGR5ptEXBnXaiQO6ncUCXnVYXy2kFbjbapOR9bBNZEmyXxKRqV7dm37cCN5ttWOGNSpibrVzfJaEQ3dLDhkszg71RXVttjpw/HN9WrvGd9I8AXBz7sBHdbmNu93247E7BTbKABNwMG62dtCN6T7N5HF0v7YDCTmJuNgM3G81nGk8EGMlybBdagM/T4CQzheyQRgxOkV3S/kbgljBHGfeLhnW4XN7P93Jt0ggjW5wMpLCrbyfgJtc/wyW0O7T5pwY3ZQwayelO53C4/ZcCbobH6IMCNlsBsdHx2gy4GT5I6wSUbbXXhb/7oMFNATiFyRRmccohJQ/3OPfJ3ORP+BJwkzEOCXQRpOC7uD8T3AgDJsKClBiDzcBNgkBk27W6on3KfuGhAMsmgMZx5Z7Nff/73//+RXd0eY77IMeT9eY9Dz30kAZtCGCJG7KAssIEY32E7SrxxKJxxCgTCPKwjVzD/L+Am9Fs5ZRfBN7aXTJH2S6CUexn2WP4HdsuCYUo9wlmcj+LgptRbwLKGgJjlInhJEWy1kVXIBBGpp3MB35OGRcGN+WZqFu6AIM8/BEWrrSH84HzhKw89hN1MwKKEteQ/S9jwDZy7ARwE92S4B8BWtaf+l00Ni/BTx6E8TeBchrpHBu6NstBZDShkMTcZF3ImuQ8EsYnwT3xfKG8Z1v4N3Uh1p9hQkQH5m9+xzqSpcg6s6950C8hCOQQQFih4ZhzkqldEtGR5cy5JKEVZC5zvRCkJ5jOi/so+5r1CctMvpuHjPQK4Fz6zne+o+vNstm+aBvD4CbbKUzssOtq2F1VGKwiS7gWOA+5RtgvBDhZN6kT38mx43MELAW05fcsi3OJ/cb1SJ2G48H6cjwod2Ru8Xu2geVxnjQCKiWGn6wX9q0wNWUNN9Jhwv0n3wuDmWPYCYASuDV4a3OonXkLlbeeg3Py1/BnzuqYjEGFlriJ2BUZZL80BrOfQTcZVk1TlbD61jLKF0qarWhnbSRG0sjs6YKRYAzGuru3si04F1aw9t9mYExVMakMPO5Y+JHRjessB9cGZYwGDjJGgK1MhstQZ5rEtGEd+gFSRoB3ago/seI4YdrYt1qDcyGPm0ZSOuZmz2Uht/RHQuDmkIXM3UNwJitw36nAXajAZ/bvvjiCUoDkFd2wd6cA2snLVZgpG3bMRuWtAkpH1sEgmMn9aaTuHNKohL9egc9Eu69UYI0ZMPrj8BYdeHMlJK7LwErHYAwk4DKj+curqBxdA2wXuZtHENvZhcBScMsOjD5A5YHq0TXUJkua3RjMVWDH00B3AHOLATNnwz1SibilC7i5VAc3Z/I4te6g3JPFrwfTuLGyjjsMB1tthSpjepJTSiyDqEsQYN1zcMGz4PomzsPGayqOSV/hZm8NX0p5SBdcWFfnkPrUCOI7++EVKzoeqVd2kD+1ivW31pDb3gO720L+3LrGbvpvGYLJBEiuoTOjOxPrKD41hcqLq7B6bSgzALJ9MLZchvhl1yJ5w8dhDmzXcVbfxQF+c5fhXOZ6o90isjSsZ4fXkBwwhed6pzpfu73tX+v3H4GbH8TI0WiqlLFw4QzefPwRBBNvI1VcgeXVUGWsGQaj3QA2eSJESrvyA8QZr8H3sVp2MVOsYi3w0EM39d4EBjIWcrap3avFLV3/ZmJuBIiZCi4MvDLn4FcXSiiUyrh5Wwpn1hUKlSp25gzsH0rjZxdcoFrGTaMx7ORpjLI0qFpUAX5VA35ZdXHK9VHVEY43/Nw3MobVWaL8YZ0DGJ5CylfY2qXw2/stfOZyhct6Azg1YCqv6u7hBnB4OsDTpwIslgJ86SqlY2lOLAV4Y5rMR4UDQ8Dz5wL8csLXr//UPhP37zUwu6LAWMu9WSCdhk5wVCgGmMsDM6VAJ/hZrzKuKFB2gYoHOD406MiM53SANAzGwAhgGgo9cSYNUsjFgd5kgMEEkxsBcctAN5mXSXof+JiY97BcMrGz30RXGji55OHhtzwkbYUH95nafZ0xRAvVAD894+OVKR81uhaYSoPIBwYM3LxVYbCLsVSA1TJweDbQ73huwsX5fIAq0WqdSO03MhBdZOJyGjK2aDaewL6hcfy7u7+AT954DwZ7+mBcBEHfK/zCn4SNQDHY+Zn8NJrqogzwxJnuOo1ARXmumbHaTIjycwIMwqDqRNgKyEmglcYnFTzJHCntoHJEZYmnymIcdOL+yvdQ+SToGFbgGoElzfqKdaCB1gm4SUWxGXOzE7FDNgUNGyr97Vz7m72PiiYTCrVjwzUbY5b7ta99rWVczzC4GQ2IHx3zSwE8aDzRLbGTEAfN+oHrgYYjXTappEdj17Waw+3GKqxwE9xsB+azfAJrZFG936sRGCdgiCQXaDW/w8+/X3CzkSwS10+OXydxODl/2C8ECGjcNnIhbwTm8jMaW5JEgYZUO6OG7yYriOXxh+VJogL+loDoEr+NRiBBdjJr2sXbZF8QXCCQRFnW6cV52Gm29ChzUxTfRvK+E9kbNmj5/w8q5mar/aPRnAkr8K32rOi85hy4VHCzWT2kTzptA+/7oMFNqQPbJwCA/BZPDIIInO/twE05QOS9wqYKs90ECCEowHnfCNxsNpfaHZ7wnX/yJ3+iwRTuRwSeJCbgD3/4Q83MDPc39z0eItBlmow/elsQNBHAJBrDT9a7ACGylgXklHklQCh/E7hhvbhOxS09OtbtDgva7XH8nnUjuEkAkgc4bE8jcFNYsFIHyhvGbGRbyFqlKzgPZ+TgUO6jrsDDUIJnbC/HrhNwk7KJ/Ul5RvCRemD4okzlu3lYxH2e5XOcBGgj8BcFmKU/qG+JqzzHjfUmG5IAZ/ji+wlukp1LUJDv4/sF3KSMDu8DYbd0goPU5aLgpjD2ZJ/nmuR+yPvpgi3gJuvBthOoZxgl6pzUDyXRVThWZNjlnW3kuyWWqLhxs28IjrKc8D7Fw2ph2bJM6iLsa/Z/uC6c69yHOe4EwVlXzk9hQHK+CjszDOhzfvE7YXlH5Zn0B9ed9InEsxRPC9aD+hHXPHWUZvss300whWNGVidBTOoz/OEcEWCT4ySu6AJsRsObhPeqqGwToF7WtbDXo/tDVO7wbzkEoc4R1Z39ahHe4jScydNwpo7BO/kyysePwpmbRVAtwTICGPGU/lEE7ElM8gKYCQO5b2yHtSetk9YGzHxLeZ+0YVhm3ZdS3+vBq3p1u5mf0eSzDH1P5dFJrL64igsrHqZSFga8ANttHzlF8I02PeDoXBt1UI7/6rSdADFl4binsOgHcKs+8qseThQ83D6Swr4uG91ht/RHGHOTzM0yzEETmXv74Z50UJ0rweyLI74tB3euitrRZRgjMcSv74G9JQHnWB7VF1fheQaCuIKyfR1OD3Q7t3ydgIgMT58EoVINZs3UISYZd9KNA0YqAVKHmDUdtTp+EBgefGIdNRsoB7C6DCSuzSJ2bT8qJ1fgvLwIrAaw9vTB3p1F+dgCgoUazF4T5oCB2pEqgjUfNmNu3j8I+9bfBDd/PVvE6ZUKumMGRvtiKFoKW2xgi+nXY6NqELreh9r6DuphQIlVuMrHsgdMuTZm3Tj2lMsYGTHRdd8g7NsG4BOAcert4Fww4pYeR59geNmFYVk6zqb2znWgX6x86GzypZ9Ow11wYCQtKJMevDX4VYLgZUY9gJHpRWz35YhdcQOsHdfC7idwPgYj26dd1wXcpNxqFGc2fAAlrPLwXhT+v6yR6F7V6PNm9zbSxf4lf/YRuPkBjg4nRXFtBedefxFzL/8CtVNvIV7Jw/Mc1MjiJLtZARbImPOwVKmilOqC0T8KlenGwsQpVBanELN9dHcn0N9FkNPWzESToCZDgWgQDPCVgRemKzg8XYQJD3dvT2IkZ2Oh4KI7bsFVFl6adfHTEyv43J4Ybt6awWLNwFNnyygWyvjs3iSKZhyHysArNRdn6GZOocoVH2EUogpkVKAT8Ny7XeG391m4YshANgGslAO8ORXgRyd9DKSB+y43sXPQwOQK8JO3XCyXPNy320BPQuHMEnBhNcB9uxRG+g2UPSBfJmhK4Q8sl4GpVeDMKjCx7mOyAKwVDZ3YJ+/4KHqMLap0VvOLmeW1zGKHBEib3EPoeq5QJhjL1yogZgRIGkDWIltToSsFDGWBrVlgnD85hdFufmbAhsJyPsDp5QC9SaVd5PtSSm84p5YCPHzMw1Qe2NmtcO2IgV39TGqkYG/Ug9glk7DFUwoL5QAvnfHwxDEPPz/jY6IAgJsDB3ODGbshdZE0TVwxugMPXHkbPnv9vTgwvlcnI2ploIvwo0Ijp51yek5hGHX7aDXVqWhR6QyfkHcK+LRS/lkHKjl0+aESu5lYkpIJUrKCSpwhCnIqwK3iwIXbKv1E44Uny+LWFjVco8/I31HlabPg5maMwXAd2HdUvOmiRJcwgg2bvQTclBhJzdrUbFN8v+BmtL6N5konbZIg/zSALuWiKzjjcxHcjir+8nenAFCrPuwE3AwbRa3m4KW0k89wDZPNQiMlPO7NWA9SDo0qsqRaXWHmZqv7wn1JA5nMGDKgOJ/bAfWsJ418so5oLMrhRqP1KYYhf3Nu8DCALJrNXpShEtuIBitPy8V9UJhANB47lTk0DslkYRsaZcBtVr9LBTc3C8A0mvNRoHyzzM1GiWA6GYdOZUIjIzY6JzYLbnay5jcrvz9IcDPavugYCUtRDg4IbtILI1xnYW7y0IV7HwEqYTgLQBiOfyXgANtBN9RGbumNDKdGYx0GSFiGgJtkTHNdEAgh0EN3aAE35T0EehhzmSAn5xYPCulBwB8B5KgHhNlgrJfIBDmgEC8WAQQFUOFviVPGtdoo+U6n66qdrsS9/I/+6I8ugpvC3OS+1sgtXd5HkOvBBx/UXcL+4nPUYcJrTcBTyiceAJIpTzApmi1d3tmIudkI3OT9lH2Uq9wbWD4B03CG+3Ds0TBLjn0tQBv7X+JSEtzkT/gS5ibLIaBHPYdtIRgqbunhQ3fOGWFuNgM3w3Xhs5zLBPZ4fziBDuvJtlO/IluS64P3UH5Tbw0fALAvKP9FJ+eznGOiM7MvOC6XAm6KHiDgJseQ64F7OPtDXLzZL1HXe46TgJdcr5IkSvqY/UVwVeKacp+TdcK6c7/j82wr9z2OD2UIdaboITDfSdlBsJtMVPYd5Qljh/Ji/Shv+MP/y/rib3GXl9h7vF8OUVgO6yVMW65p3sc5FwZ2wuu72d4i61/shKjNUTr6NNYf+iuUf/Y47BzDViioGNl1FgKGAtvwkPwN2UsizbqLrt8dQeq2fhh9MZ2LoqUORDuPl8Y4FVTORu2tJRQfn4H7dhF2V0ybgbRf/ZxdN1CZmZqJeBjCro7I1UlHeoJAe3Tadp3kc+isj1/MVXDfWBr7u8PgZg8Kj55D8clFHRfS3pNC8uP9qL62Cm+1CntHGokDvQjWApSenoV7oQR7dxL29iSqbxXgTVYB20Lyvj4k7+nTcTFX/+o0Sq8tI74/i9xvjSN29QCqv7qA1f8xDXe+jARZrZ/Zhvgd21H+6SmsPnJBJy5K396L7q/t1H1a+O40nDfXELg+jMEEUrcNovL6Arz5ik7YlLhtCOZwCpXX5lG7sA5zwIK9NQPnxQKqJwqIbY0j9YlBxG7pR42s0O8uojRbxqEZJhSqYVc2hlsuM3T+DUYB1JEAZSzZlxc71ICVsjTgilVPhwmo+3IaqMwVEL+rH6n7tiC2I4egWNGxRFl/GQ4BSS+Oix6bekFGciNh0jNzKP9iFor5hMPkpItzK4ByXAS1GgIepLsB/EIJqS99A5lPfA2xHdfqtSfhZ0T+RfcZyiKuXa4trsso+1nWi+yBwtzW09JnBvs6kiLkIPmMa4gysx1BoOUC+Gf+8iNw80MYAJ9Z9GYu4NzLv8Tpnz6GXH4OycCF8nwUKzXMVhwsxjIYvvoW7L31HowfuAqJTBZLM1M4/KPvYeJXT6I0fR4Jy0CyJ4WBnjiGshaycQOmVt4o7wIUqp7+0S7WCQvpmIFMDFj3DLw84+LnpwsYtCu4aiSBvB/D8SUX66UaPr3TxPVjGfzkTBWHZsuIJRUGtvfiibKP856DMrmhOmiygir7GMsoPLBb4Xf2G7h9q4G0aaBYJesxgGVCZyc/Mh/ge2Q7WsA9+wzcdpnCQgn4v59ydbKkO8cNXD2stBt3LhGgDAMTKwGOTPt4c9bHm0vATFGhUA5QdQAeinmWodHggEIpJBQ0uiuXB1gusK0L+Nh2gp4Kh+aBQ/NBHdnks3Xq68Y+UQdCDSfQz8UNIJFSGMoq7O1WuLLfwLUjClcPAYNdgWZi1pwAx2aBHx4DlioKn9wL3RYyQ12PwGddkDLcABmjtUDh/FqAGgJs76nvbS9dCPDtQx5+PhGgxAGM1wFdArC5WBL3X3EjvnjLJ3Dn/hvR393blK0Zna4itCTotgCa4nbCv4V51GqqNwI3o/dHBWsjQKyRki/Bg+miLgHpP4Rl1/CV7B8CPFT6yJgIx5NqBvY0OrEOv5zg5pe//OWWTaBiTqOQim6rqx3gJIorQSfJFLuZvusU3KzrUHWWr1ysG+dOp8xNZiDtxN27UzAj3E7OITJ1aex2EsMx/CzXAoF7Ak3hGIVyz6XUp9m4UeFvx9zczPhdyr0EAwlC0s0sHEMrPK7htktbOgU3aXCS5RO+WskG3sfxI5BCA5KuoO2UJtaJzB2C0WGmTxTc4bvFmGEZNNC4Tmis0sD/p75YF645Mm7IypFMs43qIX0WbtNmwM3HHnvsPfO52Tg0ksuNPgvXZbPMzUsBNxvtIY3mabT/mgGdmwE35ZCrGTC1mbkTrs+HBW42qo8ALBIHkKCEuKVLuwg0cO8le5qHHgQjaBCF2W4CbrIMYSy3AjfFG2MzfcQ1TzCP7yd4RLnMsCusE+dyNCEVy2dWdspU7itkc7OeXOP8EQabAFnRcQwffETXmHwn+lIzcJMAjYRD6WRtycES6xsGhljOH//xH7cEN1mHMHOT5YXBTQn5QtCJXjaUjdH1w3GlNwvHmrJf3NLD94XBTcpWto8/XL8/+tGP3iPX2ee/8zu/o/ucDPcwu1LATQGpRIeQ/g0zJyWuOpmY4fEguEnWKcFNMlr5TpbFORIFN/lclLnJ+RNmWMphVPign//n3s86CDtV6sg6Ezz8yle+oucX1wfDE0g9wi7Vss7CoEGY4U+Qj8xPCS8g7WTYAM5jjg0vjiHd0glUh/VN1pNu6WSRci5xLQvLWtarsCDDe6j8n7FrWYdw//JgUfZ2giU8WBC7gO1g/TlfJU4lnyWIzTAQYaan6IisGw9xeT+BYAKw0lccG8ob1pX7hzDKBCiReRgGW+S9UW8J1oP6usQV5rNywM/6ynpotu4ldILEW5WJ7a7OYe2h/4T8w/8Pktlu7XJ+EQTTldm4M/Sb7E131UHi8i5kHhxB7PIMAoeehxuGJU1UsgHjBoxEHIHjosaEEdR94gzXAM38I62v9MwcSj9fhLfgazaoSgDxm7sR25fVLvDFI4swPBNGrM74u4iq6UTCgJlQWFn38forBTx3qoj7tmVwoCeG7ovZ0ntQeOwcij9ZgLfqwN6fgnltCsFpB87hPMwRE/GbuuBOBKgcXtd2a/yKlGZw1t4uwJtydF0JiCbvH4CybZRfmEWNIOhwEvEDfbCGs3An1lB5Yx5+3oE1nELsYC+sXTk4J5ZQeXMZftmFvSOL5PWDgOei+PdTqB5e00CeMZRE8sY+OL9ehnOhoBmPZMQmrs8g//czUAkD9sEsjME43CMl1F5fRnx7GqlPjyJ2c98GuLmA0mwFh6YKmFirYsdoCrffmUXMMjRptp6zZOPSDqgeGEIwiAHJy3qg4gZqr6/DOVZFjPU3AAAgAElEQVSEl3cRwIPKxZH9wqgGcTVr1zVgxFSdlUlL3iCD09BtuMiwuqhMA0Y6hsorcyg9NYPayQKsgYQmb2kMu8lmqeEM10V5ahLdf/qfkbrtczC7hy66pEuIJlkn4ddwHVP2Crgp+vD70WlkTr+fd2xGL/iw7v0I3PywepYnraUiFs+extvffwjFE29grbAOp3sQAwdvwIG7P4bhHXuQzGR/w9CrFIs4f/QNHHvuKUy88AxWz5+GMjykszH0dScwmI2hK2GSGa6p1UoZ8ALomJJ06SbU+fJ0FS9NlqF8D390TVZvMD85U8HbcyXszgX4w6u6cGrNxOMn8ggCV8fm3DOUxX88XcMrho9Zw4fjBciaCtcPK3z5SgO3jysMJA3UqsxiByTsOq2b4BzrErMCndDnmTM+zq4rMEkuM4+7DnDdVgNXjQHpGHTynZcuAK9MBTi6EGCqEKDEUwuemJkBuuLAQFIhaZmYrQRYZcb3dw9GNty461R/Us4ZavOynMLnL1cYyyq8Ng38+HSAUysAaNsKQ1J2LAI2APrjCr2x+nHMZCFAoVI3kmOGQm9CaZbqNUMKt2xTuGIASFvAeoUsUAMDKYUE3RJ4yqYlqIJilvoYsFIFjkwH+OlJD6sl4OCIwm27FPYOAvkS8MhRHw8f9XB0KUBVmejv6cKXb3oAX73rQVy+dTeS8caZ1Fg3X2+k9aRJ+id0xCiK2sUNfMOtkkpFOAB6s+l+KeBmVNi2AonkO7qpU2GnkhcOLv5BL0MCPFTuyQSgu0zYxbWR8dwINGlWJ4KbX/rSl1pWuRG42QjMCL+kGWAmz7FcugKx7zpxw+e7OwU3m21knD9f//rXO3JLp7IejrnZ7J3tgLBmHUuFmYwGAr3twLHwO4TtQqOq0dUJ8NMOhJb3/msEN0Uh+iDBzWb9TDCD4CPdJzthcXMdcfxoMEp227AxKHUPf8b/k71JI56GMwEKKn8fprJGY43GMwEzHqQQpAhnBo72RzNZwM87dUsXcLNVu1qttUbPfRDgZrv3XrQFQgcpm5X/7wfcZFnf+ta3foPB36z8Zn3brHy+518KuCn7czNwk0CExNyUpDxaz2DYpI04kZzLki093Ef333+/BmEIUHKNXtRJGoTBke/4PNcID14koRHlAPeyf/zHf7wYry9cDsFQSWbDZySxDnWHZuBmM+MsrCNF29kM3KRMJGDO+6OJcKJzg3sS91vGno7Gx7wUcJP9wP1OmJtPPvmkPhiiHsAxIjDWKG4w60WgkGPKsZEQPNKvlIuSDI2Hr5wfHAceAv/gBz/QelOYKcm6Exwn+4/9TtCR+hT/TxahgG2iZ0rfSnlcD5SLLIvgZfjidwT+CJZRRhOMpY5I+S3gZqts6Ww/54S4QvMArRG4KYwlvosJhaSNMlf4DAFh7k2sE8FH3sP2CYAbze4bnU8ERPnuMAOZ97BfJOQL38d9jH3Gw0eGQyCAGN6/qN/RW4djz3qQKcvvJQEQ3xFmpnIuiDdEK3CTADKBTY6FJBmS9/AdnLtsI8vhWuP+wtijBBjlYj/++Z//uR4j1p2hImhfcrwIEFOmiOu8sDbDgHCncl7mkDDJCHyy30QuiYs672u133Bc2ddRj4vSr76P/EP/Ec6Rl2D29AOqzprUVxTc1EoGASjaiB7SnxlG8s5BGNk4fM2CrbMr3YKHwrkyVo6UYKcN5FfKiOUMDBzoRu+VA3BLZQ1+OedKKP58FqWfz8LuSdXlbcKENRqHNRaHWwvgna1q0FCRwUm3QNqYtP8MHzSV1ysm3rgQ4IXFCu4dTeMKuqXvSyL+yV4kD3aj+Mg5lJ5dglcJYO3KwOyPweg34Jwp6QQ5VpcJb91B7WQVyg0QuyILazwJ50QRtbNFHdotde8AUvcMweiNaVduZVnaPd8n29BxoRjPNG7rhLt0xferNf2dEU/AiMXqSeU9Hz4Bg4KD4nenUH1rXYfVM8cSSF7fj9qhdThTBQRxwNyagL2F8SprMEeTMHIW/DUH/roH9+Q67GwcqfuGYN/+rls6mZtvzBQwsVrDtnQMN+5RsE1PJ02iT3k9DBzHzkdg2DB6YjDHbJgZBWeiDH+W/QEEHuCulZD9rR1I3jUKo9vYYFUCcy8tI95rIzWSRuArlOYr6BqPw0zSDre027vGI6w4gkoNpR+eR/XVZfgVH4ouo60uDWxWEbgVeEO70P/v/wviu6+Bt3HgwDUpB0TheS7znmtLYkhvxibqdB3+a77vI3DzQx49nvgUlhcwe+oE/MBHbngUfaPbEEs0BrFYHW0o5dexcO40zr78S8w/+T0U56axXquiZALJrI2+XBw9aQvZmKljP3IJUf4y9HG+6mGt4qEGBT+dwGtrHt6Zr2JIebh/1MaBgST+x7Ey3lks42C/gVvH0zjr2Pj2jIMTRoCKGWBrjlnKTfybK4GenIHjswonZwOk7AD37ARGsoxFojTLkiXbZqBjRi6WA5xbCzBXDJC0Aox3K+RrwKFZH7847+PwLDBfpEt6gJgF9CSAbExhpaqwXA6wt0/hru0GdvQYePKsj1cuBFjjyQcTIWk5UY+yzNOQnhhw5YDCp3cZuGWMyYWAFyeBH5wI8Mq0j5IRwCXTdSNHkv5PrQ6g3rPNwA3DCgyN8vBRFxN0Q0/X43NWXGCuBAQuAVBD1+mmLcBdO+rxQgl+6vgoFIh+3cvcNxmr08dzZ3y8PR/g8mGF/cMKEwuoZ2XvVXjwyvrp3itnAzx61MdPJ3wsVOK4Ye8BfPXuz+Lugzdh68DIb2RJdz2ybYuYXprDmblJJGMx7BjeitHeoaZAKOePBP4WV+6wMd1IGbhUcPOiPrCxiXRiTFMYUxnliTJ/qBBRAekUsGu2ZKnwUEGnkkkFk2BWo7h9rQzT8LsbAVpsHxmEX/ziF1tKDirm7ZibndQj3J8cSxoiNDJo8PHvdoBNM3CzU7HXKbhJNkcY3AzXq10do3MoWjd5XmJDkf1HRbqdi7Cc/JNZQJC7VTzZdnVo1F/h8ZM6/ksCN8keFOZmJ+AsQ0d04pbeiLnZUn+LgFhk2dBFjoZkJyxcAiKcX4w5x/aEQ2eIgdkM8KQhSMOLse5okFHu0HjrBFjtZI0Q8CB4wPoR0KDcCbO2Oun3cDmbATcJCDViIjert8zRdmtT6rwZ5ibXGJl3na71TvpW7/bCjOnwAWa2JljSLibqX//1X2vQQNuy7wNkDddR6vovCdxk/cQtvR1zk/J0s+AmgRm6+bLNXFPC4JO9SYBN0UP4fhph/Jzgh4AhlM8Ev+hSG71Yf8oKYYtJnFHeJ1nLo+XxO65F/rBM7tl8Dy9xl+bnfJ56B8FNgjXhJFOso4CbXNPc3yh7GrWT+xFdilkPejCEwU2+ZzPgZngv4kHw5z73Of0RgTOCTgQiCXBSdhIspJ7Bw5SoESz9LGGL5L1hcFPYsDwEolykzkT2L/WXcD3YLspsAm4EWCXZC9vG/pN+5N8CjrN86qEcA4lnGgWIGSOZwCnLZ98TsGXbqBeKW3orcJMHXwQAud65r0iYAvFWkvksruniWk9gMXxYJmPEw2O69nM8WVf2t7h+ShulX0V2EPwj05HzlyzScNId3sP+JljJPYhtZN9yXLlvcE/j+IXlCOvOPYs6HhnSrJsk1pG+5hwUQJPPRsFNGTu2X5ibbBv1Ycppzp0wI1XGiu/huqTeKOCmeB/I2hVwk3Xn4QfnA9sm4SIEDBYX/vDBh9QrPFdF/objhYq84BgIS1PYnp1sBaIXCKsterjpzryDwpN/j9W//kvEBwcAw3rXh/mi89IGaLURq5G8SXe5htjBLFIfH0Liuh4EJQdm2kL+nQIWDuVRXvTRdTCD8kQRqb4EgpqClTExfFcXPL+mPSLp/u6+U0Dh+xdQPVKA1RODx8zjOQvJg12wrsjCu1CGd74Mv+Ai2IgUJ5EjDUthraTwxikXv5wq496xFPZ3x9AtCYUOdKPw0DlUCLAZgDmYgHOiAmvQhld0YPTYiI0m4U4VUT2+rt3OjYEY1HBMZziP98XgnnU0kzR+ey/M3gQCGsUXuYcN/PabDQpd/hmPtFBD6XtTCMo+MBCHQ1BgtQL/QgV+0dPsIXs8ifgVGZQPrcEITF0v3/VhX5GAc64Ay7WQuH0QsbsH4MzUUPnuAopzZRyeroOb27sTuOnKGGIWfdIJhtR7jIA0MQOzN6nd31W3De9CCaWXF2C4dU9OXwWI7coi93s7oLqtOmBbDVCZLWPmtUWkhtPwKwEcurCnbCDvY/D2AcR76+8nyGmk4yi9No3S4zPwJsswc3VgM+AANrlIUPJLRd3O7P/yl0jd+CDMrsGLyX6FtRyd+wJuco1xvdKm5jpqZJN0sl7+Z7gnfNikZU6wWe3xf4Ze+Gdog3TzZhRpr1pBcfIMzvzdf8LikRdQWl3R2dGXnABLjgc/YSCbtdDfFUNPxkbaUohRkeJmCIUznsL3iwFeL1e1m/dW28RB28Q2AK+eWEW34eGmrSl0DaTx7QUXh8suTNvEbeNkayp8Zp+BakXhvx7yMV0A9g0q3L69LgzKVWAoZWAgzfKAfJWsRiCZCKBiZFwqvD0X4IfHfDxzmlnKAxR9UvPriYvcio8dPcA9Ow3cutXAG7MBvn/cR74SYFuXgfEeAzNF4MRaQDlSD+yrAhg+M8kB2zIK+/tNXDNiYP8AN38fu/oDxGMBJlYUnpkAXprx8OulAGs1RTl3ERgdTStc2afQZUO7j7824+uEQ1/cb+CKYRMTq8B33gywsBroUzKCqiy+OwZcPwp8dq/CbVuVBmBjlkKpFuDRYz6OzpNNqzCWUxrsnC36KFeAvjhw1YjCHbtJTlVQvsJMwcfT53z87WFPM17Hh8fw27d8DL9zyydwcPtlcDwPs8vzOHr2JH51/BB+eeI1vD09gfH+UfybOx7E5266D3tGdzQ9tZTsalFws9n8I9uALkqdAEDh5dPIYA4rxeH/R41q/i1B0QV84KkvfwhCtAIguJ6EnUnllso9fwh+SDbZsGhrBH6EFcDNiATGDqVrTquLJ+Q89Y7Glwo/0wm4Ge1r9hkVNRoAVJDDrreNxpabIzPRUkHdjOyRcjl/mNCAY9LsovJJpZ3KPfu+0Thvpn8b1VM+4yZOQ6hdDFIxsiQzrYB8l9IH7eoefieBFRqA0atZuR/G9ssxoGFIY11YF52UQwCBc6rVvZIUgmtts1e4D2gAcRwJ1IdlRFQ5k79pTHMsuabCrvbtwM1wHcXY4poh0EHDWuRNp4AnwRwaiDRiKXcILvAzSc7QSKY02vtb9fHnP//5i66wjfqY602SY20mnmdULrdbC+wn9hFjpUYPnsJtIiBCdh8PlRpdjcpp1P5O5mi7Oce6EvwhyNFoH5LPmIyJ48irXT+0KzO6t/xzg5vNYm6GwU2OpyT8IIh9qcxNtj3sHhrty0Z/C+DEPYlrmUAO60NXawIm4fAG0reS/IeHL5Sx1A+ieyP/FnYnwTQCjNyHeRH4oos7QU7Oa9aZ5Qv4QVnJn2i2dAE3eYjAxHyUQ8JWDCdx4DohW5L1/aDATdabe4mAm2TJUdZIwh2yWjl27ENJlNhq75T+ItjGPZ0XwU32GRn1bAN1C4JtHIso45MAmMhtApIcgzBbKFw29Uj2JfUfApDRuMm8l/OP7F+uV7aB7HyOC/cg1od7DQ9NwgmFWOewW7qEY4oCaNF+4LjIvfxNhijrxjJ4yTwTF3DqVwQWJSRBI1kiexL7vlEbOae5zzDTPIFvtkNiMDNmJcFAzlG2URitYbnKOc8x4ZyX2KyN5rx8RoCVoC33yPAl4CbbwzFlWZxDEtpBiAUEUMRdnXoDwU22K8zcZL8KuMl5wjXDsWI7RZ5I4iW2hX1EeRhOfiRjwToKo1b0ed7PMsSVnOuO6zT8Hs6RcMiHRvJZ+pFjwHUaTTDI7OjlQ09j4f/8OmKeB8OMIaDbeMCEQA6UU4NXKtZD3hCcs2ydLEchCcM0kLg5h8xvDUFl4giqrHMc+ZMVLL22CrdSRe++LsyfXEF+uor0SBrbP92H9Cjd1RkujcQZH9Xjeaz81VlYHl3ZAc/x4Ts+4vvTSH5iFCi4cCbycJYrULl63UzGQowbWF1XeP2VGp49XcT9W1M40B1/1y39QE8d3HxtSWdzN7picA5VEOQCOPkK7PEsMjcNaoO9dnxNd5/B9EVuAM/yEdubgnu8AntnGolbemAMkPHjbayRTQCb+sV1cNMnc/OxSSjfqIOtCyUEBU9nIScQqVIW7JEkzIyBtUfP62Q9ZAKZpoHYtWl481UYnoXEbYOIXwQ3l1CcK+HwZB6n12rYMZLAbXcmdc4SHXNzwy09WAfswTjsXX3avbzy6hzKzy3AHkprRmpQ8WBsiSPztXHYoxnN0FWBAbfkYeXEKs7+eBZ20sDYfUNIb81g6Y01uMsORh8YRDxn6PB8BEMRuCj81/OoHSvAJz5j1uDll6CqBIYNmPEEzGQKyrIRMN4dUQXfhefUEHSPYfA/PKbd0RWB9g2ZJMxlSYone6fYWVxXsnfLM2EZ8n51G1lbYT07fLjTTjf6p/iefSSEB7b3YgiMj8DNf4ru33wZDDJbWZrF4ivP4tyj/x/yF07rhWDZTLkdoOoGWKu6WHZcFLhxxw2k0zayGRuxdByzto3nHeDZQgV0KmAsShIU6MreqwwMKmArSOE2MOkDR4oeelPA7+438bsHFPYPKeQrwNKKwpNnAqxUA+1WnuCBigfs7AGG00Bcu8cr7Ow1EIsHOLfq44XzwFNnArx4zsd0/WAIZhwY71e4d5vS9z97NsDsWoCRFN2/DWTiwKszAd5ZIWkdGMkoDKcDTFUU5soKRSdAwgJ25ICPjVsY72Kc0UC7x8eUj5WioSn825gYKKew5ikcW6CbPN3gA52cKGCMSxVgZxoYSgCFGnBmBag4wBVkWvbz5EPh+GKAtxeA3QPAjVuASkCXe+DYTACvWk80dOWQgXt2Kty9C9jXCzx7LsCZZYWUpdCbBk4s+VgsKdw2buD6UQVLBTg86WN6TeHKYQP7R6Hd2F+fBP7LKy6eP1eDlerD1bsux7U7Lke+UsThieM4OXsOS6VVODptHs95DBwc24kv3HAfvnDLA7hsy66GLrrhzV+Chkt8jkaMPwE3w6yoVopUVNlrJURF8eQzUeCrlWLSqvxmxnEnIGb0nrAAj9Zx8yu3OduoHZjZqXHfrK87MWwutX3txrfRe+WZTp5tBAA1my+baWc7Yzs69o2MmE7mwGbGpJP3dQr+dDpnNltms/e+3/I200+bWePt1n2j7xvJAcpGGmtho52KJA31Vm1vJ1M6lXOb6d9LVVw7WZfh+rar02bGtNl725XRyfxtdU+7vmr3ffTdrdbnvwRwMyw7GzE33y+4yYMJMqGb9Vur/uH64gEhgTmCS9RVJFkXD014SMb42ATdRI8Jv4/ADA9DyRgTF2TeS+CGzxO0biT3CWQS4CQ4SsCDXh7itkowtBW4yfc//PDD+r10fQ5nrBagjmAV9acPC9wkS471kFiGNGwlcYswEhlvkWBQq/VEBqaAm7yfABLbRHCKIBwvxqZkPEUeokSZiPye8pGgNMeADED2rQBUHFM+x9+SDCa8r9IY53P0FCBAyoMiAnMcN9aDwCLfzb8bgZscM4K+4TFuJz8IoLJMSVTD+wlKso10026UtI79y3pwnnO8uWb4nLD1GX+ULMyozsx6cY5yjdx11116vMg+JejINrG/CDgSDJes8MxSLkBimKUl7eI7WBc+x7XCMgg6EhQmgM/+jno1SJ9LQiiCxlwf7Gu2R2J4CtuVZQk4wLUh4GaUuflnf/Znuk8IgDMsAPtV5qEk+uS7JCyLJBO6FG8JYWkLe5P164TBKf3Gecoxb+Sa7k4eR/57/xcKj/wjgi4bRncXVLILZlcfzIERxPddDmtsO4xMN/y1Jaw/+m3g5BG4aw7M7Vmk7+9H+mMj8Is80Ge2HxPlJRdzv1qCn68hMZzQSYNi3RYyYzGYCRuB5+t4kAT1+Ej5tSUUHplCkPdhxAiiAkafCWMsAZPsm5IHd7aGYNWte86bPkzLxFrZwqGzLp6fK+iEQge64ui+LFF3Sz/Qg+JDZ1F+dQ0uGaH9JgwYSFzfq13QgxVHu2Eboykd67EenJKekQaUHdMJgqpvLiF+sAupe4eheu06c1MHjbxEcLPkIP8PZ+GvuDpRj70tg6Baj0mqnTN04EkD3mQBKmXC6LXhr7n/P3vvHWzHdd95fjvd/N67Lwc8ZIAAEQgSAEESFEGKEoNysC3LlmVLtjmS12vPeKya2tnxeqa8W/vHznpd67Qe27LlpGQFy7ItkRQlUcwASCIQOYeX882hu8/W99x3gPMafcMDSYUqXtSt+3Bv9wm/8zun+3z6F6QbvR/zZfZ0G4uWm/fX3NJLX55GfqKEV8eyuDBXwer2OO7e7MCxvVqGexXPrs2BvTpWY4nzFXjjZXhjTDJmwsuV5G+Jh4YQv2cQbqEk3f8Nsxa3s5KpYu5CBqJIS0AHlmMg0uEhtTYJi5mD2XbCbxcovTKO/D+OAvk8jI4ErFt2o+3DvwFh2vAmTqN66QTcK5fhzc/Am5+EWc0D0wsw2roQfdeH0fHR35FZ0pXnpbLWVuut8higTuv6/Wa7o6vEXsrSnfNJtxzX9/dsK9uv5i3XzFZyftS7d1NznXWofiqYSRkolsE1WT2YUVbsb1luvt675jfpfDefxfzJw7j45b/AzOEXQCtOLp6cdDL+hYwlyacTQsbHzFd9zLs+5h0bF9oTOBy38JpfRZ6LkTQ/lMtI7WNxfaKVJxc7wzXQFzfwK7sdfPi22mpz6KqPq7PAT28x0J42cWpS4LsnBV4dE7ilH9jUbaBUqeXs2dADbOwFHj8HfOO4wMERHzNlwI4wUQ+TE9Vc09scgX0rGM/SwuEpH6+M+BidBxJRA3cMmWhzgLPztTicnXEDewaByZLAqTlgsmAgHQXuHzbwgQ2WhK0UBLOwex7d4g1auSNuGeigx78hsFBlhnMDP7js4+ikDya364gLrGXSaUHXc7rDAwMJE7f3QrrUn54BpnJAZ8KQWd1pXXo5U3OrHy/WwCZd8TMFxoYWWNsBPLLJxIe2WNLF/uI0pMVq3BLYvcYAXQhOTDJxkpBPeO5cbWB3v4F0rGYyT+h8dgb47CEPT5z3MZoXcJioyPThikVHhGtuczX/eiYt2tg7hPfueBs++eCHsX5wDSK2zNd+7YZPh5u6m3q94PuEm3ySHQY3mwGiZsCyHtzUb3hfzzSqBzZaAQ7NboqX065mQKpVYNSsTc024q3ChmblBPve7PggNFkuRNHra3Zu8IIadq4+H5azCQ87Vh+TsN9b/a4VnX+j9KSe7qq21psf+nnBtuj/byaTZvUvZ27VboJr16+wz3q/qeP5e6PzwvrcTN+D7W8kzzdjTJfbvkbzuVFZjdaj5bQheGw9XQrTi2Abml2TmukWzw/rV7P+tDKOPy5wU8mAIJAuqcpyk5BFh5sKboS5pRMuhWVLb7aOhY2t+o6WaHwT1hCAEc5QZgQ9KiYhrTdZL6FQo6Rcza6VbCdBDuMY0tqfn+wn6+SbbSD4aAY3lVu6yipNQKVnalcAhxvSMLjJ/unZ0mk9R7ikZ0tXCYV03dUtNwl9uYmjnJS1nQJpbA83d3wIQ2BJT4owq24eH4SbLJPwjGWqTOXcwFI+tCzkm1aHQZfyZnMs+DuhJKEY6+c48F6TLtJqjFWsRlorErQSeobBzUbXJ/VbUC/27dsngSjvf5UbO8eMddAjgG+2IwwshpVZT++oE4SJBIn8JDRlgiL2U40dx49164CRsiDQ5z04jyVcDLvWBb9rdH3mWNNKl7E2abHMF72zCEVptUn90/VY9ZO6yrFn2BOuFfr8o44RbvIBBUNIEHCqeJtq/qp1hHOB7VPW0TrcVO3W19sgyFBJUVV8TT3cS6M9R3DtYX+oz9RtHQQJtwx3bhyVowcl2LT6B6VLsBVtB7if0rJci0oJ7shpTPzux+FPjMCKJWAPx5D+1SFYvSkJwkzbRmXex8iT46iUKui/twfRtIPcpQLmjjGJUxRD+7oQ76cfoCczs5uRJHL/dgmFpyfgTVdgpSLwcz7s/gSid7bLOJnMJu6eK8Fi/EbmuqDlZg545XAZz5zL4R0rk9jaGUHnLYSb3Ygx5uYXL6N4YFbCTbPbgWkKxPb0SKvE6sU8qpcLMi6lERUwhxwYjglvzoU3VUFkYwpijG7p7Yje0w2zh27pFQ1uqmwPDIK3NJt7DS5oCYDphi8tN8sofH1UWkkaKQvViTKslA2jx4TIVuFNuRB5AcHcIZvb4KxOSFf2ytkF6Zbvz7iwEUHsbb2IPKDg5mzNLf1qViYUWtOfwN574jW3dA/SjZyJf5z1MVh9KbhnSqi8loE3XYCZduBPlWGtiyH+jkHE7+yT4Nkg0KiamHp5DjPH5xAfiqF7aw9iXRYmXppC4WoBg3d3oWN7D7xCpZbJXvhwr2SR/WuCyyrczBSiu/eh/ef/E6Jb911frngP6nsQ1RLcwizEwiz8yTGZN8VetwV29wqpc1wzOHfUwz19L6QgHz+VV6b6VLqt9kbN7mX0taTRsZyHKjwE51YQbtZU4Dr0VvCR8/b1wk09UbLqnwKnbIuyCg+7H3kLbi73Cv1DON4rFVAcuYTZ/U/j/Ff/CrmpUZm5y5SmzLXlg08XajaOtfll05TfMnHIjOCbFvCC5SPLpyF83KNcsqU2aw9fXANWFVjfDnzidgOP3WXj6rzAF4/4ePqiwJq0iU/vMbF9wEBb0kC2Chwf8fD5gy5miwbevsHAfesM0IL8D5718eQpussDngVEHYGhduBXb2dcTQfPXQaeOOUhO+9i1YCFrb0mCj5wek7g6gLQ22Zi76CBXEXg9JwPJpq7vc9ALOTn7y8AACAASURBVCJwIQdcyfCJgIFbuk186BYTG3sNmbCIlwkmAZrKmRLyVmha71LpfXQngBNTkO7fhLKlioE1XcCGbiFd3lkmkeCefiZl8vHatI+xHN3PLewctBBzBA5NCYxOCnTZwL5bDXxwm4kTs0Jasx4aESgWmKBIYNdKG5+4w8SjtxoYYByOKvDCaR9PnmXcT4G960w8vNmE4/g4MyLw3FmByazA7iEL928wcWpa4HOHfHzlpMDVPM30a1BYWxkXs7PVLDhN08D6niF8at8H8PMPfBC96R5YzPC0+FI3CsqEvNlC1whuBheOIBwJu9EIflcPVjVrV6vTLXhDo8OMejfDrWyMWq1fv1AE/272W70b8mDdy4FJrcK2VuXfynFhY1xv3JvJtdl5jW5u9bLVhb5RfTcDOVqRbyOZhf3WSB8bbWKayTIoj7D5oG82GkGner81608r8mp1jF4P3GwEXerNw1Z0v5U5Hja+zeT5RoDFemAw2K96/WxlnWxVRvXGeDm6X7vnuX5tvJm6ec7NzPtGc0P17UcNN+m+rMuEVlUEHISbKpQC2xjMvrxcuNlI7sE5qs8tBTcJXdkeghwez3sWbpxUoiNujgjrCIcIUvR4mPWu6fr3BGkEmoRptC5j/2jhxjK5cSTYIUgjkApzS2dZdEt/9NFH5eaO7v6EUiozN2EggZ1yg+MnwVEzuElYSJBFmEfIR8hFiESXfBXuQ8lWh5uEn5QJIZIKJcDjlCsv28PfCKMIBWkJGIzJy+N1uMl+czOtLFFV+AnKRNWhxkG1m5aOzeacGn8FrQn7CHI5thxnlqFAG6EX61dwjLCM/6clLuM7B2NuNhv7sHmt4CbvhwlqKSPlSs0xpT5QL2jVqKxIm91DqnqoV+wXY3USInJcqS+sh4Cef7MO9k8BXGX5pDbo1EW+KRv2m2NH+bBNaoOvX2OCbdPbQl2n3rM91FXOKY4dQST1gW3l3Nfd0nXwSBkpuBl0S9fhJnWWFr6cx2rOUm/YV467suCirqg5ovqgwl/pbunK3VwHFhwntll3Ow3uR8KuKfr6w/o5RtRnfjbT3br3IUJg7o/+I4rPfAPe1DSMtg7EdibQwTiNSadmLegD1XkPk/sXUC2UUZnzUJ2jXZKJ5AYbvbvTiPfVrAgJ8gyHMYgd5B6fRP6pSXjTZTg9jnRfZ2xHM+UAtoBfLi5aXJrSVmmhauLwtI0X5phQKI6tHTF0ymzpHYht60HuH66g+OokhOHBTkdRPpKVVp+GaUnYKFNXFEqIvK0T0U2dsNsiqI7lkX1hGpGBBIysj+itbYjf1QmzLy5ZA92pmb2YiYPoWWpEIzCY0d0wpUu7X3UhKlWY0ai0QqXxkfBcGK4HL1NG/p+nIAoCiBqoTBWQvLsfFvuad1E+PIfSi7Ow22NwfReC7qFVwIxbiN6RgDtWhOnFELu3H9EHulGdKKL05RkUxsp4dbyAswtlrIpHcNegV0soxCRNjiEhJpJxCCYNWqhI93pCXY+u/gNRpH5mDWK30xKabTVk2Lyp/XPIns3DKzBcgQEnXUZ21Ee0M4GeHWmktySloRL93s24g+pYDvmnLqPwrVlYySKMGLO6P4aOj/8XxuFbzu25nDMKbCrX86C+6vfq6l6IxyiLTs4fzmcV2qHRPZcqq5n1p77etLKnWlanb/JgtqnhHustt/SblOybeFppZhKjzz6Ji//6JRQvnUREuDIzNmNIMCnR9Rj7HFzANk2Z1CZbruBUpBOZTdsxPdCLYwsTODl5BQvFLKqud/0pC/cFXg1sbumEdEP/1D0mqiXgu2cExnNALFKLr3x2GhhMGNg+aGLzINCdArLFmrXobEHIBDpfOEL3aoFICkjH6SYOVKtAGQa29wHbuy14riEzhB+aFihXfGyltWfahOsb0orzUhbY1GNgXRooEKLOCD58wR19hJbAxQXgChdGR2A4WsUOupH3mVjZIZCOMZ6OgdEFEzN5yERGqzoEMiUf3zxr4NVxEwsVE+kYsL3HQIpxOeeBXBlYkTSwocvAy2MeRhYYe5PZ0S2ZEZ3topu8bRrY3GVg1yAQiRg4PClwalagUDGQsoGiLzCfr7npv2eTiU/ssnD7CuBrL3t48Sow3Gfg/s0mooaBAyd9HJmoudjfPmTg3jUWBjtkt3B0XOALx3x87qiHiaKAIHnlwMpXzXUgYlnoa+vE9hUbsG/zLjy8Yy82rVyPeDQOkxeZxU0Cn3LqZtrNLuitwM1GkCQIo4Kbz3ob6Wbtqncj0wgU1LvxqwcvWtlwL2fj3wpACdZZbzN4s8tMq+Ci0ZgGL6KNjq0HHG6mHcGyWtG7oJyC+nizcmzlRrpeXfV0Juz7enCnGRB7vf1qRfeDm6pW6qzXn1b0QT9XHd9oTunzPWweha0HjeCL3t9mOl/v2FbGLXhMWL+Da1ar62Wjta6ZvtYbu1bGfbntC+rWcs5fzrH11odgX5uVGaaHetkKVtBq6+Mf/3grIqvFdVu8UW9Wf9h1Q4ECbmoIC2mNpr8UYCI8IYxg3EaCMAVaVIw85Xar4nwRBBBCEXQsNxZ3UCb6/5V1IPtMcMU+K9c1BUSUpZVyO+cxKjwEgQf7wLf+4oZOZbemZRn/z3YTOFImtAblfRHhC2WhXLEJeuheTCvSYD8JbQjaCB3ZVpav5KYDRjV+bD/dlcNiTNJNmW1WscFZjkrCQoBDl+Wg5wzbyTYQchGWUU48T7mmK4jEfrFOBdEIijhuQRlRXuwP62U7CHtZpp4EhseouOW8h9Td4NlPtlW5Y7PNQQtRtlnFOWRbOYbsF8/jOKhkj5SlGi/Wr+qhPvLNsaD+BV3bwyZVszWLMmRd1AXqgZpz7LsaU7aT/+cYqniwlANho+6aT12k7qjM4ipDu4rjyrGi9SU/WabKcs5PvpXrNmWrrKIoG9atgLnysGI7KGO6nHMseZzeV85RJUd+clwVrOWxHF+CTY4Xy6eu8610WGVe14GFgiTK2lT3AuNxBLhsD+XIcvUM6Wy/yirfbPEL3l8Gr3+UOftA/dKTYrWyRgav78o9nTqm3FabtS9Uz0pZzPzRf0LxqS/DdCLwqjY6PkbLvy4YBJFVHybdzys+Rr67AHeugrZVDtq3JBHpTUpoR3Ap2yc8mX2cmdJpUVl6eQ7Zf74Kf7wqrRppleSsiyNyR7tMNiTGXJlgyLQszC8AB17I4vmLc3jnqhS2pKPoYEKh93Qieksaub+7jNLhGcD2YXZGUT1eghGthaaTL1ZP92HXRerdA7B7YigdXUDuxUkk7+8Cpg1Et7Yjem8nDMdG/htXUHgth+iGBJL398FZ14nya7PIPTkCb64IZ00bUvcOIrqjB8WXryL3Hbrme4jvaEPiXQPgJj7/jxMSbvqWj8qJecQ2dSJ6ZyfKJzIovzwHVGj9ygTANMoSMvkvrY/s7Qm440WYZQfxe/sQe0cPqlMuil+cQmG8hEMjeQk3hwdiuP+BLkTpLW75QMqE2WXDoHv5D2ZRHS9D0BKL4LPdRtsnNiCyLlFzQWd2ddvC6HeuoDhWRHxNO6I9SRTOlrHi4X5Y8arK2CzjpRJMm0kH3nQRxR9MovDEOMyIj+rsDNo/9XtIPfpLMJM9y1Yx6jrhplpTG8I7et4uDqhaz/ip4sxyHVBrjLo+hem++m3ZjW1wAssMWmIH+6If06oR1nLa+Jbl5nKk9UM61quUMXPpAi6/uh9jxw6idP4UrLlxxCoFRBksg+7MXJwMIS02qUSzVR8jsR5s+tAvYuvbH0HH0BBG5ibw/IlX8eTh53Do4imMzk+hwOC1zM5TEdjWZeDntpr4uR0G1nTzgm4gU6klyUnEfJRcH+emgYNXgAszhgR/D6wzsGujwOlJH397QOBrRwTOTAkgItDfaeCh9bUEP7MF4J9eAy5OCkRjAut7DAy3myi4wNEpV7q0r2k3sbHbRMQReImu7EWBjV2WjLc5WwJOzHnY3MkM5oy7KXB2HvA9E12+A18YiEdqWd23ybKBhbKJqYIlrUozFYHJnI+pQhULbgWRqI9VnQbWpw1cWADmi0BP3MBwCtIN/uS0j4GkgU1dBlKOiZMzPk5P+ehIGLKN3QkDI3mBk5MC+RKwqgu4f72JXStMGdPzOxc9TM8L9EQN7Ftv4t/fY2JNB93RDbw6AkwVfLRFBNJxS2ZR39QHJCLA1XkDk3lI9/e+NlqT+vjyER9//grDDAAuY7PQEtYyMZBK44Fbd+Odt+3FrvXbMNwziCQDFAfioHDRUDfXwYRC9VSY1gb13NLVOc1gjb5pDsJNlhH2XfD7sPaFLYqNNk/1wIU6p9mNsLz2B7L0NrrI1IMUYRth/YauXjsaQY9mS1ArN36tyDxYTytQKqxc/aa5lbFdbtua6WQz3W0mz3p90s9rBotaqaPZMc10utn5y/m9mV7ezPwJk9dy2hQ239UNnZqvYfMtOJeDcmw0R5u1r9k81XWzUb3N6rnZ35uNUz29DZN1vXm2nHWyUT9abWtwPoe1q1lZNyvP4Hn15qSy3Pxhwk0dpqkwNIRCChYSvBDsENQQQOighZsgPeGHnk1cgU7lGspPVa7uwlvv2h+c9zrQUXH0FNBRVlU68FH1s3yCImWNouKP6WPNdrFMvmkNSijEPnOzyP7zfMINwjd+qvJ04KH6rqzlKFdCQkI2BUUVoFJx/NgnJWe1YdPLUXJiOwj3VFsIltgGBZgoq2D97BOhFsEmZcC26pajytJS9Z118DhlEccy1XipTSzrIDRjn5RMlDwoV57PNrOdhEuUoYppFswUryxX9XHmOZQbz2HbCcIU+OP3nB8KYCowx/8rPWT9ytJPjb9K2KZclYNxF8PWMnXvQVno8uHf1CO10Vdlqj5QD9lPBdz1ZDTqmqOS3FDeeh+pdyyPZaixVVawqs+qbiVn1TbKWZWrrlsK7rM9LFNZV6u2si4FQ/jJ+gkc+WZ5lJMOWJWFqALzaj7yON0YQtdpNU/VnOD4KuCrwLAKa6AyNwcT0IWtuUGoos9l9TCD8tDd0dX9WCv3ufr6rOaE0rPlAk4mGWKcxOJz30Lx+1+Fe/E16Y7sVy2IJND+wSEJOGltyfiUZtTCyA9mUZmtomN9Cj270yjPFGSSmvK0B78sEO21EB+OSqgHx5Ku1NULeWS+cAXeaB6W7cCIWhC07mwzYQ3EwczARs7H9KzA/isejs0z5mYCm9IxtN2aROy9nXBWJpD93BWUD80AScBcn4Q/L2BJR0/NddMQcDMVOCuicDqjEBWgOleC0xdD5VQR1oo4ojvS0so0+6VLKB/LIbIhicQ7B+Bs7kDlwIS0OPVmKoisSSD5QB+cewZReuYK8o9Pwc9UEb2jHW0fGobhAfknZqSnvzPkwC96MJiIIy6kFaa3UIUdp0Xp9fYRIApaX/ZacI9mYVYsxPb1IP5QP/x5G8UvTiA3kseR8TxOzxfRFfPxwLoEkmlHZjxnwnS62Yu5ikyY5BWq8rvIuna0fXQNrP6oBJ010guUJwo4/5U5WCmG8uPYukj02Oi6sxeJPiaSqgFhQmeD8VGrPvJPjaL47KS0qrVTgFfy4Gy/D/F7P4Dojvthdw+2dLtBXeX8UjCf87GZjgf3Vmo+ca1Qaykr5/zRE3UtV/frzV19L6u3Vd1/sC/sE9cCdd3Q11xeE/hWx6jESM2sSFsSaM27ObCLb/XMt457cyWw+DTfrVYxO3oZFw++iJGDzyF36hBis2PoillI2BYKVRdjVQOzPWuw91f+AzbddS/aOrvkxJAxHX0PM5l5PH/iZXztxSfxrVeew8zMPFa1O/h3uwz81FZTWhyenRDIugJxh0lxgKQt0JEQSMQNCNPAyByBoEA8YiBXEvj/Dvh46qzAaAFyAeIiEXMMbO0FdvSa6I+ZmMwZeGnCw4WFmhXmqnaB3QMGXL+WPGgyJ2Sszx0DQDQCPHvFkHExV3cYWNVuSPfvEs/rEDC9KiZnLUTdNfjlvQ9LV4gqs8KXXQk8GbuyVCzIi7t8CmoCfak2nJ24iOdGj2LSvYKV3T7SEQcnZw10RIDeOFD2gJfHfHTHBHb0W/KBEV3Ez876GOq0sHtAXnNwchY4OyNkQqL1XQa29VpY3c6+CLww5uHYDJDnRaoKpCxgy5CB/+U+W7qjcyDGZz2Z6W5dr4WoY+DsNK1ePTx32UO2XLNCZXKibYMCC0UDf/SCwJePuZigdWl/Hx7cfid+8b73Y+e6rehItDV9+qg/NWkGmKjIOtzUF61WoEQQWoaBsOUAoGaLer1Npvo+DDrI+VBnqXsjl8CwDW+9TbC6GIXVXw/UBMcjeENYb7waHadupFuRuz6OwZvT4Li0suFVN6v6ZxCuNBq7eueF6aAORpYz5kH9DtYZ9nu9i0MrMq53bjM9CZsXqr56czoo69dbd1DPmsk5KI9GehqcE/q8CpsvzeRVb46pDWyzC3zYOtNIj9U8q7dOtaIzzeTZaA0MWxsa6W4rdTVbV5rJsNXf683nRvOplfYHx6Te+IUdV6/8HzbcVJsJFRdLASl+8jtlDajc1bjB1zN+E5joQf9VzCwV+4uAgaBEvRVM4e8KeKh7DLVWB+85FFxQkIYbGW7AFOBTECe4+WFd7Id6K9Ci+qXDLv06xvqUe6uqK1if7ranAJNej+qbKkfJTAES1RfWpaAk28U2K3daBVb5u3rQrOJzss8K6KoxVP1VG1J1jVXwSYEq5ZquLF4UXFVwV7VBtUONFWWk+qPkocZA31yyXhXbjGUS4KmyFbhUbQwbAzU3FGTVN7isV8lAwbBgsgy9bpUxW/VFWakqi04lI31TrPRN9VVlFVZ1h/VVzR/lFqr+HwTVlGHY/bWCorq+cbwURFd1qjFXc0X1lfOL+xfKl+Wznwp2KL1X46jDdP3arl/vKXOlJwqsqk/lOk4Zsr9sA+Wn1gKWz7rZHlqDE5aqGJrqYYSCtgqMK6DCehsBFLZXyS/olq7miXKT55jzrQCIkn2r143gvTfLVZbqrUAUulWXT76EzDf+FMXv/Qts4cFKtgHRmqs2oVl1pgR7VRzJR4eQuL9XJsqRv1gOMqdyGH1uGlOni0j3tqPvrhSuHplFJV/B9o8Oo+O2QXiZBfhFt5YlO2LCKJWx8GeXUD65AL/swuqMwNnWgfj9gzDKJVSvZjB2soj9L7s4O1HCg6tiWN8VQ2prCvH3dsPpiyP3txdksiIvXwWYoMeyIGgpqglOGnGSNnJDzo2vbcFg6DsmIWLYyjJd0D3AcOEkHZhRR2ZzdwsVuOUqnERcJkliEbRI9YpVVEsVOPEo7DiDgwJepQqv4MKHBTtpS1dxJg8yHXoZAqLC8pk/Q67edH5fjLtHYxh+aTKPMsysC6czhviDvYi+sw9+wULxC+PIX8ni2GgRp2crSMWBB/dG0bE1DWdlGl7eQ/nAGCoH5mUCJWZkj+/tRvIDwzBTcfjM1i6qMrmTGY9L9/WFl8dw9akxmLZA23ACXhHo2OgguSYNi6B5ETqabTFkn7iE4nfG4U1UYXdFFxMRGRCFHLxcAaK9F9GHP4SO9/46rO4V17Kgh92nq4cUehK9ZnuF4DVWAVEdbqo1Rllfq+tFq/On0XH19hT6gzHlWs+1T13vWKb+IFLNef3h5RvRvrfg5hshxR9SGcXsAqYvXcDVI69g8rX9yJ07iWK5jPbNt2PHT30cG+64Uz7tCb6qbhUvnjyEz3//m/j680+gWMrgl7Y7+MRuE1t6gEvTwBeOAi9d9bCyw8BACuCaM7IgkI5Agrf71gsMdTEGpYE//AHw9FmBjAcMdQPbB4ENaWD/iIEzIz5yRYF00sSmAQPr2pkMCDgzJzCZF9Il/M4BE45t4NycwIV5AccB9qxg7CDg4hykdWdf0pAJ1K7ma1nTuyJluCUDpeot+Myjv4Dbtm5FJBZFsVyBJwzk8nlcuXQJUxPjqFTKSMZi6Emm8fzFk3hp9AAW3AvobGMsT0e6kw/E6RJPS0mBqvBw16CFgmvi3KzATN7Hyo5azM+5soFTc3TVF+iMAjv6TKTjBsbzwJkZZnxnHBNg92oT63tNLJSBV0cErowDO1cBj91t4N1bTJkM6cxl4MAVgZ3MwO4Bh8chAe+2AWA0K6Q17na6qm+wcPQK8PvPVfD981W0dwzjw297BL/xvl9AX0f3teRBjdRO3Zi3au6t4CbPC75agaONAFC9DfRyy63X33qQoZVpWW+D2urGOKyORqClGXAJgxNh5zS68DUCRq3IJAyCqO+aXXCDxzUa+3rHvh7ZB+FE2AW41T7Ua1+wT83KWw78bKZPYfrR6jmtjH0rsm90TFDerZTXSruC/a4HOuUtciDxUDP5NAOjb8QaUa9NNwsHWxkDvd/1bkSD8yUoKwUOmsmw0fqw3PUr7PrT6Luw+ac20Hq79ONC12Hfu5ZzUe6xriVivLH3YTqjZMlrLl2Ql2u52cpmu944KACjgycFAPWNjYI8ugWeghFKPkFrTQV5lMucclkOQq161x11nWf/CD2CoCtoDajKUdAn2Cdl8cENEo9R7dXHWoFEZe2mYpCpuhTECQIm1qWgnS431WaVTEGdryAO9UFZtaqNG9upwyjVfwXB+Knuz3i+DvRU33TZ8Vi1cVWuv6xf38DqkFXJSbVD9UeBXyUTHboFYyMq6Kosd1VZSreCFpW6fipwpUMzXf7KOlJPOqH3RclT6Z/qj6pTjXu99UUHnLrO6ZaZ+viFyU7VpcZD3Verua5kGdZH3dpS72MQMKixVwBTgT+liwrmKtmHWU6r9uieWixHPchQ4EC3oNLBuAIjSv5qvBVgVQ9K2FY1bkp/dKip63S963pwvPQxVxBftY3y1vVX9X059wzqnoD1Kvd0BdVvKIfWmOUCquMXUTr2PPJPfRnesf0Mewkz1QnfWpqct5biFXCzVTi0XnxkENG39ULQvU+6DDMWpY/KgovZAxnkrpaRWhtF27oEvLyB7OUC0re0ITkcg5VgnFIBK2bArwgUnhpH8dkZ+BNVGO0WnK4I6Dbo511M5i0cmHcwUvKxb4WNdT1RpLa1If7ubjhdMWS+dB7Fg7PSetKKWfBl4hu+Nby52D4pA/Ubf6ZhlSEkcyTkNORvi8Yh8rpoyLeMGxpIC8Hjfc+vXUfFohs8bZ9kQYsJQhbL4Llyra9R1pAhrYXdo2eiV3Zhd8aQ2NeL+AO98EsW8l+eROFyDifHyjhF61G3jPsHKmhPRGB1xOAzkdF8Ff60B3O1g8S7ViC2sxuGY0kQa8dofWlg6tA8xp6bALwq+nYNoDJDmflIDMcR625HYigG4dHjlXE8Of4GSq9MIPe1KxA5X0JTMgDDX+yDdBcnuC3Bm5+Fa1pIPPiziN/9HkTWbofVPQTDji7qR81aX80ztf9utqfQ1x/9njcINpc7T96o49WaxvmqrnvBdU89oOGnuu7c7D1QWLvfgptv1Gj+EMvxGUdofhazI1exUMiiGnEQTXeiI9WBjlQbEtE47GuLMHD04kn89ZNfxTde+C4y82N4YJ2D39xjYke/4EMdZEvA1SzwypiQMSani7XcNd0xA3tWmFjXCURsgcOTPv7hNVpsAqWqCVhAX7vAbQO12JgLeRMjGYGrGSbsEZgtC/SnIC0cO2jxWQHOzwlkywLrukysaDMkRGWd8xWBO/oMOCZduAUyZWBt2sRMiSDQR8rx0W4LLOQSWJvegQdv34sNq9fAiURQqVaRy2Sky0++kJfZ5G3LxujMDL534TBy3kUkEzlYhoXLGQsd0dray9ieliGwuZMu7cC5ecAygbUdBvrjwOlZgUs5gYRjyD70pQzMsw/zAtNMJGQCK1IGhlIm1qYFIlEhY4ceHAFGpwDbJuA08NHtJt67oQZvP/8q0JX00RYTWCgbmMlbeMdaAmUfCyVeVEys662FAPjWGQ9/ebCKl0YtDPWuwWOPfhgfuudh9Kd7r40vF4ZcqYAMnxZ5HuLRGNLJdplcSF3MW4GIjL/EmFM3CyOWA9v0qaLf2Kj2vpELnL7wv1FTtB6QCH4flGXohrqB4bySadjN4BvVlzeznDCdaOWi/Wa2Sd0U3Ewd9dr+49AnvT83O4dvRiZvxvxqtR3N+tns92A9ywWGrbbzhy2j5fS7nu42gqGN+lMPNNaTlb7GtTqPgm0LO4/x7g4fPiyBEzfcTGYyPDwsN+ah414tI/v534c3X4tX6azZjOQH/l3dIW4G8mjVxGQxrbyaybpZGQrkqg2Fgo4K/Onl64BR31Do9wg8XpWpl6Vgkw4U1bGt6JwOm3QXWOUSr9qm64TaACm4pEMm1Q4dOKn1XbcYVMBHQVxlparuM4J91d249fIUmNUBkn6vomCbsnxVslMyUjJW56s2qvmkzg8bNwXRgufq9dcbN70dSpeUrFV59fqkZKO3TdcJHXArKKdkpsY7rC59DIIP4PV+BMdfr6+Z7gXBcFAPwupV9YX1UemZrus6wFXzKagn6hjVnnprR715rM+7oM7XawvrUFZTKsmPkrkC4mGQlWOnQ4fgnGd9+rjq0Fb1v5X9RrM1LXg/w37TglNZtbay3oSt8zyP7VQxYYMWppULx7Dw9T9H6XvfhuFlQUNGgxs52762N7oBw/ELX8AveTB7I0h+eAjxXd0ymQ5cul/b8IWNmRcnMHe2SNNppIYTaF+dlNm5Lz41ju6tbei7Iw3LseGVKzCY+Mg0UL2UReGZCRR+MCOT3jgpC2bUxlTJwv5R4ELBwwPDMWxIW2inW/p7euGspFWiCz/vy1iecrNLo5XFh3c17/QaOCSok9aSBJEyqYcP33elSzYhqp+ryrJojeNnPJm13JuqSld0xhW1ElEYEQJcD16Jhj4GnF4HZl9EZmk32iyYCRNm0pbJd8x4BEaUFpxWLZ8Es6lLMihp6PWHi4vu80ykzOOEyUzmJoy4Ka0//TkPuS9NoHTVxanxMk7OjOtH0QAAIABJREFU5GGhgnesstERtaXbe7XoQtDDdV83Evv6ZdZ3WQ2tmiwTmRMFVLIV6U5uRoGF8y68OQ+J/gTa1scRG7JhOgZEmVnhPdluURIoHZtF7u8u1OBvhAmaFhP56maxNdHW4K1blUmYIGwYnYMwdt6Lro/9DqxUWvaSc4wPD2i1uZz9iZpnai6oUBivK2nWcibmj/mxb8HNH/MBatS8UqWE546/jH968Ts4cPoo+ju6sW5wGMM9Axjs7kNfRw9sy8G/HPgu/u3AMxgZv4StPQK/dY+Dh9YbmM76mCsIdMQZ+7K2/j1xFvjqCSEtE9+/GfjodiCeAP7llIE/3w9896KAMAUGO4RMppMrAmMZpl4DutKmTLyzOlVbt5gE6OiUL0ElweDmHgMr2wycnBY4MSXQFgG29BoSch4c8zBdqAHN7qSJOddAXgAdMSBTqrWt3faRQglnr7bjo7vfi0fufgBDwytQrVZQKZcwOzuHfDYHUfVQLJXxjZefwUvjLyLenkF7ykGxEoHrMoanj2zFQ8QQ6I6YyFdMHJv0MNwusK6TiZsMHBwRmCsC2/otDKcN5F2BY9MCYxkf6ZiBDZ2MqckM9cClvC+tO+dyAJPE9bUTVhq4NG9iNi+woRv4+duBT+82MZ0x8M0TAscmfen+f9cKEw9utNDVLTAyI/DKpVom95/eSisHH185LvC3r3o4MuVg85p1+NWHfwq3Dq2VF4GZ7Bwm5qdxdWYc5yauyickt6/ZjPfveQfWDqyEzcx4i0GHW904/iimAxdn5WKkbkB/FO14vXWGbVJv5iZsORe419vmt85/SwJvSeAtCfykSEBfY/W1NXh9Yybfb33rW9cyFd91113Ytm2btGRSL/18Ucxj6jPvgTd2Uf4c3fkAun7nc6FieaOvpa8Xbio4pkOy4N86cNLvCVRfGgEXHbroQEn9vRzdCdatAyYdivBvJZdgnQqiKZir91+1RQcw6u+wfuu60KhvOgjS/9ZBrF6W3sagnoa1o15fVZnN6g/qtA4I+Zuy2tTHSm9HWJ/qlamXHQSM9frKsvSxDoI1Xf+WzEvNhTmsrmb3V6rcMPmF6X6YDuj630jX6un2cu7nGvVdt1TV26n3Q59DyuJRuckTejRrS7B+HejWG1sd0jcrv9FaocCtAvn81OPysR4+nNJjgC53LVYWqgpwEnLq8UH9SgHlM4cw/pvvRSxmwoglIExbIsDwi8HitxJwAn7ZB1FY56dXI7qtSxoA+QW6Ptuw0wmc/qtLMISP3rvakN6WhJv1ZVIi6Q5e9eCXyrDiZH4RaT3J2J3wDZTPL2D+L8/CmHYRTTrIRCzsn6hi/6SHR1ansG0ogmTagttmI7ImJi09jRgDXNoSpsLm/JPae/36t5itwaRVJfMX0bLHWmyLA5mAyGQSIm5qaXXEPlZ8ePMFVK7Mo3y4gMLTszKpjj0YRXxPN2J3dyMy1AaTcd9kuDoBMIFShdaoLoTMqL6YLKjC5MiL75qrRK1tbCL/lOTPk3XKMpjIh/UveKiMVxCb9ZHPVLD/ch4nJ6tYlXBw3xrAKVRQLVZh3dKOjp9ZjcimbniFMgxPwLQtWDFbxjEd+dfLGH02g2g6gs6NKcycrCCeAqJdJtJb0mhf3wbhMzM84awDv1xF6cUp5L58RYqC0Fa6l0qRhlmeXtcYjnl1fg7myq3o+s//A87gLWAQT2WdrUI+LEefdbjJubGccAvLuWb/pB77Ftz8CR05zqczIxfwlWe/hS89+284evWMXL0c24Zj2og5MbTFEog4NqbmFpDPFbGhw8fPbjPxP+81ZUb0rx32MZUT2DVs4qHNJmJxwHYFrswInJgQyFcMPHIL8Ook8PdHBb591peJgmihePdKA3sGTFi+gUOjPg5Neii4BlwDaIswUQ/jZpqIWIZ0vb6UqcX0JPS7tdNEqQrpkj5X8dGXAjZ2GbiaFZgtCdjCR4ctUCoJaWXpChN52rDbAgMJIDvXgXU9t2FV3yqkknH4wgNjk+YLRVQrNB+nRajA8bFLcK3zQCSDsi9QKppoNwVMuh4YAlXTQAEWZso2Vrab6Ij4mM370vo0ZlnY3mfKC8yljC+tUZmVfn3aRF9KyAvYRAGyX2yzYxjoipq4vd/E3pUmEnHg66d8vHrFR9kVuG3IwGO7TXxoE7MxAgXG5zSAeAQolHycXRA4Nu7j6JjATNHAuzdbeO92A2MLAl845OEfDgv5tG5goAvxWAwVt4pcMY+SV0LV9VD1XMQjUexYdQt+ed+H8N5db0dHsu1aLK1mi2bms/8NxR98HQyc3XiZ1ibMtQO1M+qdrB17gxeCXk6jygO/aYn/rl8U683nOvcm1w4P1rvkeC0It3ZrUPuz5npywyvwVc1AU38yGTxNOyGsOPWd8uII62fARSTskGsxxW9i3buWabHeucGBDRvLa54bLWvZslt63Rg2bNBVA66PXt0KwvRSl38zgYTNj2BlrYrhBmUPaXVwcJvpvFTJG6IwLcY+CpdKrRmNlDBwXsAy+VptrbSt0cgHCworb8l0Wzyg1XobyLL5HArMc3XDLvvTuAHXxBUi4ob13lBso3rqKV3zdSx0SFrV4eYT7cYjgmWHqt7SOc1C/EU3X6nfjL9omjDV5qnOYu1XSrXNGF98MOgsWnnWk209EZsWolvuRNfv/k3TtUsHhG+Ex0Iz2BN62aizjt1MWU073OCAZvco9doT9n29ssK+v5l+1it/uWUpKzkdShHyBK1YpU4zu7HnSeirrAP5t4JYPEa5Qisx83fl1s86lJu+3n4VZoDlK5ftoFWrSuqiYlgGLd7qQTEFFZW7pW4h2kxXmskyCNualfd6db9ee8J0oZkut9rW5ei8KlPVLb26cjn5NQEn3622q5nslyPLVvuq4K3+MEK57Cr9oz41CkfQSl2qb4SadNdXWaXVuX4xi8ILX8XCX/53YHYCVoqmfYsQa8n1aPHe361CqHBeJl2daaRnIfWhIcTu6oLZ4cjkDswETpg5eyyP4kQViR4HfkxAlD3kLhdRnRNoG0ph5U/3wi1WJNSUTtk2IaMls4/nvzsO99VplMaLuJI18J1pG7EIsL47irUdEbTTW7zC+L7EASqbdi37OC0/g82XsUGVazjdzMnreK1kfx2jlmE9btSsL9sNWIMO7OEk7IE2WO0mqpcy0vXdTEdhD8bhFwF3NAvvchneRAX+ggdR8uGXILPE00WfbutMFmS4QiYaYqRN/lNw06BV6eKtqRA0NpLJYeSlnH8zcqhrmshbFs7MFHFutgLbd3FvTxUbEzEYA1FE7utF7M5uGG0x+KWq7A+tOTMXspg9kYEJB0MP9cDNlzB7OIviqIfOLSnEV9mIdkZgMwkIat6PhMR+xkXhexMoPTsBkS3DShgQ1WqNwjK8iAwHSAROn9elL1p4VqcnYW3eheQHP43Uvp+9FlNXhZyQ9TTbTwTL1Y5Xuqyss5dbVivz5iftmLfg5k/aiC1ujxhH8/GXn8bfPPV1PHn4eWRKhdoTmiUThEuEDxSBrijw8AYTj91p4d7VJj7/so+nzwuZEGdFu4EIkwjFTKzqYEZxYLjNQMwRGMsJ/L/7Bb59wcdIQa4y0hy7zTYxEDfQGzeQijLDOGMGCYwXa5aH8yVDTvP+hIG1HQSei67fc0CxIrC205RxNRl78sq8hwhcrE3bMDwL5QUP5nwRKWY5t0yZ0KfEANtMG2TT0t5BtmIiI0wsRCxkYmphEXDowl5xka64iAlmKPfhwGXyM1i+hQSfTgkXFcbpdKIop+JIdtqo+hWM5j3pFt6XstEdNxahpi+tMxmLdDBlSpf6CxmBySIfJhloixpSVn3x2pOximdIcDlb8nG5AOmKzxAkzJR+Wx/wv+61cfewiRKzxo/7eHXMxzytZ6PAQIcJrpETeaBYAD60zURvG/DiVR9/ftDH42d9eDYguO7SNPba5ur6JWuwvRvv2nI3Pv3Oj2C4ewDtqbZrmSHDrAyo/vx+4c/+Mwrf+wrgudcvgMvZtDY7NgC+blDTa/OwATi5cQ977azmwKEOV2jW7uWuD0E3c51ZBoFpcHPcKnhZbpuCx4dBn2WXeQ1zLX1o2UiezeCnBnCXDGyLLG2p6FsRptbYsDrC4OZi2CBdXeuLrsWG6wUsbVLgLulGHW4IC5uRxDDe10xsS+Bu6BZH+zJQ2M3Up1fRrD+hxy4uk6HnNoB8dWDpDT0O4ZhLAKZeTjPZysLrH7Sc7t9QVFhXW2qP3iSeECjojV4/m5SnXOlu3EG0uIDV7XPthyVrSL1jgwMR0AG60kW23oWe/+OLLTVKbbbfyA1JMzjxRtbVUiffOihUAiqmo7JW47hxw6sgpIKM/J3eLQSZCkISVvFvlXSGFSgrPQUf+btKkBP2u6pPJZVRMdu4SWadCo7qmW8Jg8LCO6gOqjidBFMKZrJPfIXB1bdU482TgBp7jgNBXitZzN+81txcycpyVg8/ocfG1dcyBUaX3Apo1r9LbrUWk47R4k1PLla7EPiY//Zfo/DPfw1x4TjsjrS0Mqy5UdPVuAK/lIdHkDgwjMiuB2CmO+FePI7Ks08C8U6IiIHEnm6kHuyHtToGL+dKy0GCPTfjIT9aRXakiNKVAqyoQPvGBJzuOM7+8zz6Njvo29uD+EBUwjnG4DQcWlUa8KaKqBybQ+nFSYwezeFk3sa0cFCiG7tEf0IaYdLghjanNXhZy2EhOKclIawlEaLbNTO+87bDtAQilg+jCtiGiahjIulY6HBsmSQ3HjGRiglpBGV2WDDWpJF8sBN2j4HqlSJK+7OonirAyAuU81Xkyz6yromcZyJTdVFwfVTovs6HNKaAJ0Mn1HJW0J1deLV2MXHRtfCgcuwINn24hJp8aLnoRh83HEQ8H32oYG2nwKqt7Yjv64WzJQ0zGeUQwjB8mEzS5NjIHF/A9IEZVIoeNn5iHax4BOXxEiYPzCA7XsLad/Uj2kvAQHDpQVgCRtSEP15B5mtXUDmbBYpFufW2734I1tAmeFdPonr6IMQMkxAZMGMdELTCJYyVd0sWqhOjcO7ch9R7H0Niz/ukDlGX1bqtMpkv55rMOaGHxFDQX11H9BAcb8RD05ubuT/as96Cmz9a+d9U7Z7v4erUBD77+Bfx1ecfx/HRi9LSQNI1GVRicQ/CRa0iYDKe5aCJX9hh4aNbTdCa+okzLjzGl+w1MNhuYGpB4PQUcIyxIg0DOwdN7Fpp4rOvuPj8cQ/nZ4EknxD1Alu6DYxlTBwfB8aynGQCyRgwlDSwOm2gN2nAEwIXF4RMupOtCHTGataZ6ztsTBR8HJ/nTZyHAd/F2qqLaKaCaCSCjbfuxOoN26Vr+LFXn5U3Vx0dXfLJzdzMJGZmJpDJzaFSySHr+5iMxHG1qxvZZBSm66E7k8fQ/AL6SkXEozaisTak2rrQ1T2Ijq5eVF0Xc3OT6OoZwPCqjYg6Ebz28vdx6dJpeLaBYiqKsaiDS8JBzAK2dhroiBqYKgqcmPUwI5MimVjTaWFN2kB7hJaWwKUFgfEC42gytIkpY2reuYrxNYFL88Bro4DvCnx4q4Vf22WiP27g6oLAXFlgfR+woh1oixly+IolAwsFoD1mIB41cH6e7uku/vSAj8migWqET9XUo61FFVoc9mQkik39w/j0Az+N+7bswXDvoLT05GLX6Mnzwp//Dorf+wpEtXxzcLORJusb1oA12zXI2RCK3fijDkcbhK28sVVhAG25s1A1py6c1Inm9cJD4duPAHDWtWyst5kPHRuG+V58hVhX3SDSugcvuQ3V/lNHITTA3Rj2hFKn8JFW0LUh4NSoZrPj6upTi7CzAcSX993B8uuCuHA9VKfLX+ud2xRSN4gDvwSAhQPOa1U3AmwtdbSOsINdfyPgZj15aQJdRGRLG9VMxk0hY+1Gecmr6TlNFrXlnB+qKE2UdLlrqn58A927abjZsL/aqOnHNYSb13+84fpjO4huuxs9v/cPLUnh9cLNVq0+lJVomHupvGVcpuVIo84F29QMtrYkKC1ZWLC9etvD6qono0YWmDdTZiMZtjpO15aTxdinctkJsexRdenuvDqU1MtRx4RZhDazgNQtRvXzX4/1aivj8UbrTLC9zca3VZ1ccgejLQZB6KaPR6tlh8lgOZaiHHc9qUfYuc3Got58qrdmtDKnwspUoRx0QKnrnkpWpDK8E/RTH/XkWvVAjgKk6gGBsnbm9yxXB5zX2i8E5r/6J8h99Y9hTlyEvWIl/GwG1ekM/Egc0Z33IP0rv4PImm0wY8laopnTr2DqDz8DceIl2IlOCGHDXhtBxydWw1mXhp8rS3hGmGdGfJhOAic+NwITZcRSHoozVUydtLDlsUEkB21UZipwC5Bu0syczqQ2wqG7vAXD91A9mkH5X0aQP5NBwRUoRR1khUDJM1BxTbgeLR+ZrNaHS49F34BBVED+xlqLFdiJCPhAzi0BZcbW5P7ddWVi4Nmih3km7TWBqIhhVTKCrf0RbBqIIEEL1TYbImbDLPowF0qoRn0cGfVxZKaKkVIJJVFFzLfQ40SQSvhIJm3EbRsRxrE0PFjtBkTJgFmiVbkJYQHVYqWW0MgknK0lobMsE7bpIWJ6iFtAwjQQz5eQjDpI3NGJ6Nv74WxLQxi+jDVKS016alTmXYw8M4mu7VGk1rWhNOZh/PvTmJ8oYeWDacy9lkOkLYoVD/bB6YzIREO0pjJpMEVYfDGDhT8+CVE0ICoLtVABt+7FwH/9ogxZQIjpLkyidOJFZP/1r1A5+gNYlSKctjTMaALV2Rm4AwPo+Z/+EIldj8j7OOo048cqa+SbufaqOasnygsm32K5nA8qLm4ryb5aXZd+Eo57C27+JIxSoI10SX72+EF87omv4JnjBzGWmUWVgYCViyw3B2qDUDTQZgIf2Gzi4ztM3D3MWJsCE3kf/SkTPUm6XhuYLtFdu/bkhgagFRc4Mwn8b88KHJ0RKJQFuuPAjiHgkXUGKmUTxyaYdAeYrwqUfIEMY+b6QNIG+mO0/jSlizpdz8cKwFyJ4JRxNRlL00Sx6GF23kU+z0VLoD2TwVC0A7duuhM79j6CletuRWdnJxKpFGipOj83hfnJUVw6fQQXTx7F+ZFLOJmfxWGjgnwsBtMX6C+72ORb2NrWjeFV67Buyx1YsX4LegdXob2jE7ZtIpvJYXpyAmePvYIj+5/ChdMvodpmYMqKYtaz4dsm+nsj6E0ZMtM73eXzFYG0QwhpoiMqUHQFJguLVqpVur0Z0jqV73S0loBo5woDnsEs8rSShQSWK3oM/NZOEx+8BViZNqT1J139r3BMckIeU6pyHAxs6AE2DhgwLQMvXWL2dE/GAs0xY1LNar5mp08T/8XgxZZhoCOWwEf2PISP7fsAtq/ZjFQ80XTjouAmquVm4UPqzxi68kXiMJLpG4/RN04Bi7gl3Mtz4S9M1BTp2isECmlfhcFNI9kJI5qoQf8gFyjnIbIzy5/5bKgThxlPyX4u2fPzP14V/vx4oO3XAVIY3DQiSRhtXTBT6ZobpHSFDNnd+x5EuQxRyMLPzUPkWmw/nzSnumpl8xHpNeZXHzotNV9SzQmDGTcCTpGZkoBcvppBT9UEOwIztSiDeFK6edQCBIXJwYco5CCKOfiZaYhSze2q9lossBm40X9XVSjAyWKcCMxEB6x0H/38arLj01j9xeM5oHRJKhWuj4m72Pe62qX1qR7ECfk+lKfXhZrXZWEkOmrjH2+T/WCg+pr7zFKRyTPKJdkXUcrDn7mimbGFQ9n6Dyb0DgQaacdqbQnOHzaAOl4pQuRmg+aWy56rhh0DZJ9jN/b1mjBpKcDA+XOQ696SVxNdCsqecbkiCSDRXqetGgwrFyCys+HHqcOsCIxYsnYDreu2puaNhOIvjiM8xj8JeTWbI9QSJwrqj9wJ6TJbLI7zj/rfehyTxRO5JsVStfVZS3x4TSXz8xDlfGizl8BNXc1kmW0w0z0w4sla2xdjzC0RH4ER9azIObsAkZuDKGVrhwRlUhd03rh2LvnGWoSb//ubBzfV5kZt2rPZLDKZDPL5vNw48VO9aLGVSqWuvdva2uSmR7l38rh6sS+XO/F0UDs/Py/bolySl1tW2PH9/f1ysxaM0U33W/aZFl36i8lU2F9ukHkOX7rbqwIZQdDF/1OmYWV2dHTIMlXSGSW7YNzKIDQkUKG1DstU2adV+SomJsvgWCkLTI4d3+yHgtPqWLZRf7N/CwsL16w7lRzY976+PvlfNRbKwoefSl/YPv3Fetvb22+QnS4/Jc9rc3cRwoaVyfPYD5apYKvSPSU7tp/WhmExQvW2NXpQrx/HOlXfFTxTVk0cX10/3wiY2t3dLa1aVf9UXUoeQf1sVCfbriwKKR/CCd3CUJ2rPnUrXyUDlsF1gfMjWHc6nV6ix0on1NrABKPUU13fWC77SOtdXZ+UFZmuj7pO8G+WMzs7Gzq+g4ODcg1SCYNUkjEFbHgu+87v9cRVPJ5941hSb8LkzPM4p9hm6h9BpppjKks1ZahAkXpAINvvuyg8/03M/cV/hTFfQWTb7Ui88wOI3rEPVnqolgxnyUvAyy9g/g//PcqvfF9mN4cVhUhW0PahtYjt7IOZpOu6W7Pu802UJktYOFWVVp1ta2wsXJhHeaGM8hyQXNGGnp1pOGkL5bkiIgkLVpT3ombNhTxmA4UyqiczqL46B/f0AkSWaxzjbAqA1ocG3auZwVxAFDyYw3HYO9MQCQvFv7uM2O1p2D1xVC6XUDqfRfKdfaiey8LP+NLls9JlYfwHM5ixI7hQEBhZ8GT4uj3DMWxKO9LYZ77s4dRsBQdHyvAdYHWPg9WmwEAM6NyShG2ZcE9kEFsbkTFB3dMliAUguieN6oUc/IUqors7Ya5wUPz6GPwFt5ZAyDJlZFDZfm6m+WaMUOb12NKFyF1dsFclZVxQwezEPvd73OT4yJ7LYWr/LOIrHbSv6YQVd2AnbSm/3MkcZs8UkFoVRceGBCKdTs3N3GCsUhvebBnFAxPI/9tloBKF6S0AvSsQe/tH0fHRz8CwavFrg2Pvzo6g9Mr3UHrpO6icek3C7d7f+RM4a7fKe14F5jmvXs9DTQXlVbgJPUyIuq6rBxvBtVaFNNHn+xv5YDPsuv2j+O4tuPmjkPrrrJNPYWYyczh59TyOXzmHkyPncXr0Ai6MjWChkEOhWkLJraDCjGcFgfVpA5/abeD9m7lIAF8+QktLA29fZ8rM4s9fFDg4xniYwP3rDGwfhASVXzgi8D8OCcyUaeYuwPjEEWFIiEjgFo8QpBkS5jE5jm8yliQT8dTeec8AQ1d0xk0ZjzJmChSrHkZzNE030B030Zs0YdkmJssGSrMFJOfz6DEdDA2vxi0778Ed23ZjsGs1HDMFT5iIxiyYvPGcn8PoxChevXgC/3r0Gey/dAztsRTuXXc7Hr71btyx5lZ09fYhkojD83y4DF7MYJdGDhdGj+HVQ/tx+tirmBq/iqxtIN+ZRDRlI+kImC6tMX1M5gWilkB3wkQ7426AFpyQWeArrkDUMJCOGOhKGojLzG+12MfZKjPOC1QYY4RBpg0DtIcsuoYEyO/fCHxyhyWTCY1mBL5zTmChYqA7AQy00T+AFq/A+LzAncPAPWt4cTLwuZcF/u6wj5Ein94ZiERNxK0I4pEYOpPtGOrsw+ruQazqGcRtqzdh66qNGOzqkxnUmy1emb+4brl5s+ppdg4isu1+JB79uRuLWAJsGljlETbMjUFUK/Azc/AmRlC9cgruqReaxqtbcmP+6GOIbL8PVjtB61IrvvKRp5H/yv+zvG4uNtnecCeid70P0U23Xz9/cVfsTY8g86e/BVGtZb279tI5Cf+2HAnzorsfQmTzbliDa2G2dcKIcENOCHmjfBjTR8Inws2FKXiTl1G9eBrVUy/DGzsPUakDA+IpJH7mM3BWb4J5DZSwZdp2vAXQsaQ/DawwM3/1u3DPHV7a/zrDba/ficjmPXDWbobVu7ImAwk3IzBq0c9vvH3gk+t8VsJNb+oK3KtnUT1/HJUTL0IUFuTNqHwtp0+K28Y74Gy+E9Hb3gZ77RZY6X4YjFPFMVkCyRdPYDB0wk0JSubgT1+BO3Ie1fPH4J57BaI4F0JM9C61YP1WD4DWBTECBPvOtgfhrNoAa3gDrO4hGAmCPk2/bpAPYz/V4KZfyMIbP4fq+ROonjoIb/QsRDkXDrGC3LNJe53d70N01zvhrFgbmCMCjHlYPXcY+c//nzdOnuXNVtgb7kbsvg/AWbul8ZluFflv/Q0qrz0LQcjZ8FU/lqa9aisie96N2B1va1pG+cgzyH3x/26op9aKWxG7+12I7bp/sbzlKDTABDkE/9J1bnoC3uwU3Kvn4F49DX9utKU54qzbjsR7HoM9OHx9PmrNmP/jz8j51/QV0AkjnkJ074cR330/rM6eG07P/dOfofTSt0KLDcJNw4nDGlyP6O4HEdm0E1b3IIwEHz5FYcg4WCFriOdK+RBu+rPjcEcvSF0vH98PPzMpXQ5vWEOWPMkKKVMfnmXATQWsWKICA43kqW+IuDFnVvgjR45gbGwMhInKfViVp8rihp2bekK5VatWYevWrRgaGpIbLOUyrGfObqUtwXYGYd53v/tdnDlzRoKH0HEI0ORWLOl+8Rd/UcIqggy2m5CC7T548CCOHj2K6elatntVFkHMli1bsHv3bglPlLWM2tgpkBFm1ccyX3vttRvK3Lt3L+655x4JsAhWgi6AQeBIuHT+/HlcunRJwkeew3EKwiZdRnpGZwIZQt3169djYGBAwk4FfViXAkEER88++yxGRkZk2Wo8eP7HPvYxeR7lRojJfqtYg8eOHcPhw4cxNTW1ZJgIcW+55Rbs2bNH9pHnsV4lOz07tn4ifz9+/LgcD71Mfs+kXvfff78EVAS7qv3sA8tm+yknQiq+wqzkkUyKAAAgAElEQVRKm0FIfSwJrD7ykY9IvWffCReUe/aBAwfAxGMck2BdTdc07QC9Pe973/vk/KKsWB/nHGVNeXCeBmUcrDcILAkvlJzVHO7p6cGaNWukLrB8ypJ6HYQVChi/9NJLOHTo0A1179u3D/fdd5+UO+eosoKkzKijjz/+uNRblcVZzau1a9eCc2D16tXX1g+2W88SH7Z+1CuT5X7qU5+6Nq85N9gGPX6g/gCB7bl69aocu4sXL8q2c46p8Q0bOyUbrhecD0qGmzdvlvWq8A6cN6ybOqLq5HXU4zWzXIEzuE4+dAy7R79er5B7gMKz30Thm5+D+9qLMFLtqJSqiO3sQOodA4hu7oQgi6u6tXXfNiD4cOJsDkf/dBwr9nWi/229iHZayF3IYOKFGaSGU6jmPCRXxNC5PYlIByGpAZ/Aj7fLni+BZOUy3dZnUD2dgz9Vltl4CfRkhnIDsNbG4NzWBiPuoLJ/Ac6GuMxmXj2XR/HQPNoeGkD5VAbIeHD6IzD6TSz80yja7hmA3xPHxTM57P/BNM4IG5s6E0hHbEwXKhjPFbE65uPuXWn0rYvCulyCN1KCvacNwjNRPpRFZEMCzuoYysdyMNMxxO7ugjtShDtagNVfi+dZen4O/hXei3rSxoXxR03HhDWUgLMpjciWDkRWxWCkFrO8S/nVjFgy57KYfy0PNyekhSrNMK1IVLr8FyfLKEwWEOlxsOb96+AVGGPbk+7w0oU9wgfUBsqvTiL//UlUTuZlrG5kp2Hf804k3/MriN3+Dhh2tOny4Bcz8LLT8uG53btG7vkU2NSvQU0LCjmAukrdVPFiG4Wa0B+IqYdxbIcK8aAsO4NhUG6mXT9u57wFN3/cRuQm2kNX60whg6vTE1goZHFxcgTPnziEp155EedHR/DIOuDX9xjYNWhIaPaXLwv0pw10xoH5PAOSC+xdYyDDWBswsKazBvB+/yWB/SMGTM/H7mED964xpDv1wSs+9o8xNqRgnGT5ikQM9MRNpBwDfLAUixAIMtudh8tTVVRyHoZtYHuHCcdkQiMCQA9Fxo6IGYh12dJknU+cSmUPhUIebiWDnrYktq7dgds33I91Q7vhxLtQqWRlHI5EJAbPq+Lg+SP448f/Hqt7h/Ezd78b927ahSKzp+fnkYglYRoOFnKTOH/lAA4cfxLnx8+h4DL+SQLRSBKOY8mkRF6+hGrWRZX3VcLGQNJGf1Kg4Pk4V/BwviSQSDsY6nYQcSwZNzNfFNJqNlsB5ghoFw1ZYpaP3lQtG/r2QVPG+Pznk8DRKy5WdAK/fIeF92+0pQyfveTKY3atYqZ4QyZ0evyMh1eu+Ng1aOLRzRYG08DTZz38X89UcWzGwtoVG/Dorr2465bt6EylkU62obstLf8mzPQXA1zrFhmNVOuNgJtW31pE934Q7R/7jabZ45aj5nyi5k2NI//tv0Xl0JMSIjV7pT72u4jtfU/o5rn03Dew8Cf/sVkRS39f3KA7t70DiYd+CbGd995wvjt2HrP/+f0Q5dqN+bWXBjfNntWI7nkP2j7y6zCjsSY3Sc2bKCoVVM6+hsL3voby92+0FKIVbftv/iGim+6AmUw1L/B1HjH7ex9D+cjzspSwuKq0BLNv2YvU+38ZzrpbYSbozvP6XoJAPDOP/L/8HcovfRPexIVlFUjrOPuWe9D20f8gQSszW76eF0E0wXzxucdReuqv4E/VMjDXfb1ed9BF8GKu3I7Y3e9H/N73wOrpfz1duK661WpNv576R1Se+1JrgDOsZlo2tg+i/df/OyKb7qhlBw15eTMTyD/1Tyh957MQvDm8yZdz+7uQfN8nEd2yu2kJlTOvIf+vn0X5hW8s7V8oTww8FGAY6mQXEo98HKkP/5qE4c1exee+ifk/4BoZeGlF8yFK8tFfQOLtH2hW3LJ+9+ZnUD72MvLf+ge4Z/dLmF3vFdm2F+2//N8QWbMh1AJ+6jPvQ/VM4EGGLEy3M77R6tdIdiDx3k8j+Y4Pwu4buqH6hT/7L8h/++9r3wfBqGZhba2+Dcl3fRyJB94vYebrewn4pRKKL3wHhe98EdVjz14vrgnY5IFLON2bDDcVvCEsefrppzE5Obmk6+r34KcU5+Jas27dOuzatQu33nqrBDEK0imoUA9cNZJxEEQxW/2JEyeuwaMb1L1OPJlGkPPXfu3XQCsvAg22mfCSG7PnnnsOr7zyyg0wjXUSbG3atAmPPvqoBBcq1hnr0fvL/yuLWP79/PPPLylTteuBBx4A39wkEi4rizqVjEdlpSbI4hixXTogUnJQ9ely0fse9kB648aN2LlzJzh+7AfboCzOZmZmQKBM4KODU8Kcxx57TIJgAnBCRYJNWlByY0zwRZDLvgRfhGcEaQ8//LCUIzfm7AvbxnMVWA3KjrCU/dbL5DF33HEHHnnkESlnpbesg29uuNn+s2fPXrM81i2Udbmpv4OgMygzwsFPfvKTIKglAGP7abHItnN8CXZpoRj2agZRg5ZX/D9BKiE04SxlrSw5KY+XX34ZExMToeGhglCztqYw1mDtoqB/qr85LoT2t912mzyGc0KHjMoN9ZlnngFBbrDuhx56CHxThwjEebyCfyzrG9/4hnw4QT0LvoaHh3HvvfdK8M06CYgJXZROKFdYNX48n/JXZSp4rcr97d/+bfmwheVQbtRPjh11W81RtpOw9YknnrhBx2927WfZBLx8WEFYxPqpI11dXbINN+3KyzBq3/wDlB7/IoxLF4BUShoEVac8oMtC4oEutH9wBWBH4Wdpbe5L13HhejAtB1bChF81JbzMXcnhwuOXcevHNsCOxzB1dA6zx2cQ67Cw4v5+RDsT0nDHp+UhE57HHOm14OWrqJ6dR+mlKZRezaE6X4IhTGnBaMaZydwFYlFEd6dqyY6YACgp0PaOVaieyKFychaI+bD+f/beA0yO6kzD/Sp2nqyZURhJKAuhhAAJEEEiGZHBGAzYBpuLvbbXxnGD17venNdp12EXLwaMMSaLjMAiChGEAAkhCeUwkmY0sadTdYX7fKf6jGo6TLcw3mvfh+JpZjRdderkqvOe7///aXEM/mI34gvGwJyQgHcwi8FXe7ETKp4+5OKwDYyPKDi5QcWihAZvSgRum4ncrkE4vWlEzxsD97ANr9uFOasO6lgDubcOwzsAmAsTsHszsDal4HR50GIqXJri5y2hxjRaozAWxBA9uRHGhGZQLUULNhBMGhq0mAEn4yC1O43DbyXR97aF6Z8cj1CTi96NfUjuzGPmDZORPpjEwecHGW4D7UvrEO2Iicj2HsGwrgnfmqyPwfu2IfP8ANSMCr3BgKtY8IZScOvbEf/ol5E499qa4GZxf5Q+Nn9bxaacC6R7kCCclJsBtYwFqerks1/6ceYczD5fHCyulvR+H8/5EG7+PrbKb5mn7oFePPn6i/jxyrvwzo63ce08RZikz2tTMZhV8PIuD28cdJHKe5jRouCkDgVRE3hxFwMEAfGQh/WHPPzwdRf7MgoF8Jhc52FmMzAmoopo3kM5P/oaFZ15VwHn5wFbEebbTjqPRM7GFBWYENYQ9ujgg06LNZiahrDuA1AKznOWg+60hV12Fuk6RiozEIvqoFtJmrxlM/2IGhFMnbAQx8/+CKZPPlnATStvQVd9FWff0ADWblmHlrpmTB83BWPqm5Czc8jnbdTFGmDl09i6Zx3WbngY2/eth6pHYJhxIS3Pey5SGRv5HgtNGRXteghNEROm4cvfqdDM2oS4jLBuQzVcZFwXnZaDvTQpDxnQw7owxa8zfNN0lo0PdbsQcCgRBpK2gnUHPKHGpM+QS2cC189XMLNZwYt7fPP+vKMIZ8WUnbENZrcAc9o0jK2n+Tqw6ZCHf3oph5f36Th+xin4woqrcOa8xTANoyDdP/IiJF8qpLlItS4l4Oaz98Kziswziy1MKymzKEgk3Dz5g4ebwy+ydh6Zl59AdvXdyG+mkrPy8TuDm3MLcHPRaHCTL4Olykj92KWILL8akSXnVFQVidango4mdOyCwpS4ELW3UnEdB/nOXRhaeRusV1b6CkZualIEHK9H3R//EKFZ/5dw86VCTmk25/+qNrbDnHs6ImdcgdC8k6p1R1H+IHgRSqwaAAbVrNlXn0LulUdh79lc9T5a22QB5OOXfNoHrRUiKov80HTZZVAzvjxSzVleXVpYjQhVZ3rVPci+eA+cPRtGyUuNvjiLU2AXM0LQ2qYgvOxaYSpVDhZVrYQaTmBbWDu2IPP4LchveRUu3TqUg7IVonyrDa2IXfPXCM9bDDVRX/mOrgNnsA8DP7gZ9o63KponlyRQBCKH4eac6nCTaWVffUZsnuQ3vXAk6VHFkkdUnNGPfAaRs66CMWl6DTUJ1AQ3p5+E2HmEmxfXlOZRnUTfW9kMUk8/gOzz98Pes0m4AyhWO79/uBnMzW8JN5nUCPNzWsmbMBdfiPhFN8CYOkf4Cyt7iHJmhXqCbiXEXFpl44JjNrvuBaQe/wWsN5/xk60Bbo6oO92AWaPPzSC0qKaWDMKUvXv3QiqygmCJMIVqu7lz5woYRaCwZcsW8aGqMQh/eA5BE+EXlZ9MPwgVJOCstW8FYQzfOyrBTaoQeU95lFPnBe9ZrIwjnKJKkWUbP368gCDFcLMYchFSEAZRcUYww+8J+Zi2jDAeVIfxd8Kv9evXlwBTKg8JNwkQqR5jnbGupekr/06QReViMXgWz8KCn0CWg0CF9w/6CuT1XARLNwOy/HTRRJBFJSrvR5jJ73hfLkxZJ+XgJr+/8cYbxXmEjYR5/H3MmDHi3gRvQbhZXHfMG9WIJ554olDrsV/IKNxBxQ+vk3UooW4xMCWYlXBz+/btoplZD/wQjj3zzDPg32X6sh+wz7CujvZg+Xg/thHrh/XKtPj3SnCTYIv1W+0oBz/ZL5g+247jjcCO9w7WR/A6Amber3gsyHMIIQiTmR6BYDHw5L0IOBcvXiygnDSz55hgn2BbUQ1bDl6fffbZAm4SbnATgnCE8wf7GeuJIJKgOQgig32D51KJSzjIcnA8ST+YckzJ/s5+EQSmleAm+wtBK/uDdP/Aazk/yc0G3qO47llOns8P+wnLLw9Zh7wnNxzk9TyH7cM6oBqVfY7jleczHZaJdciyVJub5b1oKWHt3IjB//o27N1viwBACt8racLHkBh8L085cBn0Z1IYsQvaEZpOl1SGH1CHnjB1V6xNe94cQKY7Az3GdaGOg6/0Y9IVk6DHPXStOYiuV5Nom9+GxrkRmM2mUDeqJq0qmYwCj1F0VRWKp8PjGrczCXvXEPJ7hpA/kIXbm4eWYYAjR0Qw57laYxjadBPOwYzw62kek4DWGkVmXQ/UiTq0Rka8zcN5cwiq5WJnysWg5QrLzAkxDXnbhb64HqFpdfD68rD3p6FS/RlVkN+Yg0ejCNODeziD/F4CSkX406TK0gurUBs0mIzGPjkGfVIUWltEBP4RXsoo2BGBehS4FpA6mEe+K4NDb/YjN2Rh4plxEW13aH8e8RmNMGMKBtbtg6vGkJgZR6RJh5kwRXpOLlt4j1fhJi1Y7/Yi9dR+uHstqPRBGiL1oMs3Lgk0eMl+2FTuHrcU9dd/C6GZJ5bd8C1+bnFOk/1NPk9lfySsL3b5MNqcwz7PsSA3s9gneb1UYsoNJ47jWjYnmZ5UmDMNPpOLn0XV5sCj/V7ek3UgwewHHeSMafMZ+iHcPNrW+QM4f8fBPbjvhafw34/cjcxQJ/7oJBWXz1IxtZ6DQfFNp7ljQYhm+C4Ct/V6SOaAjkZge7+Leza5uOcdD0nubhtAiFOK7QkARzNrQ/HAzQ5T983T6yI0T/cQzdsw+vJQe/LCyTBElDUToZAJnbJ4IRT3uUDENBA1DBiMXJ7OoNPLYTChwEloCDEym6LC8PJw3TzisTGYPGEx5s2+AE3xRlj5LBxG9ubkzUGe950IcyFEB8oEO4ZuImRG0dn1LjZsfRpbd76EvJOGqsdgQwezx6BGGLDQklLRakYRC5mwVRdDuSyyDiNTetAUDRroD8ZCKmvBsemY2YUbVmE3m3DGhJHxVBE4iQGFhvKAxY+rwObzSvFgaAp0QxH1ruY9LB7r4bq5Cj56rCYegIcGgFSeu+EeYiHuKEE4g47pKhqiqnDFuK/fw7+9YuGxrR5am2fh46edj8sWL0dTvGH4pVL65uHkVusDmW0y+D/fRubZe474S3wf/XxUuOm5sHZvhztAijvSL5ZcvCqhMLSmMdDbOyqCI4I/wqvUQz+B07mlYi6rws0ffbW86XIxvC2GJvOW+8rNRaXmp75y8yIBJ4vhptLUgfjVX0NkyXllIZ2bHIC17R1Ym2kGvAVealCUTQlFoCZaoHXMgjbuGGHOq7dPGFFua8tbSD31K+TWPAiPPh8D/krp5yV02segt04YFQ7SbDk0/xRoDU0jwSujEw70wXr3DTiHC+asw2/ipdWfXnUbnAP+osU/FBgzFyO6/EqEji9vhipOo9PzdArWjk3Ib31TgEnhe7VwqDTPap0k0tKnHAu9pR2KWR76etmMSCf1yK2w3n5W+JAUOSlWgcWbEF5yARKf+CZUmsOXgXX5bZtgvbce+V0b4fV2ih1yvojSrYDWPgXahJkiWqYxYeoIcOKmBoXaMfv8PXC7dvqA5UiVlOm3NZioi3oKJFPfCmPO6YhdfBP01vGjtq+bScHetxP2of1wuvfAPbxH+G0l8NGPWQS1eRx09q0x46AU/GmVG1zp5x5F5qn/hb1jfdHXlQGt2jwB5okXIPHRPxL+akc36fJ9b2bffgXpB76P/NbXqs9EZSCkseAjiF30aYRqhJt0LZBd9xsM/u9fwcv0+zsD1SzBFcCcuxyxi2+EeewJFdWoxQXIUrn5vS9V9n8LQJdw88xSuOkM9MLa/BacngP+okm63eBmX6IBihmGWtcIvXUstJb2ivXHRU1m7W+QXnUnrDdX//7CTX8a8cewSTP0aWj86nehj5tcdpPIPrAX1ta3YG1dD/fgNrFRQgBKX690naJPnA1t7ETfbUN944j6ST/7CNLP3C3cXJSapwc7RLldvsL3BeVm018X1KfVe3BVtzH+FOkrufiMJwAi3KS56/C0UlDGUVFFcEUVEiEWF/SEbfwED0Kys846S8AVqv24KCAYkAqOoCqvhiIM+8KTkKsYbkowcskll4DmoJWUccVwLXgey05oRHUX89fR0SHg0csvv1xWZVmcb5qjEgQRyvB6Ag8uhCSkC5rWMs1iuMn0CLAIOAmT+D1BGE2ECYWYnoRmxYCO1/I8qi4JWqXvwuCCkmVlfgi0WEaCnj179oi/ES6yvHz3ZJvyXiy7hHGEloSDNOsOKjeDcJPfUcFHeETIy+sl3OTfi49gW7B88+fPx4IFCwQ8Yh55H/nOGfxJmMf+JuGmTEfCTZaB8JcH+yrbhQfzH1Ruyvxcfvnlouzv55B9hnCNdU3lL8tNIM7xU6zcZPtKNeTR3o/34rhjmmxL5pljqhzs5fesy+XLl5e9Db+XJudsGwJIplM8F7A811133TDAJWTkPdleLK+Em7J95XiScJPtSGUn25RpsT34t5UrV45QbpZTEvMabjDQHJ/XSfNuziVSBSZVnMVwMziuv/71rwvQyL7OuYim4gTpTIMbCFSfUmVbPGewfFTKci5jXbPMcoNGVmoQbrIOuNHD8cNxQzDLe9HMnQCV5ZZ+OaW/Xo4fCThH6w9253tIP/8QBu/7GTRrAAoXzsGNN/kME7ESANfiutWBcVwU0TPbEZrdCMVQ4WbpxIzCABW5PhupzgzswSzqZjQh15tD/5ZBeJqGjos6xLvt7kcPIt9vo25yDHUzYhjck0Pj1CjCLaaIFC5eDwQY1Ar7dJ7wT+kOWHB6LTg9ObiHcyIKu30wAy9pwctqfpRyxijnO6+tQx9nQqO/0LQDp8eGx/cNlWGJfB/u4vy8C6OFjjZVuEN5OAcseJYnwKXiMZiRAzUCKHUhaGMj0FrC0MZEoDWHoDWa0OpDNB8dfkVkuhQwuVSZeipyvXkM7UghvTuN2Iw6RNs1aFEDQ515HHq9Fx1njoGTdZHenUF+0EKkTUP9sQ0w6wmoPXgOsbIKNWwKoJtZ143smi442zIisrkSoSlO4D278EgXfd/Ow2Wwo1Adwuddi8SFN0AfM3ItJvuHEDfZ9rD7FP47qPBnesEAQNKHtHjHKeeWLAA25aaF3NSU5uYSdAb9N0sldbHIST5n+AzjveWYCW6yHe3cV+384HzGc+W88EHfUwYh+xBuVmuR39Pvg5M8pyBp4UPHu+u3v4NfPvsY7l79CGJKL756qo4LpvgRulM5IO960FWVwcBEVHMeYUNBtM7DYEbByk0u/ne9gzV7mK6CeeM9nDJRRaOpYEu3go3dLmyX0x6QdYEhW0E67yGUdjDNzmO6CjTrKvIqo7Y5yOVdOLYj5gwCTp0LDSr9NA2RsIm6SBha3sOewSH0R1wozQYSVHEyMhn9S3hZxMMN6Bh3AubPuRRtLRNh21kBSFVdRzqT9dMXINaAYeiiPoQT+byBnXtfx7vbnsCe/a8hT2CpRuBqGnKOh+yQDetAHhPUKBrCITiKi2QuBwZtsm3H3xmhz07ubHGXX9dgmAYimiZ8j/bZLl53PXQRioY0hA0VcR2I072JAkRDwJQmBce1KoiHFNzxtof3ujxMqgc+OkfF9QtUJNMe9gx4GF+noD2uYE+/gvs20uzfxaQG4IypCpYc4wcf+o81edy9wYYanozLFp+FG5ZfgnHNrdB1Q8BdTTxwjijKyk2UxV2afWnwlm8jS+VmSWCNwtmjrOVker5Z+mWou+aLJfaEVMQk7/ohsmtXwu3ePTILwbT1MOhvLnHNVxGadXwgoMaRS/J7tiPz7APIPP7jisEsaoKb4i2xggV9BbBh1AQ3A2Y8hXSM41cgfvFnYM5aWDKj2F0HhJor9at/PAIYgvcPcBYGhyHgi1/+ORgTp8J6902kV/0SudcePZJu8Rq8XFmK/qa1T0b9l38Ac9J0KOGAQoK7e3u2I3n738F681n/HqNBH7albE/6Fq0bh4avfhfm9HnlVVN8Ceg+gPSzDyPz6E/84C7Dh59QOYFg6IxrEDnzMoSmHwdC8XKHl8ug93t/gvymkf4UZXr65PmILPsYYiuuKbmcSsXc1o1I/uxP4RwsmJUH+V2wz9KMaMKxiJ73KYTmnQLPor+lx5B99IfC91JZsfMoCujKEVqOVLwSbULo5EsQv+YbIPgtXwEe7EOdyL7yJDIv3Ae3s4KSNaBM0ybMRnjZdYicdj5U+uksvJw7/b3IvPgEMo/+px80a9QjUFGck487DfHr/hLG+Emjq12L0kz++ofIPn8f3J49o9/uA4CbvAHBb+b5R5F55IdwGdCmCtykgrfhz2+HOX1BTapiWYjfFm7md23B4K9/DPvNJ0VfO5LNwm++AEQEONI7jkX86pthzl4ANVreLUXqsTuR/OV34Q6N9Ln3e6PcFJOAX3tqfStCJ5yP+k/cDLX+iOJJ1q21/V2kHvwxsmtWVu4zhWpSmycitGQFomdfAWNsB9KrH0Hq8Z/B3r2ptO2rge7g3Rgtfc5i1Ao3a3lGi2m3ADv4fKd55quvvioW/PJgOoRnNP2lmSUPqtUI6QiwqNKQ9yKUoFk6VUsEVDRN5mKDcICLeal+GhFco8qol4EM5EKqEty88sorhc9PgjsqDaXKK7jYCdZJUOFB+MDzucAjoCNYkXAzCCJHq1MuMgk3aabOeqBKTQaxkf72+O64du3aispNwk1ew7qlqpFQiPXL9li9enUJhGEZqJQloGQbEUwS5PB8ghYuMHlP5o2QiMCG6VI9FjwIzjo7O4VqUyrLCEkJWAlDq8FNgkNez3YmYGU9FoNI/5lb/gHF/FHlRpjFuuPimB8usPkd24LtWAvcZP+VfZZ1wt8rwc2rr75a5Jdwlu0iYXRQpRR875V9hnXK/Mk+w3JT7SjVvkGzdFlmjglCWALKVatWjbiXNAct7p8SirMPiHVNIRgTgd1ocJOqSypL2f6PPfaY6ItyU0GmQ1cEzDNBMf1gEsJJn3lsK0K6yy67TMBB9gtp1s06lRCXyk1pll4MN3lPwkPmk4CQ17FvP/zwwxXN0oN9knXB+xBAc1zz3+zfTEP6juX3hP1UgxJWFis3JdzkvEa4yXQIvPk74SznJzkHynsTSnKjgmOR9+F8QmDOvse6kvMJVZjsswTz7EPFqk72KYJjth3HFMcSwSbzLIMQcU6U7iZKXxZdZDa/iOQ9P0b26QcRbh8DVzEKz6zgbrT/IBNDq/ChG7Z8jwNXyyG0KIG6iyfBnNoIJ52CRyM6j2pMFVrIgJ2yceilHph1BiLtJg6+3oW9L6TRcUIjYmM9hDtMRCc0YfN3d6Dz3QGMW9KAjqUNiLSaCDUnoBoeHEJNX3EDRaEfOk1s1guflRQqUhWbsuAOZeEmHXiDLtw+C3Z3Cs5BD+6QC4VrYYUm9Pzp14Yopb+oF2BWpYO7RhXqeB1acwxaPTdeASWhQ40xUGFY+AEVG3a2I6AolUCeagsfmSrX8A7gpG3YQzmExsXQv74fe57pQnJ/BhMW1iHUpKBnm4XQmDBa5iWgh01su/sQplzegPrZdWLj07Vc2Bn6HaWzUYhgQVRi2p39GLj9Pdhbc2JTWqsv+Od2+e4aaLMRz30/gJtn5ZHZsQfGR85FwxVfQWze2SMsvoKKSOnPOviM5hwiFfvst1LdKTeLgufKPs/7sv8FVcmcA6SbEN5TKi8lWJXgkmlIyCnnFrkJwXmHf+NzoNb3kCqvAb83X38IN39vmqL2jKSyGfzsyXswkPL9nORdB5Zjiwdkxsph7+ED2LpvNw52H8QxjXn8yckqzpqkojGkIpNngBvOTYVIxyLKtn/vWBToGnLxq40ubn3bw8bDHLMeJtYD0xsV1JuM7IPrEOsAACAASURBVK2gJwtwQyjEgGyaB1fxxA5UrN9GU1pB2FaE7J4KT7HrQvMwAQkdZBkoxnGha/RbqSMSMhEPmwIc9thZZBMKlAYTZliHKWbbLExNR3vLNMw4ZhlmTlkGKDYcOw9dJ8jTkMlkBdQTzpIZNVXl/f17howEBpL0t7kWm3c9g65eBkAw4SkmbEaqE7tQOTTlNMQ1U9RN2sojlc2JvDILBoGmoUOnnyFGBC/AQwZj4oQwCAd9DSrshO5HeCsEdsu4zIdvqt4SJVAG1nQCBweAthhw4UwV18/V8O5BDwdTLua0KaKNGBGd0eUnNQOHh1wkDOC0SQqObQP+e52LW990sTMZwYTWsVg4dQba61sQNkLQNR0GHcWbJsJ6CPXRGBZNPQ6zJkwdtXP5cPMvkS1Wbo4KYApJBib/9w035YNRJOnfNLTkckTPuwahY48vyfsRuPmjiiqwanBzkMrNMsdwcSrBzbnLET23mnJzpIknzSiiF34RkTMvhTGhKJAK4APKp3+F7It3V1xUl7on86BPnOtHDR/o8gMKHc0C/P3AzfUFuFl4nQnmaUSgD36v6dDHTkHd5/8V5uQZI4Fpod6d3i5k1z2HzOr7kN+ydmRrlPS9Iybuww//xnEInXAuYuddC2PStNLWJDjt6ULy9r9H7vVnACs9ghuaC89B5LxPIlJGhev29yD11H3IPHNrAeYdUVaOyFpRPulTlX5O3e698LIFBWChWx8d5JRnl2lUPYzwaR9D5OxryppCcyOB+c+8sBLZl+6Hs/+90Xp66XeaAaVxPMKnXAxz2nyhDsitX43cmgeqtFFpUsZxZyJy9rWILD6r5EsGDXO6D0BravUBddGC2u7qRObJO5B56jZ4dlGQLplapXF6lMpNkZzrwunrxuBt/yTM0xm1vST5wh+oIo5d9acILzwFaqy6CWOw8MNwk38sEYj6NzCmL0aUPjfPuKh0/pNw8y0fbhaGYyGvgQQDk1n8mj9HZOkFJapvXpvb8JrwwZl9udC+hesE3PzMd2BybI0IqOXfsrLPzWCWP1izdK39GMQu/Cyiyy4qC2vTq1cKJWp+yytl53dZV7LSxDIvnIA2fibcQ3vgpvshIsyPNpdWm2cJN49bjOa/ri1auugGhSjTlTPtRxvmOx4XKgSSXMhTfSaDlMjFCRfzVAfyoMKTiin5HX8SChJsEvBxoc9zCEG5OOJ3EprJYCa8ppaFTzm4uXnz5hKfmxJuEnbQvL4YUEnTZglhpEKF8IFwj/9m3phfAg7+XmxCLvNLUMH0i9V50iSVKj2CyaDijNcQhlEZW065SZjCj4RChJbMB+vxiSeeKCkvwQgVegSbvA/rhFCNpsYyKIT07xf0m8bvmBepgONiVZrSs+xyMcs2k/40q8FNqtaoUiM4IvBhGuxHQZWl7INSwVtcd1wM8/qlS5cK9ScX6DJAklS5MU3pczMoxCA0JFRmPbDvsp0I5fhhuz/99NNlzdI//vGPCzDFOiPcK+4zxX002Gd4jXQFwPwRBrJ9ef/R4Cbrm+BLBoyS0F7eq3hMsH9Kv5cSprKe2NcqKTeDcPOOO+4Q9SjrXaoFpSqR4JLgfOfOncNR71m3QbjJuqGymX2Hykf+5NgIwk0530jlJkEj+w37AuuYbTEa3GRf59gNAkrmg/MGN1boh1OeI4MDMW2eXw5ush6lz02CT0J/KipZ/gcffFD0Tfb74Ue+52HatGliA4fAkqbkrBfpH5RllvBIwhwJvrkRwPmRY4p5ZjnYv/lv9g3pc1Qq2Xg9+5pszxIfnK6D5At3IXnL9+Hu2QKjrQke/YmL4LVFs7nQnBTmUpdujiwRhdfjew8VhTbVMCbC8xIIL2mDMTkKJaoJtaEAfwzaFDKQz+QxtD+DTKeDxDFx7Fy5G5EmFW2LmoQPz0PP92DCReMwuL0ffW/3CJPvaGsU0fYQElMTUKManIwt4KLK9SoXshJQ0jSepvQalUPUZPrfUL3puVyPCymVb9ky/Lsolf/+JqCtvwbnv4VZvkiE6s7CrivXzSJSPM0sC34vxTkO7F4HyV1pZKgedVUoloFMl4WWxVHEJoeR2ptCcmsKscn1MBtV5PtsDGwdgqIDE1e0iqjqrEfe1/fx5glRBf/tDTqwtg0hR7XmGz1QPEZk981IyTM9iqnCEb89RnvGqyyTB2vnfhjzT0b88psQO+MqUV4JNtnvOR+Ikgfea6X1Bf/GfiVhJf8t+E0h0Bznx+C8yTmEfTKoIA6apPPccgG4mCbfFfghDOXB84LP6mKl82jvIH9I330IN/+QWquQV/rUPOWbV2N/z0F/Nz/wKUw9wvY7CmBeu4I/WaLi1AkqTE3B4TSQdhVwn4KwjWo/zmfcOGlJKOhPObh7o4PbN3rYNgioNDkXUdI9cKOGOiRu/JDvce7gHGa6LlosG7MsG/WeK4ICeYSXmgHHc2B7vgKS0E/sKrgessJviotoyEBDLComlE43h3RMhRozEKL/EC8HQ7MwtnEiZnacihmTTkNj/Viksv1CAcqpSwxc2xHKTUY2I/AULz66KgazrpvC50hP335s3vUcNu/6DZLZIeRdA5ZnIJv3YCfzGJNW0KzSt4eLgUwGQ6ksQoaBUMjwfYJwQmNhqd7U/F0eWwDlPEKqht2qi92mjh7DQF7VRbkdz4ebmgdEFN/XZkpRhV/ShjBw7jEqvnw8I3gqePWAhz7Ll8TT3efiib6Kc2u3H3V9wVgF01qAn79FuOlhfZcHiw8lk+1AiEwlrv+hKldTddSFo/jWZTfhprOvrNrLy5qlj0pjimZ/PhNbp/gBhSoqN/8T2bUPlSo3/Wdf4fB/MU+4UASLCB13YkneR8DNYXvFkad94HCzUFyh3KwENzulWXqpA3bz5I8ituITMKfPLSmPOzSI3Ia1GLr/v+DsexdwAmb7UowlflZZVZf7utpCvJCb0ZWb2wQgtNavPvISVC7dYY6hQPiyPPVS1H/8iwJ0Fh8MbDJ0738hu+YRAWeP6gj0SyVaB2P68Uhc92cwxk8uq6BLv/QkMgQeG1/whbqF6/XpJyJy1scRO+uyktv7QawOIHnXv8N6d00huE0tgPPIOaOWqZIVd7kxV1TXxvzzED3vOoTmLilRQhJs5ndtQvLWv4azb4vvS7GWo1x76iEwsrV4Aa0WSbxMvtWm8Yiu+Ayiyz8GJcKn0ZGD+bR3b8HAT/4EEbp5WHg6tDGlJtS5Da8g/dSdsF5/pJZSDJ8zWkAhN5UUriPoAqP4YHAqql2Hbvsb5N9dC09ElyschTpS26YgdPLFSFzxOd8supwZEQP1cCOsjJ/YEXCzeFgP982TRBvXDDcL6fgLiFKzKm3cTNR94hsILz67pMwioNKqu5FZdfuI74aVmxXh5sWFgELVJpmRnb1qQKGfBgIKFeVWbRqLyCmXIXHlZ6HWNZTOKz1dSK36tfAfPRzIa9TsBRZ2lc6rVrziXAiz9KODm7V0brGRXXDpwkU2fyd8oeqKwIoLGXkUgxcCGoIyghKahFMJRthAIEfFk/T9J/3cSV9zv61ysxzcJLigKrGWQy7wuLgjrCGo4kea0knT2yDcDIKuJUuWCDUa1X6sI2myx3uzTlhu+uGkn1ICGLkg5YKPysLR4CbhF6ER61T6riSc4yHrn/egupSBZqT/QwIcHmwPCZJZ3yxjsL6lWifok0wqByWskWozpkPwW+xzk2kQ2HzmM58RPwk3CZQJeagOHQ1uEn4T3FKdSrVn0NSd6fKehJUM1sR+IyN2sxy1wE32W5aDMI11JOEm1aXFJv2Eyeyzxcdo0J3gIBh8SrpdYL5lEKpycJOAjvCs2hGED2xb9jPCCeZdRt1mvbBvSLgZDOrD6yXcZN7YR9k/ZYAltg3rRAZAYr1Q3clxG+zHhJvcMCBQpNKRsI9tzfZlWrXATSpUeT8Cb7ZFJbjJ/Fx//fVi3glGf5d1wTrnxgrHOEEp64F5ZR9mmsGAQsHNCwk3mX+qLqnIJMy97777xGZA8GDbEczyHoTJv/rVr8RPGRBJQsog2JT9hG0RDJrCv0t4Lc9hXqUCObjZwPPYt/mRkJPv5G6yG5k3XkTy0TuRe20VIs0JuLq0Jjry8PAI+lQF9kASUA2EZp+A+BV/TJtxDD3BYJhPiojsWn0DXM0TkcPDxzcivLAJemsEfCcVPisJGVUFKlWShoLBrSk4lgtrMI+hvTm0n94ggqd3v9KPzMEc6qZEET0misj4KNxUFgPvJpEd8NBxYTsye/PIdKWhR4DoWBN6QgNs332cAJxc5HsunJwFldaBpu9GTUpPaS4uwGZB8EMVpmsxNoXhW/0QYjq2WOsz8I+b9WAPOcgcymLoYBbtS1sB20auJw3oHtSQioOrBpGYEqFoFX3vphFu0eAkPbQubYGTz6N3Qw+MuImWeQ0Y2p+CEdeRmBSHHjP9cSH83rlCgaWoOtyeLDJrDiP3dj/sQzkoVh5usheOriNx6U2IHL8cTt8hDK26DfbGt6HFw1CjYeHb88iSS6wcfAP8fBa57j6EzrgcsbOvRPi4U6DVHXmXlObm7O/S3LwYcMoNOrmpJb+XJtUSSvLf7GsyqFal+U6OJQlFeV5QyS6tPmTe+FP2Z6Zfy+Zltfkw+H1wbB/NdR/kuR/CzQ+yNv+P0uoa6MXxX71cwE06Di68TRV+FhY2NhBTPJwwXsG3T1VxXIuKHX0eVu1wsb8PqI8oItL5wRTQnfIQ1lXhA3Jqs4Ind7r4+QYXuwZphg2cP03D9CYF6RywqdsT53OCc6mQpIl72kFjXwYN6Rw0PsgM7nSFxeTLKGxUbzqOKz7cseGgyzGisOciYuhojMWEgnMgl8HhZBr9OQuu7qKpAWiJUTEaQ8yoh6FF4VIO7zoiTeEWjf4FhU8OT4A9sXk0LHoiaOXf/J00284g5STRn0ujK+mib5CKUwVjoibGN9TD1A3hU7M/lRLBiIT5vKqIHSumTdApVKo2/ZcoyDPATS4D1fGQ1zUcTpgYqI8gHzUQ8lwxv/IYEwVmjVEwoxV4bq+CF3bQv6aHMyYr+LNTNCwap+D1fR5e2+8hZwML21QsmaAK6Jy1XRiai/owYNmKgM53bHDxZreHLAsaCtgFCCndkcVtfSSOv/3YF/HH5328as+s2edmYReuJEHuKnLRT7hJoFW0bSnM0u/+EXJrV8I5XMbMVKpDjIgw8Y1d9llhll6iivI8ZNc/j9SDP4H9XpE6JwAZ3i/cZLlGcMSA+onf+XDz+vI+NyvATSahjpuNumu+hvAiKo/LS2K5k5t75w3kd2wSwSyEX0O5Y8odSZf9rtCpihvgtwCbYqE3mln6bsJN3yy9QoDbEblh8cy5pyF+zTcRmjG3tLyui8F7fors8/cW+ecsKlQ15bCc+iIJ6FMXo+Fzfwm9vXTR7PQeRmrlfyP1yP/4U2Xhf0rDOEROuxR1n/haxUBCPJVBiqytG5Df/Dpyr68s+GP03VQI25lKbTJcnFGAZxDUVh2lft+MX/OXCC85H1pza8kV1o53kX7618g9e3tRCOeiU8v0F/mnatVeNpvFFykKopd/DZGlF5dVC+b3bkdm9YPIPP4jMTYYqT58wvKSdqC/RGvTqxj86bfg9u/3I3zWcIwGN3MbX0d+zzZEz7wIKqFrmfGYff0FpJ+8FfmNz43cVFA1hJdehsR13yobGIn5zb29FghHhe9gvQxALYGbZcqjU7kp4OaFJd+yPw7eQ7P0J44oNwtn+eMz0LgSyDJS/Wf+Qqg3iw8fbv4amVW3jfjKh5t/DXPS1ArKzYuR31aIlj7q5ssHBzcJ2/VJ89H0tf+A1txWcS51erqQ2/QG8ts2IvfqI3D7+K5E9QudnRU+w/VUQMK/53AzqPrgIobAifCN/vKKj+BihfCIPgSpciLACEIZpsNFGOEAf/LdjOcQUgR9btay+KlVuRnM62jpBvNJsPW5z31OLMJkYBhCBqmyLPaPKdNdtmyZUBjSVJdRlgllgtGf5XmETFSz0iSckE7CTZrDUhkbzItUbvI8fk+4x4Om/4xeHzwIphiRnjCG7UVgSmhDKCtVstINQHEQFrYDyxi8dzBtthXTlPUQhJtB0F0JbhLgEX4FlZvB9pBuC9gvqOyjybBU0MnzmDeaEEtze9aJhJvl1KBB5WYtcLPaIrm4/wT/TYB+zTW+yxn2GZk3aWJMc+egz015bbW+Xq492FaMys6fhO8EnBw/sn+Wg5vMl6zj4vErxzr/TpjJ69nXqMoMfsd7UD37qU99SoAU9kH2V5qW05yd+fmg4eZXvvIVAcfZb55//nmxOVJcJ+xXdF3AjRT2a37P+i8XLZ31/dWvflVAboJ3wlkCZvZt6fczWD/c5OC4JrylWpOm+mxTqcqUwb1k3AFey7HCPEmlcXF+5YYI5wYZBCyo2A32d+m6gv08CJCsw3uQ+s29GPzeXyDUEgPoBkZEyiEm86C4LnIHe6DPXoD4ZZ9G4rzrh59fnucgu3ktkg/9BNlH7oU5tgGOa4KBIfSYivCpbQgtb4PeFmE4HbhZRygb+T6kRU1hOWmnslAUF6FxTdj47+/BzTloW9yElkVNyPalEB2XQN9rPcjsTyEyMYbGk8dh/4Pb0bNpCL07c4iMj+Ckb07F0I4+ZPbkkOt3hJl5dEIMzYsaYQ2mkNwxhFyXLV6Z8k4Gde1xESgpfTgLJ+WgeX4zwuNiGNzUj963h+DkPDTP1WCnDDh5Fb3vJpHpTqNxZghGYwTpLiZkIzHBQPOiFkSn1GPLf+1EfiCFxjkRJKZGcWjtIOIdYSS354WZecN0A02LojAa6D5Lh5Nzxd9JQxXNhhphcCYF+T1pZF84hNRvOoW5KuEnbN+FhnrSaWi+8R9gjJ0qxFjircnKIvn4j5C8+1agtxN6SwLQTB8m8xw3D3cwCduLou7m7yB+4gUjoGbxGA6ajQfdSLAvSXXx7yIyuRCQ8b3ZYswQd0TAPFHOgnubYgBaw2v1qKcElaRM+3cdnKhafj+Em9Vq6PfwewE3v0K4eahMlIzC2sYBGI9y0XhfuXniOH8XYu8AcCjtYUevh62HPSQtoCWuYN44BWdMUpHKerhzg4fbNnjYNwRohocZ9QroI5iwrTfrIe34UnPurJiuh8acg4lZC3UO1w0KLMeDZTvCbyX9W2gqzblVYTZN8EmFpXjYWVRd5qGrCuKRMMKGibzDudJGY8JCx1gfsG7vddBn0YExdZD8+PJvH+X5u0j8q5DBC3fBhYdJYfEixOkeIauO+pCOKTEg5DBapoFkxhQm54rqClP0DMGqB4RMf7eE5aQZPScLmtXnHD/CGeGqMANX/QjwFHUeZNCfiIa+EP/tm6czP1RsNoYV1JnA7rSHXf1+/Z3WAXx9iYalHSpcTsYiGJzvLoAcixtQjEYfMoRrFKRyHn6x0cUdG1282UUVrR95zm8M/iNIGFwkInH83ZVfxJf+L+Amo/9J5WYZuMkFpfXeBjjdnWDAl+FDcp9onfChxujeWtt4qFQ8FUEHRvi13nlFmM/nXn+8dGQeLdz0rRZGHCVr9KI/HC3cDF4ePuMqRJZfBXPGXDEuRjvoANxLD4Gm2/R36BzaDbtzG9zD++D0HYbTvd9XPNpFwZlkoiPKVR1bae2TUP+lH5SakNPnZgFu5uhzs0YVU+SUC1D/xX/1A/UEDpbLHexD719dDXsfzaXfB0ordwnNLb/yI4Tmnwo1PtJPGW9PVWzyl/9acj9jyjxEL/ocIict81V2FcCz//ZDh+l0wt4tAmM5hw/APrgD7oH3RJkY4IUQxcv4waDKHpXSr7UaPKD+y/+F0IIzS3yNelYOmecfwNAv/xleZqByHqr1+eBUEjh3tKoJjmdFD0GfcTLiV30ZxrTjSvo6VbvZF1Yi9cAPhvNpLjpfmNmHF5xakm9x/rrnkPrV38Eb6q/piTwa3My++RIya56EFo0jftmNIvhOcbsTUgq/vqt+ATsQ6T585rUin+bU2SX5YP3bnbuEi4/QaZcifOLZvzO4Sf9e+TJwc3j4ByceDwiffhViK64rqxwn3EwTbj5924jhbc45CrgpxscoTROE+LF6RC/8HGJnXQq9dVzJRQOVlJvS6s2MIHrFlxGlmX3bhKp+XIWbBo7X3m7/c3A3nM6t/tzae0gESnMHD9c8Xqp2wILPzaMxSx/1WRDYUeIiieomKgYJmwg+gjBGmnQHlV1c1FNNRbBENRUXVAQw0ncjlVqEhwQl4j2HAZgKPr6CUVerQZ+jhZvV0gvWCfP32c9+VuSLgIcQggCSKjy+p40GN08//XTxzkYwR1Nz+tcj7BLTXGFSo0KL0ISwiVCI5R7NLJ1pyoBCBDg8RoOb9ONIRRrPYd3TXJmAk/kPwmQJS6RijG0UhNdS8UN4RVN3qXBkHRBuEkLKAESy/mqFm8UBhVgXMrI5+xnhGmEg4Vmw7VhXzA8BMYEp+1E5P57MTxBuEi4yndGUm5XA7mhQU7ZrEG6yzxDSSlN/5rEYbgb7Qy19M5i3INwkSGe7EH5JlWglJStVl1SXHpm3jwQR4oYDlY/sL0HfffK+MpgOlcdUjUqXA5wjOF4kvC4HN3k/And+2La1KDclDLn55ptFezNPVEMTcFJVGsyjnD9oOk5QyTauFC29GG6yH7KfjAY36U6C45RzIO/PeuRmgTTpJ+Dk71L1LCPB8yfbnXNosI15rTT/Z32zDaUf1aA7AtlO/E6aqgchqpsdQm73Rgz8/N/gbnkNipOlHTA8KonapiB+wVWInLwCxtjpZad8WtpYB7Yj+avvwt34oniX9LQw3JQtzMmNqVEYcxphTK+H3s7gO5oQDA2rDoSJuwc7bSHT5SDTlYXn5dA8rwFmYwydzxyG1ZtFYnoUakjBwOYBEWjIGvRjXjbOiEAPq0h1DiLVbcNzdCTaI2hf1iqA5b6X+2Fl8hi7MIb6+QkMbc1iYGsKoTEh1M9MoP+tJPr3pBGKaqifGUX9rCh0w0DnYwfQsrheqDOzh3MiwE/zye1IbunF3md6hJfOaRe3wmyNYGhvEt2vDCLfn0e03YARN9C0oB4qA4hSzKX6Qg/6DqW6lB8xJiwH9kEL1pY+5N8ZgL07AzfrinpT6NaovgnGwmWInPsJRGaeVHHtke/cgvRvHkD62QfgdG+DHo8DQ1l4sSaYJ56FxGU3wZx4XNX3DtnAwYjkcv7ms6tcIJ3gnFLLHFTpvUGCRt5b+tv8XYDU4P05VxX7X/6ggwVVe09i/XH+E+8wXqWnR9U3uA9P+P+qBkbATRE5QK4cCm//pHOEm4yeORb401NVLOlQMJgBVm8HHt/mYTDrYmIDMKNFwYSEgqihYFqzr4a8f4uL2zd42D7IDQsPCTrAFco6wKL/TO6XaDR9BqKOg9acg5mugrimwYKLvPCn4fvhzFgWLCcPh4pOTUMsGkGIpnwCQCoiUE+WTskLURfpBCMeUjG+CZjQ6mD1YQWv9ek45DBkO/1qFnyKid0wCn0ov/bV80yPRafZPJWcYiKUCnoGbndcNCkWTo3lwNcJK6uhN63CYuRzJy+k/CHTRCRkiLQ0XYNDE/pcDlkuXKn48BSE6f8iZIg64KFDRxgqOj0HO3UHh8IaXEOHbXOg+Vk2FQifnX0ekLYh/HCeORH4+okaThqv+f5HxNtVIZIelaF0teLSDJ4BnzwM2S5uf9vBLzYAb3V7yDFhvRDdbfhimYgnHs7/ePXN+MYFn6raVd+3cjMACLW2QkChq7/w/qBVhVzSrIERu9Mrb4H15m9EtGfuopUcRws3y9yvJrhJM9oTTiu52i6j3Aymp4Tj0KfMR/iUixA989KKJq0VG4vqTSsHmrE7/YeR37UZ2VefRn7L6/AGRwYDOUIaSqmZ7zNn5F10qdws9o9ZDDd5WQ2AM3L6pWj8yvdLisKo3VRBDvz4G3AOlSp4ZRMW32JkKcqQQKEUvBnRMy8R5unFR/r5h5F68L9HgCp/8IagNY1F6KQViJ5zpVB+yiA6VQeNqAvOdT6IJkCxD+wSSsPsulXwDu8uRLMOpBTMejlaWLVuPTR+6w6Yx5WBgD1dSD9zl4gyXvYICvrKwu/gVbXSVn+oB89W65pQ/9X/gTF5Vllfq+nVhIZ3wt7xxvCcxyjYoaWXIX75l0oVqdxpTvYjedf3Yb35FNx+GdW3cmVVg5vpx26Hs/MNROk3c9EZ0Br9aL3BwxnsR3bNo0jd+z14qV4Y889BbMUnYc5ZXNJHCO3zOzdh6I5/gb1jHaJX+qrVcqbv2TWFaOnlGqlQpFGVm7u3iuAF+fVPiIBVo45HRhcfPwuJa78Oc/p8qNGRmw3MQnb9S0g9ejusN54s5MjPBJWbiRtqVG7WNFj8k7iBJeDm8kuhVYObI/qWfEYqUKL1MOefieiyyxGad7IIinBUB5/5mZS/KdHdCWvHO8i88DCczvfgZYeqjp+yezKyOwq4uQTNRxEtvVLeg6/nXHRT+UdQQpAlfWhJlQSVmYQOVAZSNcfFhrye7wKEaTT3pNKOkIqAlNCHEIAwhGbIhKAENQSBwUA+5Rb4xXkuBzcJEplveTCvMp9H017MI9WnBFQsH3/yb9J/IuGmVFkG06XCiyCS9SCVLAQxhIz0XRg8uAgk5GD9EOxt3LhxWC3nT/V+AzM9fpgH1iHP57VMk2bhxWkSsl111VUCsDJN+vgj9JJwM2iSHqwn1hXNpu+///4RPlNp6kygSjAlAyHx/lK5WS5aejmz9KByU/rHDOZdwk3+jXXH/kZlHctJxVzwkG4PmC+CKeahmnKzGtwM9n2mSWXe0RysY6pqueBmn2EZZCAqGUVcmqUHQQKvqTUyu8wjYSn7Af/N9pWR7KXbhCDclGWQ1xb/DPa1oEozWB+EhYRxzCvLSeBMFTfPYf+gApkbGYQoEm5SkRhMLwg3qWomBC82S+dYCSqdOQ9IuClNOQv+AQAAIABJREFUZ1m/MvgW6zlYPgJezikE30xbKjeDafJ8qdwMmqUzv+z70o2DrBcCam4WnHrqqQKYPvvss6JdWW7pM5O/829SPcd8y/5z2223CX+wQaUuNzYITNmGTFP6dZXmwEF/hjIfEuDyPkfM1DlRuHCGekXk9IHHfgG7vweNl96A6GkXQ2+eAMWoEABSVBwXsBa6/+UmOBtegMLnu7Au8SN9iyi+hHqmAmWsidC8ZhgzYtDbY9BiTFeBl8v57wSKD/24fqI6kSblVn8OAzsGMLhzCJpqoG5qHaxeD+G2EFzVw/Z79iDWbKJuYgixsRHoCRPWkI3dTx1G24l1CNcZyPVayKUttJ7aAG9IRc/6AaQPZqGYGjxPQ/s5rdCUPJxUHtagg/S+FDL7LTQvjCI2KQqr38Pg5iwmfXQCtIiHoa1DyHblEBpjIDY1LKwp7SFFBBrSQg60CP2O+nVD93UMfqSaulhX28ks8p1pWFuTsDb2AXtzvrSJEdd1P+K8eGvIZmDrJsLLP47G6/8SfN8c7WBAUWvfe0iveQgDv/wewnOOR3zF9YicdD60xNHNQ7xPULkZhOHFefig4GbxHPPbgNJa51w5t/DnB60KrZaHoFpVPqs+hJvVau338PveZD8u//vPoy/JXReaK9vIu7aIfM7gQmlG601lodk2jmsDvn2GgpPaFew4DNy/ycObXQ46EirGxVXBCwnRNM3FKeNVtNYpeGq3i5+/7WJTl+//ccUsFad0iPhn2HDAw75BF2aIey0e9IyHyKCHuqSKNP3UaS5MQ0OIkcodT8DBvOMKFSc/HhxYloMIAaFpCoUjzbzp15Jqz2TagqY66GhWMHuijpeSGtYOGNjnGnCEH04Xhqogpnmo1/lTgabQvJ3zv69+TDtA0lUwYCvI0UUGJxdXgek46FAtnBrKotGy0T/goSupCDVpImwK/6Oq4vGZIJST6awF280LR8NUaUZDEZgaHyD0IUNfLQps18FQKod6MwIlpGAo5iJZ50vgPdt/IW6NA7NaFYxvgDApX7PTB9LnTFfxjSUqjhurIpdRMJABso6v0owZQEQnOKV6k/8DBvMObn3LxZ1ve3inh7RUQzwRQlgzhTqWilhDZVAhEyadFZshfOEj1+LapaWmjcXduia4OUwwjqCMYRhFn5vSLP0DhpvDE7WVQ3bja8g+d19hYc9wgsHjyEr4/Zqll7WuDChnDBlQqEa4WXhdGQEgqGxTG8chsuIzCM8/BVpLm/BLyQcxzUCO5qCS0A9I9GtkGfCFHbcKfSxnWk6z9AZGS68GN6vCNz/3leAmVbvWrq3o//6XjkQhr6XAo1h2yx2M6CVfQHT55TA6/GAawSOz9mmkHv5f5LesqXA3BWq8BaGTL0Bk6UUwp8wCuAlDZ+MiWFntsE/sKvf3Iv3MA8g+fxdcumEYEX2plgJXPqcy3DxUgJs/GLULlAtOVf5utZdZwh597DSEz7sRsWUXQQmVvkDm3lmH9MM/EW4Xho/CbdT2aQjTn+JHP1da34SHnbuRvO07whdmtX5eDW6mHv057HdWQ020IfHp7yC08PSy/jHtA3uReekxZB77kVDMmrNPLHuetX2TCIyVfeZWUaz4NX+B8KmEm6XQdFS4WagUfcYSRM+9FtHTy5il79mGoQd/hvzbq0rM0oedytKyYOKxCJ3+MUSXfgQqAzYV/GIF29rNpJF66L8xdM/3/D8HxrcPNxlQqIJZ+jeKzdJr69c+3PyjAtw8olqSVwvl5pO/KOoe5TY0ACWUgD5toTDhD889AUo46vs65ZgtU97Rcujmssi88Dgyv/k1rM1ra3A3USE1+tz8gOCm8FWuKAIwcJF/7733jrgpF90EfDQBpQKMMEH60mRwm2AgDnmh9LcpVX/SJJPm1lQDEh4Q0BAIcHEvF/hSxVlcamnmJtWi8rxgtPQgSKB/QIIZqS6ppsLj/aT5vPSbKQMKsez8nXClEtykbz6W9dFHHxUm6qwnghPCN4K6oMqV92K5qTYjHJYBWmSZWVYJN2UgFkJAQmW2D+/BOi9WhfEa+vUkjCSI4jkyEJCEm3LRK8wm+dypAW4yHWl6SIhMuPrbwM1gvlmuc889V6hg2JcIfgiBCFFZd1RnEmzJBbm8lpCc+adSVapB5YK3mnKTCkICNdlv5YL52muvFXCsXJ+ptHDnuRw3NJvmwX5C+MV6Hw1uEpyx7Lw3+0Cw7442f7BtWWZeIyMQS/heCW5K0+cg4JR+96T/vOINCqppaV7N8lCBTJ+UTJ/lkopgQlX28yDcDPr7ZDnOOussAchZ1xyrhKQ09Q763BwNbrL9CSNXrFghhBQcfxyHVFMWA1uOD4JvjjteUwlucjOE3zNvrMN77rlHgEipCpXpcqND+vVknVPlyfOlqwfOYTKQCq9he/M7HoSbBME8ZNtKuMl5iXXKPEhlJuuZvxfPf7Jvcg6Wvjh5XvBwcmm4jg0jWmpNVK4v2Yf3IfnwfyJ1/63QDA1aPC7iQIgN5IJex/+dSiPA7k/T6yeMjjjM+QmY86IwJ9RDSSTEutWjxSMX+MJ/pCPcyVEBqZn0KUn/lykgr0INK3DtHFI7krDSXJNriI4zoIcd9Lw1gC0PDWDRN+fA7k1jYEs/Qk0mGuYYSG4fQrZHQXxKI+ITo9h59040zIhCr9eguB6cfhuZww5CbR7MeASx8VEoISDVmUJickz4xKTrOmH1zQC8Fudff80tFr1CcuQKmKsyfgbd2w0MIbdvAPZbOWTeGkC+KyMsKc1EBB6X54RrBe9dwmufMOpUYfcfhhJvQPTMy1F/07/V9k5PJWA2BdUMi6jqnJvlnDACaNf26vPhWb+DGpDzNOcIuYEpnp8fKjd/B7X9O06S5tE7D+1FJp0Wu0xDqSGhKozEojBCBjbu3orHX3sRL7+zDq2RFL55soazJ6toNICk5e9qaLoCBx4ylocDgy7e7fLQrCvoaFDw6iEPd77j4pX9HjxVwdRGBeNivuuJA0MeeikW0RTojovGbB4TshbG5Byh6tQM3d/FEjsmCsyCooJBjxyXQXY4OdjIO/ydMdV9f5amSnN1mrQDhuZhXKOHqe0eXuhXBdzc7xpQwxrqFQ8tJjDGpC9OIBEC6mIeGiOKAJgDWQ/9GQ/pLNBrAd020GMrSJJw2i7GKhZOD1tocRykGPk9rYkI6yr8/FApybzyYJR2qjfpi5OqU8EYNU2oQglq6TOU66fkUEZAYEdVcdjQsDtiYjAWAuP9EJbWh4BxcQXNEeDtbmB/P0BXJZfMUvHZhRpsV8HaXS72J/2dKcJNy/ZQFwJmj/HhZ1uDiqGshx+/buOXG230O01YMnMBrjr5HHS0jhcwkxO8UYiYrqu6yHNTogF19P1S5Ri85dvIMFq6VQwMS4P9+G8FfoIjFFsi0MZlqLv686XKTfoBObAXbrIPnu1HkSs52GeMkIiCSxN1BiHhA6X4oGlh7q0XkVr5Yx8cSdPsQGail30FkaWXQB/bUXJ99qWHUC5aekUxW4B4VoObPX92EZCrMYgLcxaKQxs7FXrHTGj1zdDGjIXaMgFqXQvURAPU+kaoXLCPAtcI0+z9uzB0//8g99qjcNOjmEVXgJM1wc0R0dID1VomzWGz9CKlGJ2i24cPou/vPgW7c3u1blnayQJXjMAdioL6L3wXIarw6ptK0hVm6XfSLL2SqNh3ByH+p5tQ61phzFgEtaEJWks79DEToDaOhRKrg9bQDCUaF1EYKx6FHfPUY3ci88K9cPZsKlE4vh+LfN6v4Zs/gznvtJKx4ZulP4ihu/5l1ABAtcNNWSHlOk0pbFLjjQgtOgeJG75d2meplEslkfzlv8Na/3QhAn1p7XEcxG/4e5hTjy0xu+fZ6ZeeQObpO2FvDkLq0vxVhZuP3QZ7gx/8w5i5BJFzrkN48Tm+mjp4FBR++d3vwThmZombBZ5qdx9A5pm7kXny5/Cy/tirCje//6XCXWQ9jiyDPv3kAtws9ZHJMUT1Ns2tyznBpYqRc6iIQF+5g8JNp5F+6i5knrsfNvtn8PAg+n/86m8gRGhYZh7ufj9wk1Zlwix9NLj5F0g/eUelkX5kDAerjC+z4QToZkJr6xDqX611PDQqZejqpL5Z+EgdvU4AuiPIrnseqcfvgPXWSBVebZMVXxI+GLgpF8/SFJsgjiql4EFoQNhBlRbBH80pCSm4WCdEo0kzAQWBVPAIAhv+TgUYzVsJPpkGr6WCk+BNRh4up14K+vZifuVCn+9JEm4WKzcl3CSUYMRqCQ9kZGKpEi3+6QeI9IN98JqgCk/CTSpRgwfVWDLwCIOTEPrQBybVlFwIEcgQ0jCPQcjJOpFmfFIhW6zcJNwkTCR0k+nJCPbFgYtYlwxuRMDJfBOEyUjS0temDCbE+xTDzWCZqEpjGQjh2K68F+uEADcINyVQ5L1vvPHGkoBC5ZSbleDmAw88IN7rmX+WlwfrjR+q9YoBsQS1wSBEvIZw8/zzzxfn05yY5SRMkwGFgnAzCMgk3KRylH26Wp+R92ca/D3YZ1h/5QIKyTom0GU+Wbf0oSoBv/RBK9OWbSQBJcskzZUl7JLKzaDPTd5Hlo0gmMA9eHBjgaCcAI7jK1i3zAPbjWOV45z1QTUw+zLBJmGqDArGfzPvQbP04H0IEPkh3Hz44YdFejT1pmqV/fORRx4Rc0cwKnpQuUnATSU5+z4jpPN6ukRg+7C80u9rEH4zPzLIkMxL0CydcJPm9VR3E+Ay4BkVvlTYBuuN7cl+yLpjnll+loM/ZR+WbSDbieOAx+233z4MN2UeJNyUAJbAmOM0GD29EsyS4ywIOUdT51V6jjj9B5B65VEc/qcvItrSJFxzeRQ8SNOY4POO6wF+lc/BzfFDH5yMRmsK83O1IwptXAjG+AiMsVEojab/bkMzdhEd3Y9+LhgiSUDB0lE1CBSVglJS7CrBEf7SFKGgdLIOst0Wsj158awMjQnDiOkwErowc88P5OFmbeEP1M44op/HJ4ShRQ24efq8tsX9VU2FQ1P9QpAMUczCho4wLCOcZAT5nAM3mYe9Nw1rfxLOvizcgznYvRl4Vh4wPKFIVUMhXxFLdWvxEVirOskk3HADGm7+R0Tmnw01Wl/1sc4yyEA87F8SbsoI5qMF3QuqGWU/HO2GH7Rys2rh/sBPkG0jo9PL+Z5t8yHc/ANtXDZi0BG8NAvhi+iWzp24+9nHcceT98GzDuHmJQYunqFiSp2vbLN0F90pBZu6PLy2x8M7B6n4BK6cp+KECSre6XZxx5suHtvmIs0Jh9OdtAYv+NpkQgwe1GzlMc2yMZMzraYi47nI2fTVwYmL13nC1JuRxw3Kyekfw4U4x6aJOz9C4cnJ1kXaskUAnY4mFbMm6HhpUMXL/QYOuQYSURUTQkB7WEFzFOhoVDB9jIpjGgleKUH3kHGAA4Methz0cGAA6M552JcF9meBTM5Du5rH6ZEsmiwbA4Muuhi4TtVEdHYqH6kg5U9OugK4aprIt0g7l8NQNifqg5MdIajBl20+UAAkHRs7FAVbQwYGwr7pvfAaIOpPgcqdKbITRkkcq+CK2SrO6FCx6j0PKcfDSR0K5rWqyOUVDNoKXtrrYP+Ah1mtKs6fqSJqqPjXNRZ+vdFBvGEGrj3jQnxq2SVojNeJMhyFzqqk1/tw8154+TJws3B2NfGaiCJ8ymWou6oUbnIhPvTgrcitewpuj7+TXgxICXaFgjEUhhqJI7TwLIROOg/GxNLIlW5yANn1LyJ19z/4wSKKjvCyTyKy7KMwp80p+S776lMYvOUvhKmp9NoqTxrVWtfzEF56BaIX3gRjUqnPnHJm6UczvUiGqsQaQBN2Qk0l0QCtfTqM6QtgzlwoYG0JgGEp6Au2txs99GV5cFc18WZJtmqGmzUqN6n6il/9dYTnLCwN1uO6GPjFd0HI7HTtPpoqKnsug4wY005Aw01/BX3c5BLFFmH40EM/RfqRW0b0u5GJ+aNnGHAW3UkJRcEoz/wp4HvbZOiT58KcsUD4MRRmsWUGiJseEj4w06vuHL538TgdDR2WU9kmbvhbhBefV9aU2tr2jgBW2ed+WUO9FiZ1ZqjGdi3fAP5fQ4svRPTC/wehGfNKTyPszWUE0PYyqYp5E5sbTWOhNraUBWo0JU4/9UtknroDbi/nkfIZF3DzwhsQmnNC6fh/8yWkAnCTrW4uOg8RBgqbR19MtR9UTqceugWZF+4LROf2fLhJs/Qy5u7ZNY9g4AdfGjU417By87RSuFl77sqfSQieP7AX6ZU/Q+7t1Ufmz6KqpPIzev6NiC67EIoxUpHClHv+6pOw3n3FN40vN4FWeCCp9S2ou+mfEJ57UtmgTAM/Jdw8otwcTvtoH3CqBjXWJFwjcDNCbWqHPmEWjOkLEZpzvNg8KueCwstlkX1tFfr+nYHx3sfxAcJN4d9bVQV8oyk5lYHBg/CEKjOCMy66CPf4k5GTCTn4jkhAQYjHn2KOC8xTXJgRSlxxxRVCfchFAhVehJsSkhAKyKiuwUW7XFhIWCEXFlLlRLgpo6UH7ynhJq+TKke58Cunkiv+G+tE+vaSAVsINwl/i+Em1ahSuUn1IQEFy8uyEuKwXFRp8XoqHms5mB6VmKwrwkTWD01vCYYpNuDfCHmCPgiZLu9NEESQTDDDfATBT7CO+DsVZCwTA+8E2y0IN3kO64MghnUpfW7KqO+8joCmGtwkqAr63OT9pXKT77qsO8Iq1jf7FmEQ1xoE6jTND5oOB+swCCiZZq1wMxgtnWlIuMlyST+z1fpMsD6l8pdlYRm4+CVYLxctndCY+eS5zIdUNgd/yjIWbxJImCEhSDCgEGFlcbT0YB0TQnI8E+oxXY53gj32syD04L25mUGgyH7HPBII8hq2tQyoI/19Mt3i9mV6QbjJscqxQFDItg3CzeD9g3BTBqLiPQlVqfqkOTyvZd7ZZ/h7cd6L+wfzLaOlc75gn+dYooqceeJ9OAYIcocfMwVozbIS9PNcAnKeLxWvxdCJ9+EY5xwq50I5rlhmzhUcm1SBEs4ybWnqHtzgKacUDpZRbsDIebCSsnjEXMP10W/uQt/Pvg09l4EWqaMrTN9H2YiVXSG2hG3BywxBGTcV5umXwlMc2Jtfh71hHfL9fdBDJtRQFJ5hwjO48afCaAvBmBSDMT4GtTkMpV6HGmHEdd3fqBfPV0YbdwuB96T7Kv+ngKHCukyQSN/tm7AXJ7TkDz8avG8776slhYm4sCbzXdyJNZ6M5C2+d4X5uUcgmqY/fhdedxrWnhTy+zKwey14aQ8qoWUuCzebhus6UOIJmLMXwlxwBrxMEtZbz8Pe9KZvBRf0QSpu7BdNOLKjVRVdzOUcjPn7exCaRUuc8ibq5aBmcV9mG8uNk0r9gnOB3PiTPmDLPWfk3CH7ZE39ppYH1v+Pz+FYl88E/i43GNgmH8LNP+CG52AI+jmSO80Hervw8Mur8aMHfoG9B7bis4t1XLNAw+R6YGuXi7s3uth0yEN7nYqoqSBleTA8BdcvVjG7Hdhx2MNdbzr42XoPfZ4K19/M8Q/xYiwcegi42ZJ3McN2MZu+MDQdtkKXIAzAk4dFlZbj+C/TQsWoIGwafiQi4dOSIJF+Pn3TKyoiU1kHKvJoq3cwZTzw0oCJtYMGBhQdY+uAYyIuJiQ0HNuuYfoYqjU9PLvNxVsHPMTDHk6cpGDRBA1hVcNru11s7XaxI+lhZxo4lAVa3BxOM7MYYzvIpBT0ZXVohoEITQBE+B8xVYufIqiqqGMGE7KF8pSBi3QRREiFoWliMCk033I9DLgutqnAFl1DHx1lMoEjb0F+tTkeop6Kc49R8akFCpZMAJ7Y4mD/kIqFY1WcPElFPKrhUFLB3Rsc7O+zMa8dWDFbRQ4q/na1hWd26Dhu2sn4/IqrcDbNmo/SlLlcl68IN0c1Bx6ZUjW4yWjp2bUPwu32FxGVmEpwDWsefzYSn2QU7PElkjuChd4/vwj2fn/RFjxCZ1yL6PKPwZx+XMl3VGGlV92N7HO3F8xby9RIGWZCc/LoRTchdunnSxb7wpfk5jcw+B83jQqIaTIpPuIlQkSQGr75EYFokU/MwinCbPe0yxG/4LrSKPLst3kL/T/9G+TWraqojKs03dUEN98YqRoaberUxs9AZNlVSFx6fVmFI33dDfzsb4RPQwHUjxZcyJtTqTxpNuo//28wOo4pazKcefkZoQSz3n72iA/eYOYFVOe85Ee0FLsvlfJT9Hcl3gTj2KWou+Zrwn9gOTVn+pn7kHryDji7GVl6tILWRhjDZ34C0bPL923h+3HXuxj4z2/C7d45EjzJMtd2G79OeIgI0/4LasX+M342YhfcgOjZV4563gfxZX7PdqE2zDz+04qmw6MrN9cg9fjPYb/tKzdlm5jzlqLupn+B1jimNpNmBil57hFkV/0c9q5C1PBCivFrvuWbpY8CN0XVFlWInBMF3DznWkTLwU3x8s4FSLkUAgnyBM4xfJ7ZeRFMJ7/jXWTXPYvcmvsKJwZyUAw3O2Yjcv5nEFt+cVm4ObTyDqR/cxfs3b6qpqaDz8z2SWj6zl3Qm1pL6tk+tB/JX/wzsi+tHJlcuWEj1KR8t6jeP4vzpk9ZhPhln0Xo+NOghksXNwyyNPDzf0F+61oRYfWoDulz8ztlAO1RJMT3OwIl6ZSfwOyOO+4Y4UuTyfEdhAowmg0T2vHFntcStBE+ERYEwV0xROO/CVToj5OAgvejepOKPKZFeEF4Js3TixddclEmFWZScVkJbs6dO1fACzHyqu2YFtUXwRrLyDLLADHMF4P/yGjS8hKmTWBBdRfBH6EjyyOjkLNM9F3I8hHm8nrWVbFSs7jJgnCTSlqCMkId5ot+/dhm/Dv9UlL9F1wQy995DctCSEWFHf9NGErVHmGVDPZULrJ7MAK7jOzMMkkz+XJm6UcLN1lm6XOT9bF69WpRDll3zC/rjgCNfYXqQar4itV6xXVXDm7KgEJ8j5XKTQk3ZX0RXhGgjXaU60vsi6xn9jeWg/Upo9MXw03ZHwn4CMrez8H25/3Yz2TQK/ZPaZZebBouo6UT9N9yyy3iGqoW6aOSdU1oSThJlXMQFDNvMqgU0+B4IKRn/UtVM+EcgbqEm7KvyHQIN5cvXy76zdNPPy3WERz/BH3si1K5WdwHpc9Nqiw5XmQgH5aT44B1zTyw/7M96RZAjqniOpWqx2K4KSEvNyAIFjn3MSo6y1is/JRpsn9w84AbBxxTPDj+OKY4lxGOys2A4BzB33kNNyzY9ryXhJvSLy7zwDKNptJjOsWQk3VS9TrPRfLeHyD10E/hHtwFY+xEseYs/6qoQGEMi0wGjlmP9u89Dr1tkv+uRoHDYDcyG55G7tlH/XVRbhCqZ8FVNLhpwE1RcUnzSB1qzIRep0Jt06CPi0Jri0OtC0GJM5gG1ZCEngZUw4BC00QqPn2pZ2GVXOERLfAAfbuRffIdhKbxtq8AzebhpRx4SRfuoIX8gSSc/Rm43Q6cQQ/OUFasm3lvLaoCYRRMzE04iTEw5ixC5ORzEJ69FBpVl0Ly6SHz2ioc/ufPQs/2QanjpqXum5qKQS1/+GCVloNuXxe8aCMa/vh7iJ750VIBRkHAxGcMx4d0DxOcY2Rbc45hG7OPlFPsBjewqs0pcjxUO+/D7/2xxnmFbcQP22aEmvZDs/Q//G5C1WPOymEgnRSBbw4P9uKFjetw5zOPYuO2d3D5sQpuPFHDgnYVe3o93LsR6Bx0RZT0kEbTbPqeBI5tVXDRLBVtCQ8v7vHwDy+52DoA2NL1RWCiYHhwmqW32i5m2R5mQgE9aoowLwSdIoAbd2q4EUS/m34EK+66cBOGHdH3J8ndHhWqocJUdOTyHjTFRmu9jWPGKni2T8MrfQb6YaC5TsGkqCfM5GcRbAJ4Y7+LJze7QpWpagrGNSlYMlnF8mM0pHMe3tjnYWs/sDsF9GQ9NHk5LItl0cpBkdYwkNGF+bmr0Bsog4O4QnVKKOvQsF6YJzHSu6/opKm3VgiuRHN6/pd3bER0FWkP2AEPm3QFPcMBDoKLR3pABlpDCq46VsX1cxUc06BgSw+QthS0xny3ANwYe6PTw/YeD+PrFRw7VkFdDHhjn4N/ftHGxp4oFs1aguvOXIGFx8wW/kvj4RgiobAwS38/RwncLAoSMpxmcJFZtBhWRbT08mbpXFwTbuYCcNN/RB45yq1fjTmnInbFVxCaTQXgyDNGg5va2OmIrvg0IsuuKInWTGVOfvf/y957gNlxXGeif3XfNHcyJmAGOUciAwQYAYpBYhItipSoZK0tyZK8a2kd3/N70nrXa/v5037SeiWvvTIly6IkKphJFHMCSZAECRIZIHIcYDA539zd9b5Tfc9MTU/fMINAkLoN3G9mblc8daq666//nHMIgz/5W9hnD4CcR+sPweyze1TLRCiKso98EZFr70RwmmuWpV82maa++Tziv/o7BTL6XUbddASXbEBw3ko4sX5k3n0T1sm9kEO9I1UOvzuMBR0IqwguvBLlH/0qytZvGlMF1Tvwk+8gufUJ2F0jp9zF6ENBcPPHf4NULrN0vwrMIAJT5qPqy/9dmRgb5BTdc1mtpxF//UkkNj8EuzULUI8D5CTz/ciamxC98V5fEJvQHzKBH/zZt5F653nIeP8YcJMCkxBDLbLhNgWyWif3I3N0J5xCjFKtnaKsEuX3/oV66TLr3E27fiW2PKV8CFpHto6+USzI6CmP/AxG7/wSyj/8GeW+wXuRHlgdrYg/cT9SuzbD6T43Wr8L1Esn2easZQiv3KiYqtbJd5Hes8UfMKe1sGISKu79Y0Q2fARm7fidrRejn3oaYgJkDu/G0MP/hMyBLYA9NrjYRMBNo6YRweU3oJKA6sravAAnsVDTp49h6EffhHX2oAoCoC9mrln6nf7g5laXuZmPLUvR5ssUuHnLSqubAAAgAElEQVTb2LWG3HLs2Qrr3FE3xCldPpRz8qfp9HUrcI4ihDs9rZAplzU7mhHsoxC0jymvQWjRetR87VswyqvGrL92bxeGHv8Bkq8+Brsnq2N5BlMEQgjOX43yj/0hIquu9mWgJ7ZvQfzX30d632u5zwEME2bTXITX3gSzphFWZwsyB7bBajkwIo8ilKrshk8hevOnEFo4lmmcOXEQ/T//HjK7XvA/IMhX/gUGN5m9Se9PtLknoInAOK/JLzWJNlgE2lEeYnvqmyXemNEGgDYFXsCBwBQyOyYAisAdjkpOAAmzN3lz7wckeQMKEXPLG1BIF5sfS5Pu5wI8qS8URIT87RFwQxsaNj31gptcBoObtEElE2PqB+XljShtTAkUIcCLAFACZMisloBhr3x4k0ogCAGcBPpQmVQWlUtlEBhCABexSQhkJEYjgSVUHl86SJWP1eanYtRWMksmIJsAaWIeUt0EKhUDbhIzjkAeSk9AFukKM/ByRUsnObAJOYGZBNyxHlB/SZ4EhpEJMY0DgZ0Mcnr74AU3aZzYLJ2AAQpsQ6w6nblZxFQelUTXH9JdMuEm8J/KpzFjdwu5wE0uzHsIUEw7yFcrgfc0TjQebD5P4C/5juSgPlwWyYOYoiQvOrig9lFeAhipHGorsSCJ9Un65AXeObgU6SONCekwzQsOjkX9p2BbxNz01k3AJoObBPxTW6le0itaW3RwUwdyvv71rytglYBX0j/Sd9J9yk/zieYDgYv0Ha1XNJ8oXa4xJTlzQCEqk4BFKpPKIVmQrpIcaA4RmEplkS9cr99OP+DJb8z0dKQTBIgSQEwm6bSG0SEHgaAE2rJ+M7hZrLm5Dmgp679gcBTIOaqtVhqxzb9yrT9aDqhgoYZBgKIbDV3XR/WOGkvAmLMCk/7jXyM0Zx3ouep3JQ9vQfypHyD54iMITWpUxBz13M8ClNImJpK731Vm4GRdSESjgAFBwTgoCi59ykyX4RkhlqcbnZxMyCX5yswihxykVCgwk9iYFPyUzMotyEQaDm2OU2Q2St9bcKhOohPRPtMkYpTLCCV2J7+s0iu2Y6VVMNnI73wWlR/+MkIzV/paSJH1SObMIXT8/R9AdJxW7vHIVF2Ng9rLGq4bnzQxiQVEXSPk9GWovOP3UHbF1TBCZWN8BzN4xibPegA/71peCOAsZu0opRmfBPjwl9Y7ev7QnKJnE33UPC2Bm+MT6OWQmgY1loijc6AH7X1daOlqw+GzJ3Hw5BG093ehLzGIrsF+tPf2IT6YxMom4IurDNy50ERTBUVNl4phSf4tU5bEUIr8VAKdQ8DUKqHMvNvjwD9td/DwIUcF5nGyQW2G+0/gpiPRSMzNjI1ZmQwy5IMyHEKATnuGaezEriTzc5e6Tr5BpZ1RjoETAmg3DZwNGrCEQJUtYWUkyk0HCysdrG0ycCRt4ngqgBSZT1UYqDCkAhJpLUw65EOU+jESMZ4WxHAAqA25wdXTtlAm3wNpiXgKCKQszJNu5J6WmMDJpKn6lgmaSBoCUdtBM/nmtKXyo+mQr80AmacTDV8iSD8VE1UqsJPYqAPkc5OAXcNAS8DEwaCJzhCBjC4P1GWXKNcmCNoSV00T+MJKgVvnGhhIC/xin8TZQYEFtcBV04GF9QKBAAVkAiLkH9UA2mLAY+86uH+njeODBsIVFWiqq0V9eRWm1NRjQdNszG+ehZkNUzC5tg4NVZNQHi5DMBAsih2hwM1XHnJ9buYCNtXOQ5sBHvzNVODm76DKJ6BQLnAz33wyGma6TMW7vjTWVxq5M0jE0PtfPp7Td2OEgmnc/iXfADPK92PHWWX+SMFNnO5s5G7vPt8MwahpVmzN8IprYfqwjcgkPLX7dQz9/Nuwz747wibTyjJmLkf0ls8hsmYTzJpJKvIhsRczx/cj9c6LSO1+BU43A5L+zE0RrkB4w+0u+DKpYYzo6MWn53/9JdJ7XoEc1HyP+dHDPLkvOLhJqhKMwJy2GNVf/KYCH0VobJRIMtsmJm3i9aeReutZ2L3nimJKRTbcgbJNH1Nmx2ReOubK+njsf+DbSO94Hg6Vq+svHURPmobw2ltQfsfnEWxyfbOSX0iKeJ7a9yYSLz8Kp+uk8mukrpH3rpHqAiGYDTNR/UffUe4T/Hz6xZ55EPGnH4B97tDoZk4Q3KQ5aE5bgrJN96D8I5+B8Dix50pItukje0BuGNI7COQcG51eb5Cgk/F5q5TJe3j51TDItyg5UR/oVazkoUf/BU7Lfsh09jCAMlMEyk2fQfmtn0JwxlhXDcQWtNrOqEjyo4WYa+aPRrcDU2f6u6WIx5A5vAv93/2qMs/yXsWBm1pQo6xuiIpaRH/nT1G24SbfOabUgHzcnj6CgR/+Newze0fLI6snRYGbeRa/YXDz2rHgZoaipT/8L8jsfCobUCirSIX0qcD9EcBzJKFR3YiqL38L4SWrYVSMDYpgd3cg+fZmxF/4JTLHt4/q0chICohIFSIbbkXZTZ9EaMHysQxnej9Ip9H3z99AmgB5ff3SSqWDhMDslaj8xB8hqA5NykGHVXZPB1KHdiLx6uOwju3KuhzxETCTOconofK+P0bZ9R/1NY1PH9qFvvv/OyxiW7NP53wPK/2wIxBEiAIK/dXEmZtslcO+vujFnX1S0sabACACqgg4YxNkPzCGv6OXfQKmaANPLCU2VyfwjfNT+XSfTNwJvCCwi9LR9wRUsGl6Lt9hfuAmm6XnnO3ZA8tigSQCqgjcZKYigQ7ULmIN5jJLJ+YmbVAJzKJ+cCRl6hfVS8ASMazoHv0kEIjAHg4O4wVbqTwGN6lMAggJ4GPQj4Al+pujNdN4EaBIY0Zls6muH7Dp/Y7GjcohwIlMkInlSIALtZlAHgK56XsCpdgsPR9zk8abmHQEGlG+YsFNYv9RW9hMV5cd6weNBbWHAF/qr9csn3RABzc5WjqBm9Qv0quLCW7SOBLgSGND+qODm36Aei7w3avL+gECg5sEjBGYx/pJ4CabpXN+yqeDm0899ZSSGeWhD8ma5irpJc1F0m8C3tQjRu2n3MWMdJbSEVBJ40p6QB8CCOmeDm5yXvrJ4KYO0hNTkgIR0Zrgx9ykMfra176m1gfSZwIjqU7qLx8YMChEukW6SuUTYEmHMnzgMuq9QwM36XDBC5jSfKKyaf0iWVAZpF+UluonnRsP441kQuxa0n86zCHdI52geUPjRPOV6qK2c9AvmtuUrxi/iXrfdJCT8lJfaL7wWj6sd8q3dz8ynS1In9qP+G/+FdaxvTAySZjRckhyUWXZyHR1Inz9Xaj81J8gPHd1vicS4m8+hvhT9yO961UEasceug9nVvExaI9OhB4iMYYgY3HIeEIBgmTNZGQyMGonAZEy17w7l3WTUkkX9JSxITixAciA6QKZ5OIuWg5RVqZYoGYmowKouuVpLyf6K6CdUTEEjAVrUf3ZbyCyYmNO6ydqq9V2FN1/+xU4J/chUF0BGQpCpBKwh8jXZhShldcjetOnEZp5Bcy6KSpQkCJfZTJK53Wf0cPv0Y6j1myam/qBIo0tjSkD16QffBA5Xj3xzmnSi/FaNeRVhg/gTS9zk9dCnqslcPN9OOipTBov796Kn2/+DV4/tBOt/R3IWBQtPcvEzvogBjkYTgCNUeC+pQY+vczAmmaKSi4VW7Mv6Ubkro+6a8szRyTe7ZQK3FzWRACnwDdedRTzMaF21NmdG/0gKrblYHIyjdmJJOpTKVgUiS0YhClMBMhUO0xmjSNAIE1WJ20j5FiIOTZOmCaOhoPojATc0xSHmJMCNbCxKJDBNdUWVjQHsGB2AI2NJkQA6BiwVMCg/qSNuAUFAJI5uxtQjlig5ECcghIJREMGasMm6ioEaspNBUaeOZPBGzsT2NnqYE8qgGNGGHEyEzbJWp4AWwf1aQtLUxZmWopiChBQaZoKpDUCBGgC6ZQFiyqHAI2HIJMAIdAVDOFYWRit5W5U9WFAxBEQFlATlPjCcgOfWSawuMlAW0risT0O9rULREyB+ohATQRY2WxgXp1AfaVARgJ7zzn4p7clnj7moIesmemwLmvdTH5NVaR0evksi2JewzTcvuJ63LL6OiyYMhsVPqw5r9oP/DDrc7MQuJljvpD+5IuWrnxu/uYBpLc/C6fHn1VoVDXAmLkCRlkVAjPmIzR/OQJN011/hp6LQKj0uzsw+MA3R3x4etKImiZE1t+Oyvv+xAXWcpjAZc6eRPrdt5He/zqso9tUKUbdTJgzlyG0eD0iq69Rzr198xNrev92JF76JVJvPjKmnQTwGXWzUP317yAwfb6vjzfKpPpz/JBipGUOvgW747jyJaMmpmkgvOFjiKy72Q1q4gnSo2Yl+ZE5dwq9f/8FWG0eEOu8wc0jGPzx346PualJwpy5HJUf/4oCjPwAzuzbOpyBPqQO7kJqz5vIHNkBu/Okaw5NDOmyapjTFiK0eiOi6zapQD9+vkeVLOgl58wJDD79c6ReewhIcIClEdTeqJ2K8o99GeW33OdrcsvNT584hPThPcgc2g7r5D44g53Kj7Birs9bg8hVH0VkxQYX+PGJzkygy9Avvo3E5l/lf9IUAqb0F77s7+aUBYhc/0mU33KP8gOaLzq0M9SP1ME9sE4dhnXmEOzWwwqUM5sWIDBtAQIzFyrdCpBpvY9/RVpgnWRCgU+ZvVsgh7pVNHTyB1v9x/8TgeaZY3SbxiH22P2IPflDyLjLTh57+SHGI1PN9eP5ZYTmj/WdS+Bt/NWnkHzm+7DbT4wquriAQi/mZAdWffU7CK+50ZWrflEE3ROHEN/8EJIvuZHR/a6KTxVgbn7v6yPZfByrjg/cVFrvlldIj/Kl8ZypqMIIvG+ch+ov/zfl8zdXEC1av1L7dyC142VkjrwD2d8JRMqH/QXT3A9MneWfn8yL+roRe+FRJJ7/EZzuVl+ZimgtwqtuQPUf/p1iZeRaz632VqSP7kPm4E5kDm6DM9iRZV8KGLWNiFx7LyJrr3d13e/AZWgAyTefQd///vP8c5bveg8DzxPc5Jd2PWoyR/4lgIk2+PST0hGAQqbntCGnTb+XzUkgBDOQCISgTRelofwEnFJeMkmlDQEBLcTmo80amXLSPQYVCAyi32nz540azGLg9tLfVMaJEydU+7zBZgoJNd+mjpmRtNEkU1MCJQjEIdDQjzFI/SegggAQag+lp7/ZvJr6QkAhATBULzM7SZbMXPW2l8xuqQwCnAgQ0dmg1G8aF9oMU9kkMwZNqXwCnWis6KOCgQ4NjWKI0viwz0Qql8aMWHDMtKVxIWCHPjSOlJaAT/rQGDLYrYOkHAiI6qN89JN0ggAe+slmu17doXrpQ3IgBh4x8xhgorqorWwWSGNM7SVAjvpEefyYejRWxMTjqNkECNB3OtOPxiKXGXMh3aH7uv5QG6mPVAe7WqC/CcAj9p83kFQx5edLQ/KhMSP5Ux+ZzUvm0aSvXkYrtYs+pJ/EfOXgRzy/6SeBvyRXjvzOPvy87aB0VD+lo/pY1wmkJ33z1k1zg+YT3SegksaPdILGh8aa2kPzzBtoi3xcUh2ka9Qn6i/PKdI1utifLoO01A9qA7lb8AP1iYlMZZKekSxIJnxgQOnpHs0d+o51heqittG40liSHtN4evWOdJXaRx/KT3KivvLBEa1zxF6m8WJ9YXN0dsnBBxfsImQieuJlc3IgMT4oGLXu0XtGx3EMvfBzDD35AERPG2R/AuWf/UNU3P57CM1ambcJTjqB/gf+GokXfgpTSPfQXVlTjmRT2yFyC5eMww5H0d60BPsW3o6P3/NJREIByPQQnKEeWL1dcJIxDD38XeD0ARgErCuXRWNfNtSrsbLOzCC49kZENn0SRkWNGyw1OgkiWKZM6GWsFwO//CsktjwHkUi6ASjV5PV0S/npcZDq6kHNV/4/VNz8aRjlPmQGLVu6/RgGfvB3SD7zMwQqw0hPmorqT3wV0fW3IdA42/UFmnX5QnOJPhy4i8aCXbDoY83paT7Q2k56xy4H2LeqerXSBDwRcPJ8809EL9/PeWgcaK2hMaGffICgLAtKzM3339BSpO5th3bh/qd/gRf3vImz/V1ZP34jRMHhRSIFhCWwcabA51aY+OhCQwW0+ckOiVN9DpY1Cdy8UKCmSuBYN/D4Xgdneh0sahTYtMDA97ZJPHlE4mxMwtbZmxRwx7LRlM5gYcbBbCOAJPkgI2CBHP6qF37yo2mraOjkpxKmQJpOQRwbHWYAZyMh9ISDsBQr0mXLB22BBuFgcZmFa2syMAIOhkIhpCPlkKEKJO1yCLMCZjCKQJDMYyIwAyFleky+O2lRtTJ0wpKEbSVhZ+IwnRhCRhwRI45QPAanM4X2mMDhdAiH7DD66PTecJQJPS325D+zLpXG9HgatdJBlEzTs6dVyh9n9lTFBWTJckCgknwmOQ5OSwcHAybaFbiZtf8jX362AH2zborAn20wsa4ZyhXASyck3mp1UFcpMK3SQCIjsK8dCBkOPr3MxIa5hnLP/PwhB9953cbhHiBJzxUyF1ABm/gR456mBQTQEK3GZ666FZ+89g4smTEPUR+fYl6tHwVuZh8y47AQVo+5fMzNCznLHGJtHdmNoV/9T8WUlGktoIWnIqNmMkIrPoTorf/BBUp9NrMTbZvL2NyKxOZfIkNsyfTYQCmKaTR/PaI3fQrB+cthVNWqE8xClzIVIfP2TNoFzvJFS08lkT62D4O/+C6sI29DpuLua4f33UP/2zO4+Zmb5wduUlPMqfMRWXsTyq65DcE5i12fOPn8rZFPwXQa9mC/ApZFWTQvCMnytFpPIbHtRSS2/FoxuEZ8BbvrEb9ABWYvV2bDkXU3uUGainHnQC91FkWDTCg/fb4gIDeEokwO9mHokf+D1NvPwOn0B/T9Agb56YZquQ/AKSLlCMy/EtGb7kNo8RoVyf1CX8Rytns7QWy22BM/hH3mIJCKw5y2ABWf/ktElq9XQVu8V3zzY0i8+CAyR97O3vKuKLkVklVDzd/VtyiW3RgAmWQ8NIDBB/4W6d2bIYeYHQoEV93mBhRasmZMu5J6QKEcOhiYu0atGXSgoB+uWGdPIv7SL5B45v68YlbMzavzmKXr4ObwXB2Rx/jBTW9zxgF2eteKUSCnW05w4XqUfegTWeb5BdQxejltPYnE688g/hSB4H3ZIAWe/tCmqWE6wis2IXrjJxCYPtf1lVmEz0aK6kpuBNQhic/BkF4TgbTEIidGv3Vi98gS6nNApDNTR8qgw6gsc3OCPjeZlcVMSAY7aWNFm3x6kVdjkmUAEXBAL/N+/uCYcUJ5CRwg0IkABgIPiO1FG30CIDhIDwEFtMknkIAZicxCLARu8gaQQAPa2OnsU9o8qiCMdEhC1jueha+QiTozWRiQoL6wiTH1hcAYpcaaH3qWG/WJgEgOJsSABfvCo3S0weUNEm9WaaOkl8djTG0g8IjKJJkwE5DlQ/mov+yvjTZdHEiCg08wSOwNMEH1MZDNmzYCa6g+AiWp35RGj+RMQA0BdvRhOXplTWURY5P0gP2oMvDEgJQOpvNYUt2Uj9mZ3FeSHft653ZS2cxIY3BOH29qG7WLfcEy8Mt9obJZbxjMZdBhojrD8qSxID0g5iaNP7H12IyaxpXlRT95zHm8i9VN7h/Jg8E4Nq1WAS6yc4L7Rn2i/jETUQePWb48DiRX0kt9beA5xD5u9YjO9DsfTPA4+Y0vyYTGl5nLDNTTWLAcvHOKxpnykC5SHaR37OqB2Y0cwIkjrev+ern/OthHZRLwzuNDYK7u/oDHgOcU5eVDFmozr4X8U19fSMbMuqPfqd00nwhsJUCU3QewuwJ2M6H3ieYpy/lCvF9R+3hN09mc+sGR6jPtaQe6kDz0JlKHdqHiuo8jNGvsQa+3TVbrAfTd/1+R2vYMAg0NI0aE3oSmhNXZjv7pK3Biyc04ZTbi85//vAJ/R11Sovsfvgxrx4sQtN9iMNJddUenTRBYGkH0zq+i+t4/8zcjTyeRPr4Nff/wZ8pljlnhOUQennxu6VbrGVTc8xWU3/YFBGf6BKz09Cu57zWkj+6GWd2I6FW3A6GIsh4l3SMdoDnKa4v3WcRBgliXR70fZME00m/StWLdFFwInSmVMVYCvDbR85uDDA6vKyVw8/2nMjRJB2ID+Pkrv8FPNj+ObUf2usAjOddlVIPevOljka8LYFaVwN1LDPz+GgNzJwH/+KqDI93AwkaB9dMFEhmJ7WckTvdJTKsCrp0jsGSagd3nBL77uo0tLQ56CGUjUC0bCoYCCjXYNhbawFKYyuQ84ZDvSjd4EIGc5NSX/HCkpI0uQ+J0KITOUBBpA7ANwzV3J9plOoWKaA0WNy/CipoazLTOItz7DnoD0xCZfSOmLrwKM6dOR3UZ+ZYMoyw8EoGdWKLqxYFir2X9e6YtGylC9OmlPpVELzlpbz+D0+++iqH9z6ro5qJ+EToqZ2Jb2wkcbT+MFDlxJpCDoqwSaYWATctGcyqDaRkbdSTbbF0mRX7P+hY1DIFyw8SAdHBUODhoCvQE2VcKOR0VCDsSMyokvn6liY/MNxE0BE73S3TFKJq8VAGKwgaBmhSwiPyHuv42KYr7ng7gZ7scPLjXRswRsCMCymEpmQZkzQDcZ4yD2rJyXDl7Kf709t/D6nlXZCOpFwbTvMxNKq5YcJMfbS646e9z80LNMutci/Ipmdj8YE6Gz5i6zADM+qmIbPqsC2ZNmXFezVEsybYziD//c2T2vQK7+8yI6XKOkomVas5YitCKTYis3nTebRjeaPV0IvnWC6ot1sk92a/dEfEFOHO0z5w8CzX/+bsIzVowGqiijd+p8wc3lT6FIjAmTUFw/hpEb/4EQnMX+wZGGu/gqGAp3Z2Iv/QoUjtfgnXmMGQ8y9bUzUV1hJAOBsoqQf0mP6ZknhqcOd/XN+h420PuEjInDyH28D8rYE/5+vRh1GmjVKAKtxOjAE7P5DSq6lVgIzL9Da+46oLIlerMtJ5GSgWgeQLW2cOQySHFpjWnL0Lk+ntQcefnXcamBjIpn8XtrRj84TeQfnfriE/M4TYXWFk8TDhzynyU3f5VRK/5sC+ISsFf4r/5Z6TefnpYjkWDm7l8cNASO2uFYucSwMqXdehNWMd3Qsb68o5Z+XjBTc+EzQ9uHsHgw99HZtfTkOlEcWzNkRVhpN35Dj/03mXBTqOKgmddjegNn1Rs9mKAxXxCIrZm4q0XkHz9N7CO73J1K9fF5uR0kEm+UeesQuTqWxFeshZmXeN4p+jY9LRpoTX96Z8i9fazsEf53C2GDqvptGJurj8vs3SlDlkAkAEi2ozRSzwBJ/xh8JLu8YeBGiqDN3AM2lCZvEnnIAg6uMVmdRx4hxmbtOFngCLXJp/BRN48UtuonQQeMBhJ3+lMGd7ksxkfb/h1QIl+ZwCXf7JvLR00YRYHbXKoDpYD5ScAQQcv9OjvJCc9Lwco0MFkDmKiAxIkPwLKWEYMljIrlkEVLo99t/HGWh8bBu94rL1/k3yYKURtZ9Nlr7ks5eONHgM6XBa1i8ec8jNjjAE0Sk9jpcuOZEP5vLLT2UosOwaI9f5ynykNy47bwbLTA64wyE7toA+D+awzut87ZlZ5TTjpb7pH9dCHmYe6+ahufqoHpWDd4fHm+eIFOPU6uT4GO6hsPYoyAyAMtDL7i+cC1U/t5cME9m/LLGAeF33Okzx4rjKgzP1j/eDxZRCV56M+/2h89bnBY6Ge/ZmMAl4pHx9O0E8GFnmN4ABNutsKzs9zSF+z2C8o6z+vJ9ReBhZZT0kmDHKyblB7qAxqG4GUejR3Bn8Z6KU+8NrHACWDvJSWvmNGJ+s0tYNBXj400fV3Ioy8fA8oHehkcJNZnaPAM+UY0w2KU+ga2vxDJB7/IezjB5Vfdtobj/jHdHMLYsakE8hYAoenbcC+WdfADEb8wU1I9P30m7Beexyyuwsy1yEhEQCGhoD6epTf+RVU3PGHvsF61EuLY6P7H/4Q6XeehUinYEQqVfR076V29n09MJauUlY85dfdV6j7bsAjxVSlAwRbrWmsC7we5BpH1m89OM2o16EcgZx1kFQvm3XSu055O8Hp3LEpmaUXMcjDSbwMTjWnSuDmeER4+aSlwdzy7tv4yYu/xhPvvIz2gR61ySTKtYIf1QNeKBPqTNxG0JG4corAf1gFfGqVQFufxEtHJHacleiJCUSCAtPrBK6cLjC5AioYT39cYMN0E785YuOn+2xsbZVI0nt+yAXLVLR028Z8y8ZSx1CMxgRshacSW5MWU6o/ahiIC4BChuw2BOJkuqNMtrMLGYGbqQTKwmVYPWsNNkyejllWK4bOvIim2ddi3Ye+hLlLr0EkGjmvAUjEB3Fk7+t4+t+/hcH+foQbr0B/1Ww8d3wHDre9ixRJLhB0Hx70Ibap7WCa5WCpIzFH0jLrIEMnQGRCnw2YRDKPCmBQShwXUvncdMFNCWTI1B2YUWngrgUG/uQqFU5eyf1kP1QAodUzgNqoa5auGKJKLAJGWOJEr+tr8992OdjX6cCMkLNncujsuiBQAeGybRHSwZyGZnzumjvxpVs+gcbqOgSKYaQBIHAz+fJD+SN957F6VKTXxlkIXXknKu/+kj806vdMzmcyTZF+KbJdIgar9SRSO19Feu/LcMhcOddV4LlvNM1FaNlGRNbciMDU2SpgCrF+lUmvN+o8RyUm9wMUlKO/G5lj7yK1/UWktz/ptmA8CCJv0CvrEFyyEcEFKxFasAxmfbPyT0n1jzAafTpCUQfpk07C7mxFcsdrSG79jcuk891/uw/4Yi6zcUY24vgcZW48fEkHGTLxfvB/qKAyF+ySQGj5RoRWXofQvCsQnDbX9R1pBlwZ+LFbab5RABXSd5JBd7sb/XnXFqTeeMy/aR4xuu+FIwzO4UyC2GlXIbj4SoQWrkRo9kKlG7QGqPYo3fAZE8JHIVIAACAASURBVGKYkk8+CtDR24H0od1Ivv08Mjuf02To96s2MH5j5G13HhDO23GjugHhq+9BZNU1MJtmuEAn+d5lPffrB+kVHUYRM5VcJBzdh9Tercjsew12x+j5RjIMb7gD5R/7Twg0jY0qK+NDGPzF95De/QKc/o7RzRtDQfXczjF/ybSp6o+/jwDpCTna1y/yvvL6U0i89AvYJ3aqO4HlN6P8I59DaNGqMXqR2vsm4s89CGv/5uxmIYdW+6hJsfof/cT/hciVtyr3Cd6L2BQD3/8L/6Ky60lg3pWI3PBJlF11y5i5bZ05iqHHfwRr93PDwW7yLaNj1wBKTZ3z9+1bqI8iVA5j9ip1IBCev9z1TRoMu6yxQDaC+cgC4trCESOK1vL4EOyOM0jueB3JNx71cSlS5IKVTUaB44KLNyC0aDXCi1bAKK92dZ3nbI6NIM9ZctdA/lMT219F6vVHRg5FcgohX/uyCqMCCq3HpPPwualXr7O1mHmiA1g6IMPAGW/o1WqXBXsYRNCDAumbMB2kYaCEA6LoLNFcGy8dWOB2UNsYzOF2MgjrZeP5lcvfMVjFDDbdpJNBLgYtdFYO94kBJ+oP94XBDkqjA8gMInN7GSTUgVgG6DigkVc+6tUga/rI5bFfNy6PQSadnahvvHWQTmd3cd91MJVZgQxuMvuTwSiWH+XVgRO9nZSH2sbtoXt6PtYFZgnroB3rJfeVgU5ddlwe98ULmDMLh0Fh1hvui85GZb3meeLVY33ceZw5LYOe3Df6ycAZA/P56uJyvMA8A++6bursL9ZP1n99rnJ7c+k1t4tlwePNbWFzTB5fHfRnPdRNcBkk1tvMbFF9PhFwSCAi5eX1w08nWBf1OaWz5Lhu/eCAdZPHkg8hCMxkhjADjjy+VCazYgngJHnQPZYPH6YQMM7ANOur3n5eV6jdBGTqayOvEZxGX4NY7jpgVeh5OZ77XK4+nnr7vXo/pmx61joWOv7qXlh7XiFjSYjyKlD4XkWAcreOKsCO2p6ePY3kxjuwt24Z9g+ElJuC3/3d3x3L3AQQf+mHiD/+A1gEmNa60eh96x/shbFwFaK3/wGi196bF4xNHnsVgw98G5ltLyNQX5/dr6hNrfveQK71pAGkB5GOpRG97Quo/eJfuc95z8WyY33XGfA8VwvKL1smp2eg22sVwc8Lnresn3o93DwdGM+nC16d8gKkxbZ9PPr2QUrLh6u81pTAzffx6J7tbsdTb2/Gw288iz2nDqGqogr11ZNQW16F+ooaNFTWwjSD2H50H/YePwoj1YuNMxx87SoDy6YCdhrojQExKRAqAyZFBHa3SDx9QOJMP3DDLAP3LYcCNH+5T+LHOyV2tDtwKNJOEDAlRUu3sdiWWExRwyFBcaIVwVG5EKbgpY4KXnTOMHDCEOgygIAQSAqBFPnsyZr+UHSjoGVhcU0V1tVGMC8SgxNvRdOCW7Di2i9g3uINqKocbfpY6PxqFO5EG+DYAPbveQ0vPvq/0N9xFDJUjo5ALV4+142zqTTS5CM0QPCiAwraVkHgK9HPHaDBlphrS9TTwyHr/1g9EIWpGKKVwSDiUuKodLAvAGVuT/bkRsbBtCjw4fkmvn51AAvqBLoGHOxpk9jZBhzvcdCflkr2CycZWNZoqDSN1RR8SeDFEw5+ssfGcydojCpxzRUrMbWuEZZtoaO/B51DfeiJ9aNnqE89tFbPXIyv3PgJbFy2HuWRqHpoF3MpcJMDCuXJkBeHCZfDqG1GYMo8/xIKgZuj7gvlc9Lp64DT2waZGok26lt4IWXwZjKCMKonw2yeCxGtVD5fRJnHFMOxVbAKZ7APdk8rnM5Trh9M/RoPuDkmn/v8NiZNhTl5NoyyCoiqGtfc2WdT7gz2qyBETn8XrFN73dL0AfFlBxYA0bJtUubNc1e5wBExwLXCyTzePn1wLFCVS08KjfNwu7NtC4RgVDXCbJwGo6JafcgM3b1GECZizBIYodrTeiKrF2NdAejZ/JqYD+Dk9ARsBmYug4hWKJ9Byize56BAgay9XSBAj0BmP0bf2GHJfkM/8k0onXVaLLjpKc+oaQJFlSdfgxR8RZA5ES1gfGXTO0MDynG7098Nu/Ms5GBH1kHT2MF0DzJmKPam710rhczBrf4HJX7szXwBzLidxL6euggE3PqBm05iCE5Xi5qjSmuqJitWrkFRz4cvt3JnoEsx8+RgZy4NHpVlvEsLZTZnLFNr4ZgDE6q/5xysE25giJxTqLwWRv0MmJOaxugIrUFW2wnI/nbXJ22Ba1glchyA5PXTmQvL4++jNTAbpilmPIIhFZzHO08ISJSD/bB722F3nYXs8fepOaKSRQKcHh1Wcp+6EGbtZLWhIzcGvq4jCGvt6VBrCbmLsDvzB9oaK96R9vFvIzriHpAyczMXm2O46dnAIPmYGnoZvKli006vmZ1u8sn59M25d4Pv7Run9TIlmVHEDEs/leP6vG30skr9TH9zzgMt4JDOxmOASmc26eCqDpxyn/U8uhz0sfBru58ZLbdFB/p09mkxZTIbjoE0nbmj1jANlNbbro+NXieDg6wT3BcGebxy4HdDPZ8X1OPyvXVyWV499uqlV3aUXpcd65UODnAenS2o90WfD356w2Xp4DDrCbMYWQd1fWeWJ8vDOx5512vPWOm+aXWQQmfmMpBN5eaaq/r3/Ls+f1jPvX31ypWBVb/x1ecVjyvLgEFfAg1pPBh81fNwX711qmdt1g2FPpbe9YAZdQQkMetUB1r1NYfyklsD+sn16sxUAjV1tx3UJr78ZKTrtd5+qlNnu3MZVCfX5wVnCz2Hx3tfH3ue/36yHvXsyBIA0qf3wTp9GHb7aVg95+D0tcLpa4fT2QEM9btB8lI2rHQSZ2/7jzhUNRdnO7qVi4Fc4GbsxR8h8fS/wT55AKJCAxdH7UHIzP0sIhvvQvltf4Dw8g/l7TYdeA488DeIPfYvEOSGi4g7pgEZqVTP8UDDVIiqOpiTJsNononQ3JUIzVgCBNwDbn291tdT/XCP19KJyJ9ky0HBvC5ExlteKf2lkQCvXSVw89LI+6LUkrEttPd24lRnK3oG+zCpsgaNNfWoLCtHJBhCUG3GBbYe3IEfPvMwXtr5BsrQi8+tDOH3VwpMLhMwJPnBlOhOSuw8CwW4tQ5RQB5gbq2DDVME5tQZ6EsBzx2V+NFuB/vaHMiogYjhYLrl4ArbwQzDQILo3+RMnaK5Ow4GBAGnEvGMBds0UFNhYlGtiWkhiUMpgZ0JU0Urp9OZupDA1ZNsLItmUGHHMUjAljDQOOcjmLvsbsyYvQI1lVFYTkbJ0jADCIfCiETKECL/P4EQpPJhk0KafFMlU8ikU4qNZBoUaCiIeCqBI/u3YtvLP0Z/+15UhFKoqa5CzCzDG/0h7OkX6KL11XQwK+JgU6WDiiDQEndwpM/GwKCFCIhhaaDSMFAtDFSSyZR0UB4IqoBCp4TEblPgDDnWTgJTyyVumwsVzGlVs4GOIeB0P7C9FTjWIxENSpgB8n8qIRyBpQ0Gbl0gsHYuBRECfvC2hccPSiRFLe64eiO+dPM9mNc8U41tIp1Eb2wAvUP9ONfboR74jdX1WDx9HuqrahHwMhHzaGGx4OaEFblohKAYpMPTigJl8+2J4pD5n87q1XT8YmF8S0ceCgEJwzsJrlFjXuUCLrJ5xtX3CXRn3AIo1CC6rwNhxehPMWnUplG97oxusjdvkWXlL2RUJ8Yy5Uapjgcmofo9YH8B0uO4h8BL3Ctej30gTf2rQrLzAziHxyVHNwqVqbJ5E3kVOd/9ERDdtwWjgOZxiFpffOh3v7MGL0LmbXax9Gu9WXqZOebzmGIL1TOmXRPQmELjOCaokd+o+nQo35p1UdazXADnCLhZ+80Hhn3keYEvBk50gIPT6KAKb8iHl/6s3zDOx2wF2szpAJFaWrLj6WUg+QGpXhBWZ6R48+fTfi5HZ9F4ganxgEbejamXRaUDR7qMvHXo8tdl6seO8bbdr725WF3e9uaShxdAy1UHl8ft1/vhd3DNYJfeB5aLnx74yexiyK6Qfvm1I19filmB9f6qPUP2oJ8BO930nAFgHbwrBKJ621DMPON56Z3jOiCrl0Pp9Hmtrxu5dKbQAYS+duSbT7oOsV9V2mOwSwMGjPW1wk//WY46sKv7yKP26ixkvwMYlgEzN6kdVD9HqGZGKNXBrHOWNesRA7K6POl3difArGcCcjmwDAFa7LaAmMTMqKSy+RCB69HHsBj9HG8aHjeqh0FZ/p37wDo+vK6RZRFZ5VgpyGRM+YF3+jpVAMbUwbdUNPG90QU4OGQo/6P5wM3EO08i9tB3kTmwDaaXucmPQ3J7EuuDs3IToh/5AirW3Vqwm4l9m5F462k4HW2IrNqIwOSZMKobYVTUugeUoQikcC2nyCWfDtTrbge8a0zBiotIwPOPdF53n1FE1gkluRh9mFBDPgCZSuDmB2AQC3VhKBHDE9s24+cvPY4397+NhrI0/vN6Ax9ZbKA2IrDvjMSDuxzsapOYM0mgLgr0poDDPRKToxJrmkzctIAidwOvnJD49msSxzptlDsZzBcW5lpkcuagQwDdQQMD4SCSwQCSpolUykF0IIHFQQvrm0wsnR1WbjvfPZvBjnMW2jIGmpvCuHO+qQIUvXHawc52B5Ggg9vnCUytrEBGRpFwgsiQT8+UpZiVhhmECEQQjNSjum4e6ppXIJXoR1/HAQz0HIGdGoBAGlK6/mwCZghlwQAqA2nEYr3Y3hrH3i4HtjCxcbqBNdPDODhoYNtpC+0dKUyPONg4O4imhgAGYzb2n07jtVYHhwNhiHLy92ki7DgIZ2zU25YKQFQroEzuDwVCeNcOoK4yiE9eIfDplcCyyQInz0n8aq+NwQyQlgIp20CZCdy5RGDFFEFkWFgWEA4JZByBH+yw8ODuBDrS1bh+xQb8+ce/iKUUIEg3Gy40+EXeH/jBN5B45SEVwCbv5bc5zbd5LLSZHa6sALhQZD/8LI6HX5z1XzxAQ7HFj0lXCKTTM+Tbk3M5frLMCSoUBjfH0zz/vvlIZrw64CfccTWseOCpmHEcA27m01FdT4rW5TytGH4JzKcYWn89AKeeK8+t/GLwA9iGUbfxTAy3Bb6gayGZjmrhSOKc7qQKyj5PAh1gHFWvPrGKXH8mAnLqTfOVvWe4fOa7m2KCKF2ebP4m61p7crYlB1CbQ/OKcBNWzNR1peC3dryH4KbbcJ43QrnWIOZm7X/5iS/A6PYh69ZGY256mXSUbpTPNS2fvtHlsnRQwwvMXIiNtx+QmGvQcgFD4wWM/MofTzvyKVW+cibazkJt85ar/+1XZ65xywXqFj2JzjPhxZDdeHVpPF3wtpdkzeCUDhhSOjbpHk/5o57LF2ix82tzPhkV0r2J9ofXKwYW6W/2r1lsvxnMpzLYpyutV2xGn6ttufSc3V3woQ6Djux/lMvTD1YYCKSfDJBRuygPMzUZdGWfqXSfgVMu0wsqexmkOiB9PjLPl1dvg87I5t+9zOF86//rr7+OPXv2qIBbZJb+uc99ztcsPXloG+L//h1kdr4ERKtU8wJTyI2V5i7OkTCSgxBXXIPw1XchsuDKokXA6x/PTQal6ad+EMFjxwUzQF90ReNMSPUxAM/A/jiLKCo5j+mFeFYXVeEHPFEJ3PyADzB1z7JtHDpzDI+88Rx+9tITON5yGhtnGfjylQLXzSA8S2DHGYG+tEBNBKgMSeWDk8iH9GnplWgdkKguc7B0MnC4z8T/2ZLB3mNpiJSFqigwEApgwCA40UB5MIiFNWHcND2IKeUOjp1Koqc7jZqIjfnThfID0tJGzvEdzGk0sHZOAN1DEv/7HRtv9ATQYwRAwcYXBDKYYqYQdOIq4M6kylrMIBNeIntKW0VFt1JDyKT6EVCmljZghmEEKhEMVSIQCCEYCKIvPqiYjV2DPYrNOCjKccIK4UzaRCINVKUzuHe2xMeWm4gGBfa1WDhw2sLkuiCa600MDAHH2yQGLAPL5kZRVh7Cvn6JN9osHB6w4EgLEWmh0rYRSNhIZyQiNSF8+uoI7lpooioEJT8rDUyuBgZSEqd6BPadA/Z3SdRWAB9bauCqmQIN5QLdg8CTR4B/3Gbh3W6Jmc0z8Ylrb8IXbrwHzZMaVZ8u9DX4r99EYsujoGAgY/bQBYEFT2u8TKS8jS0SVBhPh/OQP/PCA+PBDgqxnHK+hY694e7VPZWP+nOsb7zRt7N/jWn/2O/H08WiRJ6rwHFVNA50vFhdzJFuBIgrAgzzE0Axup2vjWPAzRG/qG7bcqBnY8oc/UWxYsn7wpzzpg8ImE2bE2D1RTz9Mo1U6rs5G1fHPChmvk2mn8oVW1c+3fLK0C9tPrDRm98v7UTWniLm40ixORKP0l2fNLmWIT9WrndsxtOnMfWMXTvVRoF8edMt5ULbDTqorhxgszLV43YQy0v5Dx0/pky+bUOL1qL2vzwwPJq5gIdcTA3+Pl8+nYHkLh3FKnBRK3spUUkCvxUSyAcq/1YIoMhOMkBJYB+DggQCFlp3dNcZBBSxz1U2Ay+y+lHJGABjn5vMXMz52q0xYDmNd+31O3jQD6EYFGVwlv5mU2WWAfWVfakWAjkL3c8nF13mOiioA2NeBiwzV3UGM9Wxbds27N+/X4GbxNzMBW5S2oEf/DfEnvjR8EOx4TtPITj3iuGm5jsU0tvJuqSDtDojk90n6GOlPxP1/o/nEGAiuqZeAbL6Q/pOQa44CN9Eyyvlu/gSKIGbF1/G71kNZLbe2d+NLfvfxit7t+GtI3tx+NxpDA0lUSYEbpsj8PmVBm6cZ4DcaDqWoPg5KrIaveNTNDVhCBVAZ2uLraKpB4XALQsMnBmU+NluB88fkehNC8hKAUkhxpMOAmlgVrmJe5YE8YVlAcRTBk72OOiNk2/KDMJCoC1h4NwAoILg1EhMrpJ48qiNZ1skDscFMkEThmnAjA8q/5fLZi7BPdfcgfuuvgNdiX4F2FpWBgO97Th5+E2cePcllJfXY9ai6zBj/pWIVtZQtCw0VtXgXF8nntnxMn655dc43nIYTmUlnEgZHClQbltYGnHwmcUCs6oNdMQEjvUKBE0TS+qBmrDEUEYgZgdRWxHENdNMvNvn4Gf703jieBqtaRsy4jriFGTSbgNzqyR+f6XEJ1cbmBQxcawT2HJSYk+nRHUEuGaWwLIpAmUBgVOdEtvOAtOrBFZNA6JhYMsJ4FtbHezrkBiCQGVFmQoUdM38Zbht9UasmrNUuR8Yj9l5ISUkUwUnPjgS5KlQhkt4nx+EfEJX6GWq6DDvw0/OC9cZvxeWnA/8UZjlyAY9b/8KgBQFZXPhuuqWNNyeItCTC1Z3EZv4IpJcsOaUCsovgd+WscjZz3EinBdhXbpgKnopp/l5NPrkyZPYsmWL2mjShmT16tVYsGDB8GbUW7RMxtH7P76iArXRFVpyJaq/8ncTbgH57DUbpkw4fyljSQIlCZQkcDlKgM20dRNwv/dONvMmE3K6OKjXxWTa+R0K5TtA4vd1bj+zBam9+uERg6kMyOoMVPbvyAG3CPzkCO5Uhg7g0d8cxZ7ZiMW+sxebbvj1wXNg6GUEslx27tyJQ4cOqcBR1dXVuOeeexSA5y2H+j74028h9uyD6ha91TR/6xGE5yxVfWRfpDogrAOaarugWSzostbvcb25+lvMQeHFmDesK6THHAzN6xrkfABrlsF4x/li9PWDUGYJ3PwgjKLWBwL9hpIxnGo/g62HduGpd17B9pOH0DnYBwI7h1elNFAdAG6eZeD3Vxi4aS5FnBNIZtwI3BQX3IQExcVJBYBdrRLPHpTYd07ijsUCH11t4Fi3xE+32fj33Ta6kwCFDK8KmriiysSHpgpsmmMiLE1EA0BjrY26WorIC3T1CqQy5OsTSNsSjiXRUG5iaEDiheMWnj7tYE8/0BtPwE4nsXTeCtx3w8dw7zW3YlJVDTr7exToGlDBfwRSiQx6ursQDIZQVV2FsmgEjpNBPJ1Wvkery8rR0nUOv9jyJP7l6Z+ib7AHQoRQFQhjUZXAp+cZuHFxAGlDoD8t1EOttkIiKG2UhYGaSncpP9MWxMBgAMGIgxP9Dl5tsfFCq4XDMWKRSpRBYN0Ugc+sFLhvmYEIsUWojxZwsl/isUMOnjssUV8hsLQJWD1FYNVkA82VBkxDojsu8fJJB/fvlnjxhIQTcQM3KQTJcdSYzKiZjOsWrsaNV6zHuvnLMXPyNESCYZimG53+g3rxqR6fRn4QHgDeB3+hh3qxY/tBkE2xfS2lK0mgJIGSBLwSOHz4MJ5++mkFblI03BkzZqCxsdEX3FTrcDqJwIN/h6q2owjZKcglG+D8wbfQ09OjzFcv5Jo6kbLyMWIu59H39nW8fR9v+mJkcTHKLFTvRMdvovkKtUe90V4GTN9i+ufHUivUvwvdN7/yiml7oXYWez9XXX7vkIXaVQy7joGWXHrCQBab7OrRpBnoorWXLi9j8Hz6nG9cGTjzgqcMotH3uusPHQil73WAjgP4UB42i6b+cF+oDxzAhn7XXRkQs5WBXy7XLzK8DnoWK5NigOHx6n5bWxva29sxNDSkotR/9KMfVeCdvh9h0G7ooX9EfPMjw/ca/t8fIDRzofrby7bkRH6Ac7H99aYrNP4TLbfYfHpf6L2CA1/xfNHvj3cc9Dl3uazPxcrlckxXAjcvx1E5jzYdaz2Jx7e9hCe2v4y9LcfQHRtQYOUIxSprs0sv9CmgPghcO03gK2sNXDPdAEFkGZtAR2AoI3Gg28bOsxL9SYHJlQLLm4GplUDKACImMBCXePO0xE92OTjQAYSDBhbXmVjTaGButYn6YABXNDuYPSWDsjILPT0OTp6VCAUFwkEBW0pVX+MkAxVlBtJpoGNI4GgvsOdsHG3xCGbPuhLrrrgBc6YtRV+SQL4AAqEIyPyL+mUGgqipnYRUIolEPA7Hpkh6JpJktk6RzMvCMKSFI2eO4JFXH8LJ07swOZrG8slhrGgKYk6NRW6y0B8jQUlEwhLJtIPjZwmINDF3hkB9vYH+WADHW4I42SdxasjBwV4Hb7c72N9rYWqlg9vmC9y10MDqKYAICFRCwBAGTvdJvH7KxptnHHx4sYmyiKFkdrQDuHYG8OmVAilH4pkjDn66W+LlFoFUQAL0Ueb2mp21hGLP1pVXYvm0+bhr9Ydw+7ob0DypAaGLYK5+Hqo4KiuffPKinc/puV+d/DJF9/jFw5vO+9I2kYfL+fRXr9/vhZy/83upoXt+L53n04fzyXs+cijlLUmgJIGSBN5LCRAT5cknn1SbTPZbmW8zaTg2Fp7ZjjkdB1GRGsTAzGU4cdMf4OjRo2oTm2uzoYML+dZbvldoTc4HonifD7meN35y15894x2XYvvI5ep9KAbczCUTP5kVs7nP1b9C9fi1v9AznfPkOqjU2+L3fC/mu2LBqkK65dXhYtIXoyte3RoPGFmM3Apt9Au9N/n1M9/7mbfPF2LuFCNHry7ler/V+8trmi7HYgHPQumKAaUYEOQx0tszXiAq1/pWzLpaSEfyyT/X2lxIRyYCThYa40JrV6HnSK77DE7mejbwOBJj8+677x7F3NTzDP779xB/+WFAukSaSf/39xGcsUD9Pp7n0XjmQ7FpC62TxZZTKB2POzM4vQDn+ehiobpL94uXQAncLF5W74uUXf09+PWbz+Nnrz2B147uQ4bszEG25h6/fYb7NZlSVwuJNVMN/Ml6ExtmGSrgz/5zDp456uBMv8S6GQJrZgpURwSOtQMvHXXQ2i9RH5VYO1Vg9TQDaUfgX7c7eOqQjdOdDkxHorwigA/PieDWOQZmT3IQCtoISqDCACojrk+sdMYBBUJrbCaeKNDe5aCn1zWLj0TIP6cBYQbhGGWwRDkysgJGqBJGqAqOiMJGCDCDMMwIMhlbRUcPGBIBg1iiQ5BWAk4mAZmJAfYAAs4AYMfhWCQXSVkRMCUqQgK2RdR6YqsKVEcNJNIGYhlgyCYc2ICDAI52CfzsoIUdLWn0DFkKCF01w8QX1xlY1wwMJoC3WoAjXcDyZoGrZxuoDLvM10f2O2ioFAgJApElplUDN8w3UFdp4Fe7Lfx0l423zrnAMULOCLA5DG6ShFxANxoMYuW0ufhPN30KN6+6DrWV1TAV2Ht5XmyiQqd7tNks5CPH78WO8tKHnYd7X3r4AU110T09suilkorfC6H3O/2lSH8ZyfWydD6bkPPJe6lkVqqnJIGSBEoSuJASINPAWCxWsMjhDVEqjtjffB5G2wn1pDeXX4fon/6zYn4Wc+XbPBaT//2QRu/jpe7vb9Nz7FJt0i8HmV6Kvl4O/Sx2fp+vPM43vxek8rY71zs3BfjR3+3ZF2Wx/b7c0xUL9NJBGD176PIjcOjl0O8kN695diEwPp+szlfXKT+xN3OVM/jQ9xDf/LDbBClQ95f/gsjsxSo978/Otw3nowsXQv+LqV8HOAncJKYr7WtL1+UjgRK4efmMxQVrSfdAL17dtw0/2vwoXjy4A8lMGo5DgWIkDCEQNl1T7XmTpyNgGGjpaMPZtnO4cqrAl9eZuHYGmVNLHOt2MKUCCASFipy+/YyDtj5gYZPE6maBo53A7lYHZSHgqxtNRCsNvHPUwTP7HLxy3MGRHsARhgIOy4LupyYkMLnMQHMF0FzloLlSopF+rxSYFDQU2EoR1hN2Gj2xFBzbQCQkYBoObGJkQqCiQiCREQgHDJSFBFJpgYqoQCgskbGAeBJIpiQSKQeVUWByLRAKAr1DQEcvgZkmwsEAIkFT9d+2DfRnBIakRH8G6EoItA0JnIsBrYMO2mISfSmJtCUQSzsYzEjUhiWWNQE3LxT42BKBStPAS8ckdrZRsFSByTXAuW4HQQjMrgcWNhLfFHjjFGA7AiuaBZZPBWjr9KvdDn68W6I1WYG62gY01lbhTHc7MSnxVAAAIABJREFUOof6EMskYDkOpDDcYCNCoL6iEh9atAafvfp23LjiWpSFwpeFiVE+Bfae6E6EgUFlsH8b3TxEr/dC1HPBJmKegvxOzUkm+R7OE31pmGi+SyGHUh0lCZQkUJLAey0BmYih609vg9V2SjUlvHoTJn3j397rZpXqL0mgJIGSBC57CfB790Te6y9F54ohHeRqB+87OBiSbmpOQCabpFM6/VCNWJCUlg7I2FSdQU8Gf/nwTLdGozL09o7n/b0YEPZ85O0Hbgamzx8u8lIfenn7cqnATYXtZn2a0hiTDhBhh0k74xmz8xmPUt7cEiiBmx9Q7eiLDWD7sX347lM/w9Zje5FIJVEXrcL8ydOwbv4yrJq1BIumz1GA57aDu/Gj5x7BnqMHMK/Wxt1LTdy91MDCBgE7BTx5gIBKB5PKBdbNFJjVBBxqlXjtMNAbk1gyGbh+toHTg0AyDZQFXRxuT5vEo/ts7Dkn0ZmQyqelCACmAZgUaU4AIQOImgZqQwYao0KZvM+pMbCoLojF9UFUBdKwrAQSqTTSGVuxKixHIpG2QVbYAVMgNiQwZ6qB+hoD8ZREV5+NgZiNwSGJqqiB6U0hVFcFkEob6Bk0kLKj6E8F0DJo4UhvRvnPbBkSaItTcCSpmJrkD9QiMI0cJdvkUEQgAmBWFbBpvsDGOQYWNRjKn6gwJAwHePGoxKFuYGa9gbvX0MGWxO5TwO5T1F7gymkCG2YHEC0XyDgShzttPLxP4pd7bQTD9bhl7Ubcsf4GzJk8Ded6OrDn1GHsPHEA+84cxcmeVvQkh9BQOQn3rr0Rn9jwYaydtwxlIWrVb8/Fvjepx+cTbfFiSczv4Z7rhSMXU9Pbtgv1oLxQ5Vws2ZXKLUmgJIGSBN4LCZTAzfdC6qU6SxIoSaAkgfdGAjoQVsiE3g9s5L0Iuz2hMnRfpLw/0QPtMLuRrcsI5NRBMpIEAZ68j6B09OGL25mv7YVIErmkrefT9zE6cO363CTmpoAUAg3/z/2IzFqkiuS+0e/vxV7jUgKbDG6ynDhYFrE4df+z741ml2pVOigvtUaU5H5JJEAGzEOJIbx1aBde3v8WQmYIV8xYgJVzF6O5phHBQBCmQfbP5GtyALuOvYvvP/kLbNm7A8h047oZwBfXBnHtVAO9imUvEQoAfSng6QMOdp2RmDdZ4Pp5xLqUeG6/wFstUgGCk8uBRfUC62cA0YjAtjMSzx6VeO20g+P9FJFdQIVAJxY3NYECGDlSBcQx0kmEHWBm3WR86pobcc+Vq9BQlkJq4CSG+k4AVi+MQBLSiUHYaRVoR9o2pEwjSNHVzQCkCMAWJqQIwpFlyDjlMEMNqKiZhbr6hXjndC9+vvU1vLBvB870dSMdDMMxDUiDIr5nfVySAG2pQM3aMLC0QeDG2QY+upQAWIkjHRJvnQZaBwSWNwG3LDIQCABvtzh45YhrVn/nCgOLJgtYGYFzveSAGlgxRSApgRdP2Hhwr8SWM2HMbp6Dz266DR9efS1mN81QoJ2UDjKWhYH4EE51nMWekwex++RBTK9vwqYr1mPJ9PmIRkacPl8SpboMKqHlih/49ADlF4vLoGmqCcWeEOsvDHrbcy3HF+Jl4UKUcbnIudSOkgRKEihJoBgJeNdUv3XQiQ+h68/vUMxNCtwXXnVpmJv8PKN+jNcPdTF9L6UpSaAkgZIEShK4PCTA6z2DYrTm036GmJ3E2KRnEzE+GfSk78h0XQ9IxD3xe44xoErpGRTV0/GzkNJFIhEFSFJadhVGv1N93D59j0Vp+3/5XSQ2P0TAkWrG5P/6Y5TPW6Z+p3z0UcDSexCs7FJBWbx3o7EjpiaxNulzue1FLw+Nf+9aUQI33zvZX/SaaRJatqXM0skfIwWcIZNsvyttZbDjyD5859f/hpd2bEUy3o9FDQF8aXUANy0wMLUa6BoAth6XePuMxNImiXWzAXK1/+IRiRcOCFwzX2DdLIm2fomXD0okEgJfulpgxSwC+CT2t0hsPgG81SpxtFeiKwHEbcAiPJFstglYlESbTCPkmJhSNxubll2LpupJSKdisFMJLJ02C7esXYvysIHe/k5097QDdhpNDU2IJ5Lo7e+HMAKYMnU6mhqbcfRUO17ZuweH2s7CDIXRUNuEnacO4O2j23GmpwW2IYFwxA0Rb0sYUihT8sqAwJRKYHUzcN10AxtmCcxuFhiKO3h0t6OCAdVVCKyZIVAXNpDOAA1VAuVhoKVH4rE9DoYyxPAENswRaKoRKs2pLuBX+xw8eogCEplobpyMP7r1Pnzsqpsxrb5JBSDyXjSOtuMglU6pDVAoSMD05enfI98D5kI98BjcpIctvQQUuyn0a9uFalOxk5nboL88cF6/9hWzMS+2bj3dpe73RNpYylOSQEkCJQmcjwSKXfNtBW7e6Zqlq/h9dNjqbuDGfXE2N+bCqIsOcOm/Kp3ckPDHZRooX9z0c8J1j7uxOTL4dd2vX3o6n/4WbI5fHvXd2Btj9svF1OfNpMVmHG6btxyfvo/6yns/u9Ef1VdPmpEk4xGYlraQKo6RRRHCGY8s9OIKtaXgoI9OMFyc95d89fjdK6LLqmbfdPRlgY55b+eSyajyi21UtvB8804dnlMHfPQi+/1YWWZlrZfrKWOM+uaTbbFjny3Uv2xP/Idi9cVvXdDEm1PsxbY531D51E1rt03xE9S67bIr3e/cuAgB8v0Pqb4j92yWMGFKG6Z0v6e8KTOk7pmO+z1dFkzYBqV1EHAsVXZGBJAKhNVzIygtBKSlyk2bQYocMfy8UvXxs4Xlqvqf7VxWzamMsJ1Cxggio9or1LOHklrZPagg/pG0EaQ2SAcpIwjLIMdwEiE7jbCdQdXf/Apy2vxhd2E647PYYb1Q6S4muOll7tKek8BhdkkwLOqswpf2VxdqVCdeTgncnLjsPjA5k+mkYgc+vOVZPLztORw4d1KZgQccgYaAwI1zDdy1SGDdFKA8JJSfSGED21sktrY46ExJLJ8u4GQMnO510B2TqAkD18wwceVUoDrkmqDT+moJie4EcLRHYl+HxJ52iYOdFH0c6E0BKYdf6x0IaSEi3KDhtOwGAmE01k3BNQtWo7GqDt0DPTjX24HySCVWzFmKgdgAjredRCwZw/TGqZha24T9LYex++Q+tHafheNkFLMzJYC0pEcG7TIMdcpUFXTQHAXmVhtY0uD6xKSfUyoFogGBAAGvAaBn0MELx8j83GVn1kUJFxVoHwRCAYGlkwXWTxeoDruszrKARE0USDrAa6ckHtwj8U67gy4SYhCoiIZx5fTFuHf9h7Fp+QbMbpquWLXvp0uBr9lgP14zCvVYFWI4wA89FPRAPxN5CPDpJwcX4jKLkZnO/KT0uklJMfmLSaM/ZNnUw8vU1PvtZ2pyKUBiHpti+lRKU5JASQIlCbyfJOA9SOK2e5856pmQGELXX3x02OdmceBmIVTMvT+cSkvubngJ3FRw5jACQZtIBjjzyjonQOPNlQdpHZW0OHDlgo6/tw9F9GkUVlkMbjRRcHNkSMZKKQ9QNJzYC27SjTEgSyGgMwe4WbDfBRNkAXyf0SwiayEMsJCOjBJD7j/cYgoBU8Wqd1Hgr09lher36klR9eSao57+euseow6eOZvdJ42RWw599cPkC43dmPu+YOxIu8aCrRMENnMtpMOLeu6WF6PS/oC3VmY+cFM7kKI1ncBNen4ECMSUDG7Sem8qkJA+dF8BnoqkIrLgpq2+S4ugAj4VsChtlZ7ATgIXGdwMOjYcYwQc5XKpHxmDANORXhuOC5LSM4fASbqCdgZhJ400AZbKypGeOny5ACmDmwFqg2MjYwRUOyhh0MkgYqdR/fePKnCTmaJ+bNFx69QEMlxoYFMvj+M7EEuTyDS8Z/Rjauog6AS6UcpyASVQAjcvoDDfj0X1DPRh64HtuP+ZB/HaoV3oTydhqYUxuzhaAiHLwZwaiQ/PE/j0MhNrpweQSAGvH7PxxikHfRmJdbOEiqy++4xEfQS4Y7GBD801kExRwB/3xDFkAtGAVAF3JAGdEkikJbqGHJzsFzjYI3G4W+JIr8TxAYmWQYFUisyQ3eZIgiPp5ItOktTfgGNICMNUgYbIxyX5yJQOMTChPvSQUCbqdOIkXVakGRQq0vuMCmBeDTC3zsTiemB+jcDUKqHAyFAYEJZAOiWRtIjUKVSdkSAwkJY40eugIyaVf9H5DSYOdAGbjxPIJ3HTXIGPLAoAQYG+mMSbp2w8tN/B44cc9FkCFoWjp2eMOkVzI8s3VdbizpUb8clrbsP6xatQRmzSy/hisI4eavQhoFGP+segnncjSX9ztHN6WBTLuhzzOpg1T6d62XSCyip0cbv5ITweYLRQ2fp9/SGnb7LVO1r2xUM/5dRB0OH3NS2dX90TAYZz9eFCljUeOZXSliRQkkBJAhdTAsWw3yX5NuvvhrTJFiW7Rhe1K55oy93gceR+xuHABMI9aHXX4kKoirfe823seOubaL/Hk29sn863lwVBjGKbN05x+ScvBG5SY8ZZkau9RfWiuFRFFTWuRLl7NJG+jqtqLbFf7y9G/cVI+WLUm+3qRSx6opIv5SskAf+TFQIns9TdUQXwENMzzLJtJJOuGTs9V8j1XDgcQlkkgmQqpT605yGXZqFgQKVxD9dcso5+qfi19E8/lMsC6O5XEmZ1PUQgqPZ/ZEIfj8fVPnDkOVaor+d3/0KBmrz/4T0s/c1+NNnkfKJ71fPrYSn3RCVQAjcnKrn3eb5kKol3W47iN2+9iIfffBb7zx6HQ6cyOkBEix3hRTYgMkCFAcyvBe5aIHD7YgOzagX64sC2UxLPHXZgSwfXzxbYNMfArGrhApsWBQ9ylC/OnpTAqX6B/iSUX87pVUBDGRA2aRUlEFMgZUsMpoHOBNAyBJwbctAVk+ikT5wimQMxSyJmU9kCGZuAR1v57FTFmCYEsQOFRMR0UBUGaiMCdRGgvkygLmpgSqWBaZXA5CiUP83yIBAOUGR3iYEUcHZA4Hi/oSzVZ1QCzRUS5SGXoUltDJgSkaByFIr2AeCl48ChXoGmCmDtVIElzQIyCOxskXj8XRsvHpc40i+QIfqqyjfqEeK+v0oLFaEQlk2dh99Z/SF8/OqPYGpDMyKEsl5mFzM12T+LDhRy1D/6yQ636cGnXrk9oB77LGE/MeMF2JTbBctSm0Q+XSu2jPf6hM3L7lSvCjmO0i9FW4uV22WmiqXmlCTwWyGBQuZehe7/VgjpPDt5KdZZvya+V/Wep7hK2UsSKEmgJIGSBHwk4H0e+73ve9/5vQCbDqbxnovy6IQMtpTjtPR3LBZTQCNHdy8rK1Mm1ENDQypYEYF27NeT92i6b02qgwkrDPLx/k0H/3QAk9KT31DdX+elUIzxgJt+FnLeNnLkczY3LwGal2IUL04dJXDz4sj1si6VFoQT507jZy//Go+8/Tz2nTsJy6VGuifFHlORMjOIabWTMam8Gsl4Em0dZzFvUgY3zJHYOEtgfh05RRbIWBKVxM5U7iAFLAcIGxJJKbGrE3j5lMTuNmAwBWWuvaYZuHGWwNpmQ0VPT1vuGRKBlCqiugEMpSW6UxIJRyJgABEyi7eAWNIFGwmLJVCS8DNieBK5PmgSS5RASAEHEgkLsGygzBRojBrKZJwWOttxXW269VGwI4lXWwS2tAic7qczK6mCB10zHbh+usCcGjcPxRlSPFIpkcgIdCeBYBgKSI1bAvs6JZ4/6mDLKYlBpwo11fWoqIiiPdaL0z1tyGjR74ZpqQr4c1AZCuGK5jn42i2fwY2rrkV99SRf58z8sKOHFT8kGeQjRuTFdG5MDzJ6eNKH66QHJtP2+SFC6ah99EDk0y+OHKiDkpxvIg8SPXq6bvJ+WU/API3TH9b5Nr25XpYuRL9LQOeFkGKpjJIEShIoSaAkgZIEShIoSaAkgd8GCbBlGIOBbJHFIKTuBovSMljIexf+jgghOumD0vFej02jmdxB95hUQvVSOgIZOSYBAZt0f3BwUIGWtBcjwJO+4z0atZP3jVQug6McaIju61HfuQ2896T0HBSJ+34xx3s8oGaufRQTYlh2bFHoteYrHRxfzJG8eGWXwM2LJ9vLumTbsXGirQXP734dj7z1At44ugcJKzPCHhOum+K6SAVuW34d7tpwE5bOnI/2vh78csuTeHb7G2jvbkdj1MJV0wXunA9saDbQGHXNt9MUKMiRCBtARwJ47iTw7HGBrpiBaNBBe8zBtCqJ2+YauHuhgZoQEMtQPumafwckoiHgrbPA4wfJT6fEmqnArfMN5bvyeJej0ixuFFjSKLC/3cChHomhlERjucSyyUBlCHi9xcCxXgkhJObXCqyfZmBWjQHTEKqNtHCVBwWESZHLJR47BLzTKpT/zLDptmd1k8Sd8wSumkILvESaEFGi+wcEIgHAdtwASVvOUB8l3jhroz8hsGjmHNy94SYVBZ1AyneO7MOPXnoUb59+F93xgaysXa/uQvz/7Z0HmBbV+b6f+bYCCyy9C0izgQooxdixoNEktp9GY4wmpppeTe+m/NOLKUaTqJcaW5Qo9oIVRRApIiBK73132fbN/7rP7sFx+NpWdpd3ruu7FnbPzJzznDPfnLnned+T0OAefXTKIRN1ydTpOuGIY1VUUKREilXnuGlx8+Jm4m94DDa+pIuKityNi5tPS2z+3NGbHzdPboweivkV+HweFp982d/Y/Y3aw9FUYDTXuvvJgJ8kRG/yuR5jf5RL59yM37RThbD7CUVLTSIMbu6PEWHnNAXanwLpvq/aX0usxqaAKWAKmAKmQPtWIBX445kMRycbz4h80j1bNKb1PH/xTOrD0lvq2cTXLRPcTPU3nw7NA0z/zBld/6Ex7bZ92q4CBjfbbt+0Ss3K91TojTUrdN/sx3T3K0/qzU1rVFlTqT4l3TVxaP1CN2Mnq3/PPg6e8SW2e0+5nn5ttu558XE9Mf8lrVq/2rk1Jw7M0wlDE5oyWDqkV13IeUEidA7OpdtxRErPrg4c2OxfEmrqoEDHD05oZI+Ec1ZW15Izs27RdMBiSVGghVtCPbCkVht2hRpaGmhoj0B3v57UwX1YfTzUjjJWbpfL47m7Slq2hVBl6diB0iG9pXsWB1q5K9CAroGmDAk1oW/o3JuJRKDqZOCcmwV5gQtL31YRau566amVoeZvrMvfyTFwbeIu7deFFeUCKVGryqS0sVxatDHQrJVJPb0qqSXbQiXzumjM4KE6Z+LxOvPo43XIkBHq1rnE9aUDyutWasacJ/S/uU9rzttLtLOyXEUFxZo6aqwuOPY0nTHuOA3rN3ifvvcQz78h845ICtIvvI3zq7e1FJyiDpyXOnio6m+Ufmz4t4b+rRj18+ARAOohqM/RAgD1oQ9NcZxGFzJqqTyazXlBproBx4FndPKR7mbenBOUVO1rqbHUnFrasUwBU+AdBfaH0yDdA4X1iylgCpgCpoApcKAokMop6B2dqXJRxu/X2SK24nPyVPv733nHZUVFhXtu4zmRZzae17LN9zPVI74vz18cH4DakosKZXtu8lDV6xxNkwbQ5JPL2gwHyljtyO00uNmRezfHtgHddpbv1qwFL2vm/FmqrK7U+OGH6fSj3qNhfQcrPy9/n9DoXRVlmjnnKf3zibv10NxnVMMKQWGBugTksgw1plegyQMTOmZgoJE9pV5d5BYR2lQRqrxS6laQUPcCqTBRBzRZsMcFZteHibNwT5ciae6aUM+8nVRlGGpM30B9uwa6d2Go2gAYKRUnpAuPSGjsIGnttqRmrQi1uVw6bmigcX0DPbmChYmkndVSeZVUEiQ1fXRCI3smHNQsr647b5AI3Yru1AVISqh5Mki6hYd6dkqoIJFQWY20tSzU4k3S7HVJvbQu1OubQ62tCFUTJKREUsP79tc540/UZ8+6XIP7DFBhipXPd1Xs1vwVS/To/Of0/LJXNab/MF103HSNGzZGXTvVgdDo5sMBuEHh1vQJm33OSg81GxPWneMQccX8DcyHPHhHJlCSzYNPbijUyd9EfD4Wn8+EG4wPfWAf/t0U9ybnjjo44/ljGtLG1irrb9KpHJzRyUu8XLaJTUvU3wBnS6hqxzQFOp4CBjk7Xp9ai0wBU8AUMAWyK+CfQyjpn8c82MTQEU+d5dcjiD67pcpr6Y8RhXf+mczfc6Pn8wut+rk7z448t/lno/j5vLPRR9exP8f1z5j+XB5c+pB5/+zlU5XxfOrrmF2t7CWi84lUz0JR56U3yfi6eYNNSz8XZ2+FldgfChjc3B+qt9Fz8sVVUbXHrZBWWFDgoGa6bf5br+v6h27VvbMf07odW1mCvH71b7IRs9K4lF8bqqSgVqN745pM6LihCR3RP9Cgrgl1zqtzQbK6OLk6+VmbrAsVJwdm58K6UPI7Xws1d2OogaXS6aMCje4T6OWV0i3zAu2sDF3ez4vHBapUoBmv1WrB+tC5NN9/aJ5bOGjdrlBlQaiV5XWrlr+xRrrwsDxNHZJQaVHgQuFZL64gEYjmkq+zIF8KaHoobd2T1Mod0sIN0vMrQz27KqmVO6Vd5PGE5/ICzK18nnArnxcGgcb0G6JrzrxM75tymnp366EEf4tt5OusrKoUkJhFgzoXdVJ+irdpHgxycwIE8kXtbzq8gevSpYt7Cxe9+WUbXv5G1lBo5eEmb+i849K/GeP8/oYIqPRvB/m9v/F5h6mvr3eAerjp83I2tF6+vX5i4ScRLZl3NJvGmf7u+yr6djVdsutUb3x9Hp/4G9um1Cnbvo3tk2zHtb+bAqZAx1EgFdxszoedjqOUtcQUOHAViIKK6Nw13cveuOPN5iMH7tg5EFreENdkLmV9ZBvPRv7f0Wi3+DUYPaZ/3kD36O+jz50eyDbkmSTdXCF+Hv//OKz0IebR3KSpnLEHwnixNu6rgMFNGxU5KwAErK6p0aYdW/XXmbfqjln/1evrV0rFXaQEy42zKnb9akTJkOhtdc8vVmFeYR1AVJX6FldpTA9CxgON6J1woebAyNJiViwPHCfMw0WZF6q2RnpqWagN5dKQHoHG9QuUF0pPrwy1YGOoUb1DnXJwoJKihN7eFuq+BUmVV0sTByd06igWE5LmrE5qzppQb+2AvYYa0zvQySMSGtQ9oQKcmrWhkgpUxeJANaG27ZHW7pLe3h5qxeZAi7aFWraVOuSrOuikwvx8ldVUqLy2UjUBy8gjXwReJpPqnJenMf0P0hfe+xGdMm6KBvTs22ArPDcL3oJ5qBkFYf7f0dDvVJPCdB3LDQC3JQDSuy5zGQQeYPIGMJpzM2r39zAz/saN//vk1P6mCKzl4+tDXZr6ls3XEf28Pm1hIhx/6+gf+FM5MeM3/VT1z2VCk0ufNqZMW9CzMfW2fUwBU6DlFcj00GLfHS2vv53BFGhrCsRfvkf/778TfKSP/1sUvkTb41/O+/IGNNpab1t92pMC6V400AZ/DeYCLf16DN6NmosG8flA1NkaDS33v486Rm0ukYvCB24Zg5sHbt83uOWEq6/cuFZ3Pf+wbnr8Tpefs5oFbwi9DuuhJj+TNSopLNJhAw/W+ZPP0EF9Bmnzju2at3yxXl22UGu2bFRVZYUKEzXqUZzUwK7SwO4JBzn7dwk0oCRQvy5S7y5S1wKpiPD1/EAFQaCghsWFMIqGKukkdSIiujZQdVWgjWXY6KVunaXOxSFGSlXWSDsqpLKqOkcof6sMpR3l0ubd0oYyad3uUGt3JZ3Lc81OaV1Z4BYECoMideteqoP6DtLhB43UuOGj1ad7qea8uUCPLXhB81cvU1lV9V7XptDCxdbXKr+mWhOGH6GPnnqhzpxwogtRz3XjRgL0Y3U7QCL/j0K/qMsvHQiL3oziYc4eJnbu3PldiaVzqZ9fDIh6eScpkDTquvQrmPvweX+T8uH1PrTBT2K9oxNI2hw3LH9+DxD3p4PTtzHeH6mgJvWNQ+pUfR3dN/pWNZf+a4kyzdFnLVEvO6YpcCAp0FwvPOLHSff/pmhr3xlNUc/2NQXahwJRUEmN6+axUpBMKtyxSdqwUuH6FdLm1dKube7ZQYk8qXM3qecABf2GSf2HK+jRR8n8QtXW1q0aTTSQf6luwKN9jIUDuZb+Osgl32M6o0qq3/vjxgG/d1KmC3eP1sM/j8Xrlmo+kW6O4U0t8UVu/TNYvH7edekjEf3YiLowo/seyGPH2t44BQxuNk63A24vvrzIFbn47aX691P36pHFL2rl9i3aU1OrIMQTmaxLmFlbpR7FnTRl1JH63NlXaMphE9SluLODNhWVe7R260a9tGyBbpk1Q7OXLtCW7dtdCHuQDFwYen4iUOd8qXuR1KOz1KskUPdiqaSgDmSWFAbq5hYqkoLQRYIrPyEV1i8KlExK5dWhymqSqnELBiWUDAJVh6F2V4XauDOpTbvrHJo79hDanlBZdaCQHCN4OzluQUKl3brogsnTdPaEE10uzL6lvVz4OCH76PDwK7N086z79fCCF1WR9IDT0Sn3SYRJDevZR/83ZbrOnzpdR404XHlM2nLcPOD0eTajOVQ87PROyFSgLHrDit60/M0pGjqeY5X2FvPh6dzIfL18XfyiQPFzcl6/iJAPjYg6Nj2AbK6HXn8+7+BsqdXj02kXhZrvTOqdzfddW/ytqZ8E5AI1OVB8wuPP6ycGDe3b5izfXH3ZnHWyY5kCbV2BXFwSqdrQXHCzsfrEX7SlOo59JzRWXdvPFGg/CkTnP8z39kKLsp0KV7ym5LP3KJz3uML1b0l7yrCI1RskMElAP+s/BYUK+gxWcMQJCia/V8HhU6XuvR3g3L17t4OlvFhnfhcHI+1HLavpgaBAY+/rXpuGwk3/DJDuWSL++yiAzHSu+HHj9YsbOvx54qaMA6HPrY37TwGDm/tP+3Z35tpk0i02tH33Ti3fsErPvfGqZr0+R/NWvqFNu7aruqpK/UoT3NgJAAAgAElEQVS66awjj9PlJ71fUw8/xuWRrFuyp26rqqnWq8sX6ef//bueWDxbW8p31iW4ZLUhB0eBloGK8ws1qLSfepV0V21tjXZXlqu8qtxNaiqr9rh6JMOkErg5A7Bk/YZxFOgTBMoLEiosKFZRYbGKC4vVubCTuhV3UUVVpdZt36St5TtVFdbUWToT9cu015svS4s765rTLtGlJ56rEQMO2gdM7iov04tL5ummJ+7SvfOeUkVNpfKVp74lPTR28EidOnaKJo05UkP7DFTPrqXqVNTJ1bWhmweJPiG0v+n4RM/k3PQrkEdvMtEbaboHyqY8aHoXJg5O3qJH6+XzcPrj+7eI/if19G/umrJCejYtoyEV8UTe2fZtzN/joDI6CUildapJQDZXbjbome6tb2Pa09R9mjK+mnpu298UaK8KNPUhaH+1OxPctO+C/dUrdl5ToHUV4HsgGlLuXiyX7ZDmP1UHNV95VOHmNXszWOVcu9I+Shw2WcHxFyhx7NmqKe6i8soq90zgX9b71ZDjTrGcz2EFTQFTwBQwBdq9AgY3230X7p8GMIEpqyx3TswFK5fqiUWztXrjeh05ZLROP/o4TRg1VkUFhe+qnHN/lu/WPc8/pN/PvFmvrV6uKqyXQV6dBdPlrgxVlJ+v0QMOcovyTB45TvmJfG0v36Wtu3a4z6vLFmvGvKe0bOMq1eKUdMud14NDxygDdSkqdnU5dexkHTJouPp076UeXbqqZ7dSvbVxtW59doYenDdLq7dugrTVvy1+B5AW5eXr9MOP0dXT/k9TDx3vAGV8211RpgVvL9FfZt6mDbu2aHDvAZo8+ihNGX20DuozQJ2KilMuJtTQHvMuREAikNPDRJ9TkpXJCQ1vrrDuXOvnJ7HUh7fz/IwCzPibOh8iAfz0IUUt/dAbnWhzrpYIUfeQMuqWTfW20usadVdGASj/zvS3eL9EnVq5uKZy7deWKNfS/dwSdbZjmgKmQG4KpPv+ses+N/2slCnQERTw8y3/fZBHDv6dmxXOuF7JZ+5RuGqJVFP1TlPrs1m5X2BU6NJdOuhQBT0HSIXFLsVTuGurwqVzpF11C5cGPfsrmPo+Jc68SslBo1QZBm5ezMZcOJoiyb5/OsKosjakU6Ah0RoNNT6015esNlpMAXc7Cdv6U7H1U5tXgJW/q2urXdh5YV6+igqKHESKb3sq9+jNdSv1t0du111zHtHqbZsUKq8uZ2Xd7MYt+tOzc4mmjhyn7170GR02ZKSDhGzMg4Bor61You/c9ls9uvB57WHVIQdFvSuyLrR9QLdeuuLk83TFKedpWJ+B71rQZ9OOLbrjuQd166z79eKy+arFNerqW1+PgFoFGtC9VNecfpk+MGmaRgwcmhJUVtdUaz2AVFL3kq4uBL8h4ecN7VzeUvtQdWAimw/N6dSp096JXUOP29Ty0UmtD1WP3ng92IyHXTf1vLns7+Gwv1k3J+CMrxKYaUGkqLOT/eL1aAjYzDbZyUWX/VnGHjr2p/p2blOgeRVINY20a7x5NbajmQJtXQEf0eOidxKBc2gm7/2dko/eLG1dv2/1Pdws7qxg8Bjlnf9FBeNPlXr0qytbXalw6VzV/uWLCt94uX7R0joQmpj+MSXO+piC0RNUWVWl1atXq1u3bmIevD9e9rf1vrH6dTwFmgNupjtGQ47d8ZS1FrV3BQxutvcebEf137Jzm55d9LL+NPNWzVu9VNsqdqsmGe4NaYYxFiTyNW7IKF06dbouO+lc9ejS3YW2+43QeNySP/zPn/Xwa89pVyVvbOvz81AoDFWQSGhwaR9dPe0iXXrSuRrcq/+7Fqqprq3RvOWLdNus/+m25x7Q2p2bpLx3XKY8lOH+LEgE+uDks/WhE87R5EOOcjk328IWzXkJ7PQ3IR+qzuQuHqremvVuiw+6cQenD1NvjC5xp6YbL879y5w7e+qBKMRMl/cmepx0b1xT/T5+bI7Tlt9f5aJXY/rI9jEFTIGWVcDcmi2rrx3dFGhPCviXyHsX+9m5WcmXZip5w9cV7twiOSNCZPNgM5GnYPhYJS65VonJZ0nFXRQufUXha08rZKGhPRUKn7+v7t+RLSjtq+CcTykx7TJV9hyklStXOqhJqiYWy4w6OOM68gJ+06ZN2rBhg9auXas1a9Zo8+bN6tmzpwYOHKjBgwe7n3379t27686dO/XWW2/p9ddf17hx4zRkyBAXrbRixQotXrw4a1d17dpVw4YN0xFHHOHKst+yZcvceTNthxxyiA4++GB17949ZTE/t3300Ue1devWfcr069fPtYv9+TfPB02dd6Hdk08+qQULFuiEE07Q1KlT3XHZiDCjTfQH7aMs5+PcI0aMcJryoZ/8xnHQtkePHho7dqyD1PGNZ52FCxfq7bff1qBBg4QuJSUlGbVLp3Fpaan69Onjxkvv3r2dPvy7tTb6bNu2bXrkkUdctNv48eM1atSod5lwWqsumc6DkWbjxo2uD1etWuWuFdZaoJ+4RugHPvRXLosltYU2WR0ODAUMbh4Y/dwmWomzc9WmdZqzYoGWrV+p1Vs3aMP2rdq0e5u2le92P0uLS3TG2Cm68uTzdNTwQ/f5wnRw860luu6ev+mh+c9pW0VZXdveMW6qIC9fQ3r20SenXahLTjhXg3rVvwWOqLBl53Y9Mu8Z3fD4nXp00QsuN2fPzt3Vq6RUvbuVqn9pbw3p1U+TRh6p8QcfpiG9+6uAVeHbyOYhFpM0/++9oUD1Yd9NncC0kaY2WzWa6uCMulOjDtTG6hwP4W+uPFHxN665ws39DUIbq2OzDRA7kClgCpgCpoApYAo0SAE/B62qqgs5dwv8LH1ZtXf8QuGz99annUpzyOIuSoyfprzP/1Xq3sutoF47489KzvyHBBTNsAUTz1Di7I+r5tiztW7dOhfVBDQDJPqX/PGVoYFKd9xxhx588EEHKoFxwC5AWVlZmbZv3+7MAYceeqg+8IEPaPr06Q6EUfZf//qXfve73+k73/mOLr74YgE8b7rpJv3mN7/Jqtfw4cN10UUX6ac//amDfX/961/dZ86cORn3/exnP6uPfOQjOuqoo1KWYx5Ju0888cSUx+rVq5eDUQDFiRMn6tOf/rSGDh3aJJi3dOlS/f73v3dw7tprr9X73/9+pzmw+LHHHtMf//hHBys5J6CZDRDM34GJV111lc477zwHPBk73/jGN1yfUD+09QA42mD6hXL//e9/de655+oLX/iCxowZk1G7dBoD4zzQpG+vvPJKnX766Q7UtcaGFq+++qqOO+44N/4YP5/4xCea1CfNXW/G+4wZM/Sf//zH9RtwGc3QDsDJGABwTpo0SWeffbZOOeUU93fbTIG2oIDBzbbQCwdYHVgIiFD2mtpaF2a+p6pSq7aud8ATxyRh5GMGDnch3vGNG/nytW/pJ3ddrxlzn9bmsl31+Tbr6WYQuND4Yb3668vvvVznTpqmfqW99zlONW9cN6zSM4tf1pMLZ6t3156acPDhGjt0tIOhLADk8kIGCXsj1YHGpweU0VXes71xjEJRpGjOld1bOvQj1fHTOT7bUjdHQatBz7bUM1YXU8AUMAVMAVPgHQWYUwBsADWAQRc59OIM1V7/BYVrV9QnlUqjGHk0J56h/B/d7wqEb8xR7V2/Uvj4rVklDkYe5eBm7RlXOXcZLjNgGjAPyIkbL5oi65VXXtEPfvADPfTQQ5o8ebIDbGeccYZGjx6991xvvvmm/ve//+mJJ57Qe97zHn3oQx9ycBPXYBxuAizdM8yePXv3v/vuu/WXv/zFOQxvvPFG5/KkLn7RI1/QgzeAMP+mDqncg+QRTZXmyx8nDjc/+tGPvgu20icvvfSSbr75Zt1111362Mc+pk9+8pPO+ej0DkMHR+Na+eNTP8pE65YObtL23/72t87R+bOf/UznnHOOA5hswDFSBwBzDzvsMPfx529puJlK4/Xr1+v+++/X97//fR100EH6yle+ossuu2xvP9Kn6M5YTrV53YHoqZ4hgLs4WIHmXmt/nFRwk37jON4BGz2n7yOcqIw3oHH//v33RmXF58iUp81cD7iSuSYYX4yl+OZfTETNFfTjn/70J82ePduB5k996lPuOuE6YOPY9CVjiusF5y7XSbzujCvOv2XLlpSO3agejI+o+xegin44pLme3cJk9ZvXj3ahA3+Pb5SJHpO/c0wcxQB2QDbu7lQb+6FzKr18v6e7Lnnhwdjipz9PujGU9QvOCjRaAYObjZbOdmxOBRxASrKoEDkkyb3JKuj7hvhSbvOOrXpo7jN6deUS7awsdzcgFh1iH8BpQV6eBnTvpWljp2j0oIPVpbguXOJdNwu+oKurVFFZoT1VVS6vJ5+C/Lrj2NZxFfCAk5uUDymPuyajbthM5ZpbpVxhJOfNpSxl4o7MaCh8vP77272Zi56p6m8ANBflrIwpYAqYAqaAKdC8CjDP8Pngeeh3cPP5+1T7x2sUblqzL9xMJBSMn+bC0YM+g12+zeCY6XWV2rhK4dsLFa5bpnDHZumtRUrOf0ravnGfSgcjjqxzbp5xlQM5hM0CEnGQ4ST0AIL5wcsvv6wbbrhB//znP3Xqqac6hyDhwKnAIWCDTxR+pIOb8UrdfvvtztXo4eaxxx6bMsw6DjePPPLIlGArW0+lgpu4Sz1Q4e/AxltuuUV//vOfHYTCDXr44Ye7OuKYBPh+/OMf14c//GEXFu434BRlAb04VX/0ox+5P6WDm0Bh2v7888/rmmuucQ5LQuoBfKlAkZ/HthbcBNT5egCfXnzxRddmtPra177moC964ark34xroCNwL7qRAuDnP/+5nn76aT377LOi7yhLegL6lbEGXPOLvtJ+yuDOJDXBzJkznQuVMcV+OGkBlvzt29/+tgtRZ+wRCj5r1izdeeedWrRokRsfHJN9SDNAX1144YXu2LiPOSdgDbhO2gBcyt45CwA8/vjjnRN5woQJKYcV1zDnob1LlixxcJrrhPqlM4H4tR+Aj9Rr9+7dDno+99xzDmr6tAs4b4F9J510ki655BIHt7n2gMD/+Mc/XJ0B7z79AFAUwIwj++STT3YuavoGvQGquKyBlegAXMUVjROWvgS+UofPf/7zbl/SIVAWIEv96Hv0RQ9cx7zE8CkOfvWrXzk3Nt8fgHq09dcSbaHvcVJzbK4l2lFeXu50w7FMn3J+9qG+pLfgJQrfOUB021pHAYObraOzncUUMAXamALceJjAsjH59ZPcdIsEtQZAywVYehlzcWBmApltrDtyro4HsKlAbLy9ufaZh8BRbXPdN+eKW0FTwBQwBUwBU6CDKcCcCSjBQz7QwLkA5z+h2pu+qfD1l10u/HdtefnKu+x7Ck65WMHAEenVKNup5MwblLzvjwrXLt+nXHDoZCXe+3FVn3iJc4gBMIAUPnwWGOQjbQhnBvrNnz9f119/vYMeDQmjbSm4SZ2vuOIKB2miAAlYhGsNcOPdj6mEisNNABluUb/xdyAXDk7g3pe+9CWNHDnSQb7mhpvAowceeMA5RwHNhC179xrnBgQBlGmPB8etEZZO7s+jjz7ajQ2vMeAM+IYOhMn7sHR0agzcZPwBtr/3ve85UAzQov+4LgBxAC/C6Oln4BrQkjL8/rvf/a5zjTJe0QttANKA+IcfflhTpkxx8A49qT+QDReyh9hAU0AbzzP//ve/nf6Mb44JXGZjDDCm0D6aSzY6poDZuFl//OMfO2cjgBfAmetGX9JWoC/QE6joc6syHnCD0p7TTjvNwUz6w8PNX/ziF85dSl/wQoB0CvQPwJyytI1r4X3ve5+DmPQbIBeIed999zmtgZKMfzZ+f/XVV7tr/KyzznKgnTHI9wH6M05vvfVWpzepGtCXrTFwE0ctcJw0DaRLuOCCC1xf0ve0m7oNGDBgL2jOVU8r13gFDG42Xjvb0xQwBdq5Aj7knAkgm4dcfsGh5sqD2VZligLSTHWMgr5c92npNkdBZkPcnOlSAcQBZ3PXP9PxW/rczd0WO54pYAqYAqaAKYACHm4CR4AQuMWKN76l5EM3Knn3r95Z5dzLFSRESHnQZ4jUo7+CUROVOOuje8VMvvyQW0RI2zcoXPm6wvUrpD3lMbEDJU6+xMHN8hET9jqmgEep4OY999zjoA/uOpxiuLVwu+W6tRTcBFJ5AButC4AY4Patb33Lgbl0WxxuerdgtDzzC2ALsAkQRo5EQFlzw03OSf/v2LHDOexwfOJ0Q3MfDQU0AwBdeumlDrK1BtxMp7GP4gIuA9WAiMDGxsBNoB45KjkWfQKIIw8l6Q+AmgAu4CJz1Vxybl533XXOaQyMvPfee13oddRlzIsEfv+Tn/zE5WP9zGc+49y45Dz95je/6cAgeWOPOeYYB5QZ74SVA07Tvbjn+uWY5IUFgAP9cBw2ZENT3JYAZULAOaY/Hy8Y0AgnKM5O2oY7levx73//u774xS86IEuoORttZOwAHilLfRg30Q1XK5D3jTfecGkg/OJWwE1cx4BSHJVoEd8AkgBR0gYAO/ne+vWvf91g5ybtBcD+7W9/c/Ca6xXHJx/qA+DNlv6sIRpb2ewKGNzMrpGVMAVMgQ6sgJ90ecDZlJXU27tMbQVcNkTHhoTdc9xsjsx08NPXKa5RtuNF90tX1uBmQ3rcypoCpoApYAq0FQW4fwFscMMBJHiYL8kLFC6bq9obr1W4fK5UsTt1dQs7KTh2uvK/c9fev9fe+iMlb/6BVFO97z71JtBgzLFKfOAaJSa9V9tr5JxwACC/gA6uMO/c5CD8HQABYAGQAEoAHtFcfv5kPnonCpNaCm76fJDUJRq6zVzBhfenSM8VFSVVWDrhtNG641QDNuLIe+2119xPQoNxlmUKSwdSAiJx4uUSlk5d/Dza68q4ICQZ+PT444+7sG1AH646QsIZO4A88pkStouzFKgbbyMuPcKWgWIAMEAYOU8zbfHQ/6jG1Is8rYA1QBhuV8YEq79ng5uElVPnF154YW9YOu1l7OPiA+gCVHGy4ujkQ/gzofqch7KZFhRiTKA7LkwAGWMWEB8FZFxrhJ4T3o7j0dcdPQiRZryTa5X60E6cmyw6dfnll++jr9eQ85Jnkz7YunWrg4qf+9znHBRNNQ792gW+XoynP/zhDw5U4oAFFuOW5PuAfsaFSb7bVHCTfsDBSvg5bko2xhJjB6cm13ZD4aYPS/eu0PhY4fcAZNqH+xMwyQuQdGHpuKxZiIwXBPSPD0unbWiH3kBSXLfAZaAnbUFHHLDZFsBqK9/nHaEeBjc7Qi9aG0wBU6DDKpDJaegbnW0CnGsIeypw1xDg2Ro5O9OdI9O5o3/b34DRQGaHvVStYaaAKWAKHHAK+AgY4AY57QBrnTt3UnGyWsmFzyl5+3UKl70iVeyq0yYapd6pRMGxZyv/m7e9Azdvu07JW34oVcbcmuxXUKig7zAlLv6aW4iorKibVq1e7ZxiuLuACUAKXFi4Hz14oV5PPfWUA3u4wVggBZCCo82vkg2gIEwWEMhq0QAJXFjAmdaAm6kWFMJpl8n1lS7nZnRxF1yF5JfE5UfbcPYBeIGnOFpZ8Zy2kmsRPfwGiPrlL3/pAFkucJOQf4AfkI/ciuSO9GHJ6A8k/fKXv+z6BrjJhw2gRm5H6gjIon7oDuwFQuLuw1HI4j8AIhx5hP6m0it68WXKa+rhJquBk4sUVyvtJ2SanI5AQOAUP6mbD6NnnAG/gHgARp9zE5hH3lc+OCnpl127djnIyfG9lueff75zJpLTknBpwCdjkhBwrxVtoL3AeNyPhLqTK9PnheRc1JH8nABO+hLYxvifN2+ecy4TBo0+gG1A5Ve/+lWn8wc/+EHnzEy1mA7XMW2ivsBmwt8BzcBkoKx3j/rzc27GGc5QICYwnHB42k1oPm5Sn/MTLWknLsrWgpuML6Aw+VHRD03c108YOlcxv8e9DHgmnyzfW/QtDkx0ALbyPYGOjBf6ktB68tcyjj3c9Plb0YE+4nsEoDx37lw3VrkO0IIxa1vrKGBws3V0trOYAqaAKdCuFIhC1YYAzqY0siHh76kgZaZ6pnN45lrfKJRMBYtzPY6VMwVMAVPAFDAFOpICwBwAAGGoPOyzARZ42A8Xz1by/j8ofOlBadc2KaxLA+S2XOAmUBMHY+duSow8WonLviONmqDN5ZVucRvgF8CIMGd/TsCYDwP2p8JphvsKuENuQfLhAWdwDOJ+A37iFANy4C7EtYbDEWDaUnCT1cMzbTgJqQf5GVNtcbgJpIuGsQOali9f7qAtmpx55pkOZlIGPYA7hFLjJMQJCdwkbyFgBh0AjpTLBje9M4/QYCAm+xAmDTgGcAE3cW4yD8P5BnjyK6bTLtyOQCWgHhv1oz/pD0AegI76sfgRodK5pBTwcJO2A92iGxDymWeeceCY/gc+EZrerVs3VwyIBegCPgKtCC9m7OCKBOKhOy5YDzdxSrIPzj7ORTg0Y5/xCUhjLLLYkl/0BnBIe6kj5yd8nHPz+69//evOgUx+So7JuASYTpo0yYF7+oy6AwxZ5Z0xSm5NzoUbFnCK45O+RENcr7hAAZToDtTPtrEoFG5K9vMLbHFMwCmAF10YH4Tes8AOOS3RkpyV7MNYQwf6DNhNuDzglfaREiEelt4Szk1gNWOZ9vs+ZKEgHJaAWfoHeE05HwqPwxjnM+5TADDXHcfgu4L+Z/zizvRwE9cnTl5cxYx10hAwrtmXFyQ4QukfrjHqYFvrKGBws3V0trOYAqaAKdAhFIg7SVMBxTh4bAk4ms2tGhc7W7h5tHxruCtb4xwdYsBZI0wBU8AUMAXatAI+fyGuJQAnMAuHFzABx1fBzk3SoucUvvSAwsUvKNyyTtpTJhV1UjDpbOVfm8K5WVUhFRYrIC/nyPEKxp8mjZ+m6p6DtPzNNx1k4RzARyBDFGziSgS2pJqL4DAFPACncHECvwAwgE4caKwmTQgzgNNvwA1AFg484BCgyYfPRjsGdxwLi+DcAiQBd6IuSl8WYAX0Atxl2gAluOfSgREfEosrjnak2tAG+AWkAXjRJ94N6hccAtAAMv0K1KwkTVgx0JE6Am08YKUMbST8lgVevMuScwMjAYDoCjClLHUEyuFg45hAz1SLOVGWPgH4+r7lmOgMXCSsmrGUKpVAqnZn0hj4BtBCF0Ak2niXIcdijAB4gWD8BPDRF+jH2AKQ0Ubck8BJnH4AP9qMLoSkM6ZoN2MK0Bc9h+83gC8wGGDJ+OX406ZNc22mDBCWcQdcp3+5ttCAugBKgfLe0UmdAf1o6EPSeeFAW9GdPgV+p1u5Pq4hoeycl3biyqUu1Inzk5Nz4sSJbsX26HXA9Y97lzZxjaEb1xHnZl+0AXDihgXmAq0py4frinHO+GSjPBr+8Ic/dG1EF8ZhdGNlesYi1yfXG+1jfJBqADcrMP/KK69045Jxhc783Y9vynv9otc6ZQHWuJYBlbSVD3VioSecoIxJVkOnjlGdgM60Gycu7ly+KxhruY7bNv1F304qZ3CznXSUVdMUMAVMgeZWIBuozLRQT6oQdj8h8fVMtT9/a0z4evxYqVye8d+lg6zZykXbkeoYufwu2lceZBrQbO4RbMczBUwBU8AUaAsKRMPTgTCEQ+Mc9ECkR7eu6pSsUrhplcIVCxS+vVBau0zqd5Dyrv5/e5uQfPhGJWfdpWDASAVDD1Mw7Aip/3DtKeisdZu3ONACUPArowPKAENuIaPiYgefUoHNVBpRNwAQkJTw07jbM34fBwZG81mmO2ZDymXqu1zb4fOEpjoW85VcFjQBjgFlaB8askVz0ce1QLtsIfPALsoBiLLpFj0+9YjOI3Opf6a+iP8tV038Yln8jKY58DA/Xf8wptiHv2eDWr6sz7OabjygJcfkeNmO6Z3U/GzI9ZDu3ByHa4QtqkO68v668nA1On+PXxtey3Tjg7GQ6TqI749OUbhJyDlgnbowxv34zmaQ4Lh8hzF2o/lvM9UnrntDxnxb+A7vKHUwuNlRetLaYQqYAqZAAxXIFW6mmzRmCg3P9rdc4GiqCWkqQJiuHbnAzfiEnf+nq3u2fJ3RNnmAG53UpftdA7vNipsCpoApYAqYAm1KAe5/HjR4YAjkBHASqs6DPmGyfKLgivti/IVj9FiUJbSUkFHvcMM9BtDEGYfTC3ckEALo40FYNnjRpsSzypgCpkCzKADcvP322114PykMyJ2JQ9O2A0cBg5sHTl9bS00BU8AUaJMKRIFlHHpGYWMcYvrGxIFnunK5NL4hwDfdeaMPbvFzxgFotA3pwGq6epsTNJcetTKmgClgCpgCraWAB5w4nHBK4fjCaYkLig8h6979BJD0UJL64XwCTvjyvizOKcI8AZl8cG3yf6AmTjL+DjyNg9LWarOdxxQwBdqOAnxvkBqC7wVepqRaQKnt1NZq0twKGNxsbkXteKaAKWAKtHMFUsHBTGAxDuUy7d/Qso2Bm+zTUMCZDVSmA48tDRgb2o52PvSs+qaAKWAKmALtXIGo89JDTg86cXPyAXr6jw+J9vc73Jc+fBQwQbi5/0SBpoeauYZvt3NZrfqmgClgCpgCWRQwuGlDxBQwBUwBU2AfBdK5KXPJN5nJ/ZhrqFg6QJrr/o3p0lzCyqPgNBV49efNlCM0WjeDl43pKdvHFDAFTAFToK0r4CEnP4GchKtHYSf/97/j937e4XMi+vyC/ARk+tyNgE8PNM2t2dZHgdXPFDAFTIHWU8DgZutpbWcyBUwBU8AUaIICremSzOTkzHVBokx5R6NgNJUkLd3WJnSD7WoKmAKmgClgCuSsgH+JF4WdhKD7T/T3/t7oAScQ04PMuEOzJV925tw4K2gKmAKmgCnQZhQwuNlmusIqYgqYAqZA21Agl7D0dLkjaUFD3IjpIF5Tcl82tA5e9Wib/O/iIDMOJVPpkEmbttHDVgtTwBQwBUwBU2D/KpDqnkFewjoAAAHSSURBVJuqRgYx928/2dlNAVPAFGgvChjcbC89ZfU0BUwBU6AVFcg1LL21qpTrQ1C0PvHQ8DiYjJaNtzfVyubxtmZajd0fLxWkja+g3loa2nlMAVPAFDAFTAFTwBQwBUwBU8AU6IgKGNzsiL1qbTIFTAFT4ABRIJtzMhOQbMy+mVypqQDpAdIN1kxTwBQwBUwBU8AUMAVMAVPAFDAF9psCBjf3m/R2YlPAFDAFTIG2pkAmh2jczdnW6m71MQVMAVPAFDAFTAFTwBQwBUwBU+BAVMDg5oHY69ZmU8AUMAUaoEBL5pDMlHMzl5XZG9CMZinakHyizXJCO4gpYAqYAqaAKWAKmAKmgClgCpgCpkBGBQxu2gAxBUwBU8AUMAVMAVPAFDAFTAFTwBQwBUwBU8AUMAVMgXapgMHNdtltVmlTwBQwBUwBU8AUMAVMAVPAFDAFTAFTwBQwBUwBU8AUMLhpY8AUMAVMAVPAFDAFTAFTwBQwBUwBU8AUMAVMAVPAFDAF2qUCBjfbZbdZpU0BU8AUMAVMAVPAFDAFTAFTwBQwBUwBU8AUMAVMAVPA4KaNAVPAFDAFTAFTwBQwBUwBU8AUMAVMAVPAFDAFTAFTwBRolwr8fy4yfXttuatJAAAAAElFTkSuQmCC">
          <a:extLst>
            <a:ext uri="{FF2B5EF4-FFF2-40B4-BE49-F238E27FC236}">
              <a16:creationId xmlns:a16="http://schemas.microsoft.com/office/drawing/2014/main" id="{9038D334-319A-4048-A8DB-411EEFE6C8B6}"/>
            </a:ext>
          </a:extLst>
        </xdr:cNvPr>
        <xdr:cNvSpPr/>
      </xdr:nvSpPr>
      <xdr:spPr>
        <a:xfrm>
          <a:off x="27439620" y="170688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73</xdr:col>
      <xdr:colOff>0</xdr:colOff>
      <xdr:row>6</xdr:row>
      <xdr:rowOff>0</xdr:rowOff>
    </xdr:from>
    <xdr:ext cx="314325" cy="304800"/>
    <xdr:sp macro="" textlink="">
      <xdr:nvSpPr>
        <xdr:cNvPr id="3" name="Shape 17" descr="data:image/png;base64,iVBORw0KGgoAAAANSUhEUgAABTcAAAC8CAYAAACt+5ofAAAAAXNSR0IArs4c6QAAIABJREFUeF7svQmQHMd5LvhV9T099z247xsgQRK8KZKmDlKirPuWpZXk9bOst+HY3bc+NsLx9sV6963X3nB4Hc+7az/fthy2LooSRYr3IZIACRAgLgLEfc9g7qO7p6+qjS97fjBZqO6qnhmAAJUtNXtQlZX555dZ2ZVff///W67rujAvg4BBwCBgEDAIGAQMAgYBg4BBwCBgEDAIGAQMAgYBg4BBwCBwnSFgGXLzOhsxY65BwCBgEDAIGAQMAgYBg4BBwCBgEDAIGAQMAgYBg4BBwCCgEDDkppkIBgGDgEHAIGAQMAgYBAwCBgGDgEHAIGAQMAgYBAwCvzQI0Im5WCyiVCrBsixEo1FEIhH1N9/mdX0hYMjN62u8jLUGAYOAQcAgYBAwCBgEDAIGAYOAQcAgYBAwCBgEDAKzRIDEZqFQQDabRblcVmSmbdvqTYJTJzp5zBCeswT6Kl5myM2rCLZpyiBgEDAIGAQMAgYBg4BBwCBgEDAIGAQMAgYBg4BB4L1DgGrN6elppdqMxWKKzOSL/ybZ6TgOJD0NyU2eZzkSn0J2vnfWm5b9EDDkppkXBgGDgEHAIGAQMAgYBAwCBgGDgEHAIGAQMAgYBAwC73sESF7m83ml2kwkEkgmk4q8pDpTCE1+shzd1vnm33yR3CTJqROd73vArpMOGnLzOhkoY6ZBwCBgEDAIGAQMAgYBg4BBwCBgEDAIGAQMAgaBuSAgBJ4eV1KOsd7Zxpv0q7eanbVsmG37YTARd/RcLqcIy4aGBkVwUo1Zy1aWpapTYnSyrCg6SXjKu1Y9YewzZWaPgCE3Z4+dudIgYBAwCBgEDAIGAYOAQcAgYBAwCBgEDAIGAYPAvCPgRzhWIxDrISfpci0kphCJvF53w+b5anVWIyb143q9XsK0Vr08dyXjW4o7OuNtUn1JcrMeN3Nix7fuvi4u7KxHXNxNYqJ5vx0CKzTkZiBEpoBBwCBgEDAIGAQMAgYBg4BBwCBgEDAIGAQMAgYBg8D1igCJU8bZpEs6CVQSm+KOPps+CUlLcpOKTtZL0pPHJUankJ1G0TkbhOu7xpCb9eFlShsEDAIGAYOAQcAgYBAwCBgEDAIGAYOAQcAgYBAwCFxHCJDYpDs6yUe6opPcnE8XeNZLopOqUBKdEqdTJzolIdF1BNt1Y6ohN6+boTKGGgQMAgYBg4BBwCBgEDAIGAQMAgYBg4BBwCDwy4BAPW7pJNWEqPO6hBMrb3xNr/t3rbaqXc/jokjU3dp1t3I57j3Ga6+0C7o+R4gPEwiReCTZmEqllAv5lXqxPb84nV5F55Vq/5exXkNu/jKOuumzQcAgYBAwCBgEDAIGAYOAQcAgYBAwCBgEDAIGgfc5AqKmzGQyiuRldnS+r5aruGRe1xWdtIPqUb7n4hr/Ph+6urpnyM264DKFDQIGAYOAQcAgYBAwCBgEDAIGAYOAQcAgYBAwCBgErnUESCwyHiZVm1RSkkwksSkJf66m/eK2TjtoE8lOEq8kN2kXlaT1JDe6mrZfD20ZcvN6GCVjo0HAIGAQMAgYBAwCBgGDgEHAIGAQMAgYBAwCvzQI1OOWXq2sn+t3UMZ1rwu7Ny5lvS7otWzgYHrb8x6by4CTSGT8S5Kb8Xj8irujh7VVj89JkpN2EgcSnLTTq+acz9igYW283soZcvN6GzFjr0HAIGAQMAgYBAwCBgGDgEHAIGAQMAgYBAwC72sEqhGWfkRXvTEzwxKIfkRoUFt63X5lZdCE9NQH0e+YXr6eOJ0sS+KQiYSolGQCISokqdq8ll5UbzLLOklYvvkSklOyrV9L9l6rthhy81odGWOXQcAgYBAwCBgEDAIGAYOAQcAgYBAwCBgEDAIGgXlGQCcddfJQ/vYmJ5rn5mdVHQlKEpVUOZKgpLpRso/TndsbQ1PKk+CkGpLk5rXs9i2xOUlw6i7rtJ3va9n2WQ3oPF9kyM15BtRUZxAwCBgEDAIGAYOAQcAgYBAwCBgEDAIGAYOAQWAuCNRSPXrr9bqK8zxJQKoC9XqkXLXjUpZEmiS78Uu8U03R6ZeFXa+zFpFaCyvWkcvlFLnJl9jEfvClJ+fhv1meZUUJmU6nr5vEPUJyUs1JkpMkrYyHuKzPZV69X6815Ob7dWRNvwwCBgGDgEHAIGAQMAgYBAwCBgGDgEHAIGAQuC4REOKOKspqrugkwkiCkQDjJ19Slse8JKYQf976vHEvSaalUqlLyXd0AGvF9xRyU8hHnXTVj+l2BMWTFLKP2c7ZH0kKxL9JYJIApPs2EwXxky89iRCPU7V5Pb7EZZ3ELseXSlUhcq9WtvfrBTdDbl4vI/Ue21nKTyPTfw6jx9/C9NgwyuUSnHIZrlOC6zqABUQsG8l4Ag4XWCuCxMIVWHLDrYglU++x9aZ5g4BBwCBgEDAIGAQMAgYBg4BBwCBgEDAIXD8ICIkoyWeE5KMiU1SZJL/kHaZn1YhSIRulDhJnJASpFHyvY1RK7EwmBaJdQmKSwCThyT7xGN/8W1SeVG0KSct+XM8vwYB94tiLktNkWH9nVA25eT3P8LC2uy6F2XCVJJ2ybQt2JMqfdMLVQAn4yCAG3tyOE889iokLp1mdur5SgwsbNiz+upOIw47acBpbEdtwJ255+HNINbWEa0dKubS1TC15pQ07Et7W+loypQ0CBgGDgEHAIGAQMAgYBAwCBgGDgEHAIFAVASEXSSKSPCPZF6Q2rBdOUThKW0JeUq0n5KVexs8tvJ42q9mv11tNuSlEqF8WdbEhTAZ0UXm+QwOQZKi89OuJhSg0SWCSqBS3c6o2eUwSBQkBTCKUuEmGdCE9w9rltaEebK9kWVFyst+i5GQfSXLWIq6vpE3XSt2G3LxWRmK+7SBBqNSVJZSyUyhcPIfJ4wcx0X8WkUVrsWjbB5BsblGEZNCL9UyeP4Vzr7+AUy89jszwxcqCbpPa5C8jFZJT/SqSiCEWi8JJNaHQuxa3fPZraO3pQyRakYcHvdhWfrgfU8cPInPmGFK9S9CwcBni7T2IJtOwojFYzG4WlpgNatCcNwgYBAwCBgGDgEHgfYPA8ePH8eyzzyp3tPnamHhjlXnB0s/PB5DVNpxhNtJ+ttS6LkydfmXCXBeERbWNubcP9eLrV77WGHrL19O3MNj4baQFm6C26u27F/NabqdhbAiyT2/PD+Ow9oe9Nqi+oPO0N0wZv7kb5rpaZYLmpZ9tcs1c2652L4ap12tXvX0MmpNB60Q958PgVc3+MEShEIt+BJJeb5j7pto6J22EuT/rwaaaTdy/NzU14dOf/rRyQZeX2CdqSHH19p5nOd3VXHejr+WWLvOK1+t48t9CIOvXk8gThabEzhS3c5aTY6yX19OFW3dVZ+Ih7xjrWFezwXt8vp4r6hm7WvcvyU3dXV2I3zBzcD5suNbqMOTmtTYis7DHZaDgYkG9C+PDyA9ewHT/WeQunMLUqcOYHjqHcnYSluPCTjag1LEQCz78eXRv2oaGjk5YVm2Ck/WOHD2AM68+jQs7X0AxOwWLyk+l2ay8bMtGNGojFo0izjgXiQZkmnuw6sOfxcK1m9DQ1BzYMypLpy+exdje7Rje+Rymh87DsqNKZRptaFIEZ6p3MRKdfUh09iLa0o5oYyviLe2wSXial0HAIGAQMAgYBAwCv9QIHDt2DE8//bRSM3Azxvd8uNPVIsdkk3algA9DUIWxQeqptYmfDbEahjwNS6J4N85h+lUL97Ck2WzHLgxe87HJrBe/MHMmzLjVg0stsiZMPX7EVD39Dls2bLl6bNbLhq0/zNwMQ9aFsbNamWpjFlRnGKK2Vh3zcU/41R8Gr3rHR8g3tqevoV5SLggz/bwQgDq5JoRetX55MdPtqqdtfY0lOUhFJMnNz3zmM5diUurfEbWUm7Np13uN3g/BQwhT6bOoNqncpDqTNrGMJAsSApbf9cRRJz2DyL5q34dzxXc+sAlbB20lkSuJh/jcUysRVNh6r8dyhty8HkdNs9kpFZG9cBpDO1/E+P4dyPWfQXF0GE4hDztiV0i/aBSIRGHHYojyIT8aQ6ljMbo+8DF0b7kN6fbOmiiUC3n0734FZ3/xBEbe3gu26Yji07VAAWeEbdl8R5FMxGDHE5iIptF7z8NYcfMdaO7oqo00F6jhfozsfgmje19BfuAMLJe/vJThUIpfLMItFkAil5RqvLEF06lWRFZswfpPfQ1Nnd2XfjW6zofUmG8QMAgYBAwCBgGDwCwRoHLzmWeeUQ/53NSsX78eS5YsuZRgYJbV1rws7GZ5vtr2IwaCbPASm/pGfb7s8tZTS7F4pdoMqjcIp6Drq52/UmTNbO2Zy3Vz7ct8YTxf9cwFi3qvnQ+b56OO98Luett8L8qHwVaS8rAsyTIq/rjH9d4XJNZIpPF8rViOrEfiY+pu5uy/nz1+JGYQVrO5Z48cOYKTJ09icnISzc3NitwU5aaX3BSizGtHNWIwyF79vJCIxEYIOh4TXDkGHBOqE/lqbGxU48K4kxwD9l1XbYqSkdcwXihtn6+kO/X0t56y9eBVq6wQu/rcZP/FXX2+2rmW6zHk5rU8OmFsc11MnTuJs0//CBcf/y5sainpAs5F2Ga8Snvm74hy547MKCvLsFDoWYnO2z+EpbffVz3pD5MD5bI4v+NZRW5OnTkCBxEwcidJRi4oETuCyEx7lexdMdjRCCaKLrrv/CiW3X4/mnoWzHwpXB7nk4pNus4PbX8aw3teVIpTy2GCIijX+jLJVL7LJbKd6k2ScyTSiPiWu3Hvt38H8WRq3uOehIHflDEIGAQMAgYBg4BB4NpBgMpNkpvc2PCh/qabblIEp+5ud+1YaywxCBgEDAIGgWsFAXFnJtFGco0/kFUjxkRNSBJLlHLSD1EgkmgjYScJYLz9nA0pOV9Y7dq1C4cOHcLExMRl5Kba5aucHVB94/cnCVzvD1ZSZjYZ0L0qTSEriZnUS9KS7fP7nOf5NwlLnhdXbMmaTts4JlKP2M1xlP7ohGMtTwaddPbrs9dVXVd5SvmgLPfzNY5+9UgGeWJB20TtOl8k75W0fa51G3JzrgheA9dPjwxicPfLOP/jv0Np9GJF3ciYmJEIXDsCm+9o5ZNkpxWNIhqJIFsoIr1yM/rufgitqzYqsrI0PY1yPofSdBbFXLbymZnE6JG9GDuyD/mJUa5yAONsMtkPY1+qpD82oraNCNuhOjQWRyyRQrpnKdILlyPW3AYrkUIkkUI01YBoIolIsgF2LK5UppNH9+Liy49juv8M3FKpEs9TBU8uKeUmj6l+lcuIwEWh5GCibSGa7/gw7vrKb8zbLzLXwHAaEwwCBgGDgEHAIGAQmCUChtycJXDmMoOAQcAgYBBQZJC490pW7loEp7h2i8JT1HO6AlRgfS/JTO/Q7ty5E4cPH1bkptctXSc3hRjzxtzUy1RT6Qf1VycbmfxHJ4GJJ8lN4snx4Cf/TSGVxNPk3zzG8WFdvJ5vvqSsn21Bx6Rv1bwkwoQIeC+Um/oYs30SxcSDc5FYkayXefp+vdUNufk+GNni1ATGj+zD6R//A/Jnj8ApTCtSkwQn3dIjdEmfITbB+JqWDafsqHiZdkMTYh3diLZ0oEyVZCEDp5SHiyJgleG6RcRiNiIxkpZRRGI2ojEbVsSqSPQredgVirYiO/kXkwzZgBNVruXF6TzyuTzy02U4LhcfXp+EHUvDjibgFvKY7j+N0tgwIuUSIjQRLhw4sJRKk8SmA6dcVlnUY5aFieky8kvWoedXPoFtH/20STD0PpjHpgsGAYOAQcAgYBCYKwKG3JwrguZ6g4BBwCDwy42AEJQkhoQU8nNNFyJUVIQkvXhMV+2910j6hSShTVRuHj16VLmlkwj85Cc/eZmHA68VZaQfuenXN13FGKbv4rYvhCWxI9aivBSiWYhMnpcs6EK8sh09sQ5VpuyTeVWSKxEbuqpT2arH4wwin69H/Ay5ea2MmspuXkbm/Cm1KMZb2pBo7QhlHZWN00P9OPXTf8TEnl+gPDVRibMp7uIkIB0HZcequJTHYrBTKURa0og2JRFLR5FIR5FsaUCyJY14YxKxZAzxOIlRF9EIs6G7rKTiFu4WAZuf/HeZvuPvvGfcxqmwrLiQu3BJpro2hZgoFUsoFl2U8mUUMgXkJgvITpWQzwHFTBmliSxK4xmUpnLKFT1uO4rsjNDFnl8YcBGzLZzNltFw0/1Y94mvYNnGG0LhJIVK2UlkL5yBZUeQ6l2EaMosfnUBaAobBAwCBgGDgEHgGkWgXnLTnc5g+Pc/jnL/qXd6dHkEHf/eSlbFd531PfhOiSqnLx0OuPxyQ/h85jnqtb9anb79vPxg5YdrvzbovXP58Xcdqv6P8DOoan8u73soHFUhDyj8p7QTNAaB82OmQGC58BDMqqQMz2V2zJN9glOtfnqxnrlmNreOwsBv7MKAo7f7rsZrGaTNCdVGBdAww1rdTK1x+VM/JBfyU6tkxkO4jnWoyprgBV4qDoBBavPre9DtEmZ4Qi+hNYHwacnHOP1QzalrWSjaEeQiCcScEuLlIqKuA5fuz7aNkhVRb+ahcCwGhnt3bVw33z0P3m1MXV0JLPzOxLxsvdYPaCZMJRqRjTagbEcQdUvoyAzBZjuXulH5I+KUEXdLiDlFRLj3B9D9pz9DbOWmywCv5s5dbQ6IupDEm6gzWVYUsyTieE5cq0laUoXIY1Qg6vE0RbUpmdP9yGhJ2qQTvl73cSGohaTVCUA/V3Mhs8Wj1Y9MvhZIRD2DvE5aXwu21b1G1LjAkJvzieYs6iKhWZgcxeSpYxh6czsuvvacUjK2rr0BfXd/BK3rtyLW2KSIuFqv8nQWI2++gjM/+ltkTh+D41pALA47EUekqQHR1mbEOlqQ6uS7DcnWRiTSScRTUcTiVGYCNkpAsQS3UIRbKgJOkfwoUMjDzRcqcS9dB5myg2xuGhbjkdguLNtVmdpJXFoRIBEBkrYDC2U4USo1HVhuGRGLQZcrWdXhWOpNFacTicFBDKVyBMW8jemsi+xUGdmxHHJDU+pdGJ9CeSoLFHKIWcBQOYLuux7E+k9+FR3L16gERjOyUV+YFLmbyyBz7jgGnv8Jxg/sVK70LRtuRsct96Jx2VrEmlphMV6peRkEDAIGAYOAQcAgcF0iINnSJebmzTffXDPmpiI3f+/jKA+crNJfD5txGWvhd16qqrLt9+HV3s21+RCWrFLfO887ozBjs9oIV9/+v2vjrG+Cddt0SAKZoCoFarIOPgTRjPl+vNXlO/CA8al1OrA/Wmu+rPAVvK38OEsPUaFar6cPVVkJnvBhN73TR13vN+HfqXjWRKduWy3ypxrBdem4j33SD4XVO4D5z3+/yaf1+rL2PUyifl7d+tr9r9no28W5rANhydMrOGWr35s+N2GtvgaQmLPtAglLEplFu7I/rMhsSHpGZwhN4bzfoTYvmXIZqXi5kYGcZbU5+q4OvfvGr7nsaCfLJGZJys6wsCQvlZjp0muG3HTLitiNOyXYM1k32v/kUdhL1yvSkSQiVZV8kUATApDH5LjE1ySRprv4C7lJJSa/s4VQJHHJxEESO5LXMO4nr5+amlLHSWzyzRcViayDL1GaehWkYoMax5nQerrKVidDdXvrITe9fZO2Zjv/5vs69kvil1LNSZyJK8fp/UJyGnJzvmdNyPqUjH1sBEP7d+LCK09hYOcLyJ47iahN+XcSiXSzUhU2b7kNvfc+jJbl6xTJ+a4XZca5DPKDFzBx9CAu7nwZo0f3wrGKSPR1omlpH9J9XWjoakWqpRHxdBKxRBSRKGNkMhlQGQ4zjY1nMToyBbgltCRsJCP81cbBdL6EN3efQV93Cj09DbDjFs4OjOOZ544gmy2iORVDZqqI8/0T6OqKo687jeHxaaRTFlYtaEQyEsWO/cOIRcrobouitTGmlsx4wsLizhi6W6JIMXwn3c1dJnS3YCVsuLE43EgSDlIoO0nkizHksjamxoqYOD+FiTMDyF0cRTzRiLbl69C+8Wa0rN2C1IIliDW3qjie+osxPTPnTmBox7MYePp7yJ49odzbI4z72dCIeHsPWjffhvatd6N5zRYkOnpCjqIpZhAwCBgEDAIGAYPAtYTA7MjNh1EeqCg3Y8s3I/3Z366vS1WVhfVVM6fSfhv/+SCxwho1q7aqAVdDWXgZuRzWQJ9ycyGGgpqdFR5Blc7lvGbQXG2rOgbv4Y1wJcdyLrCHubYa+clrq/P4YWquXeZ6xewq2k0qUyWvKRSRL5ZQplciXyTHwsp4ZztSsyA2wzQlJNaps+dw/uIgsrkckokEtt2wGXHm1fBkcU/EonCe/R5KO59RxC7J3vR/+i6sxWsukZFCDJJ0FPUmj0kyHyE8eYzqS534JDGZyWQukZuV5MQJRbrRVZ3XUsEpqk2SmPy3xI8URSKVmywjZF0YLH5Zy0hmeipgdZXs+yHhkCE3r+aspuu5U0Ypm8Ho8UM48m//FQOvvYD8yABi8SgSDY0q6zh/+7AtW8XLtONxxLoWoOeDn0bPnR9C06JlKrlO4WI/xt/ajYGdL2LorV3I5UbRuGopOm7cgLZVi9FMQrMhiWgkNpOIp6iiWJZcB5PjU7h4bgRDg+MYH5vEyNA4Tp68iLFMDvfdtRK33roUbW0pHD14Hv/+f/4Ruroa8I0vbcV9dy7FxQvj2LnjBFauaEM0auGlV0/hiWePYevWXnz1i5swPpxBdiyLuO3ibP80/ur7h7Fxcyvuv60HS7tSOHsmix37RrCoJ4bbtnRg7dJGxEsllKcLmMg51I4iGgeScQcx10GkDJUACckGINUKN9GFHJoxMQYMnxzC0KFTmDx+AYlEAzrXbkHHlm1o23gz0ivWKfyKk2MqC/uFp76HkTdeVL+9Rhua4VoRNRZ0n1e/wSWSSHUuQNuGW9B52wNo2XoXIszAzmzz5mUQMAgYBAwCBgGDwHWBgJCbdHHj5ieccvPhS27piRvvRevv/e110VdjpEHAIGAQ+GVGQJSCQqiRGNPdietRo/klgBGlm64srHCbc/2F4L0dNdr/+uuvX8qWzviUn//851UmciE3Rb2ospV/909QfPKf1TmqWBv+4O9gL1kb2AndTV1w4zE9AzsVhKLG5HhKlnp+fzMeqBCitJlkJ6+nnRIDlNdLOb+s7rqR1cbY64JeTbnpd7yWylPmyWzni64slX7omM5FcSmqWRLLxJ3EsBDGgQN7DRcw5OZVGhynXML4mRMY2r8LI3tfw4VXnsX04HnYtot4MqFuZMu1EbEqcSbAGJMzMSeYAyjVtwRNq29Aqm8ppsdHMHJwJ4pOFonedrSsWYL2VYvQ0t2OeDKpkv+UXReZXBGZiSkVOzPqlnHy2HnsfuN4xX3cAl565TBclHHvPatw1z1rMXphBM0xC70Lm1F0HWx/6SgOHR3A9n1nsXxRM371g6tx77bFKGcLiCUtDA9N4tmXTuGpl09h/doOfO2L69DREFUJgAaHM3jq+XP44XNncc+dvbj/ngVY3J3C9FAWE2M5lXC9vSmK5lQEEYvkooWLwyU8/tIYdh8eR3sr8KkPtGNlXxrxiIWyQzWpBZt9oWtArBnlWCvyaMTUVBSj58cxeqwf+ZEMYo3taF29GU1dvZh8ey/G9u/A9MUzyuXcpnydmd7llyVx/3BcRKJRxHi+qQOFpZuw+KEvoG/9ZqSaWq7SLDHNGAQMAgYBg4BBwCAwFwRIbj711FNKBUL1B8nNDRs2XJYo4dJGIceYm4bcnAvm5lqDgEHAIHC1EJAEKfwBS9ycJU4ij/FFkoZkTVhSSXdZ9nMtptJNYjqSTAtb79XCpN52aD+zpR86dEhlS29ubsanP/1pX3KTHEXhX/4vlJ78Lix6nkaiSP/BP8BeskY1WwsLL5ko/+b48M1riSsVhBIPk+Mm7uYk3nT3cp2EI7EnmdQ5JiQ2SXjWsscbc5P2V4uj6SU8q5X1u75a2XrHSfpHjGgPcZF+s898sc98z1Z1KW7qopDV45jWa++1UN6Qm1dpFMqlEs4dfBOHH/seTj/2L2hBEZFopJJ13LIQARWbVGvSZZwMJz/5b5KezHLloByNwm5vRcOKhWjbtAJtS/vQ1NaMBONqso6IjZILnDk1hONHz+PCuUGcPjOA7PQ0tmxZgr6eZpW5vLuzEd2ruvDI91/Da68eweKFLfjNb92F9sY47EIB5VIRx06N4LmXjmPL5l4MjkziZ8++DfbhN7+8Gbds7YWdLWBgYBJPv3Iaz2w/iw1r2vH1z6xBV1NUJRo6fzGDHzx+Gk++2o9bt3Rg5eIm5PIuLg7n8OHbW7FmRSPSZHILpUoC99YY9h3M4rs/u4Dzg1ncd2szPnFfL1oYxNO2MDBSxpHT0+gfyWL9kiQW9yTRnOaNHIXjxlGOt6Ec60Im34DRizkMHzmDoX0H4A4PIhG1kUg3qGzvKuM6feBngpzov7sxFGiuUMKInUZ+5c247dd+E4vXb0LKGw7gKs0Z04xBwCBgEDAIGAQMAvUhYMjN+vAypQ0CBgGDwFwR8CooSbT4JXSZazviTktCRkgdneSSH7XmQvZUs1GIJsmM7o3pONe+Xe3rmS3dS26SIJSXrtwsfPdPUKJy0wVKto2G//hPSrnpVWb69cGbYIdkqSgvdZdyIddIenL8qJYlWe1tQ59bomwUd3Rxg7/aWF7J9oiLJFGSTOfEgPcCCU7vvTAbWyScgF9MVF09qv+YMJt2rsY1hty8GijPtFGczuHc/j3Y94O/x9QrjyEdgSIwqdFkBnDbjihi0yLbR/WmBZSLjsrUFlu6AK1b16LnhtXoXNSNRMSGXXbglCqxP6hotJMxPP/UbuzfcxyNLUncce86dLQksGvnERRzeSxd2I41y7uQYCbzjjhef+0EfvSjN3D67Ai+9dVtuO3GhUjFgbGRSezZcwFPv3gCXR0pLO5rxJFTw9ggG18GAAAgAElEQVRzeBBNTTH80f90G1paExjtn8TzL5/BC7suYP2qVnzh4yvQkY7AKZVx/MwU/v7HJzA0mscXHl6EDSuaMDGex9kLGaxY0oDu5gQSTHrkurCStko89A+P9mPH3hEsWRjHFx/qw/LuNJxMEUhFsf9kFi/uGMLERB63bGyDU44gEYtgYVccK3pjcPJlJmaHnWiB3boYTvNyjE/FcWrXXgzu2o3iufNIRSwk00kVOLlCcL4z+NGIjUKxiCEnjuKKrdj8le9g7c23IJ5IXsUZYpoyCBgEDAIGAYOAQWAuCBw9evRdys1bbrnFKDfnAqi51iBgEDAI+CAgLttUlZFgIdkiL5IgJB1FhTcX91nWKW0J2aWr+9i2qCl5fLYKtjCDLAQnFYXs7/Wo4BSykOTm4cOHlXKzqalJKTd1clPwUMrNf/7jCrlJpaNlI/W//DOwuKLcFBJbV7/qWEp78skxEnKT4yYkJq+RZED8WzD2josfocpxoJ064e3NXh5mfK/VMkIwijKZfRUiVwh/cemf6z3Atlgn7yu5t7yu8BIDVXkeX2MhGgy5eZVncW5qEv2H9mHX3/4Z7KN7kChkKy7pithkpiou4A7KzF6WTiO5bCE6b96AjjWL0dzZimQiCrJ4eWY0LzuIuC6i0QhiTFGesPHjH/wCLzy/H47j4pZta7B4YRtst4S45aCtOY7ezhSaYoCVimFwPIOfPXkQz730Njas68bXPrUFnb0NOPL2IPbsPItcZhr33NqDnrYUpvJFpdD8t8eOYu3qdnzzs2uQcB088/JZ/Hz7Baxb1Yjf+NRKLOpl8N8Sdu0fxV/96BQaE8DnP7oI69c2o1xyMDmUh1V00NMWQ1PKRjRhoxCxcOL0NP7yB+cRiTi475ZW3H9TB5J0H2+I4OjZPN48NInJiQLuu6kVnYub8ORzg3js5X7YceB3vrQCy7vSKOfLcEtlxQvbsQSQ7Ea5cREm8klcPDWEgb1vIXv4MOKlQkW+HSPulgoFQLVqf94C1t2GZR/9AjZ/4ININjRcczfsVZ6upjmDgEHAIGAQMAhcVwgIuclNADdK27ZtM+TmdTWCxliDgEHgWkVAJ1lIapIEIXHJvawQmBLLj2uw19W4XkWlqNbEBV1IHRJqPEcb+NLJHnFRFzWpKP2EJKV9eoZvwdrPhVpXZ4pKjoSP1K0r3q6lMfMSgHrsRyH9GHPzrbfeUuRmS0sLvvSlL6kM5fpLlHqZv/1D5H76d+oURULtf/xj2MvWv4vc1PH1tq8rezlWJOD44riKEpbzh+QqzxNjia8ZhjzT2xObOcacb/rc9KqJhcijLXJO5g+Pedv2tiN99mLmPR7kui+u7WHmkP5DAnFk/4T85xzl33K8HqJfv295X9EmjokQxtIn3vPylnioLDPXHzDC9D1MGUNuhkFpHstw4hSyGZzY/ToO/eOfA8f3Io2SShxEFWa+WIbV1or0+hXovGUDetYtRXMqiVjEhgMHQ6NT2LPvNI4eOY/NmxZhw/pF6GhJwc1kYEUjmMpPY8++k9i+420cPnwe2VxJ1TsxNY1k0sbWDT340ie2YMnyNsQSFl7feQrff2Qv3jw8iN/6b27GbZt7cOzICHbsPItEHPjMB5eisy2pFpnTFyZx8OQoiuUyNi9rRlMqguHJAs6O5NAYt7F2YRIdrQkU8g5Ons3gjWNjKBRLaG1IwHVtjGVKyBXKuG1dGuuWNqC5IQYrYmOi6OInz/XjqR1DuGljKx66qxurekksAiOTJbywcxRjo3msX5bG1i0dePvkNH7x+iBeevMiiijj6w8uwQe39cIquBgeL2Mkw18Oy1jcaiERicBKtMNpWoxiwyKMDBZw6uVXMHXoICKZCaSZdCkex+mxHArr78CKBz+DTR/4IFra2udx1E1VBgGDgEHAIGAQMAhcDQRIbj755JOXYm5Sublx48aaMTeHfv9hOP2VbOnxG+9Fm0kodDWGyrRhEDAIXGcIiHuskI2iwBMSRUgsIWCE1NGzMkvcwFpdF6JFSBZRiulZuUUx6nWVlTbFFl3BpxOeJNKCXOdZXuJt6qpRuk7zxX6JjX5k2JUc3moKRp3c0/+WDOWCxy9+8Qu8+eabGBsbQ1tbG77xjW+AiYXkpRNy43/5HzH16N9cOtf9Zz9DbOXm0N3zI1uFWCQhR2yFROO/hfDUiUY/u4LmkD72QnYK8ed1l7/a48f2OLc4h0QFrKtgdfsEP46hXMdjQhTr958oLkXJGoZ0FEWyxD7lPcr2hXQV8lK//2QtoO2SjEiSPIWeGFegoCE3rwCooap0XZze8QLOPfoPmHzjRTj5PPJ2DKkbNqDnrhvQx5iarY2IOiWVzZvkIONuDg6O4fU3juKlV/Zj+bIu3HPPOmxc2wc7l0Mpk0ckyqQ7FlyL8RlKKBQLKEUc9A+M4elnD+OFl47j5g1d+LVfuwV9TXGcOnYRv3j9NPYdHcLtG7uxbUMnmptiKJRLsOCgOcYkR8zy7gCWA0R5JzooZxibswyXMUOjtlKROvkZNWnUQjRpwU5WbkCnWEae7vVlB4xrmU5EEaEzvmMpcjPLoMYHRvDoS/1oa0/ijq1d2LSyhfwknn1lGFOjeaxdnMKmNc0YmwR++sIFrFqUxPnBKbzx9jgW9TXhv/vMKpVIaeeBcby8ewijU9P49L19WNPXinSU7vtFuJEkYr0bUWxehTPHLuDc9h2YfHM3IoUcRhZtxMYv/gZW3f0hNHf1hBpCU8ggYBAwCBgEDAIGgWsLASE3JVt6KHLz996dUKjt90229GtrVI01BgGDwHuNAIkOIfNoC4kwkhniFss1l3+L2lGSxpAQ4XV0P+bfejKZan1iHSS4SByKq7KfCk0nzfxUdaxfV1/q6jQvMaTbIm65QjwJaSMklGTlFvWokHH1KOXqHU8/gtCPvBQSM4jUeumll7Bnzx6Mjo4qcvOb3/zmu8hN3b7Lyc3HEVu5qd4uBJaX8SFxpjgEh3lHSpdINp6Xt1QWRtkp84DXSrgEEnL8W1f26gbq8ybQ8FkUEEJRj5lZ7/zx67uoODkn2T/eP7Xcx1leT+rE+5Pzm8flfue8F5WmTg5LWAF2X0JF1NuHWUBX8xJDbs4VUXWTOTMLp61iaNZ8sTwDwGYnMfzaCzj9+L9h8MheWAs60XPf7Vi4aTla2tLKVTo7XcLQaFbd0KmGGFINUSSTEURTMfSfHcSOF/ajkM1j9eoe3LBlIeKU5hfysGwXE1N5HD8+hCNnRtC1tAVR20L/6TFcPDeKjaubcdONfWiMAqVCQSkxGfvSyRZQzEyjmM2jMF1AIZPHNP+dL6NcYvwF2s7AluyjDVflc69kdVdZgZgIiUcZRxOOSoSEiItY1EIsDqUUjcUjioRMJCzEExHEk1FEUxHYiQhOnM/h7VMZDI9SUh1BqWShJQmsX9qA7t4GDGeBl7YPobfVwg3r23DszCSefPUC8rDxu19ajyPnsjh2ehLphIWbNrajIZnEGwcyGBzLoLfVxs1L02hOWHCT7UD7SuSinbh4bgynXt6OwsAAem68HQvv/Sg6brgdibYulZ098EXcGHMlYs9I10NcE1jp1S9w+vRpjIyMXPryqNeCsF8s9dYr5b0PJrUehmq1MRs7/X4Zracfc70+qK1affL7VdKvvtngEmTXfJ9/r2y81jGU+RVmHnjHpJbrzXyPn34vz0fd1TYxYeoOmktB56/0PR2mD/NhQz111FM2jP3zVcZvrC5evIiDBw+qTTYf6JcuXYoFCxZccoPztu0W88j88L/AmRhRp6KL16Dhwa/NykTaQ7e+lStXzup6c5FBwCBgELhWEeCaqsdHFMJPiChJdiLkCtdDEh5CgEoMRf6bik9RoVXrr548SOqRa5QnJPewxaLag9dSvAkByHZ0Nacf6SNkpWSn5ncIy0lf2aYQniSBJKs3j7N/onQLeo4IM8bVyExdkSfEnO5SHaZultHJzdbWVnzrW996z8lNP9t1l3YhO4XwJEYSGkCuDcJef26W8AQyvwTPas/W9RwPek7leT1eJu0XYlDvg7dNndwVt3tduUlshISXkBG1MJE5L2ps/mjB63hvyQ8WEseT/5Ys7UKeyz1IWySsQNg5eCXKGXJzLqhyYZ2axOT5U8hcPI9EuhmNi5Yh0dyCSDx5OdHpuihlp5A5+TZOPfIPOPva83BaU2i//QYsuvMGdHa1IgkXZaeM8/1j2LnzGJ5+ei+On+hHe1sDerua0NrSgObmFFav60U0AgydG4FVLGLLlgVYv7kPdjYHyykp9/YzF8bwxLOHlepyQU8jli1uwaLeNNpbYyhOZjE9kkFmeAqZ4UlkRqcwPVVAybEAxk1IphBLpZFoaUG8MY1YugHRhgZEE0lEY3FEmKE9FlVJkCQxj7r5ymU4vKkY3LlQRDlfRDmXQyHLdxalbAbF6QzK+SxQnEbUKiGRABqaYmhqTyHRlFDkaaFMrtRCOhkFUy7tPZ7BywfGYTtlfPKubnT3NODQyXE8tf0C3jyVxUduWYxioYiVC1LYvKoViYYUtu+bxN8/eRrlYg63rkrjno1dWNjRhOaECzr5u8lWuG0rUWhagVN738bF116FXXLQc9NdWPTwV9C8bDVssrKel1pUnDKcQgH50SEMHNyDhoVL0bpwGZLNLXOZUe/ZtY8//jj27t17acEKY4h3oay2cFb7ValWG2E30lIubHm2KfZUs1evK0y9QWW85/3Ke22pVmctjP3OzYaYC2tLvXOk3j7p9es2hZ13YewLU2Y2GIapd77KVHvQ8sPMDzteH3RPzNbWWvdGmPsizBpRa274XR92LoVZH64ELtXqrIVX0BoUVGfQ9d51tt6xCzNGQZuRIKy9GwH94d9vfl/WHr1T3tkZXfb8FoQRL2UZPuwvXrwYX/jCF4JMnrfz+j0ctlJ9TPW+6YqLWmMy2za9c4ltBM2PWm3p9dX73RDUB30O6c8O3r/DYj4f5eqxKah/fvZ450Wt74a53rNB7dc7nkH4zgceMvZzmbNBdoZZr+cbm7A2ibuwxLkU5RuJFInPp8dSpJ3iTs4yQm5KZusgclPWVXF/1eP78RyPk2zl2IpqTB9nnWgUzOSYKPb0ZzxpR5R0JC5Zr/f7RUheycxOkpO2kfihPbp6NSy2Uk5fj2V9FJdgiR0ppNJc78Gw5Ob08b3I/csfo7Dj53CTlZic8XVbYaXSKvmx+o/lwhkdQfzODyN564OI9VaSDV2Jl6yD/BSyU5S2gn3YZ1sdb4nbqiclCmt/tWfxMNcLeet1TZf5L/2Vcec8EyJSJ94lJqwanxlVapg5EobclDkoLu+0SZ4X9GRevBfe64z1htwMM+t8y7jIj4/hzCtP4/iTj+Di/l2INzSiZ9NN6FqzEa0r1qJx4VIkO7oRS7cowi4/OoihV5/FiX/9/3D28D603HcHlnzoTixav1S5f7vTBTCBeLFUxvh4BsMjExjN5PDzp3bj+PEL6GhrQF9PC86dGcK50yOIRCMo5h04ZReLFjThK7+2FZvXdKKJbON0ERZ5x5gFxyoDpSIKE1lMnB/D0PEhjPePIjuVRxk2Yo1NaOjqQvPCXjT29aChswPJtjYkyNwnuGBXFJpMZERSj8pTUK2q/u3wZzBFcFKtCaeSKU9UnRV9Z8VtnW7s5WIJ5UIJxWwW0xMTyI2OITs8jNzwEEqZcdhuAam0jaa2JJpbUkg2xhCLVmJ7nr6YU9Wv6GtQ2dpPnJ/CIy+cxT+/cAEP37oQn7t3AdauaMFYzsJzu8bxl4+dwM3LovjCBxbgxlXtGBgr4clXB1EsF3Hzmmas7kkizpicTb2IrbgTA8N5nH55O0Z2v4F0Rw/W/8bvoGPLNsSbWpWytVzMo5iZRG5oAGPHD2Pwzddwcc92TPSfQmrdzdj4uW9i2e33I5F+dzDmWU+xq3ghyU3GXZFAxPU0HfSQJ3WFJc3CbiK9Noa5LgyJU2vj7kd0+bXr/ZILIgPqIVL8ysoDUJgvMe+DkxfHsOMU9ADuh7UfVvU8pIcZv6C5GxbroI293k49fQiybzbzutYYhiEPwt7DQXNFP1/tftSPezfqYe5hL+7VxsnvXg3bz3ruAa/NYeeX3zwIQ+LIdUFrSph5Vg/+3nGTh+5q/ah2f9S6h8OsX2H6FabMfLXlHQduPpYsWYIvfvGLYcyYUxmZL/zkpojf3yQdJicn1QabroaSWVXKcoPS3NysXBCZQEJPwqGrX4iPXyw6nSCQjRQJi/HxcZWUgm5w+osbLCpZqQRhm6KUYt2yoWN5WaequbNJTDYv3kIqCAa6eqnWXNPvNYnbp9stsdmIj1/cPu+66l37eF423TIGcxrsGUWPqHSq2SRY8lNiBYrbIOcFx4iqM/0lKjoqbqje8o6RrBP6c4aMk2yy59o3uV5PjiEbfe9crOfe1cdZV3zx/iAWxMQ7Z4kH5yuVhWHwCJqzQqbNBSPOQ46P9IF1yVz3U3rNpa1a14pbOucQseW9rZOZvJckiZDYLMpGXiNusqJ4rGcsReEm80KfK6JUk/u21v3p94xFwoa28806OPZBGafZf84fXiP3ED8lEY7E5wzqo98zhPRD+hjkXu47ZhQcqb16GW6xABSm4WRGURo6i+KFI3DjUewajWL/ufFAt/TJXU+i8KM/R/nAq3AbfEQ8iiZwESlMobDmdqQf/BZa7vpE4DQs9h9H/sQeOMPnEVu8GbH2HliNbbCSDbBiCVh2tOJFGcaTUnNhl+8m2dMG7XvkeUbfu+kqRL/vwsDOXYECtE+UlHoSL96XkuRK5k49ruFSryiSudboimQeJ5asU0I5EB/ObUkIxXO8RmJ1XoHuh67SkJuhoXqnIJWJhckxnHz2MRx57N8weHA3nEIe8WQCsUgUsXgCqbY2pHsWoGXxCnRtvQuxRBLDu1/Fue3PYTI/iu6H7sXyO25Ae0cTIm4lHiUVk0x6brlFWKUibLcMhy7m4xns2nUMZ8+NoKWjATffvhyO62Dy/Agunh3BydMjONs/hhWLWnHPrQuxoCsNm3VmppEZz2DizBBGzw1jYjSDYslCtLEF6d5etCxeiKaFfUh3dyLZ1IQIFxLlWV5ZDElaMl6mIi8dut47Fbm9U6EuSfipRdN1Kg7qXEfVMUe5r7vqgZWkZ8VVness/0NH9spib6ljJEkdxgfNZJEbG0duZBi5kSEUpsZgo4iGpIWmlgSaWpOIxSLUXCrV6OmBLF4+MITdJybwzQ8vw4LFrTh9oaASE/3i4CDuXp/Ep2/rw7LuJhRKFvYdn8KfPnIUBbeIX93Wi/s2dqMzHUO5MI1IsgWxhRuQjffgzNHzOPL4E0g3NWHlg59Gy4q1itQceXsfRt/eh4mTRzFN+/LTihy2Egm4kRjattyKFQ9+FqvvewiJhncCMs9iil31S4TcFNeSeg0IIhikPr1cGPLD7yGkmm1BxEhYYiOoHvkS1D/D2BmmXj9Cplp/9Y2b399ynV+7+hd4UP21+ul3bViyR7+22ia01kNhWALKW65WnWFw8cOj1iaa5edKeIW5H2v1sx77gh7Ew4yb39yrRY75navVZ+/GxbuuBPUh6Pxs15gw4xTmnglbJsyaUqsvcn0Y/L1tCeFRT5/91uAwYxGmTJgx86snTN21cPae44aDbvBXktwUwoabfG6uT506hTNnzmBgYEBtUqempi6Dw2snNyZNTU3o7e1FX18fFi1ahJ6eHrWp5yZGlBjisiebO9Z94cIF1V5/f796kyjyI3C8480NU1dXl2qTYQKocKUNQsLRRnEJlHucn9xYHTp0CNu3b1f9lTWVfXjwwQcV3sRdz6asq7L8xlgnvZ555hns27fvXZh1d3fjxhtvxPr16y+RxoJFrbp1nBnqh+ERdu7cWc9tUvX7orOzE5s3b8aWLVsuJaHQbRIChGTL0NAQzp07p8aHYRpETRZ0n3CM2tvbwf5zPnBukAxnv8QVUSeQXnnlFTUufq+w95uO2d13341169YpIo9EmBfzekgGGWP2nfcG8eDn4ODgu9R1tQaHdnR0dCg8iAXnrCRcEeLEb85yLnLO7tixQ4V88n4netfeoLV87dq1+NznPqeq4T3A8qKkknGvh8yoa0J6CrPfEoePY6wnFKJdoqDjfoLnRZ3Ja/g3ic0g4rCWfTpxJe7Z7LueyZzjJuSL1OW3/5AfhGS9ExWczDP5nvM+c0idomSVvZOQO3oCIq5vtZ5XeU5II6+7eZjvp3ewmgl7N3QKpYHT6l0ePAd3fBDlgTMonz+m/sZ0Hk62iHK0iFMPfBuHGpfj/MXhmjE3Mzt+julH/hylt7YDFGx5X4o7cOFOjSK64VakP/YbSN39mdrTzHUw8W9/jKnv/79wB4dht8VgJRpgdXQj0rsEse6lcNM9sHsXIta3DLHe5Yi09sKKxEJNX/kBSJ8vour0mxN6pfpeQCfzZO33M0DG2W+eVRt//bg+T7x1yHekHv6Btsj9xvP6WlnfvKn0hnVx3eL3BzHjXGadgpl+r7G8EKoSvkHmfhg1dqgBnEMhQ27WCZ5TLCoX9FMv/AyHfviPmDxzApbjIJpIIGJbiEi8Sf6CYQHRaAzJVCNK2SwKsSgS61eg7yN3YtmGZUhHbVjxKAYGxvDG9sN4Y+cRLF3WiVXrerB0WQe66KYdcRWxmJ3K4a2D5/HmvrOYLhax7QMrsKyrAS2WC6tcQkFxkmVEmWFsdBKjp4cwdLwfoxdG4UZjSPX2oWXlCnSsXI7WxX2KfKNLuaPISBKObGeGgJS/qdBUSkzFWlbelRld8UQnqTlDdqp/8n8UcV4iQ4XMrBCcFTK0ogBVBOqlOvnvcmXxt6j1pNKzjEIuj9zwCLKDAyiMDQP5DBJJC+nWFNJNSVgRC4US1QpAtgj8fP8kth8eRcwq4eGtrfiVTT2I2zYito3j/Tn85PUB/OSNC/jtj63AHas70JyMKZUsFbB2mfEpAKttEdC1BmPlNPY/9TSmDh1AdDqrQgAUqdwssVAErmWjbNko0RNfPZBzsONoWb8VKz76RWz+yCcqcu2QvzbVOQ3nvXgtclN/6KpnwaxFtvh9idTqVNCDnyzM/Ayy0W+DLW37bfb97KqHFNBt87aj1x1k92XPEpo7n/7gVeshqt6JI3WFwd9bd1iiUB+zsHOmnn7UGu966glTtlZbPKdvqMNgGqaM37yoNq+CsKh3M+p94Jc+1nPPVLvnvH2vZnuY+6ZWGb8H0Wpz2e/+9bOzVnv1EGW11sl655JfXbot1f6uZkOYtdJvDRBs/DaLYccpaHzC3Kthviu8a7dff/RxYHlRbn7pS18Ka0bocnpbzG57+PBhvP7660qBJjGvqlVWa96JUmn58uW44YYbsHr1arXJ4VvizXGDc/bsWUVkkdiUjKq1jK+2nvA4yQ2SRkz2xPikJIxEPSUbSEmKwc3TW2+9dYnclHpJXjz00EOK3GT/SLyyL6xbXPL83De94yjkpm4vySxiQaKNfSWhJO61+ibP7/tWxomkFu2uRm6GWbv0cRNykwQnx4Y26eo4liWZyRBDHCuSgxy3WutxtfGjbaybxOav/MqvKHJPXBeJKceLZV5++WU1LtX6EqaP+rp6zz33KMy5UaYaWIhUUawGuePqY0t7SWi+8cYbas4Sj2r3QbXnXL0+zimqnW+66SasWLFCqRaF6JO5KgQD53IYclNfY2rdo8Tks5/9rIKK5Cz7RpJQx6Ue4jf0olOloBAbuqJLbOGYC7mnx8PkmEo8vnrmRbX5K0pO4iYEM495SVTvsxfrk3Ki1KxGuLJuuZ+rPVvzvE74Sj9pE+uX+9D7PM1/c97IesX7bU4ENffUThGD/+c3UNr9AuxCAW4iCZc8Ad/KdZwKqggs10L+/Bnk7v1V7GvfgAPjkZrkZval7yHzyF+g9PYe2M3t7x4SSTXB5MMTY7B6lyP9q99G48e+VfH6rPIqXjyK8b/5XzH94o8R7+hQ+2WKpWZUTxUxlOIZmA8kjtRHv4Xmb/0uIomGuqcvx0i8GyROq/cHuWpzUsZfCGj5HvDeb9WeD8RYv2dNfU7o1+tlhYDX3dBlDrMPQr7qpOJs7y99LuvKY5mn0oYQxhLXXNaiOc3fuke1+gWG3AwLJm+MUhGT507izC+ewt5/+gvkBgcQUUrNOCLMp0NFoW3BVsSmrTKC246LYmYKpa4OtN1zC5bcvw0Ll/UhUc6jnC/BjkcwNZ3Hzt1H8X/8799HPl9EU2MSfV3NWL6kHRs3LMCqtV3oXdiCdEMEA2eG8fjPDuDE8UHcf/sS3HJjHzo7UihNFzAxMIaLh85i8MRFTE0UYDU2o3XNavRt3YSOZUuQam5UCkoqT1GqkIvqXdFQKvd29Q9RVypetfQugpNkZoXErKgxLxGeiusUgrRynHUqBeiMorNyrKLwdKhUrUg51f8dtwRLXT+TnInLcITEZByOayOfzSIzPIhM/3mUJkYQizpobE6gia7rqQgGx0t49LULGBjLYdOSJvzqTQuU4JTc4ljOxbP7R/DIaxewti+Gf/fganQ3JTGddzA4UcD+M5MoFspY05PAguYoEk1tiC65CZPpxXjziadx7tWX4IwMoLGlGVY0irJbBjlOwkViU7msszskZuMJNC1fg01f/jZWbbsbyabmQLIt7BS8kuV+9rOfzYtbeq0HZb/NZK2HOf2Bd776rm+svXWG2dx7bQp7jbef1fpdzxeSTg54/67Vt7BYzob0qfbw5/fl7j3mvbYeLGr1Sa9nvur0a6+W/WHaDbPpCrq/9PN+bXqxqGVXGJv97id5EKx1b1/67pEfzGZ+NQ6656uNZa256neNbuNs5nmt+z4MbtU2azwehFvY+zdoDfDrgxwLa4NeXjaQQfeG33iEvUeD1pcgbPz6FWa8wnxPSdui3JxvclNs4Gbm2LFj2LVrlyJPvLizfYkTR3Uk370HuKEAACAASURBVCSouBkh2UZF3/DwsCJEZfMitnPTtmzZMnz0ox9V18iLZalspEpPd7GW+4jt0eWc6k8SpPybL5JvJNmoLGXbfoQo7SdZR5XkwoULFWlDkpL9kLhntF0nN+VZgps6kpu0mSQC2xCiVtxehTDw3udCiLCuWuTmmjVrVJxA4iZxAoUIkeyz3rpFRVON3CTBw3HhZ5j5J+NAMo3XUUHIutlnuk1TOUcbjxw5ouaF7mYt80Y25KLWJVnJtlkHiXKqO/kpySJ4juO4detWEAO+OC6SuZrniLWQm/rzncwHqnTD9E+/v1atWqWUvcSQJJ7EURRFnZCIfvXq6xHnHu8Pkv9Ubnq/G4WoJJYkx4kjX8SRymQm2aQKWieIpU22Q0UvFbSc87SVbfC8Hl/Sj9xkG1R/8v4Ko3CSPhETjgXt4/3Ltjh/as3zoPVwPs7TPnHn1l2AaZ+8hRgRJdh8tKs/K0i8T1mPZC7qilq9vMTV5FzXCdd67NKVmTJHeT3XOL717O7Eh/NDlM/y44iuEq2n7aCyUy/8DTI//Cs4R99CpLVD0mK8+x7gnj+fRSkaw/7eW/Bm7zY0pJuqZkuf+smfYvqJ76J85gTQpCk3de7SBpxsRpGfDQ//OzR+8t/DYl4Ov5frYPi//I8o7PgprOw47HSzv50WUB4eQHT9FqQ//m00fOCrQd0PdV7IOVnvhOistV7JcysbkPH1xmMN1XidhdiuHsKFl8tclx9T6qwysDjb00lgb/t+RG9gpVexgCE3Q4KdnxzHxf1v4OwrT6N/x/MYOfYW7FgKsWj0ErFJoZ4iOPmLJ2XmDuNMOigvWoieD96GRTevQVdXCxIWVYp0+S7BLRZBMeNofhovPLcP50+NoHNBCyYmc3hz5wmMjU6huSWJRDyGBb1NWLeiDSv7GpFoiKCrJY6YU8bUwBgGDp/D4OkhlKIppBcvRuf6teheuwYtXV2KbCWhyazeilC0GDg/8s5Dx4x6U60s5XLF1VzFyuT/KHNneXE3L83kSNdc0GcEnaraGUVm5QuZZCU/KlnUqc6s1FUpV4nVOaPoVDE7K8RqReEprvHqa6oS3N+ylegzPzGJ3PAgChOjsIpZJONAujkFK2qjQLxLzNAeRSoWUarNlw+N4vE9AxiYzOGbDyxFKpHE+FQRE1MFZPMlTOQKKl7o2r5mrOluREcqihJcJBZuRK5pKY4eOomjL7+E7JG3kE4nlRKWv4U7M0pX9qhI1/oZMhXxBMptC7Dtm7+Ntbd/AK1dXSFn2XtXjOTmnj17QicUkgeuoAdX7/lq5evZPNaLUpANYYlH/eHI72/f7+8q5I18OVXrSxCu6q6YUQXrn/Iw6a13NvjWIhJq1VeLLKo2Fn79DYNB0FyoVketuvUNTFD9+vlq2EuZevrjNyf9cA2DWy0Mgq4Pa3OtjWY1DPUHRf1+8CPdatkZ1kb9ntFtCnNv+JF+QdcFPSTXc4/6YSL9qUXY+Z2rtt759dGLU7U+14uFd+2qNja11u7Z2qLPtXrmTtBaIPYIufnlL3856JJQ57393L9/P1599VWlSNNfbJeEFVWXfJMMkWQbujqJpAoJkvPnz+Po0aN4++23FWlFF+RNmzZhw4YNitQiqcONG0mv3bt3X1If6t/9VO+R5KHLLEki2kCCjGQosSUZRzKNm3keO3DggCKcSMzpqhmWpRKOijgSaSQHaBOvYxssG0Rusk90Oeami23yOlGTiNpP/95mP0Rloruly5wQ5SaxpIKQhBc3tOwTyURdqeJdm4PITdb9wAMPgEpMnUwMug/0uKrEmfWwr7SP7u8cJ+93EseQZBrxFUKV+ArhR4ylL5wn7CfHnH3gHOJ4sCyJRtoqBC9tJ65+yk0qcoWw5rh4vwNrPQfInOV1/JvjKPHfvGpcv3WcddN+3icker0v9pV9EhJV5ibnJ19sT+JIcg5yvlIhTULRq4JlbF0Sjpz/MmdF1cq6qpGbH/vYx5RamW1L/NNaayLPSaxLkuycu5yLnIeCjSSamcuapt+T9SqwdAJGJxlF3Rb0fBRqMZxlIbFH1JWcV7TLqzYTAoe2+qlgpY+iGJX4hLr6ktdJxnQS3ZJcRVx95Ucb+WEkqEtOPoPixRMonD2J1OqbEO1cEHQJiqf3YPxv/hD5155GrM2f3FRrDYDSyBDOL78Rh9c9gGFUyZbuuhj5v7+D4s6nYOUycBOpig1eUSb/TbVoJIKGj/06Gj//H2DHkpfZ6xbzKJw+gLE/+i04F48iwrAXsH37xaOFgbNIf+rbSD/0TcSWbg7sf+H0WygNnYHd2onEshuqEqwynno4gzCJoOQ7UOJV65/e+6/aXtnvuE6wzuU+DgSojgLynC6f4jrv/eFAsGTVV1NBXq0rhtwMOcjZ8VEceOYJvPmT7+Him69gUdxCirEWlZc1Y066iFqoEJu2DbdQQtm2YS9bjAWfuBdL1y5Ba2cjioU8Th27gJdfOoju3kZsXN2NJd1NioDMuiX87NG9OHF2BO2tCWxZ14Vly9sweHESr75+CtmpaWxa24l7714KN1/C0KEL6D94GoPnhjAdTaBt42YsvmUrOhcvRJK/CKvsnxVXcUcIS/6aplakSkKgiuy7wjVWCMiZ4MMzJGXFnVwVnyEuy0qNqtzZL6k8eV5c1itu6S4Yi7PSNj22VZuq+rJSbVJqLvJzkqKVG71iLz+UPS7d4qWdysHKFyQp5KjKjs6kTtOD/XCzE0ikY0imE4jFK4RzMhbF3lMT+O7LZ3Do7CTWL2jEXRu6kLQjaExG0ZKKorUhirZmxpWIY9fxKRw8O4FEpIQH1jejPW7B7l6NQudqnL2YxZ6fP47xA3uQSiURicUV/UvlZokSToWpi0yxhHE3AnfBKjzwje9g810fQHt3T8hZ9t4V08nNejfLVRcXj0t+LYKins1xrbJhSCuvvdU2+7XKBdkr186mbu/mJAhf/aG42gNkEMkRRHL59ScIg6AvZ/18UFlpv9qDg995v82CWuVmCOdq56uNXa27M6gu9RwY4n6o1Xat+9JrWzU8a20qw847v774YaPbK+1Wux/04/J32P6GmTtBZYLmsswbPzurrROzabOaHdXardWGbOhq4anbLg+v3mP6PaPPT78xlTb95kOt+z3sOT/bguZemPs5aKzq+WYWt/SvfOUr9VxWtayMHzddVJJ9//vfV+SNl2jZtm2bcqOmWo6qNZI7JKq4AReVBckhUViS6CKRIy7tJElIlnATTqUlyReSAIwZyLfE+hJ7qFhjfESWIwlEkvTkyZOX4m+yLW7s2QaJMBJArJ+2U01HJaiOO3FjXST9GPOR5XieRBPt95KbBEzc0qncJMFHwpf1UIUnCWFIAs2V3CQZSyUfMSI5TJv4t8QN1PvBzZ/cByQg/WJu6uQmcWDdQhzKRlnfPOqx1IRIoQ2iGuRY0/XdGzOdJCMJY6ppxUWbY8t5xJeujmV9omAUzERFy3Hl3zJHOK7sA6/3i7kp5CYJTrrJk2TkvCJe4rosG2D9U3exZlkh70Sd6I0x6V0POA4kYvlDvcxZfWxo8+23366Uvrwvjh8/rrCXmLESgoH95H3COcu/SWyyTrr76y/2n8Qx5yzLsxzHnliyLiE3BW+5lspoznX54YD3q6j4hKSU8Zd/67EYhWAX5aYknZkLqSAhByROpjcMwLwsZu9BJUK6sH8kHflvWZs4fvr3JMtIsiIv+chyEmdUErfIs5CsiRJCgfWzHr7ZBsepXpfh0sg55HY8gdyz30fp2FsojUyi5df/A9If/iKi3ctrIukWcxj72/+E3JP/hCifeeMJ//LkL7KTKDY2oX/xDTiw8qP4/Gc/hXhuWHlIYmoC7gST/Q4i//wjcC6cgnJTjDBbsb/HueWU4LgW4htuR3LbBwFmVm/rQLSlB5G2XtjpVpTHhzD6l7+H4pvPq7B6dlJzM9cIU3qHMmTc9MQUWn7zPyP9wBdhp97xKPDrVGn4HCb+7o+QfepfYLc1wlq6Hq2f/Q4S626H3dhR83tWYsUKES1Ent/zgTwv8ZyEBvGLI+tHWOrX6nNIyur3sV/Zap3we+a+WrechJShDeI5crXa9n3edMM81b+XFl5DbRf50Hf4IHY98Sjefuxf0Tc9hpa4pVSCpPNI4MVtC850EaVEArE1y7DgwTuwfPMypJM2xkYn8Pah89iz6wTO9g+hpTmBmzYuwI3retDT3gBEXRw9N4onfr5fJRZ68IE16OltRHSKcWIcWFEL5VIJE/2jOLPrFPpPXEQ+kkDz2tVYcvcdWLRuNaIRC06+oN4uHLWgulbFPlWHC9iijFTE5oxkklnDLVslIqJ6k+2UVFIjrn4zcTeVvNwCSgUVE7NCjlaoUr5Y/yVP85k4nlSLqpgZQqkqF25xQVdXVZINzShDSWxWkg+9oxbl9RV3eSFRZ/5Be9i3MlS2dWajR4nuABE0pBOIRG0cG5jAwMg04tEolnSl0doQQ9SOIKaIaBtl18bFKRdPHxrDc4cGMDg6jqUtNj6yvgd3rG5HKlJGvGsZnN4NuJCN4uXvfQ+5k0cQc0uIJuKQnhWKDsbIxfYsxuI7H8B9n/8aFixZqkIWXA+vxx57rC7lZj19CkP86PXpXyReIsqv3Vobam/5al9SUi4MuVCZ6zNkfkggqpE6Qe3K+SBiTEjNejbpQV+EQURiWPKpWjuzITd1PILaD8Ks2tDxujDjG4R1rfaDrq02z8PM51r98rvez5ZqtgfNGb1+v7J+uOrHwhJx1e6LevpezdZaD45h7fd92AqYV344hF0fwixDQbbr61qt9arWvRE0P2rNtTDrgR+h6sUo6N71nq92Lwbdo9Xa4caEJNFXvzp39zl9Y0MCkco8qjZ1NRw3ViSR7rzzTqXiI8n4/PPPqzXMjxyScRb3ZH6SLKFSk0QUyU4q0kh+klAkMUVyS+8viRnGyqQCjgTNc889p4gdyTJNYtGbmIN2Ui1H8pUKS8ZBFLJIsCYJSjKOdZMY5IZJSMQgcpMEEuMqCrlJEpL9l8zf3ucKbiSFcKil3KTN7BsxYH2MuUjMxC4vcSrqL86DMORmGNdkjhnHhwSuJIsiVrSDfSZBSqJOf1GJu3HjRvUmeUaFJXEXskWSPwhhSHxkMy9kjJA4QgaJSpDXksBkH2uRmxzLsC/OL/aRWEsiIV2xKarNaq7GvJ7nOP9JRHK8+JJxJwlJ8p9zlupHkp9UowoxoSsgRbXITypeiTXnl05wSr0k0lmvuIyTpCYZy3cQucn5FPQiFiRfOe68N2UshPAVYnMu8RqJnagQBV89WZJOuAeti0H9uZrn2S9xH5c5xbWpHldifQ0Wd3aSX3KveL9/iI+oxvXnlCAlLNWM5akRlC6exsQj/w+Ku54HxgcRSTXATrcBhRzy46NIPfg1tH7ldxHtWVoTytz2HyLzk79CYedLiHR0w1UelO+8Lv3WTsGQ8qoso+TYcIslWKU83EJO7fVJZHLnbze3AXHG77RFDfVOZTPemZU8wfSydOFmM3Azk3AtBwV6jUaTsOMzGdCjFIO5sGMJxZxUPEpnqtPNJNeQGYa99g40f/UPkNxyb/U+O2WUJwdx8Q+/DufwTsTSDbCSSbhjwyhN52EtXY3EnQ8jfdenEOtZDivVDCtC6vfyl7hk6ySnvpbInODaqSfR0VWfYdf1q3k/XMm2JIYt1z/2nWub97vxSrbvrdsoN+tEW/36MzGOEwf2Yc9P/hVju3+BhrF+tCciSPLXkeki8pSib16F3nu3YtmW5WhuiODc+WHsfeMkJocnsWFdN5au6YTFSVAoIuoyIOxMTIWYjaMnh7Fj12kM9E/gwbuXYcPaNsQjLqYGJzHw9gBO7z+DiVwJTavXYOG2rViwcS0aW1vgMgNasTgTBnOGAFSLTfQdRaZSTVYUmxFmPHKBYraEqcEMpocmUczlkGhLoWlBG1ItDXCKebiOjWIGKEw5QLGMSMKCYxe4ziHKGBuKDKWq0p7Jtl5xK1eGzGRZvwQzicsy43hKxvWZDGtUaM6UvRTLc0YZWmE1xQ1e4oLOuLWrtTQK0FV8uoDCxBhKU6OwynlEkzHEYlHEIly8LfWDE6uKRyOYyrt4+2IOLx0ZxQuHBpG0inhocxduXdWhlLdvHRtSrubrFjSgryWOdFcfostuwpmJKF7/8SMYOXoYsVIB0Xgco9MllDsXYvHt92PT/R/Bmpu2obHZJ5tcnXPtahYnucmNk8SE0Rfy+bAjLMF5pR+cgshNmWd6n8Nu5mvhdLXITf1hqpo91foTFvtaeFSrg9eEIS/mMu/C1B+2j9Wwq+d6P4IwiEjx4uQ3H+u9H4PaDCKB6+lz2PsmzNysRfbVO0+C+lAvIVbNtqB6woxnUL/DtFHPWhRmzZOHeW+9Ygvx9bPLb27p1/itV2HI9mp26H0JQ+bOpq1abfMcN7FUhs0XuSntkZDh9zSVZrpCjyQHXeAZr5JkCslIEiEk4URlKJttUSOJQkmyouubMhKdJPS4OXnxxRdVLG4STvpY3XvvvYpM5ebvxz/+sSJbaYcQf6Js1LMVsy1iQ+KURBJdfX/wgx+oamUceJzE8Kc+9SlFSpDMkY1SGHKT2LA8VXTimj5f5CbJQ+IofSQ+Qrjp8ygMucl6SBCzjiDSQ3CniziJYb6IN/vH9kkS093fqw4k4X3rrbcqwvmFF15QY0hsODaiatXdcnnOz9VedyuWdYCfJPWqkZvsl2Ra91uL/O5Nzk3GsKQdHHcSeqIACkqao68pr732miLN9QzltIHKZs5Zjs8TTzyhCF/iJ+S+N9QA65Q5S6Kf50mY/vCHP3zXvcA6eP7jH/+4msesl5+stxq5yVAHVCezX0FrNevhvc15x/uab0lAIzFpiZmQkvU+HxAPEn/8lHplPZcwCBLTksfZlhCpc1GK1mtnveVFiSpxfiVGohAuft9D3ucXUaNxHkj4BmJAAof1epXSotyUTO1h7m3uh3O7n0XutcdRPrwThZMHELGiFXfuaBSuIh/5xQK40xkVdi268U60/9b/hljfGsCPoHMdTB9+GZnH/gbTT34Pka4OoEwH7xnmcCZSnPKMLLtwVWZcR6komVfCjkVBBZBLgSZdL+OAlbBgx21YzK4bteFwX60SFM2gRn6yNBPGrujALThwixXOAI4NlCygUIZTIkdBl84YLNtSoi2GlFPulqqjM0Im/l0qoDw2geTDX0Ljg/8t4stuBHxieLrlIor9JzD+Z99B+fhBla/DSqVmSFPi58LNT1f4jGQCsSXrEFlxC1If+BQSK7fAil7uOk8zOIdkDvBTvCU4dyQ8hxDlPMd1mZ9Ces7lB4d65/u1UF6w0sOXvFdrhCE3ZzkjSMSNj4/h4PZXcPrZR+HseREd+QlkyzYSN65D392bsWTTErSlI3CiFp5/+gCOHL6AhQua8LGH1iNSKqGcycF1ipVkPnCRK5Zw/MgQIjELuUJRZUhfv7IV7W1JjJwcxpm9ZzBwehjFVBMW3X83lt5yE1raWtSCVGYMEf5iohSauqqMysuK27y64bmAqAXNQSQeRWk8h5FDZ3F8+wFMTk6gRPf1RAzxphQaG1NoTEQRjzehkLcxlSkgVyihubEJDd1pdC5rQmtHCkzoPj0+hXK5EsdEBRB2rUriIuXmPqO8pA3KzXwmU/qMW7yKsamITNo5U5ZE5EyWxwpNO0OYOpXIHJcUospVvXKNFYkplWo5X0BxfAROdlxlQo8yG7ptoVRyMTBRxMEL03jj7ATOj2XQHCvjxoVNiLtl9HWksXJBC5ob4jh2bhyP7T6PJd0NuGlpGss6EkCyDY2bPoQDJ4ax75lncPbNPXCSjWi/60O44xOfw4pNN6C5vRKH6Hp7/fSnP62p3AwiB/SNDx8i+Et3UEyZWqQKFSQSiygIyyDbOB5UGVQLZs6Hfj6QViMNapEJElOMdXsfllinxEeq9YAvccX4sOt98aGKdcgvxfr5sOSZH/GgHwvCT5IDcOOjnjs0opL28Qvdu7EKGjN9voQty3JeW7nh4FzjRko2bNU2DMSQY017meRCVz+FtUHa99rhnSNcB/nQwzHlp7e/xI2bFM6R+XpxHnE+6olApG4+bHCM9GQgOp5BBKjUI0kYZC7otnMzKi6uMk9m27cwBJ73fuO4c8PNjaAo1vzmgig5qIKi6oxzgnMj6CXtcePCjaZed9CPF9XqrtVPnuMayLVwNi9RaHHt82LFf8uc8Es+Iu3JdX79430nv87Pxr6gHyP081wDRbGmrz9sl/ca56MoycKQmvWuPxJPT9wavf3V2yTu801uEguuWX/913+tCBe9PY7Bd77zHTUnmbWaZBfvA649/PQqGImXEHA6ecE6eZxYkqxhObrAkzjTXeBJttx///1Krca5+eijjyoih4Qi37RDyE39GYB1cK7JeaoIf/7zn6vYn7rrHsfx13/919X9xXHnOfaB7t3sn5BHHAPdLZ3r21zJTX3OScxNUW7OJ7np911WbQ2WsaYKkvFQiTXXK2LMa5599lmFjWAo5YXMI+Z8vuN4CuHtJX7FPV3CEvAa/Ydu2itqXNnEs65q5Gat9b/a/cl19Wtf+5oaa36P8F4T9a/XHV3Hyru2kbj0zlnaftttt6mkVSQ9n3zySfW9zD7wHhGCU4hw9ov1yncFseab1z711FNq3uv48Pqvf/3raj1kGW7yeS9UIzfDfl+wHO9FktR0kee4cP5L0qKwGeSrrc+cMxKHUur07l9og7xZVtyteUzmzbVG4tA2Po9I1nRRWctzr/y4I2uIdz5JdmreZ/LDD8sKwcm5wzY4R+WZSshT4lgXoeOUMPZf/wCZx/4aViGPSGun2u/6Ztchk0iCjurKroXo/M8/RLRzkSL83HwOxcHTmN77AvJv/ALOubfhTg3DLRUViQhux3MOnDy9LgHEI4ikgWh3HJGeFCLtCVhNUfWONEZhpWxYCQqH4pWy8UqSX+7vSbjC9vAM8k/u9xm6jkQnyU16kTKB8bQDJ1eCmynAmSrBmSzDGZlGeWAapaESnKwDFEqqDTtlw6b7aoRVuXCjtKcTsZWbkbjlXiQ23IVo+wK15ydQ03tfxOhf/A9wzh5HpLkFFn808PGuUzxsuQR3agyFnIO2//7PkP7wl2FFqrjtz9w4XiWnqL35KedE+SzPJ5wDPM+54t17yv3EeRe0/5K1tNaeQ87VW+9sntuCruHax3WKn3qys6Dr5vu8ITfniGi5kMfI/p3/P3tvGmTJdZ0Hfpnv5duX2qu61t43oBtbA8RKLARAwgRJUDQJ0SIlUbY08oTGCsfY44mZ0ITtGVt2jGf+2GFpJIdGEhfJ3EGQBIl9I/a9G+gNvVdXVdf26r16e77MnPjuq9O8SORbqrsByjHI6Irqei/z5l3OPfee737nHJz58d9g+uEfwts0hom7r8HE7nHlAm3CgZmM4BfPHMaDD72pBvw37r8Gu6+dRKRQBIrVptt3CMiHPTz50LvoS4Swc1svhkcSaJSqOHtgDmcOnMVK0UFscgpTd9yEyct3IkI3kpqtXMjVwQ4PPsigEBdxAoGegXDUglN3UV7Mo8JskhET8YmrcGbOxovPvIBDLz6J4cZKM5FO3YZbqaBeqWC55mA+PAgjkYUViWO1WsXp+XnUywXcd+U49uwcxfDUCHrHRtE7MgEXUdSKeaBRhBVm8iIDDbvedIWH2YxKyZibBFAVi7IZX5OApgI8VdxOLQ6o56qkPc2DoV9mYj/PWlfu9c0kSc1J7SrFa5hceEJwygW4pRWlzCwFcJpYLNTwV8+exnKxghu29uEzV48iEbXwi0PzePLgOcTCJvZt7sPUQEKBn5GohZ5kDEkiuHYJ8YFxRLbdjMPH5vDio0/i3Mw5fPpf/B/Ye+udSPX2daWoLlLkPpDHO4GbQZvxoE0qlTjjO33yk588nzH1QivMTQUNWroO0QBihlgaMLLh6NZA5cb23nvvVfGpgkCZhx56SLFdOgENQQYtN8vXXHONKtt/kQlLw6/VRl/eR2OOjIXbbrvtfWVwI0sDkG0Pyvjp39h3s1jqC6E+rkHt5+J80003KbfHIPCVGzu6gbEPOS7t+rAbOQgyWuQ5iTVGA4KuZXQXE1Czm7L1e7h5pYHCfj1x4oRy9wsCkP3ltgPkdXnkZpqxvXbu3KmMIv/FfmOcNLr06cCaf2z0Mlv1rTxDVo8kcfC/TzIlP/roowow0MGKboFNlknXPhrN/O2/mJyEwArj/AXNlfWOUdD9eh+w3pRPGqdkQYnL63rfw/6njmEsOjJzaFgHZXWWecx3MdagsKjW+7713E+w5hvf+MZ7HvHP+aC+Zt8Q5KVRzIQvQRf1CQ11GuA6A0XvY9ks68/L95/97GfVPAyS7/W0sZt7yQ70x7uT56jfOfZcc7j+fBAX5YJrBEETuVrNR+opsg+/+tWvXnRVJP4bx5Ng4He+8x01f3Vghfrw93//95V+JsuSdeScoHwKy1CAKTG6ZVwF5ORvATd5D+9nOwgUsd+5Duvtveuuu9Qc4PrEvQNlgOuYgJvCghNwU4AiMXj4OcFCgqeSsZ1t5LtZ76997Wvq/Tx84MX26OAmP5P5z/iFBJMlLibL7sTclPb63dLbgZtcJ3S39CDmpt6vQW7pUj6/E4O3k3Er/c5kT5xvfC+NR4nrSKYix1zAf9FTdO0Xdi0BUNGVAi6Le67OwtPdunU9zjrccMMNSpdwbaPuIKAn4CZdvHX5EMNeDoC62VuxP770pS8p2eN6LGxgPU5nkJujLrfsy2eeeUa56ev9wT7hekyZpb6n3mO5lCv/AYDO7GPZklGb/cSYrmQb8zM9Ph7LYIxd7i95WMb5yfkQBG6yTD8YGNQ/8hkTdXEsue6wT4RxqrNaL8T9k+ULsMnnJc5qJ6Ul/S1JWPQYlXqIg05y3ek9F/q9ANKUUQGhKynLXQAAIABJREFU/OuCvq7p7Ephe+qZzUXXyDM6O5P9JsmJ+K4LGQeW71byKP7k/0Xhz/81LO4XSdRR+XUCwl+RxFSvA5UywnuuROTmz8NenkPtpUfQOMyYsA7C0TSMSBKeGVKelaZnwsyaCI/GENmYQHgiCaM/CjNDINOCEQk3mZMKEKSNvhZyju7mKmnHedNcsSvJ2HSZCZmB2RRAtzZayiuUbM7z1NBm0g0VQq7JPlVAqyJimYDDjO11uAQ88w14yw7sU6tonC6hcY5u+sQK6NlqAW4DTq0It1qECxPRHXsQu/V+xS6tv/4YGq88idAQky01sYJWMUHdeh2NXA4Df/RXiF55O8xUb9eiJuuGgOR+Bq/IksiKzHUJeXEpiU8s+1c1x9p1GOvFOSHkEQE4u2Exdz0QXdz4EbjZRSe1u6V6bhrzzz6Mkz//PhbmjmP8nmuxcc8UenpiCLkNeA1HHXys2jaeeOEEfvLwOzh5Ygk3XDWGq68ex8RYGlbExGK+hiPvLMItlfGxy3qxc2NGMRAVsHl4DvVoCn17L8fk9fswMjEKr16Dy9OQ89BfUwk2EwA1EwM1FY6J1bPLWDhwHMvvnkKlkEfNtHCinsBTx3LYf3IaCbeE+3aPYG9fDG6lBKdahmPXkLeB0/FJGP3jODI7j9cOHcXphUWV/OjuyRRun8xgvD8FL51B7/hG9I9sRSyZhhVuIGpVkEzzwCekNgGSvEj9JtOSPuJrG2q1iHtkupsqIRP/YJImm9nkeR8n8Rqhnqc4zfY1mZ78Of/Z2mmXYrZTeYYsuOynSlGddlGnhk0Dc7kqDk+voNJwMDaQwthgCrlCGeVaHamoiZFMHJlEFEs1A08fzePg2TyyEQd3bk9jJOYguWkvan3bcOTEIl5+7Ckg2Y97/od/jk1XXI14Kn2REvWreTzILb1VTYIAGNmICbj5qU996qLBTf/7uaHnhptGDjeN3bCtWEY34CaD8Xdz+TehZK9cKLgpRsiFgpt6ffVFbj1gVbs2c1EiUH3nnXcqA6BVudxsE+AkcOZnBuoLcDsDx18P/7tokBEwoHFHYG097nydFmLKEcFzukkS4GKcNL2uUpdWwKb/c3E5pOsm50OrfqMBx3fSGJMNdDcyKHIj93YDbsozbBvjhhFY0FmjQXUM+owg/gcNbrbbsMm4cJNIhg/nH0FuGtoXu9GTTRlBJLrAUhYkg64uDx82uPn1r3/9fWLRqa0EiHhgQqO43Yaaci/JXeQlelt1I1A+l9+f+9znPjRw84c//GEguMl++DDBTR5IdNInwty8VOAm+1uAMsaG5Nqns22pY6ijCX7RqGAMRuoWYW76k9+0G2cBO8X1lMAZDywoJ7pcUK4IdnFdYH34PknCIq7w/mQ7etmcVwSg2B5dv7I8xoik7iSISx3F8SVYKeCmZGL3g5s8oCAIzfdyTWU9BNT1e5EIY1VAD4m5qc8rHpxxDglzMwjcFLd7/TkBf/hO6lvqEv/+gmPDPmR7uzV4JbYbx57lso0cW/Y/5dLP8OZayb0J+476XuI16sxafwIMytnRo0dViCL/IRXBQTJH+QzfL9nSeUDnBzf5DurJVgcr+hwSueK72SaJK8rP9ZibwojzG8kiVyyTfUm5IsjP+usyS7niYQ/7g4eabAP7VJibAlbrrDtdZgmWcr3mPkdfr7n28BCTwCnrTpnl3on9w7Eh29jv2UIWLuVL9+rw6xWpO/uA/UJ54pyQOLR6kqULYU6yHO7XOBcuND6eDnSK67rs+dolf+p2n7Oe+3SwloeTOpOy03op7xGwVxJMKQuarCHtklib7HOOvR56Yz319d9rnz2C0mPfQu7P/nfEhkdgEDhoSprvVtrQawBivQqvUlPMSIafo3u1wT3nUAjGcBjh0SisiSSsDUmYcQtGNATDMhWuKEQij27jhCuVW7gBj1HjHBduuQG3ysTAgF2vK4KQW/dgFx04VQ/xwRBikxnUV2qonCnDKblIbE4iOpiEU64p0lIoFlaela5Dz1G6n6vonQq7aHqSrnmaKs9LAqAGsVV4tgePLuzFOhrzJdRPFdGYrcE7ZwM5B17FhmeX6QevgFkjHoURiTe9RFtcquhSEV44jsSX/wnSd3wVoczABQ+ZMBSFFOFn6+r7JX9sTn0N7lY2L7iiv4IH2XbqFs4jOcgLSrb0QVbtI3DzInqXE2XhuUdw4qHvYO7dN5HdtxXbbt2NwZ44LLIR7bpyrfbchjq4sOFierGIl16bxuPPn8C5+YqKU5lKRNCXjWHHRBJ3XTeEiQ0J1FcqmH5nHmeOnoPb04fxm27CxNWXo6cvC6dcUcpHhbtQP03lq7K2E/CjoqMKsUIwQwbOvPQ2Tr3wNhbOzKEGFw0rgVfOVvH00TnlSn71aBo3jmUwiArcehkh0rZdD3M1A8+XU0j3j2ChUMLbp6dxbGFRAZZ3T2RwF8HNdBQlDygbTIqWRiwzgPTAIIZH+zA5mYIVYheQYSmApKPq2cyC3vxNwDEZs3AuV8Irh2awsFLEppEM9u0YhdtgjI4ms1OpeIXhGqo8j9nUeaTkrgVCX8u43gRLm/2DUKSZfZ0nXfWyysDOUKO5Yl2BlkdmCkjHQ7hlex8mBtIoOyG8NVfD44dy2H82h5hpIxtxMZIMYedwEvumMoiEHKQ37UU1swlvvXMWj//tt/Gxr/53uP5zX8L49p1db1YvQvQu+aOSUMgfQ6bbF30Y4KYafs87bzAwiUE3FzdujIfUirnJTPF+5mY3AAvffTHgpvTZhwVuSl91u5hy8/2FL3xBGQPtDDC2gxt/snwICLVzc+1mvPz1pJHEYP0EsT4oZhbfycWY9SdTiWCtvx6tAGR/f5JF1AkQFlkmy4NyTEPM7wa4nr7ive2Ym3pZ3HDQ4KYRSGOs24vtbAdu0igmELJeN2o/6N2NfDL+HN0MCXS3k01uPHmCzL6lkcgfGiWtLtaF8ssxIVAioTH+WwM3CTwRPKHx1e5iuwgaMUlNK8atH9T8uwRusm0SI/LDYG5yzgTpUV0+LjW4SdCABgJlmQw9AnH+gwnqRTIYCSZx/pDFSLmnvAeBm63mmB6Lk+AJXeEpG37WLEFDgkXMEs13U48RPGM9BVT0g5vSb2wP19tnn332PS7mrBNdcOkpQBdcAkPUyXQPF3CTdZG2834ajcLcJMuTACTfS13YCdwUFinrxT7VgWuWzfe2AjfZp+yfoEQrAvhQDlqBm1xb6dpPAEw8B6QsiZ/IOojBzN8CRnGM2G72CfcObLesWTKurAPrxzWTQDE/5/gIA7cV4N0NuMn68QCIupd1FnBT1jT+9mdLl/A8wm4ThpvePpFxyjnv475NEkKJu3gQM05kVmJGSrIqjqc+LzkXCFTTQ0YAWpEl6skgcFOXWZbHpExy4KUsEcNQskaGLONoEjTlmsFxbQVusk6f/vSnFfjLOlNG9H5gmfrYszz5oQxw7slaJjFS1wtuCkOR66K4o18ss0oOwuTgQFzYWa645voPAaQPddlp9Zn/cwFRpUxh0claL8xomY/Sp/71kN/rmZ4FrGR5ujcPnxd5Evd09n/bwwna/yTntNlznK8P6zHzLpb/4o9gP/8oQlYYZjyx5tHoxzgNGK4Bp1iD07CVS3lkSwrW7iSiUymERzJAIqQC3oHxNGl/hwEzTNvZgMt4mI6LcDyiXLjrSxXUzpWAcAipHRnYuTLyLy9h+dVl1Ep1jN21AatvF9U+Krkti76rRhFOGFg9lkPutSXVvuTGNKozq+i5LIX6fA2RDb1I7epHbX4Ri68sIt4fV67p4biFnmtHUV8uwV61EemNwOqlx0UzAztxE9r9KseQ5PFgXE7PhFe00ZhbRe1UAfbhMurHVuGu2jCYWyMVh0cPS+UB6rsIlBRy8OIZhK+/F/1/8H81c3Wcp5y22SURMCUz6n0gM1R/6OxNmbtBci6MXwE6/faEzB+Rc12Xi9xJ+a32zK3KkPkVVC99XnVrC3RzH3UMbQ32D9suhzHd7O+7Kb/TPR+Bm0E9tJa9Ww26HjBXE24Vc3P/yzj+3b/E7MGXERpLYsvdV2JsJAOL2cEaDVQVSOgogNPkKYbhqdi/humhUW8gt1JGqViD6brIxkMYZKwLy8Dy2QKmDy1gbnoVbqYHm+6+A+O7tyERj4Fu8OK9fT6mBAFO5eLNjGdN9yKDmchME2Y4jJOvHsGBZ17FyrkV9PaPoG9wDM8fO4enDhyFW17B1X1hXNkTVsF2bcNtxqk0wyjYHr5xZAUnVx2ESAsHkC9VMRABPrMlg71DKfQn4soVvOYCVQIEXMjSSYxMDmPHZRuRSkbg2I3z7uV0k1cxNAhWup7qE8dxcXw2hxPzK7CilmrL6kpJZYy/YsuIcgtXcTaZeb2prpuLDNu55t4uLu3q2zVXddUf6kQoqmjxhuPAtStrCY0aqDUaWKk0sFB0kauaOHqujIMzKziXL6In5uHWLT24Y1cfUjELh2bLePlYHjsm0tjS46Ank0Zsw05Uerfh8Z8/jeOHz+CmX/9NXH/fF9E3PPJLqVqL+3Fe3a650Csl5TsR7DRZP8jv9WzpfsXZzXu7BTe5+dPjHfoVPGWWp/50qSS7gQoxaNNFY4on6HTb9LMF/fXtBtxsxdz0K2J/33QDburPBPXtpQI3ZbMn7W+3iHRaYGhkkvVBULGbixtajgnd0zm+4r7RzbNB97B+3JzSgCZjhH0UdEm8GxptBCZp2LAeZEqIWwSNDz7P3wTnaBRSJvxsHhoQAvrR/czfj9JnfpnVNwdMlkGZoHHezcVNNetLYJh11jcx3Tyvy5Ow9fj+ThffK8AF3y8udu2e6xbcDALJOslbp/fK5oy/adyxf2+55Zb3PSaGCgE7spVo+OtgO8ec+oXABY1PGugEQSRmLseAQAefE73in7/dxNxkxQhyE2wiM0i/KGdkwpHR06nfeS9lutUcCfpcMvdyDndzcZ6QkUQZ1APmy7OtwE3OKcmq3Oo9NGoJVtG10h8ShAAcwUKCO/7LLy8ER1rFyO0EbnJOUyYpB+uRQ33c+W4yA8VNul05lxLcpHzIgSP7kn9/61vfUn3mj0nNfiAYR1YYZZuXnvFYjwXHcabhQTkk0MiLrDwCLpxf4moqTDgCkf55zbHn/LnjjjvU+wSA4zslFp8O1LFMjjnlnodHeuxM9ifXe8ou5zVBBbIBWWd6D+hu6QIu8Rkd3OTnHCP2gx8U87NqhJEnbtPtwE2CViybIJQkkRCwLcgVVWf7+cFNkRvqHwE3KZ/sF0nm4ncTV/v4tfhtAu7xHfyMOp/PsT/ZrzrwxjFl+3iPrKF8XkAnAVPFYOb9LJO6gOx+/yGVMDd5H9nB7BeWH8Tc1MFNzl0eFPG94mIuciFtk78FWOLn/ExPnNPK7VfiRkr5fI4HbewPv8xy3AgsS1gRcSuWAwR5h8gLy+aawEM7kVldV3Et4bwhgMz1gvtI9id1v7ilC3NT1ycCbnKfwf6jnEgoB+kj/paYfSJ3AvhKNnbdZb+TbtOBDwntJO7oFwtsBul/vk9iV8paKgmQgsYyaO+j91m7vbiAv6wH9ZK+1rQrg+PLZyVGIJ8XYJ19Ky7u0l8C0gio3KrPaffbR17Gyrf+M2onD6P3a3+A+L57VNZzlZOi1UX7sF7Bwv/yJTjHXld2PKyowtUYh9MQViPJPUkT0e0ZRK/JILotowBOJsBQrEcCmmtR3visGbFQmS+jcqoEKxlBYiKN+lwZJ751EkN3jiG5KYby8WWsvLGEjV/bhlAypsC/8okCci+fxYZf24XisSUsvXQObtVF3xVDSO/qx/xLp2BUG0jv3IDMVaNwqxVU3l3E4sPzMEJAZCqO0tkqspuTMNwQzjw+B9txsfd/3I2VV+fglYDYWBp2zUXu1WVE+1z07OtHfDwD07KaMTtVRpI1C5rsT8tsJjZqhGEvFlE7UkBtfx6NQwUYRRdG1IRHdqryhF9jvTITfcNB/LYvoed3/w2MaLLt1ojj5+TmUH3tceT/9N8i8dl/gMSt9yEyvh1G+L2hb0TORYZk7fS/QORQlyH9oL0TYKnr6VZ2gsxx/d7WovZLELilHPvilnbSMf53cf5L/GbO/W497tbTjlbt+wjc1HqGgGUtn0Ph9LuoLS8ot2nGvwhFYgrcC0WiCMUSCMVicO0Gpn/6bZx6+qewrRI23LANW/ZOIJ2KoFKq4MXXz+LRZ0/j+JkV9KQtxC2j6XZtMtucgXg0rCZ5Nmng8i1JfGxPLzLpMJZPreLMwQUsLFTg9Qxi/OYbsemKnQiHDAXuqXgWCuJrxppkHdeCbDbT7jCGhe3AsV3UyzWcPXoKh194A7YdQv/AMPp6ssgtFXA87+CpI6exOD+DzdEKbp9MK9p4wwrBiMURSybVAnG27OHIAjC3XMbs4jJOLSzD9Rr4xFQvbhjvxWAyokBCyzRghS2QjM6fUCKKvrEBbNo8jkQ0rGKPGmg0D0BgqN/RcBiFUhUvHzqLHz1zUCX0IZg50JPE9Hwej71yDJODadx55RR2TvQjFDJhN9jutX6QbOpU9FSAa6hvE+htJk1STFYV6yO8lnCIO/46PIdU/jryxSpePJ7HU0eWsXEwht2jaXieiWcO5VCp1rB7IgsnZOH4YhVL+SI+szeDveMZxDwb4VQf4puuwmyjBz/6q2+jZ2wS13zyXmz/2M0KVLZrVUXnb9TrsOu15t/lIhqeiZFN2zC6ddvfGZbnhwVuciPHjTONELn8iliALW4aGdOSQKf/omHEcriZ9Mei9BvlNNbaMTfZdtmUdgMG6Pe0Aze5IZaYm3ymFWjcDtwURqQ/5uaFnMAFgXJB7RUjmewv9t16Lrq40qXNbxitBzBnPVkHGk9kBnGzGrSoUgYIaNI4JFDnj5kZ9IwYhAQhacgTAOIGg8YlXTAJGujMIL3tfnDT/zfZHwSDGfeSde724gab/UZAjkaO/5L3tOtDfrcecJPv4MaDzE3KPg8JWs0jfZ52w9y8VOBmq40UjVO64BL49l/cSLEfKYN6Ahq/TlCrkGEo45ksUMoBDT3Kk4DzQc/4gb6ge2SuUw7ILhWgSe5lP1POHnzwwfPgU6u2rmczyfoTBGI8RIJO7Vwe/f1GAIKsODID9cOioIOZoD5oJZvcQzDzNQEq/5wgUCjx8YLmSru26991Ajd5CBaUTbrb+dlOdweVIeAmk6Nc7CXgJucq28w+5NpJsJHMRn9cQb6bgAsZewSUqROolwjqsCyCtJzznKOc8/xN417Kps4lOMrnxb2W76a8cqx4vx6vl/qU/U8wh2FDODclzifbTp3M9+kxbfk3AVt93SfYR93JOU0jiIArD134OfU026C7pcv8pe4mSEi91K3OFcYl+0OMSz+4yfI5b3k4wT7p5hKGGsvkHOJvtlXc0nWZ5ZqvA47dlC/3CChJPcKx4BrNthBw5BrGd/oPTWhUUsfxh+9mH1A/sE5yQCiJAakDOV7+9UDATc51HhyJi7of3OT3BKp5AEU9vd5LkuSwbZIQRlycBQxlveUgi30tBwCUf7aNbSJwSJ3GwyHxipADYPYZZYZ6kjImCYVYV5ZH2af8sU85T0Rm9bawH2Udouxxv0c9ys85fyRkA+sgbumiJxkDnnLNulHWJYapDspLmznewq4UBqQOagoY3g6gEIYZ+0n6QBhk7TwZ1jt2+v0iV9QB4v4ubZG5L+EvBKDm8wLodgO4igyId4YwKkWupfwgdqW4oEumeL3ufF76nGVK/aT+QQxi9TzjQuYXsPLdP0H1sf8KLM+qhDwNM4TonluQ/uxXEbvsBoQyQ4Fdy2zo9vRB5L/+7+AcfA2oVeCFo3ArtJ+B0KgFa3sakV1ZWJuTCGUiilXYDN9Gz3TSgEKwl0uonikrIDU6HEd5uoj82yuwhnqaGEGhiJ7L01h+Jac8I62eCEzLgJ2vYujODYgOpRGKRVA5U0Tu+Rlkru6HW/Ow8mpzfzrw8UGEEhEUDi6gMl2F1ZNEYksWXrmGwtFlOIUqElv6YQ2lsfzsaSTHwgo38RrGGmDpoVFrIJqJw85XEEpHkd49jNWj8/AKNUTHknBsoLHSwMinJ+HUqirSnAKGDbMJdSrv1ab7arNNNdjHS6gdXELjWBnuIjMoAWbShFGrw0nGYF35caTv/h1Edt143uPVPxAkfFVeegTFn38dtbcehxVLqDwkocnLEL/9S0h+6isIZwbfx/rU5Z3zTHRwkK0meqoj8/diJmCLZ0WWZR2Xg0h/PaU9slZfKMOb75H5L4cbrea21E1iGst88xNRuumWj8BNrZfIilx862Uc/K//BQtvvgC3XEA0EYcZshS4aVkRWLEYrEiUliHyc/No9MTQf+UkNu6bwshAAkajThwNuXINr78zhwcfOYrRgTiuu3IIuZUaTp7OIxEFtm3M4sW3FxAPG7hudx+uu7wP9ZKNIy/MYn6uCGNgCBuuuwY7btgHoyETZS2zlkqk04xFyd/yE4qGUM1VMffaUcy9dRS5pSUs21VEs8MY2TCBnngM9dUcjs8sYK5q4ZXpZRw9exYpL4/PXD6APVftwtjVtyA7tQfhWB8c20OsdxCVpSU889Of4CcP/RRvnppGNhHHzbt3Ydv4GBYKBbz6zkGgvIT79kxglG7zoQiKBDkNF5YLJOEh2xPDwFgPBkZ6FfCoIFrDwHyuiNcOT+P42SVYVggxy0I0bKLhODgxl+PhC27YOYa9m4aQTURVHE4yPxWA+Us6JFy3AWONtdpcZNaAX8VzX1P8JgMnRxl4U93v1Jg4qYxSpaaA5mjEwrsLNTx3dEW5yN91WRa5cgPHFsqKebpvYxZXTSQRtSw4pM57LiI9Q+i58lP42SMv4tDLr6mYpb39vWg4TUp2rcqFvaFAWc+xETZcJDdM4OZf/x3c8sWvIpV9L6unm0n7QdyzXnDTf3Ikf3eKucmNMIEHATdlkxMEvNFQIrjJGH/+qxO4qRvb3DAy+UUrt3QBN+Ud6wEUPixwk8aEzlzy11E2rGxDq5PqbsFNGrf8CWJ+kRlCoJUGX9ApHDeMTz/9tDKyghi13YCcXAC58Se7gUZI0HjQ6CAoxyQ2fE+3QIiMMRdXlk0jjMa5gHuy4LfrK90oZ3lyL+WUxrkfzOI9NG5oyNDoCYrRxH5j0geyZnT39G5kUfpU3NK7YW5KP8ipMxl0NMJpnLWbB92Cm93UO0iPdfMcDVICh3Qx9F80VNiHNBgFpA4C6PzP6UydIDalH9BrBXLq868duMn5LOCm36i6UP1OeSaLTuamvxyyp1hvjqEw1uQetpn99c1vflPJqs7g9M/Zbtou84LrQTtwk7qiUxzLIJn4oMBNXY/qc2Q9Y3IpwU3WR4wDce+ivuLegnEFyW7U56xeTwHBdJdVyXRMHRMk55xTdLHlb+orvlPASup+AjXUFX6GIN8bxMriO/hOcan2606CNAQQqTsJxvJwR+JHsp0CQHGtCQI3WZ4YiHrZfpnR/2b7yHDVryBwU9wIuwV/qH8JdlHHUw+xPzingsBNAUJbgiRtBI6xNMk8pGwQbGYZBOfYlwThJMSEn9nLIgXsYX+IgclyRM6C5ILfcR7zndQtEtaEnh38PIi5KUxT9kE3a77eXIKmjGHJtVmAJwE8pb9kPAmcCatOH38Bb1lXHhxyTWDf+OvinyMCirEfBBDU68bnWQeJZ0qZ5QED5wTni4DIXKM4Jhx7f8xNliHgJgFUyjvnh57oSbLEC4NVfgsQoX8ua1ertVOPDSjt192quwERO+k/ibcp4DPfw7ET1pY8z3GRPZ3O6uT9oo841hIrt91+QHS17GGoq/gjbHVZg0TmWa4wOtknwvYM0vmyjvP9el/59ZfeL26tjMqrj2Ppj/8xQpUcTOZfiMQUIUnZq/UK7LKH6C13I33fbyN+xSfOP+7ZNZRffxKF7/4JnNeeQ6gnBs8xVHZxko4i2zKI3T2A6NaMAuuUzW8TD/CaWcVhwl6poXg4h5lHluF4DfRf2YN4Xxy1s3U4xSpC2TD6PjEFMxTC6qvzaKzUYdfKSG5JwxpIYeVgBcf/+hi2f20U/TePweqNoT5fRundHCLpBKJDUeQP5VA8kUcoTgKTib6rp+AUasi/s4xa3sbIXaNwCrZKYhQZScKMWsg9NwtntaIYmOm9IzAiEcx89zBWZyvo3ZtBLB1GcssIkldtwrlvv4JQ0oRbshU7M7E1i9TufuWSXptdRf7ACsrnasjsiiO7YxCGcrNvhuEzmLQ47AJhC41CHfWDK6j+YhH1/TkYERMhxhx1STZqwBnajMF/8h8Q3XYljGiiOQ6ug9r0QeT+5F/BPvCUIsyaiZ61SHgeUCvDqdhw+zai73/6D4htugpm7P1hf8RNXQC6IFuNr2vF4Ayaa357u9V8FF0u7/QDlnyO+pLzUvZ4lG8ezshhl6wFvEdvg7C8W3lTttMREvZBQsHwXf4DB76XdeO8FBuI9ee9wpTupIfes5f21rvyrKf0/4bu5QSpF1Zw+rEHcOyBr6Nw8qgCxSzGvaALiJo6TChmKtahU2ugZFnIXjGFyX1TGN/ci0TIg9uw4TWaMTYbJrCwWsOjz5zA3FKNjHFsG03g5qv70DsYg1FiUNwGXMNFtWLj1FtLmDmeg53uV8DmlhuvRTIWRr3GaJ1uM+nYGluxGV7SUy7v9M02w3RBtzD94kFMv7gfC2dmUCI7J57G2NQOpKNRhKtFFJcW8NbpWTx5pohT+aoCSLeND+HTd9yK6++4G5HeISyem8fJg2/jzIljyBeKqJfyKK4WcHYxh2Pzi6g4DQyl0wqIXClXcGoxh2K5is9fPolfu2oLNm0YRNkMYcWuo8qAsqt5xEwPA6O9mNw5jngsolzSeWI0s1TA/hPMrkt3deDNY+dQrNSwe2oQY/0ZvHNyHr3JCHaN92HrSI/KZk56+Zpz+lpM5KajfSlrAAAgAElEQVSLezNrerNfmomV1rKwS1+R2WqGYdLVWZ3GNdColuBWS2B0kpdOrOLJIzms1mx8/sp+7NvUTKJCYLPueFitOlhYtRGCg2QshJjRUAmQBi+7EaedHjzx0NM48vLLMOtVxBJx2A75tTxlamaTi4QNxKwQIvEUdt75WXzsi7+JLXu7c/v9oKcS406SCSkn4O3UQivwTDbBZOm0SijEjTBPuAluBhkjooypcMkGIbgZFJSeG1VuWmngURkG1Vc+40ZpPeBmq74OWqTaZUu/lMxNP7j5HiXuixvTanw6gZv8noDmxz/+8UC2CsFVsoWYvZ3GIYPzk/Xgv8iYoCwRxG4FFLWSL9aBDCDGCwxifXDRozFPYEhcRGUTGzRurTbH3YBonUAVXVZp5NA1jb/9F40fMscoDzTcCBwHxUIkY1Bip7XacLfb+LQDN9lvHD8CBkEsBm50CBSznnRVbeUu3Q242W3MzU5jELQxY/vJiKHxS/nzX2LoUPbIQKKekNhZYrB00qXtdIn+nWwk9fLke/4muEm2UzvmZlCMY7a71RxuVXfqOIIqjD/oBy75jITxYH9QZwX1HWWE85s6moa6yIDeJnl/t9tGbkrvu+++lszNCwU39TnPthN0aRVzsxvmZrft8bdfZFR/nvOLa+ClYG6K0S9ACw0OMUaEGUjQjwAJx1Zc4zrpLmkH60pAhkASdTpBG+om6gqC4Zw7NC4YyoMMZ/6feoJgDr8neKSHfZByW4GLYqzwnSyP7yTDj++hK7HELOQcJ9jDA07+UKaDwE2/7m+1xunGHmMuEpjTryBws5Oe8H/PelK3UxYJahKgYj8S4BLX/27XqCB5lDZwDaFHAy+utRwDjgvDa/CH85ZrCfuSulxkwl9mO5kX8JXrBfcE3INxPNgelsk1mCCxgJsE8IL04Hr7kPdTJqg7yYDk+6gjg1z2RU/qwJoOmAnoy3nCw0vqNokJ3mrPGLSe8DMBxsTLhmPMd3FfRrllPUVmuQ5TFijjOrip97eAmwTz+TzbIFnbJR6qHILKPll+62BmEIjhb4P0CYEDYYBfSLKddmMpoLiArrzXD/JwPMRlXPYgsl7LOPNvliHgrh5Ko9XYSB8IE1MYzdJP0u9SriR5lH7REyGJPpG1XQc2Wx1yeHYF9eMHUPj+/4PyQ3+NSDIOJPua1dXdek0DJl31Vwrw4mnEbroDmb//h3Cqqyj+zX9E7fmfIkSX60SfYjUafRaiV2URv7kfkU1pxQr1qiTtNJP/eAzpVvFQPlaAGTNg9TEEnIfydAO1Y3lkrx5BKBnCysun4dQYtzmM2FgS4VQIdrGO8nwd2Y1plUAoNpFFbDyF+lxeyWIkG2+yQMkGtcLKW1PhDxGrGT+UHqS04Ws1xRxVSX34UaV+Phs6vVsVFmKFVcIj5UlpEZg10Mg7cMpV9R2B0cqZEqw0QUYPVsZAo1RHfCqLvptG4Tl1FA8sY/7pBViDCaS2pXDuiWmkJlLov2UCViIKt0xPSkP1CTOww2Jd+S4TzulVlB5bQP1QHl6xARUNrrYCu1hF4td+D/FbPqfil1ZfeQSrP/wLlaYjpDLWM2GIlqCI8T9pzRO0n11E6it/gMRtX0Bk4+XvAzlFtuRwphXAKaE3xJsgaN0W+e20X6a4UfeL7aDb17ruEVdxATdFt+kHbXIgqbOahektIOh6dLt4oHBuypzyszFFF8iBFf8WQFVCdKznnR8xN9d6q1GtoHDqXRz99p9h9oUnUC/kEA6bCBumgqcUqLn2w7CO1bIDd6wHG66bxNRlgxjoicJUsSVJhWaczWbAC88C6p6L1w4u4u2jOdi1BrZNpjE1GMOGnjCSVDTlBs4dL+DEgXmsIoqRj12Ljdddhf6RAeXWzExjBDWbCXXctezjdM1usjf5ozKBh0NYWVjB6bfexak3j2JlsYDsho0YZry6ahn2yhKqhRyWC3n8/HQOry9WULBDyCTS6OvtVyxV9kO5sIJysajYh4QR1ampxSQMhoolSqGrOY5Sgmse4KjU6+hPRPGZK7fi7iu2YWJkELm6jfmVHGqreQxkwpia6MXAUI8KFhw2oIDBMwsFPPLqcTz22nHlgr5n0yD6MwnMrVTw0uE5DGai2DvZjx1jvRjpSSIVDcNhHXhaIxmG6IK+xmTVs6irCa3YnQJ08nSQO5UIwrGEUtSea8Mpr6BIN+dTeUzn6uhJRnDNVFZJRsLyUG0Ah87ZePLdVayWK0iHbGzsj2LHcBybBmKIp7KI77odL+4/hReffA4Lx48hnYyr2KCiG8OGp5IrxVQcoTB6Nu/GZX/vi7j9K/9InaT9qi8/uCn1Wa/RRyXUDtwk6MBNJt2A/RszPisnttwc0nWY4JnfvZLKj5tV1pmbIr8R7q+7gJs8TffHfeO9ZG4SKG0FpsiGJ2iM1gNuNvc67w92fSFu6d3ISysDU571G4Kc53TfJ0jid/HjXOe4CSuEG0S6A9Lo4WZcvzgeNHzpxshxCjKq2skV+5Rx+mgk+C8yhn784x8ro65VrNX1tNtffitjodXGQtwyCeYT2PTLKvuCQABBS4mrRnYdZdvfx7yXwAENYX+cxU6bHvYnQTQahUHMTbLxeBDAewgeB4GrHGMCxqwv44sFAZwXmi09SF5bARGdZJubIraBIHwrZi/L4EaKIAN/2PcEmfXPqDvaAZl6PfygpszlVmAnP6eR3gnc1Fkmndrd6ntuAMl0JuBBXeLXYxzXhx9+WLGXuFklWEF5pSz4DTbeK4Aj+ywI2AzSY63mB/VEN+BmK93bzYZeQlhcKLi53jWuE0gk4OZv/dZvXeiQvuc5vo/johtM/L8YCdQj1IUEnDh/+ZugCe+h7OtMcBbMuc9n+JsyQL1FoJH3EQRnGQRKdQBEGGMEYOSAhHOJeoqHGXwf68DPdFd5jh/L4Tzl2kuAjO+kbuf/2TbqcoJEfCffQ4BO2KJ8H3+4NhGYon4UN/pWurvV+iafk13PPYrubkedx7Wq3dVJFllvHshSR7IPdXdxroeX4mIduI/hwR/rT+Ym+10MWo6rxGXk+zjfOY/5wzESF2E/IK0bkZQLtkX6nmNBuSCoyXL4Xt7DOvBdBOf0BHyt9jndtp/to35n2aKDJFO8n8EpZQoYJUa0MIBYV4llyTZSdmSecC8h9/nDO0h8OAGNCf5Tt7IvOAbsC44p11XuAdgfwrzkb/Yd5V1k1h8vmOA65xyfp+yzfSyDMiPjp4Obet91ksOgfhb2tzCK24Ep3Y5TN/eJ3hKgopV7qQ4wir6T+clx03+CmKYSwkBYXwKS+tdw+VyAGmEWC+tTd9uXOKf83ZLd6jpYffQbKPzlf4QzfRjWYLaZxFYHxd47eAoE9JiPo1EHLLpqNxS4BseAFzIRHgsjfsMQInuzCA0wdATjaDrNxLiKoVmHW28gPhKBhyhmfjSL2lJFMSvTG3uQvWkYS8+fRvlwDvGRNDKXDWL+kTNI7UqiUW6orObRbBSpXb0qtibrAs9WICVtYmZdV+9SuUcIlhHPIHJmNslUNKJVKEw2hPes2TRrCY5Vxl7+EEUk8Bn2YNBrUqGftNWVZ3mTfOS6KoannWugUXaQ2pbB6v5zKBxYgeuYSGzpUYmK5h85jdT2LDJ7+uGQZPTjd4F0SMUFJTuUGIlTrmP4xg2IDMcV9qrAVLqy0/CmLX62htqBHGpvLCn3dZNpRM4zxliXBkyyOM/b42v4gZ6sfs0NnmNin5iGufsqpD7/u0jf+dst3dSFvSw62q8fOSdkrdWJB+L1IB4bwjLX3d0vlHXNMqSc87iWb0LLPNTd17v1YgjSDbqbezsXd/Eu4f0y7y+knR+Bm2ujUMsvY/7153Hgv/yfKE0fQ8h1VAxJJdeMk8mJT6HnwYANlBwgc9UYNl4zitHxNFIWlJIiHZvgplIMyjXageE5MOIhlGoOXj+0jJ88M410NITf+NQYJgZjWJ4p4cQbi5idKSB7zdXYdusNGN44rk55bJsnHg3AaSiA01STi7qzoajuigHpeipjGpMWRXsyWJo+h8PPHcCx109geHgCyagBu7CC0vIiKqsF2E4NRjYBb2QMi2YCR2YLeOfoWZxdymN5pYoqT40I7EUs5QpOPRYJhxVTk4Bkg8F2PQe1uoNy1UaFWeENF5Wai9HeDO7dtwt//6YrMNSTwvH5BYTCDYwNxbChN6baVKvWEWX2M9PEifkCnnz9BA4encGWsV6MDvcogZ7PlXBqNoe+ZAw7xnuxebgHQ5k4ErGwimHZ7OdmwGCDMUfYz3RLV0Bm80clLhLFu5bESJ1skIUbTcBKJhGKWLCrFdTzC2jUazi1WMebZyo4navgxk0JXDmZxqGZCh54fR7Hlwr4n+/diOFUDEdmS1gpN7BlJIbhqI3+PXdgup7GL557C68+8SQsz0EsxkDQhkqaFDGBSMhElKeSYROhRAYTN96Bu/7wj9A7MKSYpL/KS8BNPTaRvnFsVTe/odfJLV3cfYIMSi5+ctpKGQhSaMKCozseN6etDE39c24YP/e5zymjIAjcJFhGcJPXejaOvHe94Kbep8I8uBQJhTptfoPapX/GPpIQADRs/BcNP7qBk9knfcsNP9kbZKv4LwGgv/3tb78nRlsQSOR/lgklCJz6x59lkpHy3e9+97xh2m7OBAGVrcZ3PffqckJDhiAW+y4okzsNIAL6OsjL8Wa/EZDyX9yc09ghGNVpTP3Piluk3+WS99E4ZaZXGsNknZD9Q+PKf3F8aIjR2CdTym+UXQxzs1Pfd6v/WEfKKw1g9mOrmKx6eXxGNnQS14ebTgIzHCP2S5AbeysdKMa0vlGVz+Q3x4Fxa7uJudmNfm3Vf+wHzkGCNv57xE2fgCXBDdaNxhoBLbqLU379F/UqDyY43zuBm530JfUtdW+7mJt+t3RdRwQdVPh1fidwk3pDj4HVrZzJfd///vfPJz0KWrf8Oo1rFw+ILiW4KfIr7t2SBIPjy/ZJzECJr9k8eG7KvL/OYsywnryPYA/DfBCwYVkcM/apnvWc97IccS+jccJ7BISUuSUGkd7H8j6OJcuhfPGdfB/BH14CgLJMtkEAWD2RCu9rxShfz5iyDtxHcM6zHYzpLXH11lOO/16RVe5xqO/ZN1wj2f5LUW95H8vjO7gWcvz8/SusG7ZJgDLqS10/+evDussPy+M4s484TqIb+T3LY1n8IYDHNYd9eKnbJ2EyCJ7rmcH1hER+3SDtE0BNmIPiHs1xZ70pY/zR+0MMeOlj/16UfcE1lOsFZZbPCuOJfaLPFwEqJF55UN+wLlxb2bcEwmUece5Je4PC11yofAq4yXFl+RcSw67Tu9vp7aB9ht7XQWWzPGFjinss+1ZYXLoLPPtSd7Vtty5JPXmPDizxc3FVF9f4bvrJLRWw+uCfoPjTb8I5dQLWyFAT3AwgMrwv4Ta9NErEFKoIb40h9clRxK8dhmfUyIpSrErat6F4DIzxZrgmzj54FjM/P4v0VBrb/vkVKL46i/pcEeV5G7m3y3C8Ojb9xmYYDVcl841PxRDti6okQ4YVV27uBDM9zvlIEyBkzEqv2lAMSK/UgFuw4SxXYS9U4CzU4FU8lTHYY+bguguDuESjmUD8l+AmMRLAI+MzasKIAYiRiRpCeCiG8GAMJklgGQtm2lKfkxUqMUMJ4Hp1R+U2Yd3slQrsxQpC8TjyB+fhVBqw8w7ciofkcEQlV44MRZHcNYRQOo7Vtxfh5upKFyW3ZZDcmmmyTotV5eJPopkCOqsu6m8voPC9U/DmATMahsHUAmR9urTDfQQUDdxUSYCZLOrsNDC2EZlf/2dI3nY/zMT7bSbZGwpTUnICiN0n7Hg9/rHIPOeprPVsD++Vgx0B/+TAR2dctpujLPtiDpE7zf9O38v+gbpUDtOERd3p2Qv5/iNwk6JMl72zJzH9+I9w7Ad/iXp+CWFuxMKhtWzpBF1IBQ+pUwe7AdSSMYzeMIHNuwfQ12vBdB24Dt3X1xLecFPJkwO6k5seipUGTs5WcGahAtNwsGsigeGROGrLNZw9nMPpE6soRdO47PP3Ynz7pmbCoVptjXjIgLkNdWKicuOo8xRxxeZc42mKg7BlIhSJY/rgaRx6YT9m353BYP8Iwk5FMVErq3lUqmUUGw30bt2Eq2+7Fhu3TShgcHZ2CTPzBZyeL+DUXB6HTi3gjaMzmF0oYTSbwWA2pdir+UoV5WodDbeBUrWOis0TH6iM5rnVKorVOnaMDeELN+zB52/Yg3ylgkIpj56Eh4mBOLLpGGp1F5YBVO06ziwWcOxsDoPpOJaKVbx6dFaBuDftGkdPJo7n908jHQ9j+2gWm4dSSEYsRYp1HVud+lAfqUMgBWj+Etxs/s1/a5v7NXBTbfj5fzOMcCKNSDqjGLq1/AIq+RwOnc7hrTOrqt//wS1jgBvC919ZwOOHFjE1GMbv3zqOYtXASyeKyJXr2DMawY4+E/HhSXgje/H60WX8/EcPo3juNHrTKViWqdoaZcIlsjYNKNf6cCSKzNbLsO2zX8EVt38SiXTmV8rg9IObutHeysAP+rwTuHkhSkqekTibZAnQUPcHvPcb4vI3N5lkD3UDbvJdsvjodW21WWISBJ7CE/TxX3639FZtF3CTbs3+i22mGzhdzHS2RZCRHbRZbLfJk+/EwLv//vvPx13R68H3PvHEEwrYlDhe8n6CZEyawr71X9xwMvYmXdTbAUe6HLFOZOQR3PRf/kQsnYAVGcsggES+CxrjTkCwbBKEpXzPPfe8jwEnG2W6O9LQ9bsfk/VClmWQWz8ZTGRZ+pO7tJIfqS9BNJbbDtykQcy6kDnK+8g0CnJT57voUkeAU0/IcKHg5qUCNnVZYb3pLst2kI1IA3M9SXT0/qRskUHGNtOAFdc2/R4xhlt9phvL/H87cFNibgoI5R/boPkd1Ic0VBkLj2Ec/Kfq3FTTeCY4x/mnG/DsuzvvvPO8u6n//awfwU2Ofzd1a6UrhblJOWuVUKhTzM2guar3j55QKOjw6mLWHD77jW98433MNH7uHyP5+1KDm1J/ASo5rgIyUh9TVqlr+SNgl4QmkGz2uuxSFuR+/l/cfiUenoBX4h7LMRRwk+XTSOM75Yef8X1isPCdOqDD+2nQcB3h+/ib9ZHkKPp7BYzjb8qz6CYx6IS9KiAE6y4usTqjRQenBLRjWQJi+t1zxdVOypdy+bfMUZl/cujGNogbLssVw5T1kPijOhgnoQXEcA2qd1D8RB101PuDn7OvxejVmT0iH+xrYbpK7FUBdHSPF71fOVb8EXawxDwT0I2/JVu8HEKz7eJOqMc+9PedDqLq+kzGi+VJn/P/Ig/yTgG2Whn0IufCetLbxb6gzLI/WC/pD/Yfy9f1t8gsf+syK4wj6XdhNOsyzP+zPeIGLvEd5YCF38mhBOsggCvbKu73l5pZKWMirtmt1vyL0ZVB4Garz4LYZ63AURlLYXf6XeBFJ/F3N3tCvY1SD5k7whQTnbee8ipvPYPVH/45ak88qFzTPXoG+kJGqXfTaKUlXzfhlh0YUwYSdw0hvm8A4XQEbrUGeLRqCcaRqWlj+elzqOZs9N86BStiYuG5WZx+fA67f3MMbsPD8lsFhFJRTH15I+pLFQVURgaSCKUtuEzephLxhBQhiriEW3Hh5lw4CyXUz5TgzJThLtXgMVReKayeUXgDPVcJhlokESnjqMl2bOY1/iVbUTwkFdq55hquWJoeoFzS19bLkAmDnJ+EqwBOoz8GazwFazSN0EACZm8YZtyAZxKII4m0+SK35qB8oqyYn6EUUF1cRfHNOnpu2YLisRzKR+YwdHs/wtkocq+vINqTQCQdQX2phOy+PpjxMAyPJCgPdBs141E4pTrKT51F9bkFuHMNhOIRwFoDNnV8c62dBjGechkNx4N1wz3o+8r/CmuMcd91amfwDNJjTgqorsucHLjrybekJM5ZmRu6rmKZegiHdnO31TyUzy+EGbleXaGwF9dVuo/6SMLrBIVRWm/ZQfd/BG4CqK4sY+6NF3HoB19Hfv8LiHs2YuGQym7OGUZGNuninOjEGJkN3JjIYNsNoxjfnFUKY262jLMzZUxOxtBHd/OooZLHqFkNF45l4J3Debz02hIKxTq+dt+4iqd57ugqTr69jMWSh55r9+Hy225EJpNUCYvofn1+Y++SGk76ePOcRCkpSSxEsjr1ScXFyvQqTh86gdPHTqCUz6M3kYJZL6ss3fVqBbWGg6oBDOzYgt03XoHJTSOIWQacmq2mKBP2MJlPsWrj0Nll/Ke/fR5HT+aQiSXQk4ijyOyX5QrKtTpWylU04GJDfwafuHwLFldKeOHIGeTLVezbOobfu+t6bJ0awQxdZ5Zm0R91MbFpBKn+XkQtE/VaHafmVvDau/OYyZWQTVrIxMOIhkKo1F0cP7cKywR2jGawfSSDoXQUcYvRMdURvlLSniQLUudHa3E3yWZVpxTNUyUm/uF9zWzqKhqniu9pRmKIpLNIZDOwK0VUcnSxWsLx2SJmCw6mNvTgRM7BSydyaDSq+MzlTCiUxrsLVZzL1xCLmNg8GEcfT6isMNKbrsWpQgyPPPYSDr/0HDZkE0hGI4iEQrAYFNpUoUBUkiSbC0DPIAY/dgfu/od/gIGxSVjR6KWY0xdURjfgpt+gCzLAP0hwsznsrtp4E6QhaEbgSNyT9fro/18PuCnAlR/A6ARuBoF7BDcfeOCB80W1KqMduKlnSw+KbRao1IM2VL4b9boQeCCwSsDLX0f2N1my/gz3Uhw34Yx/SJdQfywWPktj4mc/+5liPnULzrYCN7nwk2FE5qYYp+2EXdriN6LkmaDPW90b9B7Gp5NEGP7vaUCRsUlwyO/yxntpHAkw7F/cuUknu4mAMlkdrdzvz68Nay8XcJOgqf8S5ibnDfuOmxmyiiR5Q9AJKseP7Cq2ga6HfI5yzjYHyTtdRinzerZ0/3xqBTRfkNJae4gGibi7sk0EjGkokv21HrCLdRVXT4LybIcOSvvBTdEx+m/dQO4G3PS7DAfp1HZ9w3nL8Wa7/RfHju0gUB50sX84bxnz0A+Mcq7xQIVJrig7662XyCbliszNSw1u6mvRBw1ufv3rX1fy779arTcfFLgp7xOWpHhBCHAhQBZ1jwBNArDobp8yNmLIc+wFwBLmGH8Lo0RAIOlzAenkHQI0imGmA45SZz/AKOCfsE/090m8PQGwBNwQkEhnrbLt/FzAT32MdCBNByEFQBLgUQBFv4EpyUn0skV/6UahgKbsJ2mXAI46EKqzcfR6C2itr1dBelLeo8c+k2RK8p0c7ujsRRkX3fVW96DxMwv1vhIDXMZJj32pA946mNpKDvzrcStwUwBEYUCKHOqMvXZsJV0H67Ij7ZcYzJQjvU90d0jpE39f6HWTOrAdAjoI6Mk6CHNUwGJhbslBgD7vpH+FocW2dsvI6rR2ynxlm/TkW52e+yC/1/XCet8j81TGUdbo9QCR/v0968P+Zv/Iwcp668X7neVzKD/3EHJ//q9glnMIxRMworG1MGrEE1x4dbqkezB6LMTv7EPiun6EstGmK3jDgxlhtnMbKwdyqC5WEclaSEwmceZH07B44BOhK7aB+IYw4oMJrLxbQmw0ip4rehDpjzfLNyzlGamAVGIJTB50YhX2dB32TBWNhQpCzB9hN2NgKuOfQCKBNJPkn7WwbwRZBegTQFMtBC16x4/znX92LXalSq4EGIRFGs1wcir3OfOVREw4yRCsDWlYYxFYkzGEx1Iwe5JrICcxD7rE000fKLydQ2l6Vdn1ycks0tsHsPDISRSOrSI5lULPZb2w+uMI9zAfCbFdxgpl6FLmRXFgRKOKFevMVVB5ZQnlp+ZglBow4xYU8LDWTgUMV4uwS0WYk5cj88V/igTjdIZozXd/iZ7nEwJY6oxqAe2lRF2eZb7IYQj1g6whLOtCkvzoe6gLnTvdt/6Xd3K+0i5kf1DvdeN5dSHv+QjcJNBUrWJ55gyOv/oSjr30DMonDyOcm0XGqaAnaiHGgLjKhcdDxXZRjYSQ3NmH3dcNY3Ayhbn5Eh55bBrfevAU0ukoJjYkMDEcx4b+KEb6LIwNx5HpC+PkmSLOnM5jIAXcfnM/Kks2Th8o4PTpCuyePuz67D2Y3DiOUMhDo95kJlI3qJQ0dDNSfzdBzWYCnabCCDG4sONibv9pzLx+AsuLORSqZZRrFcRcB5FGHd7aBrDOpG3hEJKjw9hxzW5s3DaGVDKCerWmAD8VMJeHG5YFMx7BGwen8S//7DEceHcB4VBYsRwJfNqOowBOUty3bhjAb956DSZ7M/jBi2/j8QPHEAoZ+Oy+3bj/ruth5+aRO3YIXjGHkc2T2HHVTvSmo8q9/I2js/ibpw7hmQNn8alrpnDT5eMqBMDz78zggZeO4+YdI7hj7zh2j/YgG6VrPJMtsOlcCQhaNmMbKxxZ/eE0mZlrrM2mfmq67vNzpRiFSM/NaDKNRO+gotNXls+htrKEwmpZZU1/4WQJi6UaJnrDuG4yhb3jacVeDYcMuKaJ5YqH2VwNEbOBVKiBvk2XYSWyAS/sP4Mnf/gTjMZC6ElEFbDZ3Gw6qJsWosPj6N28E5N7r8GOa2/A1K7dSCTTf6eYm0HGbCtjTlc8ncBNGol06xEmn1+RU8myDBrrdJ2k21MQQMG6cLPIZBFkcurl+evO8ugeStdhulL5L3FLb2fAXwpw0/9eKbMbcJNMKj9T9WIWJHmWgBj7hf3jL4+LJ1l7TN7D2Fd+I0j6i/WnWyxBr6BTOI4PY3XS/Teozv5+Z5xCApx+phf7jzGqvvOd76j6+F3J/IYt/w4yErv9rN2CSgCtlSswjSayAB955BElo60ulkFgKihxEttGQJjsOSbf6ubqBG4yUYyAm9I3nBuMm8p6BLkoc2zIJOW8pVs7QU0mo+kEbvrHNAhoDhofvz64EDgKtDcAACAASURBVFBNXMn4TrrWMn6v6BPO/6DwAf7+Zd8TnJYM40FApmwO/XpR/m4Xc7NVtvR27dW/Yxs5BoyzSdaqX6bJbCeoSfdyP3tK39Ry7Mn6DAqRwDLIHn7yySffxzzuRh5Fl3cLbvqBo6D5rH8m/dEJ3CQzVBKvdFNv/z0EeSU7eKvx0T//oMBNqZcf5BRQRkBFnRkoAJ0Aop3ARh2cExBGB1n4vM6K0wFW/b0Cpup15vjqQKCAgfpvYWvqLqf+d4q7nrxbZ1cKsBUEnPEzKV/qIcxDmRM6cCz9KvNHytbnvbRJQDC9PN7Hz+WdAsroLFQxePWy/UYtvxN2rICmAkzLgaK0Tf6WPpO+0ftK/q/LRJBc6OC3gJz6+PCdUjcBU0UG9b7TGaLt5jTL0/tL2qozU3VAsdP+p9U80ftCZ+hKX+lgtt7feh+IzAp4zXrpsRn1/hfgV1yrBUwPApGb9lxI7aMuFZtKmKoCgnTqtwvRket9Rpe39T7L+ylT7E/uibnHYpsupF0y7ziecrDjP+hbd/08F438AvJ/9W9Re/5nQHEFRjSOUDisYkt6lovodSlk7h9FaCAFb5WelwTV6KJtoXwsh0N/ehzj904iORrFyhtzWJ0rY8vv7cPSw9Nwq3WkL8sgOhJDOB1tepeqUHjMkGHATEVVzg9nJo/6/hVUXimicYJu7g0gasCKkUDEzbGDQsNGzSZhiHFNGT7NQTRMMo4FkxmQaSs7DKvBuJlNF3mHpFMVc/P9PUMsNBZi4uNmbM1m8iNVQ5AmxnFjot1ag0l6aY4TUAWiFpAKMWmzhartolEhAEyGZxihzTHEbkgjumsQ4d5UM+RctaY8adWPFUFtoYqlp0+jPlvG0Ge3IDYaU31KgJcJhBuLBSy+OI96vorMrjSyl43BqdQUMKpc88MGnOUSCt88BfudSjN5dLYZ7s6rV2DEe5G453cRv+urCPUMdMXWbCU3Irt6uBzKYScZljlD/UDCDnWEeHHIocuFzIF1y/cleEAOYFlfORC6BMW+p4iPwE2tOyg8BDoXZ85g9ughnDt8ACvHDsI+ewxJu4xEw1bBfZ1sBL2X92Lnnn6k0xYWFso4dDyHM0tlVGoOlnI1rOTrKJYdVOtMRkQmImPyOtizKYqv3D2Ayakk5g6VcOLAMpbLFtI7d2LPPbchxdgaysW9ydJU5wcE8UglV9lw1v6m5misuWWTNg4PS2eXMHd0AQszy1heXERh6RyMYglJJhsildwDbMdFlVTzbBpj2zdiy+WbsGF8EKbnwq7bKtmPvJfu1KTWf+OJs/j5C+/i6MlpFIoFFOv1tezmngot0pdK4NNX78LvfGIfppdW8O1fvIFH9r+Lvp4MfvMTH8PWmI1YaQlR08bI1Bg2jA8gFY+gVK7i8Jl5vHDwLBZXahgbzKIvm1Ks9+V8EYen5xEJh7BncgCXjfdhQyaGqEWQmSxMxjLl6VIzyzoDCqvAx4ryvwZuroHDzc1oc0EkPOyqhcBVp1RmLIlE3wYkM2lUC8soLswq933bNVCy2fsEUA1UbGCx5GC54qBS87BQdHB2pYKGXca9u5PYNRRCz4ZJ1LKbcfScix//7Q8QqZcRT6cQyfYhOTyGke2XYWrv1ZjcvhMj41NI9/S2dAm91BO9U3ndMDf9Bn5QmZ3ATQIsBA30TNcspxX4QcCGCVIInPmZgawPwTcCnDRA/caf/M06EZCh+3gQuEmGHGNuBjHsOvUbE/CQ/SbxleR+bpDJYiNw2uq61OBmN8Ch1EWMIQKJBDeC4mx2avt6vif7k4lyGMNLv4LAAgIudHVnLEH/xQ0BgbZnn332fLIBMbJayVEQmKmXK5uKoPv8m3D+zc0v44KSseof9/X0STf3st+YCIYAo7/O/n7sBtwkyON3kWc5jBHImI10Ow/a3HMzIrEpyVhlnDr/pTM3/ePqBxvatUUfx6bubkUT+GUp/nv0v3W9xY0UgU62k20OSqojpVJXEVxmf+ll+Mtu9XcncPNHP/rR+5K9tJIJ/R3sS7IuGTOTwOaFuuJ3I3/UiUy4xrHvxBwPmofrYW62Azd1veWXiU7gJtcHApw8GGmni4PkrJ1ctdJjnD+MMXqpYm52kgkx0AV0FNAq6G//vBOARf8t/xewKWhd0UE5P+NNZ4n65VZAS/ktYKD8HaSLpX0CGEn5fnBOBwj98iJt8L9HdwP3vycIeBTZk7oIuCl9JbpL6iZAlcyNbuosdZf6SP8Kq09ARwH65D5+r4ObUlddHvT3y//980na4h8r/W9djoLKl77zH4h20jn6u+X/IiO6bKzHiNd1t14vqbdfnnRg3g+2+/tEnyN6nYJkKeiAQS+Pz/Me2ZtdCnCT4Idkhpd4lZ3GoNP3/jmtzwk/QBN0b6v7RVa6AXkE2JSQC+uRB7/eFvdYCbXgbz8T/7iVVXj1KkLZQRjhSIcu8uDVayg+9W1UHvxLNN5+DUY6i3rRRnRbHKlPDiO2r18Bb065prKSuzWgNldBdbak3KMbRRul02W4zDkUt9Co2fASJmJ9FuIDccRGk4iNJ+FUKjDotklWom3CWXBQO7iA2psraJypAUVHsRbNBF2uyZIEFmsNvF1x8DKSCPUNIhKLKdISIc6w00C4ZiNq15HyasgYdWThIm6EUHBNVB0H/UYDW8NMYmwq21u53hvNpMY0tA/YBkpeGDHTQNz0UHcdFL0Q8rCwGo6iGonCsSJwGYLCM1WSYrtcQrSYxxWNIvZkTKTDZjPJEr3jyzYaxEKyEVhbUojs6UVkVx9C2TVmKolNtgunRtdygrJMXBSCXWigdDqHpTcXkBxOY/X4KsyoiZHbx5C+rB92nsmRCYA222IQYTUMlJ+eRvnpc6r/2PducRnmZVcj+fd+F/Hr7lWYQafLs2vwaiVFowoleqDYU2t7WeoX7qsow92AmkH7DIKZZBhTR8gBjYSyuBR6o1P7LvZ79oEw5wWsvdShMj4CN1uMkgCdxZVl5ObnsHLgZVReexbl6aNwUw5GruzDth1pNZlPninjzLkK+gfCGOonU4+FuirbeLXRUK7gszMVLC1U0J8K4fo9PYhHTZx8s4CTx1ZRT/Vj9PprseO6KxB2CGzaKo6mShjE01GeHpBxyL/XYksqBuJa4hzWgWcjLu8DUFytYfroGRx+aT9WTp5FwvAQD5kqGZDDoMk8NbGiSAwNYHTzGKa2jmJopEex0hk3tMGJaddgmmEYAzsxtxzDI0+9gseefQEnzp1TrugKQmSMYbuBct1W7Nbfuv1afHLvZhRoEL16GM8dmUU2Hcdde4bxiT0bsG0Ds2OSJd9ALGwgX67h1HweMwt5DGRTeHs6j6MzOZWt/NotgyhXKnjj5AIm+pLYO9GPqf6kSsjjKBdzAplqK9kMnE9m6xpXvglvkoPKz9eOmFSiNgKbaxnn19zUjXAUsd5BpIeG4dkVVJfPIX9uDqfmS3jyRBXzpYbqtxhPlVTGcw8Jy0AyAoRUMjgDm/pj2JDykO7tRXhoOxYafXjguz9FxQvjmns+hys+fjtGpzYhne1BIpX+OwNo6qL/YYObZKOJYpffrRQmGWV0nyQYEcTi/N73vqcSoOhGgV4WFwICkASkgjJwS7Icul53e3FDRICH9eJv/+aKzEKCeWS7dbrWy9zsBNa9b3PmA4fkefYJQeMgELFTndf7PcE59i/7IwhcUzN5jQlCAJpMQmYVD7q4MBIgZ3kEt1sBZ+02vPxO4niJu6P/XUHPc+PAfmOs1aB4mevtl073S/xNuobrLsxBdaMcEaBs5ZZO9qzO3NSNPtaDc4PAMtvXCjCjXEv2WX/dCTqLW3qnvtef7STPrcBNPkeQT2Ju6SCkbCSDNob8jBspPsuEREGZ63kPdYr/IEYHUPz9J++Uz7sFN1u1r5VscH7wwIds625YqJ1krN337Fvq6oceekjJjg5W+OsdNObrATe7qWeQsXyx4KbUOwjIXO/YiGx9GOBmKz2vAyu6jAb1nbTdDxx1Axb45T/ova10qv4+0f3673Zt88+z9YyRHzgJamdQu4LqI0CUGJN6XwbpN72eQbojSP6D5pi/DQKa8XPxnAiSab/u6tRv3YxRq77qtn3t1tygsepGLtvpkXb1le90cFNn4rbqj1Zy240c+Z/lu/meS+WSLmEp/MzSbnTtB31Pp31/q/eLW6uAthcjE5y7sp8JBFcYI/C1J7DyN/83vHwB8evuQPz6OxHZsgdm8v1eYIpVWMpj6c//JerPPwSsrijg0TVtJO8YReL2YYT617KpM35kIgp7tYT5x8+hkTeQ2TWAxmoJ5dlyM3lx1UE4FcLwXaOoLjcQSVmwUhYM4qtGA6YVg7too/p2DtU3c2gcq8ArNxC2PDSsEBbMCM6YUdRjMdi1Mtx4P7yx7agNDmN+4TjshXkVLq1ar6NSrSMcjaBSLivAsbEWxi0UYmKyJOYrNYzWK9hr1rAt5mIkRK9QQqKMkenC9oBFJ4x3bA+vuBEUYwkkImE0KlXUHRshxlk2Q4hGI4jGYqhWqsgmUwpYdcImzHQvxib3IDrzLryZdxGuFhC3wgjZZUy5DnqYVJlJkshLilsIbYshfs0wIlt7YGbD8FCHVwNM5tBYLKNyuojqQg21so3qQhnp8RR6rxxCuCeO6e8dRTVfwYZPjKPnsv4mWYuJkujKz7AAZ4qoPDuHylNzzQRHbgHoGUP8lvuRvf8PYTCresDlVguoHXoF1ZcfR/3tN+CGLAz8038Pa8MmYM2NnXJPGZbYk6InupVjuV9cuinDApRK6I5uy/qg53ir8tkGCStBnSehRy4lwPkRuNnl6JaO7sfpn/8A068/hUYkh637+jC5PYt8oYZfvLKIX7yxpBLFDKQiCvRiYnUmk4lEDAz1R7BnexKD2RDCBCXrLoqrDRzfv4LZBQeRsQlsvuV6TG3bBJeZwNeyrnsqIzjZiWugpgrQS7DOgKGyYDaZnM0DE7quNJSisCJh5JdW8c6rR7H/uQMwCwUkmUk9RCXUDE5bdTzY0QRi/QMYGB3CyGgvslkLvWkLyUwG1uAmYMM1qGEAT37/B3jwJz/Ba4cOo6Je6akM4HQfp2JjEqGZXAEjvWn8w49fidt2bcRiqYq/eGY/nnr7OHaNpfHbt+/AfdduVsquVKpTf6BUs3F8roC3Ti1htVrHSG8S2RhjcdqYy1dxrlRHxjKwdTiNTf1J9CcsRNXppsTObMbg4AFPk5bfBF2Zdqnplr4Wl3QtmZD6RPUbT5vWgh0bYViZXmRGJ5T7eC03j5WZaczNL+PochXRSBjDmSj6UhGEDbM5rmEPdsPFmaU6Ds3UFKWezM3ebALxDdtQjE3isUefR81M4FNf+8e44tZPIJ7ofNrTpSh+ILe1y5YuxoT+u1UlqKRo2BH0Y7IP/yXMTd3VttMmm+XQtZEspSBjnuDmW2+9FVglKZsLwJe//GVs3br1feAy76EbKoG3oNhq/oKpgFmnL3zhCwrgCnLFPnTokGJ9kc3W6eoW3AxiTnWziPn7l/UnQMI+JYOtmzI6taGb7xkDkIAvAbCgS68Hx5rxBClLQUxCGnRkIRLgJAjVyrBsZTwRwCMIyIzhBBDpekugtBXwynJYD7L+7r33XtV/H1a/EVSie7DIZqv3koVIcDPIzZ1xE4PATb9scKPPPr/tttvWfQgj4CYT8rS6WtW9U1/660lgkq7UBOf5HUNdcM7pWemlDkGGtgABfJ4M3CCXfPY5wU22J6iMToZyp5ibZG62k7egPiQgz/p++tOfXvf4dDNHW93Deca5S1nU+7XTuH2Q4KbUQ8+WHnT4FcTcbAdq6e3rtDbJvXp5XGt+FeDmxYzv/5+f7WaM9fHl/cIA5OfC/vxV9GFz39909+TFvUinOXkp69lN33Xzvg+zzu3q021/8j7dvV9nS+nM2m7art/TDdDRrs91wJAyQbdt9q3ESg2qz4WCjOtt26W6n6w3ApvdxF1v1V5+znGSJFmtQJXVJ76J4vf+M7w3XoE5OgqvUIBTbcDcMIXoLXcjcfeXEZ3cDTMSV6+qvf0yFv74vwem9yOU6IVrh2EMm0jfvwGJ64ZVYhw0HJgRE65tYunn5xCZMFE8VoRbBnquHET2zo1YfeUklp5ZgpWKofeqXngNG9GJhMIDmPGbrtSN1RqKD0+j9mQe3rIHM2HCTBkIw0DNieK7NQePGjE0UsPYmunFiOXAq5Vx9S334u4v/j4qpQL+3b/4Ek4efg17PnYXbr33t5FO92L+1AHk509gfn4W8wuLKK/kELELsL0YZqoO6nYFl0dsfDVpIQa7mf8DBua9EH5SMfFyzUBPNILBqKns/LoZQ6JvAIODfRgYGsfA6Fb0jmxGrWrjp9/8Y5w4+hquuukz+Ef/7D8hFo3hgT/93zB94gDyjod5L4KT+SLq+QV8xargNquBdMgBk7arLPOlGkITMcQ+PoDEJ4ZhxuJwitVmouFIGAbBmAYw/ddHYA0yK3oYhXdWUT5WQP/Noxi4bROMkIf6fA7R8aQKp6cAhWhIsUFrB1ZQ+LPjyvvWcAtwPBvG1msw/G8eOA9wenYV9uwxFB/7BqqPfgfe8pzK8G5aETiLSzA+diN6vvqvEdt183vEkQcPOsC5HsYl56ww9SX5FeeEeApcdGiFSzVZ25Qj8UbZBxKzuF29O+kp//cfgZvdDKLnYvm1X+DUww9g/sjLCPdWsP2aDEYGorDrLlaLNuoNB1aUCstBw3bU59W6g3zVwZEzJRRW69i9KYmrd2WRTVnIna7g6FvLWK5aSG/fga23XIvBwV44dA0neMfjCbqm81Isw+bP/8fee0ZJdlxngt8z6W1lma7qalPVBm2AhgcBgrAEARIQQQoUSUGgRA1XO7uahbSjGf2YM7N+55yd+TE6Z86e8bszXIojakSKEEgCAuEI79EEQHSj0abalfdV6TPfy5d7vsi6jcDjS1MNyOwevHOyszrfexE3bty4EfHFNRvZhFTsSIPPqLiTjY3kOkT5WpkaG14MC3MO3nzxMJbPn4RVXEPUcxE2TRgqC7yJhmegZlpoxpPIjY5i12WXYblYQt4NwUoNw47n8MJTT+Kd945iKZ9H1fVQo5uDU4Nt2kjHoohHwnBdD3P5ApbW8vjUvp346m3XYc+OETz84mE88dJhHNrRjy9dP45bDoygLxGG6zRVwqZStYaX35/Fn744gYVCGXdftQOXbs+hWKnj1ZNzeGNiGbfvH8an9wxifDCJVMRSlptOw90AKTcsSGmWvxF/kzE81ORP8HJD6baSDrWyptPFnH8zyZCKzUnAMp5C3+gYYskYqusrWJk6j8LqCsLRkIo/Qn0niYmU9afXRNg2sVJw8Pa5Ak7OV/Dp8SS2D0SQGd2FemYv3vzFWZw7P49bvv7buOaue5AbGu5F0v7Gnvm4wE0qWlpYXiy4KQsxKm6JvUkQ4zOf+Uzgop2xNun6zSzH3S5a29EFOyheIBeCBLkIZjAeHl0YqXQJPggQwo0zQRDSI67cQYtyvvv8888r0E1fgLVblHYCN5nVlm7zBG/84Ga3DQHbJDFZ9EUzgSHGtGQiEQID/osu/nRDvRg3fZa1d+9exSM/EE1aCEg+/PDDv5S9me/p7eEkR7DurrvuUrFX21mocUInKEkgioA5F/MSaJv1SSwaLu7ZVlonEhxiHEYpUzY0jFFIgIzl+ON5Uh4JbNJdnvIdZNlIcI9AGPupW98EySr7g231g+VsB/uf8RMpD+2uXsFNf5IcNcVo1r2sn2OEYRzIr16zGX4UcNPf//426ocUBKTZh/zoiyEuFhn2gG78BHNlE0R50PuTfccwDGwbM41TLvz9xeeZjIeAnow7//htzScfuMz7wc5eLDeDwM12G1zKIEMCMMQGwTP/JUmsaF2rl+sHZtrJD/nCMBXUcf7NHsvmwRT54Y/920nvbgbc7LZ49cup1NsN3HzuuefUuNZDO3QDN4PAbHGlatdeKZO8YwKlj9st3c+fIHnUaQs68Amag0SO/c+302Hd6CANYtUo9PRKS7c5PEgvCNgY5NbKeoPaxd8EoNKtkfm7xOz1y5vUo+uidhZ2vfBos23V6dH7xg9u+nVpNzAsSGba6eNOZenliExJaAR/eXq/yD1x0e7GuyAaguRL+NWr/uu1P6Rt/jijenInaUu7eUznh9An6zXekyReQbygbvfLrMToFN5IWdTbkrhIj1fq7yv/OG2na2UM6Pz296W/7G78F10hBwYSFkPK0fubczzXQLIu77XP/DSRF5ybGFaoHbBZPvwU8v/lX8J5+3mEMrmNfSUTCzNxRVW5hLuegdC+/YhddzfMWALO0VdQfvZx2NkcPNdD5FAaybuGEL48o7Jz0/mb8R2Lp4tYeHZB5a0Z+gJjZptYf28d68fXEMqGYNQJVhpIH8oicyinDKIYTs1omnCma6i+sYrKCytw18uwkxEF5DGrMGkLwcSSY2DCMxROt81wka97eMGM42ixjFTfMG655R58/oEHYcFFtVxFLJFCOpNT3p+kRfYt9UoRUyfewZM/+g5mFqaxml9GspLHlV4VdyajG8aIypII6y7wWrmGV5oJuPEMsuksdu/aj1vv/Aq2H7hOxcdsjQtL8ZJ8X1tbRL1ahmmFUK87eOGR7+HRx/4UplvEZVEb1zQdjIZNvMv46Z6BMdPAQAio052c2UiaBhplB03Hhd0fRuyzI4hcsQVmji7mbgtH8SxUZytYO7oKM2QgeyCD2lIVTtmDU6gocDaciSI8lESkz4aVDLdc/en1Hg7BOZlH4aFzcKcrQIMh+VxEP3U7Qgdvhbs0hdo7z8M98Q6MZgN2pg8IRTZwhpbhmTs9g8g99yPxK7+D6IFPX4jXSXmXpGOSNHSz+wYJVUKQnuVxXIiVti7X+hjabB0XM8Z6fYdyJjFzBaRt9267dXHb9Viz19mqV2r///YcwSzXwfJrz+Ds049g+dzbiA3VceDKJHLxsHJLZqYvM0xbaRXYsQVAtlKao2G3Bv0TP1uCU2ngsj1xHNqTwNKpKo6/vYyilcLg5Zdh741XIZWg6XitFbxXUnqr7GAb4CZPbTYygtNy03PqgBUGIhnASsArLcCorypgtVyOopiPolqsY2LiOFZmz6JZWEHMrSPkebBDYZU0yGVAYTMMc+el2Hnj5/Hkq2/h6ZdewczMlGpfoVxVcTYcr6kA3GrdQb3RQJhuubkMtuUyiIZCmFlZw+TyOuxoFNfu2Yo7dg9gpL6K07ML6B8dxqX7dmD31j7YTUcl1qEb+1qhgiPnFvHKiVmsV1zsGc5g22Ba8XRqqYBTM2tIRkI4tD2L/SNpDKZisC3GmKi33NIV5GiouMae58CrV1rxP2j+zRgkynX/gxilKmu6wZgBDJLM02462Buwoklkto0h2ZeFW8ljbeoc1ufmsFwxsVozUN/IJtfwmqg5HsoqmrKBigssFmpYKxTw2d0xjA+GkR3ZiUZ2D947t4pj757Cdfd+HZ+658sY3vnLm9G/TUNFBze7bZo6qYxuMTcZa5PAAxddQQs/KmsqagnwTSCOm9egUy0qc1qj0RLQH8MziLfcvDN5DoFJgkjtLm6CmUyDwCknHQFcuRCixSZpakcPARVaARLo0ZMcdVrgdQI3uYAmvwiwbDZ+Feun5Sg39gJ2kHaCj3feeada3PknOvKRYAABol7q88sCy+PGnsl2giwI2e8Ej5lsxx9H0t8fYiFLF1wCfwTvOl1sLxe+5JVkbJWMq5QpWiVKnJqgcsgjxl6lFbAOIrJNBHwILBFk9/c9+URQjYA2rVP9G3u9rk4LCwJWtCYl//wX6SHgzFij7bKD9uqWLu8HAXP6poZWyRwvQUB1EP96ATf1Td3F6D8Cm6SJFtidTroJwJFn/AjgTZmgPHAM0PKWAKcOZOj00JKbeoXfwpMgfukgmH8s9AJucnHXSd/q8kJrZlqaslx/2ynzlA9ag4q7XhCvO+lubpDJWwL4QWONhwg8/GEcWP+mu11fdgM3OWYYD/NiL9LB+YFjkwdqQZabBHupl/2Z6TdbJ2WBur3bRb31cVpuSp+xX3nIweRGAtbzHmWYOpLfknGV8iEACQ9rZmdnf+mwioc1PMTgvCbJVNi2oBiHul6gTLJMHuTIAZjIKXUG2y7AD3/XwQpaVvPwT+bVthsTruPaXFIXdTpDqvBb4o5Jff5YhiyKeoCywLmdH+oGSfIiVcmhKtcK1PnUE5zzySs/GKq3y6/X+X/OCfx0i1WrN5NlUp4lmRPlmfpKDpgEWNM3euKWznIE5OI8zrYGrbPkOeoTls1L5nqxQvW72ut6g7JCGeRc5z8ElLaQbs5H1CMCxknfCBjmXxMJ4EFaqGtkTafXTXpJt/S56CE/3aL7SB9Dugh40G3s+u930peUCx6QcU1B2SJtHGf6+lbep5zyWRkX+hgTXuvAofzG8cV+ZJkcN+S7uJoLreSjZFsXWSXveYDL+kRmZF3SDuRkOeS7X1fwfco/20Bdwf6UfhcrVX+f6vLJMmnx708iyjU49baMXV33+GlkeXyOZVysHheaZIxThoIOqRmSzZk8gsV//t+jee592LEYmnaoFYftAtOVhLWCn9Vr8ByX4Rph2CGVnMetNZH4/CAStw7AHo2iWWmBhk6xigZzcSw4KE6U0Sg5cKtNZPbFkbk0DSsdRvFkFVbIRGTIVi7pyhU0ZMOdLqP8zDxq76zDW3Fg0SxyA9T8UEbzDfiMO13GwSTgSaOgc7UmfmonccQ1YDct7By7FJ//3Jewbe8hJAe3wozF0eDemi7TVR7Qm4hFY4jGIigWSygweVNxFeap1xB78fuwjrwIRPvRDIcBl270DtwdB1C660FYOw8hlupDMh5DIplEuVxR7u709mSMT8sOwYpE4BTXUVqYxcljb+Hll5/AsV+8hGiqHzd4ZdxgljEaARxllM50L9rQrgAAIABJREFURK0cRhd6oeXA2bp4o+bCqzfRHA4jft0gYtcNwtrKAmrKehOGrUDH4rk8Tvy7o+g/OID0vrgqrzJbhVtwEUqE0Xf1EGLb4jBU0pFWUiN3sozyk7OoHV5WXqKGxURDjorRCSb/CoWZjp2B8D4gUNFnwKCLP61fP3UXkl//fUQP3nxBjATgFAvOTgcFft0k+lNixlL3yz6Rf/v3d72u2TarI9s93wsYyfZTn/Ej1uUfl9XpJ5abPfQkLSaXX34KE48/hKWpd5De1sSlV8aRSYUwO+diftFVGcSyOUuZYYeMJmx1AmzANQ28fb6OF99cxvaMgduuTmF8Wwxzx8o4cWQF9UQOW646hN3XHEIiYrWylisXk1ZGdAKdTCvEeBXK9dprWS0a9WorM1ruEoRGr4WdHYdXWYG3cBS1uSNYmzmrYnw2jQE4sDA3N4Ol2Uk4a6tIVCsqcHDUthGLhLHuGXhuroy356vKnXy1UkGhWoPjNJTO4JANMcN6PIqBbBLbB3OI2TaqlbpqZzISxsJaHudW17FUKGN7wsaduzK4+5JBxBIJjOwYRF9/GozdUas7MD0XIdPAwloJk0t5FCs1pBIxPPLWDBbyFRwazeCWfUM4O7+Gt88tY3wojSt25LCjLwbT8NBQ6dEZi9RDo7Ex0ZoWrGQOjWoBTnFJxShVgX+Z4k0t3hpouky/ZiprTWW96bkqBqkRTiA9OobMYD+aThml2fMozkzi8PkinjxZxmyhgXDIRIpZ1TYA5kjIUFnTGVe17ri4bV8We/ojyG0ZBfp3Y3LZxYvPvo5P3/cNfPpLv4YtY//fADfbuUm2W+T5f+8GbvYw3Hp6hItJgikCkvWiSFkwFzZcpDH+JgGSj+sUi2OWi9DHH39cucbKpkIvvx3A2Qnc7IkZbR7iYpgADQE7ydpNoOpLX/qSWogHtf2hhx5SyZn8G7JOi/ygSZe8ZSZnbnb99ZBX5BMBVMlC3Kmd7DMCfrS8pdv1x31xoU6glVZpBIiEJp1uurGLlZ+/fvY1Dwe42e92AttJ3niPIC7Bd24m/Bdlntabk5OTgZtWsdxsF3NTsqUHWW7qdel9zU0q43AyNmU3C86/DnCTPOLmljQRpO9Gk79d3ca7xJj82c9+pjZ5sjFkOX5wU78XdL+bW/pPfvKTDyUrElrbjTW6ovPAgJsy/8Uxy7iY3ATr7we1t9NY5lj73Oc+p+rxJxnjexwfPPwgyNbLxQXrr/7qr6rx66eb4MVHATelHWK5+YUvfCEQ3OyFzl6eIQj7Z3/2Z10f/TjBTb2v2LfsY4Ksomd4n+DKgw8+qIA46gjqI3HzIi2cA3gISKt5/eJ71NNMTMV+Eot3PiOZoYMs0ChTAnIT4JKLv/NQi+FOeFGnkj4BXkTvU0/oXgFBMtpu3tTp59zCPieII1nhxZJFQD7+TmCFPKDeFLBHLydoQ6mDNeQN52gC/wSDyTdxqWM5QWAw3+chGT8EODuNuU7t5z32BdtKncf4wJy7ZVOolytuivzmXEZvFq5Jgi7yhyFpeFhHuZH4Z9Lv/jbp9bA9nEvIz3ZAk8xF5JnEtBbAXcoWQFJ0J+vgb9Qt5BsPQf06l/Mi1wCUM+EB+0KnW+87rnu+853vXJDFboM3qJ/a/cYDBX544MZ6qN94+Eg9IXyXd+mBQot78ovjQsBr8kIOIQTQZF9wrHLMkhcST6/dXBQkyyyffcCDKo5xiU0t61IBJaUPhGcMpcTwTBwzersp85xvv/a1r13QFaKD9Lb4D91YLj0gqOe5LtYvegk88MAD6ifqNl4SM1BP5MTf2cdck1K/dTo87tS/Au5IrMJAbyBav81MYOof3I1IYRVmJIJmKPJhYDOoko1kOs2qh0bZQ/pbWxH/9ACMuAWv7CrXZzsdgrtax8JTSyjNVJG9Ko3YSBILP51GuD+EzFV9iI0lmMQczYaFptWEEbUUMFp9dR6FP5lD07GU+7kdoYUm9zMGLAWotSA/tTVWGcqbcE3m4zHQ8CzYAEpNFzNMtAMb2aaHeGUNVrUMxOPwxg4A19+L0K3fhON5iNhAcgP85d6Zmd4ZI7NYKqNKKKLpwjr8l4g98q9hLJ1HY+wQard8A7Ubv46I20DEdBVeEI5E4Tp1hMMRFdezVKurbOlGrQz35T+G8eKPYZ4/A6PuwonGUE7ksNIAMqaDQWZeh6WwFct0Fa7CBO6Gwg9blpUtdLMV95NoRd1w0KwbcPOeAjYTXxxG4uYxePWqSsBMz1pnvYrKOcqRgcJEFZGBMAZuGUZoy3bMfvd1VBYW0XfdCHLXbUejWFFgJTPQN9aqKgZn8S+mYKXtFvhJcLNrvksDhlOHW8zD2v8pDPyv31MhCwSbkJjxlG2JudttnapavnEAyG+OGzmkpL4VAL+TAUA3XXix9znOJJEZy+A4axcuRSzMedAo1tT+xMFBdIgu7AQGfwJu+jinFLpYS9K6z62jUa1g5fDLOP3kw1id+QVy4xYuuy6NRC6EN97O47EXlvHWyRISsRAiYVNZHqoTk9axCZxGA1eNh3Hr5Skc3JlA0zEwc7KI0yfW0ejbguErD2Hs8n2I2yYc10XDpZu5xJBkhjMTJt2tCWw2HBgE6jih5/bC3noN7P5LADvaagkB0Foe7tokavPvozJ/EhEnj4ZTxfJKEefPr2F2rohmpYaQW0fG9JR7+7tLJby4UMc5Dvx6Hemohe0DaYTtCOLMMJtOYiibxmBfEkO5tErU8/MT03jr5HnMrayi6jqYXFpHsVZXVpZfu34M37p5H1LhEFyvFZx4I9c7jEYDIZ5sFyo4Pb+OqdUSwpEIymVHLYSiIROxSAiL+Soanoddg3GMDyTRFw+1LGMZ9JeZ2tg39YoyA8986j6kLr9D8ad8+jCKx19AdeoUXJfWrXYrqzqtPQlmMlaoyrBO680mmnYU6W3j6BsZhuHVsD5zFotnT2OlWEe1YSASMhEPmwqQpS7liVZYZag3sFho4PkTBezoszHWF8LgyAiMwd2YXgfe/MuncOkNt+Dqu7+MrZddBSsWV8GJTZsZ3SyVQU3JyIXjp4tVJx/9PbHc/NsMbnIByZNbbqhojUg3Yrl6mQx0LhG04akxN/FcnHKDvNmsw1TgpIebdFpI0kKASroT0BpEJzdOBKQYY/LjvPzgprjT053Xf3HRe+LECWWZxPfa8bNXkJPACOshwBk0sbEO1qVblQauGbUJnAtsnvZzk8fNHi1ruKG4mAmcssTFBDdqBGy44eZvQQtnygmBKm4s/Rf7m33PzZ64V7TrQ30x0u4ZbjS5iaCFnt9dirQReCW4xDHgjzm1GXCzUz/6wTEuTggoEtwNclmWtpCHBD0ICnbqy24y3ouMcfMjcTe5Sae8UT4uJsGOuBtzg8UNGDfWfktp/yZbTbVt3NLlXjdw058tXerwt59t5SaV4H6QRSX5Tb5zE9lJH/YKsDBBGusjoB/knk4e/ehHP1IgmljwtNMXf5WWm3/d4CZDXxDc7Caffx3gphxWCbj5e7/3ewqkIqhC8IR6kVZcnNMIdFE/+cFNygrvU6fSkp/AHWmXcCy8R90t4ItsqATcJPhCPaTrNYJOBLN5SXxWzq0cq6SVh1rtvBqknE7zp647CGrefffdCtwUy1zqALadup2AP+dkSaLm17/8v74JZL2U505xcMkjzmu0TmW7BBAWK075FnCTaxQ9vngn3edvv/BbH9MSVoVjUywGJZGaWPCwD9nnbLsObgaNUYk5zP5hv3NMy2ZUB90EGGJ5LJcgWKeLaxqurQhuskzOW7pVrIBXfpoouwTCCOrpVoeiU/lNXS/hakR3kz4JQSOAPPnAcfLtb3/7l7xE2o3hTuCm/x6BTepkyh95R3ng4SPDEQlYJzyiVTl1qgCXXH8K6C/umLKWIDjKA4x2cih8JO9EZnULXT+dPMznXCSxpckTcesWoFn6mv1KgNYPbrJM0RUcc1wLtdMV/J3PC3BKS3+uWfzgJhPifeMb31As4hqMF8eu8EZkhOseto88vtg4myI/LFMSCAWtG2sTR7D2g3+DypM/hh1pwKJlJPdqCrzsIPEq+Y8LI2UpN/TEnVuUOaHKm2EaaFQNFJnwh1aUfVG4Ky6WX11AvegitT8DK2kiNhpFZn9aWX/CbsJwDDjvF1B5dgHV19dgp8LwwgYqhoE1D1htNpFvWqjYYbhWCJ5hotGy5UG0WkPaa2DI8jBiNxG3POWlSJDT3PB4bGwAggpTWCvBsxOoXn8zynf+DtJb9yASjcNi1nK6uS8tthJdMZ9IJA4rFEFt+hii/+EfwjpzFO7lt8H5tX+A0MHPwFmdV2HyPLehZCQ30I+G6ygP8XK5hNqZd2A/933EnvkJDIKEiQQMK6wcXwlTwoIyYGrSY7LZRM1o4JwbwrJno2yF4NpM0NQy2TQ9INxwEG/UkYaHPttE2nIQIU5QZXJmD/Grc4jeuRPWaBiGzU5kaIEwTn37PUTTIaT2DcAI2yi8eQ5u1UbuxiHEdyWU9SxpaDaYn8OBEQ3BKzRQfX0BxR+cg0UEmNmYSEs72aDlJj1G3Qa8QgXNcBLmDbdi8Hf/CFaqlZNCxrB4nIkVfbc9rX6fsky5Jr/FslosIUVPiA7X5xn/b93W5r3c161RewEs+bwAu6SZ+rDTnk74JXouyGpfzZ2fuKUzjALjZxRVDI3a6iLqa8twVhZRW1lEfXUJzvoyKsyYvrIEJ1RBbszAwSuiSERtTE5XMb9agxcGUn0RpTYarkcLbXWCwLCZfRkTQ+kQEsy47QG1KjB7toQzE+to5kaw5crLsPPSvYjypMVxWvEzG+p4hGdWMDeyoquM4MwYRoAuswPYdiMayR2oOSaqpYLC/DjBUshpacn4EM3augI6G4sn0Vg5jcrKImZnHExOF5AvFhAyXGUVen65iKdPzGFmrYylQgm5dBRfvO4Abr50HyIEEOywAuR4UmRaNupOHYePncRjr76NF4+ehqFcojwVi/K68QHcf/04vnz1NoRMS8XppEt3C6dgrNAmYraBhfUynjs+h0fenlTJmO66bBRbcwlMr1bx6qklnJpfx+37BnHdeA7b++OIhahoW67myuqyXoGVyCFz9d3I3vg12KmcAh4bTg21wgoqMyex9tYTqJ45DLe0rFz4Gc6UzgSkg2CnCgFgR5HYNo7+bVtheHWsTZ7BwsQp5dZuhUNqoBGalWgDjOvJEkqVBs4t13FyqYa9gxGMpExkh4ZhDu3GXN7AySefRn/YwsjWUWSGtyHal0N8YBCx/mFEB4YRyQ3BTqZVhrbo0Cis6C9b5PSiTD6OZ4KypesLSqnDv3Dy/58LTAJP3OSIy1Ov9AUtLLkQ48KYbmRc+BIU4zcnAj8I02s9+nNcTNEagKAB6eZClW3gKZhuFcYJgQsr1sv6uXglMEZ6JD6nXm6nicl/j3yiZdPHbZUorswCIHJxS2AwCAAiSMsTe377AYtOfd6pndRF3DxxoxNkYccFPK0zyMd2l798OakjyMbNOz8sn99cFEvcKzW5aa6NErybkyj7i/1HmZK4jEH1CE3cSHKDEAR+c7NHYKlbHMJegE2pj22jLBCs0Cd56QduBGg147d65aaPdPLjv/gs5YC8vhi3Lm4KSBc3q5xfgi6CbAQUyNePMja7gUf++xzDHK8ConAcUw4E7AyKqcV5ljzhpokWt+QLx7Wfp3pd8rf/268n5T5js3LMkTb94gaXgAcBJ92tM6hcvkf6meCJeirIZYcW0OzbbjLYTT/qi16hPSjREnUgAQ7dQj2obJbHcU+rX+pXvw6griFgKK7/ehlBMuAfo/IM+5rgO+eczR5QBc1x7fjE9nLj3+0dHdz8KOOA9egbHd1yU8BNPqNbbhLA5GEbdQEP7Tg2aLXYDtyUtlK2CDbwkI3zkcS1Y58JwClgIHUSE0y9+uqrCtyUi/d1cFPiYIurLN/zg5uiz6nvghIQdpoXOK54EMRxTz3Osji3cQzz4Ews3P26l+0jbygz1LEyZ0jMMuoB8pFtC4o7TX4T3CGwRWCYuoT9wb7m+BSwiockQeAm3wkKPSJyJZ4EdOcNihPLMUkLfx42UZewvaSB9bLfxVpXBzfbzdOUD/YZ9RT7mbqbl2wydYCT+oXAG/u+nau9yLuAmwQAKUvUdwK+6uCVzG+kj23h+OKaQOc7y5QPaZN43LQwZz2ki7qENLNsseLkN3nJ+VkfLyJTQqvEadZ/Jy9Zth7b2K+TKEP86G7ppF8HN+UdWhgT3CTfOC700CjsL/YhvZCoC4P0OJ+n3BBc51hlvwmISL5xTUP9RFBYlxmpnzRyXUBLXcquWFaRP2LlTX7Ry0fATT+f9L6l7LFvKW/sX/JXZF9CvQjQz0O3buAmxwnLlzBUHNtixSkH0e3C8XSb12RckR5JINTO9ZUGRMx27px5F+XXn0DllcfRYM4KulHHUq2wZz4kS+0N8nVYWyKI3zaI+D1bAKcV75EehC4BsfM11BcrWD6ZV3vUzJ4U0vuSKM3XYDRsxMdiiA5ZMGiWGInCW3VQenIBhVdXUFmpw4lamDJNnLGjWI4k4MSSCEcJAtmwaf3LWJbKL36DvCbDpjkoFQqIri/jZi+PfTGoZEPMtUFLR/1S/3NqaFYLqB28GZV7/z5ie65APGwpV/X19TwyDONjMWamCTMUQZXA47/9A+DIy7CuuQvhB/6xckUvl9YUIOrUHTj1unJrD0diWCNL3n4Kkae+g/DPn4UxMIQm0VLVQa3Pxs4cIdNEpdHESdfDk0YcxsB2ZBIJxCzySJmsbiQMJps9ZajERE21egWh2jr6ayVsazjY1vAQKTQQGQohdecQotf3w0pFgCpD1HkoMqM6Y2nWgMhIFKl9KRVz01mro3Qqj+JkGQM39qnETsoslkmZG0DluSmUH59V2dmNBG1o6Wn7gWgofUsjtHIBjWoN9qXXIHLNnYgeuhWh8UthxNJKDvQxRvnuNYO6DkrK3xwvlG/+Xw68ZG6TsSvzrYwJHSDsZRz1+oyEStEtw9u9SxoE2OXzkjm9G7irzwuyNvmQTH8CbgKzP/sxph79U1RXluEU1lRGMSWYyuLZghUKw7QjqMKGl/SQ3e7ikr0WMnEqPAuluolT5z08+fMiBpN1XHlJHKtFG8+8VcbrR5extc/B/bcO4LoDGWQTIdQKLmbPVXH29Doa2UEMXX4QOw/uRcQkMKqCQyiXdKL9F2JLcoJXwXEbMAm0hZJYbQ5iqTmAitWHUCzVSpLjumqxNzA4gP6BfkTCkVZ/U2lX1uAsn0Nh4hhW3j+KuYkJrKyvoRGyEEnF8cTRSbxxfB4Tcysq4/pNl+/BN+64AcloSJmUNzwXUZq7lwsozc2gMD+PkwsFvLHiYbJqoV6rolip4oodffjtm3bjviu3waHC4akFAVl1SuHR0Fwpr5mVAt48vYg3Tq+g7gJX7OzDnpE0yrUG3phYwvtTS+q3q3cNYedAEokQQUWWZcItrsLuG0b66nswcMe3VP+4dC9dW8PS6hry1Tqceg3Omz9E6OzLiFSXYEfiKuamMsxVSZjo4g8YoRhSO3ahf/soDK+KlXNnMH/yFAz6B9hhFRaA7uvqcIYnmGYTsRBbEcZU3sLh83lsS3nYmjbQt2UY5uAuLBRMnH76KSQrBWTDhspUz1OzECfJaBihRAp2MgsvmsZqw8ANf/C/YXD/Fb3qjo/9uXbgpihB/0LHT4B/4acrUXlWV1a9AgV+JRwENvhp6aYU2zFPp1kvo92mOqhdnX7rROdmwNAg+jsBQvrE1klweiljM7wWfnZqW6c6g/pA36gGAYb+Pgyq28+PTn0dJMftZN9fF/8vC4/NyAWf7US3f0z2Kqu9jJ1u/RvUJv0dfx2bHYvt5GEzvwuN3XTUZnTQZvSQLLqk7Z1ob9cnftqCZL0d3zczOWy2fy6mznby6W+jX6430w59zOh876a7g+oMmst6nQf5HEEHSSgksiD09aJP9HZLkg2+x4MUztM83GgHbhIcodUVgUKCGQQ1CEZJSIpOPOXGgkAXre35PkEWSY7GjRPbJd86uKnLpu6WTutBtl8ODfm+Dm7qvLj//vtVorbNXDLOCezIQQYBSfKIvPJb4fN5JkkjgEuaeHETyPcJ9pA+bg4JHpJuAk4EKAmOBcVs5Dr73nvvVWXxffKL7/F9gicCbhJs1mWSNPCwotvF+gn+00LWP3/wsOArX/mKajfBOYKB3BTKIQIB7V7ATZYrFv+07pODF+GFxKwm/SyT9PitEoPaIfGfCYARMOXBl1jbi+WchA5g2ZQzgpqUU//Btb6J1cch3bwJihMQI7jJD0ExAZfZBqmjE68JNtKKXi+boB0BZI6FdhfpltjOrIfv6OCmPvYJbtINm/1E60ha4NLjgLJC3vzwhz9UfNVj6Uq9DFNDmaFFvcgs5Zt9xTay3yWMjSTFJB167GVpG+X7N37jNy4AnKSHdBLk59jWLTfb6TxZ05D/bBd1hcS2Jk+E/wJO9gJukl6+y3aQJxxbbBd1khxMy6HsZuYsfa1HeigrPcf0o3ttcQWVw0+j9IN/jdqbLyKcTsFIpADG1lT+0Qa89TqMbAixzw8h+fmhVjg5l3EZW15+tZkqFp+dR+mUh9wtKZhxF5XJKtx1E6NfHUK4P4KmQ7DOgBFuwlt24PyrCbxzqo5HPBOHUzHs6N+C4b40El4TsYYJywPqbgXluoNUKoFIiPEkaWHYhBlqxQdVyYPDNlYaDbx28iy+6azjqpiHuA0wafsH0JryZUezUUGzXoGz7wbkb/ptZC6/EQODQwqgnDg9gR07draSAK3nkS+WEMvmgFOvqwzyxsAONLftQT2/gmQsiWw2g3K1jFKxgIHBQSQSKUxNz6L+9mOIvfp9RN59Hehj6CVmIf8AaCUPiDEU3AZecG28EBnAvvF9yBguvEa9lQS4Cbh1BxaT/YYsVKpVVCs1hC2G2YugTnwgZKPkuZhfW8PJhXl8plTGXeE6DtzQh8h9YzCHM2gUajAsFyatZC0bZigGJ1/F7A/PojKdh5mi6zm9RYGtXxxDZEsEHl2+Gcw0Fsb6Q2dQe2ERzXwDVjaiwGyDN90qvOJ6y3Bq15VIf/N/RnTfNbASmZYbe5sryELZv4YUeZawEjKH6odqoiMkjmUvOrDbXNTtvsy1mxmbUibbpM+fckh1MR55Op2fWG4COPfDb+PUn/wruKWCii1hMCFNyIZpy8cCaP7tNuHGXKS3Oth/iYnscBSLKy6ePZzH04cLcLyGSpizmm+qgTe6JYyxbWFMzZSVSfYth/pw2+U5JG0T8xMVBW7WYn3oP7gPOw5dgmTEhldnNq5W9jElMAyjS3ND2izS1NrzYDL2hOVhbbWM146v44VTZczU4jh02aXYf8le9Pf1IRSOwA7ZiDMJSrYPySQn/Sgs01RKorwwg9WJI6jPvo94fQZ98QomZ9bwx89M4MdvnsfCWhlXj2Tw1f1bEI0YGBjOYttoDgPpuErh49ZqWF8v4sj5Vfzs5Dp+PtvKSDu1sortuQjuv34M//XNexSAWHVcKGtHnlQwfgc8ZWV6diGPU3N5lOoNpGJhHD63iorTxI5+uqHHMLWUx9x6BXtGsrh0axZDNMtvuioIcWjLOLLX3ovMVXfDSvWrRerM9AymZ2exll9HrbCMxdceQfX0W+iPeBgZSCEbt1s0cEKi1SbBTSLY4QRy43vQv20YXq2MpdMnMT9xGlXPVObyjLcZohe5cmc3sFA2cHbVw4nFGiYWiyiWivjSpSkcGGLMza1o5sYxv9rA1AsvoK9RRi5mIxJi1nVDWWkyaxzjj1JLVmBjIZzG5/7JH2Hksqu76ZC/svsfFdz0L4R6VXLtAIYgQEBfLOqK0b/w71R3u42rv4xOC9oPKVAtG6v/926d1Y1H3e4Hld8JLOxGT7f77coOorMT4NatHt73vx9Unr/edgBQ0O/t6GtXZq80d+uzdvf9i5h29QX1wWbe1evvJivd2qIDt/5nu5XdrX29vt9OTwTph05l+u8FAW+6jusESra71228ttOF/ve69UsvstqLrtLbsRm56ZXebn3XqR3d9Lhfn7frX38dnWQkiO9BPOKinBZf3/zmNwMtmDfTf7oVvYCbQTE3xS2doUUIfhKwYhgSggS9gpuki5smgih0+6WVGC+xJtE9Glgm3U3FclPapIObBKq4hqWFJD/cgD3xxBMq/IlYWoqu//Vf/3VFL60t+Z7uGq3HaOTz/D/rE6tWgqIEiwjyEYik5Zze/6yXAAytzWi1RlCI9ZCPtI5kf4l1qljs0YODVnn8Py27CTDyWT1mJ8vlM7fffruy8iPAQ4CNtHCD1s5yk0AV3yEdjzzyiPrWQwDwb1qkEjSlxSNdnUmDLmtsD4ElaTdBLdJK6z5+i1s6gVv9Eksa4Z3cE8tn8pKgKttCnkgYEvKKwBfp0PWgbED95ekhUsSqUADAC95lGyEPuLFlfzzzzDMXYirK3EKAiyAjLRJZjs5/lkfAkGA1+4K0US74jmzoSZfEtBO3e7ESokcG+Uhwk2E29DlDwE1ah0rMVvY/+4bgrCS5ZPkEzAiyklcE6djvAgBLnwm4SfngM3TZZ/9SZtlX4uavgxekjXLCccH9DXnAsUOrYr/MUg7Yhxy7pI+A6VNPPaXGpx6fV8Y3XcsJrpIe6hXdypv0sT/8c6h/fmJZ1BH33HPPBW+RIF1Ba9Bulpu0WmX5AmyS/xxTrIP0+8PE9KpDRY5YTid39G5zZrNehTtzAmuPfhfu4eeAlRmVMNhr0PDFQ+reLYjfNAgrG4ZXrjN3DeorXivfTNaGnYrAWa5g5ZU11BersBImojtjyv3ZjoRUtnOv6qL+/joq353BwnIVz8fSeC+SUkZVcbOBEvfStQoGUyls6++HaVtYWF2DZVrKepNtJfg3mMsqT2nT4L7VgmeaQMwKAAAgAElEQVQZmKy4cKfO43PNPA7ZrsIB3A1Dzw86WrkKwMjPoj5+JZp3/z2Yn/oVGA1XJVVW4DLjO4boOhxWuESRoWnQVAmGI0ysAwNlla+D0T5bOAiTFxvRBOo/+w7sJ/4Y4fPvw+sfanmmbiQFktxABG3plv5sxcTb4T4YQ1uxP5dEpVZXxkt8pe44WMnTU5VhRehR11Dt6Usz0auBiekplCoVRGjJHY6i4NoIGy6uL6zgWq+EoZ0xhH9jO0I7cq0wdYaBRq2B9XfnsPjaEkLZDMLxEGJbo8h+eitWXplCJGEhvj0JOxtB0/VgxGw08nUUH59G9bUlGFUPZky53sIc3Y3QgesRueJ2RK++S+35e73EO1BCZCmv0Y0QD3JYI8Cm3JNxKRbTrEsss9k2OWzg7+Iyzm+WExQepN26L2itpGSOCa83aJT5pdf2ynMsQ3SHjNWeDyHaVPYJuAlg+vE/x7k//4+oLlJhmWgqAMpWbtgUTIum2EYI5QZQC9WRGq7i0ktNZAfjePt4EUdOFniQg9tuHUKz1sQzLy3BrXu44lAW+6/IobhQwwsvLyMKA5ftSmF0MIql81WcO7mGop1AZu8ebGfMzUQClWq9ZWK9AW7S1dttENnmJM2YQMxa7qFpuqiXS3jh5+fwF88dx5vvT6ts6zt37lCT/VVXXIn9Bw6oxQ/bwEHPU7tsJoMMYzFR4TAWhFMByktorpyFuXAMP3rsefzHR9/EaydmsTsXw+/eOI6DYwMYHs4ikYioGBYUZNs0ECFIu1bG00fn8H89dxYLhToKlQrGB6L4tWu24Xdv3gPbBKqqDa2gxxTikGUooO/MQh7vzaxhueyiLx1HqVZT8UQTYSrEEGbXKipWx67BBMaHUshEDBWUNzQ4htyt30Dq4M2wU/3qZI8LkOmZWZQrVVSXprD4ztNYfOdZZGJhbO1PYSgbRZwBgJXVprdhuck4JCaMaBoDuy9B/8gQ3Mo6Vs6cxOLpszgy6+CtORcFx0AswmRRFvLVJhzPRTLcxJakiaEUXQIM9EUtpCIGUoMjMPvGMTm9jtXDb2DAdJCLhVWYAMPakCvbhs2TPzuEihXBWnYrbnnwf8CWSz7+ZCm9KplO2dI7bQDbbXp7BTvabeg7gQf64lqn7aMCat145QfJNltfN2CrXf29LuQ60d8rWNSNB93udwMS/Qtm/r9T+/Ty+HfQs73W2e25i+0fvQ2d6Nts/262z9o9L79fLEDVTf663d9MOzYLeAXpiV7K6MarIDntVScFPSc86gSy+XVhkJ7rxmtdxnpdpHYbg+3kdjP92g0Y7FRWr/X0wpteygp6ppeyhU+65WY3fdntfjtw02+5KeAmgRpawHHdx1jBBF4E3JSYm9I+gge0lGLMYP0i/XyPLqwEYSQeI63UCDpws0QAh27pEl9XBzeZsI4XYyeyLgIu/BBwIrgpMTd1fS7gpmQ0l7iJulubrr/F0oPgDMEfgk60LCQw47eyJODH0AgE7gj20LWavGA7aekn4UwkMYrUw7YSMCLIRLCKVqf+sB58lgAYec21LZ8j77nW1i03df7SEo+gFfvwBz/4gQICSIdkb2abCW4ScGJ9BFYJNulyqYOb7AMCVGwHwVuWo8fcFICHNAj46U8IJuGEaKlI4I58JR2ki8ApE6wRaPWHNCHv2Wf+OMtiucm9CHnC+gQspTzpQBP7gm7JlAtdT/I5JsMhgMmwG+w3Aoy6niRASOtQWp2Sn7SSlZiUEutbkj/xPq0Z5ZugKcG0buAm6ZMQDBLuhLRJf7EvJAYrZV4HN0WHE0xkOwgcE6xmCAjKF8F4Anu6lSXbR3CdfUE5oMzyOY5ryiz7R+RWgAvyje+RLgKOlB3KBBNE+gFO0sTkdOQbecX7EndexpDEy2WZ/LA/+WEIFF0ORVcwXjxD1oibOsFxCfkg4KYfMNVjbjJRGvuJ77N9EiqK7RNARmSPz4nbq8xdQWsc4b3IgwDSm9Hlfv3slZax/H/+I1SfeQhWOApun1P3jSDOrOi5EFBvAGEDxaMF5I8VkdiVRGpfEvWlGkID9NqzVMKhZr0BK2bAsC00adRUrMN9ZRnlR+axuFrHn2f6sZ7qR8I1EV8vAIUSjCrzR7SypxMDpDFVjYmBI1GVl8NjbMimp1zUudemoVYrJA8z4hhqb57xasgSoLSY1b0V5k3xaeMvownY9TIaqSy8we0w0znYVstaksZVJvewDP1GQEsZXSl70xaAx/W5ytBuwnUd5XWqjHkIpHoWsD4PLE3DKBdaOUJYqGbIyNBvlsH9dQOLTQtVK4JoOKw8HlXuEsdpAWkE6RQoyRAVIbhNV9XH5yJWSLXEIEbCOKjRMIxcEvVMGutOHaOFZdxaW8HOjAn7G2MI7R+EFQ2hQU/P9TpmHz2nYnDGx3LK8tZZzaO22EThvUUk9yaQu24QdirWsuCMheFMF1F5ZhaVZxZV3FR3bQnJb/2PSHzh78BOD3eb3n/pPuWYcs4P/5aQSvp8yJf0eMRiNalbaMqY0bOQswyWK8CpgKV6TG0Z7/zuBlTKszIGP8q4YhnUgRI7mLr1YuLnC0MVTz5xS2+5pZ97+DsoTZ9tIfkK1GwBmwQ4lZIwbVQaQJnBavsrOHjAwOBgFGcma5icqcEI2Rjfk4FRNXHkRAnnF2twDAZhtnFukRnV87h6PITPX5vF7tEk1maqOH9iDflGGOldY4jvGsdDL83h7Yk8qi5dz5vqpIIZyx2Vkbuhkg3V664ywy4X17EzZyMRBhbXSjhyZlFlIpdLxQXavh3X33A97rj9s9izZy8i0SiqtSqaRhMDuQG1CBMz/ZZgNnH6+DE8+thj+NEjj2L65BH8w8/uxN1XjSEdj6Nab8WpbFmPQoF6BEinl4v441fO4+Gfz2KhWMNIJoy7Dg7i92/fja3pKMo1Fw4VodnKamY3XURsAyfnC/jLI7N44tg8huMhXL87h6FsAvMlF29PrmMlX8Ld+/pwcHsfBmIGwszzlh3E8Bf/EInd18COZ1GutBZWpyZOwzNtlOYmsHj4SSy+9TOkU3GMD2cxlI4ot/BW5nkPHk9D6DpAy03DQiiZw/De/UgPZFFdW8T8yROYPzuN83kXKxUmMCKoAuTLLo7PF5ENW7hqLI39o2lEQxbKjodK1UWj4SE2sBV2/xjOT8yhfOQdFdA5mwjDCtktRb9hGWyFQmiGwihZcZS27MJN/9Xfx9DufZtWhh/XC0Hgpn9z/FE3fb1u7IM2+f6NfrtNajsArBOfNgv6+OvQ3+9FwW8WROsEmPWyWf84wIluctaJB73wxF++vpHtxG95L6jfe+XzR6W93fu9tLvTM5vt207jSxYg/nHUrV91/rbro17LaKc/utEt5Qe979cV7XjWTqd0Ktt/Ty+729/++oLAzXbt7saPj0Nmeh0butz00g/tZCGoviAe9iLznXS/Xn+3OvVn222Oe5Vt/TmJuUnLzY96+cFNggAEOdqBm3RF5n2CPu3ATaGJbqV0j6aFFwEePY6i6FPGTCYYRysvbowktiOtI8VyU9fVjEMp4CattchXApt8PwjcFPkikCNut73IN4EKAiHkAwEnWvXR+o3gjH5xHUwLvc9+9rMKsCP/6CbNd/nh+leAInGj5fuSWIhlE9ThM+Ki7nfLFld3PkNAiYAZ/yaPCNoRcNMvATdZB/nO9rIevsOPuBiS17zP/vHzhDR98YtfVAASLXUJPLItBHBZlriQ+xMKMe4j36WVpJ6EhvSx/eynW265RQF3rFNicRPs0hPccONL/rHfGOvRn8xMwE2C4+QXaWT/k17SyQ83rwROCb7z478YVoEWxJKdngAjn9Ozh/MdArqUUwKMbC+BNYmvKBt3bnYFNOA3yyCAyHZ2AzdpEcq+pIxJ4kmJGyrWzASN2Xd+cFP0ioCbpI1AJYFA0kC+0VJZny/YXsZG//KXv6zAULrME9SlXJHn8s3n/DIrsUc5lmg9yzFBcJx7JL0OygHHP4FZto9gooCtesxNeYdAJMfQT3/6UwUyB8UF5TP8sD8oK2wf+USg3Z8tneXq4Cb3H5Q37knFNV3ibvrjjvv7UoBh/xgR2sXalrR81Gvxn/1duK88Dm89j2Y8idCuOPr+210ws7bKk2GYDCfn4ei/OIXUWATp3XF4ThOlyQq2//q48nr0XJXuu5VMlok2PAvFh6bh/mwO+VIDfxFN4WR2BP3REELNBoq0TGx4GMrXYM8sAZU67IiNRBSI0kJUAXktqJI8aBALpLEgPT1VOLjW7+oeLd5pwEVPSpVa/QOOSDhRWnqajTpMJuNlEmPlddl68IN5Umnu1m8bACn/R9C1BTy23lH5MWgMxWdsG02beUlabvMfXAquvBCwkvE6+bwKv0eDKClfXLrJO5LeZCPdFh/NMGoNG+Wao+KdeskoKoMZFPtTaFgmcpaF1aaJcqWCscIKHiivw02YSH59FyLX98MIMxSgAbdaw/o7y8gfL8GreyoO6tLPl5AcyWDort1IH8rBK66hUWklPjJjIThn8yg8dhb1F/IIJerw7Bji9/5dZL71P30syYJ1eRcrSbH2l+Q75JN4NEhfSaIe8pnP6ZadfL6X/clHHS+beZ9t4lgm3XLguJn3/eu5T8BNAIuvPImpR76H9RNHlVVfC9i01amKaZuwTUsl0ak2TJThwEiWMb6rjrE9caysNPDk63k89mYBVddAJm4oF2Z+onYTyYiJSMRWGdN3DUVx3d4ULhlNorjmYOZ0EcuFJiKjW5HetwevHl/Cv/zPL+D42QVU6+4HYYuVHmgpqpYSaF2MhTmcSyAZC6vM3nMrJVWPcl/XLk4Ye/degiuuuFx9xsbGEduYGGPRqFpoyIkZJ2tO/stLS5g6cwLhhfcwUJpEuLwAr1JU2d8I0Cntwrge1CvwMLdawf/z2gxePpPHzFoFfZEmvnhZP771mV1IhgzUHVeBtDzVoQm9ZRk4NrOK54/P4cjUKnb0J3FgNItYNIzFYg2n59axUqio3/b1WxjNRJDbuR8Dd/wOUpdcDyMcQ7FYwuzcLM6eOw+3aaA0fQILbz2J4sRbSIaA7UN96E9YCkhtKdmWi8pG9E+lTBkYOZobxtZL9iOWiGJ1ZhJTx97H2sIKQrEoQmGTMYTVBMH3HM/D2YUy5tZqKDtQMU3TcQtDiSYSsTCiA9vgJUZw+p3jiM2cxpZYCIlYtHXiRnmymCndhh0OoxGKoBBKojl+Oa77+t/BwI7xix3LH/k9Li64EJdAxFKgrgT1TWUnxajf6wRIyGTZDqDotslvp6B7oa3TZrbbBlvfzAmfgn5r1ym90Ke/G/R8u4WcvgDx09ZJSLq1uRcBa8eDzUyi/jJkkaSX4S+vXfm98nmzZXd6vl2/BY0J/4KxFx732oe9jtXN9PtmZDyIznZjrts413WRv1y+69cf3Z4PGiOd6G1XXlC9vdLSS5s30zed2rwZPbSZPu6lDay73Tjs9H63eaOXsbIZveOvbzPv+vWsWG7+bQI3CXD4LTcJbtx3331qzifAQuCIQJw+TskHxg8lgEeQkP/nGpFAH4EZv1v6ZsBNkY1e9bne56SHwJdcBLWCwE0CPLQe5PNsP59hewnqCNAm8f30GJC6+54k6pGEUn4rRQE3uSEjyEhgj2tqAmLCU72NpIfgkn6R5wK6sW6CVJI4TpLrSBkEfWgxyQz3BMsIzhEk5Dqfv/stN3X5FGtcgpVMuuSPb8lnSRutGkkTLSb9mdHFopPWerRsJVgn4KbQqIOb7Bu6tZO/wncCdGwngS/SL4mMhFYClQQAWT4ti2mNyM0vgTXSo+t99g/vMyM5aSMIKRZLujWs6H3pW/Y7aeoGbnJM0B2cgB7pF2BW3CbFIpX93wu4SeCZ44Tt4QEBx54+J1FmaVVJkJkyR1CXdRP0E+BPtxwVUIPlUVa4x+F9grc86CA4zm99jhBwk/1Ai0oehnA8UF6DEgoRiPzqV7+qxg7byH6TMA16uZQ/WqjSkpYX+4aWm35wk/f4nGRL5/6Dl4CbpIXgLXksfS0JiihjAviQHgIiergFsezkcxI7lnLgj+HHLOEKqJo6AyOZhJHJwoylVezFVmDFDy7m4aif/wWW/ul/g+b8LAw7BmsohMy3tsAe62vtzWnA4wHOioPyTBHuQgNrp0qoFqvIXRpD3xVDCA9GYar8MwT7TDStMMoPnYX3yhrWll0ciUfxeGoQo9ksapUKipWKssrsT2Ww2qjCWi8hNp9HdL2EVMzEbTvSGEgw3BphPkZco4mlgjN/KYH3hXCPRCEvJEbS0U3frKqHhwzKBt4mg7y8duGVDwGZQTEnN54U33RfsiP/XK9yodBQlMnFDFNhuDP5Ot6cXMd6oQFnIIXyUBpGXwopO4KVfCvB5UAyA8cOoVBcww0rk7im4iGyNQL79iHEb2Z2ewOmbcAp1FAvOmhUPaDooHB0BanL+9Gge37FRWw0g/j2DBq1OgyVYMiFc2oNhf80pZJIu8UFRK6/A+nf/MeI7LnOR75yyUXTrcOrV9AsrIBZp83sIMxE7kJMTpFvjmnJfi7ApsybEsqEck7ZlmSKsi/m79SDfF+Pl+3fi1zMWqeX9ddmnxFXetIrBxIfhbZPwE0Ayz9/EbOP/wBr77zRSgBxwX2Y2cFbHwJyNc9EoeGiFiliZFsJ+8ZjqNWBiakKZpZqGOkPoz8TUclmQpaJkGko60ZmGPNcHigwBgdjVlhwHQ9LU1UsLNfgxDPI7tuDLTu34tHnj+InLxzD4fdnsLRebrmjK1CuZRreuniqAeVqffm+nRgf24m1moXnX/8FlpYWVQDgD66WBmK9nGj6slls275dLfauuPJKjI+NKVd1WqhSoOREO8lsdRHGl6jDK+fhrpxHfeooaud+gcbieTRdZoekhbyFqMrWBjx6dAE/eGseb5xbQ61ew+7BCP7RXfvxqR0ZhAzG52hZliqw123gvelVnJrPK7g2HGFinnVELAv7h5MYyUTwi8k8ivl17B9J4OrP3Io9dzyAxIGbVeb2fKGAyakpzM7Pt6xZZ09h6sWHUZ09qdzDtw2kMZQgiEot2DLjb1lrkoaNDbFhwI4mkBzegdF9e9H06irJ0vTxk6iXqwgx8xg92enGTqtPFsKEaVYrwdDpxSrePFdQWdw/tSOGgVwW4dw2VM0UTr/+FrZW1zCUjCIai6JpMH4rXdNDMEM2rHAYdTOMZTuJ2OU34apf+QpyI9s2qw8+tucF3BRzeH2x1a2SXhRQu41sO3CiHUjwSxPdhybO1t0genr9rZcNeztwazPAQDee9QqgBfXNx7FRvxhgxd/+zfBDbwff09/1/z+oze342YnPnTbVvZTXyzPt5PGCJg+Q327ta9c3F9NnvdIR1Jfy20ept1P93cairiM+TqBML6tT29qBm92AuV7L77VvdHnZbF+0GwPd9NNHqbPTu73wZjNt3Ew7us1zfh3V7vmLBTeD2iWWm9y8ECTqxXJzYmJCgQQEqLie46FlULZ0ATfZDm6i6HJK4IhAjj7eWTdBFYJyBDkIOrBMATd1HvcCbkrMTV039jo/C887gZs6HwkUEWjh8wRjCMryPttDAIX8kWREfssWroW4oZSNI/lKkFjiTuq0sA6Jz0nes1zJLO633GR9BJ90EFnfzPJ3cR2UOoQ/BDZpkcv2kH62h67rpJFtFctN3S1dL4PgJq0cCQgRfOWHQKp+EQiixSVpoiUwn2X9Qi8BPtZPl2kCewTfgiw3CYazHB3cJG8IpHGvQTd0An1+frJdlCO+y4uWn/yNdRGUZX381jf75Avro1UsL4K95CEBTLbHH3KAfStgtg5uShv1mJsErMVaWuRGEhcJYCYunrRWFrd0fX5gXEpJKMS+If8E3HzppZcUzfI8+5HALsFNcUnns/xdr1+PLcr32U8EQckXkTGC07TSZVgAnR7SwvFPOeQ9uqWzbD+4Ke9w3H/ta19TdJKv5Bn7gd867eQHgW32H63CySe/W7pe5gMPPKDef/TRRxUoSxr4PuWEfSchBcSai30pNLC95Iu+PhSZYB0CkIh1m19fN5YmUX7+T1H4998GBsIwB/pgxvtg9g0jNDaG0Mg4zMHtMFJ9yqV6/Tv/BxrvH4Gbd2BtTSB+ew6pe0cV4MUYm85qHfkjBaz9Io/cDTmVcbs6V1F7xtR4GuFMHJHRMMy4p0A01C2Un1pG9YlZFfPxSDiEZ6wkrJHtCNUrWFpeUUlyRrI5hEwb85WCspoKlapozi6juZDH/oE4rh5IoH8gjPCBBGI3pOGhCpNh55g7ROWY0JFJHVz0B930A53tk9/0PFf+koVmL28G1KvMQgkKbri7N8OovbQGd6KM6YUKji5WVA6MyLY+1HcOom6bCDeAvnArz8iphVllpJbOZmHEIlicnsZvNAvYVqwiMhJD6LYtiN+5FY1KFfSqbFQdrL2zjJkfzSJ9sA+RXBNWiGHlQrAyUZXp3qTZLFnLeKd1D+WXplD6yQKMShlGLg37shuR+fofoGnH0awW4S1PwZ2ZgDN5Bs2leTQqa2jMLSmDp8iNtyDzzf8dRrhlXSxxgmU863Olf06QpGLUBzqwz/lMrDdVOMBQ6EKSLo4P3fVd3N9lLPO+Pq566bWP+gxplLAhrFu8GC52DfcJuEnLzeNHcOLpR3Di2cdVh1LvMPaDBUNl9aaVIeMthsyQCsJbsytID6xj/zYTuYStspIxYQ6dyWnarJKa8wBFfVqgWCsaxYaVMo0eYWJt0cXKfEkFvLVHtmL7IZ6WNnBmcgXvnJrH0fNLmFvKYzVfxbm5VcyvFlGtO4jaJvbvyOFTV1+B7MgYplbqePXNtzF9+n1koq1g6+V6A4VqveUGDiCXSakMZk3TwvT8AiqVqhKe/fv34+abb1bxlYZHRi7QHI/FMNjfj77+nFocUPjZFq9WgjNzHNX3X0D97DtwV2ZheR4Ihs4Ua/jB2wt4+J05nJjPYzBh4vdv24V7Lt2ikuqUao4CaSPhliXrsZl1nJgvotpkTMsQKtWKSjiUiDA4sY35xVWEnBKu/PxXcPmvfBNDl35anahxAJw4eRLzS8sqQ7uzOInTP/1PqC1Poz8ZweggT7OYwMeD02gdB6mBSqf0DWXL2CQwbUSSOfSP78Hw+HasLy9g8tj7mD9zXsUVsRjkmXE7CGzK/KD6tgnTMhTAyczujCkaNRtI9g3Czo6gXDEx/frPMWTUEY+FVcY1F7Zym3cjESAUhhmOwIilYA1uw+6b7sSeaz+NZF//R9UPF/1+ELipF6ZvGC5W2QQBEO0AAn3BJHS029T6f+91oyQLdv35TiCJzo92wF2336Vd/omjUxs2y+92fNpsOTqtfsHqhd52vGgnpP7nhUc63b2W2amtmwV02j0f1I7NPBsk4/rCpd2Y63Uc9KoMegGLgvgexONeyupEVydwq93YVHOstogO0ind5DdIxwS1pdtvflr8fdzt/V7pDOLhxfD+YsbWx1V3u/mlW/9tpp0Xo/O6jZtuZYpb+m/91m91K+rCfX+bpY4gcJNWcOKWzvcIZEjMTYJRtHQjOMC1Xa/gJi0ACQYQSCL4ItZk+rjnZokWdYwxScDuYsFNibmplsMb5kQEpUiz/2rHaz5LV2Bu/riOpcUaQRQdZJOxRxCOrvIEOWhlyLYS1BHLTQG/9Pie5KseEoB/06KNADBdhfVLLDdZPq06SRvLJrjJ+gTcbNeWbvLE+6RNrBlppciNKQE+8lLiHhIYokswN7kEqZnZnMCi3ocCbgr9jPdIefKHJAjqB/KE7aJcERiTq1dwk3JKS0yWwf56+OGHL1hs6mOaoCbbwef9F616COYSENSTC4ksMXu9JI2iBadYmfr7mPwTMLsbuMn6ZMwReJOwA+SzgALkMf+mNSwBY44jfS4QcJNAMscWwUJetNyU8A36XEGQ+jd/8zcvJIeSUApiuSkx6XRXVEmUJAk5WB77lwcRlANdx+jgJoFb9ouAm+StHnOT5ejgpugKgr4cb2yzf94jkEIrTvYHAVrGGaUVqt7PLFPATSbW4j2OHYK4lBGOa5YjfGG7BEwmqMmxzzbL3tS/BqA+ExD6l8ZYs4nq0Vew+EcPwl6YUpaYCqSiG7ZbIYKLRr2Gpsl9WwgejZUSUVjNCOA2Eb02heRXt8Dsjytwk7E0q3N5LL28iMU3HRz8w72I7upDs+Zh7bUFzDw2jb3/3U71nCQPqv5iGWv/7hySkSjebpp4yrNx1IhgkNnM14rIJBIY27lNGc1MTc5huVZFIhprJRQuVpBdKKC0ksfNozHszIaRuDSJ+JcGENkOlI6toXSujkYVsKLiMK5GSWtIfejLD3Jqo64rvtnhgR4P7jtPkgRLDDTqHuyYidjOOCLbkmgWbBT/ZBqVqTpOzNdwYsVBxbCwvjMFI5tWeUq8uoN0JIIDe3fj5JlzOHN+EiWnBjsZR6VpYW+9hLtjFnbRjX0AiP/2dkR2DyjWNMo1uBUHqEHVUZwswo41YZkGqjMOvLCH4btGEc5FWuzk4U+9jvz/fQ7OmSqaTQdNowa3SMtboEnAs+nBjEZhxKIwokzM3LIOppx5iT4M/fMfwe7fDsMOq7FA/UYZp6wT+NPnS/mb9VKPiX4LmkskGRef45hQtAYkAtL7gfe7zUud++3i7oolNvWz3+p+syV+Am4yMG+titLaKtaXFuA6dTScugoY2+DJrcrQ1US9UkT1/GnUz0+gkZ9FM7qIPdtdbEmHELFtuA2jlRG8uXHCuZEITELuqnGu4ucqm3Dl7l4puFhfqGI176IST6L/0AFsGcig4bjIFypYzlexXqyiWK7jyOl5vHl8BvPrFYzv3I7tu/Zibr2OoyfOYOr8WaQtF9devg+xRAorq+vIr68p69FoLI5UNoNYqg+FagMTZydx7P3jqFZaJ3y8uCjjaeqlBw/glhuuVYmIsmiDrGIAACAASURBVAMjMCJRFaw4nYwjvREnRwYRLTrdlRnUp4+hfv5dGLMnYBYX8cbpZfzw3WU8dWoNjlPDt27YivuuGMFIOqKyptM1nXEqGafj9bOrePy9RZyaL+Izu/tww+6csop8f76Aw2eWUFjP49fufwA33fdNjB68VrmQc7DzBH15NY9quYjC5PuYev6HqMydwmAuha25BPoTIZW0SAU9VhtfspwBclum+ioQMkOAhqOI9w9j5JL9SPYlMXXiOCaPnUB+eRU2QUgVm0SigWwEVWZ5G3FFZI5geY7jIrFlFGYsh+WFIs6/dwrj19+CkYNXIDkwBCsUVtaaKos9gySHo4jEYoin0kj25RCOxpX17N/UpYOb+iLLT49f4W1moyllBW1e9d/agRh+WtoBBUFK+WIVtb+OXsCrXoGgbjR1ux8kK53642LKayePUk8nXgfxIag8P8DS7v9BQIxeXrf2daKnF5np1Pft+NGNpqD+utgxdjFjsduYCuJ5tzZ10h+d9Fu7cd9JHwTd82+0/Is2WRhKQhGx6uHiTzZT0gaWxQWXuAZJXCA95mFQ+f6Nll/3tft/UFnd5oSP0u+96qpueqAbjd3uB/GrU7t6bXMvstqNNpGXbs9JXWK52Su4KfIaRGs3cJM0cU2mg5sEKwgQ9Gq5yXUgE9vQ/Zyx/kgHAR+CMJKhmr8JfXyO44SAC0Ecne5eLDeDwM37779fgSE8uGa5LNOfTEjqkSyxXAvS6k+ywpNmAjP+mJi0NKTVKS0WOY4J9HDDR3BKLPu46ROgSB/7rJPPkqdMqqPHGuQ9vkf3eIn3yOdoQUhwRndL12WH4BhBMv1iHQRNBWTU28rnacVHUJM0ss3kIb/F+pTt4N8EfEkTAWoBN6UelukHN8krSeYjMTjbjRnyi22jyzT/FnCQ4CaBZX0OJFDGDOJiuUmwjHsMfshD0kcQXo/72W49126O8usM0k2QjsAdv1m2JFriGBGaKT8cV39V4KZY0+r0EdwkmEfZpvU1XfrJC1pWPv300x8KB8H2si9pvcn+4vgkwEpAmHs1ScjkBzSEl2wX5ynKCC0i/S7/lA+C/RzrHN+k9+qrr1Y6g5abAm7qa3LS/vWvf13R8r3vfU9ZCLN/yXPKOQFaf7IttoNjk7qCcua3YPaDm+wX8kTif+oxNwVsEdn0g5v6fCr6lOA4P/qcLs+5a7MoPftDrPyLP0R0aEgZs7SwOEN567X+4kfCwfF3E+6qg9DeOBJ3DiL2mT40K60M3iqfgmXArTVQPltE8XAJDeVS7MKK2ei7JIfMtX1oWht4wnslFB6ahXO6hHgWeNOx8JqdxWJmACl6EK5y/x5COhpHs+liankBB8bGsaU/qxIDLU7Nw55aRKzYwA3DSezOhJDdF0Hki31IHNqCM//2GCZ+PInSXBnxPgLEHzTqAzhSRzhb1jstfEIseXx+5xv7aMEwFKPoBn/hagXDVL9omdBbdUtkzgva6MJbnfHT1sF1ZdVBdmcaY78+hq33boUzW0XpPy+jMF/DsfkS3lurIk+P0F1bsH1oGKGQjZmVZZyZn8VoX786DCrXaip7eyqZghtNIj43ic/aRexpOGg2DBgjKaS/NQabVryRENySg/V3prD00jKG7xhXGe+Zc8SMNbHywhIGb92C8GCk1f+GCSMRQvmFGZR/OofGXB12ipadLpoW8Qb+zUwqG3y+wGIDzXIJTbeJ1O//L4hddx+sDF3kP8hsTn0pBzlBeyOOd+o2AS79+lJc2yWxlj+Gba/rm27rn4/jvu6aLnGNdXqpfySBUlDCI8rKhWc+SSjUe5esHn8Hsy8/g7m3X0PBmcXOrWVs67dV7EsluCphTSu+o3KB3gh8q5B7ujd7BpoeBZyu6obKPF5YrWN1uYa8Y6A5MoqxS3YgFY+ohEIqwXijCatRw3K+hvcWXPx8roljC3W8e+wkps+dRSbk4rLdo2qiKRhxvPHOe5ianFLWpyPDQ+jL9qFUr2F+flHFAyoWinCclim/LOJawg2kwxbuOLgV1x0Yw+j4LkS37kV86yWIZoYU+BaJtOJH5tIpJNPplkUnrd5rFTRLK3Cmj+LF557Df3nsRTz6+jGsFwv43J4cHrx1F67YllWu4eW6q7KWFyp1vHluFa+eWcVioYax/igu39Gv3NWPnV/CmTUPB2+7B7/2rb+HXfsOqsFbyOcxcXoCS2sFNNwaVk8cxvybT6A8fQKDuSS29UWRidkqW1wL2NwI2nwhhodE26QpLRMJZZHdvhNbL9mLaqmIU4ffwvzZSTTcBkLRCBpeayJSfFKAZiu+B3tZdBPvqw2IYSIzuhu1RgQzZ+dQcQzc90/+GbYfOIRIPNH2FIQDUeJccrDqmct6l8yP/iQXXFzk6EHjO5XabePJDZAEWW9XDhUZLSEolxIkXpdJ/b129fl/5+KfC2puHoIWNVImF4p0MROAfzMc5OkyF4MXpukLwWw+XAo3H2yfZG/tBUDrVqZeg5/HQTwS1ycBYzZDA+uiTNJKgwvNdhdlhotkbi71bKp+4ETc5rg4b3fxHS7SuRCWOFH6xrob/Z3ADD897EdugoSeTmXTIoeHKt36h1Yj3IT+TV7cIDNeGzc1Ao504reMOcoTE0r8VVwcZ7T4oKxQFvk3rVj4HXQFAZTdNr/6ZixIj/A+3e8Yi4z6gfKoW/SIa6FOD+kmD8VFlfSTv9QflHnKKS1TJC6enwa/DmsHeurPMR5apzFCGti3BC/8maH1cvQ5nuAL9TFBkE7XxYCBOqjhLzvonvzGzTCteQhAcGFO+WP/8O9O8wv7guAI5cevv/3v9dIePsP3CBwQEKRe0N20gsY8+11o5329nosBN/1lSJ1BCYVoRabPl9zAP/jggwoQCcqW3s0tnTz8/ve/r8YmrRxpmUc5oQ4Riytdj+jAo25Rwt8JbtJaixctuni1Syik81XATepYWpsJGMU+0Q8fZIyKFRe/CYiwz/QEPP5xwPIIzHHeJp8kviWfk0MNyUirzzdcm3CckYeS7ED6mnJK0JRWp/yN/ULXd4KoBCQJ+tByk7/p8kEaCFbqlxzaE1DWQwPxGbaRAC0BMeouulyzLtLG38W1nn1GnUZ+BbmlsywBN8krxiDleGN5bCMtTTtddL3nPoO8JFgpwJWAm/Iux5I/5iZ1PvnOewQ1ufYSmfKP2W7/13V7kD4VAJZyQT3JOYY0SwIesfS7GHBTLCclTmuQ5SZlhbpNnwuYnfzGG29U9DApD/UMAULKBa2tmTRI5x9/p+yT55wP2K8y90g8UQmnoG/++R7lgjSQx7pbK+mhbNDS+KabbroQGoDrLMojxxDllRbKemZz0qWDm9/97neVjLINlAfygmVw3PJbXwOyTqHP39/kh8TcZPupSwQAp1zLmlOyZJMf/LBMccFnXX6wRuokXZJN3i/XlXefRuHH/wa1Jx+BnRuA8isXVDNwQcLcNU14bgOJuwcRv20LzIEoGuUyLCbqKSuphJkArHgYjYoDt8wwaHQQZPgzWiA2YCZiqE+UUXxyHpXnFxHrj8BpuHjFTOLdaA6VaBxwqnQXRJ0xHg3+2cD6egGjg4Nwmx6K9TpCNRdjhQbKc8u4fiSBPdkI+vZFEbmnD/Ercjj/x2cw+dgsynMVxDIbOTI22vUhMPHCf1p/qH+1B1qGQa19ALEIBTKbTRg2LZVNOHUadTVaSdxtht/jx93IoN4qiICg8ptsg2J2Mw5V/b3qIr0jgdH7RrHlji1wZmoo/ekKivMVvDebx4mCCzedxalsSPE7G4sThMHy+jpiYR7EWIiHwgiHaIVroWmFEKrVcX1pDvtQRqQJVFdrSH7h/2XvPYMkua5zwS9NZZZvb6fHGww8QBICSBB0ACSAAD0liktJK0o0+2JDa0M/3sZqN7RvI9b8fStDilI8iaJESnogKVqQBA1A0IDwbgYzwJjumfbd1V2+KiszN75bdWbuJLJMDwCKu4GK6Zjuqqxrzj333Hu/+51zZpG+YxdMgpY1D0HNR+mZNTQKgYrDaSYNpKbTCKstOHNppHZlYacTCJlPxHERlOqofHUejccLUJmd3E5w0IuAwctGgSH+0GrAmDuCkT/6f+AcvL4Nsncu1jmHZf8ZBTdl/YoDN+VZ2XPzWbngEdyCc5Jj2+us3B7DNlFM1n7dVimV6XIG7rmgxHwo2dwlUSDbK/NbYiXzM0m6J3GPZU2Q77PPrzM3dyD9yvI8Vn7+EBYeegAbxSWMjW5j3xQwnrNhMa6jH6psZCoWJUI4VghL2UyyANs330ErRLMewmv66hahVgtQ2mqgWPSwbboYO3IA4xMjSDk2TPgqGU/Zd/DYioX7n93Adx55Hs88+RTSrQpuvnoPrr/hOiRGpvHkySU8/PBPUN4uqMC3vV5tA3bBUV6BgZmkjWvnhnHLwWkcncpgxAnQbDZQQhr29CHkDlyP7O6jSOQmYBghkraFkVwGo6MjyA8NXbg1oOItzJ/GYz99GA99+1swF57AW2cNXL1rGDkGEWfMSRh4/twminUP2VQCScfCgyfWsVUN0CpvYHZqFDf/+nvxto//MezshHIf50FyfmEBi0vLSKSzWH78fiw/8m00V85gYmIce0Zd5JKmigHaDgnQTqxEoybJj9Rmg5OUi5CTQXZyFuMHD2Jk1xROP/Mszjz5LMqFbdhOQoHPdGs3OIA0NAqs9uEFBppMGH8h7ADjVTWQGhpGemIftgpNLC2sYPrqN+A9/82/x/DUbE9gk4s0N5ecuFyIJXPnq2UsBlVvATf1jUm37w5yQOeGn5t4bsa7vagr999/v7phJjjQD5yIlhO3CaYxZJIEHubj3JqkDB5O//zP/zwWjOsnM8a8GoSVQxCEh5B/+Zd/6QuiRsd7kPEXGfOA0u3Fjf1nPvOZS+JqRUE+/bvRerl5/+QnP6k2191e7CfjNnGDyjHt1hdmPyWr4tChQ/1ErDbX1A0eBuSmLrqI9gM6ez1PPWFbyI7o96LtERZOt4Vc2sKDCA+3/5YvyowHFB5euzEMpX06AMaDLw8+v6wXN1a0fQQHCWpwTkqsuTgb0w3c7HUYlkMigT3OF84V2tlX80WbSfCbwBKZOJwP0djFAqANYjs//elPq3b2mm8E1ujWGZe1Nm5eUCc5tr3KfTVlMkhZnFNkfLEv3FxzrWBSEI6VvmmNlkW9ob6QLUSQpZdMB7GjfIb10R4QnOtl69gW1s/1kmMdjVfIsl5LcJPAiO6WzvYQuNkpuMl2Uie4VlJ+dAuVAwVBKAIXBHK4LhNwo/upDrTq9kOXsc7c7AZuMuYm5aavQwJuEvii3Zcs5uJ+K1mhKVuOlf7Dtgjbi/NBkh1Fs4HzOYKOBCQJgBGA04FMfk5Z8IeyINhH0C8aE5LPcW9BMP6uu+5Se1/qAoEdriuUAeshwKS7pcvaQbkzyzgBajLreMEm7FPabPY/muiH7SSIyfWFjDuuiZw3fI71C3jHsaNsGMuSoFk0WzoBJdpBjut3vvMdZRM432h76crOMqMvHi4pLwJt3J9yrSfDj+w/yqEfuEnWHsEqznGOPUG3qGs/x5ugOst/WeKXLu6twk7k+qHbANZDdikBOcpCXKwpI3F1ZB+FSBB1S2dZlDXbwxAMulv6IOAmZSNu6aJTUXCT5fMigZeJPIhLKAi5JJPvic6yP9QrApAiH1lT5FnqO3WOZengpMiGY8V9MRMD8XfqNn+4HlJWnA/UV15oiMykbH7+kY98ROndfffdp+YHy6A8qI9iK8hu5vd1ILObfY6Cm/wOwU2uAyyP5evkDxk7rq3c18YxjaUuji11SuKq6jpNr8Ptf/kzFP/+/4JDZzmLGbyj8SYvJTDyLOkXPbh7s8h8YBrO9Vnl0mckbDTOlbH+w1W4U2mMvGUKjfUm3PGQacxJ3IPhJGBmbIQmY5yFqNy/htoDGzDKPrIZC2frAR7MTuJFNws79JEjaOh5qu1kBDZaLRTrNRRLZfgIYLsOxiwXe8strM8v4c0zWRwZTmL4aBLJe0aQunYE858XcLN+AdyMBREjaKb8qfiXHYIWQ9lZaRNOykKrFMCv+7CzJjKzSZSWPAT1FtycDSfroLzegFcmWzQDO2GjVfVQr3owCHAyMcflgGAK3PSR25vCrvfPYer2aXiLNVS+WEB5uYbnloo4WfRhjo3jzKiLQq2kEh8nEwnlxj/kct4TRKb0mNfXQqvsoeamcHVpGTcGW5h1gGrNUGBk9sOzcG8YgeE6MOje3vJReqEAv+Qj9EL4tZZKNmxlXCQmLDjjNsyUjaAVwEw5qP94CdUHluCdrcMeT8K4ENYumpWpHQ5AiYS5XBYXMfw/fw7pm++BlR274DourunR9VfWz27MTflcAD+JW0u9EnBTzla9wE1ZE+VZudDRz+tRmz3I/i/uGQEwObfF3V6vT8gGchEZt1ZQTvx5HdzcwSh4lSLWn30c8z/8FhZfOg4nVcDeSQ8zwybSpDGTwMfkOJaBSsvC/FYCz68AS5seGl4LeTfA/hHgmhkb01kbTWX/QtTLLZQLTZRqHrzxaUzsncb4WB5+aOHYhoH7n9vCDx89gZMnX4Rf3cSe8TSuOXoFcpNzWCxU8eyJUzj90kvwmvVI8GC1nVI9JFiXStjIJW3kUglkkw6yndiWrm0h61qYHXZxdHoIV84MY3YkAzMMsFUoYr1URdG30HBHgNHdcOeuQGpyL9w83alTKl5m23U9j0wmrVzZOWEb5W1sLbyI+uknEC49D3PzLLztNSxuNbBQ8jCSdTGSTWKj7uPxMxs4e2YJU7O78NZ7PoB3/ObHkZk9rBL5MEnSuXPnsca4MTCx8cyPsPjot+FvnsNYLond41kMuwQxud50KPC8ZVDdJ29WLdFtUJNG23bgDo1jdM8+jM3NoeE18NyDP8bm4pK67bFTKdSQwmojg41ygFqdxrmJjO1hKt1CLhkqNj7jh3ISkQk7uvswfCuL1ZVtNH0Ht/3ev8NVb74NyWx3lpos3Fyo+Ts3qRIkfJBDWT/VFXq2GCc5eEXL5nPc6PKw2Q3c7AYsSBuin18OuKkfLqJ9i6v/kg1LZwPMjdqg4Oaf/dmftY3gDhdcHvwYD2mQFzeBPLAI2NTP9asX8Bit73LAzbjye/WfC8wnPvGJgcDNr33tay8D0/SyOTYEOMns4e+96uWcIIDBYPg6YDpo+/Wy4+ohG5WHF26ie704H3jo40GRB49u46ODm5LUYBD9eC2e0cFNneHVr65fNript4c2iAdezhUCHAQUOO5iu/TDXi9bpH9G5gb1jQdz/v9av9gHAfp5iCdQwD71At/i+jIouPnlL3/5klh5arnrYst+1cFNGV8CRnIB0o9NwDlJcJR2otv6MIht5yGYDCQy43ox1EVHCaqSka8Dy3r9O425Kd+Na2uUuUlwk4xKmRuUmzA3Caj1Ym4KCCT10Aa+//3vV7IjoEZbR1mIOxhBXv7QhlCfCXLqsft0fZMy+4GbrCeaUIjfFXBT2KKSlZrjIaBG+7DfdlcX5qYuM7absmA/CHASuCGLLc4bhWWybwSLhB3C8aVcaT8J9kmsMt1uCFOUawc9RLg+sh5ebvD7LE/YbHHgJsui3Alusq4vfOELag9CcJMgEcEdlkUAkOMlbZd+Erzk5SrBLgJk0k5+zr5TB+LATfm+gJtcX+kOzfoIePF7LIvglOxH2Vb2l2skQT6OBYF16j7HgO74lGM05ia/J8xNAsm8wGJbObYEjAV4E72nzrFPbBvXWO6RhFEk4HN0PWcf2R7qO8ea64U+Bzm2wtSl/oreUkYcb5YniWYGATcJXLOcfuAm9yvC3NT3s/fee+8F5ib32pQ3dZyXTfxh2wlI87sc/7hLSbab+kXwj/3gGIjOEkylvogLa5zOciyoe5QdZUaQmnOFOsB5y/awDb3ATbaTl9gcH8k2Tx0hO5sgOWXE+UA5cO4J4yt6TmA5HG/ZR3PvKG7pHDvKR1zK9T0XfxfPjziPKJbLZ2grqFd6kjBpQ+PME9j+h/+I8r9+AcmxIXVGVCQW0g+7rJ+hDzS2PeTfM4HMOyZgTyURNn3YaQfLXz+DxmYT9kgaRsJC6blt7P3IPmw8ug47a2D4+jwSw0mEqQQaj2yi8vUleC9UkBhykbRa+GHdwOOZSbRGJjDlWFgrbKMZBOq8zgS7PAPXFQWUXk0NlFpNhLUmJtcrSJYauGk6jUNDDoav6AFuqrwTMTugGKqm8jQ3ATuXgJWw4G15KK1VMHPLDJxMAsUzJZSWytj93klUTjbhbbTgjtmwh00sPrSOsaPDSE1mUDpfRvH0FtKjSbhjjirHr5IZpBxdBwc6L4Cb6Ta4eQeZm3XF3Kys1HBspYzjBQ+VZAqLkxlYSRtDyRSSVkJ5YbqJBCzbQK3loem14DoOdk9O4XSxitzGIt7obeL6hA/PN9FYqyP11jGkb98F5/AQ0KjD9wxsPraC+rkK7KQNd9JF8WQZpaU6Jt8yg/GbJoiPqxifZiaJ1mIVlQeWUX9wDWaWOVA6MIyGbar3CHr6LfUDz0OrsIHUB/8A2Xd/Cu7hdkxj6jPnNHVezubRM4gObnYDGeX7nBeSVf213g9fTvnsr8Td5O+0AXFzeJCyXwc3B5FS5xkmoSkvzuP8z3+E0z/4DirNVUwNV7B7ApjItRmJjm3gTCGB750I8L3nK5hf3kJAY9TWZWQcE1fNOPjYLUO4bldaGa9qLUCl3EKt2ETFcmCMj2IxzODnCx4ePF7Ac88/C6NRxN6xJA7vGsFwPo+z2wGOn9vEyvomaozZoOJn6hnVL3ZsOJ3E/skc9oxnMZZNIufaGEoxnoeNjGPBTZhwbRMjyQSmckmMZBykHUsBeGGrpWKP1jxfuZIXyjWs1Xw0U+Mwpw4gNXcE6ZkDSI1Ow7EtBexm0ykMDeWRzw8jmWTG9QaC6jaa6wsovPQknvrJD1GcPw6vVEAzMBSbc2+yjuzELEZufj/Gf+09GN1zRGU5W1ldxdmz8yiWK/AbVaw//zMs/OyrMGpbGM84mBlOYyRtt2nzYZuVKfFNVSTfC2N3MQiqnc5jZO8+jO3fBzvp4NSTT+PsU8/x+gR+IoOVRg5PrVo4vbyNerUKprpXtPrQQMbxcf2Mif0TNrKOAc/zVQa10b1XYH21jK1iE1NHb8QH/sf/Bcl0WsVi6fWSw7ssyq/mDYh+MIrbJMrhRA433PDQgOobyZ2CmtJXMgIGYW5yo6fH4OoHYsTJUm+jDm5KZsW47+jMzbhDZdx7Us9OwE2pm7f/PATobJ9B69UPkXpfXgm4KWVG2xD9mxvXQcFNYf/obRS9lve4aSX7hAfAXsxaPs9FnUACDxYCJPQDN/uBmlwouQnnxpqHhH7zjXVzw8+DQzdgUx8f9u1XDdwcdImjTH6ZzM24dslhjfOEh6QoA0a3D71+p25xHAgY9HLxHlQ2O32OB0cCb+xHr4sZHbylfvHv1wLc5KGW9vhXibnJ9UaYm7p8GdqBY0cAp9eL6xuBFrIKOU/7XYDF2VsBYeim2e/CRZLoxIVviYKbBGkHYffrOrxTcFNkI8xNATcJQBEgIGBE3Re3dNow3VYR8BZwk0AX+0AQSmLdCWAmmarpXk3QgqwuyaAtbZD9Rb+YmwJuRpmbH/3oRxXAx7J5mUSgRRL+6NnMpf3ROFzctyhXtA7Ix7HkmktAjWAq/9df/daJqN6xPondSc8DypWgHS+ECYayPsqf4BfdjdlmMviizE2WK+AmwZmvfvWrF4AiAlcsm/VQ1vwu90bRQy3rIuPvne98pwIXORYS3oP6rIOb9DrQx4gMPM4trqcEsXjQJXOUayLLIrDGCya5FON7vBiiPlGGvHji2LEerhcE3HqBm/SMoE1nO+QiQi6UqW9sK20028R+Md6jAJVsG38kLIE+5qxXMtTTxrINOuuR40vQjhcW7Bs/kz0E9Zv7GkmUKuCmzGGZB8LcJEjHcSBAwDKpl93c0nVwU7ftOrj5ve99T40x28Ef6hLlyfZwveNlDdvEOqNrnIzlIBdmlAHL5Rhwv8XfqaucX+wTZSvZydlXtoOszyi4yTrFLZ31krUuMhI3cY4R+0Q9YbnUI7KSuQ7GXQLFgZtRt3TZH4oXhOgDx0HYbHFnFY6tXHTEhRfxy5tozp+Ad/o4ws0FeM/8EN78GbS2CoDXUgl/DCZesV1mx2iHmyMJwgTyn9gD58ockDABL4TpmvC2a6idq6N2vgZvu6limFWWPLjZBMbePI78dUPwGy36dqP8D8to/KKAoNKEmTFVMt6vNpNYnt4Fh56N5QqeWpjH3rFxjKWzKoFNzWuiUqsrl2qfSdaNEHa9hdHVIsrn13HLLJmb7kXm5nWjmP/8KSx8cwnVlTZz86KfZsSyCbjJ8AFMVORYaAUhGsUQiaSFoYMZpPemsfTDVZgOMHHLGFqNACs/3cQVH9uP+lIRteU6nOEkkLJx/B/O4Lp/dxT1xQoKz27BsEzM3DaN9Sc3UT5dVjFMEzkLpmWqhD3hBeSvx0qvXMZbyO0luLkLU3eQuVlH5YsbqCw38dxSGSeLHgPVYnkijWQq28654TPmqYdsJot00oHXamF1exvbtSoOzswiOTyK8tIyDhXP4xarCocJf8s+jCEHyXdOIv22cRgJA2HLRNjwEQQ2miUPtbPrqC9WMfLGSZiJNmLsDLkwU/TNJ2YSoP7zddS+tYRgqwWD75O1SiCzUUdYqylgPMykYE3NwJ47BGv31XD3HIW15wrYMwdgZS6SLqjvvGiLgvmi+xJLUy7p4vYRLIOy4LNyLqYdHoS5GbU50fKjZ7yd7pWjz+uu5XrYqJ2W+zq4uROJMb5ivYriqeM48Z//FqdOHkc6VcLuaWDvhI2RnI1S2cI/PNrEN57awvxqESk7gG0SvW/H46w0A1SbTdx0IIn/7l2zuHI6o0CzSs1HteTBH8HA5gAAIABJREFUCoCNMIGvv1TEf/r5PM4vrePAVB5X7x3H3ikyKrPYN56DR5eWx17Cg8eWML9e7tmL3aMZvP3oNG45OI79Y2lMpGyMphPIZ5IwTLvjZh2oOJ2MHUF00FRGh8FZGS8jgGmQv0+3eh/Veh3rpQpWijUUmiEa7jCcuSswcuRmZGcPwU6R9enBMUO1eI5PTKlFnHRwltmolLBy6hhOPfoDFJ58AENrz2JqcgIT9/wRht9wF9zx3SoQc2FzEydPvICab6K0vYXl536G1Z/8Zzh+BdOjKUwPJTHk2ipzOWWoMqC3szap/zhxFX2587fibVoOcpMzmL7qKJyhPFbnz+HYgz9WsVOYYOh8LYXHF4FnzpVgeVUF+tIQc0IzYdR62cNoysdNe11cMWGrz1Pjs/CcPNZOn4fZAo686S1488c+hfT0bpiKxdob4NyJCg76rB4jQw4evb5LRggPbb1i9EUPj72AT25WedDp55Yu4OYgMevi2h/d5A0KbnJzF3VL73b4idbLQ+OgzE39u1ygeOAhi1NnAUbLF5BDP5Toh1J5f1Bw87Of/ewlbmBx+tANuBsU3CRLLY65Ge0D/+acZKylfu6n1GFuxnkg5oGr2/h0O6jGAbdcLN/xjneouJi9wG/Wxfrp+svDVpxLZlx7BgE39QuNQefzTp7joZssK4IZ/dzS9XIHATcvp+3dLlb69UniwPGgpB88o5st/h21A4whxgMbAYd+L9nkSYgQiYEsWWcJ+Ejwcvk/bgMp7aD8eYDlIVXK6taGOBv6qU99aiC3dDI3uyXkiLaPQBYPub3scZwdYjn9LgDYhyhDp5/M+TlZXDxMiyusbJL5P+cn5xLZRt1kzTI4dgTzuH4RzOq2fsWVwflPuRAA6ccSJdhE200QRWxxt/VPmJuDrhFSTjdwk59zDAgQcb2kvHRGNvtBnaGeEsgjoEAgg2AhAQuu68zKzHmk18GLDLLoKTOuSXxxvkiSHdYpzEHu3whe8OAhACUBhqjtJSBNIIf6QKCKbSeriwAaZcy4fATIZL2X7zNZCRmEtLUEDLlv7AZu6muh6J7E0OR84A+BEfadgAj/liQ80RA4bGfUjuuHRsnwTZYm28exJQuQYDqBdf4tmdcpf/5wjvGgSbkTWNYTqbBsrttcgziGBMP4nmR1powIXLIcyojsZM6R6DpKUJDP3HnnnQpQ4rP84bizz9RVgn5RcJNzipccHDuCjdwvsa0cd4Kr0QtHkS/nFvsrQC7rFkCSlwsEzPSXuCvLBQV1gTKLhnEgmEuGJZ+n3lJPqXeig2yfhCRoExjaYQM43tQrgo1c4wgGRttAWVIedAlnOZQF+82yKT/5n3KSbN3SB2GTvutd71JAIOeVgJssUxig0ZibvIzluOuXcizz7rvvVvaMa8ODDz54CUDKtrBPkhyKbaVuSKgT9k1CV4nNi655+v6NukTZcJy5V6X82B72gXrBNnP8ZI6xXj7PPvEil3uH6H6Lbf/Qhz6kbIXorLCrhQnLNrMdlCtlRNvB/RPtfHR/z/aToU/GNucgE5oK85nzh2XTrrE+YanLJYe4pEe9rsSOsn8S3qvf2nVhL+HV0Fo5g+axn6H62PdQP/40rPJ226XYa+dacA+lkPudWViTTvtr9N6rhJj/wlnkD+eQ3p1GY7WB4lMFjL1rAqn9WVhuog3gWQGaJzaw9fdrCJd9OEkDhumhFAT4cjCMpVQOJd9DgcnUPA837j+E2ekJrJWKOHVuEcmEg7mJCVS8JkpeE069hcnNGjbOLuLNUXDz2hEs/D3d0pcvxtzU3e4vGBNlSRXxyggMGAFgpgxkj47CaPjYfHYTXsXDzNtnsOu9U3jy/3gW+UNpTL5hFK0CYGz7MKa4T7ZgwoLhA6VzNYzc5OLEF84hPZ3D7jvnsPbwOl765hlMXjWMoQM5+F6A4ovbMBskNrVZokqYUa/tC4MjbulpzL1/FyYF3PxSAZXlhoq5+eJ2CxgZxfpkFkbSxVA2rUIDbhQK2CyXcN3hw0g6Ls6trODYwlk0fB/7ZnfBDg0c8bZwS7CFKctGM0igsVWHe0MGuXfvgnNkEq1KVYUC2HpsGYv3n8P2gocDH9wLr1iFlTCQ3pdH5sgIo+epPCqGY8I7UUTlO4toPlqENZaAwQCcjOs6PgXzujchc8OdcPZeC2toGkYi2XO7RFvHs6PEfJaH9fAUwmQXlmMUcOQcEnCUc4PzlPOTZXO+DBKq6ZWAmPr+Pe5CQheAEBzYXwlLE3dJ0W+P+Tq42U9CZAL6AbzyNooLp7F14hkUTz6NyvwplQinYdYwOtTEoWkT+2eSWNz08TcPFvDD4yUUKj4yLg1je9aSidhoBtiqN3BoysIf37ELN+7OKfCz1gzQagbwaz5qrRCnKj4e2/RwequBtG1gIp/Cvok8Dk3lcWAio+zBV55exT/+5DR+emwBtUqpa08SloUjcxO45ap9eMOR3RjOZ7G+VUZ1q4B9mQBv3JVVDMhas4WWokm3QUKaPYXst7fz7Y1F528+0fA8VOpNbFfr2Kw2UQwd+LkpONOHkd11FJmZfXAyOUULTydd5PM5DA0Pq0XUshMImlU0NhZRWz6N0DSR23cN3Py4SipEV/SXXnwJjdBEs7iO5x/5ER77wbfgVlbw1sMT2D2WQjZpq6DG7fAg7fa2U9y1KfhtBicDo3SymVku3KFRzFx9FdLj49hYXsaLjz2J9TMLyGbTikV6Yi3AYws+zhZayNihunBRxt80YBomVosNuFYDN+5K4NpdKYwM55Ce3Y9zZzcQrq5jKmFibm4a6ek9yB68BkNHrkN290E4I+OwnFc31lu3ARd3dxqROPct+Z48RwPHDQs30jsBN6MbLP3vnYCbctiJAzDi6oj2Wz9k0kiTjcKDSC/w6pWAm2RuSiD0vuYj8gANNg+n3ODywNUvxmncgVfeGxTc/Ku/+quXxbiKAwTj6uJi+Yd/+Id93dKj4GYvQIKfka1BBgsPvf1ekvk1ekhUVknzten2u5TPRZ2sGmFp9aqXhyCCazxoR+MaSj1xi/0g4CZdlXnIJmDySl7dNhvctPAwE90MxYExev2DgJtsOw+50cyn3fohbjA8APFAxYMUD9Kcm/0OHhJDjIfWOPf6OHshB2OGpuBhvdeL9k8ShvBgzcOvgIW6rGhDeVhj23nokrhgEkdO9IFt5JjygLtTYFm3c4OCmzw4Snbli+eATjbOiA8a20+5R12Ses1TjhkvIHhI7hUDk33l2kEApN9Ll6skZdIZV/rGneNHcIFzttfmmxt3AgEE3aiX0SRLcX0keEH7Q/C0X2gK6ghBzV5hW/R+UwfJ3BwE3BSwRi4AovKT+FHigsr+xSWcoR2l7nEsqBPUVYJeHHcB7aNrO2VAIIK6z7WIusE5yvdoKzl3OUf4fdoUfi4AJ0GquJiW/C5/JOENx03YYfyuxNWN2iLJok1QhUCOJMoRt/RuiUFk3oicOPbitso2S9wuPeEC7bm4+gn4JzrCuS6gl2Sl5md8nu2inlFW/Jtt47OUmcQIZT20bfxMAMc4ufM5umdzzPi7gJtyiJOxkQu+qEeN6InYII4Hf9gWznP+HudWLxc17AP1WuJQisu/yIGyE1myLMqUbRMmJdtMFjjrpx5EQUvqq7jJs60c97jwABIXkbaDdl5CI1Cu/L6EJGDd+rorMhWAjd+Lsz9sB8EygrIS51PcqQU4ZT+j32Vd7CPnkIDEwk6UsaYsdMBVsoLrbv0yTmJjZK5Ju4WZxOcoR8pZZCcJcUT/qE/8XFzsdTBPwhGI3rAM6iifJRuaP+w/y+Sz8sPnRV/5O8eReh7dl4qOE6Cm7vA7cvkgDFgJyyK2QgBO1hsXG1ouA7ifoN2SGJ46M1Z3SZX9AuUkca11uyny0ONt9lrfuq9Vbabm1t/8r2j86Cvwzy8hTGeQuWMM2bunYaTbrsZkY64/uITtY1VMvGMaybEU6gt1eFs1bJ8oYubds8gcyLbdr4MQ5W/Po/y9AlAN4GbabMqVlom/aSSwlcwilSBA2FQkmjRDcAAoVCto+B6umJ3D+FAep1Y30DKAURhInF1BfXVLMTcPk7kpbunXjWKBzM0OuJnM2/EXhIr0YwFmAFNxl0yFQTSrHoaPjmD0aB6+52P58U1k9ycxc/MYvGWyD4HcFRnUqxVYjCdqd5INeQFsx0bpWBXOuIuW76PwwhYKx0s4cM9e1ItNbD67hepCFXbKhENMz1eERoWRkAAWC3BecEvPdMDNTkKhf9pEZbmGY8sl5ZbuZfOwr9yLpfIW8ukUxnJ5VOoNPPHSSYxn80glHOXZ2Qp8JHieN12sVms4HFRxl+NhnwPUeXGy1URil4vU2yeQeuduBI2W8sqtzRdRObuNZsVXbvUk7/oVwEolkDmSQ/bKEfiML+pYCNbqqD60gspXl2ClGjAyOaQ/8F8j+6H/FoYS9uAvOafT5ul7frlolwsoiUMdt6+Wyz+WISEtZO3stvfQ95RyeS37lej6LfNMQuHxu9IOvicEguiZpdsFsVzoXi5zU9Xzerb0LkoWBvC9JhqFDSz/4kdYee5xbC+chlfcho1AAXYE3gqNJkynjt0TPo7OJpFJJ/DNpwr450c28cRCAxnHRdIxFRhZb/ooNZpwnCY++sZx/OYNU5jK0QgY8DqAYosBa5shys0Qy03gnG8jk3UwM5TEzFAKY1kXtp3AiUoK9z21iW/89Hk8e/wEGpXt2I6I0jmOi3Q2g0zHVbpUrsJsNXDrviH8zk278a4jU2riqyzjEiIiYExJr+1PT7BQAzilsoByCgImkkO14WG71sBG1cN2y0IzOaqSEGUP3Ijs9H6ks3m4RoCEYyuQc2R4GJls20VE4ZKk4NfqWFlexsK5cwhgqU3RCw9/A/NPPoSt1fNotEzcfc0kjs5mkHaYFZ0tsTo3ukE7QLyK58F/pkoCpFpuJeDmhjF99EqM7t+PlfOLyh19+cUzCmh1HMZzAhYLDTw6X8PPF1pIJVzkXUuFGvCDEKV6C6vFMo5Ombhh1sHBmWFkx6dQRQYbL85jNGhhKusim04iMEzYyQyckQlk5vZj6NA1GDl8LVKze2AmePPXL0fc4MYv+iQntmz+xADymeiNidwI8X+6onCT0Qvc1A/gep1xBoqskEGYm2RyCJsirh9xUojWFwU33/e+9w0Ebv7FX/yF6m8/0CfahlcCbrIs1skNH2/IKXNuJqOvQUC7nYCbcYkv9Dqjm0D9sDcouBnnli51RMvnQnzbbbepuGX9MjhzM0tGB1kHURe9buVH9Z31kQ1Gxgw38b2ANW7OeYilbkqCm0E3yYOAmzxIke1CAGDQcrvNvV5Wotc8ifveIOAm2854cDyk7eQlmxpurMRllszKfi+C5hz3uLiKceAmN0PUKQJyvdzReaDl4Z5jzD4JIDaIzHiIFWCDc5BAFvWJBz/GrIuLsznoOLP+VwJu9pNndF50axfbwXlJ5g+T/PSK08TLKcmq3c2Gd7OxvWyvMHCYtEVcfbv1jzaVB2SOJ0Ej/XAe18d3v/vd6oKlF7OXm3KCA0yMw7kaB+bFtYe6QFfeQcBNfV7HtZNtYF8EvOP/4oIt7/MZggcE6vi7uLtyLkjMKtajH3D4HHWegAn7yOcEmBRAUQAviYHF/gvIJmArP9NZ7fybZRJM0oFScRPVvyffpQ4IAEt7y/rFPZ59kDjkvdgbcsBjWwSYk4zKBEKEpSKXLfyfP9G1h/1j+/k/QSquzfxbyhUXQMpL5CzyYjsFhONYSpv08eJ7lLuUzf4JkEewTVh8wviWg2fcAZF18bko01zaIXsN1i+AOJ9l3fzRE1hK4hW2T/REZKa7/LN9fFb+Z9tpG+R7opP8X1i07APHU2yILhfKljKmzZQkNSxTQDrKWUBEWbPl+7ruyT5X+qozcilvCaPAsZIy2S75ngAI0mddh7h3YhukTcIKlHbJHGXdMk7yfZE762cf2V+Ouc6QZjlsi+zHxYWe7eZ7/JxjJTpLWeovPsO5L7rLuScApcQrp04IsCkyiM5zvUzqO9vMNgiTimVyzZT5KReV/FuXgYy96KU+NvIex5C/UyYsk7IVsFPmQxSskT2EPhdkPgrLnHXLvL7cWH0qvFuribX/+9PwHv0+UG7AHMkh/3uzcK7JtY9ufvtMzMQ0W09swd/2EHoBgqav3Lazh7MYumYY9jDnBhAWA5T/9jzqJ7aUm7vpWsoNPBGG+GYrgRfyU6gmknAbdSSTDuq1hjoP1/2WYmtaYdt+l5pN7JoYx4HcMMJTK1g8s4Bbd2VxxXASI0cYc3MUqeuYUKgNbtaWayC4yca+LOamgJv0DOA5dzyJ7O4UjHSIygtlVJbrSM9lsOc3ZtGo1xFWm0hOZOFOZWBlbSRnRtAqF1WSXno9hoaD5uY2gkqIxvkymoWqStDjjGXwwt+ehFnxkN2XRWoug6Dqo3q6huYWY1qG7UzqPLfHsTc1t/SLzM0GKh1w87nFIk5ut+BMTsG59iCeOX8GlXIFrsmzewK+CQyn2zrKzPapRAJ1z0crk0WqVMB1tQ28yagpolQQWgjqPpA24F4/jNwH9gKurWJqbj26ivILW7DyrsoIDy9Aevc4vHKAypkCdv8X+9q4Q8JCyNB9z2yh9PfzMFp1+KaBzHs/ifxv/w8w3O55OLrtb+L2SQI4CqDI+aTbNPkO35N9A5+VMB96mb32p1K+1KefncTOSr1x5xSZt4Pugfkc1zbxppE1UPYOg5zXFSnvdXDz5epUXVtB4eRzWH3mUaw8+yg2Fl5S7tuyqFPIdNu2DAvbTR81NJBLN3FkxsLu0ZTKJP7EuTK+/PQ6vn98S2XhIjiWdoArpl3cdfUY7jw8puJd0vC1FFHSAJOpEUckYBd4oUo2tBmaMEeGMDmaQtM3cbJg4dGCiyfObODxp57G4vkFNGrVmERCgxxzgH3jGdx99Sw+fssB7Bpy23EhFNuRfWQwYx8+Y1kqC92OaUmKfju+ZTtNj2JHsu3KdbsNkNKtvFhr4OGXNnFqy0duZi+ueMMt2H39rciOTsIIA1iMz0kXhvEJdQNMA7p4/hw2Ngvw/BBFZur86j/ipccfhuNtYW48g+GUoxbFK+byGB9ilrv2rY8OchDc5PjwU9ugi72N1NAoxg4dwq7rr8fiqbM48cijWJs/p1IMmQlbLTiMb8IVYKvawlPnS3jkdAXlOsvnwhAimQhwzWwaV0wlMZ53kRkahZUZwbkzq0hVyphNOximq79lI2CsTcNSAKudcODmh5CdnAP2XYFdv/YO5Gf2wFRu+q/+axBwk7XKho4bILKNeEMdvbGNa51uXKKGRgwYwc1+bpCsV3dT62W04j6Le4+bQIKbBBz6MTf/8i//8mX9HcRwvlJwU2TKjSOBojg3pjhwM7o4DApufu5zn3sZsyI6rnG3d7LI/MEf/MFAzM1u4Ga3RY1jRACc8uy38JF5QOYUGWKDADTR8shsIuhFF7h+LzITCKgRtOnXrmhZOwE3o3Hg+rVLPh9ER+Oe7fe9VwJudrMDcbaC73E8aCMIWvV6cSzo1saxj9Yhf+vv8+BKnSIjrxdoLvHyyBbSMxPHldnPBg4yLjvRI4KbvdzH2V7Jlh5lbg6qQ9KeXu2i/JjRd1Bwk4B3tLxe8uymj9EyeDBn8hLO337uU7QPegzOaFkEFajnkvm512GCoAbjxkmMyUFly405wc1B2f36ISRahxzkBXAiiMkxl/8F4OGelPtTARH1xIQ82HCtke8JaMJ6CQBItm1h8VHG/F3YugJccL2WeHcCkLFMuQBi26U8Af/EfVdAO3Ez5fckjhjfY/v5DOvmd+R7Aurws14XUrqeSXsF+GP7BGgT9z5x0xMwSy459bFgfRxLAfIEZKJs9R9hAIqXjNQvoJrIXeqinIQFKTIXZqkAuDJmOkArSSHUwc0wLsia4842iIu5AKusT/quA4FSt/RB2Jg60Me28zv6wVnaLeMkWXepm1KPDiRLf9meqD4Jk0eXieivgJsS+1VAKpnLHCPZ4+ogpOiUyEnGUsrVZS0HZ30PLIxe0Wl+X5J8CotUytCBNz4n81PGi/ND2MEC/ss4CVNSXC5Ft+PKEd0R/dX1VmQoFxX8vq6L0m+ZzzInJWGYPu78rjB1pQ/C/hXQROaBzE8BIcUtXXRFLgLYdpZBAJPyELkKCCxxT4U9KnOff0syIGmTgDLsk26/ogA1dZT9UmHQ7C6MxX6GPPARVLaw+r/9LrznH4NlObBmMhj+1B6YE4k20acRoH6+huXvrmDPR0lYCeFXmUmcgGcNpm3Anc3CyiYQ1gO0Ttew9ddngLIPEGu0VDRPmL6PfzVyeCEzDC/hIOv7sGCpZEIJy0al1USxUYPph8i4SWzVqyiTRd/0Mb1ZR2u7gjfPZHB4KIGRIymk7hlB8gK4uaTiYQq42d43X+y88m6EpRLjeo1mOwu67WD8aA6jbxlFai6nwNH1J5cx+dYx5PdOwR1zYdgh6mtVLH77LJrnGwgahoo3mT6QwtQds3BHUwjqBhqbZWwdX8fqQ5vYc9d+WLkAlZMlbP60qNicnlmHk7GRYGg5s+0er07yUYDzEnBz7qJbusbcPLHloZbM4Oy4CzNpYzSZUeBmTbH3LQwl0whNQ7FJmWSoZQE1E3CqNVxXK+DmoKxAT68NZaDV9GHOuRj6yAyc/eMw7SSKx1ZQPrWCRNbF+JuOoHJqA4kJemO2UFvYRHL3CBIZB0aCTNYA3qkSyl84i3DTR6taQPL2DyP323+sQvjt5CV2QeZNFGzU95/6+hU9Q+r2U85QslbIZwrbMtth+OLei35PBzx7rc/SxkH3wdG2Sr36pVU/Gb4ObsZIqHD+LI59519x+sH74W0uK6YdgUdiX5yEauBJC7cJ/hkoc3E3mpgaCRR4yUQ3jmWi7gUqRuNK2VPgZi5hqViXuWRC3SAQL2zjcrQyHauj3mv7VHOC8IKoGNqw81kUA+CRU5v4Tz86iefmV9FoNi+0vt/BtZsiJBMWrpoZwn95y37ce9UksgkLfitAiwimAvtogjtAZuirGwtlhDobDDI31e+qArputwHP7VoLJ9cqKNa9Nju15ePkWhWPr7QQjB3ENTfeiCNXXolxZgq0EyjVyljeWlPg6HA6B7vRwkPf+Bqe+emDsP0qDk1lcNO+EdywbwgPnC3hJ1YCxywDG4qZSbZmO2Qyv08K+ZRt4qP5LG62m5ibGsfkkSMY2rsXmytreP6hn6n/a7BQdlys1etIIkSOwehhqLWHprZGJmq1hbrXBj7TrgXXZj0B0vkRGMk8isUGyudWsS+fwmiWt6u2Gr+QwKaK1WkhwUU24aKWymPy7fdi/5veivzY5ODZ4vrNYu1zjoVsdrh56OWWrtaRzjgylhdBBLlp7ldlP327HHBzEJAg7hm9LdxoEdzk4XIQcFNnqg4KbLxa4Cb7wg0fYyEx1pEOdsWBD9GFgfHi+iVt4qayF7jZD0Sl/lwuuBlXdlSvyN5j7KV+iU6ol2TGkSEmTNe4hTLuPW7GCWYQbKd+9HpRXgT5GY+sF4tZr0fXv0HATbqMk4naK8mF3sa4udZv/vX7vsx9/blXE9yMk7HeZh5eGG+N7N1eL7JYOD/Inou+Xgm4yQMSgVPGxuR48ACny6SXfLt91us7g27q2IZBwU0mI4lz9+tnuweZlyxDZ272ikkpzM1ebN6obAYFNqUvtA8ErTmP+yUiY4w6ApzRywleoDKxBl3ddTfXqLw478ncZhxKMjYHufDTy3g1wU0dwBD2hRz4deYjx1TYDsLwEqCMshYQSAd+5DsCWuiMPAIEIiPZU+isSLZBb4ccOgQQFFBI2qK7qEWZgSw/2hZhMeog0iBzSPYzepuFzScy0P/XmX5yUFM72Y48ZQ8l7dCT3Ohyln2W2BCdYStAoRxO+YyAuTqTVAdwowxAAWr1/ZneRgG3ZdwE/JP+yfcEDJLnZcyj+0R9rPU6JT6brKPSTgFyJYSBMDhlbPXEQGyDzjoSVjLlogOR8h1hlUbXXKlbl7Xot8wbOaTLWEXboctJdFoAV36mzykZ+6hOiq4Jw1VAZR0g1vU7qkO67ujjLvNE2hVtn87mFoamAPD6nBbAU6832ofoJYpcZAjAreus1MH/pR7dVkR1X8oS3dABEQHKpW0C0Au7TMqS9UKXadxZgHr9SsFNsjab549h/T98EsGpk7DzOdiH0hj6w/0wUiYMApnlFkrHS1j69prK4F05WYWdtpHek0ThiVUksiZGb51GciaN1lYN1UfXUPq7FVgJJitqn1V5sua5+KvGEE6nc4DrIB0C5aaHlG2rMHb83PM9MLRcPp3Gdr2Bit+C4/mY2qyisLiOt5C5OeTEgJuXMjeVvDowgyJthkDCMWFnbJgZW7ExExkbzYaHlmcgPeRiaE8W6T0ZmFkDqT0ZVBcqOP+dRZy/f0nFl7TZH7M9n4NWAMMysOeeOczctRvOcALN1Rr8LQ/1+SoKZypo1j1YrgHXMdEsewgrIVpFD80yWcrMkdFu4KUgZyfm5h5xS2dCITI3mVCohmNLJcXcbOaGsDiVhpN0MOQmkTBM1Ml+9ttsXsugp2eAJvOIMOGQacFsNHBVfQu/5heRc2y0VO4OICi3YI4mkPnANFI3TSgSFBmpzcUaKi9tA5kQYYOhBcjy9RVYPXT9CBLDKahMzIQ8mfTon0/De6mC1vY6nNvuQu63/3ukrnxrvy3aJZ9TtnK5oe9FdDCR9kXmowCUeiFi9+P2/TK3uzVqkHV3Rx36JT38OrgZI2jGlTx37Ckce+AbOPPQd2G3GqS4tsFNhWhbakIT8GJWLqL9Ja+FJpo4MmVi77irspErAFNhhAS7FOqnGIIK0FTWRRLhtF2+O3Pi4sTubPqY0qccGGgSBPQNPLtQwOcfPolnzm2iWL0IcF6uzmSEziK6AAAgAElEQVQcG4cn8/jDN+/Huw6PYSpjt42A32Zq8rqn7ZLOa412hi3F3GR/OuAYO0omZiMwsLDl4cxGTbE+J3M2CjUf61XGEg0QWAbOVFtYgYFmLg9jZAx+Joti2MBqdQspx8VhdwgHS00s/eRH6qZpYiit3PGTTBzEdgzn8AAsPIUA20Sd21TNCxYxgRDTlomP5HN4z/4JXHXdNXCHR7Fy5iye+cFDqDHzeiKF88ksfh6YeGhrDRnTxBhjqxkWRmBg2DAwaoQYDQJkwwBOB4mm4U/mh2Clc6hUWigubWLKhkr0RBCT46zG2rDUTZFt2bBsB8iPAQevw/X3fgTZsQlYFiHU1+YlzAF9I9vPQBHclJhigxzs425W9M2GuKUzlla3Fzc9BBf0BANxG5Zu37+ge9oDwtwcBNz8zGc+8zK39Lgyo/UPAm4KMNbLlU7K5YLFwzQP5DyYywIWB3DqbdkJuBkX1y66+Km9T8R3ZSfgJoPCxyWw6aV7dEWi6+vtt9/edzKwD9QVxiuNAx671UNAg6wvxg/s9+Ic4A9dNbuV1+196s6g4CbHehDm5uUAaXF9HKScnYCbvdrezTbobeBmk+PB+Li9XjsBN1k+57/EVaXbXK8X7STDnjArMYFzguZ6GwcF5AaxWf3sr97OT37ykwMlFCK42S3m5qAb1TigU/q9U3BTEgOx7l5y7KWfveTEcAZMUMJkUb1etJ9sC5OY0F6wLYx5x8sNZv3tx/4koElGL0OG9FoLu7Xh1QI3daBOABQBYwTYkGcExBFwMQ5s013TxNbLHkHACTkYCdDGz+MAQx1YEdajyEMvQ8BBGVeddSIAlABgeluiF7PSv372OzoXRW46qyzadr0devnSD12m0i69X8J00b8bBaWlftEn6Y/eT/1QKjLXATxddlKXjA//FiBO9hx6nVHgNiprna0jdesAp7wnzFyZQ3xf3JBpi/gd6ZPYAdmPSht1AFaeEWBQnpF6dAZydOz1OREd37j+6mOn65P+XV3eLD9u7HV2k65vUo4Au3H6LSAn2yJzLKo/us7quqqXK2XLnBa3e2Fl6qC81NVvTkldMl66Dou96CcP3VbEtT0KzlMelIPYK/ld/tbHhm0QZnCcXZbx6gZuhoGP6olH0dhYhdFqIhE2YNY24TOcgNdCWK+RsqcyprdOvQTv5BMItsswcg6c67PI/94ehQO03dINNDc9bD2zCb/SRNhoe3Py89CzMfquCTjjlmI0+psNVB9cRfm+NfU3E84oLAGhyi9xX5jF5uQUrGQKjWIFG+UyJjJZJulAq33IhkWWvWWhyYsqzvVaE5mlTXgbJdxC5ubwpeBmO+bmEqoR5qbSVxWyrf0LvR7JUmRsTRKw4BrITiSRn80isyuL9HQa7lQK6aMZNDcqOP2PZ7H+8AacZAJG0mzLQyNbhgypt1HDvg/vxi4FcKZQObmJRsFD7VwV5fkKSotlVNargGfAcgzYjgXLti4Am9GAbRzXesFHXmVLn8Pk7QJudmJurjDmZhPVVBbeoWkwMzLd+BU0oKhITIhswGHCoFYLxXpdMWunp2dQ3tjAvq0VvDmsIOdabXCT/Sn5MHM20ndOInn7rMIXgoqH2ktllI8XMXTTNNYeOIvM4RzsEUcBnskhB8O37lLjS3wk2Kih8vV5NB7ZhhE2YU5Mwd5zFex9Vyg5w07BcNPK05PYjzW7Dz7d6FsB7OFppPdde8Hk8VylZ0znB2I3ZC7oTPB+62R0/uxkf9qv7F+Vz18HN7uMRKvRwPzTj+LRf/5bbJ98BqZkVeSNLkFNMgXpCmTxh+7lBjbrHpBoYP+4iT0jLoaSdpuBqfB9SdndBjQ7QSw7AGG7ESrusJa8sWM3YCUs9SEZ7dstA9XQwPlCFV97Yh4/eXEF5wsVtEjx3OErqtC5pIPbr5zB7VdO49rZPLIOs6B1Nrec8rTIloWW76ms6X5Iw9E26LbBuJsGnltt4rmVKrarDYxnLRV7MmMD+0aSGB3N4EXDwZdW1nCK9HoGmm1jvB1wMkDCtLArsHBNA5gr15BOZzCaS2JqKKniXxYbHp6vmPiBV8GJsIYqrYJyAWfmnzaxnbDhpJPAh2an8Ok7b8Ok62Dhuedx4qe/QL1UhZtNo5jM4PHQxAP1Ol6qFYFEShBnZWhsmEiFId5oJ/AmZm/1mjBbfttNZXQC26UmautF5H0fByfzauFhX322Qy0e1I92FrIWDdiuQ9h/54cwe+Qq5ab+Wr4GBTf1jQhBxp0wN+M2mvp7wty8XHCzX/myKY4+x/EZlLkp4Ka+QRWj3+tQOwi4yRhIdGckE5Du472YQlI/FzDG4SS4xrhJ+kFINpd6f8UtvZcLqzA348DN6PyPA1PZ7o9//OMDuaULuNmt3G46z8QhZPARkO7FEOP36eLEzMjRBAVxdfI9ghrMhsx4m/1eLJOgBoGuXot9r8+YpITj0utFpmA/cHNQUEV/rt+FQ785NSi4SR3txdLTD9x6nXpbCWqTucnkTr1edGsjc5NhM/R5Gv1dnyu0uczsSvB00E0bN44cf449wS3OF2HG6UBSt7YOMl792iJlDBpzMw7cjLOLg+pyVH9eLXCzX5sGkZ3InW7lZHDyEoGb+W594xrIWG7/9E//pMaS9oXzshdzm+0gKMq5Sff2ndox6aeAm69GzM2o7PQ1W34X2QhgE2fH9e9Fy4wDDuPYH/raGG1HdF7obdHlGFdGtP2y1kWZKf3sd7+5qctLQBN+R1incXqog37RPsXJWZdtnIyi9rqbnKJ7krh9ibwnfRGgKOoeGPfdbvXyfdo7YcjJJaLYdGFu0sZK/4SZx3ZIcpno3BE2I58Rtp5+OBeAlP/rLFSJaxk3z3VZ6mMbnRfd9Eu3d/p3BNTj96Jumvpc6afX+vhEdbrXXI3qkOgoy9MZr/KcyI6fS3iDqN5GXU2j8tRlGTc3RIYsh8/y+7qN6FZeFNTnd6PypT4IS5Vl6oC2hN+gPnabb/pc6cXcDBtVFP6rWxEsnVK+iDwzB2YCpt9UZCXlr0fykRHCSKdhOmmElQBGzoB76xDyH9qj4moSJFXHYYKy6YQ6fzJsWeiHaK40UXxmG5krs7BzFsykAX+thtL9q6h+bws2wU23Hf9SYaStFu5DDpXpWdSZYGhxBa0gxBVTMwrcLDXraHoesraLFglFhsIEleu7Pb+KdKWJm6YzODSUwPAV/d3SL26i2heQbtJGejwNd9JFYtRCYtiAmTVV3xiWzkhasCdclUG9+MgyXvziPLaeKyM3Rl/HttfkxVcb5yivljFzywjm3ncI2WsmUT+7jPpqGWGdZ3RDycmv+PCKQKvQgrdWR22jilqloeJuEoi85HUhoZAObtZR/VIB5ZUanlsp4TkCyMkknKv3w7QMxSIlU5MxNzdrZSQTCYxmsipc3sL6GrYqZVx31dWobW1h9+YSbg5KyCXJ7GyTpNi+MGUh9ZZR5N6zC6HtIGx6qC+UUHuxgtF37kFzrQQr46g211eLaNVqyF851fHYNBBse6h8dwH172/AcBMwnBBhvYqwWtHcvgOETDBkJeBvbytsyWbYk9/4PWT/6D9eEIOE/eA8EFsStT/Cehemuy5DsW9id/i3XJbInIk+H2ffpO6ojYquOZe7Vr+a33sd3OwhzcrWpgI4H//i38BfX1JBhtUGgrEabLI3Cf0x9mY7TkHLsLHteXATdczmQ8wN2ci77WDbbVdzPZ5Eh8mpbgrabt0XFhg1uTs3CGRJEuQnrTphowUDpaaPcivEUqmBx85s4KEXlvHkQgHbNa/j5r5DoLMDxqlGOEmMDA1hZmIEY8M5OLbdRl0VQ7Ptcs7bHulKG6gNVfYwsj3rzPruE+w0QJd3i1coaiEBmoaBZtrCWraOglVH8wLrspMBqGMqXR/IlUMMrYVI+pZiv/L76mLJNpAYTWJptIVN10MTpMZe/H4b3AwxnU7h9990A+4YzsI7+RJWT56C1/SQSCfRCA28YCTwkyDA480GKtSBC0zKdsY2I/CRDEO8LZHEG3wfM62mMpTpkTFsFhuobJSQCQLsHskjl3bbetCJV6EmPki9d9GyEghnD2L0jW/Hlbfd0WZsviyy86s5pS/G0tSZB7qh0l1Q5CaVbDgyVXbqghc9EMjfOwU3CcL1O5xEjW/c89wMv/e97x3ILf2zn/3sJf2NbpZ1A67XNSi4ySzf/GH8Px6sCbRJHLNufaX8maX7qaeeUokx9MNF9DtkbvZL2tQN3NT1odvvaloMCG6yrVHmZjfgQV8g+TvHjEDUnXfeqQLt91ooKR+6E1NfmQhGDqZR2chBjyyv/fv3901aRDmT6UVwq5cuRtserXcQcJOAHRPkEHzZic73sxJ6YoZu87LXHHol4Ga3jZDUF51bBJspq7m5uZ7dIuDI+cCwDd3aHjdvGa6BLsy9Lld6VUwdIJBOmfKHYyZxBvk+fwZNMKPX0++QzmdfKbjZT0/k817zk8/sFNwc1C29lwx0wCGuH/ycAArBSjKyeyUEIqBCW8GDAVmfvZi8tCNkz//gBz9QjGqdGR5tbze5iR6+2uBm3BwadIx38pwOxgn7T0CtnZQTfTYONOw3JwbV0ctpV7f2RN/vNs795s3ljtcgtiGuvzpYdLlxBqP2m7LQk+JIvVFwk3WLKzjr7hYyguWJWzLL4BzW13nWFc2ALYxDcZ3vJfd+OrZTPZF9hQ5m9tPZy2nDK9Ul2ctTdixLYtQOarN2Olfj9lm9ZBsnEx1IFvkKA5VlCQOZfdOTGumga7f9DXWQ4Chjbr4McG3UsfHvPwhv4QWAAOUlA6r9IdiaArna7snpd44he+8uhPVW2wOzFcIre2isNNq5Exwg9EI0lhqK3Td57xQSow4M10RrsYry1xfReLgMK20p1h6PgGYYohGE+LKRxSkrhe2mh1q5jEw6hTceOIBqtY6l7S0EpoErZmawUSqjWG/AdRibMwBOL6HGbOm7cjgy7GBYi7l59vOnMP/NdszN1BBzO/CMrL06ickNshwdWxGoyGY0O/FAVVJeq43AqnBvCOBtt9AqBarvpiWohR7Es41vELxkgqLEUAJ2nnkn2vgB2a48xNMzls8EpKAyU7pH5qyvYn9eGLNL3OfJ3Gwhv5du6cLcrKPypU1UVup4bqnN3MTwMJyr9mGDAGIQYCSTRT6bxrNnz8CBgb0zM0QLcPzsWaxsFUBShWvauM6r4G1BCcOOgWbQwWOqPpA04b5hCNkP7gUcS7Wtueah/Mw2WuUyQpO4DuOsBgoLGr5+HOn97YRT/Dss+6h8fwGV+1dgkpmaVCnp24Og47c6XMPv2g6St30I+T/4DxcGTOa5ft6J2mz+LYznl+l+hymnvy/rhpyVBpnHg5S7U1v7Wj3/OrjZQ7I0oNXtAp77ztdw9kffhEeAk4t5yNsTE02YCrwyM3kkh0eQZFa7wib8egmOUcZE2sPe4SQyrqWAOeWOHor7ecc9vRP7ou2p3p5YfLUhwTZrkqaF7xMYSyRdOEkXpWaAzUoTW9UmFgpVPHp2Ew8cX8L8ZgXVJpMC9VeZSydHp9YOsEomJG+zlEv9hZnYbqVttQOtq+C8tIEZB/ZoBmbKRqLmI9iqolGsKbCTMTClKawvkXaRv2oKxTETTddUsSkvXGN1jCAZknapicSJbdTXSwgZy4PWlsbWMmCNZREcGYE/5rZZn9LmTkU0ISOOjXfNTOHK9XUMVypIwlDjYwYhtg0TDwUBfhb4WFBIJgFHkToFH8D2fRxIpHBrCBzyPIxYJlK5IRV/8/z8OjLD05g5dBTu+AgeW3gBldIWZsMQe20b45aFDBNQJW1U0mMYfcPbcPC2X8fQ2ET/QdnhE7LIR42O3PDK5kEOKXq8KX0DR2CHDKk4d9+dboDYJoILdAMclLkZBZSih9y4Q5b0Xd/o7BTcjLrUKS2QUAudjkc3UoOCm2QBMkYkN/FMzMHYkkyiIwfHbkPNNp0/f14BnExsE/eiPAiYDgJu/vVf//XLEgrFbdp1HZLf2dbf//3f78nc5AaUjKdvfetbfd3S48aV/eOmlC6jjMHZC7CQ8SG7irExyZBVe4WO+6TIiptbgpqUedxGV5cp5wTbzziYUl63sZH2dzuUELAjsN9voxCndzuc+i97nCEN+EPQV+TUr0xdt18LcDPucMM5QGCK49PvxpdgM4FNjk90Xup9jAKcPOTxUoHhCHoxm/vJJ6onYj/JBiTwygzdbKOuh6KPO7Wb8vxrDW7G6W50o8y27BTcHCRUgS6TbhvluDHRx5ffo50nI5vjO4i96DYmfJ9sCI4lL2f4f/SCL85W9hpb2kzq+KvF3NyJjr7SZ3WAUy+rG0gxSH29QB9+Jgeyfragn150WycHaeP/V5+h/ISBwz4I0/GV9If7wmiMT1lfOUYSrzHqtizAZ9z+RkBQ/i8AlIy3AKncR8jcE7f0uHibr6Rvg3w3DnwbZD3tticYpM6dPBNd6yhTCU/Sy41/J3X8sp4VWcftPfU9kugkdUZnFotdl7MM9UWSP73MRjc74Oa8Bm5GfaC1L/FYyWzoxoSDzB0TyN41i6DWzkjNjNr181WUnt6CQQJPIkSrFqJVAdxsChN3TMDMkJVkwDtfRfmr5+H9ogwzbSFknMtOjoiTDRN/07DQSmcxnHTgtZooV6rIJZOoNhrwfB+j+Ryu3r0HxxbOod4KMTc9gRnHwfZTJ7HFmJuzORwZcTF8hZYt/e/abukqodBQO4tE7KsTWu5S4lUnUfCFL7SJWGREEgDtVtQlj6sIdgQxNTxPmqD9r4BPBQbGZHOXAnkxskVwM4td75vDxO1T8BjP8p82UF5u4NhiGSe2mjBHRjB2y7U4u1nAamEd2ZSDvdPTeO7MaRS3S0ilU4okRhuTthNIJlzMlyqY8au4K+njDQkDVZ94h6+ynTPTu3tDHtkPtcFNlenZsGHYLoJSFSc/8yzyV49h+NoxeGs11M5uYfKufTCS7cTEYTlA9cHzKH5zUWVit1wtFF3HkfdlY9IF3OQ80cHIOGAzztvilzWPfxXreR3c7DMqge+jXNjAz/7lCzh97BnUvRbSY+MYn9uLyT37MDY9i5HxKaTzeQQtD8/c/2UsPfJjFJfOwjIb2D1k4MBwUmVQb7Mx2wjcBfajJBTqfKaMvXqi7cyuLlx426HYn0QSTSR4M5VNwzdNbFc9bJUaKFTrOLVexo9eXMUTCwUsbFZVQqN2wqKL8GT7r+4vcQsgKHXw4AEFTv3iF48qF1seGHkgPXrlUdS8BtbrJSw2ClgOi2jmLfhGgCkzh73GCHJlE+dOncXZM2cV4CEx1q6/8QaUnBaeby5h3ajBV7dD5KJ32tShhFpeiFTBg1+qt2VG+SUshARVkwZC3oKQQqssbduYXHy1M9ElQx/jBjDCYMyWjbxpY8Q0sYUQxwMPC2ELNfqgK1fydmxRSVfvhiHenMzipmYDewhsukk0AxPnz6wjP7Ufb7r3NzF87TX44akn8X/+62dRqFWwKz+OG8f34MbcFA4YNhL1GmYOX4uDb3ordh0++prM/0HBTbkFlcym4vrDceFGlm6fZG4OAm6+bNMQg6QT3GR8tH7g5gMPPKDiogm42a0/F9e5S7U3CnhcDrgZLTu6eXyl4KZswHbt2qVAXzLK2M5+LwImdFEnkBfHEtspuBndfMdtKKPPvFJwsx8woIOFlAmzIh88eLAvAEx50D2a7qNRnWWZ1DsmDhkbG+tZFseWIQDuv/9+xdDrx1x+NcDNfuN+uZ+T4cjQEt3ATfa1F6A0CLhJl3omWxKwUXQ7rlzdFY5rx549e9QPx6ZXsi/pP8eYFwTUf7Vu9bl0kGf0/8kIph1iXNdeLo6XK3N+j+0kc5nypy3j39Eb9n4Aj17/pz/96cuOuSnlxIGVeh2DHMRfa3BTdEe3v/3aHb3Ions69bZfkqFu48v5zrH7yle+oti4ccyIODup61i07NcK3NTnby99uhxd7gZe9gIcX0kb5PKVbY260Ma1P2q7xBZExysah6wbUKXrXlzZ3fY43XQhTod7AcK91uJ+QHL0u5KoiO/rmbcHnUvRPklYIwFNRcZ6zEqpRx9HkYGuM+rcEgTqDCBZtyUhjewNuH7zM9pN/s739URL3WyVLicBX7utR4POCdEX0Qn2Rfqo1ydhhnT9iupRr72CDlR0AyXi9DIqb9Yh8o56+XTT1UH1Qp8jvcZAl70uZ12W+jyPzkm2Xy4N+ZwkfdLPLNI3fsb6BHxnWTJG/K6wh+PWg1DAzTjmZoyC6OBm9o4JZBS42QToGUy5Jw0FVpIOyOSxBPPq82VsPLiBsdsmVSxGuqB7C2WUv7aI5iMV9bxJj0bihaaPc3UfX2/lEU7PwM262C6XsFUsKWZjOp1Sp1sC10yMU2eioaSLZDoNxwvgnt9ApuLh5qkUDucdDB9NwX33CFLXDqP8z/OofH8NrbUmrLyAap1kH5JNqHN2VjiDwi/lLK27mF5kbyoRRQFKtRDqH0TQBfV8p9wuyINGlL2UZCQVEtgr+kjMpZD59Wm4bxlHkwzZL62jvFrH8eUKjm02sO24qB+aRitsoVQqq4TLiZSDoWQWyaSDaq3WBjaTSeSzeWTSWWxuFDFVXMHNKOJg0kAzTCg2ZlhrdcDNIWQ/vA9wyUA10dqoYfvZVZTmi0jkM0DdgF9uwkwBE++YhDuTVwmYGZIurADVB8+h1AE3TYKbg5DOEi9nbupu6bpd0eeeJPGLY+9Hz9X8W7dB/cKBRW3toPb03/K518HNAaTPga0Ut9Go15QhTaYzcJOpNh1de/G5UmEDT3/ry3jpx99HcfEMEnYLh0YtzA25yKkYllBsRxVbs5Mx/dKNcpvurfAixvHoTPA2RkmAs+0WThf1VC4NJ5NCYNoo1VoobJWxVCjhxHIRTy8WFV377FYVpZqn4nhcWk98xzlBmFWUhwbG2iOY+Sd/8ifqQHvlNVfhng++FyfX5/HwiSex4pVQMVqothoXXNd5ibUrM4qb567E2w+9EV/43N/h2PPPKwr43ffcjff95odw/89+gH99+kGcKq6gaSpBAIGpFglSMSmjhKlY4UiRxW8DToKLHpBKGGCYE16kJEjkVDdghsoqLyROxj+hjJnoqeYBtFNkXDabdLUBaoGhfpj8yCOjVuwvKzZpmAK4poG3WkncaBiYNiwEtRa2N2rITOzFWz78O8DsNB488zS+8PDX8cLaYjtuhkEbmMBkdhhXz+7HG+YO421X3YQbDl6NqdHuiXUGUMEdP6IzN6mXEpCYv4vbBw0ajSOZKwQ3yYTr5Y43iP6IEdwJuEkX3UFiQkbr1w2u/E79fc973jOwW7re37jy9I2YDMJOmZv6JpEsI7IT6VZJRmE/tgrHjaAz5x/dmHXwbSfgpi7fXge06IZcwE2ChN1ewtxkLMxeCYWk7G6HAJZPEIrgL0Gwfi8y5gj+RhljbOuVV17Zl0HJ8glsUu/JkO0G7Mdt7Lu9x1AB/Zib/fp1uZ9Hwc1e8yWujkHATR4qCAIP4pItLBLOyUHATL1NrIeJfshEJaAqczNujkb7En2Wdo5uydSp2dlZtRYxW3u/EBE7HQfaUc5RAu5sN3Wr28FPyo4DMv7/CG7qNlD63gtgjZNL3Hhwr8K5TtY3wdhBQFsph7aU48RLEjLl9VccMDFo2a82uCn2kofcQZKQ6f0YRI7sF132KUvOFdpBrkvsB+ce53ucXR9kPxA3ZgxJwbFiPVKXADxxoB+fob1hkjcJESHJFSQGGevRk9BwDWBcX/aLQIeAbPohT4Ah/s+LRP5E+8lyaC+krfIdAVFFr6Vc6hTZv4wVGN1Lkc3LNop7rR42iOsz64/aVbadtouXQ7r7uQ6ISXlsm4Bu/L1bmbR909PTl/RJl4WMmV6uAFCUu4ToYB/1DNjyPUlqQ5vPceY+h2PBOgQwpbxk/6mzOlkG+6pi1bdaSv9Yp67HXE9oy/k5f6Tt4tqsZ7HvZ8Ojh372h/3jRQf/pwwliY2+p5bkHewf+8Yfhh1iW/Q4k7pc+bvot4BzfFZikOp2kX2hfLmGUAZsh8Sf1BmNAuZRXpy/bIf8L+3g/7LPZBkkqsRd4jLmOXWDMmH7+NJ1VOa79IP/szxeDlFu+hjxe5w71F3+LrFU9csHXV9ljrOtAn6LDDgnZS4JK1gfC7ZLAHjKg2PDeRO1JQrc/J8+cNEtXbn99X616JY+lkDmXWPI3nOpW3qr2EL9fA2WywzqpnLXbjJ+5HwF478+DXvUhenQLb2C8tfPo/7jkspKzvcIKKrjJgJ8Aym8mB1DM5GCQ69Lv+156TgJ5TlZbzZQqlaRzWZQb3koNRpAtYHJYhOpYh2/Np3GoXw75qb77lEFblbum0ft++torbdUYhweiAm+KhKPhMgjnGmx7R02ZsdVPbIQqj+VmzpJVi1SMi+8AaOTFFlhFYxVCoaR86GOw7aJkCHjegF6wmD06a7eIXQJIMr/+X0mEt72kJhLInnHJBJvHoe33ETti+sq5uZxlVDIQ9FN4fyoi1QmiVwqqbpaqzcwMTQM27ZQVxcsLRVqL+EmUbds2JVtXF3ZwJuCMhIqW3obECBzkyEFkm8cRfqD+1W8TJbXXKmj9PwGfKMBdzKrMr37BQ92NoGhG8ZgZN12WDuC3eUWKj84j8r9y5pbeke6l8hEA505JmSVvu3DyH/8f78wFJxfekIhfQ7qZ1/qvlw8xe0D9DNYr5ib0VkR3UdwvultiHte9i2D7pv6zcWdfv46uLlTiQ3wfGFlGU9/75t45ttfQXllHsmkgUOjLvYxm1bKVkpBO6PuRzpxLNtE8M6NSec9ZYM6BljAzQsgZ+AjMALYrotULofM8BCshINCqY7V9W0srW/j3EYZJ9YreHa5hFPrFayVGqh6KoVPbC9ECTk56O71iU98QoGcf/qnf6pcNrGKocsAACAASURBVA8cPojb3n07frF2HI8vnUSRoCatmCRL6mREskID07kR3HLgOtRfWsPiqbNAwsbY/hm4M8N4/twpLG8V1E0U4zgzjmbeCTGWMjCWNjGRMTCTA/YOAfuGTYyl2qAmQc6cayDN+CbM8tZOJAfeqRDktDpEThooAsDMZM8kRxXPQLkZosJMbs0AxUaIlSpwrsTM7sBSMcRaFdioA0UvQN1v9yhrGph2LEyHBiZaFvZkJnHPb/0eSmkX337+Z/jOMz/BfGEdgZ3oiKAjV97qGSGOjO/CJ97+Abz/pjtwcHbfAJqzs0dkwy6bEN2I6Le4cgNKA8nNATef/F+CvHMzwRiGPOj1Azf7GT3ZAO0U3NTd0nUDrNcXBQriAA/25d57733VwE3pj94OAnAf+9jHeg4WDyqMt0m39OiLG1Eyyu6++261+esHsrCf3JAS4Dx58uQFBoRkpO/ldsvNp7ilxx0cpW36Z/rvOwU39cOm2hRpjOq4RS76Hg8mBDfZNx6Ker24OFMeP/3pTy+A45TlVVdddSHhSK/vU/8JkHKMuh3eo32I+1uX4a8quBk3V6KyufXWW//NgFlpi1zEkK3JsZUM5v1Amujncc9T1+TgRN0ig5RsaonH2CvZzE4sM/WKISX4EwXNohtOvZ0yFwYFN8k2lFhrO2lf3LNxc3OnzE3G3Ow3TlLPoBvefuWxLzyQ88KJMXv7ZULX+87xoU1lu7vZRv396KVMdG2Sv3cCbsrlmQ58RHVE2sAQCJ///Oe7AriDzPFo2WLPuM+j3SU4Qv2VOIe0rbxAIsDSb+2PjlW3dZzJvghIc60gaCN16VmTWRd1mwxxXu4xyZfE35NEX910nvVKYhWCmwRtGAaDFxv8jN8XUEzY3LxI4QVXNA4yw4y8853vVOAJwS4BfaNtlbawP4zbynZLBmt+xu/97u/+rrI1fJ/rjYBa1BfaOraBMWL1OcLDKoE8xo5mW9luAZ6kDTqbTw62LIOXxuzTysrKJaKiZ8Rv/MZvqLkq+y6dlanXz7I5DrywoS0j6Cfyk3jt3Wwty2Sb2SYCfyRKsC/UMZbLvYkOdsocIDDFecyx4DrAvY/eR5b1kY98RMmU7WcZwjzi/lVYn73C/+hzmd8niEh7QFvAcaZuSlIlvX/6HGN72TfWx/ZyPeG5if2UPsq+QvRGwGcOiMx9/i5tpW6wDfTA4PixDQIgy948bq1j+WwD5c26KWfuwbm+sX0iP5Z13333qTrElV3KYxgXXhIRhOcYU5clBIHMG36f5bMe7nEps+9+97uXgKVsC8fot37rt9ScE+auxFAVXdMvCEQe0f2ouKAL81ffJ8TZI5bJtv2/7L1nkGTXdSb43WfSZ5b33V3t0UB3w3tvCIIWlCiKpMShNCSlGIY2JnZ/SPq3+rGhjZhfOxOxOyMqViGuZjjSgAABkSBBAxAAQRAe3UCDjXboalfeV6XP5za+m3Uajw/pqgHITOBFV1RX5nvv+nPP+e53zuHe9Z73V8uY//d3wz9/dMMbUiFgMod4AsqwdF5tneCBodLIELVi8Er1hEKJ23uQ+/xWHVeTSKEeuzLgLDgonc+jtlyFm3dgZiz03DyIxFhasy+Z3dZbLKP0sxkUn1yFqRMKMQER7VYCaQ5+ZGZxPNkLP5ZEF2M4ugGKlQqSiZgOAUcGYqFSQXeWbbJQZSLeQgmp6SVYqyVcP5J+D7hZ+N55lJ5Zgjdfg5EzNBPI7E7qJEGsU5AJgJwPb64Kb9aHqjBB0ru5Pt7jek5yVNKANZyC2UUD3NNgZlAjmuDpyG6GYcJwTAQbSZTchSqCMsG694LIGtM06s8jBxhDFszuBFRBIWCfK0Mnb3LzZc2WVXmlmZvJjw0idks/agQ3/2GhHnNzPo+3V2ooJ9MIdo/Cjtv1PB+OA6/mIpWuJwsuVyoa+kgl4jBsAwXPgFWrYn95CTfUVnTSIcEU/JILlVJI3t6H9Kd3AqYLRTLUqo/SRB6VhSUYXQZi3WlY8ZiOsWn1JWClOY8IGlvw1z0UnzqH8s8XoWIWFJ31alWdVEg7isYSGvz1nYpOMmQwd4sF+KaFxH1fRff/+p8vTvFG4KYcWHAu8v9y4BKd9832yUa6Zzs9ks9QJlF2aKJfInHxkEqepTyV9SoyqV0otnblXsr3H4Gbl9JrHTyztriI84dfxqknvouFsxMo1woYzBrY1RvHUCYGi7FDtJudJBSiwJQk6hvMTX0qslGYBjrrsTfrpyT1eJwe41rw1Nq2ke7qQqa3C2Y8jmLFw8JSHjMLy5hdyuPsYkEDnKeXSzi/UsVquYaq623EAv1NsJMTkRvdN7/5TZ3N9i/+4i/w7LPPwrIt7LpsD+IDXTijVjDvF1BmRGCiigJi1NFaDfaZSiGLGAwXOnZILfDIsUQqpjAUN7AlZ2BnL7BnANjTC2zNKQymDWQTCnGbiYE8rJUU/MBAwmasUoWzK8Bbi0xQ5OuY0AlLYUevgQOjwEIReGtW4dwKPdYDdCUDjHcDO3oM9KV5qg24VNZqAao6Fkg9pmjZVZgtBDi37mNiOcA7S8CZReB8wcdCOUDJ8RGz4hjpGcDY0DAm1+Yws76IfLVSD9RMhDbkms2x7Y6l8G9v/Sy+fMencGB8r04u9GFccmIZNY7C4KacilJAijLGusg9FFBUyMn82gy4KcIxagDy3XQFZczNVsAbBSAZo1TsGzE32/VXWDkU5YjClMxNKnetwAoqzkwoFD4Fb1ReI8Wd8TM3C25GjWduDGSEcH0xa3QnzDbWmYYmYxCy7zYDbjZjbkaVSTF25XPOlz/8wz/Up/DNLnHLjTI3mwEZzYAEMTjYLzRGOYfagSBk8xCUJ5DMiyAHDQwq9e0uGqCc8wQ4m13twNnoc53E3KRBxrJZ9w/yoju6MF2iRkAnwMc/J7gpChGN+5deekm3Q4z4TgCuaHtFHoT7t5mRyns4z2m0UV6R+cL5zh+CoGIsd6o08n1sD4EzsgK59qLzuNl48L7NgpuN1vBm5xXLjYJ3mwU327EKm637ZnXdzLjToKW84PojgNRObtAo5zwjcBKWee2ei8rHRn2/GXAzPE8blR1mSLCuf/u3f9uwbY3mdqs5EO1behKw/zjfKc8JMLFPn3/++YagX6P11qot4fK+/OUvaxlNA4l7Gvdp/kimbcpH6gQcn0YxUDuZF9G+ZFuE4UvWIt/BPZT6Atc+1yr3EJYXHmOCPQTNOQ5MOCWApLADoy6ABMYI9nAtCAuTdaHs+MY3vqH3fN7DQxuWLUCReGewjOiew7JYZ+oKlE+su4S+kPKljDC4yT5kmwiKh+cpD2c//elP64/Y/3wf+0fcgfkO6kXcnwiwUeegQdsMxAyzSHmPgJ6N1gplKj1XOBYcc441QU7KemkL5yC/Y90oP8kMDDMN+Q4CxVxnwnYVI5ptkBiuzdayyDlJOEYd4MiRI3o+hHXKcHvDoKS47YdlePj/BNMJLHKOsx1hl3wBpKMgJ+9hzHseJrC9rFuzNd0I3Gy01jkuBMV5cEGQn33I+hDIffzxx7XHSvRQlzHcqQcQ4OR3sndJffmb+wLHjbKBYaWEtSlzkMxshhfiITPXOAFxls31zR+JoyogJ5+TcFkCgLLuMs8F3OXfMkfCLrVsezh0giQUeo9XlOei/OrjqBYK8MsFGNV1mMysvboCnwliHAd+rQo/v4pgZR4+PfLyNaisDfvaLHJfGYfSbn6eNnFrSw4Wn15Adc1DfNCEmTLgrntwljyMfHIQiZEEVDoGb9lB6RezKDw6DytlQsVoL9fNRuV5+KmVw9FYFl4siV5jI0N6pabdp9mGmlurJ+Ex6kmGc7kscoYJ9+QUVs/N4pbRDPZ2J37DLb34PbqlL6E2U4I5aCD9sTGodBzubJXZkGCO2LAyMZQOr6ByZB2q6MGK2/UcFsR3aW+bOiKmJgp5+RqSV/Ujtq8LfqGG6uuLOkScfVcGxnAM3jkH7isFqJqHxL0jIEpYPbKE2qk1WLlEfXrSQdNlHE4WUP/bK7kwB+OIH8whti8Lv+jBn/agkgpIBfBXK6j+chnIm7C3JpH8+ABit/ShNlND+buLKM5W8dbMOo6T2dk3gOw1e7FQWEGxVILhK+1J6WomqQFf4x11r1fbsrDqB0jWariyuorr3TUkLEMnbNYjnHdh5CykHxhA8p6xum7EeJyOD6dQRVC1kT+xhJnn51CeqaB3Xzd2fH0cVpbMTaXxGW+ljOIT51F9cQ1K+VBdGaB3BNbgOIzuLgSewwwmUJkemAPD8FnHOElqFhJD44jtul7XRQBFSdwmn4XlANfQpYCbcugRlUdRvSYs30RXZ5myD4aBVmHic88Ig5ud6Fab1Vtb3f8RuPlB9mboXRSS+cnTmPrFE5j85ZOYXFzCuusgnVTY2RPH1lwccdKtNdu7ztnUclPYnBosexd0pNCpw5j6jouTXp+e8HkKID+AFbORyGaQ6sohkcnCN0zkCxUsruQxvbCGqYU1TC7mcWG5iKn1CuaZlKjsoVD1UPUCQpX67WOjY7jn7nuxZ+9uPPbYYzh18qRWeLfv2I54IgGny8J5Yw3zQQEOGZNkLwoVVaroBbCDAFk7wFjWwN5eE/v7Ffb1A9t7gKG0QoonPiaQSQD5EnB8jhnLgN39AboTPr73NnSsy4NDBsayCj875eG5yQA3jxvY2WOAIU/GMgF6MwGemwBepx5nKlw2CkyuAQvLAa4ZUrht3EB3UuH1SQ9vLvjaJb07DoznFK4ZMTDUxXjBCmVmvKN7getjvgycWgWOLwBH5328vehjdj1AwVdwuTPp3SmciK6eJX4014vPXHUnvnHf72Lflp1IJXhy9N5Ln0q6Tt1N3Kwzej+oK8rcFLd0EUiiJAiD4VKZm43qy/m4c+dObWi2ci9m2VSweDovcQLlfZ0YMI2UPyo2v/d7v6eNiGanRXyObIa/+Zu/6SjGaLQumwE3qQBGN4pwn9EQpxLMwwSedre7qFSSxcL3EhTlc+2YmzSIaVC1ml/NQLzNgpth5maj8joBOLhREpxkwhD2yXuU1FAncWxohFHJZtlkTrJf2p0Usj8IcBAYjbJNw2PQrF8atY116QTc5FznnG8HBkWVl1Zzo9l6CSslohQ1W2M0ahjq4J/qooziOBDQ5Hrkb4KarYzMdnVrJBOaGYOtPheDn3seDUMa1AQYyLjmnOwkZi6ZTmRjCfAernuz8doMuMl9uR1zc7N7Svj+zYKbki29Vdui49eqftH3hO9t9B1lFdnwBE/axeDkwRZBHzGKG82rdn3XTJZ90OAm68ayCEpwn25VL64h/oTXOPdEca+OygB5N/c0ghLCUOQcp7Ek4GY0ji8ZWQK0tVuT0e8JtnAtEfTguudhgmSy56EPAS2Cao3Ghn3LvZ3t4fwMHwpSbvCdBLz43kZhRghWEnhi+7iXCojL2L5hcFP6RcBNvovgE405gm9iSIprNceEP2FwMwwchcFN9iVBVL6HbeH48N0EWAluRvUFGW/qCgSgOVYsn/VnvQRUEqakgI0CbkbfGQY3uQexn9mX0p+sN/dF6mYEGKPzTQ6CWB+G2WE7RB6yPgRuuSdLSIOo3GOfsd08nKU85cVxI8jJdhHwpVHMPmKiS4J9YdYix/4P/uAP9B7PNcw+l7oLk0gAzkYyl7KDbeQeTEZqeG4LuMnyOUc4xzk3+X62kd8TeGT7OMf4w3UZLYfzShi3nOu8JKZo2OBnuzg+JI9wvBp5kLAtsn7JUg/LNtaF84D9x/2G/+d4sh9YPlnH/M2yOS5sB9cbx5V9y3kfDoXANvKAmPHKCdJKGAjWgf3A8WF/P/XUU/qQXdou8phziwclJDbwWa5jvl/K5W/OH94fZpvSFhAAXQ4Thd0r/SasTPalMH5lbsq48R5Zo7I2NyufAqcKZ+YElv/ym3BPn4DZlYa9J43c15ksxtQsRa/oI3+iiOkfTGL0s1sQH84g8ExUpovI/3oK3Td2I7OzB3ZXAm6hivLhOaz/3Qws066DmxrfpJu3h8eNLM5lemDE00h4HmbzqxjMdSFh2cgz3qbnYnxoELOLy6gFPmKZFBI1D97Rs1BrJdxE5uZGtnSJuVl8+AKKzyxoN2pjKIbMvaNwTuZRe6cAb7UGsz+G1G29OvmNu1wDqn7djZxJgzImasdL8BeqYLw39rG3VkXiyl5Y2zJwpksoPT8Hw1BI/nYvzK0ZuMfKqPx8UYOX6U9u1QxG551V1E6vw+xKamIWQ/HZO5Kwx2PahZ/MV51gOWFAMdFS2UflFytQTEifdmGMW7AGEvDecOCvuLC3xJH8+IZbOsHNh8jcrOIoY26uVFFJJRG7eq/O/VEpl5C0bfTlunHywnl0JVPIpdLaxX8xv46ubBccxror5XFFcQk3uetIMSTLBuziFVyofguZz48iee0W7Wrv1zxU5ypYe2sVtSUPsT4TqWEbiaEE7J4kVNzS92kznuDzbAXFR8+gdqIAf3kR8TseQPr3/zck992x2Sn5nkMXznch5oj8Dx8yRWW2rA/Zp1gBri85JJBDsfBnctDAe3mf7DXCkg+HvQgfVIiOET6Ylf100w1/Hw98BG6+j85r9qhXLWPt9FHMvPBzTL30DJzCumYIrlddLJRrqMDFjl4b27sT6EpYOqyEx5gTRDAvxtkkRb6eRKh+YrPhg83PNqiRnKgbETpB53ASKB0ClJ6n77EY6yzbhexAL5K5LGBaKFQcLCwXMD29gKn5FUwvrWN2tYTFfBUXPAOzcRPlmq8FYGW1prOYScwTLp468y8OM2nD3taN2mAM63GnDm76zChWD+uRsQgcAreOKNy8TWH/sIEtWQMZBaxUApApzvtOLwV4ZTJALhngyhGFY/PAqUWgK65wwxbg1elA9901Ywo7+oBfTPj48Wm6fFsYySj0JYArhxT6MsBPTvl46YKvs9nv7AfmigqWF+COrQoHBhXmCsB/OxLANYHrtirs6QHo+NpnB9rl/bVpYLlCl3pgVy+Qr5H9CeSS5JvWGaFHpwI8Pxng9bkAZ9YD5MljZ8dbHB8XQ9lu3LPvBvzpZ76Gy8f3IBVvDGyu5Ndw9NwJvHziTYz2DeOugzdiuGegbQzG6JzTJ0oNQFERfAIMUQmSOFBhdygBEmg0RRMKtTPuWhmqVAoJlhDkbHZR+FEpI+OPRk1YUelkWUaBGyp9LI+KWSvjloAAAUK653TCVI2WQwXu93//91tWUdzSaRyGN5TwQ9JeKpQ8KaciKjGKWr1c3Kio2NPI5DPNLo75t7/97fdkS5c2tQPvuGkxW3onzE0m5eF86gTAbLfZUYmmexcBznauplSK2Rcsm4ZEu+zJLJvuejTeGrlbNhqjcH2bAZu8ZzPgJudgs7I2M/8byYRWnzUDPMkMagducu7RgGoGCHO+cOxoXLWTHwJu0lAiIBNm/IgyJu1oB5i1AjWj7RXlK/w73F/NyqZSR+OS4BlBdBrhrS4ad2Q9sX2dXpcCbsq7tT4QSe7WaAzajYvM9UsFN1vNvU5lQyf91WhO0N2WrO9WY8PnvvWtb70HBOykzEbyMtqmzYCbjYyOcD3E2OBn3MtbgbG8h/uNHKhJ/wgoRtnU7OK7CSIQUOL6puzlOibQSICeAFC4v++77z6dyOlSLq57yl0CRJQTBFG4trhWyFyjLhC9WBeuO7rOS0IyYcHJvewbSUxDeUIZT/COYAyfJ1DJg0QBNtkm7hf8TsBNceGWMWUbydykbGI/cK/m/sK1IbElRcfiM2S6tWNucq8iC5dzdMuWLbr8KLjZbJ5xLyT4dPPNN2tZRF2GPxKrUNiXnIMEy9guAbvlnWFwkyAmx5VgozCeCbQRlAqHCpI+JhjJceD8kH1ZYm/y/RwT9g3fyb4g4MaQVtwvom7VbDfbQbCWz1JnYj9LnFQBN6MxIsPgJvdQPidxL2VMwgzWsJxnOewv6px8NpzIUuY33fY5z9hGvk/aQv1CwDP2PevKsqk3EyhkG8Pu87yXeig9ifhOXiyPn7O+rCPHnd5LTEQX3Y/4PdmPrAsPewkii5t4eM6zXyUWNnUa9jnHgKxNzlWCp+xL3sP68F2sP+c/58fTTz/9G2VzLVKvJEmAa4Xjy4t1ZhupN5PtSt09vLeS9cn1wn7j2iZ4zHnIOhBQDa8blhFl2Eb3cI6VhEAQO4cySvSEZgAO3ysZ01sdjDeTXQSovPIqVv6Pf4var1/VLsbW1jS6/ngcRm+8zuLThCKF2ryHtTfWEFRc0jCh4h4SgzF0XTeq/9Z2ux/AuVDG+v97DsG6q21q02LcTR8l18N3kYG7ZRypRArrC0s4tzCHq6+4DCtreawXyogzjmJXDodOT6DLULgyBux2aiguVnFkuYI7R9K4vMtGz953EwoVmVDomUUNbppDNtL3DMI9V4ZzpgRvhZnFLaRv60b1bA3OmTJAV3ADcFWA1J29sAdSCPIevCWymX0YyThUjnUG3OUqalNFmCXAvjYFo9+GN+3AISCaVkjs7NbMz6DgICi59QQaZEwyBmkuBm+hivKLS1C1OjHLTJuwtqVgDSdRfmkF8MjadKHGTJjdNrw3a/BWPMTGNsDNW/vgaHBzSbulH54r4sxqBaMJE7nBFN6OZ3G86sGPxbFjeAi2U8Xy6iq2DPbrepybnEZPJoPRHeOYXJjH6MIF3OWuoz8WQ1Unb2a0AA/meBzZL2+FPdan3fDhuqhMV7D+xhrcvAczS/fUAIHhw+6Jo/fqkboLPvOIcC86V0ThH87Dn2fIghUkPv4lZL/y54gN1WVBp5esb5Gf4kEkv8W+3IxnkZQdXnPRg4Kw3droPpFXsjbb6ZWiy/C+cN077YfN3vcRuLnZHmt1P9H0SgmLR17B9HM/wfybr8CplrRwJPhoBD7KrofZYhWL1RoGuy1s701gOBNDivR4Pq82sqJv5C6rMzvrETnr/5gBnYF363E7+EMRWg0MMNZv0ghgG2RxeqgxZgUp4JaBeDKObFcXcv19SPV0wbBjOpv68noR78wu4/kLC/jxSh7vBK5OxtNT8TCwXEZyOQ+/7KBc8zToWfEC1CgAiE5u6UVlKIViLAAchZRhYGu3wvWjCndtV7hlq4GxNEMmE6BlNXxUa8DfHfZRc4FbtxkYyik8fz7Ar876+Oq1Bnb3KZxfVnjxbKCTDZUchR3dwI3bgOEc8Mwp4LHjAa4eUri8X2E4Y2BLt4JhKjxx3MWpZTJc60mJji36eGCXwv17lXZNXysqHJ7x8dIUoUrgwKCBm7YYGhh9+ZyPX5wNkIoFuHGL0qzS7x0N8NZsgO4kcOMWA3dsU9jSq1DyFM4uB3j5vIenJgK8Nu1joQJUfE/HRblpz0H8u3u/iBsuuwp9XT0XWZkcw5rj4NTUGfzwtWfw6CtP4o0Lx9Gf6cfv3/ppfOGWj+OqnZcj+QG4sIuSJQKKAkhibEaVAyoaBDc7SSjE6d9OiMkS+djHPqaZhe1YdIwvRBZd2H2qqeLRIDO73iBNU7MA7r77bm2wtCqTCinLpFIpxmIzkLjRJkBlvFNwk0pvJwCDKIGMF8p2dMIM60R0tQM35R1Sx6hRtVlws1XMzWh9280jGhbCPOjEbb+T/uB4E3RiGIYwo6XRs82AmGb15hx6P+BmuA7t+qbRvGz0WSMA6P2Am+IqSNCgkQEu8dW4DmmE8u92Fw0vsqZobAp7oxlY2arvo+2X+JqUb5R54v7YLHaZKGvh3436lIYajU4eorS6OM8oZwh2dHq9H3Cz1RzudD6F30EDmEAIAcNW2TRpmDNurTA3w+9odIiymXneyICNtjM8Vy4V3Gy2npr1WyuQdjPgZnSuRd8rLrCSgET2cAG1BNgiG5FgE/c07uXh9xK4IvDAe8iCI0hHkID3hw8ihPnH+U22F7/j/kWQMApu0u2UhyEEOH784x9rWRBO5BJmkbAu/FvYHVzj/JvACYFNgibikisgj4wH5QfBGB4msA0EhwjeEHwjCMryeY8kwuS9rLvoAKw31yHnMvdVAlR8jp8TLCLLn78J8vCH4GbYqBNwk/1OsIZ7EkEaYdDJIY480wm4yfIpPyUeKIEoApFkbooO1Gh+yWfsRwK8nOusi8TFZL8KuMix6ATc5Fxg+9lvHBOOA2Vx1NOD7yMwTHdy1pv9TlBPQFAZW6kbwTH2N+8VF2aOW5glyHXLQ3CyUQnY8juOi4Bgwi4MMzc5L8LgJsFZPsNy+JwwccOxIlmOzEe2izKZoL0c7IfnGg/keTjC8WX5BPFkX9IeVrat+5jzi0xntpH9xzpwHVCnEB1IDi44xwk0cq4JUYRjzjnA0AsE9cN7Msthv4guwb2L84J9zRA6ZEtKf0vsaIKnrA/bL7ovn2N92O+sk7BbZYzYZ5yvZGCG3cvZH2wj59gXvvAFvZ7Yf9Sb2W88gGA/iozhdzyc/9SnPqWBTZbHAxbOS65x+RGWL+WOgJvheR4+VOTnwhYLh44ScJNlNwM3hREqYHCne++79xHd8rD4H/4Y1Vef0sl7rP5u5L62FdZesnKY/NZH4LuozJRQPl1D7qoeJMdTKE+VMP39Kfg1H8MPjCK5NaFjbzKW5Pp/n0Dl7XUEnkKM7umBh1NlFz9OjyAxMgrHqeLC1BTGe/qAWBITc3NwXQdbUnGM1dZwDRyklY/zfhzvVC1U12oo5au4dTiFyzS4mXg3odD3zm24pVdgDltI3zME92wJ7kQJ7poLjNnIfaIfzjtVVN/KA+uu9kRkvorM54YRH83q+2tnCjrjO4FHezAJr+LA913QZdJfKAMxV+MbQc3SKZJiO5JQqz78qgcvX4W/UkNQVtpNPb43C3M4idp0CYUnpjQmAlfB7LNh78vCHEuh+JNZKN6f8qC2dAZuvjVfwImVKgw7Drs3jn2xKgbMAOtQOBZYmEn14dRqCT3ZLEa7MlCOg5PT53HN5fuxWnORZc2fmQAAIABJREFUXZzC9eUFXJW2UPJN7SpvpE0krutB+re2ajaraVoon13H2rElVJYqSG/PwFt2YdomEtsySO3KQlmBZu8qOrHWPNSO5lH4znmgWoRvKqQ/901kv/SnUPaGm36HE5NzXnTX8N4U/j/Xq7DWLwXQ77Aq7+s27am6EcuYMkhCwlyKbtpJRT4CNzvppXb3EJSsllFdmkP++CFc+OWTWJk4Ba9W1YFmdfYzcrIDwm71ZDerpRrmK1UgpjDQE8O2ngT6GGw45Kb+brKhDV9x7bVcBzkJaPLPtF0H215d9PHM2TyGEwEODsawqyeOrMUkOwRDgRpP9wh0MspDLI54No0gm8N5I4bn1yr40dQcThfLdeCSrM8gQDoAdpgx7LdiGOZLKlXMVRycdj2cs4AVQ8GImRhJmzg4YOCOceCGMQM7+xR6MoyHCSyvAg/92seRuQCDWeCePQrzReDtmTqz8+rRumv3fz8CDGUC3LvbwLYuhV/PBPirVwOsVoFP7lX49D6FQYKQEwEeP+lhW5eBsZxC2lLI2nwWODJbZzHuHjQw0K3w2BEPMeVrIJQsz9WyQhV0KwcOTQVYKgTY2aNwzy6F588B8/kA+4eAO3cp2DGFxw4HmgnKk7Z9AwpXDwJMhuZ50EmPujIKRT/A6fkAz57x8eKFAG8vBFhxTAzkenHb/mvwyevuxI17rtL0+KW1FTz1xq/wg9efxqtn38YCY7swgrCCps3fuGM/HrzuXnzqmjsxPjQKUydr6uyKgnNRcFMEiJwCSVB+AfdoxFCxjbpydQLMNashT5z5I245ze6jwkdglXGPosHvGxnKUYOQgpIKGF1hCDy2u6isEtyiEtYI/Gn2vNzbKbhJpZH92uhq1K/clKiAUqklO4JG5vu9moGbzd4brRc3zc0wNxsx+tptXs2+F3csAmU0Itq9p11fcfwIBoirmwTU7+S9ndzD8jsBN8laIpslytwM17/T8qJrIfp3I5BQyomCnJ0wN9uBm3y3jBvBCBpcnQDTkrWehl44PmwrcLaVbCBgQqOZ64j/51gTfKOBSGNZEhVF50wn/cU1ShnAg4hW14cNbpJBI3OY9WgENkc/l/rKva3k36WAm9H3Xcr+0encbzRW7xfcjPZPO5nS6P5LATebsR/4OfdkSSQjCUYkwYC4bHLvC4Ob4b4Jg5vc88jM43McX8lmHXa1FsCExhJBCmFuhvtCwE3qEQReOGYCYMr/G8kz3k+QhL8l8Qn3mEceeUS7CIfdctkGgml0Yyd4wnVLuSlxMYWdJWBJmEEprutsCz9nv3EvpH4hsQcJthCM4XvC4GZ4zRDcZFupJ1H2iWtsONaYzFf+7iTmJkEtyiHu7/Q04ThEwU2pA+tPEIogVfiggHOM33G/IbBFGUtZQCCR7WKfECgmUCmHeFLPMHOT7SZYSDnNcWEsRr4jPH/YZjL6KUtZLutPXU3iZApIHnY3ZlmcWwQ5Ce7x3SyLdYrqCBxjMjh5P1ma7A9hFnKvbsXcJPjIcZHQBhKvU1ySpSzWke1g3Z944gk9TmGWJecAx5qH8XyGc5Ft5D0yzyRJlYR04hixr8m+pY7LevzsZz/T+3o4XjT7kuAmmcOc85x/fAfBUALa4WzwvJfjyXsJshIIlzic/E4ASnFtl8ND1plzgP3G32yrhKIi8M828EfAeH7Pe1kf3kf2Jtc596ywfkBAlvoXy2VdwwkyWR/xlmIMV46BxGjlfk4msACbwtwMg68iL2TdSgInAScp97hmBRAOr7NGe0QYHBUvi0t1Taetvvg3/ztqv3wMwfQMkMoi/akBpO8dhqKdTryu7GHx2UnkzzjovbEPyZEUqnM1FN5ZRXWtiOEHxpDekq13pwKKT0+h8ONFHd8ynrKw5ht42LEw27cFZcdDqVCA5zrYnUtiR3kZvYGLXgPoV8CAqtvTF2oGnvcsvO0AmfUajNUabhlOYU8U3Hz4HIrPLKE2GwI3z5VQO57XzEj78izit2ThXqiiemgVQckDbBNOyUX2E6OI9yfgLJfgrFVgdsdh5+IwY3E4p4pw50pQSR9+zYUaMGD0ZOCtBHDP52FnAMOLwdyWqQOgzP4eMDFQHrGBDKzeNJyZCopPzcLMmvCWKjAHU4hd1Q1rSxzVlxbhvl0BEoCx3YbZbTVgbm5kS9cxN8s4PlvA8dUaSokklvoTuNZ0cF3MwYjpo+IDq66PBdhYdoEFM47zVgonig7ipoFcdy8ygYMdhQV8ThV1XpHysgNzaxzpeweRvGOUrCXNPl18YQr5U2vIbOtFojuJ+I4klg/NozyZR9e+LvTftR1eoQpl19tVfmEOhUenYMTLQP8Q0g/+CXKf/eZG6vnONAuuAcoHWQON9DmuBc5zWVvhdRLV9aOHCZ3qO+H9oNE7NqOzhRmoHyYQ+xG42dkca3mX7zpYPj+BI499B/7pX8OuFHUsDcd1NRLmB159I9UUTJ5v1JPlMFv4QtnBikfat4mxgSRGszayzGymY3BuuKULW20jJKN+D6BjRvKk4ZV5D4+/U8CujIv+XBJT6w7iKsAd25LIJpNYZ3Bi00cuRgHJhETAqWqAZ6omXqj4eKfmokiavX7/RqRf+oyTEecHGEmmsLcri5xlYzJfxtH5VU25v2JQ4f7dJh7Ya+DgmIFMXGFxKcBbkz6m88CBURMHRoDnzrh44qSPyXWFyweYSAh49UKAfAW4bkzhs5crncDnqdM+rhgxcO8eEz1J4JmTLvJVAweGDFw2opBJAqX1AO8s+9q13Q+YQV0hY9OVvN45TBqUiAN2DFhaY8Y0hUw8gOsHOLvs4/SKQi2os0lzcR/d8QDrZeC5c8BlAwp37gVGuxUOTfj40bEAu/qBW3ea2DfMwM7Ak0cDXFjzcdkgQVwDFTeA5/rYllMouAqH53z85B0fT5zysFwIMDwwgit378GW/iFMLs7ghZOHsVIp6tim+gRQX/XxtAwT/ekuXDe+D1+97TO458qb0d/VOuZgs4nZDNzUpelEVgTZ625c/E2DJ8rcjL67kdBsVj7vpeJHo6udqyvfQYWPRgvBDSqWjeJlNTLEqbiRkUIFuV18RpYjGR5ptEXBnXaiQO6ncUCXnVYXy2kFbjbapOR9bBNZEmyXxKRqV7dm37cCN5ttWOGNSpibrVzfJaEQ3dLDhkszg71RXVttjpw/HN9WrvGd9I8AXBz7sBHdbmNu93247E7BTbKABNwMG62dtCN6T7N5HF0v7YDCTmJuNgM3G81nGk8EGMlybBdagM/T4CQzheyQRgxOkV3S/kbgljBHGfeLhnW4XN7P93Jt0ggjW5wMpLCrbyfgJtc/wyW0O7T5pwY3ZQwayelO53C4/ZcCbobH6IMCNlsBsdHx2gy4GT5I6wSUbbXXhb/7oMFNATiFyRRmccohJQ/3OPfJ3ORP+BJwkzEOCXQRpOC7uD8T3AgDJsKClBiDzcBNgkBk27W6on3KfuGhAMsmgMZx5Z7Nff/73//+RXd0eY77IMeT9eY9Dz30kAZtCGCJG7KAssIEY32E7SrxxKJxxCgTCPKwjVzD/L+Am9Fs5ZRfBN7aXTJH2S6CUexn2WP4HdsuCYUo9wlmcj+LgptRbwLKGgJjlInhJEWy1kVXIBBGpp3MB35OGRcGN+WZqFu6AIM8/BEWrrSH84HzhKw89hN1MwKKEteQ/S9jwDZy7ARwE92S4B8BWtaf+l00Ni/BTx6E8TeBchrpHBu6NstBZDShkMTcZF3ImuQ8EsYnwT3xfKG8Z1v4N3Uh1p9hQkQH5m9+xzqSpcg6s6950C8hCOQQQFih4ZhzkqldEtGR5cy5JKEVZC5zvRCkJ5jOi/so+5r1CctMvpuHjPQK4Fz6zne+o+vNstm+aBvD4CbbKUzssOtq2F1VGKwiS7gWOA+5RtgvBDhZN6kT38mx43MELAW05fcsi3OJ/cb1SJ2G48H6cjwod2Ru8Xu2geVxnjQCKiWGn6wX9q0wNWUNN9Jhwv0n3wuDmWPYCYASuDV4a3OonXkLlbeeg3Py1/BnzuqYjEGFlriJ2BUZZL80BrOfQTcZVk1TlbD61jLKF0qarWhnbSRG0sjs6YKRYAzGuru3si04F1aw9t9mYExVMakMPO5Y+JHRjessB9cGZYwGDjJGgK1MhstQZ5rEtGEd+gFSRoB3ago/seI4YdrYt1qDcyGPm0ZSOuZmz2Uht/RHQuDmkIXM3UNwJitw36nAXajAZ/bvvjiCUoDkFd2wd6cA2snLVZgpG3bMRuWtAkpH1sEgmMn9aaTuHNKohL9egc9Eu69UYI0ZMPrj8BYdeHMlJK7LwErHYAwk4DKj+curqBxdA2wXuZtHENvZhcBScMsOjD5A5YHq0TXUJkua3RjMVWDH00B3AHOLATNnwz1SibilC7i5VAc3Z/I4te6g3JPFrwfTuLGyjjsMB1tthSpjepJTSiyDqEsQYN1zcMGz4PomzsPGayqOSV/hZm8NX0p5SBdcWFfnkPrUCOI7++EVKzoeqVd2kD+1ivW31pDb3gO720L+3LrGbvpvGYLJBEiuoTOjOxPrKD41hcqLq7B6bSgzALJ9MLZchvhl1yJ5w8dhDmzXcVbfxQF+c5fhXOZ6o90isjSsZ4fXkBwwhed6pzpfu73tX+v3H4GbH8TI0WiqlLFw4QzefPwRBBNvI1VcgeXVUGWsGQaj3QA2eSJESrvyA8QZr8H3sVp2MVOsYi3w0EM39d4EBjIWcrap3avFLV3/ZmJuBIiZCi4MvDLn4FcXSiiUyrh5Wwpn1hUKlSp25gzsH0rjZxdcoFrGTaMx7ORpjLI0qFpUAX5VA35ZdXHK9VHVEY43/Nw3MobVWaL8YZ0DGJ5CylfY2qXw2/stfOZyhct6Azg1YCqv6u7hBnB4OsDTpwIslgJ86SqlY2lOLAV4Y5rMR4UDQ8Dz5wL8csLXr//UPhP37zUwu6LAWMu9WSCdhk5wVCgGmMsDM6VAJ/hZrzKuKFB2gYoHOD406MiM53SANAzGwAhgGgo9cSYNUsjFgd5kgMEEkxsBcctAN5mXSXof+JiY97BcMrGz30RXGji55OHhtzwkbYUH95nafZ0xRAvVAD894+OVKR81uhaYSoPIBwYM3LxVYbCLsVSA1TJweDbQ73huwsX5fIAq0WqdSO03MhBdZOJyGjK2aDaewL6hcfy7u7+AT954DwZ7+mBcBEHfK/zCn4SNQDHY+Zn8NJrqogzwxJnuOo1ARXmumbHaTIjycwIMwqDqRNgKyEmglcYnFTzJHCntoHJEZYmnymIcdOL+yvdQ+SToGFbgGoElzfqKdaCB1gm4SUWxGXOzE7FDNgUNGyr97Vz7m72PiiYTCrVjwzUbY5b7ta99rWVczzC4GQ2IHx3zSwE8aDzRLbGTEAfN+oHrgYYjXTappEdj17Waw+3GKqxwE9xsB+azfAJrZFG936sRGCdgiCQXaDW/w8+/X3CzkSwS10+OXydxODl/2C8ECGjcNnIhbwTm8jMaW5JEgYZUO6OG7yYriOXxh+VJogL+loDoEr+NRiBBdjJr2sXbZF8QXCCQRFnW6cV52Gm29ChzUxTfRvK+E9kbNmj5/w8q5mar/aPRnAkr8K32rOi85hy4VHCzWT2kTzptA+/7oMFNqQPbJwCA/BZPDIIInO/twE05QOS9wqYKs90ECCEowHnfCNxsNpfaHZ7wnX/yJ3+iwRTuRwSeJCbgD3/4Q83MDPc39z0eItBlmow/elsQNBHAJBrDT9a7ACGylgXklHklQCh/E7hhvbhOxS09OtbtDgva7XH8nnUjuEkAkgc4bE8jcFNYsFIHyhvGbGRbyFqlKzgPZ+TgUO6jrsDDUIJnbC/HrhNwk7KJ/Ul5RvCRemD4okzlu3lYxH2e5XOcBGgj8BcFmKU/qG+JqzzHjfUmG5IAZ/ji+wlukp1LUJDv4/sF3KSMDu8DYbd0goPU5aLgpjD2ZJ/nmuR+yPvpgi3gJuvBthOoZxgl6pzUDyXRVThWZNjlnW3kuyWWqLhxs28IjrKc8D7Fw2ph2bJM6iLsa/Z/uC6c69yHOe4EwVlXzk9hQHK+CjszDOhzfvE7YXlH5Zn0B9ed9InEsxRPC9aD+hHXPHWUZvss300whWNGVidBTOoz/OEcEWCT4ySu6AJsRsObhPeqqGwToF7WtbDXo/tDVO7wbzkEoc4R1Z39ahHe4jScydNwpo7BO/kyysePwpmbRVAtwTICGPGU/lEE7ElM8gKYCQO5b2yHtSetk9YGzHxLeZ+0YVhm3ZdS3+vBq3p1u5mf0eSzDH1P5dFJrL64igsrHqZSFga8ANttHzlF8I02PeDoXBt1UI7/6rSdADFl4binsOgHcKs+8qseThQ83D6Swr4uG91ht/RHGHOTzM0yzEETmXv74Z50UJ0rweyLI74tB3euitrRZRgjMcSv74G9JQHnWB7VF1fheQaCuIKyfR1OD3Q7t3ydgIgMT58EoVINZs3UISYZd9KNA0YqAVKHmDUdtTp+EBgefGIdNRsoB7C6DCSuzSJ2bT8qJ1fgvLwIrAaw9vTB3p1F+dgCgoUazF4T5oCB2pEqgjUfNmNu3j8I+9bfBDd/PVvE6ZUKumMGRvtiKFoKW2xgi+nXY6NqELreh9r6DuphQIlVuMrHsgdMuTZm3Tj2lMsYGTHRdd8g7NsG4BOAcert4Fww4pYeR59geNmFYVk6zqb2znWgX6x86GzypZ9Ow11wYCQtKJMevDX4VYLgZUY9gJHpRWz35YhdcQOsHdfC7idwPgYj26dd1wXcpNxqFGc2fAAlrPLwXhT+v6yR6F7V6PNm9zbSxf4lf/YRuPkBjg4nRXFtBedefxFzL/8CtVNvIV7Jw/Mc1MjiJLtZARbImPOwVKmilOqC0T8KlenGwsQpVBanELN9dHcn0N9FkNPWzESToCZDgWgQDPCVgRemKzg8XYQJD3dvT2IkZ2Oh4KI7bsFVFl6adfHTEyv43J4Ybt6awWLNwFNnyygWyvjs3iSKZhyHysArNRdn6GZOocoVH2EUogpkVKAT8Ny7XeG391m4YshANgGslAO8ORXgRyd9DKSB+y43sXPQwOQK8JO3XCyXPNy320BPQuHMEnBhNcB9uxRG+g2UPSBfJmhK4Q8sl4GpVeDMKjCx7mOyAKwVDZ3YJ+/4KHqMLap0VvOLmeW1zGKHBEib3EPoeq5QJhjL1yogZgRIGkDWIltToSsFDGWBrVlgnD85hdFufmbAhsJyPsDp5QC9SaVd5PtSSm84p5YCPHzMw1Qe2NmtcO2IgV39TGqkYG/Ug9glk7DFUwoL5QAvnfHwxDEPPz/jY6IAgJsDB3ODGbshdZE0TVwxugMPXHkbPnv9vTgwvlcnI2ploIvwo0Ijp51yek5hGHX7aDXVqWhR6QyfkHcK+LRS/lkHKjl0+aESu5lYkpIJUrKCSpwhCnIqwK3iwIXbKv1E44Uny+LWFjVco8/I31HlabPg5maMwXAd2HdUvOmiRJcwgg2bvQTclBhJzdrUbFN8v+BmtL6N5konbZIg/zSALuWiKzjjcxHcjir+8nenAFCrPuwE3AwbRa3m4KW0k89wDZPNQiMlPO7NWA9SDo0qsqRaXWHmZqv7wn1JA5nMGDKgOJ/bAfWsJ418so5oLMrhRqP1KYYhf3Nu8DCALJrNXpShEtuIBitPy8V9UJhANB47lTk0DslkYRsaZcBtVr9LBTc3C8A0mvNRoHyzzM1GiWA6GYdOZUIjIzY6JzYLbnay5jcrvz9IcDPavugYCUtRDg4IbtILI1xnYW7y0IV7HwEqYTgLQBiOfyXgANtBN9RGbumNDKdGYx0GSFiGgJtkTHNdEAgh0EN3aAE35T0EehhzmSAn5xYPCulBwB8B5KgHhNlgrJfIBDmgEC8WAQQFUOFviVPGtdoo+U6n66qdrsS9/I/+6I8ugpvC3OS+1sgtXd5HkOvBBx/UXcL+4nPUYcJrTcBTyiceAJIpTzApmi1d3tmIudkI3OT9lH2Uq9wbWD4B03CG+3Ds0TBLjn0tQBv7X+JSEtzkT/gS5ibLIaBHPYdtIRgqbunhQ3fOGWFuNgM3w3Xhs5zLBPZ4fziBDuvJtlO/IluS64P3UH5Tbw0fALAvKP9FJ+eznGOiM7MvOC6XAm6KHiDgJseQ64F7OPtDXLzZL1HXe46TgJdcr5IkSvqY/UVwVeKacp+TdcK6c7/j82wr9z2OD2UIdaboITDfSdlBsJtMVPYd5Qljh/Ji/Shv+MP/y/rib3GXl9h7vF8OUVgO6yVMW65p3sc5FwZ2wuu72d4i61/shKjNUTr6NNYf+iuUf/Y47BzDViioGNl1FgKGAtvwkPwN2UsizbqLrt8dQeq2fhh9MZ2LoqUORDuPl8Y4FVTORu2tJRQfn4H7dhF2V0ybgbRf/ZxdN1CZmZqJeBjCro7I1UlHeoJAe3Tadp3kc+isj1/MVXDfWBr7u8PgZg8Kj55D8clFHRfS3pNC8uP9qL62Cm+1CntHGokDvQjWApSenoV7oQR7dxL29iSqbxXgTVYB20Lyvj4k7+nTcTFX/+o0Sq8tI74/i9xvjSN29QCqv7qA1f8xDXe+jARZrZ/Zhvgd21H+6SmsPnJBJy5K396L7q/t1H1a+O40nDfXELg+jMEEUrcNovL6Arz5ik7YlLhtCOZwCpXX5lG7sA5zwIK9NQPnxQKqJwqIbY0j9YlBxG7pR42s0O8uojRbxqEZJhSqYVc2hlsuM3T+DUYB1JEAZSzZlxc71ICVsjTgilVPhwmo+3IaqMwVEL+rH6n7tiC2I4egWNGxRFl/GQ4BSS+Oix6bekFGciNh0jNzKP9iFor5hMPkpItzK4ByXAS1GgIepLsB/EIJqS99A5lPfA2xHdfqtSfhZ0T+RfcZyiKuXa4trsso+1nWi+yBwtzW09JnBvs6kiLkIPmMa4gysx1BoOUC+Gf+8iNw80MYAJ9Z9GYu4NzLv8Tpnz6GXH4OycCF8nwUKzXMVhwsxjIYvvoW7L31HowfuAqJTBZLM1M4/KPvYeJXT6I0fR4Jy0CyJ4WBnjiGshaycQOmVt4o7wIUqp7+0S7WCQvpmIFMDFj3DLw84+LnpwsYtCu4aiSBvB/D8SUX66UaPr3TxPVjGfzkTBWHZsuIJRUGtvfiibKP856DMrmhOmiygir7GMsoPLBb4Xf2G7h9q4G0aaBYJesxgGVCZyc/Mh/ge2Q7WsA9+wzcdpnCQgn4v59ydbKkO8cNXD2stBt3LhGgDAMTKwGOTPt4c9bHm0vATFGhUA5QdQAeinmWodHggEIpJBQ0uiuXB1gusK0L+Nh2gp4Kh+aBQ/NBHdnks3Xq68Y+UQdCDSfQz8UNIJFSGMoq7O1WuLLfwLUjClcPAYNdgWZi1pwAx2aBHx4DlioKn9wL3RYyQ12PwGddkDLcABmjtUDh/FqAGgJs76nvbS9dCPDtQx5+PhGgxAGM1wFdArC5WBL3X3EjvnjLJ3Dn/hvR393blK0Zna4itCTotgCa4nbCv4V51GqqNwI3o/dHBWsjQKyRki/Bg+miLgHpP4Rl1/CV7B8CPFT6yJgIx5NqBvY0OrEOv5zg5pe//OWWTaBiTqOQim6rqx3gJIorQSfJFLuZvusU3KzrUHWWr1ysG+dOp8xNZiDtxN27UzAj3E7OITJ1aex2EsMx/CzXAoF7Ak3hGIVyz6XUp9m4UeFvx9zczPhdyr0EAwlC0s0sHEMrPK7htktbOgU3aXCS5RO+WskG3sfxI5BCA5KuoO2UJtaJzB2C0WGmTxTc4bvFmGEZNNC4Tmis0sD/p75YF645Mm7IypFMs43qIX0WbtNmwM3HHnvsPfO52Tg0ksuNPgvXZbPMzUsBNxvtIY3mabT/mgGdmwE35ZCrGTC1mbkTrs+HBW42qo8ALBIHkKCEuKVLuwg0cO8le5qHHgQjaBCF2W4CbrIMYSy3AjfFG2MzfcQ1TzCP7yd4RLnMsCusE+dyNCEVy2dWdspU7itkc7OeXOP8EQabAFnRcQwffETXmHwn+lIzcJMAjYRD6WRtycES6xsGhljOH//xH7cEN1mHMHOT5YXBTQn5QtCJXjaUjdH1w3GlNwvHmrJf3NLD94XBTcpWto8/XL8/+tGP3iPX2ee/8zu/o/ucDPcwu1LATQGpRIeQ/g0zJyWuOpmY4fEguEnWKcFNMlr5TpbFORIFN/lclLnJ+RNmWMphVPign//n3s86CDtV6sg6Ezz8yle+oucX1wfDE0g9wi7Vss7CoEGY4U+Qj8xPCS8g7WTYAM5jjg0vjiHd0glUh/VN1pNu6WSRci5xLQvLWtarsCDDe6j8n7FrWYdw//JgUfZ2giU8WBC7gO1g/TlfJU4lnyWIzTAQYaan6IisGw9xeT+BYAKw0lccG8ob1pX7hzDKBCiReRgGW+S9UW8J1oP6usQV5rNywM/6ynpotu4ldILEW5WJ7a7OYe2h/4T8w/8Pktlu7XJ+EQTTldm4M/Sb7E131UHi8i5kHhxB7PIMAoeehxuGJU1UsgHjBoxEHIHjosaEEdR94gzXAM38I62v9MwcSj9fhLfgazaoSgDxm7sR25fVLvDFI4swPBNGrM74u4iq6UTCgJlQWFn38forBTx3qoj7tmVwoCeG7ovZ0ntQeOwcij9ZgLfqwN6fgnltCsFpB87hPMwRE/GbuuBOBKgcXtd2a/yKlGZw1t4uwJtydF0JiCbvH4CybZRfmEWNIOhwEvEDfbCGs3An1lB5Yx5+3oE1nELsYC+sXTk4J5ZQeXMZftmFvSOL5PWDgOei+PdTqB5e00CeMZRE8sY+OL9ehnOhoBmPZMQmrs8g//czUAkD9sEsjME43CMl1F5fRnx7GqlPjyJ2c98GuLmA0mwFh6YKmFirYsdoCrffmUXMMjRptp6zZOPSDqgeGEIwiAHJy3qg4gZqr6/DOVZFjPU3AAAgAElEQVSEl3cRwIPKxZH9wqgGcTVr1zVgxFSdlUlL3iCD09BtuMiwuqhMA0Y6hsorcyg9NYPayQKsgYQmb2kMu8lmqeEM10V5ahLdf/qfkbrtczC7hy66pEuIJlkn4ddwHVP2Crgp+vD70WlkTr+fd2xGL/iw7v0I3PywepYnraUiFs+extvffwjFE29grbAOp3sQAwdvwIG7P4bhHXuQzGR/w9CrFIs4f/QNHHvuKUy88AxWz5+GMjykszH0dScwmI2hK2GSGa6p1UoZ8ALomJJ06SbU+fJ0FS9NlqF8D390TVZvMD85U8HbcyXszgX4w6u6cGrNxOMn8ggCV8fm3DOUxX88XcMrho9Zw4fjBciaCtcPK3z5SgO3jysMJA3UqsxiByTsOq2b4BzrErMCndDnmTM+zq4rMEkuM4+7DnDdVgNXjQHpGHTynZcuAK9MBTi6EGCqEKDEUwuemJkBuuLAQFIhaZmYrQRYZcb3dw9GNty461R/Us4ZavOynMLnL1cYyyq8Ng38+HSAUysAaNsKQ1J2LAI2APrjCr2x+nHMZCFAoVI3kmOGQm9CaZbqNUMKt2xTuGIASFvAeoUsUAMDKYUE3RJ4yqYlqIJilvoYsFIFjkwH+OlJD6sl4OCIwm27FPYOAvkS8MhRHw8f9XB0KUBVmejv6cKXb3oAX73rQVy+dTeS8caZ1Fg3X2+k9aRJ+id0xCiK2sUNfMOtkkpFOAB6s+l+KeBmVNi2AonkO7qpU2GnkhcOLv5BL0MCPFTuyQSgu0zYxbWR8dwINGlWJ4KbX/rSl1pWuRG42QjMCL+kGWAmz7FcugKx7zpxw+e7OwU3m21knD9f//rXO3JLp7IejrnZ7J3tgLBmHUuFmYwGAr3twLHwO4TtQqOq0dUJ8NMOhJb3/msEN0Uh+iDBzWb9TDCD4CPdJzthcXMdcfxoMEp227AxKHUPf8b/k71JI56GMwEKKn8fprJGY43GMwEzHqQQpAhnBo72RzNZwM87dUsXcLNVu1qttUbPfRDgZrv3XrQFQgcpm5X/7wfcZFnf+ta3foPB36z8Zn3brHy+518KuCn7czNwk0CExNyUpDxaz2DYpI04kZzLki093Ef333+/BmEIUHKNXtRJGoTBke/4PNcID14koRHlAPeyf/zHf7wYry9cDsFQSWbDZySxDnWHZuBmM+MsrCNF29kM3KRMJGDO+6OJcKJzg3sS91vGno7Gx7wUcJP9wP1OmJtPPvmkPhiiHsAxIjDWKG4w60WgkGPKsZEQPNKvlIuSDI2Hr5wfHAceAv/gBz/QelOYKcm6Exwn+4/9TtCR+hT/TxahgG2iZ0rfSnlcD5SLLIvgZfjidwT+CJZRRhOMpY5I+S3gZqts6Ww/54S4QvMArRG4KYwlvosJhaSNMlf4DAFh7k2sE8FH3sP2CYAbze4bnU8ERPnuMAOZ97BfJOQL38d9jH3Gw0eGQyCAGN6/qN/RW4djz3qQKcvvJQEQ3xFmpnIuiDdEK3CTADKBTY6FJBmS9/AdnLtsI8vhWuP+wtijBBjlYj/++Z//uR4j1p2hImhfcrwIEFOmiOu8sDbDgHCncl7mkDDJCHyy30QuiYs672u133Bc2ddRj4vSr76P/EP/Ec6Rl2D29AOqzprUVxTc1EoGASjaiB7SnxlG8s5BGNk4fM2CrbMr3YKHwrkyVo6UYKcN5FfKiOUMDBzoRu+VA3BLZQ1+OedKKP58FqWfz8LuSdXlbcKENRqHNRaHWwvgna1q0FCRwUm3QNqYtP8MHzSV1ysm3rgQ4IXFCu4dTeMKuqXvSyL+yV4kD3aj+Mg5lJ5dglcJYO3KwOyPweg34Jwp6QQ5VpcJb91B7WQVyg0QuyILazwJ50QRtbNFHdotde8AUvcMweiNaVduZVnaPd8n29BxoRjPNG7rhLt0xferNf2dEU/AiMXqSeU9Hz4Bg4KD4nenUH1rXYfVM8cSSF7fj9qhdThTBQRxwNyagL2F8SprMEeTMHIW/DUH/roH9+Q67GwcqfuGYN/+rls6mZtvzBQwsVrDtnQMN+5RsE1PJ02iT3k9DBzHzkdg2DB6YjDHbJgZBWeiDH+W/QEEHuCulZD9rR1I3jUKo9vYYFUCcy8tI95rIzWSRuArlOYr6BqPw0zSDre027vGI6w4gkoNpR+eR/XVZfgVH4ouo60uDWxWEbgVeEO70P/v/wviu6+Bt3HgwDUpB0TheS7znmtLYkhvxibqdB3+a77vI3DzQx49nvgUlhcwe+oE/MBHbngUfaPbEEs0BrFYHW0o5dexcO40zr78S8w/+T0U56axXquiZALJrI2+XBw9aQvZmKljP3IJUf4y9HG+6mGt4qEGBT+dwGtrHt6Zr2JIebh/1MaBgST+x7Ey3lks42C/gVvH0zjr2Pj2jIMTRoCKGWBrjlnKTfybK4GenIHjswonZwOk7AD37ARGsoxFojTLkiXbZqBjRi6WA5xbCzBXDJC0Aox3K+RrwKFZH7847+PwLDBfpEt6gJgF9CSAbExhpaqwXA6wt0/hru0GdvQYePKsj1cuBFjjyQcTIWk5UY+yzNOQnhhw5YDCp3cZuGWMyYWAFyeBH5wI8Mq0j5IRwCXTdSNHkv5PrQ6g3rPNwA3DCgyN8vBRFxN0Q0/X43NWXGCuBAQuAVBD1+mmLcBdO+rxQgl+6vgoFIh+3cvcNxmr08dzZ3y8PR/g8mGF/cMKEwuoZ2XvVXjwyvrp3itnAzx61MdPJ3wsVOK4Ye8BfPXuz+Lugzdh68DIb2RJdz2ybYuYXprDmblJJGMx7BjeitHeoaZAKOePBP4WV+6wMd1IGbhUcPOiPrCxiXRiTFMYUxnliTJ/qBBRAekUsGu2ZKnwUEGnkkkFk2BWo7h9rQzT8LsbAVpsHxmEX/ziF1tKDirm7ZibndQj3J8cSxoiNDJo8PHvdoBNM3CzU7HXKbhJNkcY3AzXq10do3MoWjd5XmJDkf1HRbqdi7Cc/JNZQJC7VTzZdnVo1F/h8ZM6/ksCN8keFOZmJ+AsQ0d04pbeiLnZUn+LgFhk2dBFjoZkJyxcAiKcX4w5x/aEQ2eIgdkM8KQhSMOLse5okFHu0HjrBFjtZI0Q8CB4wPoR0KDcCbO2Oun3cDmbATcJCDViIjert8zRdmtT6rwZ5ibXGJl3na71TvpW7/bCjOnwAWa2JljSLibqX//1X2vQQNuy7wNkDddR6vovCdxk/cQtvR1zk/J0s+AmgRm6+bLNXFPC4JO9SYBN0UP4fhph/Jzgh4AhlM8Ev+hSG71Yf8oKYYtJnFHeJ1nLo+XxO65F/rBM7tl8Dy9xl+bnfJ56B8FNgjXhJFOso4CbXNPc3yh7GrWT+xFdilkPejCEwU2+ZzPgZngv4kHw5z73Of0RgTOCTgQiCXBSdhIspJ7Bw5SoESz9LGGL5L1hcFPYsDwEolykzkT2L/WXcD3YLspsAm4EWCXZC9vG/pN+5N8CjrN86qEcA4lnGgWIGSOZwCnLZ98TsGXbqBeKW3orcJMHXwQAud65r0iYAvFWkvksruniWk9gMXxYJmPEw2O69nM8WVf2t7h+ShulX0V2EPwj05HzlyzScNId3sP+JljJPYhtZN9yXLlvcE/j+IXlCOvOPYs6HhnSrJsk1pG+5hwUQJPPRsFNGTu2X5ibbBv1Ycppzp0wI1XGiu/huqTeKOCmeB/I2hVwk3Xn4QfnA9sm4SIEDBYX/vDBh9QrPFdF/objhYq84BgIS1PYnp1sBaIXCKsterjpzryDwpN/j9W//kvEBwcAw3rXh/mi89IGaLURq5G8SXe5htjBLFIfH0Liuh4EJQdm2kL+nQIWDuVRXvTRdTCD8kQRqb4EgpqClTExfFcXPL+mPSLp/u6+U0Dh+xdQPVKA1RODx8zjOQvJg12wrsjCu1CGd74Mv+Ai2IgUJ5EjDUthraTwxikXv5wq496xFPZ3x9AtCYUOdKPw0DlUCLAZgDmYgHOiAmvQhld0YPTYiI0m4U4VUT2+rt3OjYEY1HBMZziP98XgnnU0kzR+ey/M3gQCGsUXuYcN/PabDQpd/hmPtFBD6XtTCMo+MBCHQ1BgtQL/QgV+0dPsIXs8ifgVGZQPrcEITF0v3/VhX5GAc64Ay7WQuH0QsbsH4MzUUPnuAopzZRyeroOb27sTuOnKGGIWfdIJhtR7jIA0MQOzN6nd31W3De9CCaWXF2C4dU9OXwWI7coi93s7oLqtOmBbDVCZLWPmtUWkhtPwKwEcurCnbCDvY/D2AcR76+8nyGmk4yi9No3S4zPwJsswc3VgM+AANrlIUPJLRd3O7P/yl0jd+CDMrsGLyX6FtRyd+wJuco1xvdKm5jpqZJN0sl7+Z7gnfNikZU6wWe3xf4Ze+Gdog3TzZhRpr1pBcfIMzvzdf8LikRdQWl3R2dGXnABLjgc/YSCbtdDfFUNPxkbaUohRkeJmCIUznsL3iwFeL1e1m/dW28RB28Q2AK+eWEW34eGmrSl0DaTx7QUXh8suTNvEbeNkayp8Zp+BakXhvx7yMV0A9g0q3L69LgzKVWAoZWAgzfKAfJWsRiCZCKBiZFwqvD0X4IfHfDxzmlnKAxR9UvPriYvcio8dPcA9Ow3cutXAG7MBvn/cR74SYFuXgfEeAzNF4MRaQDlSD+yrAhg+M8kB2zIK+/tNXDNiYP8AN38fu/oDxGMBJlYUnpkAXprx8OulAGs1RTl3ERgdTStc2afQZUO7j7824+uEQ1/cb+CKYRMTq8B33gywsBroUzKCqiy+OwZcPwp8dq/CbVuVBmBjlkKpFuDRYz6OzpNNqzCWUxrsnC36KFeAvjhw1YjCHbtJTlVQvsJMwcfT53z87WFPM17Hh8fw27d8DL9zyydwcPtlcDwPs8vzOHr2JH51/BB+eeI1vD09gfH+UfybOx7E5266D3tGdzQ9tZTsalFws9n8I9uALkqdAEDh5dPIYA4rxeH/R41q/i1B0QV84KkvfwhCtAIguJ6EnUnllso9fwh+SDbZsGhrBH6EFcDNiATGDqVrTquLJ+Q89Y7Glwo/0wm4Ge1r9hkVNRoAVJDDrreNxpabIzPRUkHdjOyRcjl/mNCAY9LsovJJpZ3KPfu+0Thvpn8b1VM+4yZOQ6hdDFIxsiQzrYB8l9IH7eoefieBFRqA0atZuR/G9ssxoGFIY11YF52UQwCBc6rVvZIUgmtts1e4D2gAcRwJ1IdlRFQ5k79pTHMsuabCrvbtwM1wHcXY4poh0EHDWuRNp4AnwRwaiDRiKXcILvAzSc7QSKY02vtb9fHnP//5i66wjfqY602SY20mnmdULrdbC+wn9hFjpUYPnsJtIiBCdh8PlRpdjcpp1P5O5mi7Oce6EvwhyNFoH5LPmIyJ48irXT+0KzO6t/xzg5vNYm6GwU2OpyT8IIh9qcxNtj3sHhrty0Z/C+DEPYlrmUAO60NXawIm4fAG0reS/IeHL5Sx1A+ieyP/FnYnwTQCjNyHeRH4oos7QU7Oa9aZ5Qv4QVnJn2i2dAE3eYjAxHyUQ8JWDCdx4DohW5L1/aDATdabe4mAm2TJUdZIwh2yWjl27ENJlNhq75T+ItjGPZ0XwU32GRn1bAN1C4JtHIso45MAmMhtApIcgzBbKFw29Uj2JfUfApDRuMm8l/OP7F+uV7aB7HyOC/cg1od7DQ9NwgmFWOewW7qEY4oCaNF+4LjIvfxNhijrxjJ4yTwTF3DqVwQWJSRBI1kiexL7vlEbOae5zzDTPIFvtkNiMDNmJcFAzlG2URitYbnKOc8x4ZyX2KyN5rx8RoCVoC33yPAl4CbbwzFlWZxDEtpBiAUEUMRdnXoDwU22K8zcZL8KuMl5wjXDsWI7RZ5I4iW2hX1EeRhOfiRjwToKo1b0ed7PMsSVnOuO6zT8Hs6RcMiHRvJZ+pFjwHUaTTDI7OjlQ09j4f/8OmKeB8OMIaDbeMCEQA6UU4NXKtZD3hCcs2ydLEchCcM0kLg5h8xvDUFl4giqrHMc+ZMVLL22CrdSRe++LsyfXEF+uor0SBrbP92H9Cjd1RkujcQZH9Xjeaz81VlYHl3ZAc/x4Ts+4vvTSH5iFCi4cCbycJYrULl63UzGQowbWF1XeP2VGp49XcT9W1M40B1/1y39QE8d3HxtSWdzN7picA5VEOQCOPkK7PEsMjcNaoO9dnxNd5/B9EVuAM/yEdubgnu8AntnGolbemAMkPHjbayRTQCb+sV1cNMnc/OxSSjfqIOtCyUEBU9nIScQqVIW7JEkzIyBtUfP62Q9ZAKZpoHYtWl481UYnoXEbYOIXwQ3l1CcK+HwZB6n12rYMZLAbXcmdc4SHXNzwy09WAfswTjsXX3avbzy6hzKzy3AHkprRmpQ8WBsiSPztXHYoxnN0FWBAbfkYeXEKs7+eBZ20sDYfUNIb81g6Y01uMsORh8YRDxn6PB8BEMRuCj81/OoHSvAJz5j1uDll6CqBIYNmPEEzGQKyrIRMN4dUQXfhefUEHSPYfA/PKbd0RWB9g2ZJMxlSYone6fYWVxXsnfLM2EZ8n51G1lbYT07fLjTTjf6p/iefSSEB7b3YgiMj8DNf4ru33wZDDJbWZrF4ivP4tyj/x/yF07rhWDZTLkdoOoGWKu6WHZcFLhxxw2k0zayGRuxdByzto3nHeDZQgV0KmAsShIU6MreqwwMKmArSOE2MOkDR4oeelPA7+438bsHFPYPKeQrwNKKwpNnAqxUA+1WnuCBigfs7AGG00Bcu8cr7Ow1EIsHOLfq44XzwFNnArx4zsd0/WAIZhwY71e4d5vS9z97NsDsWoCRFN2/DWTiwKszAd5ZIWkdGMkoDKcDTFUU5soKRSdAwgJ25ICPjVsY72Kc0UC7x8eUj5WioSn825gYKKew5ikcW6CbPN3gA52cKGCMSxVgZxoYSgCFGnBmBag4wBVkWvbz5EPh+GKAtxeA3QPAjVuASkCXe+DYTACvWk80dOWQgXt2Kty9C9jXCzx7LsCZZYWUpdCbBk4s+VgsKdw2buD6UQVLBTg86WN6TeHKYQP7R6Hd2F+fBP7LKy6eP1eDlerD1bsux7U7Lke+UsThieM4OXsOS6VVODptHs95DBwc24kv3HAfvnDLA7hsy66GLrrhzV+Chkt8jkaMPwE3w6yoVopUVNlrJURF8eQzUeCrlWLSqvxmxnEnIGb0nrAAj9Zx8yu3OduoHZjZqXHfrK87MWwutX3txrfRe+WZTp5tBAA1my+baWc7Yzs69o2MmE7mwGbGpJP3dQr+dDpnNltms/e+3/I200+bWePt1n2j7xvJAcpGGmtho52KJA31Vm1vJ1M6lXOb6d9LVVw7WZfh+rar02bGtNl725XRyfxtdU+7vmr3ffTdrdbnvwRwMyw7GzE33y+4yYMJMqGb9Vur/uH64gEhgTmCS9RVJFkXD014SMb42ATdRI8Jv4/ADA9DyRgTF2TeS+CGzxO0biT3CWQS4CQ4SsCDXh7itkowtBW4yfc//PDD+r10fQ5nrBagjmAV9acPC9wkS471kFiGNGwlcYswEhlvkWBQq/VEBqaAm7yfABLbRHCKIBwvxqZkPEUeokSZiPye8pGgNMeADED2rQBUHFM+x9+SDCa8r9IY53P0FCBAyoMiAnMcN9aDwCLfzb8bgZscM4K+4TFuJz8IoLJMSVTD+wlKso10026UtI79y3pwnnO8uWb4nLD1GX+ULMyozsx6cY5yjdx11116vMg+JejINrG/CDgSDJes8MxSLkBimKUl7eI7WBc+x7XCMgg6EhQmgM/+jno1SJ9LQiiCxlwf7Gu2R2J4CtuVZQk4wLUh4GaUuflnf/Znuk8IgDMsAPtV5qEk+uS7JCyLJBO6FG8JYWkLe5P164TBKf3Gecoxb+Sa7k4eR/57/xcKj/wjgi4bRncXVLILZlcfzIERxPddDmtsO4xMN/y1Jaw/+m3g5BG4aw7M7Vmk7+9H+mMj8Is80Ge2HxPlJRdzv1qCn68hMZzQSYNi3RYyYzGYCRuB5+t4kAT1+Ej5tSUUHplCkPdhxAiiAkafCWMsAZPsm5IHd7aGYNWte86bPkzLxFrZwqGzLp6fK+iEQge64ui+LFF3Sz/Qg+JDZ1F+dQ0uGaH9JgwYSFzfq13QgxVHu2Eboykd67EenJKekQaUHdMJgqpvLiF+sAupe4eheu06c1MHjbxEcLPkIP8PZ+GvuDpRj70tg6Baj0mqnTN04EkD3mQBKmXC6LXhr7n/P3vvHWzHdd95fjvd/N67Lwc8ZIAAEQgSAEESFEGKEoNysC3LlmVLtjmS12vPeKya2tnxeqa8W/vHznpd67Qe27LlpGQFy7ItkRQlUcwASCIQOYeX882hu8/W99x3gPMafcMDSYUqXtSt+3Bv9wm/8zun+3z6F6QbvR/zZfZ0G4uWm/fX3NJLX55GfqKEV8eyuDBXwer2OO7e7MCxvVqGexXPrs2BvTpWY4nzFXjjZXhjTDJmwsuV5G+Jh4YQv2cQbqEk3f8Nsxa3s5KpYu5CBqJIS0AHlmMg0uEhtTYJi5mD2XbCbxcovTKO/D+OAvk8jI4ErFt2o+3DvwFh2vAmTqN66QTcK5fhzc/Am5+EWc0D0wsw2roQfdeH0fHR35FZ0pXnpbLWVuut8higTuv6/Wa7o6vEXsrSnfNJtxzX9/dsK9uv5i3XzFZyftS7d1NznXWofiqYSRkolsE1WT2YUVbsb1luvt675jfpfDefxfzJw7j45b/AzOEXQCtOLp6cdDL+hYwlyacTQsbHzFd9zLs+5h0bF9oTOBy38JpfRZ6LkTQ/lMtI7WNxfaKVJxc7wzXQFzfwK7sdfPi22mpz6KqPq7PAT28x0J42cWpS4LsnBV4dE7ilH9jUbaBUqeXs2dADbOwFHj8HfOO4wMERHzNlwI4wUQ+TE9Vc09scgX0rGM/SwuEpH6+M+BidBxJRA3cMmWhzgLPztTicnXEDewaByZLAqTlgsmAgHQXuHzbwgQ2WhK0UBLOwex7d4g1auSNuGeigx78hsFBlhnMDP7js4+ikDya364gLrGXSaUHXc7rDAwMJE7f3QrrUn54BpnJAZ8KQWd1pXXo5U3OrHy/WwCZd8TMFxoYWWNsBPLLJxIe2WNLF/uI0pMVq3BLYvcYAXQhOTDJxkpBPeO5cbWB3v4F0rGYyT+h8dgb47CEPT5z3MZoXcJioyPThikVHhGtuczX/eiYt2tg7hPfueBs++eCHsX5wDSK2zNd+7YZPh5u6m3q94PuEm3ySHQY3mwGiZsCyHtzUb3hfzzSqBzZaAQ7NboqX065mQKpVYNSsTc024q3ChmblBPve7PggNFkuRNHra3Zu8IIadq4+H5azCQ87Vh+TsN9b/a4VnX+j9KSe7qq21psf+nnBtuj/byaTZvUvZ27VboJr16+wz3q/qeP5e6PzwvrcTN+D7W8kzzdjTJfbvkbzuVFZjdaj5bQheGw9XQrTi2Abml2TmukWzw/rV7P+tDKOPy5wU8mAIJAuqcpyk5BFh5sKboS5pRMuhWVLb7aOhY2t+o6WaHwT1hCAEc5QZgQ9KiYhrTdZL6FQo6Rcza6VbCdBDuMY0tqfn+wn6+SbbSD4aAY3lVu6yipNQKVnalcAhxvSMLjJ/unZ0mk9R7ikZ0tXCYV03dUtNwl9uYmjnJS1nQJpbA83d3wIQ2BJT4owq24eH4SbLJPwjGWqTOXcwFI+tCzkm1aHQZfyZnMs+DuhJKEY6+c48F6TLtJqjFWsRlorErQSeobBzUbXJ/VbUC/27dsngSjvf5UbO8eMddAjgG+2IwwshpVZT++oE4SJBIn8JDRlgiL2U40dx49164CRsiDQ5z04jyVcDLvWBb9rdH3mWNNKl7E2abHMF72zCEVptUn90/VY9ZO6yrFn2BOuFfr8o44RbvIBBUNIEHCqeJtq/qp1hHOB7VPW0TrcVO3W19sgyFBJUVV8TT3cS6M9R3DtYX+oz9RtHQQJtwx3bhyVowcl2LT6B6VLsBVtB7if0rJci0oJ7shpTPzux+FPjMCKJWAPx5D+1SFYvSkJwkzbRmXex8iT46iUKui/twfRtIPcpQLmjjGJUxRD+7oQ76cfoCczs5uRJHL/dgmFpyfgTVdgpSLwcz7s/gSid7bLOJnMJu6eK8Fi/EbmuqDlZg545XAZz5zL4R0rk9jaGUHnLYSb3Ygx5uYXL6N4YFbCTbPbgWkKxPb0SKvE6sU8qpcLMi6lERUwhxwYjglvzoU3VUFkYwpijG7p7Yje0w2zh27pFQ1uqmwPDIK3NJt7DS5oCYDphi8tN8sofH1UWkkaKQvViTKslA2jx4TIVuFNuRB5AcHcIZvb4KxOSFf2ytkF6Zbvz7iwEUHsbb2IPKDg5mzNLf1qViYUWtOfwN574jW3dA/SjZyJf5z1MVh9KbhnSqi8loE3XYCZduBPlWGtiyH+jkHE7+yT4Nkg0KiamHp5DjPH5xAfiqF7aw9iXRYmXppC4WoBg3d3oWN7D7xCpZbJXvhwr2SR/WuCyyrczBSiu/eh/ef/E6Jb911frngP6nsQ1RLcwizEwiz8yTGZN8VetwV29wqpc1wzOHfUwz19L6QgHz+VV6b6VLqt9kbN7mX0taTRsZyHKjwE51YQbtZU4Dr0VvCR8/b1wk09UbLqnwKnbIuyCg+7H3kLbi73Cv1DON4rFVAcuYTZ/U/j/Ff/CrmpUZm5y5SmzLXlg08XajaOtfll05TfMnHIjOCbFvCC5SPLpyF83KNcsqU2aw9fXANWFVjfDnzidgOP3WXj6rzAF4/4ePqiwJq0iU/vMbF9wEBb0kC2Chwf8fD5gy5miwbevsHAfesM0IL8D5718eQpussDngVEHYGhduBXb2dcTQfPXQaeOOUhO+9i1YCFrb0mCj5wek7g6gLQ22Zi76CBXEXg9JwPJpq7vc9ALOTn7y8AACAASURBVCJwIQdcyfCJgIFbuk186BYTG3sNmbCIlwkmAZrKmRLyVmha71LpfXQngBNTkO7fhLKlioE1XcCGbiFd3lkmkeCefiZl8vHatI+xHN3PLewctBBzBA5NCYxOCnTZwL5bDXxwm4kTs0Jasx4aESgWmKBIYNdKG5+4w8SjtxoYYByOKvDCaR9PnmXcT4G960w8vNmE4/g4MyLw3FmByazA7iEL928wcWpa4HOHfHzlpMDVPM30a1BYWxkXs7PVLDhN08D6niF8at8H8PMPfBC96R5YzPC0+FI3CsqEvNlC1whuBheOIBwJu9EIflcPVjVrV6vTLXhDo8OMejfDrWyMWq1fv1AE/272W70b8mDdy4FJrcK2VuXfynFhY1xv3JvJtdl5jW5u9bLVhb5RfTcDOVqRbyOZhf3WSB8bbWKayTIoj7D5oG82GkGner81608r8mp1jF4P3GwEXerNw1Z0v5U5Hja+zeT5RoDFemAw2K96/WxlnWxVRvXGeDm6X7vnuX5tvJm6ec7NzPtGc0P17UcNN+m+rMuEVlUEHISbKpQC2xjMvrxcuNlI7sE5qs8tBTcJXdkeghwez3sWbpxUoiNujgjrCIcIUvR4mPWu6fr3BGkEmoRptC5j/2jhxjK5cSTYIUgjkApzS2dZdEt/9NFH5eaO7v6EUiozN2EggZ1yg+MnwVEzuElYSJBFmEfIR8hFiESXfBXuQ8lWh5uEn5QJIZIKJcDjlCsv28PfCKMIBWkJGIzJy+N1uMl+czOtLFFV+AnKRNWhxkG1m5aOzeacGn8FrQn7CHI5thxnlqFAG6EX61dwjLCM/6clLuM7B2NuNhv7sHmt4CbvhwlqKSPlSs0xpT5QL2jVqKxIm91DqnqoV+wXY3USInJcqS+sh4Cef7MO9k8BXGX5pDbo1EW+KRv2m2NH+bBNaoOvX2OCbdPbQl2n3rM91FXOKY4dQST1gW3l3Nfd0nXwSBkpuBl0S9fhJnWWFr6cx2rOUm/YV467suCirqg5ovqgwl/pbunK3VwHFhwntll3Ow3uR8KuKfr6w/o5RtRnfjbT3br3IUJg7o/+I4rPfAPe1DSMtg7EdibQwTiNSadmLegD1XkPk/sXUC2UUZnzUJ2jXZKJ5AYbvbvTiPfVrAgJ8gyHMYgd5B6fRP6pSXjTZTg9jnRfZ2xHM+UAtoBfLi5aXJrSVmmhauLwtI0X5phQKI6tHTF0ymzpHYht60HuH66g+OokhOHBTkdRPpKVVp+GaUnYKFNXFEqIvK0T0U2dsNsiqI7lkX1hGpGBBIysj+itbYjf1QmzLy5ZA92pmb2YiYPoWWpEIzCY0d0wpUu7X3UhKlWY0ai0QqXxkfBcGK4HL1NG/p+nIAoCiBqoTBWQvLsfFvuad1E+PIfSi7Ow22NwfReC7qFVwIxbiN6RgDtWhOnFELu3H9EHulGdKKL05RkUxsp4dbyAswtlrIpHcNegV0soxCRNjiEhJpJxCCYNWqhI93pCXY+u/gNRpH5mDWK30xKabTVk2Lyp/XPIns3DKzBcgQEnXUZ21Ee0M4GeHWmktySloRL93s24g+pYDvmnLqPwrVlYySKMGLO6P4aOj/8XxuFbzu25nDMKbCrX86C+6vfq6l6IxyiLTs4fzmcV2qHRPZcqq5n1p77etLKnWlanb/JgtqnhHustt/SblOybeFppZhKjzz6Ji//6JRQvnUREuDIzNmNIMCnR9Rj7HFzANk2Z1CZbruBUpBOZTdsxPdCLYwsTODl5BQvFLKqud/0pC/cFXg1sbumEdEP/1D0mqiXgu2cExnNALFKLr3x2GhhMGNg+aGLzINCdArLFmrXobEHIBDpfOEL3aoFICkjH6SYOVKtAGQa29wHbuy14riEzhB+aFihXfGyltWfahOsb0orzUhbY1GNgXRooEKLOCD58wR19hJbAxQXgChdGR2A4WsUOupH3mVjZIZCOMZ6OgdEFEzN5yERGqzoEMiUf3zxr4NVxEwsVE+kYsL3HQIpxOeeBXBlYkTSwocvAy2MeRhYYe5PZ0S2ZEZ3topu8bRrY3GVg1yAQiRg4PClwalagUDGQsoGiLzCfr7npv2eTiU/ssnD7CuBrL3t48Sow3Gfg/s0mooaBAyd9HJmoudjfPmTg3jUWBjtkt3B0XOALx3x87qiHiaKAIHnlwMpXzXUgYlnoa+vE9hUbsG/zLjy8Yy82rVyPeDQOkxeZxU0Cn3LqZtrNLuitwM1GkCQIo4Kbz3ob6Wbtqncj0wgU1LvxqwcvWtlwL2fj3wpACdZZbzN4s8tMq+Ci0ZgGL6KNjq0HHG6mHcGyWtG7oJyC+nizcmzlRrpeXfV0Juz7enCnGRB7vf1qRfeDm6pW6qzXn1b0QT9XHd9oTunzPWweha0HjeCL3t9mOl/v2FbGLXhMWL+Da1ar62Wjta6ZvtYbu1bGfbntC+rWcs5fzrH11odgX5uVGaaHetkKVtBq6+Mf/3grIqvFdVu8UW9Wf9h1Q4ECbmoIC2mNpr8UYCI8IYxg3EaCMAVaVIw85Xar4nwRBBBCEXQsNxZ3UCb6/5V1IPtMcMU+K9c1BUSUpZVyO+cxKjwEgQf7wLf+4oZOZbemZRn/z3YTOFImtAblfRHhC2WhXLEJeuheTCvSYD8JbQjaCB3ZVpav5KYDRjV+bD/dlcNiTNJNmW1WscFZjkrCQoBDl+Wg5wzbyTYQchGWUU48T7mmK4jEfrFOBdEIijhuQRlRXuwP62U7CHtZpp4EhseouOW8h9Td4NlPtlW5Y7PNQQtRtlnFOWRbOYbsF8/jOKhkj5SlGi/Wr+qhPvLNsaD+BV3bwyZVszWLMmRd1AXqgZpz7LsaU7aT/+cYqniwlANho+6aT12k7qjM4ipDu4rjyrGi9SU/WabKcs5PvpXrNmWrrKIoG9atgLnysGI7KGO6nHMseZzeV85RJUd+clwVrOWxHF+CTY4Xy6eu8610WGVe14GFgiTK2lT3AuNxBLhsD+XIcvUM6Wy/yirfbPEL3l8Gr3+UOftA/dKTYrWyRgav78o9nTqm3FabtS9Uz0pZzPzRf0LxqS/DdCLwqjY6PkbLvy4YBJFVHybdzys+Rr67AHeugrZVDtq3JBHpTUpoR3Ap2yc8mX2cmdJpUVl6eQ7Zf74Kf7wqrRppleSsiyNyR7tMNiTGXJlgyLQszC8AB17I4vmLc3jnqhS2pKPoYEKh93Qieksaub+7jNLhGcD2YXZGUT1eghGthaaTL1ZP92HXRerdA7B7YigdXUDuxUkk7+8Cpg1Et7Yjem8nDMdG/htXUHgth+iGBJL398FZ14nya7PIPTkCb64IZ00bUvcOIrqjB8WXryL3Hbrme4jvaEPiXQPgJj7/jxMSbvqWj8qJecQ2dSJ6ZyfKJzIovzwHVGj9ygTANMoSMvkvrY/s7Qm440WYZQfxe/sQe0cPqlMuil+cQmG8hEMjeQk3hwdiuP+BLkTpLW75QMqE2WXDoHv5D2ZRHS9D0BKL4LPdRtsnNiCyLlFzQWd2ddvC6HeuoDhWRHxNO6I9SRTOlrHi4X5Y8arK2CzjpRJMm0kH3nQRxR9MovDEOMyIj+rsDNo/9XtIPfpLMJM9y1Yx6jrhplpTG8I7et4uDqhaz/ip4sxyHVBrjLo+hem++m3ZjW1wAssMWmIH+6If06oR1nLa+Jbl5nKk9UM61quUMXPpAi6/uh9jxw6idP4UrLlxxCoFRBksg+7MXJwMIS02qUSzVR8jsR5s+tAvYuvbH0HH0BBG5ibw/IlX8eTh53Do4imMzk+hwOC1zM5TEdjWZeDntpr4uR0G1nTzgm4gU6klyUnEfJRcH+emgYNXgAszhgR/D6wzsGujwOlJH397QOBrRwTOTAkgItDfaeCh9bUEP7MF4J9eAy5OCkRjAut7DAy3myi4wNEpV7q0r2k3sbHbRMQReImu7EWBjV2WjLc5WwJOzHnY3MkM5oy7KXB2HvA9E12+A18YiEdqWd23ybKBhbKJqYIlrUozFYHJnI+pQhULbgWRqI9VnQbWpw1cWADmi0BP3MBwCtIN/uS0j4GkgU1dBlKOiZMzPk5P+ehIGLKN3QkDI3mBk5MC+RKwqgu4f72JXStMGdPzOxc9TM8L9EQN7Ftv4t/fY2JNB93RDbw6AkwVfLRFBNJxS2ZR39QHJCLA1XkDk3lI9/e+NlqT+vjyER9//grDDAAuY7PQEtYyMZBK44Fbd+Odt+3FrvXbMNwziCQDFAfioHDRUDfXwYRC9VSY1gb13NLVOc1gjb5pDsJNlhH2XfD7sPaFLYqNNk/1wIU6p9mNsLz2B7L0NrrI1IMUYRth/YauXjsaQY9mS1ArN36tyDxYTytQKqxc/aa5lbFdbtua6WQz3W0mz3p90s9rBotaqaPZMc10utn5y/m9mV7ezPwJk9dy2hQ239UNnZqvYfMtOJeDcmw0R5u1r9k81XWzUb3N6rnZ35uNUz29DZN1vXm2nHWyUT9abWtwPoe1q1lZNyvP4Hn15qSy3Pxhwk0dpqkwNIRCChYSvBDsENQQQOighZsgPeGHnk1cgU7lGspPVa7uwlvv2h+c9zrQUXH0FNBRVlU68FH1s3yCImWNouKP6WPNdrFMvmkNSijEPnOzyP7zfMINwjd+qvJ04KH6rqzlKFdCQkI2BUUVoFJx/NgnJWe1YdPLUXJiOwj3VFsIltgGBZgoq2D97BOhFsEmZcC26pajytJS9Z118DhlEccy1XipTSzrIDRjn5RMlDwoV57PNrOdhEuUoYppFswUryxX9XHmOZQbz2HbCcIU+OP3nB8KYCowx/8rPWT9ytJPjb9K2KZclYNxF8PWMnXvQVno8uHf1CO10Vdlqj5QD9lPBdz1ZDTqmqOS3FDeeh+pdyyPZaixVVawqs+qbiVn1TbKWZWrrlsK7rM9LFNZV6u2si4FQ/jJ+gkc+WZ5lJMOWJWFqALzaj7yON0YQtdpNU/VnOD4KuCrwLAKa6AyNwcT0IWtuUGoos9l9TCD8tDd0dX9WCv3ufr6rOaE0rPlAk4mGWKcxOJz30Lx+1+Fe/E16Y7sVy2IJND+wSEJOGltyfiUZtTCyA9mUZmtomN9Cj270yjPFGSSmvK0B78sEO21EB+OSqgHx5Ku1NULeWS+cAXeaB6W7cCIWhC07mwzYQ3EwczARs7H9KzA/isejs0z5mYCm9IxtN2aROy9nXBWJpD93BWUD80AScBcn4Q/L2BJR0/NddMQcDMVOCuicDqjEBWgOleC0xdD5VQR1oo4ojvS0so0+6VLKB/LIbIhicQ7B+Bs7kDlwIS0OPVmKoisSSD5QB+cewZReuYK8o9Pwc9UEb2jHW0fGobhAfknZqSnvzPkwC96MJiIIy6kFaa3UIUdp0Xp9fYRIApaX/ZacI9mYVYsxPb1IP5QP/x5G8UvTiA3kseR8TxOzxfRFfPxwLoEkmlHZjxnwnS62Yu5ikyY5BWq8rvIuna0fXQNrP6oBJ010guUJwo4/5U5WCmG8uPYukj02Oi6sxeJPiaSqgFhQmeD8VGrPvJPjaL47KS0qrVTgFfy4Gy/D/F7P4Dojvthdw+2dLtBXeX8UjCf87GZjgf3Vmo+ca1Qaykr5/zRE3UtV/frzV19L6u3Vd1/sC/sE9cCdd3Q11xeE/hWx6jESM2sSFsSaM27ObCLb/XMt457cyWw+DTfrVYxO3oZFw++iJGDzyF36hBis2PoillI2BYKVRdjVQOzPWuw91f+AzbddS/aOrvkxJAxHX0PM5l5PH/iZXztxSfxrVeew8zMPFa1O/h3uwz81FZTWhyenRDIugJxh0lxgKQt0JEQSMQNCNPAyByBoEA8YiBXEvj/Dvh46qzAaAFyAeIiEXMMbO0FdvSa6I+ZmMwZeGnCw4WFmhXmqnaB3QMGXL+WPGgyJ2Sszx0DQDQCPHvFkHExV3cYWNVuSPfvEs/rEDC9KiZnLUTdNfjlvQ9LV4gqs8KXXQk8GbuyVCzIi7t8CmoCfak2nJ24iOdGj2LSvYKV3T7SEQcnZw10RIDeOFD2gJfHfHTHBHb0W/KBEV3Ez876GOq0sHtAXnNwchY4OyNkQqL1XQa29VpY3c6+CLww5uHYDJDnRaoKpCxgy5CB/+U+W7qjcyDGZz2Z6W5dr4WoY+DsNK1ePTx32UO2XLNCZXKibYMCC0UDf/SCwJePuZigdWl/Hx7cfid+8b73Y+e6rehItDV9+qg/NWkGmKjIOtzUF61WoEQQWoaBsOUAoGaLer1Npvo+DDrI+VBnqXsjl8CwDW+9TbC6GIXVXw/UBMcjeENYb7waHadupFuRuz6OwZvT4Li0suFVN6v6ZxCuNBq7eueF6aAORpYz5kH9DtYZ9nu9i0MrMq53bjM9CZsXqr56czoo69dbd1DPmsk5KI9GehqcE/q8CpsvzeRVb46pDWyzC3zYOtNIj9U8q7dOtaIzzeTZaA0MWxsa6W4rdTVbV5rJsNXf683nRvOplfYHx6Te+IUdV6/8HzbcVJsJFRdLASl+8jtlDajc1bjB1zN+E5joQf9VzCwV+4uAgaBEvRVM4e8KeKh7DLVWB+85FFxQkIYbGW7AFOBTECe4+WFd7Id6K9Ci+qXDLv06xvqUe6uqK1if7ranAJNej+qbKkfJTAES1RfWpaAk28U2K3daBVb5u3rQrOJzss8K6KoxVP1VG1J1jVXwSYEq5ZquLF4UXFVwV7VBtUONFWWk+qPkocZA31yyXhXbjGUS4KmyFbhUbQwbAzU3FGTVN7isV8lAwbBgsgy9bpUxW/VFWakqi04lI31TrPRN9VVlFVZ1h/VVzR/lFqr+HwTVlGHY/bWCorq+cbwURFd1qjFXc0X1lfOL+xfKl+Wznwp2KL1X46jDdP3arl/vKXOlJwqsqk/lOk4Zsr9sA+Wn1gKWz7rZHlqDE5aqGJrqYYSCtgqMK6DCehsBFLZXyS/olq7miXKT55jzrQCIkn2r143gvTfLVZbqrUAUulWXT76EzDf+FMXv/Qts4cFKtgHRmqs2oVl1pgR7VRzJR4eQuL9XJsqRv1gOMqdyGH1uGlOni0j3tqPvrhSuHplFJV/B9o8Oo+O2QXiZBfhFt5YlO2LCKJWx8GeXUD65AL/swuqMwNnWgfj9gzDKJVSvZjB2soj9L7s4O1HCg6tiWN8VQ2prCvH3dsPpiyP3txdksiIvXwWYoMeyIGgpqglOGnGSNnJDzo2vbcFg6DsmIWLYyjJd0D3AcOEkHZhRR2ZzdwsVuOUqnERcJkliEbRI9YpVVEsVOPEo7DiDgwJepQqv4MKHBTtpS1dxJg8yHXoZAqLC8pk/Q67edH5fjLtHYxh+aTKPMsysC6czhviDvYi+sw9+wULxC+PIX8ni2GgRp2crSMWBB/dG0bE1DWdlGl7eQ/nAGCoH5mUCJWZkj+/tRvIDwzBTcfjM1i6qMrmTGY9L9/WFl8dw9akxmLZA23ACXhHo2OgguSYNi6B5ETqabTFkn7iE4nfG4U1UYXdFFxMRGRCFHLxcAaK9F9GHP4SO9/46rO4V17Kgh92nq4cUehK9ZnuF4DVWAVEdbqo1Rllfq+tFq/On0XH19hT6gzHlWs+1T13vWKb+IFLNef3h5RvRvrfg5hshxR9SGcXsAqYvXcDVI69g8rX9yJ07iWK5jPbNt2PHT30cG+64Uz7tCb6qbhUvnjyEz3//m/j680+gWMrgl7Y7+MRuE1t6gEvTwBeOAi9d9bCyw8BACuCaM7IgkI5Agrf71gsMdTEGpYE//AHw9FmBjAcMdQPbB4ENaWD/iIEzIz5yRYF00sSmAQPr2pkMCDgzJzCZF9Il/M4BE45t4NycwIV5AccB9qxg7CDg4hykdWdf0pAJ1K7ma1nTuyJluCUDpeot+Myjv4Dbtm5FJBZFsVyBJwzk8nlcuXQJUxPjqFTKSMZi6Emm8fzFk3hp9AAW3AvobGMsT0e6kw/E6RJPS0mBqvBw16CFgmvi3KzATN7Hyo5azM+5soFTc3TVF+iMAjv6TKTjBsbzwJkZZnxnHBNg92oT63tNLJSBV0cErowDO1cBj91t4N1bTJkM6cxl4MAVgZ3MwO4Bh8chAe+2AWA0K6Q17na6qm+wcPQK8PvPVfD981W0dwzjw297BL/xvl9AX0f3teRBjdRO3Zi3au6t4CbPC75agaONAFC9DfRyy63X33qQoZVpWW+D2urGOKyORqClGXAJgxNh5zS68DUCRq3IJAyCqO+aXXCDxzUa+3rHvh7ZB+FE2AW41T7Ua1+wT83KWw78bKZPYfrR6jmtjH0rsm90TFDerZTXSruC/a4HOuUtciDxUDP5NAOjb8QaUa9NNwsHWxkDvd/1bkSD8yUoKwUOmsmw0fqw3PUr7PrT6Luw+ac20Hq79ONC12Hfu5ZzUe6xriVivLH3YTqjZMlrLl2Ql2u52cpmu944KACjgycFAPWNjYI8ugWeghFKPkFrTQV5lMucclkOQq161x11nWf/CD2CoCtoDajKUdAn2Cdl8cENEo9R7dXHWoFEZe2mYpCpuhTECQIm1qWgnS431WaVTEGdryAO9UFZtaqNG9upwyjVfwXB+Knuz3i+DvRU33TZ8Vi1cVWuv6xf38DqkFXJSbVD9UeBXyUTHboFYyMq6Kosd1VZSreCFpW6fipwpUMzXf7KOlJPOqH3RclT6Z/qj6pTjXu99UUHnLrO6ZaZ+viFyU7VpcZD3Verua5kGdZH3dpS72MQMKixVwBTgT+liwrmKtmHWU6r9uieWixHPchQ4EC3oNLBuAIjSv5qvBVgVQ9K2FY1bkp/dKip63S963pwvPQxVxBftY3y1vVX9X059wzqnoD1Kvd0BdVvKIfWmOUCquMXUTr2PPJPfRnesf0Mewkz1QnfWpqct5biFXCzVTi0XnxkENG39ULQvU+6DDMWpY/KgovZAxnkrpaRWhtF27oEvLyB7OUC0re0ITkcg5VgnFIBK2bArwgUnhpH8dkZ+BNVGO0WnK4I6Dbo511M5i0cmHcwUvKxb4WNdT1RpLa1If7ubjhdMWS+dB7Fg7PSetKKWfBl4hu+Nby52D4pA/Ubf6ZhlSEkcyTkNORvi8Yh8rpoyLeMGxpIC8Hjfc+vXUfFohs8bZ9kQYsJQhbL4Llyra9R1pAhrYXdo2eiV3Zhd8aQ2NeL+AO98EsW8l+eROFyDifHyjhF61G3jPsHKmhPRGB1xOAzkdF8Ff60B3O1g8S7ViC2sxuGY0kQa8dofWlg6tA8xp6bALwq+nYNoDJDmflIDMcR625HYigG4dHjlXE8Of4GSq9MIPe1KxA5X0JTMgDDX+yDdBcnuC3Bm5+Fa1pIPPiziN/9HkTWbofVPQTDji7qR81aX80ztf9utqfQ1x/9njcINpc7T96o49WaxvmqrnvBdU89oOGnuu7c7D1QWLvfgptv1Gj+EMvxGUdofhazI1exUMiiGnEQTXeiI9WBjlQbEtE47GuLMHD04kn89ZNfxTde+C4y82N4YJ2D39xjYke/4EMdZEvA1SzwypiQMSani7XcNd0xA3tWmFjXCURsgcOTPv7hNVpsAqWqCVhAX7vAbQO12JgLeRMjGYGrGSbsEZgtC/SnIC0cO2jxWQHOzwlkywLrukysaDMkRGWd8xWBO/oMOCZduAUyZWBt2sRMiSDQR8rx0W4LLOQSWJvegQdv34sNq9fAiURQqVaRy2Sky0++kJfZ5G3LxujMDL534TBy3kUkEzlYhoXLGQsd0dray9ieliGwuZMu7cC5ecAygbUdBvrjwOlZgUs5gYRjyD70pQzMsw/zAtNMJGQCK1IGhlIm1qYFIlEhY4ceHAFGpwDbJuA08NHtJt67oQZvP/8q0JX00RYTWCgbmMlbeMdaAmUfCyVeVEys662FAPjWGQ9/ebCKl0YtDPWuwWOPfhgfuudh9Kd7r40vF4ZcqYAMnxZ5HuLRGNLJdplcSF3MW4GIjL/EmFM3CyOWA9v0qaLf2Kj2vpELnL7wv1FTtB6QCH4flGXohrqB4bySadjN4BvVlzeznDCdaOWi/Wa2Sd0U3Ewd9dr+49AnvT83O4dvRiZvxvxqtR3N+tns92A9ywWGrbbzhy2j5fS7nu42gqGN+lMPNNaTlb7GtTqPgm0LO4/x7g4fPiyBEzfcTGYyPDwsN+ah414tI/v534c3X4tX6azZjOQH/l3dIW4G8mjVxGQxrbyaybpZGQrkqg2Fgo4K/Onl64BR31Do9wg8XpWpl6Vgkw4U1bGt6JwOm3QXWOUSr9qm64TaACm4pEMm1Q4dOKn1XbcYVMBHQVxlparuM4J91d249fIUmNUBkn6vomCbsnxVslMyUjJW56s2qvmkzg8bNwXRgufq9dcbN70dSpeUrFV59fqkZKO3TdcJHXArKKdkpsY7rC59DIIP4PV+BMdfr6+Z7gXBcFAPwupV9YX1UemZrus6wFXzKagn6hjVnnprR715rM+7oM7XawvrUFZTKsmPkrkC4mGQlWOnQ4fgnGd9+rjq0Fb1v5X9RrM1LXg/w37TglNZtbay3oSt8zyP7VQxYYMWppULx7Dw9T9H6XvfhuFlQUNGgxs52762N7oBw/ELX8AveTB7I0h+eAjxXd0ymQ5cul/b8IWNmRcnMHe2SNNppIYTaF+dlNm5Lz41ju6tbei7Iw3LseGVKzCY+Mg0UL2UReGZCRR+MCOT3jgpC2bUxlTJwv5R4ELBwwPDMWxIW2inW/p7euGspFWiCz/vy1iecrNLo5XFh3c17/QaOCSok9aSBJEyqYcP33elSzYhqp+ryrJojeNnPJm13JuqSld0xhW1ElEYEQJcD16Jhj4GnF4HZl9EZmk32iyYCRNm0pbJd8x4BEaUFpxWLZ8Es6lLMihp6PWHi4vu80ykzOOEyUzmJoy4Ka0//TkPuS9NoHTVxanxMk7OjOtH0QAAIABJREFU5GGhgnesstERtaXbe7XoQtDDdV83Evv6ZdZ3WQ2tmiwTmRMFVLIV6U5uRoGF8y68OQ+J/gTa1scRG7JhOgZEmVnhPdluURIoHZtF7u8u1OBvhAmaFhP56maxNdHW4K1blUmYIGwYnYMwdt6Lro/9DqxUWvaSc4wPD2i1uZz9iZpnai6oUBivK2nWcibmj/mxb8HNH/MBatS8UqWE546/jH968Ts4cPoo+ju6sW5wGMM9Axjs7kNfRw9sy8G/HPgu/u3AMxgZv4StPQK/dY+Dh9YbmM76mCsIdMQZ+7K2/j1xFvjqCSEtE9+/GfjodiCeAP7llIE/3w9896KAMAUGO4RMppMrAmMZpl4DutKmTLyzOlVbt5gE6OiUL0ElweDmHgMr2wycnBY4MSXQFgG29BoSch4c8zBdqAHN7qSJOddAXgAdMSBTqrWt3faRQglnr7bjo7vfi0fufgBDwytQrVZQKZcwOzuHfDYHUfVQLJXxjZefwUvjLyLenkF7ykGxEoHrMoanj2zFQ8QQ6I6YyFdMHJv0MNwusK6TiZsMHBwRmCsC2/otDKcN5F2BY9MCYxkf6ZiBDZ2MqckM9cClvC+tO+dyAJPE9bUTVhq4NG9iNi+woRv4+duBT+82MZ0x8M0TAscmfen+f9cKEw9utNDVLTAyI/DKpVom95/eSisHH185LvC3r3o4MuVg85p1+NWHfwq3Dq2VF4GZ7Bwm5qdxdWYc5yauyickt6/ZjPfveQfWDqyEzcx4i0GHW904/iimAxdn5WKkbkB/FO14vXWGbVJv5iZsORe419vmt85/SwJvSeAtCfykSEBfY/W1NXh9Yybfb33rW9cyFd91113Ytm2btGRSL/18Ucxj6jPvgTd2Uf4c3fkAun7nc6FieaOvpa8Xbio4pkOy4N86cNLvCVRfGgEXHbroQEn9vRzdCdatAyYdivBvJZdgnQqiKZir91+1RQcw6u+wfuu60KhvOgjS/9ZBrF6W3sagnoa1o15fVZnN6g/qtA4I+Zuy2tTHSm9HWJ/qlamXHQSM9frKsvSxDoI1Xf+WzEvNhTmsrmb3V6rcMPmF6X6YDuj630jX6un2cu7nGvVdt1TV26n3Q59DyuJRuckTejRrS7B+HejWG1sd0jcrv9FaocCtAvn81OPysR4+nNJjgC53LVYWqgpwEnLq8UH9SgHlM4cw/pvvRSxmwoglIExbIsDwi8HitxJwAn7ZB1FY56dXI7qtSxoA+QW6Ptuw0wmc/qtLMISP3rvakN6WhJv1ZVIi6Q5e9eCXyrDiZH4RaT3J2J3wDZTPL2D+L8/CmHYRTTrIRCzsn6hi/6SHR1ansG0ogmTagttmI7ImJi09jRgDXNoSpsLm/JPae/36t5itwaRVJfMX0bLHWmyLA5mAyGQSIm5qaXXEPlZ8ePMFVK7Mo3y4gMLTszKpjj0YRXxPN2J3dyMy1AaTcd9kuDoBMIFShdaoLoTMqL6YLKjC5MiL75qrRK1tbCL/lOTPk3XKMpjIh/UveKiMVxCb9ZHPVLD/ch4nJ6tYlXBw3xrAKVRQLVZh3dKOjp9ZjcimbniFMgxPwLQtWDFbxjEd+dfLGH02g2g6gs6NKcycrCCeAqJdJtJb0mhf3wbhMzM84awDv1xF6cUp5L58RYqC0Fa6l0qRhlmeXtcYjnl1fg7myq3o+s//A87gLWAQT2WdrUI+LEefdbjJubGccAvLuWb/pB77Ftz8CR05zqczIxfwlWe/hS89+284evWMXL0c24Zj2og5MbTFEog4NqbmFpDPFbGhw8fPbjPxP+81ZUb0rx32MZUT2DVs4qHNJmJxwHYFrswInJgQyFcMPHIL8Ook8PdHBb591peJgmihePdKA3sGTFi+gUOjPg5Neii4BlwDaIswUQ/jZpqIWIZ0vb6UqcX0JPS7tdNEqQrpkj5X8dGXAjZ2GbiaFZgtCdjCR4ctUCoJaWXpChN52rDbAgMJIDvXgXU9t2FV3yqkknH4wgNjk+YLRVQrNB+nRajA8bFLcK3zQCSDsi9QKppoNwVMuh4YAlXTQAEWZso2Vrab6Ij4mM370vo0ZlnY3mfKC8yljC+tUZmVfn3aRF9KyAvYRAGyX2yzYxjoipq4vd/E3pUmEnHg66d8vHrFR9kVuG3IwGO7TXxoE7MxAgXG5zSAeAQolHycXRA4Nu7j6JjATNHAuzdbeO92A2MLAl845OEfDgv5tG5goAvxWAwVt4pcMY+SV0LV9VD1XMQjUexYdQt+ed+H8N5db0dHsu1aLK1mi2bms/8NxR98HQyc3XiZ1ibMtQO1M+qdrB17gxeCXk6jygO/aYn/rl8U683nOvcm1w4P1rvkeC0It3ZrUPuz5npywyvwVc1AU38yGTxNOyGsOPWd8uII62fARSTskGsxxW9i3buWabHeucGBDRvLa54bLWvZslt63Rg2bNBVA66PXt0KwvRSl38zgYTNj2BlrYrhBmUPaXVwcJvpvFTJG6IwLcY+CpdKrRmNlDBwXsAy+VptrbSt0cgHCworb8l0Wzyg1XobyLL5HArMc3XDLvvTuAHXxBUi4ob13lBso3rqKV3zdSx0SFrV4eYT7cYjgmWHqt7SOc1C/EU3X6nfjL9omjDV5qnOYu1XSrXNGF98MOgsWnnWk209EZsWolvuRNfv/k3TtUsHhG+Ex0Iz2BN62aizjt1MWU073OCAZvco9doT9n29ssK+v5l+1it/uWUpKzkdShHyBK1YpU4zu7HnSeirrAP5t4JYPEa5Qisx83fl1s86lJu+3n4VZoDlK5ftoFWrSuqiYlgGLd7qQTEFFZW7pW4h2kxXmskyCNualfd6db9ee8J0oZkut9rW5ei8KlPVLb26cjn5NQEn3622q5nslyPLVvuq4K3+MEK57Cr9oz41CkfQSl2qb4SadNdXWaXVuX4xi8ILX8XCX/53YHYCVoqmfYsQa8n1aPHe361CqHBeJl2daaRnIfWhIcTu6oLZ4cjkDswETpg5eyyP4kQViR4HfkxAlD3kLhdRnRNoG0ph5U/3wi1WJNSUTtk2IaMls4/nvzsO99VplMaLuJI18J1pG7EIsL47irUdEbTTW7zC+L7EASqbdi37OC0/g82XsUGVazjdzMnreK1kfx2jlmE9btSsL9sNWIMO7OEk7IE2WO0mqpcy0vXdTEdhD8bhFwF3NAvvchneRAX+ggdR8uGXILPE00WfbutMFmS4QiYaYqRN/lNw06BV6eKtqRA0NpLJYeSlnH8zcqhrmshbFs7MFHFutgLbd3FvTxUbEzEYA1FE7utF7M5uGG0x+KWq7A+tOTMXspg9kYEJB0MP9cDNlzB7OIviqIfOLSnEV9mIdkZgMwkIat6PhMR+xkXhexMoPTsBkS3DShgQ1WqNwjK8iAwHSAROn9elL1p4VqcnYW3eheQHP43Uvp+9FlNXhZyQ9TTbTwTL1Y5Xuqyss5dbVivz5iftmLfg5k/aiC1ujxhH8/GXn8bfPPV1PHn4eWRKhdoTmiUThEuEDxSBrijw8AYTj91p4d7VJj7/so+nzwuZEGdFu4EIkwjFTKzqYEZxYLjNQMwRGMsJ/L/7Bb59wcdIQa4y0hy7zTYxEDfQGzeQijLDOGMGCYwXa5aH8yVDTvP+hIG1HQSei67fc0CxIrC205RxNRl78sq8hwhcrE3bMDwL5QUP5nwRKWY5t0yZ0KfEANtMG2TT0t5BtmIiI0wsRCxkYmphEXDowl5xka64iAlmKPfhwGXyM1i+hQSfTgkXFcbpdKIop+JIdtqo+hWM5j3pFt6XstEdNxahpi+tMxmLdDBlSpf6CxmBySIfJhloixpSVn3x2pOximdIcDlb8nG5AOmKzxAkzJR+Wx/wv+61cfewiRKzxo/7eHXMxzytZ6PAQIcJrpETeaBYAD60zURvG/DiVR9/ftDH42d9eDYguO7SNPba5ur6JWuwvRvv2nI3Pv3Oj2C4ewDtqbZrmSHDrAyo/vx+4c/+Mwrf+wrgudcvgMvZtDY7NgC+blDTa/OwATi5cQ977azmwKEOV2jW7uWuD0E3c51ZBoFpcHPcKnhZbpuCx4dBn2WXeQ1zLX1o2UiezeCnBnCXDGyLLG2p6FsRptbYsDrC4OZi2CBdXeuLrsWG6wUsbVLgLulGHW4IC5uRxDDe10xsS+Bu6BZH+zJQ2M3Up1fRrD+hxy4uk6HnNoB8dWDpDT0O4ZhLAKZeTjPZysLrH7Sc7t9QVFhXW2qP3iSeECjojV4/m5SnXOlu3EG0uIDV7XPthyVrSL1jgwMR0AG60kW23oWe/+OLLTVKbbbfyA1JMzjxRtbVUiffOihUAiqmo7JW47hxw6sgpIKM/J3eLQSZCkISVvFvlXSGFSgrPQUf+btKkBP2u6pPJZVRMdu4SWadCo7qmW8Jg8LCO6gOqjidBFMKZrJPfIXB1bdU482TgBp7jgNBXitZzN+81txcycpyVg8/ocfG1dcyBUaX3Apo1r9LbrUWk47R4k1PLla7EPiY//Zfo/DPfw1x4TjsjrS0Mqy5UdPVuAK/lIdHkDgwjMiuB2CmO+FePI7Ks08C8U6IiIHEnm6kHuyHtToGL+dKy0GCPTfjIT9aRXakiNKVAqyoQPvGBJzuOM7+8zz6Njvo29uD+EBUwjnG4DQcWlUa8KaKqBybQ+nFSYwezeFk3sa0cFCiG7tEf0IaYdLghjanNXhZy2EhOKclIawlEaLbNTO+87bDtAQilg+jCtiGiahjIulY6HBsmSQ3HjGRiglpBGV2WDDWpJF8sBN2j4HqlSJK+7OonirAyAuU81Xkyz6yromcZyJTdVFwfVTovs6HNKaAJ0Mn1HJW0J1deLV2MXHRtfCgcuwINn24hJp8aLnoRh83HEQ8H32oYG2nwKqt7Yjv64WzJQ0zGeUQwjB8mEzS5NjIHF/A9IEZVIoeNn5iHax4BOXxEiYPzCA7XsLad/Uj2kvAQHDpQVgCRtSEP15B5mtXUDmbBYpFufW2734I1tAmeFdPonr6IMQMkxAZMGMdELTCJYyVd0sWqhOjcO7ch9R7H0Niz/ukDlGX1bqtMpkv55rMOaGHxFDQX11H9BAcb8RD05ubuT/as96Cmz9a+d9U7Z7v4erUBD77+Bfx1ecfx/HRi9LSQNI1GVRicQ/CRa0iYDKe5aCJX9hh4aNbTdCa+okzLjzGl+w1MNhuYGpB4PQUcIyxIg0DOwdN7Fpp4rOvuPj8cQ/nZ4EknxD1Alu6DYxlTBwfB8aynGQCyRgwlDSwOm2gN2nAEwIXF4RMupOtCHTGataZ6ztsTBR8HJ/nTZyHAd/F2qqLaKaCaCSCjbfuxOoN26Vr+LFXn5U3Vx0dXfLJzdzMJGZmJpDJzaFSySHr+5iMxHG1qxvZZBSm66E7k8fQ/AL6SkXEozaisTak2rrQ1T2Ijq5eVF0Xc3OT6OoZwPCqjYg6Ebz28vdx6dJpeLaBYiqKsaiDS8JBzAK2dhroiBqYKgqcmPUwI5MimVjTaWFN2kB7hJaWwKUFgfEC42gytIkpY2reuYrxNYFL88Bro4DvCnx4q4Vf22WiP27g6oLAXFlgfR+woh1oixly+IolAwsFoD1mIB41cH6e7uku/vSAj8migWqET9XUo61FFVoc9mQkik39w/j0Az+N+7bswXDvoLT05GLX6Mnzwp//Dorf+wpEtXxzcLORJusb1oA12zXI2RCK3fijDkcbhK28sVVhAG25s1A1py6c1Inm9cJD4duPAHDWtWyst5kPHRuG+V58hVhX3SDSugcvuQ3V/lNHITTA3Rj2hFKn8JFW0LUh4NSoZrPj6upTi7CzAcSX993B8uuCuHA9VKfLX+ud2xRSN4gDvwSAhQPOa1U3AmwtdbSOsINdfyPgZj15aQJdRGRLG9VMxk0hY+1Gecmr6TlNFrXlnB+qKE2UdLlrqn58A927abjZsL/aqOnHNYSb13+84fpjO4huuxs9v/cPLUnh9cLNVq0+lJVomHupvGVcpuVIo84F29QMtrYkKC1ZWLC9etvD6qono0YWmDdTZiMZtjpO15aTxdinctkJsexRdenuvDqU1MtRx4RZhDazgNQtRvXzX4/1aivj8UbrTLC9zca3VZ1ccgejLQZB6KaPR6tlh8lgOZaiHHc9qUfYuc3Got58qrdmtDKnwspUoRx0QKnrnkpWpDK8E/RTH/XkWvVAjgKk6gGBsnbm9yxXB5zX2i8E5r/6J8h99Y9hTlyEvWIl/GwG1ekM/Egc0Z33IP0rv4PImm0wY8laopnTr2DqDz8DceIl2IlOCGHDXhtBxydWw1mXhp8rS3hGmGdGfJhOAic+NwITZcRSHoozVUydtLDlsUEkB21UZipwC5Bu0syczqQ2wqG7vAXD91A9mkH5X0aQP5NBwRUoRR1khUDJM1BxTbgeLR+ZrNaHS49F34BBVED+xlqLFdiJCPhAzi0BZcbW5P7ddWVi4Nmih3km7TWBqIhhVTKCrf0RbBqIIEEL1TYbImbDLPowF0qoRn0cGfVxZKaKkVIJJVFFzLfQ40SQSvhIJm3EbRsRxrE0PFjtBkTJgFmiVbkJYQHVYqWW0MgknK0lobMsE7bpIWJ6iFtAwjQQz5eQjDpI3NGJ6Nv74WxLQxi+jDVKS016alTmXYw8M4mu7VGk1rWhNOZh/PvTmJ8oYeWDacy9lkOkLYoVD/bB6YzIREO0pjJpMEVYfDGDhT8+CVE0ICoLtVABt+7FwH/9ogxZQIjpLkyidOJFZP/1r1A5+gNYlSKctjTMaALV2Rm4AwPo+Z/+EIldj8j7OOo048cqa+SbufaqOasnygsm32K5nA8qLm4ryb5aXZd+Eo57C27+JIxSoI10SX72+EF87omv4JnjBzGWmUWVgYCViyw3B2qDUDTQZgIf2Gzi4ztM3D3MWJsCE3kf/SkTPUm6XhuYLtFdu/bkhgagFRc4Mwn8b88KHJ0RKJQFuuPAjiHgkXUGKmUTxyaYdAeYrwqUfIEMY+b6QNIG+mO0/jSlizpdz8cKwFyJ4JRxNRlL00Sx6GF23kU+z0VLoD2TwVC0A7duuhM79j6CletuRWdnJxKpFGipOj83hfnJUVw6fQQXTx7F+ZFLOJmfxWGjgnwsBtMX6C+72ORb2NrWjeFV67Buyx1YsX4LegdXob2jE7ZtIpvJYXpyAmePvYIj+5/ChdMvodpmYMqKYtaz4dsm+nsj6E0ZMtM73eXzFYG0QwhpoiMqUHQFJguLVqpVur0Z0jqV73S0loBo5woDnsEs8rSShQSWK3oM/NZOEx+8BViZNqT1J139r3BMckIeU6pyHAxs6AE2DhgwLQMvXWL2dE/GAs0xY1LNar5mp08T/8XgxZZhoCOWwEf2PISP7fsAtq/ZjFQ80XTjouAmquVm4UPqzxi68kXiMJLpG4/RN04Bi7gl3Mtz4S9M1BTp2isECmlfhcFNI9kJI5qoQf8gFyjnIbIzy5/5bKgThxlPyX4u2fPzP14V/vx4oO3XAVIY3DQiSRhtXTBT6ZobpHSFDNnd+x5EuQxRyMLPzUPkWmw/nzSnumpl8xHpNeZXHzotNV9SzQmDGTcCTpGZkoBcvppBT9UEOwIztSiDeFK6edQCBIXJwYco5CCKOfiZaYhSze2q9lossBm40X9XVSjAyWKcCMxEB6x0H/38arLj01j9xeM5oHRJKhWuj4m72Pe62qX1qR7ECfk+lKfXhZrXZWEkOmrjH2+T/WCg+pr7zFKRyTPKJdkXUcrDn7mimbGFQ9n6Dyb0DgQaacdqbQnOHzaAOl4pQuRmg+aWy56rhh0DZJ9jN/b1mjBpKcDA+XOQ696SVxNdCsqecbkiCSDRXqetGgwrFyCys+HHqcOsCIxYsnYDreu2puaNhOIvjiM8xj8JeTWbI9QSJwrqj9wJ6TJbLI7zj/rfehyTxRO5JsVStfVZS3x4TSXz8xDlfGizl8BNXc1kmW0w0z0w4sla2xdjzC0RH4ER9azIObsAkZuDKGVrhwRlUhd03rh2LvnGWoSb//ubBzfV5kZt2rPZLDKZDPL5vNw48VO9aLGVSqWuvdva2uSmR7l38rh6sS+XO/F0UDs/Py/bolySl1tW2PH9/f1ysxaM0U33W/aZFl36i8lU2F9ukHkOX7rbqwIZQdDF/1OmYWV2dHTIMlXSGSW7YNzKIDQkUKG1DstU2adV+SomJsvgWCkLTI4d3+yHgtPqWLZRf7N/CwsL16w7lRzY976+PvlfNRbKwoefSl/YPv3Fetvb22+QnS4/Jc9rc3cRwoaVyfPYD5apYKvSPSU7tp/WhmExQvW2NXpQrx/HOlXfFTxTVk0cX10/3wiY2t3dLa1aVf9UXUoeQf1sVCfbriwKKR/CCd3CUJ2rPnUrXyUDlsF1gfMjWHc6nV6ix0on1NrABKPUU13fWC77SOtdXZ+UFZmuj7pO8G+WMzs7Gzq+g4ODcg1SCYNUkjEFbHgu+87v9cRVPJ5941hSb8LkzPM4p9hm6h9BpppjKks1ZahAkXpAINvvuyg8/03M/cV/hTFfQWTb7Ui88wOI3rEPVnqolgxnyUvAyy9g/g//PcqvfF9mN4cVhUhW0PahtYjt7IOZpOu6W7Pu802UJktYOFWVVp1ta2wsXJhHeaGM8hyQXNGGnp1pOGkL5bkiIgkLVpT3ombNhTxmA4UyqiczqL46B/f0AkSWaxzjbAqA1ocG3auZwVxAFDyYw3HYO9MQCQvFv7uM2O1p2D1xVC6XUDqfRfKdfaiey8LP+NLls9JlYfwHM5ixI7hQEBhZ8GT4uj3DMWxKO9LYZ77s4dRsBQdHyvAdYHWPg9WmwEAM6NyShG2ZcE9kEFsbkTFB3dMliAUguieN6oUc/IUqors7Ya5wUPz6GPwFt5ZAyDJlZFDZfm6m+WaMUOb12NKFyF1dsFclZVxQwezEPvd73OT4yJ7LYWr/LOIrHbSv6YQVd2AnbSm/3MkcZs8UkFoVRceGBCKdTs3N3GCsUhvebBnFAxPI/9tloBKF6S0AvSsQe/tH0fHRz8CwavFrg2Pvzo6g9Mr3UHrpO6icek3C7d7f+RM4a7fKe14F5jmvXs9DTQXlVbgJPUyIuq6rBxvBtVaFNNHn+xv5YDPsuv2j+O4tuPmjkPrrrJNPYWYyczh59TyOXzmHkyPncXr0Ai6MjWChkEOhWkLJraDCjGcFgfVpA5/abeD9m7lIAF8+QktLA29fZ8rM4s9fFDg4xniYwP3rDGwfhASVXzgi8D8OCcyUaeYuwPjEEWFIiEjgFo8QpBkS5jE5jm8yliQT8dTeec8AQ1d0xk0ZjzJmChSrHkZzNE030B030Zs0YdkmJssGSrMFJOfz6DEdDA2vxi0778Ed23ZjsGs1HDMFT5iIxiyYvPGcn8PoxChevXgC/3r0Gey/dAztsRTuXXc7Hr71btyx5lZ09fYhkojD83y4DF7MYJdGDhdGj+HVQ/tx+tirmBq/iqxtIN+ZRDRlI+kImC6tMX1M5gWilkB3wkQ7426AFpyQWeArrkDUMJCOGOhKGojLzG+12MfZKjPOC1QYY4RBpg0DtIcsuoYEyO/fCHxyhyWTCY1mBL5zTmChYqA7AQy00T+AFq/A+LzAncPAPWt4cTLwuZcF/u6wj5Ein94ZiERNxK0I4pEYOpPtGOrsw+ruQazqGcRtqzdh66qNGOzqkxnUmy1emb+4brl5s+ppdg4isu1+JB79uRuLWAJsGljlETbMjUFUK/Azc/AmRlC9cgruqReaxqtbcmP+6GOIbL8PVjtB61IrvvKRp5H/yv+zvG4uNtnecCeid70P0U23Xz9/cVfsTY8g86e/BVGtZb279tI5Cf+2HAnzorsfQmTzbliDa2G2dcKIcENOCHmjfBjTR8Inws2FKXiTl1G9eBrVUy/DGzsPUakDA+IpJH7mM3BWb4J5DZSwZdp2vAXQsaQ/DawwM3/1u3DPHV7a/zrDba/ficjmPXDWbobVu7ImAwk3IzBq0c9vvH3gk+t8VsJNb+oK3KtnUT1/HJUTL0IUFuTNqHwtp0+K28Y74Gy+E9Hb3gZ77RZY6X4YjFPFMVkCyRdPYDB0wk0JSubgT1+BO3Ie1fPH4J57BaI4F0JM9C61YP1WD4DWBTECBPvOtgfhrNoAa3gDrO4hGAmCPk2/bpAPYz/V4KZfyMIbP4fq+ROonjoIb/QsRDkXDrGC3LNJe53d70N01zvhrFgbmCMCjHlYPXcY+c//nzdOnuXNVtgb7kbsvg/AWbul8ZluFflv/Q0qrz0LQcjZ8FU/lqa9aisie96N2B1va1pG+cgzyH3x/26op9aKWxG7+12I7bp/sbzlKDTABDkE/9J1bnoC3uwU3Kvn4F49DX9utKU54qzbjsR7HoM9OHx9PmrNmP/jz8j51/QV0AkjnkJ074cR330/rM6eG07P/dOfofTSt0KLDcJNw4nDGlyP6O4HEdm0E1b3IIwEHz5FYcg4WCFriOdK+RBu+rPjcEcvSF0vH98PPzMpXQ5vWEOWPMkKKVMfnmXATQWsWKICA43kqW+IuDFnVvgjR45gbGwMhInKfViVp8rihp2bekK5VatWYevWrRgaGpIbLOUyrGfObqUtwXYGYd53v/tdnDlzRoKH0HEI0ORWLOl+8Rd/UcIqggy2m5CC7T548CCOHj2K6elatntVFkHMli1bsHv3bglPlLWM2tgpkBFm1ccyX3vttRvK3Lt3L+655x4JsAhWgi6AQeBIuHT+/HlcunRJwkeew3EKwiZdRnpGZwIZQt3169djYGBAwk4FfViXAkEER88++yxGRkZk2Wo8eP7HPvYxeR7lRojJfqtYg8eOHcPhw4cxNTW1ZJgIcW+55Rbs2bNH9pHnsV4lOz07tn4ifz9+/LgcD71Mfs+kXvfff78EVAS7qv3sA8tm+yknQiq+wqzkkUyKAAAgAElEQVRKm0FIfSwJrD7ykY9IvWffCReUe/aBAwfAxGMck2BdTdc07QC9Pe973/vk/KKsWB/nHGVNeXCeBmUcrDcILAkvlJzVHO7p6cGaNWukLrB8ypJ6HYQVChi/9NJLOHTo0A1179u3D/fdd5+UO+eosoKkzKijjz/+uNRblcVZzau1a9eCc2D16tXX1g+2W88SH7Z+1CuT5X7qU5+6Nq85N9gGPX6g/gCB7bl69aocu4sXL8q2c46p8Q0bOyUbrhecD0qGmzdvlvWq8A6cN6ybOqLq5HXU4zWzXIEzuE4+dAy7R79er5B7gMKz30Thm5+D+9qLMFLtqJSqiO3sQOodA4hu7oQgi6u6tXXfNiD4cOJsDkf/dBwr9nWi/229iHZayF3IYOKFGaSGU6jmPCRXxNC5PYlIByGpAZ/Aj7fLni+BZOUy3dZnUD2dgz9Vltl4CfRkhnIDsNbG4NzWBiPuoLJ/Ac6GuMxmXj2XR/HQPNoeGkD5VAbIeHD6IzD6TSz80yja7hmA3xPHxTM57P/BNM4IG5s6E0hHbEwXKhjPFbE65uPuXWn0rYvCulyCN1KCvacNwjNRPpRFZEMCzuoYysdyMNMxxO7ugjtShDtagNVfi+dZen4O/hXei3rSxoXxR03HhDWUgLMpjciWDkRWxWCkFrO8S/nVjFgy57KYfy0PNyekhSrNMK1IVLr8FyfLKEwWEOlxsOb96+AVGGPbk+7w0oU9wgfUBsqvTiL//UlUTuZlrG5kp2Hf804k3/MriN3+Dhh2tOny4Bcz8LLT8uG53btG7vkU2NSvQU0LCjmAukrdVPFiG4Wa0B+IqYdxbIcK8aAsO4NhUG6mXT9u57wFN3/cRuQm2kNX60whg6vTE1goZHFxcgTPnziEp155EedHR/DIOuDX9xjYNWhIaPaXLwv0pw10xoH5PAOSC+xdYyDDWBswsKazBvB+/yWB/SMGTM/H7mED964xpDv1wSs+9o8xNqRgnGT5ikQM9MRNpBwDfLAUixAIMtudh8tTVVRyHoZtYHuHCcdkQiMCQA9Fxo6IGYh12dJknU+cSmUPhUIebiWDnrYktq7dgds33I91Q7vhxLtQqWRlHI5EJAbPq+Lg+SP448f/Hqt7h/Ezd78b927ahSKzp+fnkYglYRoOFnKTOH/lAA4cfxLnx8+h4DL+SQLRSBKOY8mkRF6+hGrWRZX3VcLGQNJGf1Kg4Pk4V/BwviSQSDsY6nYQcSwZNzNfFNJqNlsB5ghoFw1ZYpaP3lQtG/r2QVPG+Pznk8DRKy5WdAK/fIeF92+0pQyfveTKY3atYqZ4QyZ0evyMh1eu+Ng1aOLRzRYG08DTZz38X89UcWzGwtoVG/Dorr2465bt6EylkU62obstLf8mzPQXA1zrFhmNVOuNgJtW31pE934Q7R/7jabZ45aj5nyi5k2NI//tv0Xl0JMSIjV7pT72u4jtfU/o5rn03Dew8Cf/sVkRS39f3KA7t70DiYd+CbGd995wvjt2HrP/+f0Q5dqN+bWXBjfNntWI7nkP2j7y6zCjsSY3Sc2bKCoVVM6+hsL3voby92+0FKIVbftv/iGim+6AmUw1L/B1HjH7ex9D+cjzspSwuKq0BLNv2YvU+38ZzrpbYSbozvP6XoJAPDOP/L/8HcovfRPexIVlFUjrOPuWe9D20f8gQSszW76eF0E0wXzxucdReuqv4E/VMjDXfb1ed9BF8GKu3I7Y3e9H/N73wOrpfz1duK661WpNv576R1Se+1JrgDOsZlo2tg+i/df/OyKb7qhlBw15eTMTyD/1Tyh957MQvDm8yZdz+7uQfN8nEd2yu2kJlTOvIf+vn0X5hW8s7V8oTww8FGAY6mQXEo98HKkP/5qE4c1exee+ifk/4BoZeGlF8yFK8tFfQOLtH2hW3LJ+9+ZnUD72MvLf+ge4Z/dLmF3vFdm2F+2//N8QWbMh1AJ+6jPvQ/VM4EGGLEy3M77R6tdIdiDx3k8j+Y4Pwu4buqH6hT/7L8h/++9r3wfBqGZhba2+Dcl3fRyJB94vYebrewn4pRKKL3wHhe98EdVjz14vrgnY5IFLON2bDDcVvCEsefrppzE5Obmk6+r34KcU5+Jas27dOuzatQu33nqrBDEK0imoUA9cNZJxEEQxW/2JEyeuwaMb1L1OPJlGkPPXfu3XQCsvAg22mfCSG7PnnnsOr7zyyg0wjXUSbG3atAmPPvqoBBcq1hnr0fvL/yuLWP79/PPPLylTteuBBx4A39wkEi4rizqVjEdlpSbI4hixXTogUnJQ9ely0fse9kB648aN2LlzJzh+7AfboCzOZmZmQKBM4KODU8Kcxx57TIJgAnBCRYJNWlByY0zwRZDLvgRfhGcEaQ8//LCUIzfm7AvbxnMVWA3KjrCU/dbL5DF33HEHHnnkESlnpbesg29uuNn+s2fPXrM81i2Udbmpv4OgMygzwsFPfvKTIKglAGP7abHItnN8CXZpoRj2agZRg5ZX/D9BKiE04SxlrSw5KY+XX34ZExMToeGhglCztqYw1mDtoqB/qr85LoT2t912mzyGc0KHjMoN9ZlnngFBbrDuhx56CHxThwjEebyCfyzrG9/4hnw4QT0LvoaHh3HvvfdK8M06CYgJXZROKFdYNX48n/JXZSp4rcr97d/+bfmwheVQbtRPjh11W81RtpOw9YknnrhBx2927WfZBLx8WEFYxPqpI11dXbINN+3KyzBq3/wDlB7/IoxLF4BUShoEVac8oMtC4oEutH9wBWBH4Wdpbe5L13HhejAtB1bChF81JbzMXcnhwuOXcevHNsCOxzB1dA6zx2cQ67Cw4v5+RDsT0nDHp+UhE57HHOm14OWrqJ6dR+mlKZRezaE6X4IhTGnBaMaZydwFYlFEd6dqyY6YACgp0PaOVaieyKFychaI+bD+f/beA0yO6kzD/Sp2nqyZURhJKAuhhAAJEEEiGZHBGAzYBpuLvbbXxnGD17venNdp12EXLwaMMSaLjMAiChGEAAkhCeUwkmY0sadTdYX7fKf6jGo6TLcw3mvfh+JpZjRdderkqvOe7///aXEM/mI34gvGwJyQgHcwi8FXe7ETKp4+5OKwDYyPKDi5QcWihAZvSgRum4ncrkE4vWlEzxsD97ANr9uFOasO6lgDubcOwzsAmAsTsHszsDal4HR50GIqXJri5y2hxjRaozAWxBA9uRHGhGZQLUULNhBMGhq0mAEn4yC1O43DbyXR97aF6Z8cj1CTi96NfUjuzGPmDZORPpjEwecHGW4D7UvrEO2Iicj2HsGwrgnfmqyPwfu2IfP8ANSMCr3BgKtY8IZScOvbEf/ol5E499qa4GZxf5Q+Nn9bxaacC6R7kCCclJsBtYwFqerks1/6ceYczD5fHCyulvR+H8/5EG7+PrbKb5mn7oFePPn6i/jxyrvwzo63ce08RZikz2tTMZhV8PIuD28cdJHKe5jRouCkDgVRE3hxFwMEAfGQh/WHPPzwdRf7MgoF8Jhc52FmMzAmoopo3kM5P/oaFZ15VwHn5wFbEebbTjqPRM7GFBWYENYQ9ujgg06LNZiahrDuA1AKznOWg+60hV12Fuk6RiozEIvqoFtJmrxlM/2IGhFMnbAQx8/+CKZPPlnATStvQVd9FWff0ADWblmHlrpmTB83BWPqm5Czc8jnbdTFGmDl09i6Zx3WbngY2/eth6pHYJhxIS3Pey5SGRv5HgtNGRXteghNEROm4cvfqdDM2oS4jLBuQzVcZFwXnZaDvTQpDxnQw7owxa8zfNN0lo0PdbsQcCgRBpK2gnUHPKHGpM+QS2cC189XMLNZwYt7fPP+vKMIZ8WUnbENZrcAc9o0jK2n+Tqw6ZCHf3oph5f36Th+xin4woqrcOa8xTANoyDdP/IiJF8qpLlItS4l4Oaz98Kziswziy1MKymzKEgk3Dz5g4ebwy+ydh6Zl59AdvXdyG+mkrPy8TuDm3MLcHPRaHCTL4Olykj92KWILL8akSXnVFQVidango4mdOyCwpS4ELW3UnEdB/nOXRhaeRusV1b6CkZualIEHK9H3R//EKFZ/5dw86VCTmk25/+qNrbDnHs6ImdcgdC8k6p1R1H+IHgRSqwaAAbVrNlXn0LulUdh79lc9T5a22QB5OOXfNoHrRUiKov80HTZZVAzvjxSzVleXVpYjQhVZ3rVPci+eA+cPRtGyUuNvjiLU2AXM0LQ2qYgvOxaYSpVDhZVrYQaTmBbWDu2IPP4LchveRUu3TqUg7IVonyrDa2IXfPXCM9bDDVRX/mOrgNnsA8DP7gZ9o63KponlyRQBCKH4eac6nCTaWVffUZsnuQ3vXAk6VHFkkdUnNGPfAaRs66CMWl6DTUJ1AQ3p5+E2HmEmxfXlOZRnUTfW9kMUk8/gOzz98Pes0m4AyhWO79/uBnMzW8JN5nUCPNzWsmbMBdfiPhFN8CYOkf4Cyt7iHJmhXqCbiXEXFpl44JjNrvuBaQe/wWsN5/xk60Bbo6oO92AWaPPzSC0qKaWDMKUvXv3QiqygmCJMIVqu7lz5woYRaCwZcsW8aGqMQh/eA5BE+EXlZ9MPwgVJOCstW8FYQzfOyrBTaoQeU95lFPnBe9ZrIwjnKJKkWUbP368gCDFcLMYchFSEAZRcUYww+8J+Zi2jDAeVIfxd8Kv9evXlwBTKg8JNwkQqR5jnbGupekr/06QReViMXgWz8KCn0CWg0CF9w/6CuT1XARLNwOy/HTRRJBFJSrvR5jJ73hfLkxZJ+XgJr+/8cYbxXmEjYR5/H3MmDHi3gRvQbhZXHfMG9WIJ554olDrsV/IKNxBxQ+vk3UooW4xMCWYlXBz+/btoplZD/wQjj3zzDPg32X6sh+wz7CujvZg+Xg/thHrh/XKtPj3SnCTYIv1W+0oBz/ZL5g+247jjcCO9w7WR/A6Amber3gsyHMIIQiTmR6BYDHw5L0IOBcvXiygnDSz55hgn2BbUQ1bDl6fffbZAm4SbnATgnCE8wf7GeuJIJKgOQgig32D51KJSzjIcnA8ST+YckzJ/s5+EQSmleAm+wtBK/uDdP/Aazk/yc0G3qO47llOns8P+wnLLw9Zh7wnNxzk9TyH7cM6oBqVfY7jleczHZaJdciyVJub5b1oKWHt3IjB//o27N1viwBACt8racLHkBh8L085cBn0Z1IYsQvaEZpOl1SGH1CHnjB1V6xNe94cQKY7Az3GdaGOg6/0Y9IVk6DHPXStOYiuV5Nom9+GxrkRmM2mUDeqJq0qmYwCj1F0VRWKp8PjGrczCXvXEPJ7hpA/kIXbm4eWYYAjR0Qw57laYxjadBPOwYzw62kek4DWGkVmXQ/UiTq0Rka8zcN5cwiq5WJnysWg5QrLzAkxDXnbhb64HqFpdfD68rD3p6FS/RlVkN+Yg0ejCNODeziD/F4CSkX406TK0gurUBs0mIzGPjkGfVIUWltEBP4RXsoo2BGBehS4FpA6mEe+K4NDb/YjN2Rh4plxEW13aH8e8RmNMGMKBtbtg6vGkJgZR6RJh5kwRXpOLlt4j1fhJi1Y7/Yi9dR+uHstqPRBGiL1oMs3Lgk0eMl+2FTuHrcU9dd/C6GZJ5bd8C1+bnFOk/1NPk9lfySsL3b5MNqcwz7PsSA3s9gneb1UYsoNJ47jWjYnmZ5UmDMNPpOLn0XV5sCj/V7ek3UgwewHHeSMafMZ+iHcPNrW+QM4f8fBPbjvhafw34/cjcxQJ/7oJBWXz1IxtZ6DQfFNp7ljQYhm+C4Ct/V6SOaAjkZge7+Leza5uOcdD0nubhtAiFOK7QkARzNrQ/HAzQ5T983T6yI0T/cQzdsw+vJQe/LCyTBElDUToZAJnbJ4IRT3uUDENBA1DBiMXJ7OoNPLYTChwEloCDEym6LC8PJw3TzisTGYPGEx5s2+AE3xRlj5LBxG9ubkzUGe950IcyFEB8oEO4ZuImRG0dn1LjZsfRpbd76EvJOGqsdgQwezx6BGGLDQklLRakYRC5mwVRdDuSyyDiNTetAUDRroD8ZCKmvBsemY2YUbVmE3m3DGhJHxVBE4iQGFhvKAxY+rwObzSvFgaAp0QxH1ruY9LB7r4bq5Cj56rCYegIcGgFSeu+EeYiHuKEE4g47pKhqiqnDFuK/fw7+9YuGxrR5am2fh46edj8sWL0dTvGH4pVL65uHkVusDmW0y+D/fRubZe474S3wf/XxUuOm5sHZvhztAijvSL5ZcvCqhMLSmMdDbOyqCI4I/wqvUQz+B07mlYi6rws0ffbW86XIxvC2GJvOW+8rNRaXmp75y8yIBJ4vhptLUgfjVX0NkyXllIZ2bHIC17R1Ym2kGvAVealCUTQlFoCZaoHXMgjbuGGHOq7dPGFFua8tbSD31K+TWPAiPPh8D/krp5yV02segt04YFQ7SbDk0/xRoDU0jwSujEw70wXr3DTiHC+asw2/ipdWfXnUbnAP+osU/FBgzFyO6/EqEji9vhipOo9PzdArWjk3Ib31TgEnhe7VwqDTPap0k0tKnHAu9pR2KWR76etmMSCf1yK2w3n5W+JAUOSlWgcWbEF5yARKf+CZUmsOXgXX5bZtgvbce+V0b4fV2ih1yvojSrYDWPgXahJkiWqYxYeoIcOKmBoXaMfv8PXC7dvqA5UiVlOm3NZioi3oKJFPfCmPO6YhdfBP01vGjtq+bScHetxP2of1wuvfAPbxH+G0l8NGPWQS1eRx09q0x46AU/GmVG1zp5x5F5qn/hb1jfdHXlQGt2jwB5okXIPHRPxL+akc36fJ9b2bffgXpB76P/NbXqs9EZSCkseAjiF30aYRqhJt0LZBd9xsM/u9fwcv0+zsD1SzBFcCcuxyxi2+EeewJFdWoxQXIUrn5vS9V9n8LQJdw88xSuOkM9MLa/BacngP+okm63eBmX6IBihmGWtcIvXUstJb2ivXHRU1m7W+QXnUnrDdX//7CTX8a8cewSTP0aWj86nehj5tcdpPIPrAX1ta3YG1dD/fgNrFRQgBKX690naJPnA1t7ETfbUN944j6ST/7CNLP3C3cXJSapwc7RLldvsL3BeVm018X1KfVe3BVtzH+FOkrufiMJwAi3KS56/C0UlDGUVFFcEUVEiEWF/SEbfwED0Kys846S8AVqv24KCAYkAqOoCqvhiIM+8KTkKsYbkowcskll4DmoJWUccVwLXgey05oRHUX89fR0SHg0csvv1xWZVmcb5qjEgQRyvB6Ag8uhCSkC5rWMs1iuMn0CLAIOAmT+D1BGE2ECYWYnoRmxYCO1/I8qi4JWqXvwuCCkmVlfgi0WEaCnj179oi/ES6yvHz3ZJvyXiy7hHGEloSDNOsOKjeDcJPfUcFHeETIy+sl3OTfi49gW7B88+fPx4IFCwQ8Yh55H/nOGfxJmMf+JuGmTEfCTZaB8JcH+yrbhQfzH1Ruyvxcfvnlouzv55B9hnCNdU3lL8tNIM7xU6zcZPtKNeTR3o/34rhjmmxL5pljqhzs5fesy+XLl5e9Db+XJudsGwJIplM8F7A811133TDAJWTkPdleLK+Em7J95XiScJPtSGUn25RpsT34t5UrV45QbpZTEvMabjDQHJ/XSfNuziVSBSZVnMVwMziuv/71rwvQyL7OuYim4gTpTIMbCFSfUmVbPGewfFTKci5jXbPMcoNGVmoQbrIOuNHD8cNxQzDLe9HMnQCV5ZZ+OaW/Xo4fCThH6w9253tIP/8QBu/7GTRrAAoXzsGNN/kME7ESANfiutWBcVwU0TPbEZrdCMVQ4WbpxIzCABW5PhupzgzswSzqZjQh15tD/5ZBeJqGjos6xLvt7kcPIt9vo25yDHUzYhjck0Pj1CjCLaaIFC5eDwQY1Ar7dJ7wT+kOWHB6LTg9ObiHcyIKu30wAy9pwctqfpRyxijnO6+tQx9nQqO/0LQDp8eGx/cNlWGJfB/u4vy8C6OFjjZVuEN5OAcseJYnwKXiMZiRAzUCKHUhaGMj0FrC0MZEoDWHoDWa0OpDNB8dfkVkuhQwuVSZeipyvXkM7UghvTuN2Iw6RNs1aFEDQ515HHq9Fx1njoGTdZHenUF+0EKkTUP9sQ0w6wmoPXgOsbIKNWwKoJtZ143smi442zIisrkSoSlO4D278EgXfd/Ow2Wwo1Adwuddi8SFN0AfM3ItJvuHEDfZ9rD7FP47qPBnesEAQNKHtHjHKeeWLAA25aaF3NSU5uYSdAb9N0sldbHIST5n+AzjveWYCW6yHe3cV+384HzGc+W88EHfUwYh+xBuVmuR39Pvg5M8pyBp4UPHu+u3v4NfPvsY7l79CGJKL756qo4LpvgRulM5IO960FWVwcBEVHMeYUNBtM7DYEbByk0u/ne9gzV7mK6CeeM9nDJRRaOpYEu3go3dLmyX0x6QdYEhW0E67yGUdjDNzmO6CjTrKvIqo7Y5yOVdOLYj5gwCTp0LDSr9NA2RsIm6SBha3sOewSH0R1wozQYSVHEyMhn9S3hZxMMN6Bh3AubPuRRtLRNh21kBSFVdRzqT9dMXINaAYeiiPoQT+byBnXtfx7vbnsCe/a8hT2CpRuBqGnKOh+yQDetAHhPUKBrCITiKi2QuBwZtsm3H3xmhz07ubHGXX9dgmAYimiZ8j/bZLl53PXQRioY0hA0VcR2I072JAkRDwJQmBce1KoiHFNzxtof3ujxMqgc+OkfF9QtUJNMe9gx4GF+noD2uYE+/gvs20uzfxaQG4IypCpYc4wcf+o81edy9wYYanozLFp+FG5ZfgnHNrdB1Q8BdTTxwjijKyk2UxV2afWnwlm8jS+VmSWCNwtmjrOVker5Z+mWou+aLJfaEVMQk7/ohsmtXwu3ePTILwbT1MOhvLnHNVxGadXwgoMaRS/J7tiPz7APIPP7jisEsaoKb4i2xggV9BbBh1AQ3A2Y8hXSM41cgfvFnYM5aWDKj2F0HhJor9at/PAIYgvcPcBYGhyHgi1/+ORgTp8J6902kV/0SudcePZJu8Rq8XFmK/qa1T0b9l38Ac9J0KOGAQoK7e3u2I3n738F681n/HqNBH7albE/6Fq0bh4avfhfm9HnlVVN8Ceg+gPSzDyPz6E/84C7Dh59QOYFg6IxrEDnzMoSmHwdC8XKHl8ug93t/gvymkf4UZXr65PmILPsYYiuuKbmcSsXc1o1I/uxP4RwsmJUH+V2wz9KMaMKxiJ73KYTmnQLPor+lx5B99IfC91JZsfMoCujKEVqOVLwSbULo5EsQv+YbIPgtXwEe7EOdyL7yJDIv3Ae3s4KSNaBM0ybMRnjZdYicdj5U+uksvJw7/b3IvPgEMo/+px80a9QjUFGck487DfHr/hLG+Emjq12L0kz++ofIPn8f3J49o9/uA4CbvAHBb+b5R5F55IdwGdCmCtykgrfhz2+HOX1BTapiWYjfFm7md23B4K9/DPvNJ0VfO5LNwm++AEQEONI7jkX86pthzl4ANVreLUXqsTuR/OV34Q6N9Ln3e6PcFJOAX3tqfStCJ5yP+k/cDLX+iOJJ1q21/V2kHvwxsmtWVu4zhWpSmycitGQFomdfAWNsB9KrH0Hq8Z/B3r2ptO2rge7g3Rgtfc5i1Ao3a3lGi2m3ADv4fKd55quvvioW/PJgOoRnNP2lmSUPqtUI6QiwqNKQ9yKUoFk6VUsEVDRN5mKDcICLeal+GhFco8qol4EM5EKqEty88sorhc9PgjsqDaXKK7jYCdZJUOFB+MDzucAjoCNYkXAzCCJHq1MuMgk3aabOeqBKTQaxkf72+O64du3aispNwk1ew7qlqpFQiPXL9li9enUJhGEZqJQloGQbEUwS5PB8ghYuMHlP5o2QiMCG6VI9FjwIzjo7O4VqUyrLCEkJWAlDq8FNgkNez3YmYGU9FoNI/5lb/gHF/FHlRpjFuuPimB8usPkd24LtWAvcZP+VfZZ1wt8rwc2rr75a5Jdwlu0iYXRQpRR875V9hnXK/Mk+w3JT7SjVvkGzdFlmjglCWALKVatWjbiXNAct7p8SirMPiHVNIRgTgd1ocJOqSypL2f6PPfaY6ItyU0GmQ1cEzDNBMf1gEsJJn3lsK0K6yy67TMBB9gtp1s06lRCXyk1pll4MN3lPwkPmk4CQ17FvP/zwwxXN0oN9knXB+xBAc1zz3+zfTEP6juX3hP1UgxJWFis3JdzkvEa4yXQIvPk74SznJzkHynsTSnKjgmOR9+F8QmDOvse6kvMJVZjsswTz7EPFqk72KYJjth3HFMcSwSbzLIMQcU6U7iZKXxZdZDa/iOQ9P0b26QcRbh8DVzEKz6zgbrT/IBNDq/ChG7Z8jwNXyyG0KIG6iyfBnNoIJ52CRyM6j2pMFVrIgJ2yceilHph1BiLtJg6+3oW9L6TRcUIjYmM9hDtMRCc0YfN3d6Dz3QGMW9KAjqUNiLSaCDUnoBoeHEJNX3EDRaEfOk1s1guflRQqUhWbsuAOZeEmHXiDLtw+C3Z3Cs5BD+6QC4VrYYUm9Pzp14Yopb+oF2BWpYO7RhXqeB1acwxaPTdeASWhQ40xUGFY+AEVG3a2I6AolUCeagsfmSrX8A7gpG3YQzmExsXQv74fe57pQnJ/BhMW1iHUpKBnm4XQmDBa5iWgh01su/sQplzegPrZdWLj07Vc2Bn6HaWzUYhgQVRi2p39GLj9Pdhbc2JTWqsv+Od2+e4aaLMRz30/gJtn5ZHZsQfGR85FwxVfQWze2SMsvoKKSOnPOviM5hwiFfvst1LdKTeLgufKPs/7sv8FVcmcA6SbEN5TKi8lWJXgkmlIyCnnFrkJwXmHf+NzoNb3kCqvAb83X38IN39vmqL2jKSyGfzsyXswkPL9nORdB5Zjiwdkxsph7+ED2LpvNw52H8QxjXn8yckqzpqkojGkIpNngBvOTYVIxyLKtn/vWBToGnLxq40ubn3bw8bDHLMeJtYD0xsV1JuM7IPrEOsAACAASURBVK2gJwtwQyjEgGyaB1fxxA5UrN9GU1pB2FaE7J4KT7HrQvMwAQkdZBkoxnGha/RbqSMSMhEPmwIc9thZZBMKlAYTZliHKWbbLExNR3vLNMw4ZhlmTlkGKDYcOw9dJ8jTkMlkBdQTzpIZNVXl/f17howEBpL0t7kWm3c9g65eBkAw4SkmbEaqE7tQOTTlNMQ1U9RN2sojlc2JvDILBoGmoUOnnyFGBC/AQwZj4oQwCAd9DSrshO5HeCsEdsu4zIdvqt4SJVAG1nQCBweAthhw4UwV18/V8O5BDwdTLua0KaKNGBGd0eUnNQOHh1wkDOC0SQqObQP+e52LW990sTMZwYTWsVg4dQba61sQNkLQNR0GHcWbJsJ6CPXRGBZNPQ6zJkwdtXP5cPMvkS1Wbo4KYApJBib/9w035YNRJOnfNLTkckTPuwahY48vyfsRuPmjiiqwanBzkMrNMsdwcSrBzbnLET23mnJzpIknzSiiF34RkTMvhTGhKJAK4APKp3+F7It3V1xUl7on86BPnOtHDR/o8gMKHc0C/P3AzfUFuFl4nQnmaUSgD36v6dDHTkHd5/8V5uQZI4Fpod6d3i5k1z2HzOr7kN+ydmRrlPS9Iybuww//xnEInXAuYuddC2PStNLWJDjt6ULy9r9H7vVnACs9ghuaC89B5LxPIlJGhev29yD11H3IPHNrAeYdUVaOyFpRPulTlX5O3e698LIFBWChWx8d5JRnl2lUPYzwaR9D5OxryppCcyOB+c+8sBLZl+6Hs/+90Xp66XeaAaVxPMKnXAxz2nyhDsitX43cmgeqtFFpUsZxZyJy9rWILD6r5EsGDXO6D0BravUBddGC2u7qRObJO5B56jZ4dlGQLplapXF6lMpNkZzrwunrxuBt/yTM0xm1vST5wh+oIo5d9acILzwFaqy6CWOw8MNwk38sEYj6NzCmL0aUPjfPuKh0/pNw8y0fbhaGYyGvgQQDk1n8mj9HZOkFJapvXpvb8JrwwZl9udC+hesE3PzMd2BybI0IqOXfsrLPzWCWP1izdK39GMQu/Cyiyy4qC2vTq1cKJWp+yytl53dZV7LSxDIvnIA2fibcQ3vgpvshIsyPNpdWm2cJN49bjOa/ri1auugGhSjTlTPtRxvmOx4XKgSSXMhTfSaDlMjFCRfzVAfyoMKTiin5HX8SChJsEvBxoc9zCEG5OOJ3EprJYCa8ppaFTzm4uXnz5hKfmxJuEnbQvL4YUEnTZglhpEKF8IFwj/9m3phfAg7+XmxCLvNLUMH0i9V50iSVKj2CyaDijNcQhlEZW065SZjCj4RChJbMB+vxiSeeKCkvwQgVegSbvA/rhFCNpsYyKIT07xf0m8bvmBepgONiVZrSs+xyMcs2k/40q8FNqtaoUiM4IvBhGuxHQZWl7INSwVtcd1wM8/qlS5cK9ScX6DJAklS5MU3pczMoxCA0JFRmPbDvsp0I5fhhuz/99NNlzdI//vGPCzDFOiPcK+4zxX002Gd4jXQFwPwRBrJ9ef/R4Cbrm+BLBoyS0F7eq3hMsH9Kv5cSprKe2NcqKTeDcPOOO+4Q9SjrXaoFpSqR4JLgfOfOncNR71m3QbjJuqGymX2Hykf+5NgIwk0530jlJkEj+w37AuuYbTEa3GRf59gNAkrmg/MGN1boh1OeI4MDMW2eXw5ush6lz02CT0J/KipZ/gcffFD0Tfb74Ue+52HatGliA4fAkqbkrBfpH5RllvBIwhwJvrkRwPmRY4p5ZjnYv/lv9g3pc1Qq2Xg9+5pszxIfnK6D5At3IXnL9+Hu2QKjrQke/YmL4LVFs7nQnBTmUpdujiwRhdfjew8VhTbVMCbC8xIIL2mDMTkKJaoJtaEAfwzaFDKQz+QxtD+DTKeDxDFx7Fy5G5EmFW2LmoQPz0PP92DCReMwuL0ffW/3CJPvaGsU0fYQElMTUKManIwt4KLK9SoXshJQ0jSepvQalUPUZPrfUL3puVyPCymVb9ky/Lsolf/+JqCtvwbnv4VZvkiE6s7CrivXzSJSPM0sC34vxTkO7F4HyV1pZKgedVUoloFMl4WWxVHEJoeR2ptCcmsKscn1MBtV5PtsDGwdgqIDE1e0iqjqrEfe1/fx5glRBf/tDTqwtg0hR7XmGz1QPEZk981IyTM9iqnCEb89RnvGqyyTB2vnfhjzT0b88psQO+MqUV4JNtnvOR+Ikgfea6X1Bf/GfiVhJf8t+E0h0Bznx+C8yTmEfTKoIA6apPPccgG4mCbfFfghDOXB84LP6mKl82jvIH9I330IN/+QWquQV/rUPOWbV2N/z0F/Nz/wKUw9wvY7CmBeu4I/WaLi1AkqTE3B4TSQdhVwn4KwjWo/zmfcOGlJKOhPObh7o4PbN3rYNgioNDkXUdI9cKOGOiRu/JDvce7gHGa6LlosG7MsG/WeK4ICeYSXmgHHc2B7vgKS0E/sKrgessJviotoyEBDLComlE43h3RMhRozEKL/EC8HQ7MwtnEiZnacihmTTkNj/Viksv1CAcqpSwxc2xHKTUY2I/AULz66KgazrpvC50hP335s3vUcNu/6DZLZIeRdA5ZnIJv3YCfzGJNW0KzSt4eLgUwGQ6ksQoaBUMjwfYJwQmNhqd7U/F0eWwDlPEKqht2qi92mjh7DQF7VRbkdz4ebmgdEFN/XZkpRhV/ShjBw7jEqvnw8I3gqePWAhz7Ll8TT3efiib6Kc2u3H3V9wVgF01qAn79FuOlhfZcHiw8lk+1AiEwlrv+hKldTddSFo/jWZTfhprOvrNrLy5qlj0pjimZ/PhNbp/gBhSoqN/8T2bUPlSo3/Wdf4fB/MU+4UASLCB13YkneR8DNYXvFkad94HCzUFyh3KwENzulWXqpA3bz5I8ituITMKfPLSmPOzSI3Ia1GLr/v+DsexdwAmb7UowlflZZVZf7utpCvJCb0ZWb2wQgtNavPvISVC7dYY6hQPiyPPVS1H/8iwJ0Fh8MbDJ0738hu+YRAWeP6gj0SyVaB2P68Uhc92cwxk8uq6BLv/QkMgQeG1/whbqF6/XpJyJy1scRO+uyktv7QawOIHnXv8N6d00huE0tgPPIOaOWqZIVd7kxV1TXxvzzED3vOoTmLilRQhJs5ndtQvLWv4azb4vvS7GWo1x76iEwsrV4Aa0WSbxMvtWm8Yiu+Ayiyz8GJcKn0ZGD+bR3b8HAT/4EEbp5WHg6tDGlJtS5Da8g/dSdsF5/pJZSDJ8zWkAhN5UUriPoAqP4YHAqql2Hbvsb5N9dC09ElyschTpS26YgdPLFSFzxOd8supwZEQP1cCOsjJ/YEXCzeFgP982TRBvXDDcL6fgLiFKzKm3cTNR94hsILz67pMwioNKqu5FZdfuI74aVmxXh5sWFgELVJpmRnb1qQKGfBgIKFeVWbRqLyCmXIXHlZ6HWNZTOKz1dSK36tfAfPRzIa9TsBRZ2lc6rVrziXAiz9KODm7V0brGRXXDpwkU2fyd8oeqKwIoLGXkUgxcCGoIyghKahFMJRthAIEfFk/T9J/3cSV9zv61ysxzcJLigKrGWQy7wuLgjrCGo4kea0knT2yDcDIKuJUuWCDUa1X6sI2myx3uzTlhu+uGkn1ICGLkg5YKPysLR4CbhF6ER61T6riSc4yHrn/egupSBZqT/QwIcHmwPCZJZ3yxjsL6lWifok0wqByWskWozpkPwW+xzk2kQ2HzmM58RPwk3CZQJeagOHQ1uEn4T3FKdSrVn0NSd6fKehJUM1sR+IyN2sxy1wE32W5aDMI11JOEm1aXFJv2Eyeyzxcdo0J3gIBh8SrpdYL5lEKpycJOAjvCs2hGED2xb9jPCCeZdRt1mvbBvSLgZDOrD6yXcZN7YR9k/ZYAltg3rRAZAYr1Q3clxG+zHhJvcMCBQpNKRsI9tzfZlWrXATSpUeT8Cb7ZFJbjJ/Fx//fVi3glGf5d1wTrnxgrHOEEp64F5ZR9mmsGAQsHNCwk3mX+qLqnIJMy97777xGZA8GDbEczyHoTJv/rVr8RPGRBJQsog2JT9hG0RDJrCv0t4Lc9hXqUCObjZwPPYt/mRkJPv5G6yG5k3XkTy0TuRe20VIs0JuLq0Jjry8PAI+lQF9kASUA2EZp+A+BV/TJtxDD3BYJhPiojsWn0DXM0TkcPDxzcivLAJemsEfCcVPisJGVUFKlWShoLBrSk4lgtrMI+hvTm0n94ggqd3v9KPzMEc6qZEET0misj4KNxUFgPvJpEd8NBxYTsye/PIdKWhR4DoWBN6QgNs332cAJxc5HsunJwFldaBpu9GTUpPaS4uwGZB8EMVpmsxNoXhW/0QYjq2WOsz8I+b9WAPOcgcymLoYBbtS1sB20auJw3oHtSQioOrBpGYEqFoFX3vphFu0eAkPbQubYGTz6N3Qw+MuImWeQ0Y2p+CEdeRmBSHHjP9cSH83rlCgaWoOtyeLDJrDiP3dj/sQzkoVh5usheOriNx6U2IHL8cTt8hDK26DfbGt6HFw1CjYeHb88iSS6wcfAP8fBa57j6EzrgcsbOvRPi4U6DVHXmXlObm7O/S3LwYcMoNOrmpJb+XJtUSSvLf7GsyqFal+U6OJQlFeV5QyS6tPmTe+FP2Z6Zfy+Zltfkw+H1wbB/NdR/kuR/CzQ+yNv+P0uoa6MXxX71cwE06Di68TRV+FhY2NhBTPJwwXsG3T1VxXIuKHX0eVu1wsb8PqI8oItL5wRTQnfIQ1lXhA3Jqs4Ind7r4+QYXuwZphg2cP03D9CYF6RywqdsT53OCc6mQpIl72kFjXwYN6Rw0PsgM7nSFxeTLKGxUbzqOKz7cseGgyzGisOciYuhojMWEgnMgl8HhZBr9OQuu7qKpAWiJUTEaQ8yoh6FF4VIO7zoiTeEWjf4FhU8OT4A9sXk0LHoiaOXf/J00284g5STRn0ujK+mib5CKUwVjoibGN9TD1A3hU7M/lRLBiIT5vKqIHSumTdApVKo2/ZcoyDPATS4D1fGQ1zUcTpgYqI8gHzUQ8lwxv/IYEwVmjVEwoxV4bq+CF3bQv6aHMyYr+LNTNCwap+D1fR5e2+8hZwML21QsmaAK6Jy1XRiai/owYNmKgM53bHDxZreHLAsaCtgFCCndkcVtfSSOv/3YF/HH5328as+s2edmYReuJEHuKnLRT7hJoFW0bSnM0u/+EXJrV8I5XMbMVKpDjIgw8Y1d9llhll6iivI8ZNc/j9SDP4H9XpE6JwAZ3i/cZLlGcMSA+onf+XDz+vI+NyvATSahjpuNumu+hvAiKo/LS2K5k5t75w3kd2wSwSyEX0O5Y8odSZf9rtCpihvgtwCbYqE3mln6bsJN3yy9QoDbEblh8cy5pyF+zTcRmjG3tLyui8F7fors8/cW+ecsKlQ15bCc+iIJ6FMXo+Fzfwm9vXTR7PQeRmrlfyP1yP/4U2Xhf0rDOEROuxR1n/haxUBCPJVBiqytG5Df/Dpyr68s+GP03VQI25lKbTJcnFGAZxDUVh2lft+MX/OXCC85H1pza8kV1o53kX7618g9e3tRCOeiU8v0F/mnatVeNpvFFykKopd/DZGlF5dVC+b3bkdm9YPIPP4jMTYYqT58wvKSdqC/RGvTqxj86bfg9u/3I3zWcIwGN3MbX0d+zzZEz7wIKqFrmfGYff0FpJ+8FfmNz43cVFA1hJdehsR13yobGIn5zb29FghHhe9gvQxALYGbZcqjU7kp4OaFJd+yPw7eQ7P0J44oNwtn+eMz0LgSyDJS/Wf+Qqg3iw8fbv4amVW3jfjKh5t/DXPS1ArKzYuR31aIlj7q5ssHBzcJ2/VJ89H0tf+A1txWcS51erqQ2/QG8ts2IvfqI3D7+K5E9QudnRU+w/VUQMK/53AzqPrgIobAifCN/vKKj+BihfCIPgSpciLACEIZpsNFGOEAf/LdjOcQUgR9btay+KlVuRnM62jpBvNJsPW5z31OLMJkYBhCBqmyLPaPKdNdtmyZUBjSVJdRlgllgtGf5XmETFSz0iSckE7CTZrDUhkbzItUbvI8fk+4x4Om/4xeHzwIphiRnjCG7UVgSmhDKCtVstINQHEQFrYDyxi8dzBtthXTlPUQhJtB0F0JbhLgEX4FlZvB9pBuC9gvqOyjybBU0MnzmDeaEEtze9aJhJvl1KBB5WYtcLPaIrm4/wT/TYB+zTW+yxn2GZk3aWJMc+egz015bbW+Xq492FaMys6fhO8EnBw/sn+Wg5vMl6zj4vErxzr/TpjJ69nXqMoMfsd7UD37qU99SoAU9kH2V5qW05yd+fmg4eZXvvIVAcfZb55//nmxOVJcJ+xXdF3AjRT2a37P+i8XLZ31/dWvflVAboJ3wlkCZvZt6fczWD/c5OC4JrylWpOm+mxTqcqUwb1k3AFey7HCPEmlcXF+5YYI5wYZBCyo2A32d+m6gv08CJCsw3uQ+s29GPzeXyDUEgPoBkZEyiEm86C4LnIHe6DPXoD4ZZ9G4rzrh59fnucgu3ktkg/9BNlH7oU5tgGOa4KBIfSYivCpbQgtb4PeFmE4HbhZRygb+T6kRU1hOWmnslAUF6FxTdj47+/BzTloW9yElkVNyPalEB2XQN9rPcjsTyEyMYbGk8dh/4Pb0bNpCL07c4iMj+Ckb07F0I4+ZPbkkOt3hJl5dEIMzYsaYQ2mkNwxhFyXLV6Z8k4Gde1xESgpfTgLJ+WgeX4zwuNiGNzUj963h+DkPDTP1WCnDDh5Fb3vJpHpTqNxZghGYwTpLiZkIzHBQPOiFkSn1GPLf+1EfiCFxjkRJKZGcWjtIOIdYSS354WZecN0A02LojAa6D5Lh5Nzxd9JQxXNhhphcCYF+T1pZF84hNRvOoW5KuEnbN+FhnrSaWi+8R9gjJ0qxFjircnKIvn4j5C8+1agtxN6SwLQTB8m8xw3D3cwCduLou7m7yB+4gUjoGbxGA6ajQfdSLAvSXXx7yIyuRCQ8b3ZYswQd0TAPFHOgnubYgBaw2v1qKcElaRM+3cdnKhafj+Em9Vq6PfwewE3v0K4eahMlIzC2sYBGI9y0XhfuXniOH8XYu8AcCjtYUevh62HPSQtoCWuYN44BWdMUpHKerhzg4fbNnjYNwRohocZ9QroI5iwrTfrIe34UnPurJiuh8acg4lZC3UO1w0KLMeDZTvCbyX9W2gqzblVYTZN8EmFpXjYWVRd5qGrCuKRMMKGibzDudJGY8JCx1gfsG7vddBn0YExdZD8+PJvH+X5u0j8q5DBC3fBhYdJYfEixOkeIauO+pCOKTEg5DBapoFkxhQm54rqClP0DMGqB4RMf7eE5aQZPScLmtXnHD/CGeGqMANX/QjwFHUeZNCfiIa+EP/tm6czP1RsNoYV1JnA7rSHXf1+/Z3WAXx9iYalHSpcTsYiGJzvLoAcixtQjEYfMoRrFKRyHn6x0cUdG1282UUVrR95zm8M/iNIGFwkInH83ZVfxJf+L+Amo/9J5WYZuMkFpfXeBjjdnWDAl+FDcp9onfChxujeWtt4qFQ8FUEHRvi13nlFmM/nXn+8dGQeLdz0rRZGHCVr9KI/HC3cDF4ePuMqRJZfBXPGXDEuRjvoANxLD4Gm2/R36BzaDbtzG9zD++D0HYbTvd9XPNpFwZlkoiPKVR1bae2TUP+lH5SakNPnZgFu5uhzs0YVU+SUC1D/xX/1A/UEDpbLHexD719dDXsfzaXfB0ordwnNLb/yI4Tmnwo1PtJPGW9PVWzyl/9acj9jyjxEL/ocIict81V2FcCz//ZDh+l0wt4tAmM5hw/APrgD7oH3RJkY4IUQxcv4waDKHpXSr7UaPKD+y/+F0IIzS3yNelYOmecfwNAv/xleZqByHqr1+eBUEjh3tKoJjmdFD0GfcTLiV30ZxrTjSvo6VbvZF1Yi9cAPhvNpLjpfmNmHF5xakm9x/rrnkPrV38Eb6q/piTwa3My++RIya56EFo0jftmNIvhOcbsTUgq/vqt+ATsQ6T585rUin+bU2SX5YP3bnbuEi4/QaZcifOLZvzO4Sf9e+TJwc3j4ByceDwiffhViK64rqxwn3EwTbj5924jhbc45CrgpxscoTROE+LF6RC/8HGJnXQq9dVzJRQOVlJvS6s2MIHrFlxGlmX3bhKp+XIWbBo7X3m7/c3A3nM6t/tzae0gESnMHD9c8Xqp2wILPzaMxSx/1WRDYUeIiieomKgYJmwg+gjBGmnQHlV1c1FNNRbBENRUXVAQw0ncjlVqEhwQl4j2HAZgKPr6CUVerQZ+jhZvV0gvWCfP32c9+VuSLgIcQggCSKjy+p40GN08//XTxzkYwR1Nz+tcj7BLTXGFSo0KL0ISwiVCI5R7NLJ1pyoBCBDg8RoOb9ONIRRrPYd3TXJmAk/kPwmQJS6RijG0UhNdS8UN4RVN3qXBkHRBuEkLKAESy/mqFm8UBhVgXMrI5+xnhGmEg4Vmw7VhXzA8BMYEp+1E5P57MTxBuEi4yndGUm5XA7mhQU7ZrEG6yzxDSSlN/5rEYbgb7Qy19M5i3INwkSGe7EH5JlWglJStVl1SXHpm3jwQR4oYDlY/sL0HfffK+MpgOlcdUjUqXA5wjOF4kvC4HN3k/And+2La1KDclDLn55ptFezNPVEMTcFJVGsyjnD9oOk5QyTauFC29GG6yH7KfjAY36U6C45RzIO/PeuRmgTTpJ+Dk71L1LCPB8yfbnXNosI15rTT/Z32zDaUf1aA7AtlO/E6aqgchqpsdQm73Rgz8/N/gbnkNipOlHTA8KonapiB+wVWInLwCxtjpZad8WtpYB7Yj+avvwt34oniX9LQw3JQtzMmNqVEYcxphTK+H3s7gO5oQDA2rDoSJuwc7bSHT5SDTlYXn5dA8rwFmYwydzxyG1ZtFYnoUakjBwOYBEWjIGvRjXjbOiEAPq0h1DiLVbcNzdCTaI2hf1iqA5b6X+2Fl8hi7MIb6+QkMbc1iYGsKoTEh1M9MoP+tJPr3pBGKaqifGUX9rCh0w0DnYwfQsrheqDOzh3MiwE/zye1IbunF3md6hJfOaRe3wmyNYGhvEt2vDCLfn0e03YARN9C0oB4qA4hSzKX6Qg/6DqW6lB8xJiwH9kEL1pY+5N8ZgL07AzfrinpT6NaovgnGwmWInPsJRGaeVHHtke/cgvRvHkD62QfgdG+DHo8DQ1l4sSaYJ56FxGU3wZx4XNX3DtnAwYjkcv7ms6tcIJ3gnFLLHFTpvUGCRt5b+tv8XYDU4P05VxX7X/6ggwVVe09i/XH+E+8wXqWnR9U3uA9P+P+qBkbATRE5QK4cCm//pHOEm4yeORb401NVLOlQMJgBVm8HHt/mYTDrYmIDMKNFwYSEgqihYFqzr4a8f4uL2zd42D7IDQsPCTrAFco6wKL/TO6XaDR9BqKOg9acg5mugrimwYKLvPCn4fvhzFgWLCcPh4pOTUMsGkGIpnwCQCoiUE+WTskLURfpBCMeUjG+CZjQ6mD1YQWv9ek45DBkO/1qFnyKid0wCn0ov/bV80yPRafZPJWcYiKUCnoGbndcNCkWTo3lwNcJK6uhN63CYuRzJy+k/CHTRCRkiLQ0XYNDE/pcDlkuXKn48BSE6f8iZIg64KFDRxgqOj0HO3UHh8IaXEOHbXOg+Vk2FQifnX0ekLYh/HCeORH4+okaThqv+f5HxNtVIZIelaF0teLSDJ4BnzwM2S5uf9vBLzYAb3V7yDFhvRDdbfhimYgnHs7/ePXN+MYFn6raVd+3cjMACLW2QkChq7/w/qBVhVzSrIERu9Mrb4H15m9EtGfuopUcRws3y9yvJrhJM9oTTiu52i6j3Aymp4Tj0KfMR/iUixA989KKJq0VG4vqTSsHmrE7/YeR37UZ2VefRn7L6/AGRwYDOUIaSqmZ7zNn5F10qdws9o9ZDDd5WQ2AM3L6pWj8yvdLisKo3VRBDvz4G3AOlSp4ZRMW32JkKcqQQKEUvBnRMy8R5unFR/r5h5F68L9HgCp/8IagNY1F6KQViJ5zpVB+yiA6VQeNqAvOdT6IJkCxD+wSSsPsulXwDu8uRLMOpBTMejlaWLVuPTR+6w6Yx5WBgD1dSD9zl4gyXvYICvrKwu/gVbXSVn+oB89W65pQ/9X/gTF5Vllfq+nVhIZ3wt7xxvCcxyjYoaWXIX75l0oVqdxpTvYjedf3Yb35FNx+GdW3cmVVg5vpx26Hs/MNROk3c9EZ0Br9aL3BwxnsR3bNo0jd+z14qV4Y889BbMUnYc5ZXNJHCO3zOzdh6I5/gb1jHaJX+qrVcqbv2TWFaOnlGqlQpFGVm7u3iuAF+fVPiIBVo45HRhcfPwuJa78Oc/p8qNGRmw3MQnb9S0g9ejusN54s5MjPBJWbiRtqVG7WNFj8k7iBJeDm8kuhVYObI/qWfEYqUKL1MOefieiyyxGad7IIinBUB5/5mZS/KdHdCWvHO8i88DCczvfgZYeqjp+yezKyOwq4uQTNRxEtvVLeg6/nXHRT+UdQQpAlfWhJlQSVmYQOVAZSNcfFhrye7wKEaTT3pNKOkIqAlNCHEIAwhGbIhKAENQSBwUA+5Rb4xXkuBzcJEplveTCvMp9H017MI9WnBFQsH3/yb9J/IuGmVFkG06XCiyCS9SCVLAQxhIz0XRg8uAgk5GD9EOxt3LhxWC3nT/V+AzM9fpgH1iHP57VMk2bhxWkSsl111VUCsDJN+vgj9JJwM2iSHqwn1hXNpu+///4RPlNp6kygSjAlAyHx/lK5WS5aejmz9KByU/rHDOZdwk3+jXXH/kZlHctJxVzwkG4PmC+CKeahmnKzGtwM9n2mSWXe0RysY6pqueBmn2EZZCAqGUVcmqUHQQKvqTUyu8wjYSn7Af/N9pWR7KXbhCDclGWQ1xb/DPa1oEozWB+EhYRxzCvLSeBMFTfPYf+gApkbGYQoEm5SkRhMLwg3qWomBC82S+dYCSqdOQ9IuClNOQv+AQAAIABJREFUZ1m/MvgW6zlYPgJezikE30xbKjeDafJ8qdwMmqUzv+z70o2DrBcCam4WnHrqqQKYPvvss6JdWW7pM5O/829SPcd8y/5z2223CX+wQaUuNzYITNmGTFP6dZXmwEF/hjIfEuDyPkfM1DlRuHCGekXk9IHHfgG7vweNl96A6GkXQ2+eAMWoEABSVBwXsBa6/+UmOBtegMLnu7Au8SN9iyi+hHqmAmWsidC8ZhgzYtDbY9BiTFeBl8v57wSKD/24fqI6kSblVn8OAzsGMLhzCJpqoG5qHaxeD+G2EFzVw/Z79iDWbKJuYgixsRHoCRPWkI3dTx1G24l1CNcZyPVayKUttJ7aAG9IRc/6AaQPZqGYGjxPQ/s5rdCUPJxUHtagg/S+FDL7LTQvjCI2KQqr38Pg5iwmfXQCtIiHoa1DyHblEBpjIDY1LKwp7SFFBBrSQg60CP2O+nVD93UMfqSaulhX28ks8p1pWFuTsDb2AXtzvrSJEdd1P+K8eGvIZmDrJsLLP47G6/8SfN8c7WBAUWvfe0iveQgDv/wewnOOR3zF9YicdD60xNHNQ7xPULkZhOHFefig4GbxHPPbgNJa51w5t/DnB60KrZaHoFpVPqs+hJvVau338PveZD8u//vPoy/JXReaK9vIu7aIfM7gQmlG601lodk2jmsDvn2GgpPaFew4DNy/ycObXQ46EirGxVXBCwnRNM3FKeNVtNYpeGq3i5+/7WJTl+//ccUsFad0iPhn2HDAw75BF2aIey0e9IyHyKCHuqSKNP3UaS5MQ0OIkcodT8DBvOMKFSc/HhxYloMIAaFpCoUjzbzp15Jqz2TagqY66GhWMHuijpeSGtYOGNjnGnCEH04Xhqogpnmo1/lTgabQvJ3zv69+TDtA0lUwYCvI0UUGJxdXgek46FAtnBrKotGy0T/goSupCDVpImwK/6Oq4vGZIJST6awF280LR8NUaUZDEZgaHyD0IUNfLQps18FQKod6MwIlpGAo5iJZ50vgPdt/IW6NA7NaFYxvgDApX7PTB9LnTFfxjSUqjhurIpdRMJABso6v0owZQEQnOKV6k/8DBvMObn3LxZ1ve3inh7RUQzwRQlgzhTqWilhDZVAhEyadFZshfOEj1+LapaWmjcXduia4OUwwjqCMYRhFn5vSLP0DhpvDE7WVQ3bja8g+d19hYc9wgsHjyEr4/Zqll7WuDChnDBlQqEa4WXhdGQEgqGxTG8chsuIzCM8/BVpLm/BLyQcxzUCO5qCS0A9I9GtkGfCFHbcKfSxnWk6z9AZGS68GN6vCNz/3leAmVbvWrq3o//6XjkQhr6XAo1h2yx2M6CVfQHT55TA6/GAawSOz9mmkHv5f5LesqXA3BWq8BaGTL0Bk6UUwp8wCuAlDZ+MiWFntsE/sKvf3Iv3MA8g+fxdcumEYEX2plgJXPqcy3DxUgJs/GLULlAtOVf5utZdZwh597DSEz7sRsWUXQQmVvkDm3lmH9MM/EW4Xho/CbdT2aQjTn+JHP1da34SHnbuRvO07whdmtX5eDW6mHv057HdWQ020IfHp7yC08PSy/jHtA3uReekxZB77kVDMmrNPLHuetX2TCIyVfeZWUaz4NX+B8KmEm6XQdFS4WagUfcYSRM+9FtHTy5il79mGoQd/hvzbq0rM0oedytKyYOKxCJ3+MUSXfgQqAzYV/GIF29rNpJF66L8xdM/3/D8HxrcPNxlQqIJZ+jeKzdJr69c+3PyjAtw8olqSVwvl5pO/KOoe5TY0ACWUgD5toTDhD889AUo46vs65ZgtU97Rcujmssi88Dgyv/k1rM1ra3A3USE1+tz8gOCm8FWuKAIwcJF/7733jrgpF90EfDQBpQKMMEH60mRwm2AgDnmh9LcpVX/SJJPm1lQDEh4Q0BAIcHEvF/hSxVlcamnmJtWi8rxgtPQgSKB/QIIZqS6ppsLj/aT5vPSbKQMKsez8nXClEtykbz6W9dFHHxUm6qwnghPCN4K6oMqV92K5qTYjHJYBWmSZWVYJN2UgFkJAQmW2D+/BOi9WhfEa+vUkjCSI4jkyEJCEm3LRK8wm+dypAW4yHWl6SIhMuPrbwM1gvlmuc889V6hg2JcIfgiBCFFZd1RnEmzJBbm8lpCc+adSVapB5YK3mnKTCkICNdlv5YL52muvFXCsXJ+ptHDnuRw3NJvmwX5C+MV6Hw1uEpyx7Lw3+0Cw7442f7BtWWZeIyMQS/heCW5K0+cg4JR+96T/vOINCqppaV7N8lCBTJ+UTJ/lkopgQlX28yDcDPr7ZDnOOussAchZ1xyrhKQ09Q763BwNbrL9CSNXrFghhBQcfxyHVFMWA1uOD4JvjjteUwlucjOE3zNvrMN77rlHgEipCpXpcqND+vVknVPlyfOlqwfOYTKQCq9he/M7HoSbBME8ZNtKuMl5iXXKPEhlJuuZvxfPf7Jvcg6Wvjh5XvBwcmm4jg0jWmpNVK4v2Yf3IfnwfyJ1/63QDA1aPC7iQIgN5IJex/+dSiPA7k/T6yeMjjjM+QmY86IwJ9RDSSTEutWjxSMX+MJ/pCPcyVEBqZn0KUn/lykgr0INK3DtHFI7krDSXJNriI4zoIcd9Lw1gC0PDWDRN+fA7k1jYEs/Qk0mGuYYSG4fQrZHQXxKI+ITo9h59040zIhCr9eguB6cfhuZww5CbR7MeASx8VEoISDVmUJickz4xKTrOmH1zQC8Fudff80tFr1CcuQKmKsyfgbd2w0MIbdvAPZbOWTeGkC+KyMsKc1EBB6X54RrBe9dwmufMOpUYfcfhhJvQPTMy1F/07/V9k5PJWA2BdUMi6jqnJvlnDACaNf26vPhWb+DGpDzNOcIuYEpnp8fKjd/B7X9O06S5tE7D+1FJp0Wu0xDqSGhKozEojBCBjbu3orHX3sRL7+zDq2RFL55soazJ6toNICk5e9qaLoCBx4ylocDgy7e7fLQrCvoaFDw6iEPd77j4pX9HjxVwdRGBeNivuuJA0MeeikW0RTojovGbB4TshbG5Byh6tQM3d/FEjsmCsyCooJBjxyXQXY4OdjIO/ydMdV9f5amSnN1mrQDhuZhXKOHqe0eXuhXBdzc7xpQwxrqFQ8tJjDGpC9OIBEC6mIeGiOKAJgDWQ/9GQ/pLNBrAd020GMrSJJw2i7GKhZOD1tocRykGPk9rYkI6yr8/FApybzyYJR2qjfpi5OqU8EYNU2oQglq6TOU66fkUEZAYEdVcdjQsDtiYjAWAuP9EJbWh4BxcQXNEeDtbmB/P0BXJZfMUvHZhRpsV8HaXS72J/2dKcJNy/ZQFwJmj/HhZ1uDiqGshx+/buOXG230O01YMnMBrjr5HHS0jhcwkxO8UYiYrqu6yHNTogF19P1S5Ri85dvIMFq6VQwMS4P9+G8FfoIjFFsi0MZlqLv686XKTfoBObAXbrIPnu1HkSs52GeMkIiCSxN1BiHhA6X4oGlh7q0XkVr5Yx8cSdPsQGail30FkaWXQB/bUXJ99qWHUC5aekUxW4B4VoObPX92EZCrMYgLcxaKQxs7FXrHTGj1zdDGjIXaMgFqXQvURAPU+kaoXLCPAtcI0+z9uzB0//8g99qjcNOjmEVXgJM1wc0R0dID1VomzWGz9CKlGJ2i24cPou/vPgW7c3u1blnayQJXjMAdioL6L3wXIarw6ptK0hVm6XfSLL2SqNh3ByH+p5tQ61phzFgEtaEJWks79DEToDaOhRKrg9bQDCUaF1EYKx6FHfPUY3ci88K9cPZsKlE4vh+LfN6v4Zs/gznvtJKx4ZulP4ihu/5l1ABAtcNNWSHlOk0pbFLjjQgtOgeJG75d2meplEslkfzlv8Na/3QhAn1p7XEcxG/4e5hTjy0xu+fZ6ZeeQObpO2FvDkLq0vxVhZuP3QZ7gx/8w5i5BJFzrkN48Tm+mjp4FBR++d3vwThmZombBZ5qdx9A5pm7kXny5/Cy/tirCje//6XCXWQ9jiyDPv3kAtws9ZHJMUT1Ns2tyznBpYqRc6iIQF+5g8JNp5F+6i5knrsfNvtn8PAg+n/86m8gRGhYZh7ufj9wk1Zlwix9NLj5F0g/eUelkX5kDAerjC+z4QToZkJr6xDqX611PDQqZejqpL5Z+EgdvU4AuiPIrnseqcfvgPXWSBVebZMVXxI+GLgpF8/SFJsgjiql4EFoQNhBlRbBH80pCSm4WCdEo0kzAQWBVPAIAhv+TgUYzVsJPpkGr6WCk+BNRh4up14K+vZifuVCn+9JEm4WKzcl3CSUYMRqCQ9kZGKpEi3+6QeI9IN98JqgCk/CTSpRgwfVWDLwCIOTEPrQBybVlFwIEcgQ0jCPQcjJOpFmfFIhW6zcJNwkTCR0k+nJCPbFgYtYlwxuRMDJfBOEyUjS0temDCbE+xTDzWCZqEpjGQjh2K68F+uEADcINyVQ5L1vvPHGkoBC5ZSbleDmAw88IN7rmX+WlwfrjR+q9YoBsQS1wSBEvIZw8/zzzxfn05yY5SRMkwGFgnAzCMgk3KRylH26Wp+R92ca/D3YZ1h/5QIKyTom0GU+Wbf0oSoBv/RBK9OWbSQBJcskzZUl7JLKzaDPTd5Hlo0gmMA9eHBjgaCcAI7jK1i3zAPbjWOV45z1QTUw+zLBJmGqDArGfzPvQbP04H0IEPkh3Hz44YdFejT1pmqV/fORRx4Rc0cwKnpQuUnATSU5+z4jpPN6ukRg+7C80u9rEH4zPzLIkMxL0CydcJPm9VR3E+Ay4BkVvlTYBuuN7cl+yLpjnll+loM/ZR+WbSDbieOAx+233z4MN2UeJNyUAJbAmOM0GD29EsyS4ywIOUdT51V6jjj9B5B65VEc/qcvItrSJFxzeRQ8SNOY4POO6wF+lc/BzfFDH5yMRmsK83O1IwptXAjG+AiMsVEojab/bkMzdhEd3Y9+LhgiSUDB0lE1CBSVglJS7CrBEf7SFKGgdLIOst0Wsj158awMjQnDiOkwErowc88P5OFmbeEP1M44op/HJ4ShRQ24efq8tsX9VU2FQ1P9QpAMUczCho4wLCOcZAT5nAM3mYe9Nw1rfxLOvizcgznYvRl4Vh4wPKFIVUMhXxFLdWvxEVirOskk3HADGm7+R0Tmnw01Wl/1sc4yyEA87F8SbsoI5qMF3QuqGWU/HO2GH7Rys2rh/sBPkG0jo9PL+Z5t8yHc/ANtXDZi0BG8NAvhi+iWzp24+9nHcceT98GzDuHmJQYunqFiSp2vbLN0F90pBZu6PLy2x8M7B6n4BK6cp+KECSre6XZxx5suHtvmIs0Jh9OdtAYv+NpkQgwe1GzlMc2yMZMzraYi47nI2fTVwYmL13nC1JuRxw3Kyekfw4U4x6aJOz9C4cnJ1kXaskUAnY4mFbMm6HhpUMXL/QYOuQYSURUTQkB7WEFzFOhoVDB9jIpjGgleKUH3kHGAA4Methz0cGAA6M552JcF9meBTM5Du5rH6ZEsmiwbA4Muuhi4TtVEdHYqH6kg5U9OugK4aprIt0g7l8NQNifqg5MdIajBl20+UAAkHRs7FAVbQwYGwr7pvfAaIOpPgcqdKbITRkkcq+CK2SrO6FCx6j0PKcfDSR0K5rWqyOUVDNoKXtrrYP+Ah1mtKs6fqSJqqPjXNRZ+vdFBvGEGrj3jQnxq2SVojNeJMhyFzqqk1/tw8154+TJws3B2NfGaiCJ8ymWou6oUbnIhPvTgrcitewpuj7+TXgxICXaFgjEUhhqJI7TwLIROOg/GxNLIlW5yANn1LyJ19z/4wSKKjvCyTyKy7KMwp80p+S776lMYvOUvhKmp9NoqTxrVWtfzEF56BaIX3gRjUqnPnHJm6UczvUiGqsQaQBN2Qk0l0QCtfTqM6QtgzlwoYG0JgGEp6Au2txs99GV5cFc18WZJtmqGmzUqN6n6il/9dYTnLCwN1uO6GPjFd0HI7HTtPpoqKnsug4wY005Aw01/BX3c5BLFFmH40EM/RfqRW0b0u5GJ+aNnGHAW3UkJRcEoz/wp4HvbZOiT58KcsUD4MRRmsWUGiJseEj4w06vuHL538TgdDR2WU9kmbvhbhBefV9aU2tr2jgBW2ed+WUO9FiZ1ZqjGdi3fAP5fQ4svRPTC/wehGfNKTyPszWUE0PYyqYp5E5sbTWOhNraUBWo0JU4/9UtknroDbi/nkfIZF3DzwhsQmnNC6fh/8yWkAnCTrW4uOg8RBgqbR19MtR9UTqceugWZF+4LROf2fLhJs/Qy5u7ZNY9g4AdfGjU417By87RSuFl77sqfSQieP7AX6ZU/Q+7t1Ufmz6KqpPIzev6NiC67EIoxUpHClHv+6pOw3n3FN40vN4FWeCCp9S2ou+mfEJ57UtmgTAM/Jdw8otwcTvtoH3CqBjXWJFwjcDNCbWqHPmEWjOkLEZpzvNg8KueCwstlkX1tFfr+nYHx3sfxAcJN4d9bVQV8oyk5lYHBg/CEKjOCMy66CPf4k5GTCTn4jkhAQYjHn2KOC8xTXJgRSlxxxRVCfchFAhVehJsSkhAKyKiuwUW7XFhIWCEXFlLlRLgpo6UH7ynhJq+TKke58Cunkiv+G+tE+vaSAVsINwl/i+Em1ahSuUn1IQEFy8uyEuKwXFRp8XoqHms5mB6VmKwrwkTWD01vCYYpNuDfCHmCPgiZLu9NEESQTDDDfATBT7CO+DsVZCwTA+8E2y0IN3kO64MghnUpfW7KqO+8joCmGtwkqAr63OT9pXKT77qsO8Iq1jf7FmEQ1xoE6jTND5oOB+swCCiZZq1wMxgtnWlIuMlyST+z1fpMsD6l8pdlYRm4+CVYLxctndCY+eS5zIdUNgd/yjIWbxJImCEhSDCgEGFlcbT0YB0TQnI8E+oxXY53gj32syD04L25mUGgyH7HPBII8hq2tQyoI/19Mt3i9mV6QbjJscqxQFDItg3CzeD9g3BTBqLiPQlVqfqkOTyvZd7ZZ/h7cd6L+wfzLaOlc75gn+dYooqceeJ9OAYIcocfMwVozbIS9PNcAnKeLxWvxdCJ9+EY5xwq50I5rlhmzhUcm1SBEs4ybWnqHtzgKacUDpZRbsDIebCSsnjEXMP10W/uQt/Pvg09l4EWqaMrTN9H2YiVXSG2hG3BywxBGTcV5umXwlMc2Jtfh71hHfL9fdBDJtRQFJ5hwjO48afCaAvBmBSDMT4GtTkMpV6HGmHEdd3fqBfPV0YbdwuB96T7Kv+ngKHCukyQSN/tm7AXJ7TkDz8avG8776slhYm4sCbzXdyJNZ6M5C2+d4X5uUcgmqY/fhdedxrWnhTy+zKwey14aQ8qoWUuCzebhus6UOIJmLMXwlxwBrxMEtZbz8Pe9KZvBRf0QSpu7BdNOLKjVRVdzOUcjPn7exCaRUuc8ibq5aBmcV9mG8uNk0r9gnOB3PiTPmDLPWfk3CH7ZE39ppYH1v+Pz+FYl88E/i43GNgmH8LNP+CG52AI+jmSO80Hervw8Mur8aMHfoG9B7bis4t1XLNAw+R6YGuXi7s3uth0yEN7nYqoqSBleTA8BdcvVjG7Hdhx2MNdbzr42XoPfZ4K19/M8Q/xYiwcegi42ZJ3McN2MZu+MDQdtkKXIAzAk4dFlZbj+C/TQsWoIGwafiQi4dOSIJF+Pn3TKyoiU1kHKvJoq3cwZTzw0oCJtYMGBhQdY+uAYyIuJiQ0HNuuYfoYqjU9PLvNxVsHPMTDHk6cpGDRBA1hVcNru11s7XaxI+lhZxo4lAVa3BxOM7MYYzvIpBT0ZXVohoEITQBE+B8xVYufIqiqqGMGE7KF8pSBi3QRREiFoWliMCk033I9DLgutqnAFl1DHx1lMoEjb0F+tTkeop6Kc49R8akFCpZMAJ7Y4mD/kIqFY1WcPElFPKrhUFLB3Rsc7O+zMa8dWDFbRQ4q/na1hWd26Dhu2sn4/IqrcDbNmo/SlLlcl68IN0c1Bx6ZUjW4yWjp2bUPwu32FxGVmEpwDWsefzYSn2QU7PElkjuChd4/vwj2fn/RFjxCZ1yL6PKPwZx+XMl3VGGlV92N7HO3F8xby9RIGWZCc/LoRTchdunnSxb7wpfk5jcw+B83jQqIaTIpPuIlQkSQGr75EYFokU/MwinCbPe0yxG/4LrSKPLst3kL/T/9G+TWraqojKs03dUEN98YqRoaberUxs9AZNlVSFx6fVmFI33dDfzsb4RPQwHUjxZcyJtTqTxpNuo//28wOo4pazKcefkZoQSz3n72iA/eYOYFVOe85Ee0FLsvlfJT9Hcl3gTj2KWou+Zrwn9gOTVn+pn7kHryDji7GVl6tILWRhjDZ34C0bPL923h+3HXuxj4z2/C7d45EjzJMtd2G79OeIgI0/4LasX+M342YhfcgOjZV4563gfxZX7PdqE2zDz+04qmw6MrN9cg9fjPYb/tKzdlm5jzlqLupn+B1jimNpNmBil57hFkV/0c9q5C1PBCivFrvuWbpY8CN0XVFlWInBMF3DznWkTLwU3x8s4FSLkUAgnyBM4xfJ7ZeRFMJ7/jXWTXPYvcmvsKJwZyUAw3O2Yjcv5nEFt+cVm4ObTyDqR/cxfs3b6qpqaDz8z2SWj6zl3Qm1pL6tk+tB/JX/wzsi+tHJlcuWEj1KR8t6jeP4vzpk9ZhPhln0Xo+NOghksXNwyyNPDzf0F+61oRYfWoDulz8ztlAO1RJMT3OwIl6ZSfwOyOO+4Y4UuTyfEdhAowmg0T2vHFntcStBE+ERYEwV0xROO/CVToj5OAgvejepOKPKZFeEF4Js3TixddclEmFWZScVkJbs6dO1fACzHyqu2YFtUXwRrLyDLLADHMF4P/yGjS8hKmTWBBdRfBH6EjyyOjkLNM9F3I8hHm8nrWVbFSs7jJgnCTSlqCMkId5ot+/dhm/Dv9UlL9F1wQy995DctCSEWFHf9NGErVHmGVDPZULrJ7MAK7jOzMMkkz+XJm6UcLN1lm6XOT9bF69WpRDll3zC/rjgCNfYXqQar4itV6xXVXDm7KgEJ8j5XKTQk3ZX0RXhGgjXaU60vsi6xn9jeWg/Upo9MXw03ZHwn4CMrez8H25/3Yz2TQK/ZPaZZebBouo6UT9N9yyy3iGqoW6aOSdU1oSThJlXMQFDNvMqgU0+B4IKRn/UtVM+EcgbqEm7KvyHQIN5cvXy76zdNPPy3WERz/BH3si1K5WdwHpc9Nqiw5XmQgH5aT44B1zTyw/7M96RZAjqniOpWqx2K4KSEvNyAIFjn3MSo6y1is/JRpsn9w84AbBxxTPDj+OKY4lxGOys2A4BzB33kNNyzY9ryXhJvSLy7zwDKNptJjOsWQk3VS9TrPRfLeHyD10E/hHtwFY+xEseYs/6qoQGEMi0wGjlmP9u89Dr1tkv+uRoHDYDcyG55G7tlH/XVRbhCqZ8FVNLhpwE1RcUnzSB1qzIRep0Jt06CPi0Jri0OtC0GJM5gG1ZCEngZUw4BC00QqPn2pZ2GVXOERLfAAfbuRffIdhKbxtq8AzebhpRx4SRfuoIX8gSSc/Rm43Q6cQQ/OUFasm3lvLaoCYRRMzE04iTEw5ixC5ORzEJ69FBpVl0Ly6SHz2ioc/ufPQs/2QanjpqXum5qKQS1/+GCVloNuXxe8aCMa/vh7iJ750VIBRkHAxGcMx4d0DxOcY2Rbc45hG7OPlFPsBjewqs0pcjxUO+/D7/2xxnmFbcQP22aEmvZDs/Q//G5C1WPOymEgnRSBbw4P9uKFjetw5zOPYuO2d3D5sQpuPFHDgnYVe3o93LsR6Bx0RZT0kEbTbPqeBI5tVXDRLBVtCQ8v7vHwDy+52DoA2NL1RWCiYHhwmqW32i5m2R5mQgE9aoowLwSdIoAbd2q4EUS/m34EK+66cBOGHdH3J8ndHhWqocJUdOTyHjTFRmu9jWPGKni2T8MrfQb6YaC5TsGkqCfM5GcRbAJ4Y7+LJze7QpWpagrGNSlYMlnF8mM0pHMe3tjnYWs/sDsF9GQ9NHk5LItl0cpBkdYwkNGF+bmr0Bsog4O4QnVKKOvQsF6YJzHSu6/opKm3VgiuRHN6/pd3bER0FWkP2AEPm3QFPcMBDoKLR3pABlpDCq46VsX1cxUc06BgSw+QthS0xny3ANwYe6PTw/YeD+PrFRw7VkFdDHhjn4N/ftHGxp4oFs1aguvOXIGFx8wW/kvj4RgiobAwS38/RwncLAoSMpxmcJFZtBhWRbT08mbpXFwTbuYCcNN/RB45yq1fjTmnInbFVxCaTQXgyDNGg5va2OmIrvg0IsuuKInWTGVOfvf/y957gNlxXGeif3XfNHcyJmAGOUciAwQYAYpBYhItipSoZK0tyZK8a2kd3/N70nrXa/v5037SeiWvvTIly6IkKphJFHMCSZAECRIZIHIcYDA539zd9b5Tfc9MTU/fMINAkLoN3G9mblc8daq666//nHMIgz/5W9hnD4CcR+sPweyze1TLRCiKso98EZFr70RwmmuWpV82maa++Tziv/o7BTL6XUbddASXbEBw3ko4sX5k3n0T1sm9kEO9I1UOvzuMBR0IqwguvBLlH/0qytZvGlMF1Tvwk+8gufUJ2F0jp9zF6ENBcPPHf4NULrN0vwrMIAJT5qPqy/9dmRgb5BTdc1mtpxF//UkkNj8EuzULUI8D5CTz/ciamxC98V5fEJvQHzKBH/zZt5F653nIeP8YcJMCkxBDLbLhNgWyWif3I3N0J5xCjFKtnaKsEuX3/oV66TLr3E27fiW2PKV8CFpHto6+USzI6CmP/AxG7/wSyj/8GeW+wXuRHlgdrYg/cT9SuzbD6T43Wr8L1Esn2easZQiv3KiYqtbJd5Hes8UfMKe1sGISKu79Y0Q2fARm7fidrRejn3oaYgJkDu/G0MP/hMyBLYA9NrjYRMBNo6YRweU3oJKA6sravAAnsVDTp49h6EffhHX2oAoCoC9mrln6nf7g5laXuZmPLUvR5ssUuHnLSqubAAAgAElEQVTb2LWG3HLs2Qrr3FE3xCldPpRz8qfp9HUrcI4ihDs9rZAplzU7mhHsoxC0jymvQWjRetR87VswyqvGrL92bxeGHv8Bkq8+Brsnq2N5BlMEQgjOX43yj/0hIquu9mWgJ7ZvQfzX30d632u5zwEME2bTXITX3gSzphFWZwsyB7bBajkwIo8ilKrshk8hevOnEFo4lmmcOXEQ/T//HjK7XvA/IMhX/gUGN5m9Se9PtLknoInAOK/JLzWJNlgE2lEeYnvqmyXemNEGgDYFXsCBwBQyOyYAisAdjkpOAAmzN3lz7wckeQMKEXPLG1BIF5sfS5Pu5wI8qS8URIT87RFwQxsaNj31gptcBoObtEElE2PqB+XljShtTAkUIcCLAFACZMisloBhr3x4k0ogCAGcBPpQmVQWlUtlEBhCABexSQhkJEYjgSVUHl86SJWP1eanYtRWMksmIJsAaWIeUt0EKhUDbhIzjkAeSk9AFukKM/ByRUsnObAJOYGZBNyxHlB/SZ4EhpEJMY0DgZ0Mcnr74AU3aZzYLJ2AAQpsQ6w6nblZxFQelUTXH9JdMuEm8J/KpzFjdwu5wE0uzHsIUEw7yFcrgfc0TjQebD5P4C/5juSgPlwWyYOYoiQvOrig9lFeAhipHGorsSCJ9Un65AXeObgU6SONCekwzQsOjkX9p2BbxNz01k3AJoObBPxTW6le0itaW3RwUwdyvv71rytglYBX0j/Sd9J9yk/zieYDgYv0Ha1XNJ8oXa4xJTlzQCEqk4BFKpPKIVmQrpIcaA4RmEplkS9cr99OP+DJb8z0dKQTBIgSQEwm6bSG0SEHgaAE2rJ+M7hZrLm5Dmgp679gcBTIOaqtVhqxzb9yrT9aDqhgoYZBgKIbDV3XR/WOGkvAmLMCk/7jXyM0Zx3ouep3JQ9vQfypHyD54iMITWpUxBz13M8ClNImJpK731Vm4GRdSESjgAFBwTgoCi59ykyX4RkhlqcbnZxMyCX5yswihxykVCgwk9iYFPyUzMotyEQaDm2OU2Q2St9bcKhOohPRPtMkYpTLCCV2J7+s0iu2Y6VVMNnI73wWlR/+MkIzV/paSJH1SObMIXT8/R9AdJxW7vHIVF2Ng9rLGq4bnzQxiQVEXSPk9GWovOP3UHbF1TBCZWN8BzN4xibPegA/71peCOAsZu0opRmfBPjwl9Y7ev7QnKJnE33UPC2Bm+MT6OWQmgY1loijc6AH7X1daOlqw+GzJ3Hw5BG093ehLzGIrsF+tPf2IT6YxMom4IurDNy50ERTBUVNl4phSf4tU5bEUIr8VAKdQ8DUKqHMvNvjwD9td/DwIUcF5nGyQW2G+0/gpiPRSMzNjI1ZmQwy5IMyHEKATnuGaezEriTzc5e6Tr5BpZ1RjoETAmg3DZwNGrCEQJUtYWUkyk0HCysdrG0ycCRt4ngqgBSZT1UYqDCkAhJpLUw65EOU+jESMZ4WxHAAqA25wdXTtlAm3wNpiXgKCKQszJNu5J6WmMDJpKn6lgmaSBoCUdtBM/nmtKXyo+mQr80AmacTDV8iSD8VE1UqsJPYqAPkc5OAXcNAS8DEwaCJzhCBjC4P1GWXKNcmCNoSV00T+MJKgVvnGhhIC/xin8TZQYEFtcBV04GF9QKBAAVkAiLkH9UA2mLAY+86uH+njeODBsIVFWiqq0V9eRWm1NRjQdNszG+ehZkNUzC5tg4NVZNQHi5DMBAsih2hwM1XHnJ9buYCNtXOQ5sBHvzNVODm76DKJ6BQLnAz33wyGma6TMW7vjTWVxq5M0jE0PtfPp7Td2OEgmnc/iXfADPK92PHWWX+SMFNnO5s5G7vPt8MwahpVmzN8IprYfqwjcgkPLX7dQz9/Nuwz747wibTyjJmLkf0ls8hsmYTzJpJKvIhsRczx/cj9c6LSO1+BU43A5L+zE0RrkB4w+0u+DKpYYzo6MWn53/9JdJ7XoEc1HyP+dHDPLkvOLhJqhKMwJy2GNVf/KYCH0VobJRIMtsmJm3i9aeReutZ2L3nimJKRTbcgbJNH1Nmx2ReOubK+njsf+DbSO94Hg6Vq+svHURPmobw2ltQfsfnEWxyfbOSX0iKeJ7a9yYSLz8Kp+uk8mukrpH3rpHqAiGYDTNR/UffUe4T/Hz6xZ55EPGnH4B97tDoZk4Q3KQ5aE5bgrJN96D8I5+B8Dix50pItukje0BuGNI7COQcG51eb5Cgk/F5q5TJe3j51TDItyg5UR/oVazkoUf/BU7Lfsh09jCAMlMEyk2fQfmtn0JwxlhXDcQWtNrOqEjyo4WYa+aPRrcDU2f6u6WIx5A5vAv93/2qMs/yXsWBm1pQo6xuiIpaRH/nT1G24SbfOabUgHzcnj6CgR/+Newze0fLI6snRYGbeRa/YXDz2rHgZoaipT/8L8jsfCobUCirSIX0qcD9EcBzJKFR3YiqL38L4SWrYVSMDYpgd3cg+fZmxF/4JTLHt4/q0chICohIFSIbbkXZTZ9EaMHysQxnej9Ip9H3z99AmgB5ff3SSqWDhMDslaj8xB8hqA5NykGHVXZPB1KHdiLx6uOwju3KuhzxETCTOconofK+P0bZ9R/1NY1PH9qFvvv/OyxiW7NP53wPK/2wIxBEiAIK/dXEmZtslcO+vujFnX1S0sabACACqgg4YxNkPzCGv6OXfQKmaANPLCU2VyfwjfNT+XSfTNwJvCCwi9LR9wRUsGl6Lt9hfuAmm6XnnO3ZA8tigSQCqgjcZKYigQ7ULmIN5jJLJ+YmbVAJzKJ+cCRl6hfVS8ASMazoHv0kEIjAHg4O4wVbqTwGN6lMAggJ4GPQj4Al+pujNdN4EaBIY0Zls6muH7Dp/Y7GjcohwIlMkInlSIALtZlAHgK56XsCpdgsPR9zk8abmHQEGlG+YsFNYv9RW9hMV5cd6weNBbWHAF/qr9csn3RABzc5WjqBm9Qv0quLCW7SOBLgSGND+qODm36Aei7w3avL+gECg5sEjBGYx/pJ4CabpXN+yqeDm0899ZSSGeWhD8ma5irpJc1F0m8C3tQjRu2n3MWMdJbSEVBJ40p6QB8CCOmeDm5yXvrJ4KYO0hNTkgIR0Zrgx9ykMfra176m1gfSZwIjqU7qLx8YMChEukW6SuUTYEmHMnzgMuq9QwM36XDBC5jSfKKyaf0iWVAZpF+UluonnRsP441kQuxa0n86zCHdI52geUPjRPOV6qK2c9AvmtuUrxi/iXrfdJCT8lJfaL7wWj6sd8q3dz8ynS1In9qP+G/+FdaxvTAySZjRckhyUWXZyHR1Inz9Xaj81J8gPHd1vicS4m8+hvhT9yO961UEasceug9nVvExaI9OhB4iMYYgY3HIeEIBgmTNZGQyMGonAZEy17w7l3WTUkkX9JSxITixAciA6QKZ5OIuWg5RVqZYoGYmowKouuVpLyf6K6CdUTEEjAVrUf3ZbyCyYmNO6ydqq9V2FN1/+xU4J/chUF0BGQpCpBKwh8jXZhShldcjetOnEZp5Bcy6KSpQkCJfZTJK53Wf0cPv0Y6j1myam/qBIo0tjSkD16QffBA5Xj3xzmnSi/FaNeRVhg/gTS9zk9dCnqslcPN9OOipTBov796Kn2/+DV4/tBOt/R3IWBQtPcvEzvogBjkYTgCNUeC+pQY+vczAmmaKSi4VW7Mv6Ubkro+6a8szRyTe7ZQK3FzWRACnwDdedRTzMaF21NmdG/0gKrblYHIyjdmJJOpTKVgUiS0YhClMBMhUO0xmjSNAIE1WJ20j5FiIOTZOmCaOhoPojATc0xSHmJMCNbCxKJDBNdUWVjQHsGB2AI2NJkQA6BiwVMCg/qSNuAUFAJI5uxtQjlig5ECcghIJREMGasMm6ioEaspNBUaeOZPBGzsT2NnqYE8qgGNGGHEyEzbJWp4AWwf1aQtLUxZmWopiChBQaZoKpDUCBGgC6ZQFiyqHAI2HIJMAIdAVDOFYWRit5W5U9WFAxBEQFlATlPjCcgOfWSawuMlAW0risT0O9rULREyB+ohATQRY2WxgXp1AfaVARgJ7zzn4p7clnj7moIesmemwLmvdTH5NVaR0evksi2JewzTcvuJ63LL6OiyYMhsVPqw5r9oP/DDrc7MQuJljvpD+5IuWrnxu/uYBpLc/C6fHn1VoVDXAmLkCRlkVAjPmIzR/OQJN011/hp6LQKj0uzsw+MA3R3x4etKImiZE1t+Oyvv+xAXWcpjAZc6eRPrdt5He/zqso9tUKUbdTJgzlyG0eD0iq69Rzr198xNrev92JF76JVJvPjKmnQTwGXWzUP317yAwfb6vjzfKpPpz/JBipGUOvgW747jyJaMmpmkgvOFjiKy72Q1q4gnSo2Yl+ZE5dwq9f/8FWG0eEOu8wc0jGPzx346PualJwpy5HJUf/4oCjPwAzuzbOpyBPqQO7kJqz5vIHNkBu/Okaw5NDOmyapjTFiK0eiOi6zapQD9+vkeVLOgl58wJDD79c6ReewhIcIClEdTeqJ2K8o99GeW33OdrcsvNT584hPThPcgc2g7r5D44g53Kj7Birs9bg8hVH0VkxQYX+PGJzkygy9Avvo3E5l/lf9IUAqb0F77s7+aUBYhc/0mU33KP8gOaLzq0M9SP1ME9sE4dhnXmEOzWwwqUM5sWIDBtAQIzFyrdCpBpvY9/RVpgnWRCgU+ZvVsgh7pVNHTyB1v9x/8TgeaZY3SbxiH22P2IPflDyLjLTh57+SHGI1PN9eP5ZYTmj/WdS+Bt/NWnkHzm+7DbT4wquriAQi/mZAdWffU7CK+50ZWrflEE3ROHEN/8EJIvuZHR/a6KTxVgbn7v6yPZfByrjg/cVFrvlldIj/Kl8ZypqMIIvG+ch+ov/zfl8zdXEC1av1L7dyC142VkjrwD2d8JRMqH/QXT3A9MneWfn8yL+roRe+FRJJ7/EZzuVl+ZimgtwqtuQPUf/p1iZeRaz632VqSP7kPm4E5kDm6DM9iRZV8KGLWNiFx7LyJrr3d13e/AZWgAyTefQd///vP8c5bveg8DzxPc5Jd2PWoyR/4lgIk2+PST0hGAQqbntCGnTb+XzUkgBDOQCISgTRelofwEnFJeMkmlDQEBLcTmo80amXLSPQYVCAyi32nz540azGLg9tLfVMaJEydU+7zBZgoJNd+mjpmRtNEkU1MCJQjEIdDQjzFI/SegggAQag+lp7/ZvJr6QkAhATBULzM7SZbMXPW2l8xuqQwCnAgQ0dmg1G8aF9oMU9kkMwZNqXwCnWis6KOCgQ4NjWKI0viwz0Qql8aMWHDMtKVxIWCHPjSOlJaAT/rQGDLYrYOkHAiI6qN89JN0ggAe+slmu17doXrpQ3IgBh4x8xhgorqorWwWSGNM7SVAjvpEefyYejRWxMTjqNkECNB3OtOPxiKXGXMh3aH7uv5QG6mPVAe7WqC/CcAj9p83kFQx5edLQ/KhMSP5Ux+ZzUvm0aSvXkYrtYs+pJ/EfOXgRzy/6SeBvyRXjvzOPvy87aB0VD+lo/pY1wmkJ33z1k1zg+YT3SegksaPdILGh8aa2kPzzBtoi3xcUh2ka9Qn6i/PKdI1utifLoO01A9qA7lb8AP1iYlMZZKekSxIJnxgQOnpHs0d+o51heqittG40liSHtN4evWOdJXaRx/KT3KivvLBEa1zxF6m8WJ9YXN0dsnBBxfsImQieuJlc3IgMT4oGLXu0XtGx3EMvfBzDD35AERPG2R/AuWf/UNU3P57CM1ambcJTjqB/gf+GokXfgpTSPfQXVlTjmRT2yFyC5eMww5H0d60BPsW3o6P3/NJREIByPQQnKEeWL1dcJIxDD38XeD0ARgErCuXRWNfNtSrsbLOzCC49kZENn0SRkWNGyw1OgkiWKZM6GWsFwO//CsktjwHkUi6ASjV5PV0S/npcZDq6kHNV/4/VNz8aRjlPmQGLVu6/RgGfvB3SD7zMwQqw0hPmorqT3wV0fW3IdA42/UFmnX5QnOJPhy4i8aCXbDoY83paT7Q2k56xy4H2LeqerXSBDwRcPJ8809EL9/PeWgcaK2hMaGffICgLAtKzM3339BSpO5th3bh/qd/gRf3vImz/V1ZP34jRMHhRSIFhCWwcabA51aY+OhCQwW0+ckOiVN9DpY1Cdy8UKCmSuBYN/D4Xgdneh0sahTYtMDA97ZJPHlE4mxMwtbZmxRwx7LRlM5gYcbBbCOAJPkgI2CBHP6qF37yo2mraOjkpxKmQJpOQRwbHWYAZyMh9ISDsBQr0mXLB22BBuFgcZmFa2syMAIOhkIhpCPlkKEKJO1yCLMCZjCKQJDMYyIwAyFleky+O2lRtTJ0wpKEbSVhZ+IwnRhCRhwRI45QPAanM4X2mMDhdAiH7DD66PTecJQJPS325D+zLpXG9HgatdJBlEzTs6dVyh9n9lTFBWTJckCgknwmOQ5OSwcHAybaFbiZtf8jX362AH2zborAn20wsa4ZyhXASyck3mp1UFcpMK3SQCIjsK8dCBkOPr3MxIa5hnLP/PwhB9953cbhHiBJzxUyF1ABm/gR456mBQTQEK3GZ666FZ+89g4smTEPUR+fYl6tHwVuZh8y47AQVo+5fMzNCznLHGJtHdmNoV/9T8WUlGktoIWnIqNmMkIrPoTorf/BBUp9NrMTbZvL2NyKxOZfIkNsyfTYQCmKaTR/PaI3fQrB+cthVNWqE8xClzIVIfP2TNoFzvJFS08lkT62D4O/+C6sI29DpuLua4f33UP/2zO4+Zmb5wduUlPMqfMRWXsTyq65DcE5i12fOPn8rZFPwXQa9mC/ApZFWTQvCMnytFpPIbHtRSS2/FoxuEZ8BbvrEb9ABWYvV2bDkXU3uUGainHnQC91FkWDTCg/fb4gIDeEokwO9mHokf+D1NvPwOn0B/T9Agb56YZquQ/AKSLlCMy/EtGb7kNo8RoVyf1CX8Rytns7QWy22BM/hH3mIJCKw5y2ABWf/ktElq9XQVu8V3zzY0i8+CAyR97O3vKuKLkVklVDzd/VtyiW3RgAmWQ8NIDBB/4W6d2bIYeYHQoEV93mBhRasmZMu5J6QKEcOhiYu0atGXSgoB+uWGdPIv7SL5B45v68YlbMzavzmKXr4ObwXB2Rx/jBTW9zxgF2eteKUSCnW05w4XqUfegTWeb5BdQxejltPYnE688g/hSB4H3ZIAWe/tCmqWE6wis2IXrjJxCYPtf1lVmEz0aK6kpuBNQhic/BkF4TgbTEIidGv3Vi98gS6nNApDNTR8qgw6gsc3OCPjeZlcVMSAY7aWNFm3x6kVdjkmUAEXBAL/N+/uCYcUJ5CRwg0IkABgIPiO1FG30CIDhIDwEFtMknkIAZicxCLARu8gaQQAPa2OnsU9o8qiCMdEhC1jueha+QiTozWRiQoL6wiTH1hcAYpcaaH3qWG/WJgEgOJsSABfvCo3S0weUNEm9WaaOkl8djTG0g8IjKJJkwE5DlQ/mov+yvjTZdHEiCg08wSOwNMEH1MZDNmzYCa6g+AiWp35RGj+RMQA0BdvRhOXplTWURY5P0gP2oMvDEgJQOpvNYUt2Uj9mZ3FeSHft653ZS2cxIY3BOH29qG7WLfcEy8Mt9obJZbxjMZdBhojrD8qSxID0g5iaNP7H12IyaxpXlRT95zHm8i9VN7h/Jg8E4Nq1WAS6yc4L7Rn2i/jETUQePWb48DiRX0kt9beA5xD5u9YjO9DsfTPA4+Y0vyYTGl5nLDNTTWLAcvHOKxpnykC5SHaR37OqB2Y0cwIkjrev+ern/OthHZRLwzuNDYK7u/oDHgOcU5eVDFmozr4X8U19fSMbMuqPfqd00nwhsJUCU3QewuwJ2M6H3ieYpy/lCvF9R+3hN09mc+sGR6jPtaQe6kDz0JlKHdqHiuo8jNGvsQa+3TVbrAfTd/1+R2vYMAg0NI0aE3oSmhNXZjv7pK3Biyc04ZTbi85//vAJ/R11Sovsfvgxrx4sQtN9iMNJddUenTRBYGkH0zq+i+t4/8zcjTyeRPr4Nff/wZ8pljlnhOUQennxu6VbrGVTc8xWU3/YFBGf6BKz09Cu57zWkj+6GWd2I6FW3A6GIsh4l3SMdoDnKa4v3WcRBgliXR70fZME00m/StWLdFFwInSmVMVYCvDbR85uDDA6vKyVw8/2nMjRJB2ID+Pkrv8FPNj+ObUf2usAjOddlVIPevOljka8LYFaVwN1LDPz+GgNzJwH/+KqDI93AwkaB9dMFEhmJ7WckTvdJTKsCrp0jsGSagd3nBL77uo0tLQ56CGUjUC0bCoYCCjXYNhbawFKYyuQ84ZDvSjd4EIGc5NSX/HCkpI0uQ+J0KITOUBBpA7ANwzV3J9plOoWKaA0WNy/CipoazLTOItz7DnoD0xCZfSOmLrwKM6dOR3UZ+ZYMoyw8EoGdWKLqxYFir2X9e6YtGylC9OmlPpVELzlpbz+D0+++iqH9z6ro5qJ+EToqZ2Jb2wkcbT+MFDlxJpCDoqwSaYWATctGcyqDaRkbdSTbbF0mRX7P+hY1DIFyw8SAdHBUODhoCvQE2VcKOR0VCDsSMyokvn6liY/MNxE0BE73S3TFKJq8VAGKwgaBmhSwiPyHuv42KYr7ng7gZ7scPLjXRswRsCMCymEpmQZkzQDcZ4yD2rJyXDl7Kf709t/D6nlXZCOpFwbTvMxNKq5YcJMfbS646e9z80LNMutci/Ipmdj8YE6Gz5i6zADM+qmIbPqsC2ZNmXFezVEsybYziD//c2T2vQK7+8yI6XKOkomVas5YitCKTYis3nTebRjeaPV0IvnWC6ot1sk92a/dEfEFOHO0z5w8CzX/+bsIzVowGqiijd+p8wc3lT6FIjAmTUFw/hpEb/4EQnMX+wZGGu/gqGAp3Z2Iv/QoUjtfgnXmMGQ8y9bUzUV1hJAOBsoqQf0mP6ZknhqcOd/XN+h420PuEjInDyH28D8rYE/5+vRh1GmjVKAKtxOjAE7P5DSq6lVgIzL9Da+46oLIlerMtJ5GSgWgeQLW2cOQySHFpjWnL0Lk+ntQcefnXcamBjIpn8XtrRj84TeQfnfriE/M4TYXWFk8TDhzynyU3f5VRK/5sC+ISsFf4r/5Z6TefnpYjkWDm7l8cNASO2uFYucSwMqXdehNWMd3Qsb68o5Z+XjBTc+EzQ9uHsHgw99HZtfTkOlEcWzNkRVhpN35Dj/03mXBTqOKgmddjegNn1Rs9mKAxXxCIrZm4q0XkHz9N7CO73J1K9fF5uR0kEm+UeesQuTqWxFeshZmXeN4p+jY9LRpoTX96Z8i9fazsEf53C2GDqvptGJurj8vs3SlDlkAkAEi2ozRSzwBJ/xh8JLu8YeBGiqDN3AM2lCZvEnnIAg6uMVmdRx4hxmbtOFngCLXJp/BRN48UtuonQQeMBhJ3+lMGd7ksxkfb/h1QIl+ZwCXf7JvLR00YRYHbXKoDpYD5ScAQQcv9OjvJCc9Lwco0MFkDmKiAxIkPwLKWEYMljIrlkEVLo99t/HGWh8bBu94rL1/k3yYKURtZ9Nlr7ks5eONHgM6XBa1i8ec8jNjjAE0Sk9jpcuOZEP5vLLT2UosOwaI9f5ynykNy47bwbLTA64wyE7toA+D+awzut87ZlZ5TTjpb7pH9dCHmYe6+ahufqoHpWDd4fHm+eIFOPU6uT4GO6hsPYoyAyAMtDL7i+cC1U/t5cME9m/LLGAeF33Okzx4rjKgzP1j/eDxZRCV56M+/2h89bnBY6Ge/ZmMAl4pHx9O0E8GFnmN4ABNutsKzs9zSF+z2C8o6z+vJ9ReBhZZT0kmDHKyblB7qAxqG4GUejR3Bn8Z6KU+8NrHACWDvJSWvmNGJ+s0tYNBXj400fV3Ioy8fA8oHehkcJNZnaPAM+UY0w2KU+ga2vxDJB7/IezjB5Vfdtobj/jHdHMLYsakE8hYAoenbcC+WdfADEb8wU1I9P30m7Beexyyuwsy1yEhEQCGhoD6epTf+RVU3PGHvsF61EuLY6P7H/4Q6XeehUinYEQqVfR076V29n09MJauUlY85dfdV6j7bsAjxVSlAwRbrWmsC7we5BpH1m89OM2o16EcgZx1kFQvm3XSu055O8Hp3LEpmaUXMcjDSbwMTjWnSuDmeER4+aSlwdzy7tv4yYu/xhPvvIz2gR61ySTKtYIf1QNeKBPqTNxG0JG4corAf1gFfGqVQFufxEtHJHacleiJCUSCAtPrBK6cLjC5AioYT39cYMN0E785YuOn+2xsbZVI0nt+yAXLVLR028Z8y8ZSx1CMxgRshacSW5MWU6o/ahiIC4BChuw2BOJkuqNMtrMLGYGbqQTKwmVYPWsNNkyejllWK4bOvIim2ddi3Ye+hLlLr0EkGjmvAUjEB3Fk7+t4+t+/hcH+foQbr0B/1Ww8d3wHDre9ixRJLhB0Hx70Ibap7WCa5WCpIzFH0jLrIEMnQGRCnw2YRDKPCmBQShwXUvncdMFNCWTI1B2YUWngrgUG/uQqFU5eyf1kP1QAodUzgNqoa5auGKJKLAJGWOJEr+tr8992OdjX6cCMkLNncujsuiBQAeGybRHSwZyGZnzumjvxpVs+gcbqOgSKYaQBIHAz+fJD+SN957F6VKTXxlkIXXknKu/+kj806vdMzmcyTZF+KbJdIgar9SRSO19Feu/LcMhcOddV4LlvNM1FaNlGRNbciMDU2SpgCrF+lUmvN+o8RyUm9wMUlKO/G5lj7yK1/UWktz/ptmA8CCJv0CvrEFyyEcEFKxFasAxmfbPyT0n1jzAafTpCUQfpk07C7mxFcsdrSG79jcuk891/uw/4Yi6zcUY24vgcZW48fEkHGTLxfvB/qKAyF+ySQGj5RoRWXofQvCsQnDbX9R1pBlwZ+LFbab5RABXSd5JBd7sb/XnXFqTeeMy/aR4xuu+FIwzO4UyC2GlXIbj4SoQWrkRo9kKlG7QGqPYo3fAZE8JHIVIAACAASURBVGKYkk8+CtDR24H0od1Ivv08Mjuf02To96s2MH5j5G13HhDO23GjugHhq+9BZNU1MJtmuEAn+d5lPffrB+kVHUYRM5VcJBzdh9Tercjsew12x+j5RjIMb7gD5R/7Twg0jY0qK+NDGPzF95De/QKc/o7RzRtDQfXczjF/ybSp6o+/jwDpCTna1y/yvvL6U0i89AvYJ3aqO4HlN6P8I59DaNGqMXqR2vsm4s89CGv/5uxmIYdW+6hJsfof/cT/hciVtyr3Cd6L2BQD3/8L/6Ky60lg3pWI3PBJlF11y5i5bZ05iqHHfwRr93PDwW7yLaNj1wBKTZ3z9+1bqI8iVA5j9ip1IBCev9z1TRoMu6yxQDaC+cgC4trCESOK1vL4EOyOM0jueB3JNx71cSlS5IKVTUaB44KLNyC0aDXCi1bAKK92dZ3nbI6NIM9ZctdA/lMT219F6vVHRg5FcgohX/uyCqMCCq3HpPPwualXr7O1mHmiA1g6IMPAGW/o1WqXBXsYRNCDAumbMB2kYaCEA6LoLNFcGy8dWOB2UNsYzOF2MgjrZeP5lcvfMVjFDDbdpJNBLgYtdFYO94kBJ+oP94XBDkqjA8gMInN7GSTUgVgG6DigkVc+6tUga/rI5bFfNy6PQSadnahvvHWQTmd3cd91MJVZgQxuMvuTwSiWH+XVgRO9nZSH2sbtoXt6PtYFZgnroB3rJfeVgU5ddlwe98ULmDMLh0Fh1hvui85GZb3meeLVY33ceZw5LYOe3Df6ycAZA/P56uJyvMA8A++6bursL9ZP1n99rnJ7c+k1t4tlwePNbWFzTB5fHfRnPdRNcBkk1tvMbFF9PhFwSCAi5eX1w08nWBf1OaWz5Lhu/eCAdZPHkg8hCMxkhjADjjy+VCazYgngJHnQPZYPH6YQMM7ANOur3n5eV6jdBGTqayOvEZxGX4NY7jpgVeh5OZ77XK4+nnr7vXo/pmx61joWOv7qXlh7XiFjSYjyKlD4XkWAcreOKsCO2p6ePY3kxjuwt24Z9g+ElJuC3/3d3x3L3AQQf+mHiD/+A1gEmNa60eh96x/shbFwFaK3/wGi196bF4xNHnsVgw98G5ltLyNQX5/dr6hNrfveQK71pAGkB5GOpRG97Quo/eJfuc95z8WyY33XGfA8VwvKL1smp2eg22sVwc8Lnresn3o93DwdGM+nC16d8gKkxbZ9PPr2QUrLh6u81pTAzffx6J7tbsdTb2/Gw288iz2nDqGqogr11ZNQW16F+ooaNFTWwjSD2H50H/YePwoj1YuNMxx87SoDy6YCdhrojQExKRAqAyZFBHa3SDx9QOJMP3DDLAP3LYcCNH+5T+LHOyV2tDtwKNJOEDAlRUu3sdiWWExRwyFBcaIVwVG5EKbgpY4KXnTOMHDCEOgygIAQSAqBFPnsyZr+UHSjoGVhcU0V1tVGMC8SgxNvRdOCW7Di2i9g3uINqKocbfpY6PxqFO5EG+DYAPbveQ0vPvq/0N9xFDJUjo5ALV4+142zqTTS5CM0QPCiAwraVkHgK9HPHaDBlphrS9TTwyHr/1g9EIWpGKKVwSDiUuKodLAvAGVuT/bkRsbBtCjw4fkmvn51AAvqBLoGHOxpk9jZBhzvcdCflkr2CycZWNZoqDSN1RR8SeDFEw5+ssfGcydojCpxzRUrMbWuEZZtoaO/B51DfeiJ9aNnqE89tFbPXIyv3PgJbFy2HuWRqHpoF3MpcJMDCuXJkBeHCZfDqG1GYMo8/xIKgZuj7gvlc9Lp64DT2waZGok26lt4IWXwZjKCMKonw2yeCxGtVD5fRJnHFMOxVbAKZ7APdk8rnM5Trh9M/RoPuDkmn/v8NiZNhTl5NoyyCoiqGtfc2WdT7gz2qyBETn8XrFN73dL0AfFlBxYA0bJtUubNc1e5wBExwLXCyTzePn1wLFCVS08KjfNwu7NtC4RgVDXCbJwGo6JafcgM3b1GECZizBIYodrTeiKrF2NdAejZ/JqYD+Dk9ARsBmYug4hWKJ9Byize56BAgay9XSBAj0BmP0bf2GHJfkM/8k0onXVaLLjpKc+oaQJFlSdfgxR8RZA5ES1gfGXTO0MDynG7098Nu/Ms5GBH1kHT2MF0DzJmKPam710rhczBrf4HJX7szXwBzLidxL6euggE3PqBm05iCE5Xi5qjSmuqJitWrkFRz4cvt3JnoEsx8+RgZy4NHpVlvEsLZTZnLFNr4ZgDE6q/5xysE25giJxTqLwWRv0MmJOaxugIrUFW2wnI/nbXJ22Ba1glchyA5PXTmQvL4++jNTAbpilmPIIhFZzHO08ISJSD/bB722F3nYXs8fepOaKSRQKcHh1Wcp+6EGbtZLWhIzcGvq4jCGvt6VBrCbmLsDvzB9oaK96R9vFvIzriHpAyczMXm2O46dnAIPmYGnoZvKli006vmZ1u8sn59M25d4Pv7Run9TIlmVHEDEs/leP6vG30skr9TH9zzgMt4JDOxmOASmc26eCqDpxyn/U8uhz0sfBru58ZLbdFB/p09mkxZTIbjoE0nbmj1jANlNbbro+NXieDg6wT3BcGebxy4HdDPZ8X1OPyvXVyWV499uqlV3aUXpcd65UODnAenS2o90WfD356w2Xp4DDrCbMYWQd1fWeWJ8vDOx5512vPWOm+aXWQQmfmMpBN5eaaq/r3/Ls+f1jPvX31ypWBVb/x1ecVjyvLgEFfAg1pPBh81fNwX711qmdt1g2FPpbe9YAZdQQkMetUB1r1NYfyklsD+sn16sxUAjV1tx3UJr78ZKTrtd5+qlNnu3MZVCfX5wVnCz2Hx3tfH3ue/36yHvXsyBIA0qf3wTp9GHb7aVg95+D0tcLpa4fT2QEM9btB8lI2rHQSZ2/7jzhUNRdnO7qVi4Fc4GbsxR8h8fS/wT55AKJCAxdH7UHIzP0sIhvvQvltf4Dw8g/l7TYdeA488DeIPfYvEOSGi4g7pgEZqVTP8UDDVIiqOpiTJsNononQ3JUIzVgCBNwDbn291tdT/XCP19KJyJ9ky0HBvC5ExlteKf2lkQCvXSVw89LI+6LUkrEttPd24lRnK3oG+zCpsgaNNfWoLCtHJBhCUG3GBbYe3IEfPvMwXtr5BsrQi8+tDOH3VwpMLhMwJPnBlOhOSuw8CwW4tQ5RQB5gbq2DDVME5tQZ6EsBzx2V+NFuB/vaHMiogYjhYLrl4ArbwQzDQILo3+RMnaK5Ow4GBAGnEvGMBds0UFNhYlGtiWkhiUMpgZ0JU0Urp9OZupDA1ZNsLItmUGHHMUjAljDQOOcjmLvsbsyYvQI1lVFYTkbJ0jADCIfCiETKECL/P4EQpPJhk0KafFMlU8ikU4qNZBoUaCiIeCqBI/u3YtvLP0Z/+15UhFKoqa5CzCzDG/0h7OkX6KL11XQwK+JgU6WDiiDQEndwpM/GwKCFCIhhaaDSMFAtDFSSyZR0UB4IqoBCp4TEblPgDDnWTgJTyyVumwsVzGlVs4GOIeB0P7C9FTjWIxENSpgB8n8qIRyBpQ0Gbl0gsHYuBRECfvC2hccPSiRFLe64eiO+dPM9mNc8U41tIp1Eb2wAvUP9ONfboR74jdX1WDx9HuqrahHwMhHzaGGx4OaEFblohKAYpMPTigJl8+2J4pD5n87q1XT8YmF8S0ceCgEJwzsJrlFjXuUCLrJ5xtX3CXRn3AIo1CC6rwNhxehPMWnUplG97oxusjdvkWXlL2RUJ8Yy5Uapjgcmofo9YH8B0uO4h8BL3Ctej30gTf2rQrLzAziHxyVHNwqVqbJ5E3kVOd/9ERDdtwWjgOZxiFpffOh3v7MGL0LmbXax9Gu9WXqZOebzmGIL1TOmXRPQmELjOCaokd+o+nQo35p1UdazXADnCLhZ+80Hhn3keYEvBk50gIPT6KAKb8iHl/6s3zDOx2wF2szpAJFaWrLj6WUg+QGpXhBWZ6R48+fTfi5HZ9F4ganxgEbejamXRaUDR7qMvHXo8tdl6seO8bbdr725WF3e9uaShxdAy1UHl8ft1/vhd3DNYJfeB5aLnx74yexiyK6Qfvm1I19filmB9f6qPUP2oJ8BO930nAFgHbwrBKJ621DMPON56Z3jOiCrl0Pp9Hmtrxu5dKbQAYS+duSbT7oOsV9V2mOwSwMGjPW1wk//WY46sKv7yKP26ixkvwMYlgEzN6kdVD9HqGZGKNXBrHOWNesRA7K6POl3difArGcCcjmwDAFa7LaAmMTMqKSy+RCB69HHsBj9HG8aHjeqh0FZ/p37wDo+vK6RZRFZ5VgpyGRM+YF3+jpVAMbUwbdUNPG90QU4OGQo/6P5wM3EO08i9tB3kTmwDaaXucmPQ3J7EuuDs3IToh/5AirW3Vqwm4l9m5F462k4HW2IrNqIwOSZMKobYVTUugeUoQikcC2nyCWfDtTrbge8a0zBiotIwPOPdF53n1FE1gkluRh9mFBDPgCZSuDmB2AQC3VhKBHDE9s24+cvPY4397+NhrI0/vN6Ax9ZbKA2IrDvjMSDuxzsapOYM0mgLgr0poDDPRKToxJrmkzctIAidwOvnJD49msSxzptlDsZzBcW5lpkcuagQwDdQQMD4SCSwQCSpolUykF0IIHFQQvrm0wsnR1WbjvfPZvBjnMW2jIGmpvCuHO+qQIUvXHawc52B5Ggg9vnCUytrEBGRpFwgsiQT8+UpZiVhhmECEQQjNSjum4e6ppXIJXoR1/HAQz0HIGdGoBAGlK6/mwCZghlwQAqA2nEYr3Y3hrH3i4HtjCxcbqBNdPDODhoYNtpC+0dKUyPONg4O4imhgAGYzb2n07jtVYHhwNhiHLy92ki7DgIZ2zU25YKQFQroEzuDwVCeNcOoK4yiE9eIfDplcCyyQInz0n8aq+NwQyQlgIp20CZCdy5RGDFFEFkWFgWEA4JZByBH+yw8ODuBDrS1bh+xQb8+ce/iKUUIEg3Gy40+EXeH/jBN5B45SEVwCbv5bc5zbd5LLSZHa6sALhQZD/8LI6HX5z1XzxAQ7HFj0lXCKTTM+Tbk3M5frLMCSoUBjfH0zz/vvlIZrw64CfccTWseOCpmHEcA27m01FdT4rW5TytGH4JzKcYWn89AKeeK8+t/GLwA9iGUbfxTAy3Bb6gayGZjmrhSOKc7qQKyj5PAh1gHFWvPrGKXH8mAnLqTfOVvWe4fOa7m2KCKF2ebP4m61p7crYlB1CbQ/OKcBNWzNR1peC3dryH4KbbcJ43QrnWIOZm7X/5iS/A6PYh69ZGY256mXSUbpTPNS2fvtHlsnRQwwvMXIiNtx+QmGvQcgFD4wWM/MofTzvyKVW+cibazkJt85ar/+1XZ65xywXqFj2JzjPhxZDdeHVpPF3wtpdkzeCUDhhSOjbpHk/5o57LF2ix82tzPhkV0r2J9ofXKwYW6W/2r1lsvxnMpzLYpyutV2xGn6ttufSc3V3woQ6Djux/lMvTD1YYCKSfDJBRuygPMzUZdGWfqXSfgVMu0wsqexmkOiB9PjLPl1dvg87I5t+9zOF86//rr7+OPXv2qIBbZJb+uc99ztcsPXloG+L//h1kdr4ERKtU8wJTyI2V5i7OkTCSgxBXXIPw1XchsuDKokXA6x/PTQal6ad+EMFjxwUzQF90ReNMSPUxAM/A/jiLKCo5j+mFeFYXVeEHPFEJ3PyADzB1z7JtHDpzDI+88Rx+9tITON5yGhtnGfjylQLXzSA8S2DHGYG+tEBNBKgMSeWDk8iH9GnplWgdkKguc7B0MnC4z8T/2ZLB3mNpiJSFqigwEApgwCA40UB5MIiFNWHcND2IKeUOjp1Koqc7jZqIjfnThfID0tJGzvEdzGk0sHZOAN1DEv/7HRtv9ATQYwRAwcYXBDKYYqYQdOIq4M6kylrMIBNeIntKW0VFt1JDyKT6EVCmljZghmEEKhEMVSIQCCEYCKIvPqiYjV2DPYrNOCjKccIK4UzaRCINVKUzuHe2xMeWm4gGBfa1WDhw2sLkuiCa600MDAHH2yQGLAPL5kZRVh7Cvn6JN9osHB6w4EgLEWmh0rYRSNhIZyQiNSF8+uoI7lpooioEJT8rDUyuBgZSEqd6BPadA/Z3SdRWAB9bauCqmQIN5QLdg8CTR4B/3Gbh3W6Jmc0z8Ylrb8IXbrwHzZMaVZ8u9DX4r99EYsujoGAgY/bQBYEFT2u8TKS8jS0SVBhPh/OQP/PCA+PBDgqxnHK+hY694e7VPZWP+nOsb7zRt7N/jWn/2O/H08WiRJ6rwHFVNA50vFhdzJFuBIgrAgzzE0Axup2vjWPAzRG/qG7bcqBnY8oc/UWxYsn7wpzzpg8ImE2bE2D1RTz9Mo1U6rs5G1fHPChmvk2mn8oVW1c+3fLK0C9tPrDRm98v7UTWniLm40ixORKP0l2fNLmWIT9WrndsxtOnMfWMXTvVRoF8edMt5ULbDTqorhxgszLV43YQy0v5Dx0/pky+bUOL1qL2vzwwPJq5gIdcTA3+Pl8+nYHkLh3FKnBRK3spUUkCvxUSyAcq/1YIoMhOMkBJYB+DggQCFlp3dNcZBBSxz1U2Ay+y+lHJGABjn5vMXMz52q0xYDmNd+31O3jQD6EYFGVwlv5mU2WWAfWVfakWAjkL3c8nF13mOiioA2NeBiwzV3UGM9Wxbds27N+/X4GbxNzMBW5S2oEf/DfEnvjR8EOx4TtPITj3iuGm5jsU0tvJuqSDtDojk90n6GOlPxP1/o/nEGAiuqZeAbL6Q/pOQa44CN9Eyyvlu/gSKIGbF1/G71kNZLbe2d+NLfvfxit7t+GtI3tx+NxpDA0lUSYEbpsj8PmVBm6cZ4DcaDqWoPg5KrIaveNTNDVhCBVAZ2uLraKpB4XALQsMnBmU+NluB88fkehNC8hKAUkhxpMOAmlgVrmJe5YE8YVlAcRTBk72OOiNk2/KDMJCoC1h4NwAoILg1EhMrpJ48qiNZ1skDscFMkEThmnAjA8q/5fLZi7BPdfcgfuuvgNdiX4F2FpWBgO97Th5+E2cePcllJfXY9ai6zBj/pWIVtZQtCw0VtXgXF8nntnxMn655dc43nIYTmUlnEgZHClQbltYGnHwmcUCs6oNdMQEjvUKBE0TS+qBmrDEUEYgZgdRWxHENdNMvNvn4Gf703jieBqtaRsy4jriFGTSbgNzqyR+f6XEJ1cbmBQxcawT2HJSYk+nRHUEuGaWwLIpAmUBgVOdEtvOAtOrBFZNA6JhYMsJ4FtbHezrkBiCQGVFmQoUdM38Zbht9UasmrNUuR8Yj9l5ISUkUwUnPjgS5KlQhkt4nx+EfEJX6GWq6DDvw0/OC9cZvxeWnA/8UZjlyAY9b/8KgBQFZXPhuuqWNNyeItCTC1Z3EZv4IpJcsOaUCsovgd+WscjZz3EinBdhXbpgKnopp/l5NPrkyZPYsmWL2mjShmT16tVYsGDB8GbUW7RMxtH7P76iArXRFVpyJaq/8ncTbgH57DUbpkw4fyljSQIlCZQkcDlKgM20dRNwv/dONvMmE3K6OKjXxWTa+R0K5TtA4vd1bj+zBam9+uERg6kMyOoMVPbvyAG3CPzkCO5Uhg7g0d8cxZ7ZiMW+sxebbvj1wXNg6GUEslx27tyJQ4cOqcBR1dXVuOeeexSA5y2H+j74028h9uyD6ha91TR/6xGE5yxVfWRfpDogrAOaarugWSzostbvcb25+lvMQeHFmDesK6THHAzN6xrkfABrlsF4x/li9PWDUGYJ3PwgjKLWBwL9hpIxnGo/g62HduGpd17B9pOH0DnYBwI7h1elNFAdAG6eZeD3Vxi4aS5FnBNIZtwI3BQX3IQExcVJBYBdrRLPHpTYd07ijsUCH11t4Fi3xE+32fj33Ta6kwCFDK8KmriiysSHpgpsmmMiLE1EA0BjrY26WorIC3T1CqQy5OsTSNsSjiXRUG5iaEDiheMWnj7tYE8/0BtPwE4nsXTeCtx3w8dw7zW3YlJVDTr7exToGlDBfwRSiQx6ursQDIZQVV2FsmgEjpNBPJ1Wvkery8rR0nUOv9jyJP7l6Z+ib7AHQoRQFQhjUZXAp+cZuHFxAGlDoD8t1EOttkIiKG2UhYGaSncpP9MWxMBgAMGIgxP9Dl5tsfFCq4XDMWKRSpRBYN0Ugc+sFLhvmYEIsUWojxZwsl/isUMOnjssUV8hsLQJWD1FYNVkA82VBkxDojsu8fJJB/fvlnjxhIQTcQM3KQTJcdSYzKiZjOsWrsaNV6zHuvnLMXPyNESCYZimG53+g3rxqR6fRn4QHgDeB3+hh3qxY/tBkE2xfS2lK0mgJIGSBLwSOHz4MJ5++mkFblI03BkzZqCxsdEX3FTrcDqJwIN/h6q2owjZKcglG+D8wbfQ09OjzFcv5Jo6kbLyMWIu59H39nW8fR9v+mJkcTHKLFTvRMdvovkKtUe90V4GTN9i+ufHUivUvwvdN7/yiml7oXYWez9XXX7vkIXaVQy7joGWXHrCQBab7OrRpBnoorWXLi9j8Hz6nG9cGTjzgqcMotH3uusPHQil73WAjgP4UB42i6b+cF+oDxzAhn7XXRkQs5WBXy7XLzK8DnoWK5NigOHx6n5bWxva29sxNDSkotR/9KMfVeCdvh9h0G7ooX9EfPMjw/ca/t8fIDRzofrby7bkRH6Ac7H99aYrNP4TLbfYfHpf6L2CA1/xfNHvj3cc9Dl3uazPxcrlckxXAjcvx1E5jzYdaz2Jx7e9hCe2v4y9LcfQHRtQYOUIxSprs0sv9CmgPghcO03gK2sNXDPdAEFkGZtAR2AoI3Gg28bOsxL9SYHJlQLLm4GplUDKACImMBCXePO0xE92OTjQAYSDBhbXmVjTaGButYn6YABXNDuYPSWDsjILPT0OTp6VCAUFwkEBW0pVX+MkAxVlBtJpoGNI4GgvsOdsHG3xCGbPuhLrrrgBc6YtRV+SQL4AAqEIyPyL+mUGgqipnYRUIolEPA7Hpkh6JpJktk6RzMvCMKSFI2eO4JFXH8LJ07swOZrG8slhrGgKYk6NRW6y0B8jQUlEwhLJtIPjZwmINDF3hkB9vYH+WADHW4I42SdxasjBwV4Hb7c72N9rYWqlg9vmC9y10MDqKYAICFRCwBAGTvdJvH7KxptnHHx4sYmyiKFkdrQDuHYG8OmVAilH4pkjDn66W+LlFoFUQAL0Ueb2mp21hGLP1pVXYvm0+bhr9Ydw+7ob0DypAaGLYK5+Hqo4KiuffPKinc/puV+d/DJF9/jFw5vO+9I2kYfL+fRXr9/vhZy/83upoXt+L53n04fzyXs+cijlLUmgJIGSBN5LCRAT5cknn1SbTPZbmW8zaTg2Fp7ZjjkdB1GRGsTAzGU4cdMf4OjRo2oTm2uzoYML+dZbvldoTc4HonifD7meN35y15894x2XYvvI5ep9KAbczCUTP5kVs7nP1b9C9fi1v9AznfPkOqjU2+L3fC/mu2LBqkK65dXhYtIXoyte3RoPGFmM3Apt9Au9N/n1M9/7mbfPF2LuFCNHry7ler/V+8trmi7HYgHPQumKAaUYEOQx0tszXiAq1/pWzLpaSEfyyT/X2lxIRyYCThYa40JrV6HnSK77DE7mejbwOBJj8+677x7F3NTzDP779xB/+WFAukSaSf/39xGcsUD9Pp7n0XjmQ7FpC62TxZZTKB2POzM4vQDn+ehiobpL94uXQAncLF5W74uUXf09+PWbz+Nnrz2B147uQ4bszEG25h6/fYb7NZlSVwuJNVMN/Ml6ExtmGSrgz/5zDp456uBMv8S6GQJrZgpURwSOtQMvHXXQ2i9RH5VYO1Vg9TQDaUfgX7c7eOqQjdOdDkxHorwigA/PieDWOQZmT3IQCtoISqDCACojrk+sdMYBBUJrbCaeKNDe5aCn1zWLj0TIP6cBYQbhGGWwRDkysgJGqBJGqAqOiMJGCDCDMMwIMhlbRUcPGBIBg1iiQ5BWAk4mAZmJAfYAAs4AYMfhWCQXSVkRMCUqQgK2RdR6YqsKVEcNJNIGYhlgyCYc2ICDAI52CfzsoIUdLWn0DFkKCF01w8QX1xlY1wwMJoC3WoAjXcDyZoGrZxuoDLvM10f2O2ioFAgJApElplUDN8w3UFdp4Fe7Lfx0l423zrnAMULOCLA5DG6ShFxANxoMYuW0ufhPN30KN6+6DrWV1TAV2Ht5XmyiQqd7tNks5CPH78WO8tKHnYd7X3r4AU110T09suilkorfC6H3O/2lSH8ZyfWydD6bkPPJe6lkVqqnJIGSBEoSuJASINPAWCxWsMjhDVEqjtjffB5G2wn1pDeXX4fon/6zYn4Wc+XbPBaT//2QRu/jpe7vb9Nz7FJt0i8HmV6Kvl4O/Sx2fp+vPM43vxek8rY71zs3BfjR3+3ZF2Wx/b7c0xUL9NJBGD176PIjcOjl0O8kN695diEwPp+szlfXKT+xN3OVM/jQ9xDf/LDbBClQ95f/gsjsxSo978/Otw3nowsXQv+LqV8HOAncJKYr7WtL1+UjgRK4efmMxQVrSfdAL17dtw0/2vwoXjy4A8lMGo5DgWIkDCEQNl1T7XmTpyNgGGjpaMPZtnO4cqrAl9eZuHYGmVNLHOt2MKUCCASFipy+/YyDtj5gYZPE6maBo53A7lYHZSHgqxtNRCsNvHPUwTP7HLxy3MGRHsARhgIOy4LupyYkMLnMQHMF0FzloLlSopF+rxSYFDQU2EoR1hN2Gj2xFBzbQCQkYBoObGJkQqCiQiCREQgHDJSFBFJpgYqoQCgskbGAeBJIpiQSKQeVUWByLRAKAr1DQEcvgZkmwsEAIkFT9d+2DfRnBIakRH8G6EoItA0JnIsBrYMO2mISfSmJtCUQSzsYzEjUhiWWNQE3LxT42BKBStPAS8ckdrZRsFSByTXAuW4HQQjMrgcWNhLfFHjjFGA7AiuaBZZPBWjr9KvdDn68W6I1WYG62gY01lbhTHc7MSnxVAAAIABJREFUOof6EMskYDkOpDDcYCNCoL6iEh9atAafvfp23LjiWpSFwpeFiVE+Bfae6E6EgUFlsH8b3TxEr/dC1HPBJmKegvxOzUkm+R7OE31pmGi+SyGHUh0lCZQkUJLAey0BmYih609vg9V2SjUlvHoTJn3j397rZpXqL0mgJIGSBC57CfB790Te6y9F54ohHeRqB+87OBiSbmpOQCabpFM6/VCNWJCUlg7I2FSdQU8Gf/nwTLdGozL09o7n/b0YEPZ85O0Hbgamzx8u8lIfenn7cqnATYXtZn2a0hiTDhBhh0k74xmz8xmPUt7cEiiBmx9Q7eiLDWD7sX347lM/w9Zje5FIJVEXrcL8ydOwbv4yrJq1BIumz1GA57aDu/Gj5x7BnqMHMK/Wxt1LTdy91MDCBgE7BTx5gIBKB5PKBdbNFJjVBBxqlXjtMNAbk1gyGbh+toHTg0AyDZQFXRxuT5vEo/ts7Dkn0ZmQyqelCACmAZgUaU4AIQOImgZqQwYao0KZvM+pMbCoLojF9UFUBdKwrAQSqTTSGVuxKixHIpG2QVbYAVMgNiQwZ6qB+hoD8ZREV5+NgZiNwSGJqqiB6U0hVFcFkEob6Bk0kLKj6E8F0DJo4UhvRvnPbBkSaItTcCSpmJrkD9QiMI0cJdvkUEQgAmBWFbBpvsDGOQYWNRjKn6gwJAwHePGoxKFuYGa9gbvX0MGWxO5TwO5T1F7gymkCG2YHEC0XyDgShzttPLxP4pd7bQTD9bhl7Ubcsf4GzJk8Ded6OrDn1GHsPHEA+84cxcmeVvQkh9BQOQn3rr0Rn9jwYaydtwxlIWrVb8/Fvjepx+cTbfFiSczv4Z7rhSMXU9Pbtgv1oLxQ5Vws2ZXKLUmgJIGSBN4LCZTAzfdC6qU6SxIoSaAkgfdGAjoQVsiE3g9s5L0Iuz2hMnRfpLw/0QPtMLuRrcsI5NRBMpIEAZ68j6B09OGL25mv7YVIErmkrefT9zE6cO363CTmpoAUAg3/z/2IzFqkiuS+0e/vxV7jUgKbDG6ynDhYFrE4df+z741ml2pVOigvtUaU5H5JJEAGzEOJIbx1aBde3v8WQmYIV8xYgJVzF6O5phHBQBCmQfbP5GtyALuOvYvvP/kLbNm7A8h047oZwBfXBnHtVAO9imUvEQoAfSng6QMOdp2RmDdZ4Pp5xLqUeG6/wFstUgGCk8uBRfUC62cA0YjAtjMSzx6VeO20g+P9FJFdQIVAJxY3NYECGDlSBcQx0kmEHWBm3WR86pobcc+Vq9BQlkJq4CSG+k4AVi+MQBLSiUHYaRVoR9o2pEwjSNHVzQCkCMAWJqQIwpFlyDjlMEMNqKiZhbr6hXjndC9+vvU1vLBvB870dSMdDMMxDUiDIr5nfVySAG2pQM3aMLC0QeDG2QY+upQAWIkjHRJvnQZaBwSWNwG3LDIQCABvtzh45YhrVn/nCgOLJgtYGYFzveSAGlgxRSApgRdP2Hhwr8SWM2HMbp6Dz266DR9efS1mN81QoJ2UDjKWhYH4EE51nMWekwex++RBTK9vwqYr1mPJ9PmIRkacPl8SpboMKqHlih/49ADlF4vLoGmqCcWeEOsvDHrbcy3HF+Jl4UKUcbnIudSOkgRKEihJoBgJeNdUv3XQiQ+h68/vUMxNCtwXXnVpmJv8PKN+jNcPdTF9L6UpSaAkgZIEShK4PCTA6z2DYrTm036GmJ3E2KRnEzE+GfSk78h0XQ9IxD3xe44xoErpGRTV0/GzkNJFIhEFSFJadhVGv1N93D59j0Vp+3/5XSQ2P0TAkWrG5P/6Y5TPW6Z+p3z0UcDSexCs7FJBWbx3o7EjpiaxNulzue1FLw+Nf+9aUQI33zvZX/SaaRJatqXM0skfIwWcIZNsvyttZbDjyD5859f/hpd2bEUy3o9FDQF8aXUANy0wMLUa6BoAth6XePuMxNImiXWzAXK1/+IRiRcOCFwzX2DdLIm2fomXD0okEgJfulpgxSwC+CT2t0hsPgG81SpxtFeiKwHEbcAiPJFstglYlESbTCPkmJhSNxubll2LpupJSKdisFMJLJ02C7esXYvysIHe/k5097QDdhpNDU2IJ5Lo7e+HMAKYMnU6mhqbcfRUO17ZuweH2s7CDIXRUNuEnacO4O2j23GmpwW2IYFwxA0Rb0sYUihT8sqAwJRKYHUzcN10AxtmCcxuFhiKO3h0t6OCAdVVCKyZIVAXNpDOAA1VAuVhoKVH4rE9DoYyxPAENswRaKoRKs2pLuBX+xw8eogCEplobpyMP7r1Pnzsqpsxrb5JBSDyXjSOtuMglU6pDVAoSMD05enfI98D5kI98BjcpIctvQQUuyn0a9uFalOxk5nboL88cF6/9hWzMS+2bj3dpe73RNpYylOSQEkCJQmcjwSKXfNtBW7e6Zqlq/h9dNjqbuDGfXE2N+bCqIsOcOm/Kp3ckPDHZRooX9z0c8J1j7uxOTL4dd2vX3o6n/4WbI5fHvXd2Btj9svF1OfNpMVmHG6btxyfvo/6yns/u9Ef1VdPmpEk4xGYlraQKo6RRRHCGY8s9OIKtaXgoI9OMFyc95d89fjdK6LLqmbfdPRlgY55b+eSyajyi21UtvB8804dnlMHfPQi+/1YWWZlrZfrKWOM+uaTbbFjny3Uv2xP/Idi9cVvXdDEm1PsxbY531D51E1rt03xE9S67bIr3e/cuAgB8v0Pqb4j92yWMGFKG6Z0v6e8KTOk7pmO+z1dFkzYBqV1EHAsVXZGBJAKhNVzIygtBKSlyk2bQYocMfy8UvXxs4Xlqvqf7VxWzamMsJ1Cxggio9or1LOHklrZPagg/pG0EaQ2SAcpIwjLIMdwEiE7jbCdQdXf/Apy2vxhd2E647PYYb1Q6S4muOll7tKek8BhdkkwLOqswpf2VxdqVCdeTgncnLjsPjA5k+mkYgc+vOVZPLztORw4d1KZgQccgYaAwI1zDdy1SGDdFKA8JJSfSGED21sktrY46ExJLJ8u4GQMnO510B2TqAkD18wwceVUoDrkmqDT+moJie4EcLRHYl+HxJ52iYOdFH0c6E0BKYdf6x0IaSEi3KDhtOwGAmE01k3BNQtWo7GqDt0DPTjX24HySCVWzFmKgdgAjredRCwZw/TGqZha24T9LYex++Q+tHafheNkFLMzJYC0pEcG7TIMdcpUFXTQHAXmVhtY0uD6xKSfUyoFogGBAAGvAaBn0MELx8j83GVn1kUJFxVoHwRCAYGlkwXWTxeoDruszrKARE0USDrAa6ckHtwj8U67gy4SYhCoiIZx5fTFuHf9h7Fp+QbMbpquWLXvp0uBr9lgP14zCvVYFWI4wA89FPRAPxN5CPDpJwcX4jKLkZnO/KT0uklJMfmLSaM/ZNnUw8vU1PvtZ2pyKUBiHpti+lRKU5JASQIlCbyfJOA9SOK2e5856pmQGELXX3x02OdmceBmIVTMvT+cSkvubngJ3FRw5jACQZtIBjjzyjonQOPNlQdpHZW0OHDlgo6/tw9F9GkUVlkMbjRRcHNkSMZKKQ9QNJzYC27SjTEgSyGgMwe4WbDfBRNkAXyf0SwiayEMsJCOjBJD7j/cYgoBU8Wqd1Hgr09lher36klR9eSao57+euseow6eOZvdJ42RWw599cPkC43dmPu+YOxIu8aCrRMENnMtpMOLeu6WF6PS/oC3VmY+cFM7kKI1ncBNen4ECMSUDG7Sem8qkJA+dF8BnoqkIrLgpq2+S4ugAj4VsChtlZ7ATgIXGdwMOjYcYwQc5XKpHxmDANORXhuOC5LSM4fASbqCdgZhJ400AZbKypGeOny5ACmDmwFqg2MjYwRUOyhh0MkgYqdR/fePKnCTmaJ+bNFx69QEMlxoYFMvj+M7EEuTyDS8Z/Rjauog6AS6UcpyASVQAjcvoDDfj0X1DPRh64HtuP+ZB/HaoV3oTydhqYUxuzhaAiHLwZwaiQ/PE/j0MhNrpweQSAGvH7PxxikHfRmJdbOEiqy++4xEfQS4Y7GBD801kExRwB/3xDFkAtGAVAF3JAGdEkikJbqGHJzsFzjYI3G4W+JIr8TxAYmWQYFUisyQ3eZIgiPp5ItOktTfgGNICMNUgYbIxyX5yJQOMTChPvSQUCbqdOIkXVakGRQq0vuMCmBeDTC3zsTiemB+jcDUKqHAyFAYEJZAOiWRtIjUKVSdkSAwkJY40eugIyaVf9H5DSYOdAGbjxPIJ3HTXIGPLAoAQYG+mMSbp2w8tN/B44cc9FkCFoWjp2eMOkVzI8s3VdbizpUb8clrbsP6xatQRmzSy/hisI4eavQhoFGP+segnncjSX9ztHN6WBTLuhzzOpg1T6d62XSCyip0cbv5ITweYLRQ2fp9/SGnb7LVO1r2xUM/5dRB0OH3NS2dX90TAYZz9eFCljUeOZXSliRQkkBJAhdTAsWw3yX5NuvvhrTJFiW7Rhe1K55oy93gceR+xuHABMI9aHXX4kKoirfe823seOubaL/Hk29sn863lwVBjGKbN05x+ScvBG5SY8ZZkau9RfWiuFRFFTWuRLl7NJG+jqtqLbFf7y9G/cVI+WLUm+3qRSx6opIv5SskAf+TFQIns9TdUQXwENMzzLJtJJOuGTs9V8j1XDgcQlkkgmQqpT605yGXZqFgQKVxD9dcso5+qfi19E8/lMsC6O5XEmZ1PUQgqPZ/ZEIfj8fVPnDkOVaor+d3/0KBmrz/4T0s/c1+NNnkfKJ71fPrYSn3RCVQAjcnKrn3eb5kKol3W47iN2+9iIfffBb7zx6HQ6cyOkBEix3hRTYgMkCFAcyvBe5aIHD7YgOzagX64sC2UxLPHXZgSwfXzxbYNMfArGrhApsWBQ9ylC/OnpTAqX6B/iSUX87pVUBDGRA2aRUlEFMgZUsMpoHOBNAyBJwbctAVk+ikT5wimQMxSyJmU9kCGZuAR1v57FTFmCYEsQOFRMR0UBUGaiMCdRGgvkygLmpgSqWBaZXA5CiUP83yIBAOUGR3iYEUcHZA4Hi/oSzVZ1QCzRUS5SGXoUltDJgSkaByFIr2AeCl48ChXoGmCmDtVIElzQIyCOxskXj8XRsvHpc40i+QIfqqyjfqEeK+v0oLFaEQlk2dh99Z/SF8/OqPYGpDMyKEsl5mFzM12T+LDhRy1D/6yQ636cGnXrk9oB77LGE/MeMF2JTbBctSm0Q+XSu2jPf6hM3L7lSvCjmO0i9FW4uV22WmiqXmlCTwWyGBQuZehe7/VgjpPDt5KdZZvya+V/Wep7hK2UsSKEmgJIGSBHwk4H0e+73ve9/5vQCbDqbxnovy6IQMtpTjtPR3LBZTQCNHdy8rK1Mm1ENDQypYEYF27NeT92i6b02qgwkrDPLx/k0H/3QAk9KT31DdX+elUIzxgJt+FnLeNnLkczY3LwGal2IUL04dJXDz4sj1si6VFoQT507jZy//Go+8/Tz2nTsJy6VGuifFHlORMjOIabWTMam8Gsl4Em0dZzFvUgY3zJHYOEtgfh05RRbIWBKVxM5U7iAFLAcIGxJJKbGrE3j5lMTuNmAwBWWuvaYZuHGWwNpmQ0VPT1vuGRKBlCqiugEMpSW6UxIJRyJgABEyi7eAWNIFGwmLJVCS8DNieBK5PmgSS5RASAEHEgkLsGygzBRojBrKZJwWOttxXW269VGwI4lXWwS2tAic7qczK6mCB10zHbh+usCcGjcPxRlSPFIpkcgIdCeBYBgKSI1bAvs6JZ4/6mDLKYlBpwo11fWoqIiiPdaL0z1tyGjR74ZpqQr4c1AZCuGK5jn42i2fwY2rrkV99SRf58z8sKOHFT8kGeQjRuTFdG5MDzJ6eNKH66QHJtP2+SFC6ah99EDk0y+OHKiDkpxvIg8SPXq6bvJ+WU/API3TH9b5Nr25XpYuRL9LQOeFkGKpjJIEShIoSaAkgZIEShIoSaAkgd8GCbBlGIOBbJHFIKTuBovSMljIexf+jgghOumD0vFej02jmdxB95hUQvVSOgIZOSYBAZt0f3BwUIGWtBcjwJO+4z0atZP3jVQug6McaIju61HfuQ2896T0HBSJ+34xx3s8oGaufRQTYlh2bFHoteYrHRxfzJG8eGWXwM2LJ9vLumTbsXGirQXP734dj7z1At44ugcJKzPCHhOum+K6SAVuW34d7tpwE5bOnI/2vh78csuTeHb7G2jvbkdj1MJV0wXunA9saDbQGHXNt9MUKMiRCBtARwJ47iTw7HGBrpiBaNBBe8zBtCqJ2+YauHuhgZoQEMtQPumafwckoiHgrbPA4wfJT6fEmqnArfMN5bvyeJej0ixuFFjSKLC/3cChHomhlERjucSyyUBlCHi9xcCxXgkhJObXCqyfZmBWjQHTEKqNtHCVBwWESZHLJR47BLzTKpT/zLDptmd1k8Sd8wSumkILvESaEFGi+wcEIgHAdtwASVvOUB8l3jhroz8hsGjmHNy94SYVBZ1AyneO7MOPXnoUb59+F93xgaysXa/uQvz/7Z0HmBbV+b6f+bYCCyy9C0izgQooxdixoNEktp9GY4wmpppeTe+m/NOLKUaTqJcaW5Qo9oIVRRApIiBK73132fbN/7rP7sFx+NpWdpd3ruu7FnbPzJzznDPfnLnned+T0OAefXTKIRN1ydTpOuGIY1VUUKREilXnuGlx8+Jm4m94DDa+pIuKityNi5tPS2z+3NGbHzdPboweivkV+HweFp982d/Y/Y3aw9FUYDTXuvvJgJ8kRG/yuR5jf5RL59yM37RThbD7CUVLTSIMbu6PEWHnNAXanwLpvq/aX0usxqaAKWAKmAKmQPtWIBX445kMRycbz4h80j1bNKb1PH/xTOrD0lvq2cTXLRPcTPU3nw7NA0z/zBld/6Ex7bZ92q4CBjfbbt+0Ss3K91TojTUrdN/sx3T3K0/qzU1rVFlTqT4l3TVxaP1CN2Mnq3/PPg6e8SW2e0+5nn5ttu558XE9Mf8lrVq/2rk1Jw7M0wlDE5oyWDqkV13IeUEidA7OpdtxRErPrg4c2OxfEmrqoEDHD05oZI+Ec1ZW15Izs27RdMBiSVGghVtCPbCkVht2hRpaGmhoj0B3v57UwX1YfTzUjjJWbpfL47m7Slq2hVBl6diB0iG9pXsWB1q5K9CAroGmDAk1oW/o3JuJRKDqZOCcmwV5gQtL31YRau566amVoeZvrMvfyTFwbeIu7deFFeUCKVGryqS0sVxatDHQrJVJPb0qqSXbQiXzumjM4KE6Z+LxOvPo43XIkBHq1rnE9aUDyutWasacJ/S/uU9rzttLtLOyXEUFxZo6aqwuOPY0nTHuOA3rN3ifvvcQz78h845ICtIvvI3zq7e1FJyiDpyXOnio6m+Ufmz4t4b+rRj18+ARAOohqM/RAgD1oQ9NcZxGFzJqqTyazXlBproBx4FndPKR7mbenBOUVO1rqbHUnFrasUwBU+AdBfaH0yDdA4X1iylgCpgCpoApcKAokMop6B2dqXJRxu/X2SK24nPyVPv733nHZUVFhXtu4zmRZzae17LN9zPVI74vz18cH4DakosKZXtu8lDV6xxNkwbQ5JPL2gwHyljtyO00uNmRezfHtgHddpbv1qwFL2vm/FmqrK7U+OGH6fSj3qNhfQcrPy9/n9DoXRVlmjnnKf3zibv10NxnVMMKQWGBugTksgw1plegyQMTOmZgoJE9pV5d5BYR2lQRqrxS6laQUPcCqTBRBzRZsMcFZteHibNwT5ciae6aUM+8nVRlGGpM30B9uwa6d2Go2gAYKRUnpAuPSGjsIGnttqRmrQi1uVw6bmigcX0DPbmChYmkndVSeZVUEiQ1fXRCI3smHNQsr647b5AI3Yru1AVISqh5Mki6hYd6dkqoIJFQWY20tSzU4k3S7HVJvbQu1OubQ62tCFUTJKREUsP79tc540/UZ8+6XIP7DFBhipXPd1Xs1vwVS/To/Of0/LJXNab/MF103HSNGzZGXTvVgdDo5sMBuEHh1vQJm33OSg81GxPWneMQccX8DcyHPHhHJlCSzYNPbijUyd9EfD4Wn8+EG4wPfWAf/t0U9ybnjjo44/ljGtLG1irrb9KpHJzRyUu8XLaJTUvU3wBnS6hqxzQFOp4CBjk7Xp9ai0wBU8AUMAWyK+CfQyjpn8c82MTQEU+d5dcjiD67pcpr6Y8RhXf+mczfc6Pn8wut+rk7z448t/lno/j5vLPRR9exP8f1z5j+XB5c+pB5/+zlU5XxfOrrmF2t7CWi84lUz0JR56U3yfi6eYNNSz8XZ2+FldgfChjc3B+qt9Fz8sVVUbXHrZBWWFDgoGa6bf5br+v6h27VvbMf07odW1mCvH71b7IRs9K4lF8bqqSgVqN745pM6LihCR3RP9Cgrgl1zqtzQbK6OLk6+VmbrAsVJwdm58K6UPI7Xws1d2OogaXS6aMCje4T6OWV0i3zAu2sDF3ez4vHBapUoBmv1WrB+tC5NN9/aJ5bOGjdrlBlQaiV5XWrlr+xRrrwsDxNHZJQaVHgQuFZL64gEYjmkq+zIF8KaHoobd2T1Mod0sIN0vMrQz27KqmVO6Vd5PGE5/ICzK18nnArnxcGgcb0G6JrzrxM75tymnp366EEf4tt5OusrKoUkJhFgzoXdVJ+irdpHgxycwIE8kXtbzq8gevSpYt7Cxe9+WUbXv5G1lBo5eEmb+i849K/GeP8/oYIqPRvB/m9v/F5h6mvr3eAerjp83I2tF6+vX5i4ScRLZl3NJvGmf7u+yr6djVdsutUb3x9Hp/4G9um1Cnbvo3tk2zHtb+bAqZAx1EgFdxszoedjqOUtcQUOHAViIKK6Nw13cveuOPN5iMH7tg5EFreENdkLmV9ZBvPRv7f0Wi3+DUYPaZ/3kD36O+jz50eyDbkmSTdXCF+Hv//OKz0IebR3KSpnLEHwnixNu6rgMFNGxU5KwAErK6p0aYdW/XXmbfqjln/1evrV0rFXaQEy42zKnb9akTJkOhtdc8vVmFeYR1AVJX6FldpTA9CxgON6J1woebAyNJiViwPHCfMw0WZF6q2RnpqWagN5dKQHoHG9QuUF0pPrwy1YGOoUb1DnXJwoJKihN7eFuq+BUmVV0sTByd06igWE5LmrE5qzppQb+2AvYYa0zvQySMSGtQ9oQKcmrWhkgpUxeJANaG27ZHW7pLe3h5qxeZAi7aFWraVOuSrOuikwvx8ldVUqLy2UjUBy8gjXwReJpPqnJenMf0P0hfe+xGdMm6KBvTs22ArPDcL3oJ5qBkFYf7f0dDvVJPCdB3LDQC3JQDSuy5zGQQeYPIGMJpzM2r39zAz/saN//vk1P6mCKzl4+tDXZr6ls3XEf28Pm1hIhx/6+gf+FM5MeM3/VT1z2VCk0ufNqZMW9CzMfW2fUwBU6DlFcj00GLfHS2vv53BFGhrCsRfvkf/778TfKSP/1sUvkTb41/O+/IGNNpab1t92pMC6V400AZ/DeYCLf16DN6NmosG8flA1NkaDS33v486Rm0ukYvCB24Zg5sHbt83uOWEq6/cuFZ3Pf+wbnr8Tpefs5oFbwi9DuuhJj+TNSopLNJhAw/W+ZPP0EF9Bmnzju2at3yxXl22UGu2bFRVZYUKEzXqUZzUwK7SwO4JBzn7dwk0oCRQvy5S7y5S1wKpiPD1/EAFQaCghsWFMIqGKukkdSIiujZQdVWgjWXY6KVunaXOxSFGSlXWSDsqpLKqOkcof6sMpR3l0ubd0oYyad3uUGt3JZ3Lc81OaV1Z4BYECoMideteqoP6DtLhB43UuOGj1ad7qea8uUCPLXhB81cvU1lV9V7XptDCxdbXKr+mWhOGH6GPnnqhzpxwogtRz3XjRgL0Y3U7QCL/j0K/qMsvHQiL3oziYc4eJnbu3PldiaVzqZ9fDIh6eScpkDTquvQrmPvweX+T8uH1PrTBT2K9oxNI2hw3LH9+DxD3p4PTtzHeH6mgJvWNQ+pUfR3dN/pWNZf+a4kyzdFnLVEvO6YpcCAp0FwvPOLHSff/pmhr3xlNUc/2NQXahwJRUEmN6+axUpBMKtyxSdqwUuH6FdLm1dKube7ZQYk8qXM3qecABf2GSf2HK+jRR8n8QtXW1q0aTTSQf6luwKN9jIUDuZb+Osgl32M6o0qq3/vjxgG/d1KmC3eP1sM/j8Xrlmo+kW6O4U0t8UVu/TNYvH7edekjEf3YiLowo/seyGPH2t44BQxuNk63A24vvrzIFbn47aX691P36pHFL2rl9i3aU1OrIMQTmaxLmFlbpR7FnTRl1JH63NlXaMphE9SluLODNhWVe7R260a9tGyBbpk1Q7OXLtCW7dtdCHuQDFwYen4iUOd8qXuR1KOz1KskUPdiqaSgDmSWFAbq5hYqkoLQRYIrPyEV1i8KlExK5dWhymqSqnELBiWUDAJVh6F2V4XauDOpTbvrHJo79hDanlBZdaCQHCN4OzluQUKl3brogsnTdPaEE10uzL6lvVz4OCH76PDwK7N086z79fCCF1WR9IDT0Sn3SYRJDevZR/83ZbrOnzpdR404XHlM2nLcPOD0eTajOVQ87PROyFSgLHrDit60/M0pGjqeY5X2FvPh6dzIfL18XfyiQPFzcl6/iJAPjYg6Nj2AbK6HXn8+7+BsqdXj02kXhZrvTOqdzfddW/ytqZ8E5AI1OVB8wuPP6ycGDe3b5izfXH3ZnHWyY5kCbV2BXFwSqdrQXHCzsfrEX7SlOo59JzRWXdvPFGg/CkTnP8z39kKLsp0KV7ym5LP3KJz3uML1b0l7yrCI1RskMElAP+s/BYUK+gxWcMQJCia/V8HhU6XuvR3g3L17t4OlvFhnfhcHI+1HLavpgaBAY+/rXpuGwk3/DJDuWSL++yiAzHSu+HHj9YsbOvx54qaMA6HPrY37TwGDm/tP+3Z35tpk0i02tH33Ti3fsErPvfGqZr0+R/NWvqFNu7aruqpK/UoT3NgJAAAgAElEQVS66awjj9PlJ71fUw8/xuWRrFuyp26rqqnWq8sX6ef//bueWDxbW8p31iW4ZLUhB0eBloGK8ws1qLSfepV0V21tjXZXlqu8qtxNaiqr9rh6JMOkErg5A7Bk/YZxFOgTBMoLEiosKFZRYbGKC4vVubCTuhV3UUVVpdZt36St5TtVFdbUWToT9cu015svS4s765rTLtGlJ56rEQMO2gdM7iov04tL5ummJ+7SvfOeUkVNpfKVp74lPTR28EidOnaKJo05UkP7DFTPrqXqVNTJ1bWhmweJPiG0v+n4RM/k3PQrkEdvMtEbaboHyqY8aHoXJg5O3qJH6+XzcPrj+7eI/if19G/umrJCejYtoyEV8UTe2fZtzN/joDI6CUildapJQDZXbjbome6tb2Pa09R9mjK+mnpu298UaK8KNPUhaH+1OxPctO+C/dUrdl5ToHUV4HsgGlLuXiyX7ZDmP1UHNV95VOHmNXszWOVcu9I+Shw2WcHxFyhx7NmqKe6i8soq90zgX9b71ZDjTrGcz2EFTQFTwBQwBdq9AgY3230X7p8GMIEpqyx3TswFK5fqiUWztXrjeh05ZLROP/o4TRg1VkUFhe+qnHN/lu/WPc8/pN/PvFmvrV6uKqyXQV6dBdPlrgxVlJ+v0QMOcovyTB45TvmJfG0v36Wtu3a4z6vLFmvGvKe0bOMq1eKUdMud14NDxygDdSkqdnU5dexkHTJouPp076UeXbqqZ7dSvbVxtW59doYenDdLq7dugrTVvy1+B5AW5eXr9MOP0dXT/k9TDx3vAGV8211RpgVvL9FfZt6mDbu2aHDvAZo8+ihNGX20DuozQJ2KilMuJtTQHvMuREAikNPDRJ9TkpXJCQ1vrrDuXOvnJ7HUh7fz/IwCzPibOh8iAfz0IUUt/dAbnWhzrpYIUfeQMuqWTfW20usadVdGASj/zvS3eL9EnVq5uKZy7deWKNfS/dwSdbZjmgKmQG4KpPv+ses+N/2slCnQERTw8y3/fZBHDv6dmxXOuF7JZ+5RuGqJVFP1TlPrs1m5X2BU6NJdOuhQBT0HSIXFLsVTuGurwqVzpF11C5cGPfsrmPo+Jc68SslBo1QZBm5ezMZcOJoiyb5/OsKosjakU6Ah0RoNNT6015esNlpMAXc7Cdv6U7H1U5tXgJW/q2urXdh5YV6+igqKHESKb3sq9+jNdSv1t0du111zHtHqbZsUKq8uZ2Xd7MYt+tOzc4mmjhyn7170GR02ZKSDhGzMg4Bor61You/c9ls9uvB57WHVIQdFvSuyLrR9QLdeuuLk83TFKedpWJ+B71rQZ9OOLbrjuQd166z79eKy+arFNerqW1+PgFoFGtC9VNecfpk+MGmaRgwcmhJUVtdUaz2AVFL3kq4uBL8h4ecN7VzeUvtQdWAimw/N6dSp096JXUOP29Ty0UmtD1WP3ng92IyHXTf1vLns7+Gwv1k3J+CMrxKYaUGkqLOT/eL1aAjYzDbZyUWX/VnGHjr2p/p2blOgeRVINY20a7x5NbajmQJtXQEf0eOidxKBc2gm7/2dko/eLG1dv2/1Pdws7qxg8Bjlnf9FBeNPlXr0qytbXalw6VzV/uWLCt94uX7R0joQmpj+MSXO+piC0RNUWVWl1atXq1u3bmIevD9e9rf1vrH6dTwFmgNupjtGQ47d8ZS1FrV3BQxutvcebEf137Jzm55d9LL+NPNWzVu9VNsqdqsmGe4NaYYxFiTyNW7IKF06dbouO+lc9ejS3YW2+43QeNySP/zPn/Xwa89pVyVvbOvz81AoDFWQSGhwaR9dPe0iXXrSuRrcq/+7Fqqprq3RvOWLdNus/+m25x7Q2p2bpLx3XKY8lOH+LEgE+uDks/WhE87R5EOOcjk328IWzXkJ7PQ3IR+qzuQuHqremvVuiw+6cQenD1NvjC5xp6YbL879y5w7e+qBKMRMl/cmepx0b1xT/T5+bI7Tlt9f5aJXY/rI9jEFTIGWVcDcmi2rrx3dFGhPCviXyHsX+9m5WcmXZip5w9cV7twiOSNCZPNgM5GnYPhYJS65VonJZ0nFXRQufUXha08rZKGhPRUKn7+v7t+RLSjtq+CcTykx7TJV9hyklStXOqhJqiYWy4w6OOM68gJ+06ZN2rBhg9auXas1a9Zo8+bN6tmzpwYOHKjBgwe7n3379t27686dO/XWW2/p9ddf17hx4zRkyBAXrbRixQotXrw4a1d17dpVw4YN0xFHHOHKst+yZcvceTNthxxyiA4++GB17949ZTE/t3300Ue1devWfcr069fPtYv9+TfPB02dd6Hdk08+qQULFuiEE07Q1KlT3XHZiDCjTfQH7aMs5+PcI0aMcJryoZ/8xnHQtkePHho7dqyD1PGNZ52FCxfq7bff1qBBg4QuJSUlGbVLp3Fpaan69Onjxkvv3r2dPvy7tTb6bNu2bXrkkUdctNv48eM1atSod5lwWqsumc6DkWbjxo2uD1etWuWuFdZaoJ+4RugHPvRXLosltYU2WR0ODAUMbh4Y/dwmWomzc9WmdZqzYoGWrV+p1Vs3aMP2rdq0e5u2le92P0uLS3TG2Cm68uTzdNTwQ/f5wnRw860luu6ev+mh+c9pW0VZXdveMW6qIC9fQ3r20SenXahLTjhXg3rVvwWOqLBl53Y9Mu8Z3fD4nXp00QsuN2fPzt3Vq6RUvbuVqn9pbw3p1U+TRh6p8QcfpiG9+6uAVeHbyOYhFpM0/++9oUD1Yd9NncC0kaY2WzWa6uCMulOjDtTG6hwP4W+uPFHxN665ws39DUIbq2OzDRA7kClgCpgCpoApYAo0SAE/B62qqgs5dwv8LH1ZtXf8QuGz99annUpzyOIuSoyfprzP/1Xq3sutoF47489KzvyHBBTNsAUTz1Di7I+r5tiztW7dOhfVBDQDJPqX/PGVoYFKd9xxhx588EEHKoFxwC5AWVlZmbZv3+7MAYceeqg+8IEPaPr06Q6EUfZf//qXfve73+k73/mOLr74YgE8b7rpJv3mN7/Jqtfw4cN10UUX6ac//amDfX/961/dZ86cORn3/exnP6uPfOQjOuqoo1KWYx5Ju0888cSUx+rVq5eDUQDFiRMn6tOf/rSGDh3aJJi3dOlS/f73v3dw7tprr9X73/9+pzmw+LHHHtMf//hHBys5J6CZDRDM34GJV111lc477zwHPBk73/jGN1yfUD+09QA42mD6hXL//e9/de655+oLX/iCxowZk1G7dBoD4zzQpG+vvPJKnX766Q7UtcaGFq+++qqOO+44N/4YP5/4xCea1CfNXW/G+4wZM/Sf//zH9RtwGc3QDsDJGABwTpo0SWeffbZOOeUU93fbTIG2oIDBzbbQCwdYHVgIiFD2mtpaF2a+p6pSq7aud8ATxyRh5GMGDnch3vGNG/nytW/pJ3ddrxlzn9bmsl31+Tbr6WYQuND4Yb3668vvvVznTpqmfqW99zlONW9cN6zSM4tf1pMLZ6t3156acPDhGjt0tIOhLADk8kIGCXsj1YHGpweU0VXes71xjEJRpGjOld1bOvQj1fHTOT7bUjdHQatBz7bUM1YXU8AUMAVMAVPgHQWYUwBsADWAQRc59OIM1V7/BYVrV9QnlUqjGHk0J56h/B/d7wqEb8xR7V2/Uvj4rVklDkYe5eBm7RlXOXcZLjNgGjAPyIkbL5oi65VXXtEPfvADPfTQQ5o8ebIDbGeccYZGjx6991xvvvmm/ve//+mJJ57Qe97zHn3oQx9ycBPXYBxuAizdM8yePXv3v/vuu/WXv/zFOQxvvPFG5/KkLn7RI1/QgzeAMP+mDqncg+QRTZXmyx8nDjc/+tGPvgu20icvvfSSbr75Zt1111362Mc+pk9+8pPO+ej0DkMHR+Na+eNTP8pE65YObtL23/72t87R+bOf/UznnHOOA5hswDFSBwBzDzvsMPfx529puJlK4/Xr1+v+++/X97//fR100EH6yle+ossuu2xvP9Kn6M5YTrV53YHoqZ4hgLs4WIHmXmt/nFRwk37jON4BGz2n7yOcqIw3oHH//v33RmXF58iUp81cD7iSuSYYX4yl+OZfTETNFfTjn/70J82ePduB5k996lPuOuE6YOPY9CVjiusF5y7XSbzujCvOv2XLlpSO3agejI+o+xegin44pLme3cJk9ZvXj3ahA3+Pb5SJHpO/c0wcxQB2QDbu7lQb+6FzKr18v6e7Lnnhwdjipz9PujGU9QvOCjRaAYObjZbOdmxOBRxASrKoEDkkyb3JKuj7hvhSbvOOrXpo7jN6deUS7awsdzcgFh1iH8BpQV6eBnTvpWljp2j0oIPVpbguXOJdNwu+oKurVFFZoT1VVS6vJ5+C/Lrj2NZxFfCAk5uUDymPuyajbthM5ZpbpVxhJOfNpSxl4o7MaCh8vP77272Zi56p6m8ANBflrIwpYAqYAqaAKdC8CjDP8Pngeeh3cPP5+1T7x2sUblqzL9xMJBSMn+bC0YM+g12+zeCY6XWV2rhK4dsLFa5bpnDHZumtRUrOf0ravnGfSgcjjqxzbp5xlQM5hM0CEnGQ4ST0AIL5wcsvv6wbbrhB//znP3Xqqac6hyDhwKnAIWCDTxR+pIOb8UrdfvvtztXo4eaxxx6bMsw6DjePPPLIlGArW0+lgpu4Sz1Q4e/AxltuuUV//vOfHYTCDXr44Ye7OuKYBPh+/OMf14c//GEXFu434BRlAb04VX/0ox+5P6WDm0Bh2v7888/rmmuucQ5LQuoBfKlAkZ/HthbcBNT5egCfXnzxRddmtPra177moC964ark34xroCNwL7qRAuDnP/+5nn76aT377LOi7yhLegL6lbEGXPOLvtJ+yuDOJDXBzJkznQuVMcV+OGkBlvzt29/+tgtRZ+wRCj5r1izdeeedWrRokRsfHJN9SDNAX1144YXu2LiPOSdgDbhO2gBcyt45CwA8/vjjnRN5woQJKYcV1zDnob1LlixxcJrrhPqlM4H4tR+Aj9Rr9+7dDno+99xzDmr6tAs4b4F9J510ki655BIHt7n2gMD/+Mc/XJ0B7z79AFAUwIwj++STT3YuavoGvQGquKyBlegAXMUVjROWvgS+UofPf/7zbl/SIVAWIEv96Hv0RQ9cx7zE8CkOfvWrXzk3Nt8fgHq09dcSbaHvcVJzbK4l2lFeXu50w7FMn3J+9qG+pLfgJQrfOUB021pHAYObraOzncUUMAXamALceJjAsjH59ZPcdIsEtQZAywVYehlzcWBmApltrDtyro4HsKlAbLy9ufaZh8BRbXPdN+eKW0FTwBQwBUwBU6CDKcCcCSjBQz7QwLkA5z+h2pu+qfD1l10u/HdtefnKu+x7Ck65WMHAEenVKNup5MwblLzvjwrXLt+nXHDoZCXe+3FVn3iJc4gBMIAUPnwWGOQjbQhnBvrNnz9f119/vYMeDQmjbSm4SZ2vuOIKB2miAAlYhGsNcOPdj6mEisNNABluUb/xdyAXDk7g3pe+9CWNHDnSQb7mhpvAowceeMA5RwHNhC179xrnBgQBlGmPB8etEZZO7s+jjz7ajQ2vMeAM+IYOhMn7sHR0agzcZPwBtr/3ve85UAzQov+4LgBxAC/C6Oln4BrQkjL8/rvf/a5zjTJe0QttANKA+IcfflhTpkxx8A49qT+QDReyh9hAU0AbzzP//ve/nf6Mb44JXGZjDDCm0D6aSzY6poDZuFl//OMfO2cjgBfAmetGX9JWoC/QE6joc6syHnCD0p7TTjvNwUz6w8PNX/ziF85dSl/wQoB0CvQPwJyytI1r4X3ve5+DmPQbIBeIed999zmtgZKMfzZ+f/XVV7tr/KyzznKgnTHI9wH6M05vvfVWpzepGtCXrTFwE0ctcJw0DaRLuOCCC1xf0ve0m7oNGDBgL2jOVU8r13gFDG42Xjvb0xQwBdq5Aj7knAkgm4dcfsGh5sqD2VZligLSTHWMgr5c92npNkdBZkPcnOlSAcQBZ3PXP9PxW/rczd0WO54pYAqYAqaAKYACHm4CR4AQuMWKN76l5EM3Knn3r95Z5dzLFSRESHnQZ4jUo7+CUROVOOuje8VMvvyQW0RI2zcoXPm6wvUrpD3lMbEDJU6+xMHN8hET9jqmgEep4OY999zjoA/uOpxiuLVwu+W6tRTcBFJ5AButC4AY4Patb33Lgbl0WxxuerdgtDzzC2ALsAkQRo5EQFlzw03OSf/v2LHDOexwfOJ0Q3MfDQU0AwBdeumlDrK1BtxMp7GP4gIuA9WAiMDGxsBNoB45KjkWfQKIIw8l6Q+AmgAu4CJz1Vxybl533XXOaQyMvPfee13oddRlzIsEfv+Tn/zE5WP9zGc+49y45Dz95je/6cAgeWOPOeYYB5QZ74SVA07Tvbjn+uWY5IUFgAP9cBw2ZENT3JYAZULAOaY/Hy8Y0AgnKM5O2oY7levx73//u774xS86IEuoORttZOwAHilLfRg30Q1XK5D3jTfecGkg/OJWwE1cx4BSHJVoEd8AkgBR0gYAO/ne+vWvf91g5ybtBcD+7W9/c/Ca6xXHJx/qA+DNlv6sIRpb2ewKGNzMrpGVMAVMgQ6sgJ90ecDZlJXU27tMbQVcNkTHhoTdc9xsjsx08NPXKa5RtuNF90tX1uBmQ3rcypoCpoApYAq0FQW4fwFscMMBJHiYL8kLFC6bq9obr1W4fK5UsTt1dQs7KTh2uvK/c9fev9fe+iMlb/6BVFO97z71JtBgzLFKfOAaJSa9V9tr5JxwACC/gA6uMO/c5CD8HQABYAGQAEoAHtFcfv5kPnonCpNaCm76fJDUJRq6zVzBhfenSM8VFSVVWDrhtNG641QDNuLIe+2119xPQoNxlmUKSwdSAiJx4uUSlk5d/Dza68q4ICQZ+PT444+7sG1AH646QsIZO4A88pkStouzFKgbbyMuPcKWgWIAMEAYOU8zbfHQ/6jG1Is8rYA1QBhuV8YEq79ng5uElVPnF154YW9YOu1l7OPiA+gCVHGy4ujkQ/gzofqch7KZFhRiTKA7LkwAGWMWEB8FZFxrhJ4T3o7j0dcdPQiRZryTa5X60E6cmyw6dfnll++jr9eQ85Jnkz7YunWrg4qf+9znHBRNNQ792gW+XoynP/zhDw5U4oAFFuOW5PuAfsaFSb7bVHCTfsDBSvg5bko2xhJjB6cm13ZD4aYPS/eu0PhY4fcAZNqH+xMwyQuQdGHpuKxZiIwXBPSPD0unbWiH3kBSXLfAZaAnbUFHHLDZFsBqK9/nHaEeBjc7Qi9aG0wBU6DDKpDJaegbnW0CnGsIeypw1xDg2Ro5O9OdI9O5o3/b34DRQGaHvVStYaaAKWAKHHAK+AgY4AY57QBrnTt3UnGyWsmFzyl5+3UKl70iVeyq0yYapd6pRMGxZyv/m7e9Azdvu07JW34oVcbcmuxXUKig7zAlLv6aW4iorKibVq1e7ZxiuLuACUAKXFi4Hz14oV5PPfWUA3u4wVggBZCCo82vkg2gIEwWEMhq0QAJXFjAmdaAm6kWFMJpl8n1lS7nZnRxF1yF5JfE5UfbcPYBeIGnOFpZ8Zy2kmsRPfwGiPrlL3/pAFkucJOQf4AfkI/ciuSO9GHJ6A8k/fKXv+z6BrjJhw2gRm5H6gjIon7oDuwFQuLuw1HI4j8AIhx5hP6m0it68WXKa+rhJquBk4sUVyvtJ2SanI5AQOAUP6mbD6NnnAG/gHgARp9zE5hH3lc+OCnpl127djnIyfG9lueff75zJpLTknBpwCdjkhBwrxVtoL3AeNyPhLqTK9PnheRc1JH8nABO+hLYxvifN2+ecy4TBo0+gG1A5Ve/+lWn8wc/+EHnzEy1mA7XMW2ivsBmwt8BzcBkoKx3j/rzc27GGc5QICYwnHB42k1oPm5Sn/MTLWknLsrWgpuML6Aw+VHRD03c108YOlcxv8e9DHgmnyzfW/QtDkx0ALbyPYGOjBf6ktB68tcyjj3c9Plb0YE+4nsEoDx37lw3VrkO0IIxa1vrKGBws3V0trOYAqaAKdCuFIhC1YYAzqY0siHh76kgZaZ6pnN45lrfKJRMBYtzPY6VMwVMAVPAFDAFOpICwBwAAGGoPOyzARZ42A8Xz1by/j8ofOlBadc2KaxLA+S2XOAmUBMHY+duSow8WonLviONmqDN5ZVucRvgF8CIMGd/TsCYDwP2p8JphvsKuENuQfLhAWdwDOJ+A37iFANy4C7EtYbDEWDaUnCT1cMzbTgJqQf5GVNtcbgJpIuGsQOali9f7qAtmpx55pkOZlIGPYA7hFLjJMQJCdwkbyFgBh0AjpTLBje9M4/QYCAm+xAmDTgGcAE3cW4yD8P5BnjyK6bTLtyOQCWgHhv1oz/pD0AegI76sfgRodK5pBTwcJO2A92iGxDymWeeceCY/gc+EZrerVs3VwyIBegCPgKtCC9m7OCKBOKhOy5YDzdxSrIPzj7ORTg0Y5/xCUhjLLLYkl/0BnBIe6kj5yd8nHPz+69//evOgUx+So7JuASYTpo0yYF7+oy6AwxZ5Z0xSm5NzoUbFnCK45O+RENcr7hAAZToDtTPtrEoFG5K9vMLbHFMwCmAF10YH4Tes8AOOS3RkpyV7MNYQwf6DNhNuDzglfaREiEelt4Szk1gNWOZ9vs+ZKEgHJaAWfoHeE05HwqPwxjnM+5TADDXHcfgu4L+Z/zizvRwE9cnTl5cxYx10hAwrtmXFyQ4QukfrjHqYFvrKGBws3V0trOYAqaAKdAhFIg7SVMBxTh4bAk4ms2tGhc7W7h5tHxruCtb4xwdYsBZI0wBU8AUMAXatAI+fyGuJQAnMAuHFzABx1fBzk3SoucUvvSAwsUvKNyyTtpTJhV1UjDpbOVfm8K5WVUhFRYrIC/nyPEKxp8mjZ+m6p6DtPzNNx1k4RzARyBDFGziSgS2pJqL4DAFPACncHECvwAwgE4caKwmTQgzgNNvwA1AFg484BCgyYfPRjsGdxwLi+DcAiQBd6IuSl8WYAX0Atxl2gAluOfSgREfEosrjnak2tAG+AWkAXjRJ94N6hccAtAAMv0K1KwkTVgx0JE6Am08YKUMbST8lgVevMuScwMjAYDoCjClLHUEyuFg45hAz1SLOVGWPgH4+r7lmOgMXCSsmrGUKpVAqnZn0hj4BtBCF0Ak2niXIcdijAB4gWD8BPDRF+jH2AKQ0Ubck8BJnH4AP9qMLoSkM6ZoN2MK0Bc9h+83gC8wGGDJ+OX406ZNc22mDBCWcQdcp3+5ttCAugBKgfLe0UmdAf1o6EPSeeFAW9GdPgV+p1u5Pq4hoeycl3biyqUu1Inzk5Nz4sSJbsX26HXA9Y97lzZxjaEb1xHnZl+0AXDihgXmAq0py4frinHO+GSjPBr+8Ic/dG1EF8ZhdGNlesYi1yfXG+1jfJBqADcrMP/KK69045Jxhc783Y9vynv9otc6ZQHWuJYBlbSVD3VioSecoIxJVkOnjlGdgM60Gycu7ly+KxhruY7bNv1F304qZ3CznXSUVdMUMAVMgeZWIBuozLRQT6oQdj8h8fVMtT9/a0z4evxYqVye8d+lg6zZykXbkeoYufwu2lceZBrQbO4RbMczBUwBU8AUaAsKRMPTgTCEQ+Mc9ECkR7eu6pSsUrhplcIVCxS+vVBau0zqd5Dyrv5/e5uQfPhGJWfdpWDASAVDD1Mw7Aip/3DtKeisdZu3ONACUPArowPKAENuIaPiYgefUoHNVBpRNwAQkJTw07jbM34fBwZG81mmO2ZDymXqu1zb4fOEpjoW85VcFjQBjgFlaB8askVz0ce1QLtsIfPALsoBiLLpFj0+9YjOI3Opf6a+iP8tV038Yln8jKY58DA/Xf8wptiHv2eDWr6sz7OabjygJcfkeNmO6Z3U/GzI9ZDu3ByHa4QtqkO68v668nA1On+PXxtey3Tjg7GQ6TqI749OUbhJyDlgnbowxv34zmaQ4Lh8hzF2o/lvM9UnrntDxnxb+A7vKHUwuNlRetLaYQqYAqZAAxXIFW6mmzRmCg3P9rdc4GiqCWkqQJiuHbnAzfiEnf+nq3u2fJ3RNnmAG53UpftdA7vNipsCpoApYAqYAm1KAe5/HjR4YAjkBHASqs6DPmGyfKLgivti/IVj9FiUJbSUkFHvcMM9BtDEGYfTC3ckEALo40FYNnjRpsSzypgCpkCzKADcvP322114PykMyJ2JQ9O2A0cBg5sHTl9bS00BU8AUaJMKRIFlHHpGYWMcYvrGxIFnunK5NL4hwDfdeaMPbvFzxgFotA3pwGq6epsTNJcetTKmgClgCpgCraWAB5w4nHBK4fjCaYkLig8h6979BJD0UJL64XwCTvjyvizOKcI8AZl8cG3yf6AmTjL+DjyNg9LWarOdxxQwBdqOAnxvkBqC7wVepqRaQKnt1NZq0twKGNxsbkXteKaAKWAKtHMFUsHBTGAxDuUy7d/Qso2Bm+zTUMCZDVSmA48tDRgb2o52PvSs+qaAKWAKmALtXIGo89JDTg86cXPyAXr6jw+J9vc73Jc+fBQwQbi5/0SBpoeauYZvt3NZrfqmgClgCpgCWRQwuGlDxBQwBUwBU2AfBdK5KXPJN5nJ/ZhrqFg6QJrr/o3p0lzCyqPgNBV49efNlCM0WjeDl43pKdvHFDAFTAFToK0r4CEnP4GchKtHYSf/97/j937e4XMi+vyC/ARk+tyNgE8PNM2t2dZHgdXPFDAFTIHWU8DgZutpbWcyBUwBU8AUaIICremSzOTkzHVBokx5R6NgNJUkLd3WJnSD7WoKmAKmgClgCuSsgH+JF4WdhKD7T/T3/t7oAScQ04PMuEOzJV925tw4K2gKmAKmgCnQZhQwuNlmusIqYgqYAqZA21Agl7D0dLkjaUFD3IjpIF5Tcl82tA5e9Wib/O/iIDMOJVPpkEmbttHDVgtTwBQwBUwBU2D/KpDqnkFewjoAAAHSSURBVJuqRgYx928/2dlNAVPAFGgvChjcbC89ZfU0BUwBU6AVFcg1LL21qpTrQ1C0PvHQ8DiYjJaNtzfVyubxtmZajd0fLxWkja+g3loa2nlMAVPAFDAFTAFTwBQwBUwBU8AU6IgKGNzsiL1qbTIFTAFT4ABRIJtzMhOQbMy+mVypqQDpAdIN1kxTwBQwBUwBU8AUMAVMAVPAFDAF9psCBjf3m/R2YlPAFDAFTIG2pkAmh2jczdnW6m71MQVMAVPAFDAFTAFTwBQwBUwBU+BAVMDg5oHY69ZmU8AUMAUaoEBL5pDMlHMzl5XZG9CMZinakHyizXJCO4gpYAqYAqaAKWAKmAKmgClgCpgCpkBGBQxu2gAxBUwBU8AUMAVMAVPAFDAFTAFTwBQwBUwBU8AUMAVMgXapgMHNdtltVmlTwBQwBUwBU8AUMAVMAVPAFDAFTAFTwBQwBUwBU8AUMLhpY8AUMAVMAVPAFDAFTAFTwBQwBUwBU8AUMAVMAVPAFDAF2qUCBjfbZbdZpU0BU8AUMAVMAVPAFDAFTAFTwBQwBUwBU8AUMAVMAVPA4KaNAVPAFDAFTAFTwBQwBUwBU8AUMAVMAVPAFDAFTAFTwBRolwr8fy4yfXttuatJAAAAAElFTkSuQmCC">
          <a:extLst>
            <a:ext uri="{FF2B5EF4-FFF2-40B4-BE49-F238E27FC236}">
              <a16:creationId xmlns:a16="http://schemas.microsoft.com/office/drawing/2014/main" id="{EA5C589A-4F5B-47F9-BF5F-0AD3B59EB521}"/>
            </a:ext>
          </a:extLst>
        </xdr:cNvPr>
        <xdr:cNvSpPr/>
      </xdr:nvSpPr>
      <xdr:spPr>
        <a:xfrm>
          <a:off x="57805320" y="1706880"/>
          <a:ext cx="314325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0</xdr:row>
      <xdr:rowOff>78241</xdr:rowOff>
    </xdr:from>
    <xdr:ext cx="2638426" cy="1552575"/>
    <xdr:pic macro="[0]!Logo">
      <xdr:nvPicPr>
        <xdr:cNvPr id="4" name="image4.png">
          <a:extLst>
            <a:ext uri="{FF2B5EF4-FFF2-40B4-BE49-F238E27FC236}">
              <a16:creationId xmlns:a16="http://schemas.microsoft.com/office/drawing/2014/main" id="{69647BAE-0CF1-45B9-B1C4-7B868398B126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78241"/>
          <a:ext cx="2638426" cy="1552575"/>
        </a:xfrm>
        <a:prstGeom prst="rect">
          <a:avLst/>
        </a:prstGeom>
        <a:noFill/>
      </xdr:spPr>
    </xdr:pic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19050</xdr:colOff>
          <xdr:row>8</xdr:row>
          <xdr:rowOff>381000</xdr:rowOff>
        </xdr:from>
        <xdr:to>
          <xdr:col>79</xdr:col>
          <xdr:colOff>457200</xdr:colOff>
          <xdr:row>10</xdr:row>
          <xdr:rowOff>304800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412B10FF-547B-436C-B70C-67AFDB295168}"/>
                </a:ext>
              </a:extLst>
            </xdr:cNvPr>
            <xdr:cNvGrpSpPr/>
          </xdr:nvGrpSpPr>
          <xdr:grpSpPr>
            <a:xfrm>
              <a:off x="56080479" y="2524125"/>
              <a:ext cx="5540828" cy="876300"/>
              <a:chOff x="56828875" y="2558143"/>
              <a:chExt cx="6187157" cy="876300"/>
            </a:xfrm>
          </xdr:grpSpPr>
          <xdr:sp macro="" textlink="">
            <xdr:nvSpPr>
              <xdr:cNvPr id="7169" name="Button 1" hidden="1">
                <a:extLst>
                  <a:ext uri="{63B3BB69-23CF-44E3-9099-C40C66FF867C}">
                    <a14:compatExt spid="_x0000_s7169"/>
                  </a:ext>
                  <a:ext uri="{FF2B5EF4-FFF2-40B4-BE49-F238E27FC236}">
                    <a16:creationId xmlns:a16="http://schemas.microsoft.com/office/drawing/2014/main" id="{00000000-0008-0000-0400-0000011C0000}"/>
                  </a:ext>
                </a:extLst>
              </xdr:cNvPr>
              <xdr:cNvSpPr/>
            </xdr:nvSpPr>
            <xdr:spPr bwMode="auto">
              <a:xfrm>
                <a:off x="58954307" y="2567668"/>
                <a:ext cx="1966233" cy="828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PH" sz="16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PRINT FINAL</a:t>
                </a:r>
              </a:p>
            </xdr:txBody>
          </xdr:sp>
          <xdr:sp macro="" textlink="">
            <xdr:nvSpPr>
              <xdr:cNvPr id="7170" name="Button 2" hidden="1">
                <a:extLst>
                  <a:ext uri="{63B3BB69-23CF-44E3-9099-C40C66FF867C}">
                    <a14:compatExt spid="_x0000_s7170"/>
                  </a:ext>
                  <a:ext uri="{FF2B5EF4-FFF2-40B4-BE49-F238E27FC236}">
                    <a16:creationId xmlns:a16="http://schemas.microsoft.com/office/drawing/2014/main" id="{00000000-0008-0000-0400-0000021C0000}"/>
                  </a:ext>
                </a:extLst>
              </xdr:cNvPr>
              <xdr:cNvSpPr/>
            </xdr:nvSpPr>
            <xdr:spPr bwMode="auto">
              <a:xfrm>
                <a:off x="61034833" y="2558143"/>
                <a:ext cx="1981199" cy="8477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PH" sz="16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PRINT TERM GRADE</a:t>
                </a:r>
              </a:p>
            </xdr:txBody>
          </xdr:sp>
          <xdr:sp macro="" textlink="">
            <xdr:nvSpPr>
              <xdr:cNvPr id="7171" name="Button 3" hidden="1">
                <a:extLst>
                  <a:ext uri="{63B3BB69-23CF-44E3-9099-C40C66FF867C}">
                    <a14:compatExt spid="_x0000_s7171"/>
                  </a:ext>
                  <a:ext uri="{FF2B5EF4-FFF2-40B4-BE49-F238E27FC236}">
                    <a16:creationId xmlns:a16="http://schemas.microsoft.com/office/drawing/2014/main" id="{00000000-0008-0000-0400-0000031C0000}"/>
                  </a:ext>
                </a:extLst>
              </xdr:cNvPr>
              <xdr:cNvSpPr/>
            </xdr:nvSpPr>
            <xdr:spPr bwMode="auto">
              <a:xfrm>
                <a:off x="56828875" y="2602366"/>
                <a:ext cx="1973036" cy="8320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PH" sz="16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PRINT MIDTERM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D965"/>
  </sheetPr>
  <dimension ref="B4:O1000"/>
  <sheetViews>
    <sheetView showGridLines="0" zoomScale="115" zoomScaleNormal="115" workbookViewId="0"/>
  </sheetViews>
  <sheetFormatPr defaultColWidth="14.42578125" defaultRowHeight="15" customHeight="1" x14ac:dyDescent="0.25"/>
  <cols>
    <col min="1" max="6" width="8.7109375" customWidth="1"/>
    <col min="7" max="7" width="12.5703125" customWidth="1"/>
    <col min="8" max="8" width="13" customWidth="1"/>
    <col min="9" max="9" width="11.85546875" customWidth="1"/>
    <col min="10" max="10" width="10.42578125" customWidth="1"/>
    <col min="11" max="26" width="8.7109375" customWidth="1"/>
  </cols>
  <sheetData>
    <row r="4" spans="2:15" ht="19.5" x14ac:dyDescent="0.25">
      <c r="B4" s="1"/>
      <c r="C4" s="2"/>
      <c r="D4" s="2"/>
      <c r="E4" s="2"/>
      <c r="F4" s="2"/>
      <c r="G4" s="2"/>
      <c r="H4" s="2"/>
      <c r="I4" s="2"/>
      <c r="J4" s="2"/>
      <c r="K4" s="3"/>
      <c r="L4" s="3"/>
      <c r="M4" s="3"/>
      <c r="N4" s="3"/>
      <c r="O4" s="3" t="s">
        <v>0</v>
      </c>
    </row>
    <row r="6" spans="2:15" ht="19.5" x14ac:dyDescent="0.25">
      <c r="B6" s="1"/>
      <c r="C6" s="2"/>
      <c r="D6" s="2"/>
      <c r="E6" s="2"/>
      <c r="F6" s="2"/>
      <c r="G6" s="2"/>
      <c r="H6" s="2"/>
      <c r="I6" s="2"/>
      <c r="J6" s="2"/>
    </row>
    <row r="8" spans="2:15" ht="19.5" x14ac:dyDescent="0.3">
      <c r="B8" s="4"/>
      <c r="C8" s="5"/>
      <c r="D8" s="5"/>
      <c r="E8" s="5"/>
      <c r="F8" s="5"/>
      <c r="G8" s="5"/>
      <c r="H8" s="5"/>
      <c r="I8" s="5"/>
      <c r="J8" s="5"/>
    </row>
    <row r="9" spans="2:15" ht="19.5" x14ac:dyDescent="0.3">
      <c r="B9" s="4"/>
      <c r="C9" s="5"/>
      <c r="D9" s="5"/>
      <c r="E9" s="5"/>
      <c r="F9" s="5"/>
      <c r="G9" s="5"/>
      <c r="H9" s="5"/>
      <c r="I9" s="5"/>
      <c r="J9" s="5"/>
    </row>
    <row r="10" spans="2:15" ht="19.5" x14ac:dyDescent="0.3">
      <c r="B10" s="4"/>
      <c r="C10" s="5"/>
      <c r="D10" s="5"/>
      <c r="E10" s="5"/>
      <c r="F10" s="5"/>
      <c r="G10" s="5"/>
      <c r="H10" s="5"/>
      <c r="I10" s="5"/>
      <c r="J10" s="5"/>
    </row>
    <row r="11" spans="2:15" ht="19.5" x14ac:dyDescent="0.3">
      <c r="B11" s="4"/>
      <c r="C11" s="5"/>
      <c r="D11" s="5"/>
      <c r="E11" s="5"/>
      <c r="F11" s="5"/>
      <c r="G11" s="5"/>
      <c r="H11" s="5"/>
      <c r="I11" s="5"/>
      <c r="J11" s="5"/>
    </row>
    <row r="12" spans="2:15" ht="19.5" x14ac:dyDescent="0.3">
      <c r="B12" s="4"/>
      <c r="C12" s="5"/>
      <c r="D12" s="5"/>
      <c r="E12" s="5"/>
      <c r="F12" s="5"/>
      <c r="G12" s="5"/>
      <c r="H12" s="5"/>
      <c r="I12" s="5"/>
      <c r="J12" s="5"/>
    </row>
    <row r="13" spans="2:15" ht="19.5" x14ac:dyDescent="0.3">
      <c r="B13" s="4"/>
      <c r="C13" s="5"/>
      <c r="D13" s="5"/>
      <c r="E13" s="5"/>
      <c r="F13" s="5"/>
      <c r="G13" s="5"/>
      <c r="H13" s="5"/>
      <c r="I13" s="5"/>
      <c r="J13" s="5"/>
    </row>
    <row r="14" spans="2:15" ht="19.5" x14ac:dyDescent="0.3">
      <c r="B14" s="4"/>
      <c r="C14" s="5"/>
      <c r="D14" s="5"/>
      <c r="E14" s="5"/>
      <c r="F14" s="5"/>
      <c r="G14" s="5"/>
      <c r="H14" s="5"/>
      <c r="I14" s="5"/>
      <c r="J14" s="5"/>
    </row>
    <row r="15" spans="2:15" ht="19.5" x14ac:dyDescent="0.3">
      <c r="B15" s="4"/>
      <c r="C15" s="5"/>
      <c r="D15" s="5"/>
      <c r="E15" s="5"/>
      <c r="F15" s="5"/>
      <c r="G15" s="5"/>
      <c r="H15" s="5"/>
      <c r="I15" s="5"/>
      <c r="J15" s="5"/>
    </row>
    <row r="16" spans="2:15" ht="19.5" x14ac:dyDescent="0.3">
      <c r="B16" s="4"/>
      <c r="C16" s="5"/>
      <c r="D16" s="5"/>
      <c r="E16" s="5"/>
      <c r="F16" s="5"/>
      <c r="G16" s="5"/>
      <c r="H16" s="5"/>
      <c r="I16" s="5"/>
      <c r="J16" s="5"/>
    </row>
    <row r="17" spans="2:10" ht="19.5" x14ac:dyDescent="0.3">
      <c r="B17" s="4"/>
      <c r="C17" s="5"/>
      <c r="D17" s="5"/>
      <c r="E17" s="5"/>
      <c r="F17" s="5"/>
      <c r="G17" s="5"/>
      <c r="H17" s="5"/>
      <c r="I17" s="5"/>
      <c r="J17" s="5"/>
    </row>
    <row r="18" spans="2:10" ht="19.5" x14ac:dyDescent="0.3">
      <c r="B18" s="4"/>
      <c r="C18" s="5"/>
      <c r="D18" s="5"/>
      <c r="E18" s="5"/>
      <c r="F18" s="5"/>
      <c r="G18" s="5"/>
      <c r="H18" s="5"/>
      <c r="I18" s="5"/>
      <c r="J18" s="5"/>
    </row>
    <row r="19" spans="2:10" ht="19.5" x14ac:dyDescent="0.3">
      <c r="B19" s="4"/>
      <c r="C19" s="5"/>
      <c r="D19" s="5"/>
      <c r="E19" s="5"/>
      <c r="F19" s="5"/>
      <c r="G19" s="5"/>
      <c r="H19" s="5"/>
      <c r="I19" s="5"/>
      <c r="J19" s="5"/>
    </row>
    <row r="21" spans="2:10" ht="15.75" customHeight="1" x14ac:dyDescent="0.25">
      <c r="B21" s="6"/>
      <c r="C21" s="7"/>
      <c r="D21" s="7"/>
      <c r="E21" s="7"/>
      <c r="F21" s="7"/>
      <c r="G21" s="7"/>
      <c r="H21" s="7"/>
      <c r="I21" s="7"/>
      <c r="J21" s="7"/>
    </row>
    <row r="22" spans="2:10" ht="15.75" customHeight="1" x14ac:dyDescent="0.25">
      <c r="B22" s="6"/>
      <c r="C22" s="7"/>
      <c r="D22" s="7"/>
      <c r="E22" s="7"/>
      <c r="F22" s="7"/>
      <c r="G22" s="7"/>
      <c r="H22" s="7"/>
      <c r="I22" s="7"/>
      <c r="J22" s="7"/>
    </row>
    <row r="23" spans="2:10" ht="15.75" customHeight="1" x14ac:dyDescent="0.25">
      <c r="B23" s="6"/>
      <c r="C23" s="7"/>
      <c r="D23" s="7"/>
      <c r="E23" s="7"/>
      <c r="F23" s="7"/>
      <c r="G23" s="7"/>
      <c r="H23" s="7"/>
      <c r="I23" s="7"/>
      <c r="J23" s="7"/>
    </row>
    <row r="24" spans="2:10" ht="15.75" customHeight="1" x14ac:dyDescent="0.25">
      <c r="B24" s="6"/>
      <c r="C24" s="7"/>
      <c r="D24" s="7"/>
      <c r="E24" s="7"/>
      <c r="F24" s="7"/>
      <c r="G24" s="7"/>
      <c r="H24" s="7"/>
      <c r="I24" s="7"/>
      <c r="J24" s="7"/>
    </row>
    <row r="25" spans="2:10" ht="15.75" customHeight="1" x14ac:dyDescent="0.25">
      <c r="B25" s="6"/>
      <c r="C25" s="7"/>
      <c r="D25" s="7"/>
      <c r="E25" s="7"/>
      <c r="F25" s="7"/>
      <c r="G25" s="7"/>
      <c r="H25" s="7"/>
      <c r="I25" s="7"/>
      <c r="J25" s="7"/>
    </row>
    <row r="26" spans="2:10" ht="15.75" customHeight="1" x14ac:dyDescent="0.25">
      <c r="B26" s="6"/>
      <c r="C26" s="7"/>
      <c r="D26" s="7"/>
      <c r="E26" s="7"/>
      <c r="F26" s="7"/>
      <c r="G26" s="7"/>
      <c r="H26" s="7"/>
      <c r="I26" s="7"/>
      <c r="J26" s="7"/>
    </row>
    <row r="27" spans="2:10" ht="15.75" customHeight="1" x14ac:dyDescent="0.25"/>
    <row r="28" spans="2:10" ht="15.75" customHeight="1" x14ac:dyDescent="0.25"/>
    <row r="29" spans="2:10" ht="15.75" customHeight="1" x14ac:dyDescent="0.25"/>
    <row r="30" spans="2:10" ht="15.75" customHeight="1" x14ac:dyDescent="0.25"/>
    <row r="31" spans="2:10" ht="15.75" customHeight="1" x14ac:dyDescent="0.25"/>
    <row r="32" spans="2:1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sheetProtection algorithmName="SHA-512" hashValue="rWLI7N8vMG1ieHDQcPCSFDqgYDH4b0AONwWhZoDYq4e2TEW54sEJqkx1ssHpBQ3deKV9MAz8Wf8Lmx8PLnTvdw==" saltValue="0fj9kU87bAvjqm1HcC7TTA==" spinCount="100000" sheet="1" objects="1" scenarios="1" formatCells="0" formatColumns="0" autoFilter="0"/>
  <pageMargins left="0.7" right="0.7" top="0.75" bottom="0.75" header="0" footer="0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D965"/>
  </sheetPr>
  <dimension ref="A1:AS1000"/>
  <sheetViews>
    <sheetView showGridLines="0" topLeftCell="C1" zoomScale="70" zoomScaleNormal="70" workbookViewId="0">
      <selection activeCell="J10" sqref="J10"/>
    </sheetView>
  </sheetViews>
  <sheetFormatPr defaultColWidth="14.42578125" defaultRowHeight="15" customHeight="1" x14ac:dyDescent="0.25"/>
  <cols>
    <col min="1" max="1" width="2.140625" customWidth="1"/>
    <col min="2" max="2" width="41.140625" customWidth="1"/>
    <col min="3" max="3" width="70.5703125" customWidth="1"/>
    <col min="4" max="5" width="3.7109375" customWidth="1"/>
    <col min="6" max="6" width="55" customWidth="1"/>
    <col min="7" max="7" width="39.28515625" customWidth="1"/>
    <col min="8" max="9" width="3.7109375" customWidth="1"/>
    <col min="10" max="10" width="46.28515625" customWidth="1"/>
    <col min="11" max="11" width="31.5703125" customWidth="1"/>
    <col min="12" max="12" width="20.5703125" hidden="1" customWidth="1"/>
    <col min="13" max="13" width="6.42578125" hidden="1" customWidth="1"/>
    <col min="14" max="31" width="3.7109375" customWidth="1"/>
    <col min="32" max="32" width="9.140625" customWidth="1"/>
    <col min="33" max="39" width="9.140625" hidden="1" customWidth="1"/>
    <col min="40" max="40" width="29.5703125" hidden="1" customWidth="1"/>
    <col min="41" max="41" width="27.140625" hidden="1" customWidth="1"/>
    <col min="42" max="43" width="9.140625" hidden="1" customWidth="1"/>
    <col min="44" max="44" width="17.5703125" hidden="1" customWidth="1"/>
    <col min="45" max="45" width="15.42578125" hidden="1" customWidth="1"/>
    <col min="46" max="46" width="0" hidden="1" customWidth="1"/>
  </cols>
  <sheetData>
    <row r="1" spans="1:45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</row>
    <row r="2" spans="1:45" ht="27" customHeight="1" x14ac:dyDescent="0.25">
      <c r="A2" s="8"/>
      <c r="B2" s="102" t="s">
        <v>1</v>
      </c>
      <c r="C2" s="103"/>
      <c r="D2" s="8"/>
      <c r="E2" s="8"/>
      <c r="F2" s="104" t="s">
        <v>2</v>
      </c>
      <c r="G2" s="103"/>
      <c r="H2" s="8"/>
      <c r="I2" s="8"/>
      <c r="J2" s="104" t="s">
        <v>84</v>
      </c>
      <c r="K2" s="103"/>
      <c r="L2" s="22" t="s">
        <v>85</v>
      </c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</row>
    <row r="3" spans="1:45" ht="38.25" customHeight="1" x14ac:dyDescent="0.3">
      <c r="A3" s="8"/>
      <c r="B3" s="9" t="s">
        <v>3</v>
      </c>
      <c r="C3" s="101" t="s">
        <v>91</v>
      </c>
      <c r="D3" s="8"/>
      <c r="E3" s="8"/>
      <c r="F3" s="10" t="s">
        <v>4</v>
      </c>
      <c r="G3" s="100">
        <v>0.3</v>
      </c>
      <c r="H3" s="8"/>
      <c r="I3" s="8"/>
      <c r="J3" s="97" t="s">
        <v>86</v>
      </c>
      <c r="K3" s="99">
        <v>25</v>
      </c>
      <c r="L3" s="22">
        <v>40</v>
      </c>
      <c r="M3" s="98">
        <f>K3-L3</f>
        <v>-15</v>
      </c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11" t="s">
        <v>5</v>
      </c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</row>
    <row r="4" spans="1:45" ht="27.75" customHeight="1" x14ac:dyDescent="0.3">
      <c r="A4" s="8"/>
      <c r="B4" s="12" t="s">
        <v>6</v>
      </c>
      <c r="C4" s="101" t="s">
        <v>5</v>
      </c>
      <c r="D4" s="8"/>
      <c r="E4" s="8"/>
      <c r="F4" s="10" t="s">
        <v>7</v>
      </c>
      <c r="G4" s="100">
        <v>0.1</v>
      </c>
      <c r="H4" s="8"/>
      <c r="I4" s="8"/>
      <c r="J4" s="8"/>
      <c r="K4" s="8"/>
      <c r="L4" s="22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11" t="s">
        <v>8</v>
      </c>
      <c r="AH4" s="8"/>
      <c r="AI4" s="8"/>
      <c r="AJ4" s="8"/>
      <c r="AK4" s="8"/>
      <c r="AL4" s="8"/>
      <c r="AM4" s="8"/>
      <c r="AN4" s="105" t="s">
        <v>9</v>
      </c>
      <c r="AO4" s="106"/>
      <c r="AP4" s="8"/>
      <c r="AQ4" s="8"/>
      <c r="AR4" s="8"/>
      <c r="AS4" s="8"/>
    </row>
    <row r="5" spans="1:45" ht="27.75" customHeight="1" x14ac:dyDescent="0.3">
      <c r="A5" s="8"/>
      <c r="B5" s="12" t="s">
        <v>10</v>
      </c>
      <c r="C5" s="101" t="s">
        <v>11</v>
      </c>
      <c r="D5" s="8"/>
      <c r="E5" s="8"/>
      <c r="F5" s="10" t="s">
        <v>12</v>
      </c>
      <c r="G5" s="100">
        <v>0.4</v>
      </c>
      <c r="H5" s="8"/>
      <c r="I5" s="8"/>
      <c r="J5" s="10" t="s">
        <v>87</v>
      </c>
      <c r="K5" s="99">
        <v>6</v>
      </c>
      <c r="L5" s="22">
        <v>8</v>
      </c>
      <c r="M5" s="98">
        <f t="shared" ref="M5:M7" si="0">K5-L5</f>
        <v>-2</v>
      </c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11"/>
      <c r="AH5" s="8"/>
      <c r="AI5" s="8"/>
      <c r="AJ5" s="8"/>
      <c r="AK5" s="8"/>
      <c r="AL5" s="8"/>
      <c r="AM5" s="8"/>
      <c r="AN5" s="107"/>
      <c r="AO5" s="108"/>
      <c r="AP5" s="8"/>
      <c r="AQ5" s="8"/>
      <c r="AR5" s="8"/>
      <c r="AS5" s="8"/>
    </row>
    <row r="6" spans="1:45" ht="27.75" customHeight="1" x14ac:dyDescent="0.25">
      <c r="A6" s="8"/>
      <c r="B6" s="8"/>
      <c r="C6" s="8"/>
      <c r="D6" s="8"/>
      <c r="E6" s="8"/>
      <c r="F6" s="10" t="s">
        <v>13</v>
      </c>
      <c r="G6" s="100">
        <v>0.2</v>
      </c>
      <c r="H6" s="8"/>
      <c r="I6" s="8"/>
      <c r="J6" s="10" t="s">
        <v>88</v>
      </c>
      <c r="K6" s="99">
        <v>8</v>
      </c>
      <c r="L6" s="22">
        <v>6</v>
      </c>
      <c r="M6" s="98">
        <f t="shared" si="0"/>
        <v>2</v>
      </c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 t="s">
        <v>14</v>
      </c>
      <c r="AH6" s="8"/>
      <c r="AI6" s="8"/>
      <c r="AJ6" s="8"/>
      <c r="AK6" s="8"/>
      <c r="AL6" s="8"/>
      <c r="AM6" s="8"/>
      <c r="AN6" s="13">
        <v>0</v>
      </c>
      <c r="AO6" s="14">
        <v>0</v>
      </c>
      <c r="AP6" s="8"/>
      <c r="AQ6" s="8"/>
      <c r="AR6" s="8"/>
      <c r="AS6" s="8"/>
    </row>
    <row r="7" spans="1:45" ht="27.75" customHeight="1" x14ac:dyDescent="0.35">
      <c r="A7" s="8"/>
      <c r="B7" s="12" t="s">
        <v>15</v>
      </c>
      <c r="C7" s="101" t="s">
        <v>16</v>
      </c>
      <c r="D7" s="8"/>
      <c r="E7" s="8"/>
      <c r="F7" s="15" t="s">
        <v>17</v>
      </c>
      <c r="G7" s="16">
        <f>SUM(G3:G6)</f>
        <v>1</v>
      </c>
      <c r="H7" s="8"/>
      <c r="I7" s="8"/>
      <c r="J7" s="10" t="s">
        <v>89</v>
      </c>
      <c r="K7" s="99">
        <v>6</v>
      </c>
      <c r="L7" s="22">
        <v>6</v>
      </c>
      <c r="M7" s="98">
        <f t="shared" si="0"/>
        <v>0</v>
      </c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11" t="s">
        <v>11</v>
      </c>
      <c r="AH7" s="8"/>
      <c r="AI7" s="8"/>
      <c r="AJ7" s="8"/>
      <c r="AK7" s="8"/>
      <c r="AL7" s="8"/>
      <c r="AM7" s="8"/>
      <c r="AN7" s="13">
        <v>1</v>
      </c>
      <c r="AO7" s="14" t="s">
        <v>18</v>
      </c>
      <c r="AP7" s="8"/>
      <c r="AQ7" s="8"/>
      <c r="AR7" s="8"/>
      <c r="AS7" s="8"/>
    </row>
    <row r="8" spans="1:45" ht="27.75" customHeight="1" x14ac:dyDescent="0.3">
      <c r="A8" s="8"/>
      <c r="B8" s="12" t="s">
        <v>19</v>
      </c>
      <c r="C8" s="101" t="s">
        <v>20</v>
      </c>
      <c r="D8" s="8"/>
      <c r="E8" s="8"/>
      <c r="F8" s="17"/>
      <c r="G8" s="1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11" t="s">
        <v>21</v>
      </c>
      <c r="AH8" s="8"/>
      <c r="AI8" s="8"/>
      <c r="AJ8" s="8"/>
      <c r="AK8" s="8"/>
      <c r="AL8" s="8"/>
      <c r="AM8" s="8"/>
      <c r="AN8" s="13">
        <v>74.5</v>
      </c>
      <c r="AO8" s="14" t="s">
        <v>22</v>
      </c>
      <c r="AP8" s="8"/>
      <c r="AQ8" s="8"/>
      <c r="AR8" s="8"/>
      <c r="AS8" s="8"/>
    </row>
    <row r="9" spans="1:45" ht="27" customHeight="1" x14ac:dyDescent="0.3">
      <c r="A9" s="8"/>
      <c r="B9" s="8"/>
      <c r="C9" s="8"/>
      <c r="D9" s="8"/>
      <c r="E9" s="8"/>
      <c r="F9" s="17"/>
      <c r="G9" s="1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11" t="s">
        <v>23</v>
      </c>
      <c r="AH9" s="8"/>
      <c r="AI9" s="8"/>
      <c r="AJ9" s="8"/>
      <c r="AK9" s="8"/>
      <c r="AL9" s="8"/>
      <c r="AM9" s="8"/>
      <c r="AN9" s="13" t="s">
        <v>24</v>
      </c>
      <c r="AO9" s="14" t="s">
        <v>25</v>
      </c>
      <c r="AP9" s="8"/>
      <c r="AQ9" s="8"/>
      <c r="AR9" s="8"/>
      <c r="AS9" s="8"/>
    </row>
    <row r="10" spans="1:45" ht="27.75" customHeight="1" x14ac:dyDescent="0.25">
      <c r="A10" s="8"/>
      <c r="B10" s="8"/>
      <c r="C10" s="8"/>
      <c r="D10" s="8"/>
      <c r="E10" s="8"/>
      <c r="F10" s="19" t="s">
        <v>26</v>
      </c>
      <c r="G10" s="20">
        <v>0</v>
      </c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13" t="s">
        <v>27</v>
      </c>
      <c r="AO10" s="14" t="s">
        <v>28</v>
      </c>
      <c r="AP10" s="8"/>
      <c r="AQ10" s="8"/>
      <c r="AR10" s="8"/>
      <c r="AS10" s="8"/>
    </row>
    <row r="11" spans="1:45" ht="27.75" customHeight="1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13" t="s">
        <v>29</v>
      </c>
      <c r="AO11" s="14" t="s">
        <v>30</v>
      </c>
      <c r="AP11" s="8"/>
      <c r="AQ11" s="8"/>
      <c r="AR11" s="8"/>
      <c r="AS11" s="8"/>
    </row>
    <row r="12" spans="1:45" ht="27.75" customHeight="1" x14ac:dyDescent="0.2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13" t="s">
        <v>31</v>
      </c>
      <c r="AO12" s="14" t="s">
        <v>32</v>
      </c>
      <c r="AP12" s="8"/>
      <c r="AQ12" s="8"/>
      <c r="AR12" s="8"/>
      <c r="AS12" s="8"/>
    </row>
    <row r="13" spans="1:45" ht="27.75" customHeight="1" x14ac:dyDescent="0.2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13" t="s">
        <v>33</v>
      </c>
      <c r="AO13" s="14" t="s">
        <v>34</v>
      </c>
      <c r="AP13" s="8"/>
      <c r="AQ13" s="8"/>
      <c r="AR13" s="8"/>
      <c r="AS13" s="8"/>
    </row>
    <row r="14" spans="1:45" ht="27.75" customHeight="1" x14ac:dyDescent="0.2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13" t="s">
        <v>36</v>
      </c>
      <c r="AO14" s="14" t="s">
        <v>37</v>
      </c>
      <c r="AP14" s="8"/>
      <c r="AQ14" s="8"/>
      <c r="AR14" s="8"/>
      <c r="AS14" s="8"/>
    </row>
    <row r="15" spans="1:45" ht="27.75" customHeight="1" x14ac:dyDescent="0.25">
      <c r="A15" s="8"/>
      <c r="B15" s="21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13" t="s">
        <v>38</v>
      </c>
      <c r="AO15" s="14" t="s">
        <v>39</v>
      </c>
      <c r="AP15" s="8"/>
      <c r="AQ15" s="8"/>
      <c r="AR15" s="8"/>
      <c r="AS15" s="8"/>
    </row>
    <row r="16" spans="1:45" ht="27.75" customHeight="1" x14ac:dyDescent="0.2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13" t="s">
        <v>40</v>
      </c>
      <c r="AO16" s="14" t="s">
        <v>41</v>
      </c>
      <c r="AP16" s="8"/>
      <c r="AQ16" s="8"/>
      <c r="AR16" s="8"/>
      <c r="AS16" s="8"/>
    </row>
    <row r="17" spans="1:45" ht="29.25" customHeight="1" x14ac:dyDescent="0.2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22"/>
      <c r="AO17" s="8"/>
      <c r="AP17" s="8"/>
      <c r="AQ17" s="8"/>
      <c r="AR17" s="8"/>
      <c r="AS17" s="8"/>
    </row>
    <row r="18" spans="1:45" x14ac:dyDescent="0.2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22"/>
      <c r="AO18" s="8"/>
      <c r="AP18" s="8"/>
      <c r="AQ18" s="8"/>
      <c r="AR18" s="8"/>
      <c r="AS18" s="8"/>
    </row>
    <row r="19" spans="1:45" ht="18.75" customHeight="1" x14ac:dyDescent="0.25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105" t="s">
        <v>42</v>
      </c>
      <c r="AO19" s="106"/>
      <c r="AP19" s="8"/>
      <c r="AQ19" s="8"/>
      <c r="AR19" s="8"/>
      <c r="AS19" s="8"/>
    </row>
    <row r="20" spans="1:45" ht="18.75" customHeight="1" x14ac:dyDescent="0.2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107"/>
      <c r="AO20" s="108"/>
      <c r="AP20" s="8"/>
      <c r="AQ20" s="8"/>
      <c r="AR20" s="8"/>
      <c r="AS20" s="8"/>
    </row>
    <row r="21" spans="1:45" ht="19.5" customHeight="1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</row>
    <row r="22" spans="1:45" ht="19.5" customHeight="1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23">
        <v>0</v>
      </c>
      <c r="AO22" s="23">
        <v>0</v>
      </c>
      <c r="AP22" s="8"/>
      <c r="AQ22" s="8"/>
      <c r="AR22" s="8"/>
      <c r="AS22" s="8"/>
    </row>
    <row r="23" spans="1:45" ht="19.5" customHeight="1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23">
        <v>0.01</v>
      </c>
      <c r="AO23" s="23">
        <v>5</v>
      </c>
      <c r="AP23" s="8">
        <v>100</v>
      </c>
      <c r="AQ23" s="24">
        <f>VLOOKUP(AP23,egrade,2)</f>
        <v>1</v>
      </c>
      <c r="AR23" s="8"/>
      <c r="AS23" s="8"/>
    </row>
    <row r="24" spans="1:45" ht="19.5" customHeight="1" x14ac:dyDescent="0.2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23">
        <v>74.5</v>
      </c>
      <c r="AO24" s="23">
        <v>3</v>
      </c>
      <c r="AP24" s="8"/>
      <c r="AQ24" s="8"/>
      <c r="AR24" s="8"/>
      <c r="AS24" s="8"/>
    </row>
    <row r="25" spans="1:45" ht="19.5" customHeight="1" x14ac:dyDescent="0.2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23">
        <v>75</v>
      </c>
      <c r="AO25" s="23">
        <v>3</v>
      </c>
      <c r="AP25" s="8"/>
      <c r="AQ25" s="8"/>
      <c r="AR25" s="13" t="s">
        <v>24</v>
      </c>
      <c r="AS25" s="13" t="s">
        <v>24</v>
      </c>
    </row>
    <row r="26" spans="1:45" ht="19.5" customHeight="1" x14ac:dyDescent="0.2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23">
        <v>75.5</v>
      </c>
      <c r="AO26" s="23">
        <v>2.75</v>
      </c>
      <c r="AP26" s="8"/>
      <c r="AQ26" s="8"/>
      <c r="AR26" s="13" t="s">
        <v>27</v>
      </c>
      <c r="AS26" s="13" t="s">
        <v>27</v>
      </c>
    </row>
    <row r="27" spans="1:45" ht="19.5" customHeight="1" x14ac:dyDescent="0.2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23">
        <v>78.5</v>
      </c>
      <c r="AO27" s="23">
        <v>2.5</v>
      </c>
      <c r="AP27" s="8"/>
      <c r="AQ27" s="8"/>
      <c r="AR27" s="13" t="s">
        <v>29</v>
      </c>
      <c r="AS27" s="13" t="s">
        <v>29</v>
      </c>
    </row>
    <row r="28" spans="1:45" ht="19.5" customHeight="1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 t="s">
        <v>43</v>
      </c>
      <c r="AH28" s="8"/>
      <c r="AI28" s="8"/>
      <c r="AJ28" s="8"/>
      <c r="AK28" s="8"/>
      <c r="AL28" s="8"/>
      <c r="AM28" s="8"/>
      <c r="AN28" s="23">
        <v>81.5</v>
      </c>
      <c r="AO28" s="23">
        <v>2.25</v>
      </c>
      <c r="AP28" s="8"/>
      <c r="AQ28" s="8"/>
      <c r="AR28" s="13" t="s">
        <v>31</v>
      </c>
      <c r="AS28" s="13" t="s">
        <v>31</v>
      </c>
    </row>
    <row r="29" spans="1:45" ht="19.5" customHeight="1" x14ac:dyDescent="0.2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 t="s">
        <v>44</v>
      </c>
      <c r="AH29" s="8"/>
      <c r="AI29" s="8"/>
      <c r="AJ29" s="8"/>
      <c r="AK29" s="8"/>
      <c r="AL29" s="8"/>
      <c r="AM29" s="8"/>
      <c r="AN29" s="23">
        <v>84.5</v>
      </c>
      <c r="AO29" s="23">
        <v>2</v>
      </c>
      <c r="AP29" s="8"/>
      <c r="AQ29" s="8"/>
      <c r="AR29" s="13" t="s">
        <v>33</v>
      </c>
      <c r="AS29" s="13" t="s">
        <v>33</v>
      </c>
    </row>
    <row r="30" spans="1:45" ht="19.5" customHeight="1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 t="s">
        <v>45</v>
      </c>
      <c r="AH30" s="8"/>
      <c r="AI30" s="8"/>
      <c r="AJ30" s="8"/>
      <c r="AK30" s="8"/>
      <c r="AL30" s="8"/>
      <c r="AM30" s="8"/>
      <c r="AN30" s="23">
        <v>87.5</v>
      </c>
      <c r="AO30" s="23">
        <v>1.75</v>
      </c>
      <c r="AP30" s="8"/>
      <c r="AQ30" s="8"/>
      <c r="AR30" s="13" t="s">
        <v>36</v>
      </c>
      <c r="AS30" s="13" t="s">
        <v>36</v>
      </c>
    </row>
    <row r="31" spans="1:45" ht="19.5" customHeight="1" x14ac:dyDescent="0.2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 t="s">
        <v>40</v>
      </c>
      <c r="AH31" s="8"/>
      <c r="AI31" s="8"/>
      <c r="AJ31" s="8"/>
      <c r="AK31" s="8"/>
      <c r="AL31" s="8"/>
      <c r="AM31" s="8"/>
      <c r="AN31" s="23">
        <v>90.5</v>
      </c>
      <c r="AO31" s="23">
        <v>1.5</v>
      </c>
      <c r="AP31" s="8"/>
      <c r="AQ31" s="8"/>
      <c r="AR31" s="13" t="s">
        <v>40</v>
      </c>
      <c r="AS31" s="13" t="s">
        <v>40</v>
      </c>
    </row>
    <row r="32" spans="1:45" ht="19.5" customHeight="1" x14ac:dyDescent="0.2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 t="s">
        <v>27</v>
      </c>
      <c r="AH32" s="8"/>
      <c r="AI32" s="8"/>
      <c r="AJ32" s="8"/>
      <c r="AK32" s="8"/>
      <c r="AL32" s="8"/>
      <c r="AM32" s="8"/>
      <c r="AN32" s="23">
        <v>93.5</v>
      </c>
      <c r="AO32" s="23">
        <v>1.25</v>
      </c>
      <c r="AP32" s="8"/>
      <c r="AQ32" s="8"/>
      <c r="AR32" s="8"/>
      <c r="AS32" s="8"/>
    </row>
    <row r="33" spans="1:45" ht="19.5" customHeight="1" x14ac:dyDescent="0.2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 t="s">
        <v>24</v>
      </c>
      <c r="AH33" s="8"/>
      <c r="AI33" s="8"/>
      <c r="AJ33" s="8"/>
      <c r="AK33" s="8"/>
      <c r="AL33" s="8"/>
      <c r="AM33" s="8"/>
      <c r="AN33" s="23">
        <v>96.5</v>
      </c>
      <c r="AO33" s="23">
        <v>1</v>
      </c>
      <c r="AP33" s="8"/>
      <c r="AQ33" s="8"/>
      <c r="AR33" s="8"/>
      <c r="AS33" s="8"/>
    </row>
    <row r="34" spans="1:45" ht="19.5" customHeight="1" x14ac:dyDescent="0.2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 t="s">
        <v>36</v>
      </c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</row>
    <row r="35" spans="1:45" ht="19.5" customHeigh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 t="s">
        <v>31</v>
      </c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</row>
    <row r="36" spans="1:45" ht="19.5" customHeight="1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 t="s">
        <v>33</v>
      </c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</row>
    <row r="37" spans="1:45" ht="15.75" customHeight="1" x14ac:dyDescent="0.2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 t="s">
        <v>29</v>
      </c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</row>
    <row r="38" spans="1:45" ht="15.75" customHeight="1" x14ac:dyDescent="0.2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</row>
    <row r="39" spans="1:45" ht="15.75" customHeight="1" x14ac:dyDescent="0.2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</row>
    <row r="40" spans="1:45" ht="15.75" customHeight="1" x14ac:dyDescent="0.2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</row>
    <row r="41" spans="1:45" ht="15.75" customHeight="1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</row>
    <row r="42" spans="1:45" ht="15.75" customHeight="1" x14ac:dyDescent="0.2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</row>
    <row r="43" spans="1:45" ht="15.75" customHeight="1" x14ac:dyDescent="0.25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</row>
    <row r="44" spans="1:45" ht="15.75" customHeight="1" x14ac:dyDescent="0.25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</row>
    <row r="45" spans="1:45" ht="15.75" customHeight="1" x14ac:dyDescent="0.25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</row>
    <row r="46" spans="1:45" ht="15.75" customHeight="1" x14ac:dyDescent="0.25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</row>
    <row r="47" spans="1:45" ht="15.75" customHeight="1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</row>
    <row r="48" spans="1:45" ht="15.75" customHeight="1" x14ac:dyDescent="0.25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</row>
    <row r="49" spans="1:45" ht="15.75" customHeight="1" x14ac:dyDescent="0.25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</row>
    <row r="50" spans="1:45" ht="15.75" customHeight="1" x14ac:dyDescent="0.25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</row>
    <row r="51" spans="1:45" ht="15.75" customHeight="1" x14ac:dyDescent="0.25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</row>
    <row r="52" spans="1:45" ht="15.75" customHeight="1" x14ac:dyDescent="0.25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</row>
    <row r="53" spans="1:45" ht="15.75" customHeight="1" x14ac:dyDescent="0.25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</row>
    <row r="54" spans="1:45" ht="15.75" customHeight="1" x14ac:dyDescent="0.25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</row>
    <row r="55" spans="1:45" ht="15.75" customHeight="1" x14ac:dyDescent="0.25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</row>
    <row r="56" spans="1:45" ht="15.75" customHeight="1" x14ac:dyDescent="0.25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</row>
    <row r="57" spans="1:45" ht="15.75" customHeight="1" x14ac:dyDescent="0.25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</row>
    <row r="58" spans="1:45" ht="15.75" customHeight="1" x14ac:dyDescent="0.25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</row>
    <row r="59" spans="1:45" ht="15.75" customHeight="1" x14ac:dyDescent="0.25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</row>
    <row r="60" spans="1:45" ht="15.75" customHeight="1" x14ac:dyDescent="0.25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</row>
    <row r="61" spans="1:45" ht="15.75" customHeight="1" x14ac:dyDescent="0.2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</row>
    <row r="62" spans="1:45" ht="15.75" customHeight="1" x14ac:dyDescent="0.25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</row>
    <row r="63" spans="1:45" ht="15.75" customHeight="1" x14ac:dyDescent="0.25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</row>
    <row r="64" spans="1:45" ht="15.75" customHeight="1" x14ac:dyDescent="0.25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</row>
    <row r="65" spans="1:45" ht="15.75" customHeight="1" x14ac:dyDescent="0.25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</row>
    <row r="66" spans="1:45" ht="15.75" customHeight="1" x14ac:dyDescent="0.25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</row>
    <row r="67" spans="1:45" ht="15.75" customHeight="1" x14ac:dyDescent="0.25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</row>
    <row r="68" spans="1:45" ht="15.75" customHeight="1" x14ac:dyDescent="0.25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</row>
    <row r="69" spans="1:45" ht="15.75" customHeight="1" x14ac:dyDescent="0.25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</row>
    <row r="70" spans="1:45" ht="15.75" customHeight="1" x14ac:dyDescent="0.25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</row>
    <row r="71" spans="1:45" ht="15.75" customHeight="1" x14ac:dyDescent="0.25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</row>
    <row r="72" spans="1:45" ht="15.75" customHeight="1" x14ac:dyDescent="0.25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</row>
    <row r="73" spans="1:45" ht="15.75" customHeight="1" x14ac:dyDescent="0.25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</row>
    <row r="74" spans="1:45" ht="15.75" customHeight="1" x14ac:dyDescent="0.25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</row>
    <row r="75" spans="1:45" ht="15.75" customHeight="1" x14ac:dyDescent="0.25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</row>
    <row r="76" spans="1:45" ht="15.75" customHeight="1" x14ac:dyDescent="0.25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</row>
    <row r="77" spans="1:45" ht="15.75" customHeight="1" x14ac:dyDescent="0.25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</row>
    <row r="78" spans="1:45" ht="15.75" customHeight="1" x14ac:dyDescent="0.25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</row>
    <row r="79" spans="1:45" ht="15.75" customHeight="1" x14ac:dyDescent="0.25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</row>
    <row r="80" spans="1:45" ht="15.75" customHeight="1" x14ac:dyDescent="0.25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</row>
    <row r="81" spans="1:45" ht="15.75" customHeight="1" x14ac:dyDescent="0.25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</row>
    <row r="82" spans="1:45" ht="15.75" customHeight="1" x14ac:dyDescent="0.25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</row>
    <row r="83" spans="1:45" ht="15.75" customHeight="1" x14ac:dyDescent="0.25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</row>
    <row r="84" spans="1:45" ht="15.75" customHeight="1" x14ac:dyDescent="0.25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</row>
    <row r="85" spans="1:45" ht="15.75" customHeight="1" x14ac:dyDescent="0.25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</row>
    <row r="86" spans="1:45" ht="15.75" customHeight="1" x14ac:dyDescent="0.25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</row>
    <row r="87" spans="1:45" ht="15.75" customHeight="1" x14ac:dyDescent="0.25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</row>
    <row r="88" spans="1:45" ht="15.75" customHeight="1" x14ac:dyDescent="0.25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</row>
    <row r="89" spans="1:45" ht="15.75" customHeight="1" x14ac:dyDescent="0.25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</row>
    <row r="90" spans="1:45" ht="15.75" customHeight="1" x14ac:dyDescent="0.25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</row>
    <row r="91" spans="1:45" ht="15.75" customHeight="1" x14ac:dyDescent="0.25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</row>
    <row r="92" spans="1:45" ht="15.75" customHeight="1" x14ac:dyDescent="0.25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</row>
    <row r="93" spans="1:45" ht="15.75" customHeight="1" x14ac:dyDescent="0.25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</row>
    <row r="94" spans="1:45" ht="15.75" customHeight="1" x14ac:dyDescent="0.25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</row>
    <row r="95" spans="1:45" ht="15.75" customHeight="1" x14ac:dyDescent="0.25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</row>
    <row r="96" spans="1:45" ht="15.75" customHeight="1" x14ac:dyDescent="0.25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</row>
    <row r="97" spans="1:45" ht="15.75" customHeight="1" x14ac:dyDescent="0.25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</row>
    <row r="98" spans="1:45" ht="15.75" customHeight="1" x14ac:dyDescent="0.25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</row>
    <row r="99" spans="1:45" ht="15.75" customHeight="1" x14ac:dyDescent="0.25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</row>
    <row r="100" spans="1:45" ht="15.75" customHeight="1" x14ac:dyDescent="0.25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</row>
    <row r="101" spans="1:45" ht="15.75" customHeight="1" x14ac:dyDescent="0.25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</row>
    <row r="102" spans="1:45" ht="15.75" customHeight="1" x14ac:dyDescent="0.25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</row>
    <row r="103" spans="1:45" ht="15.75" customHeight="1" x14ac:dyDescent="0.25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</row>
    <row r="104" spans="1:45" ht="15.75" customHeight="1" x14ac:dyDescent="0.25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</row>
    <row r="105" spans="1:45" ht="15.75" customHeight="1" x14ac:dyDescent="0.25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</row>
    <row r="106" spans="1:45" ht="15.75" customHeight="1" x14ac:dyDescent="0.25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</row>
    <row r="107" spans="1:45" ht="15.75" customHeight="1" x14ac:dyDescent="0.25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</row>
    <row r="108" spans="1:45" ht="15.75" customHeight="1" x14ac:dyDescent="0.25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</row>
    <row r="109" spans="1:45" ht="15.75" customHeight="1" x14ac:dyDescent="0.25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</row>
    <row r="110" spans="1:45" ht="15.75" customHeight="1" x14ac:dyDescent="0.25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</row>
    <row r="111" spans="1:45" ht="15.75" customHeight="1" x14ac:dyDescent="0.25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</row>
    <row r="112" spans="1:45" ht="15.75" customHeight="1" x14ac:dyDescent="0.25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</row>
    <row r="113" spans="1:45" ht="15.75" customHeight="1" x14ac:dyDescent="0.25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</row>
    <row r="114" spans="1:45" ht="15.75" customHeight="1" x14ac:dyDescent="0.25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</row>
    <row r="115" spans="1:45" ht="15.75" customHeight="1" x14ac:dyDescent="0.25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</row>
    <row r="116" spans="1:45" ht="15.75" customHeight="1" x14ac:dyDescent="0.25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</row>
    <row r="117" spans="1:45" ht="15.75" customHeight="1" x14ac:dyDescent="0.25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</row>
    <row r="118" spans="1:45" ht="15.75" customHeight="1" x14ac:dyDescent="0.25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</row>
    <row r="119" spans="1:45" ht="15.75" customHeight="1" x14ac:dyDescent="0.25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</row>
    <row r="120" spans="1:45" ht="15.75" customHeight="1" x14ac:dyDescent="0.25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</row>
    <row r="121" spans="1:45" ht="15.75" customHeight="1" x14ac:dyDescent="0.25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</row>
    <row r="122" spans="1:45" ht="15.75" customHeight="1" x14ac:dyDescent="0.25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</row>
    <row r="123" spans="1:45" ht="15.75" customHeight="1" x14ac:dyDescent="0.25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</row>
    <row r="124" spans="1:45" ht="15.75" customHeight="1" x14ac:dyDescent="0.25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</row>
    <row r="125" spans="1:45" ht="15.75" customHeight="1" x14ac:dyDescent="0.25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</row>
    <row r="126" spans="1:45" ht="15.75" customHeight="1" x14ac:dyDescent="0.25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</row>
    <row r="127" spans="1:45" ht="15.75" customHeight="1" x14ac:dyDescent="0.25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</row>
    <row r="128" spans="1:45" ht="15.75" customHeight="1" x14ac:dyDescent="0.25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</row>
    <row r="129" spans="1:45" ht="15.75" customHeight="1" x14ac:dyDescent="0.25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</row>
    <row r="130" spans="1:45" ht="15.75" customHeight="1" x14ac:dyDescent="0.25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</row>
    <row r="131" spans="1:45" ht="15.75" customHeight="1" x14ac:dyDescent="0.25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</row>
    <row r="132" spans="1:45" ht="15.75" customHeight="1" x14ac:dyDescent="0.25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</row>
    <row r="133" spans="1:45" ht="15.75" customHeight="1" x14ac:dyDescent="0.25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</row>
    <row r="134" spans="1:45" ht="15.75" customHeight="1" x14ac:dyDescent="0.25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</row>
    <row r="135" spans="1:45" ht="15.75" customHeight="1" x14ac:dyDescent="0.25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</row>
    <row r="136" spans="1:45" ht="15.75" customHeight="1" x14ac:dyDescent="0.25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</row>
    <row r="137" spans="1:45" ht="15.75" customHeight="1" x14ac:dyDescent="0.25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</row>
    <row r="138" spans="1:45" ht="15.75" customHeight="1" x14ac:dyDescent="0.25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</row>
    <row r="139" spans="1:45" ht="15.75" customHeight="1" x14ac:dyDescent="0.25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</row>
    <row r="140" spans="1:45" ht="15.75" customHeight="1" x14ac:dyDescent="0.25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</row>
    <row r="141" spans="1:45" ht="15.75" customHeight="1" x14ac:dyDescent="0.25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</row>
    <row r="142" spans="1:45" ht="15.75" customHeight="1" x14ac:dyDescent="0.25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</row>
    <row r="143" spans="1:45" ht="15.75" customHeight="1" x14ac:dyDescent="0.25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</row>
    <row r="144" spans="1:45" ht="15.75" customHeight="1" x14ac:dyDescent="0.25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</row>
    <row r="145" spans="1:45" ht="15.75" customHeight="1" x14ac:dyDescent="0.25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</row>
    <row r="146" spans="1:45" ht="15.75" customHeight="1" x14ac:dyDescent="0.25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</row>
    <row r="147" spans="1:45" ht="15.75" customHeight="1" x14ac:dyDescent="0.25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</row>
    <row r="148" spans="1:45" ht="15.75" customHeight="1" x14ac:dyDescent="0.25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</row>
    <row r="149" spans="1:45" ht="15.75" customHeight="1" x14ac:dyDescent="0.25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</row>
    <row r="150" spans="1:45" ht="15.75" customHeight="1" x14ac:dyDescent="0.25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</row>
    <row r="151" spans="1:45" ht="15.75" customHeight="1" x14ac:dyDescent="0.25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</row>
    <row r="152" spans="1:45" ht="15.75" customHeight="1" x14ac:dyDescent="0.25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</row>
    <row r="153" spans="1:45" ht="15.75" customHeight="1" x14ac:dyDescent="0.25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</row>
    <row r="154" spans="1:45" ht="15.75" customHeight="1" x14ac:dyDescent="0.25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</row>
    <row r="155" spans="1:45" ht="15.75" customHeight="1" x14ac:dyDescent="0.25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</row>
    <row r="156" spans="1:45" ht="15.75" customHeight="1" x14ac:dyDescent="0.25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45" ht="15.75" customHeight="1" x14ac:dyDescent="0.25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</row>
    <row r="158" spans="1:45" ht="15.75" customHeight="1" x14ac:dyDescent="0.25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</row>
    <row r="159" spans="1:45" ht="15.75" customHeight="1" x14ac:dyDescent="0.25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</row>
    <row r="160" spans="1:45" ht="15.75" customHeight="1" x14ac:dyDescent="0.25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</row>
    <row r="161" spans="1:45" ht="15.75" customHeight="1" x14ac:dyDescent="0.25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</row>
    <row r="162" spans="1:45" ht="15.75" customHeight="1" x14ac:dyDescent="0.25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</row>
    <row r="163" spans="1:45" ht="15.75" customHeight="1" x14ac:dyDescent="0.25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</row>
    <row r="164" spans="1:45" ht="15.75" customHeight="1" x14ac:dyDescent="0.25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</row>
    <row r="165" spans="1:45" ht="15.75" customHeight="1" x14ac:dyDescent="0.25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</row>
    <row r="166" spans="1:45" ht="15.75" customHeight="1" x14ac:dyDescent="0.25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</row>
    <row r="167" spans="1:45" ht="15.75" customHeight="1" x14ac:dyDescent="0.25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</row>
    <row r="168" spans="1:45" ht="15.75" customHeight="1" x14ac:dyDescent="0.25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</row>
    <row r="169" spans="1:45" ht="15.75" customHeight="1" x14ac:dyDescent="0.25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</row>
    <row r="170" spans="1:45" ht="15.75" customHeight="1" x14ac:dyDescent="0.25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</row>
    <row r="171" spans="1:45" ht="15.75" customHeight="1" x14ac:dyDescent="0.25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</row>
    <row r="172" spans="1:45" ht="15.75" customHeight="1" x14ac:dyDescent="0.25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</row>
    <row r="173" spans="1:45" ht="15.75" customHeight="1" x14ac:dyDescent="0.25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</row>
    <row r="174" spans="1:45" ht="15.75" customHeight="1" x14ac:dyDescent="0.25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</row>
    <row r="175" spans="1:45" ht="15.75" customHeight="1" x14ac:dyDescent="0.25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</row>
    <row r="176" spans="1:45" ht="15.75" customHeight="1" x14ac:dyDescent="0.25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</row>
    <row r="177" spans="1:45" ht="15.75" customHeight="1" x14ac:dyDescent="0.25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</row>
    <row r="178" spans="1:45" ht="15.75" customHeight="1" x14ac:dyDescent="0.25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</row>
    <row r="179" spans="1:45" ht="15.75" customHeight="1" x14ac:dyDescent="0.25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</row>
    <row r="180" spans="1:45" ht="15.75" customHeight="1" x14ac:dyDescent="0.25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</row>
    <row r="181" spans="1:45" ht="15.75" customHeight="1" x14ac:dyDescent="0.25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</row>
    <row r="182" spans="1:45" ht="15.75" customHeight="1" x14ac:dyDescent="0.25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</row>
    <row r="183" spans="1:45" ht="15.75" customHeight="1" x14ac:dyDescent="0.25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</row>
    <row r="184" spans="1:45" ht="15.75" customHeight="1" x14ac:dyDescent="0.25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</row>
    <row r="185" spans="1:45" ht="15.75" customHeight="1" x14ac:dyDescent="0.25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</row>
    <row r="186" spans="1:45" ht="15.75" customHeight="1" x14ac:dyDescent="0.25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</row>
    <row r="187" spans="1:45" ht="15.75" customHeight="1" x14ac:dyDescent="0.25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</row>
    <row r="188" spans="1:45" ht="15.75" customHeight="1" x14ac:dyDescent="0.25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</row>
    <row r="189" spans="1:45" ht="15.75" customHeight="1" x14ac:dyDescent="0.25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</row>
    <row r="190" spans="1:45" ht="15.75" customHeight="1" x14ac:dyDescent="0.25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</row>
    <row r="191" spans="1:45" ht="15.75" customHeight="1" x14ac:dyDescent="0.25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</row>
    <row r="192" spans="1:45" ht="15.75" customHeight="1" x14ac:dyDescent="0.25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</row>
    <row r="193" spans="1:45" ht="15.75" customHeight="1" x14ac:dyDescent="0.25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</row>
    <row r="194" spans="1:45" ht="15.75" customHeight="1" x14ac:dyDescent="0.25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</row>
    <row r="195" spans="1:45" ht="15.75" customHeight="1" x14ac:dyDescent="0.25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</row>
    <row r="196" spans="1:45" ht="15.75" customHeight="1" x14ac:dyDescent="0.25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</row>
    <row r="197" spans="1:45" ht="15.75" customHeight="1" x14ac:dyDescent="0.25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</row>
    <row r="198" spans="1:45" ht="15.75" customHeight="1" x14ac:dyDescent="0.25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</row>
    <row r="199" spans="1:45" ht="15.75" customHeight="1" x14ac:dyDescent="0.25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</row>
    <row r="200" spans="1:45" ht="15.75" customHeight="1" x14ac:dyDescent="0.25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</row>
    <row r="201" spans="1:45" ht="15.75" customHeight="1" x14ac:dyDescent="0.25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</row>
    <row r="202" spans="1:45" ht="15.75" customHeight="1" x14ac:dyDescent="0.25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</row>
    <row r="203" spans="1:45" ht="15.75" customHeight="1" x14ac:dyDescent="0.25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</row>
    <row r="204" spans="1:45" ht="15.75" customHeight="1" x14ac:dyDescent="0.25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</row>
    <row r="205" spans="1:45" ht="15.75" customHeight="1" x14ac:dyDescent="0.25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</row>
    <row r="206" spans="1:45" ht="15.75" customHeight="1" x14ac:dyDescent="0.25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</row>
    <row r="207" spans="1:45" ht="15.75" customHeight="1" x14ac:dyDescent="0.25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</row>
    <row r="208" spans="1:45" ht="15.75" customHeight="1" x14ac:dyDescent="0.25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</row>
    <row r="209" spans="1:45" ht="15.75" customHeight="1" x14ac:dyDescent="0.25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</row>
    <row r="210" spans="1:45" ht="15.75" customHeight="1" x14ac:dyDescent="0.25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</row>
    <row r="211" spans="1:45" ht="15.75" customHeight="1" x14ac:dyDescent="0.25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</row>
    <row r="212" spans="1:45" ht="15.75" customHeight="1" x14ac:dyDescent="0.25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</row>
    <row r="213" spans="1:45" ht="15.75" customHeight="1" x14ac:dyDescent="0.25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</row>
    <row r="214" spans="1:45" ht="15.75" customHeight="1" x14ac:dyDescent="0.25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</row>
    <row r="215" spans="1:45" ht="15.75" customHeight="1" x14ac:dyDescent="0.25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</row>
    <row r="216" spans="1:45" ht="15.75" customHeight="1" x14ac:dyDescent="0.25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</row>
    <row r="217" spans="1:45" ht="15.75" customHeight="1" x14ac:dyDescent="0.25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</row>
    <row r="218" spans="1:45" ht="15.75" customHeight="1" x14ac:dyDescent="0.25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</row>
    <row r="219" spans="1:45" ht="15.75" customHeight="1" x14ac:dyDescent="0.25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</row>
    <row r="220" spans="1:45" ht="15.75" customHeight="1" x14ac:dyDescent="0.25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</row>
    <row r="221" spans="1:45" ht="15.75" customHeight="1" x14ac:dyDescent="0.25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</row>
    <row r="222" spans="1:45" ht="15.75" customHeight="1" x14ac:dyDescent="0.25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</row>
    <row r="223" spans="1:45" ht="15.75" customHeight="1" x14ac:dyDescent="0.25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</row>
    <row r="224" spans="1:45" ht="15.75" customHeight="1" x14ac:dyDescent="0.25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</row>
    <row r="225" spans="1:45" ht="15.75" customHeight="1" x14ac:dyDescent="0.25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</row>
    <row r="226" spans="1:45" ht="15.75" customHeight="1" x14ac:dyDescent="0.25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</row>
    <row r="227" spans="1:45" ht="15.75" customHeight="1" x14ac:dyDescent="0.25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</row>
    <row r="228" spans="1:45" ht="15.75" customHeight="1" x14ac:dyDescent="0.25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</row>
    <row r="229" spans="1:45" ht="15.75" customHeight="1" x14ac:dyDescent="0.25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</row>
    <row r="230" spans="1:45" ht="15.75" customHeight="1" x14ac:dyDescent="0.25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</row>
    <row r="231" spans="1:45" ht="15.75" customHeight="1" x14ac:dyDescent="0.25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</row>
    <row r="232" spans="1:45" ht="15.75" customHeight="1" x14ac:dyDescent="0.25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</row>
    <row r="233" spans="1:45" ht="15.75" customHeight="1" x14ac:dyDescent="0.25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</row>
    <row r="234" spans="1:45" ht="15.75" customHeight="1" x14ac:dyDescent="0.25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</row>
    <row r="235" spans="1:45" ht="15.75" customHeight="1" x14ac:dyDescent="0.25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</row>
    <row r="236" spans="1:45" ht="15.75" customHeight="1" x14ac:dyDescent="0.25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</row>
    <row r="237" spans="1:45" ht="15.75" customHeight="1" x14ac:dyDescent="0.25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</row>
    <row r="238" spans="1:45" ht="15.75" customHeight="1" x14ac:dyDescent="0.25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</row>
    <row r="239" spans="1:45" ht="15.75" customHeight="1" x14ac:dyDescent="0.25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</row>
    <row r="240" spans="1:45" ht="15.75" customHeight="1" x14ac:dyDescent="0.25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</row>
    <row r="241" spans="1:45" ht="15.75" customHeight="1" x14ac:dyDescent="0.25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</row>
    <row r="242" spans="1:45" ht="15.75" customHeight="1" x14ac:dyDescent="0.25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</row>
    <row r="243" spans="1:45" ht="15.75" customHeight="1" x14ac:dyDescent="0.25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</row>
    <row r="244" spans="1:45" ht="15.75" customHeight="1" x14ac:dyDescent="0.25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</row>
    <row r="245" spans="1:45" ht="15.75" customHeight="1" x14ac:dyDescent="0.25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</row>
    <row r="246" spans="1:45" ht="15.75" customHeight="1" x14ac:dyDescent="0.25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</row>
    <row r="247" spans="1:45" ht="15.75" customHeight="1" x14ac:dyDescent="0.25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</row>
    <row r="248" spans="1:45" ht="15.75" customHeight="1" x14ac:dyDescent="0.25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</row>
    <row r="249" spans="1:45" ht="15.75" customHeight="1" x14ac:dyDescent="0.25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</row>
    <row r="250" spans="1:45" ht="15.75" customHeight="1" x14ac:dyDescent="0.25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</row>
    <row r="251" spans="1:45" ht="15.75" customHeight="1" x14ac:dyDescent="0.25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</row>
    <row r="252" spans="1:45" ht="15.75" customHeight="1" x14ac:dyDescent="0.25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</row>
    <row r="253" spans="1:45" ht="15.75" customHeight="1" x14ac:dyDescent="0.25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</row>
    <row r="254" spans="1:45" ht="15.75" customHeight="1" x14ac:dyDescent="0.25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</row>
    <row r="255" spans="1:45" ht="15.75" customHeight="1" x14ac:dyDescent="0.25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</row>
    <row r="256" spans="1:45" ht="15.75" customHeight="1" x14ac:dyDescent="0.25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</row>
    <row r="257" spans="1:45" ht="15.75" customHeight="1" x14ac:dyDescent="0.25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</row>
    <row r="258" spans="1:45" ht="15.75" customHeight="1" x14ac:dyDescent="0.25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</row>
    <row r="259" spans="1:45" ht="15.75" customHeight="1" x14ac:dyDescent="0.25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</row>
    <row r="260" spans="1:45" ht="15.75" customHeight="1" x14ac:dyDescent="0.25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</row>
    <row r="261" spans="1:45" ht="15.75" customHeight="1" x14ac:dyDescent="0.25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</row>
    <row r="262" spans="1:45" ht="15.75" customHeight="1" x14ac:dyDescent="0.25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</row>
    <row r="263" spans="1:45" ht="15.75" customHeight="1" x14ac:dyDescent="0.25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</row>
    <row r="264" spans="1:45" ht="15.75" customHeight="1" x14ac:dyDescent="0.25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</row>
    <row r="265" spans="1:45" ht="15.75" customHeight="1" x14ac:dyDescent="0.25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</row>
    <row r="266" spans="1:45" ht="15.75" customHeight="1" x14ac:dyDescent="0.25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</row>
    <row r="267" spans="1:45" ht="15.75" customHeight="1" x14ac:dyDescent="0.25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</row>
    <row r="268" spans="1:45" ht="15.75" customHeight="1" x14ac:dyDescent="0.25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</row>
    <row r="269" spans="1:45" ht="15.75" customHeight="1" x14ac:dyDescent="0.25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</row>
    <row r="270" spans="1:45" ht="15.75" customHeight="1" x14ac:dyDescent="0.25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</row>
    <row r="271" spans="1:45" ht="15.75" customHeight="1" x14ac:dyDescent="0.25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</row>
    <row r="272" spans="1:45" ht="15.75" customHeight="1" x14ac:dyDescent="0.25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</row>
    <row r="273" spans="1:45" ht="15.75" customHeight="1" x14ac:dyDescent="0.25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</row>
    <row r="274" spans="1:45" ht="15.75" customHeight="1" x14ac:dyDescent="0.25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</row>
    <row r="275" spans="1:45" ht="15.75" customHeight="1" x14ac:dyDescent="0.25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</row>
    <row r="276" spans="1:45" ht="15.75" customHeight="1" x14ac:dyDescent="0.25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</row>
    <row r="277" spans="1:45" ht="15.75" customHeight="1" x14ac:dyDescent="0.25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</row>
    <row r="278" spans="1:45" ht="15.75" customHeight="1" x14ac:dyDescent="0.25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</row>
    <row r="279" spans="1:45" ht="15.75" customHeight="1" x14ac:dyDescent="0.25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</row>
    <row r="280" spans="1:45" ht="15.75" customHeight="1" x14ac:dyDescent="0.25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</row>
    <row r="281" spans="1:45" ht="15.75" customHeight="1" x14ac:dyDescent="0.25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</row>
    <row r="282" spans="1:45" ht="15.75" customHeight="1" x14ac:dyDescent="0.25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</row>
    <row r="283" spans="1:45" ht="15.75" customHeight="1" x14ac:dyDescent="0.25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</row>
    <row r="284" spans="1:45" ht="15.75" customHeight="1" x14ac:dyDescent="0.25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</row>
    <row r="285" spans="1:45" ht="15.75" customHeight="1" x14ac:dyDescent="0.25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</row>
    <row r="286" spans="1:45" ht="15.75" customHeight="1" x14ac:dyDescent="0.25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</row>
    <row r="287" spans="1:45" ht="15.75" customHeight="1" x14ac:dyDescent="0.25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</row>
    <row r="288" spans="1:45" ht="15.75" customHeight="1" x14ac:dyDescent="0.25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</row>
    <row r="289" spans="1:45" ht="15.75" customHeight="1" x14ac:dyDescent="0.25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</row>
    <row r="290" spans="1:45" ht="15.75" customHeight="1" x14ac:dyDescent="0.25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</row>
    <row r="291" spans="1:45" ht="15.75" customHeight="1" x14ac:dyDescent="0.25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</row>
    <row r="292" spans="1:45" ht="15.75" customHeight="1" x14ac:dyDescent="0.25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</row>
    <row r="293" spans="1:45" ht="15.75" customHeight="1" x14ac:dyDescent="0.25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</row>
    <row r="294" spans="1:45" ht="15.75" customHeight="1" x14ac:dyDescent="0.25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</row>
    <row r="295" spans="1:45" ht="15.75" customHeight="1" x14ac:dyDescent="0.25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</row>
    <row r="296" spans="1:45" ht="15.75" customHeight="1" x14ac:dyDescent="0.25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</row>
    <row r="297" spans="1:45" ht="15.75" customHeight="1" x14ac:dyDescent="0.25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</row>
    <row r="298" spans="1:45" ht="15.75" customHeight="1" x14ac:dyDescent="0.25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</row>
    <row r="299" spans="1:45" ht="15.75" customHeight="1" x14ac:dyDescent="0.25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</row>
    <row r="300" spans="1:45" ht="15.75" customHeight="1" x14ac:dyDescent="0.25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</row>
    <row r="301" spans="1:45" ht="15.75" customHeight="1" x14ac:dyDescent="0.25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</row>
    <row r="302" spans="1:45" ht="15.75" customHeight="1" x14ac:dyDescent="0.25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</row>
    <row r="303" spans="1:45" ht="15.75" customHeight="1" x14ac:dyDescent="0.25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</row>
    <row r="304" spans="1:45" ht="15.75" customHeight="1" x14ac:dyDescent="0.25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</row>
    <row r="305" spans="1:45" ht="15.75" customHeight="1" x14ac:dyDescent="0.25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</row>
    <row r="306" spans="1:45" ht="15.75" customHeight="1" x14ac:dyDescent="0.25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</row>
    <row r="307" spans="1:45" ht="15.75" customHeight="1" x14ac:dyDescent="0.25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</row>
    <row r="308" spans="1:45" ht="15.75" customHeight="1" x14ac:dyDescent="0.25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</row>
    <row r="309" spans="1:45" ht="15.75" customHeight="1" x14ac:dyDescent="0.25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</row>
    <row r="310" spans="1:45" ht="15.75" customHeight="1" x14ac:dyDescent="0.25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</row>
    <row r="311" spans="1:45" ht="15.75" customHeight="1" x14ac:dyDescent="0.25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</row>
    <row r="312" spans="1:45" ht="15.75" customHeight="1" x14ac:dyDescent="0.25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</row>
    <row r="313" spans="1:45" ht="15.75" customHeight="1" x14ac:dyDescent="0.25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</row>
    <row r="314" spans="1:45" ht="15.75" customHeight="1" x14ac:dyDescent="0.25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</row>
    <row r="315" spans="1:45" ht="15.75" customHeight="1" x14ac:dyDescent="0.25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</row>
    <row r="316" spans="1:45" ht="15.75" customHeight="1" x14ac:dyDescent="0.25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</row>
    <row r="317" spans="1:45" ht="15.75" customHeight="1" x14ac:dyDescent="0.25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</row>
    <row r="318" spans="1:45" ht="15.75" customHeight="1" x14ac:dyDescent="0.25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</row>
    <row r="319" spans="1:45" ht="15.75" customHeight="1" x14ac:dyDescent="0.25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</row>
    <row r="320" spans="1:45" ht="15.75" customHeight="1" x14ac:dyDescent="0.25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</row>
    <row r="321" spans="1:45" ht="15.75" customHeight="1" x14ac:dyDescent="0.25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</row>
    <row r="322" spans="1:45" ht="15.75" customHeight="1" x14ac:dyDescent="0.25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</row>
    <row r="323" spans="1:45" ht="15.75" customHeight="1" x14ac:dyDescent="0.25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</row>
    <row r="324" spans="1:45" ht="15.75" customHeight="1" x14ac:dyDescent="0.25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</row>
    <row r="325" spans="1:45" ht="15.75" customHeight="1" x14ac:dyDescent="0.25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</row>
    <row r="326" spans="1:45" ht="15.75" customHeight="1" x14ac:dyDescent="0.25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</row>
    <row r="327" spans="1:45" ht="15.75" customHeight="1" x14ac:dyDescent="0.25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</row>
    <row r="328" spans="1:45" ht="15.75" customHeight="1" x14ac:dyDescent="0.25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</row>
    <row r="329" spans="1:45" ht="15.75" customHeight="1" x14ac:dyDescent="0.25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</row>
    <row r="330" spans="1:45" ht="15.75" customHeight="1" x14ac:dyDescent="0.25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</row>
    <row r="331" spans="1:45" ht="15.75" customHeight="1" x14ac:dyDescent="0.25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</row>
    <row r="332" spans="1:45" ht="15.75" customHeight="1" x14ac:dyDescent="0.25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</row>
    <row r="333" spans="1:45" ht="15.75" customHeight="1" x14ac:dyDescent="0.25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</row>
    <row r="334" spans="1:45" ht="15.75" customHeight="1" x14ac:dyDescent="0.25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</row>
    <row r="335" spans="1:45" ht="15.75" customHeight="1" x14ac:dyDescent="0.25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</row>
    <row r="336" spans="1:45" ht="15.75" customHeight="1" x14ac:dyDescent="0.25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</row>
    <row r="337" spans="1:45" ht="15.75" customHeight="1" x14ac:dyDescent="0.25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</row>
    <row r="338" spans="1:45" ht="15.75" customHeight="1" x14ac:dyDescent="0.25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</row>
    <row r="339" spans="1:45" ht="15.75" customHeight="1" x14ac:dyDescent="0.25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</row>
    <row r="340" spans="1:45" ht="15.75" customHeight="1" x14ac:dyDescent="0.25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</row>
    <row r="341" spans="1:45" ht="15.75" customHeight="1" x14ac:dyDescent="0.25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</row>
    <row r="342" spans="1:45" ht="15.75" customHeight="1" x14ac:dyDescent="0.25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</row>
    <row r="343" spans="1:45" ht="15.75" customHeight="1" x14ac:dyDescent="0.25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</row>
    <row r="344" spans="1:45" ht="15.75" customHeight="1" x14ac:dyDescent="0.25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</row>
    <row r="345" spans="1:45" ht="15.75" customHeight="1" x14ac:dyDescent="0.25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</row>
    <row r="346" spans="1:45" ht="15.75" customHeight="1" x14ac:dyDescent="0.25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</row>
    <row r="347" spans="1:45" ht="15.75" customHeight="1" x14ac:dyDescent="0.25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</row>
    <row r="348" spans="1:45" ht="15.75" customHeight="1" x14ac:dyDescent="0.25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8"/>
    </row>
    <row r="349" spans="1:45" ht="15.75" customHeight="1" x14ac:dyDescent="0.25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8"/>
    </row>
    <row r="350" spans="1:45" ht="15.75" customHeight="1" x14ac:dyDescent="0.25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</row>
    <row r="351" spans="1:45" ht="15.75" customHeight="1" x14ac:dyDescent="0.25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8"/>
    </row>
    <row r="352" spans="1:45" ht="15.75" customHeight="1" x14ac:dyDescent="0.25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</row>
    <row r="353" spans="1:45" ht="15.75" customHeight="1" x14ac:dyDescent="0.25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</row>
    <row r="354" spans="1:45" ht="15.75" customHeight="1" x14ac:dyDescent="0.25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8"/>
    </row>
    <row r="355" spans="1:45" ht="15.75" customHeight="1" x14ac:dyDescent="0.25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</row>
    <row r="356" spans="1:45" ht="15.75" customHeight="1" x14ac:dyDescent="0.25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  <c r="AS356" s="8"/>
    </row>
    <row r="357" spans="1:45" ht="15.75" customHeight="1" x14ac:dyDescent="0.25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  <c r="AS357" s="8"/>
    </row>
    <row r="358" spans="1:45" ht="15.75" customHeight="1" x14ac:dyDescent="0.25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</row>
    <row r="359" spans="1:45" ht="15.75" customHeight="1" x14ac:dyDescent="0.25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  <c r="AQ359" s="8"/>
      <c r="AR359" s="8"/>
      <c r="AS359" s="8"/>
    </row>
    <row r="360" spans="1:45" ht="15.75" customHeight="1" x14ac:dyDescent="0.25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  <c r="AS360" s="8"/>
    </row>
    <row r="361" spans="1:45" ht="15.75" customHeight="1" x14ac:dyDescent="0.25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  <c r="AS361" s="8"/>
    </row>
    <row r="362" spans="1:45" ht="15.75" customHeight="1" x14ac:dyDescent="0.25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  <c r="AQ362" s="8"/>
      <c r="AR362" s="8"/>
      <c r="AS362" s="8"/>
    </row>
    <row r="363" spans="1:45" ht="15.75" customHeight="1" x14ac:dyDescent="0.25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  <c r="AS363" s="8"/>
    </row>
    <row r="364" spans="1:45" ht="15.75" customHeight="1" x14ac:dyDescent="0.25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  <c r="AQ364" s="8"/>
      <c r="AR364" s="8"/>
      <c r="AS364" s="8"/>
    </row>
    <row r="365" spans="1:45" ht="15.75" customHeight="1" x14ac:dyDescent="0.25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  <c r="AQ365" s="8"/>
      <c r="AR365" s="8"/>
      <c r="AS365" s="8"/>
    </row>
    <row r="366" spans="1:45" ht="15.75" customHeight="1" x14ac:dyDescent="0.25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  <c r="AS366" s="8"/>
    </row>
    <row r="367" spans="1:45" ht="15.75" customHeight="1" x14ac:dyDescent="0.25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45" ht="15.75" customHeight="1" x14ac:dyDescent="0.25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  <c r="AS368" s="8"/>
    </row>
    <row r="369" spans="1:45" ht="15.75" customHeight="1" x14ac:dyDescent="0.25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  <c r="AN369" s="8"/>
      <c r="AO369" s="8"/>
      <c r="AP369" s="8"/>
      <c r="AQ369" s="8"/>
      <c r="AR369" s="8"/>
      <c r="AS369" s="8"/>
    </row>
    <row r="370" spans="1:45" ht="15.75" customHeight="1" x14ac:dyDescent="0.25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  <c r="AO370" s="8"/>
      <c r="AP370" s="8"/>
      <c r="AQ370" s="8"/>
      <c r="AR370" s="8"/>
      <c r="AS370" s="8"/>
    </row>
    <row r="371" spans="1:45" ht="15.75" customHeight="1" x14ac:dyDescent="0.25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  <c r="AQ371" s="8"/>
      <c r="AR371" s="8"/>
      <c r="AS371" s="8"/>
    </row>
    <row r="372" spans="1:45" ht="15.75" customHeight="1" x14ac:dyDescent="0.25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  <c r="AO372" s="8"/>
      <c r="AP372" s="8"/>
      <c r="AQ372" s="8"/>
      <c r="AR372" s="8"/>
      <c r="AS372" s="8"/>
    </row>
    <row r="373" spans="1:45" ht="15.75" customHeight="1" x14ac:dyDescent="0.25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  <c r="AO373" s="8"/>
      <c r="AP373" s="8"/>
      <c r="AQ373" s="8"/>
      <c r="AR373" s="8"/>
      <c r="AS373" s="8"/>
    </row>
    <row r="374" spans="1:45" ht="15.75" customHeight="1" x14ac:dyDescent="0.25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  <c r="AN374" s="8"/>
      <c r="AO374" s="8"/>
      <c r="AP374" s="8"/>
      <c r="AQ374" s="8"/>
      <c r="AR374" s="8"/>
      <c r="AS374" s="8"/>
    </row>
    <row r="375" spans="1:45" ht="15.75" customHeight="1" x14ac:dyDescent="0.25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  <c r="AN375" s="8"/>
      <c r="AO375" s="8"/>
      <c r="AP375" s="8"/>
      <c r="AQ375" s="8"/>
      <c r="AR375" s="8"/>
      <c r="AS375" s="8"/>
    </row>
    <row r="376" spans="1:45" ht="15.75" customHeight="1" x14ac:dyDescent="0.25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  <c r="AN376" s="8"/>
      <c r="AO376" s="8"/>
      <c r="AP376" s="8"/>
      <c r="AQ376" s="8"/>
      <c r="AR376" s="8"/>
      <c r="AS376" s="8"/>
    </row>
    <row r="377" spans="1:45" ht="15.75" customHeight="1" x14ac:dyDescent="0.25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  <c r="AN377" s="8"/>
      <c r="AO377" s="8"/>
      <c r="AP377" s="8"/>
      <c r="AQ377" s="8"/>
      <c r="AR377" s="8"/>
      <c r="AS377" s="8"/>
    </row>
    <row r="378" spans="1:45" ht="15.75" customHeight="1" x14ac:dyDescent="0.25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  <c r="AN378" s="8"/>
      <c r="AO378" s="8"/>
      <c r="AP378" s="8"/>
      <c r="AQ378" s="8"/>
      <c r="AR378" s="8"/>
      <c r="AS378" s="8"/>
    </row>
    <row r="379" spans="1:45" ht="15.75" customHeight="1" x14ac:dyDescent="0.25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  <c r="AM379" s="8"/>
      <c r="AN379" s="8"/>
      <c r="AO379" s="8"/>
      <c r="AP379" s="8"/>
      <c r="AQ379" s="8"/>
      <c r="AR379" s="8"/>
      <c r="AS379" s="8"/>
    </row>
    <row r="380" spans="1:45" ht="15.75" customHeight="1" x14ac:dyDescent="0.25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  <c r="AN380" s="8"/>
      <c r="AO380" s="8"/>
      <c r="AP380" s="8"/>
      <c r="AQ380" s="8"/>
      <c r="AR380" s="8"/>
      <c r="AS380" s="8"/>
    </row>
    <row r="381" spans="1:45" ht="15.75" customHeight="1" x14ac:dyDescent="0.25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  <c r="AN381" s="8"/>
      <c r="AO381" s="8"/>
      <c r="AP381" s="8"/>
      <c r="AQ381" s="8"/>
      <c r="AR381" s="8"/>
      <c r="AS381" s="8"/>
    </row>
    <row r="382" spans="1:45" ht="15.75" customHeight="1" x14ac:dyDescent="0.25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  <c r="AN382" s="8"/>
      <c r="AO382" s="8"/>
      <c r="AP382" s="8"/>
      <c r="AQ382" s="8"/>
      <c r="AR382" s="8"/>
      <c r="AS382" s="8"/>
    </row>
    <row r="383" spans="1:45" ht="15.75" customHeight="1" x14ac:dyDescent="0.25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  <c r="AN383" s="8"/>
      <c r="AO383" s="8"/>
      <c r="AP383" s="8"/>
      <c r="AQ383" s="8"/>
      <c r="AR383" s="8"/>
      <c r="AS383" s="8"/>
    </row>
    <row r="384" spans="1:45" ht="15.75" customHeight="1" x14ac:dyDescent="0.25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  <c r="AM384" s="8"/>
      <c r="AN384" s="8"/>
      <c r="AO384" s="8"/>
      <c r="AP384" s="8"/>
      <c r="AQ384" s="8"/>
      <c r="AR384" s="8"/>
      <c r="AS384" s="8"/>
    </row>
    <row r="385" spans="1:45" ht="15.75" customHeight="1" x14ac:dyDescent="0.25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  <c r="AN385" s="8"/>
      <c r="AO385" s="8"/>
      <c r="AP385" s="8"/>
      <c r="AQ385" s="8"/>
      <c r="AR385" s="8"/>
      <c r="AS385" s="8"/>
    </row>
    <row r="386" spans="1:45" ht="15.75" customHeight="1" x14ac:dyDescent="0.25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  <c r="AN386" s="8"/>
      <c r="AO386" s="8"/>
      <c r="AP386" s="8"/>
      <c r="AQ386" s="8"/>
      <c r="AR386" s="8"/>
      <c r="AS386" s="8"/>
    </row>
    <row r="387" spans="1:45" ht="15.75" customHeight="1" x14ac:dyDescent="0.25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  <c r="AN387" s="8"/>
      <c r="AO387" s="8"/>
      <c r="AP387" s="8"/>
      <c r="AQ387" s="8"/>
      <c r="AR387" s="8"/>
      <c r="AS387" s="8"/>
    </row>
    <row r="388" spans="1:45" ht="15.75" customHeight="1" x14ac:dyDescent="0.25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  <c r="AN388" s="8"/>
      <c r="AO388" s="8"/>
      <c r="AP388" s="8"/>
      <c r="AQ388" s="8"/>
      <c r="AR388" s="8"/>
      <c r="AS388" s="8"/>
    </row>
    <row r="389" spans="1:45" ht="15.75" customHeight="1" x14ac:dyDescent="0.25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8"/>
      <c r="AM389" s="8"/>
      <c r="AN389" s="8"/>
      <c r="AO389" s="8"/>
      <c r="AP389" s="8"/>
      <c r="AQ389" s="8"/>
      <c r="AR389" s="8"/>
      <c r="AS389" s="8"/>
    </row>
    <row r="390" spans="1:45" ht="15.75" customHeight="1" x14ac:dyDescent="0.25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  <c r="AN390" s="8"/>
      <c r="AO390" s="8"/>
      <c r="AP390" s="8"/>
      <c r="AQ390" s="8"/>
      <c r="AR390" s="8"/>
      <c r="AS390" s="8"/>
    </row>
    <row r="391" spans="1:45" ht="15.75" customHeight="1" x14ac:dyDescent="0.25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  <c r="AN391" s="8"/>
      <c r="AO391" s="8"/>
      <c r="AP391" s="8"/>
      <c r="AQ391" s="8"/>
      <c r="AR391" s="8"/>
      <c r="AS391" s="8"/>
    </row>
    <row r="392" spans="1:45" ht="15.75" customHeight="1" x14ac:dyDescent="0.25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  <c r="AN392" s="8"/>
      <c r="AO392" s="8"/>
      <c r="AP392" s="8"/>
      <c r="AQ392" s="8"/>
      <c r="AR392" s="8"/>
      <c r="AS392" s="8"/>
    </row>
    <row r="393" spans="1:45" ht="15.75" customHeight="1" x14ac:dyDescent="0.25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  <c r="AN393" s="8"/>
      <c r="AO393" s="8"/>
      <c r="AP393" s="8"/>
      <c r="AQ393" s="8"/>
      <c r="AR393" s="8"/>
      <c r="AS393" s="8"/>
    </row>
    <row r="394" spans="1:45" ht="15.75" customHeight="1" x14ac:dyDescent="0.25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  <c r="AM394" s="8"/>
      <c r="AN394" s="8"/>
      <c r="AO394" s="8"/>
      <c r="AP394" s="8"/>
      <c r="AQ394" s="8"/>
      <c r="AR394" s="8"/>
      <c r="AS394" s="8"/>
    </row>
    <row r="395" spans="1:45" ht="15.75" customHeight="1" x14ac:dyDescent="0.25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/>
      <c r="AN395" s="8"/>
      <c r="AO395" s="8"/>
      <c r="AP395" s="8"/>
      <c r="AQ395" s="8"/>
      <c r="AR395" s="8"/>
      <c r="AS395" s="8"/>
    </row>
    <row r="396" spans="1:45" ht="15.75" customHeight="1" x14ac:dyDescent="0.25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8"/>
      <c r="AK396" s="8"/>
      <c r="AL396" s="8"/>
      <c r="AM396" s="8"/>
      <c r="AN396" s="8"/>
      <c r="AO396" s="8"/>
      <c r="AP396" s="8"/>
      <c r="AQ396" s="8"/>
      <c r="AR396" s="8"/>
      <c r="AS396" s="8"/>
    </row>
    <row r="397" spans="1:45" ht="15.75" customHeight="1" x14ac:dyDescent="0.25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8"/>
      <c r="AK397" s="8"/>
      <c r="AL397" s="8"/>
      <c r="AM397" s="8"/>
      <c r="AN397" s="8"/>
      <c r="AO397" s="8"/>
      <c r="AP397" s="8"/>
      <c r="AQ397" s="8"/>
      <c r="AR397" s="8"/>
      <c r="AS397" s="8"/>
    </row>
    <row r="398" spans="1:45" ht="15.75" customHeight="1" x14ac:dyDescent="0.25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8"/>
      <c r="AK398" s="8"/>
      <c r="AL398" s="8"/>
      <c r="AM398" s="8"/>
      <c r="AN398" s="8"/>
      <c r="AO398" s="8"/>
      <c r="AP398" s="8"/>
      <c r="AQ398" s="8"/>
      <c r="AR398" s="8"/>
      <c r="AS398" s="8"/>
    </row>
    <row r="399" spans="1:45" ht="15.75" customHeight="1" x14ac:dyDescent="0.25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  <c r="AE399" s="8"/>
      <c r="AF399" s="8"/>
      <c r="AG399" s="8"/>
      <c r="AH399" s="8"/>
      <c r="AI399" s="8"/>
      <c r="AJ399" s="8"/>
      <c r="AK399" s="8"/>
      <c r="AL399" s="8"/>
      <c r="AM399" s="8"/>
      <c r="AN399" s="8"/>
      <c r="AO399" s="8"/>
      <c r="AP399" s="8"/>
      <c r="AQ399" s="8"/>
      <c r="AR399" s="8"/>
      <c r="AS399" s="8"/>
    </row>
    <row r="400" spans="1:45" ht="15.75" customHeight="1" x14ac:dyDescent="0.25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8"/>
      <c r="AK400" s="8"/>
      <c r="AL400" s="8"/>
      <c r="AM400" s="8"/>
      <c r="AN400" s="8"/>
      <c r="AO400" s="8"/>
      <c r="AP400" s="8"/>
      <c r="AQ400" s="8"/>
      <c r="AR400" s="8"/>
      <c r="AS400" s="8"/>
    </row>
    <row r="401" spans="1:45" ht="15.75" customHeight="1" x14ac:dyDescent="0.25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8"/>
      <c r="AK401" s="8"/>
      <c r="AL401" s="8"/>
      <c r="AM401" s="8"/>
      <c r="AN401" s="8"/>
      <c r="AO401" s="8"/>
      <c r="AP401" s="8"/>
      <c r="AQ401" s="8"/>
      <c r="AR401" s="8"/>
      <c r="AS401" s="8"/>
    </row>
    <row r="402" spans="1:45" ht="15.75" customHeight="1" x14ac:dyDescent="0.25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8"/>
      <c r="AK402" s="8"/>
      <c r="AL402" s="8"/>
      <c r="AM402" s="8"/>
      <c r="AN402" s="8"/>
      <c r="AO402" s="8"/>
      <c r="AP402" s="8"/>
      <c r="AQ402" s="8"/>
      <c r="AR402" s="8"/>
      <c r="AS402" s="8"/>
    </row>
    <row r="403" spans="1:45" ht="15.75" customHeight="1" x14ac:dyDescent="0.25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  <c r="AE403" s="8"/>
      <c r="AF403" s="8"/>
      <c r="AG403" s="8"/>
      <c r="AH403" s="8"/>
      <c r="AI403" s="8"/>
      <c r="AJ403" s="8"/>
      <c r="AK403" s="8"/>
      <c r="AL403" s="8"/>
      <c r="AM403" s="8"/>
      <c r="AN403" s="8"/>
      <c r="AO403" s="8"/>
      <c r="AP403" s="8"/>
      <c r="AQ403" s="8"/>
      <c r="AR403" s="8"/>
      <c r="AS403" s="8"/>
    </row>
    <row r="404" spans="1:45" ht="15.75" customHeight="1" x14ac:dyDescent="0.25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8"/>
      <c r="AE404" s="8"/>
      <c r="AF404" s="8"/>
      <c r="AG404" s="8"/>
      <c r="AH404" s="8"/>
      <c r="AI404" s="8"/>
      <c r="AJ404" s="8"/>
      <c r="AK404" s="8"/>
      <c r="AL404" s="8"/>
      <c r="AM404" s="8"/>
      <c r="AN404" s="8"/>
      <c r="AO404" s="8"/>
      <c r="AP404" s="8"/>
      <c r="AQ404" s="8"/>
      <c r="AR404" s="8"/>
      <c r="AS404" s="8"/>
    </row>
    <row r="405" spans="1:45" ht="15.75" customHeight="1" x14ac:dyDescent="0.25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  <c r="AE405" s="8"/>
      <c r="AF405" s="8"/>
      <c r="AG405" s="8"/>
      <c r="AH405" s="8"/>
      <c r="AI405" s="8"/>
      <c r="AJ405" s="8"/>
      <c r="AK405" s="8"/>
      <c r="AL405" s="8"/>
      <c r="AM405" s="8"/>
      <c r="AN405" s="8"/>
      <c r="AO405" s="8"/>
      <c r="AP405" s="8"/>
      <c r="AQ405" s="8"/>
      <c r="AR405" s="8"/>
      <c r="AS405" s="8"/>
    </row>
    <row r="406" spans="1:45" ht="15.75" customHeight="1" x14ac:dyDescent="0.25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  <c r="AE406" s="8"/>
      <c r="AF406" s="8"/>
      <c r="AG406" s="8"/>
      <c r="AH406" s="8"/>
      <c r="AI406" s="8"/>
      <c r="AJ406" s="8"/>
      <c r="AK406" s="8"/>
      <c r="AL406" s="8"/>
      <c r="AM406" s="8"/>
      <c r="AN406" s="8"/>
      <c r="AO406" s="8"/>
      <c r="AP406" s="8"/>
      <c r="AQ406" s="8"/>
      <c r="AR406" s="8"/>
      <c r="AS406" s="8"/>
    </row>
    <row r="407" spans="1:45" ht="15.75" customHeight="1" x14ac:dyDescent="0.25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  <c r="AE407" s="8"/>
      <c r="AF407" s="8"/>
      <c r="AG407" s="8"/>
      <c r="AH407" s="8"/>
      <c r="AI407" s="8"/>
      <c r="AJ407" s="8"/>
      <c r="AK407" s="8"/>
      <c r="AL407" s="8"/>
      <c r="AM407" s="8"/>
      <c r="AN407" s="8"/>
      <c r="AO407" s="8"/>
      <c r="AP407" s="8"/>
      <c r="AQ407" s="8"/>
      <c r="AR407" s="8"/>
      <c r="AS407" s="8"/>
    </row>
    <row r="408" spans="1:45" ht="15.75" customHeight="1" x14ac:dyDescent="0.25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  <c r="AE408" s="8"/>
      <c r="AF408" s="8"/>
      <c r="AG408" s="8"/>
      <c r="AH408" s="8"/>
      <c r="AI408" s="8"/>
      <c r="AJ408" s="8"/>
      <c r="AK408" s="8"/>
      <c r="AL408" s="8"/>
      <c r="AM408" s="8"/>
      <c r="AN408" s="8"/>
      <c r="AO408" s="8"/>
      <c r="AP408" s="8"/>
      <c r="AQ408" s="8"/>
      <c r="AR408" s="8"/>
      <c r="AS408" s="8"/>
    </row>
    <row r="409" spans="1:45" ht="15.75" customHeight="1" x14ac:dyDescent="0.25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  <c r="AD409" s="8"/>
      <c r="AE409" s="8"/>
      <c r="AF409" s="8"/>
      <c r="AG409" s="8"/>
      <c r="AH409" s="8"/>
      <c r="AI409" s="8"/>
      <c r="AJ409" s="8"/>
      <c r="AK409" s="8"/>
      <c r="AL409" s="8"/>
      <c r="AM409" s="8"/>
      <c r="AN409" s="8"/>
      <c r="AO409" s="8"/>
      <c r="AP409" s="8"/>
      <c r="AQ409" s="8"/>
      <c r="AR409" s="8"/>
      <c r="AS409" s="8"/>
    </row>
    <row r="410" spans="1:45" ht="15.75" customHeight="1" x14ac:dyDescent="0.25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  <c r="AE410" s="8"/>
      <c r="AF410" s="8"/>
      <c r="AG410" s="8"/>
      <c r="AH410" s="8"/>
      <c r="AI410" s="8"/>
      <c r="AJ410" s="8"/>
      <c r="AK410" s="8"/>
      <c r="AL410" s="8"/>
      <c r="AM410" s="8"/>
      <c r="AN410" s="8"/>
      <c r="AO410" s="8"/>
      <c r="AP410" s="8"/>
      <c r="AQ410" s="8"/>
      <c r="AR410" s="8"/>
      <c r="AS410" s="8"/>
    </row>
    <row r="411" spans="1:45" ht="15.75" customHeight="1" x14ac:dyDescent="0.25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  <c r="AE411" s="8"/>
      <c r="AF411" s="8"/>
      <c r="AG411" s="8"/>
      <c r="AH411" s="8"/>
      <c r="AI411" s="8"/>
      <c r="AJ411" s="8"/>
      <c r="AK411" s="8"/>
      <c r="AL411" s="8"/>
      <c r="AM411" s="8"/>
      <c r="AN411" s="8"/>
      <c r="AO411" s="8"/>
      <c r="AP411" s="8"/>
      <c r="AQ411" s="8"/>
      <c r="AR411" s="8"/>
      <c r="AS411" s="8"/>
    </row>
    <row r="412" spans="1:45" ht="15.75" customHeight="1" x14ac:dyDescent="0.25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  <c r="AE412" s="8"/>
      <c r="AF412" s="8"/>
      <c r="AG412" s="8"/>
      <c r="AH412" s="8"/>
      <c r="AI412" s="8"/>
      <c r="AJ412" s="8"/>
      <c r="AK412" s="8"/>
      <c r="AL412" s="8"/>
      <c r="AM412" s="8"/>
      <c r="AN412" s="8"/>
      <c r="AO412" s="8"/>
      <c r="AP412" s="8"/>
      <c r="AQ412" s="8"/>
      <c r="AR412" s="8"/>
      <c r="AS412" s="8"/>
    </row>
    <row r="413" spans="1:45" ht="15.75" customHeight="1" x14ac:dyDescent="0.25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  <c r="AE413" s="8"/>
      <c r="AF413" s="8"/>
      <c r="AG413" s="8"/>
      <c r="AH413" s="8"/>
      <c r="AI413" s="8"/>
      <c r="AJ413" s="8"/>
      <c r="AK413" s="8"/>
      <c r="AL413" s="8"/>
      <c r="AM413" s="8"/>
      <c r="AN413" s="8"/>
      <c r="AO413" s="8"/>
      <c r="AP413" s="8"/>
      <c r="AQ413" s="8"/>
      <c r="AR413" s="8"/>
      <c r="AS413" s="8"/>
    </row>
    <row r="414" spans="1:45" ht="15.75" customHeight="1" x14ac:dyDescent="0.25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  <c r="AE414" s="8"/>
      <c r="AF414" s="8"/>
      <c r="AG414" s="8"/>
      <c r="AH414" s="8"/>
      <c r="AI414" s="8"/>
      <c r="AJ414" s="8"/>
      <c r="AK414" s="8"/>
      <c r="AL414" s="8"/>
      <c r="AM414" s="8"/>
      <c r="AN414" s="8"/>
      <c r="AO414" s="8"/>
      <c r="AP414" s="8"/>
      <c r="AQ414" s="8"/>
      <c r="AR414" s="8"/>
      <c r="AS414" s="8"/>
    </row>
    <row r="415" spans="1:45" ht="15.75" customHeight="1" x14ac:dyDescent="0.25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  <c r="AE415" s="8"/>
      <c r="AF415" s="8"/>
      <c r="AG415" s="8"/>
      <c r="AH415" s="8"/>
      <c r="AI415" s="8"/>
      <c r="AJ415" s="8"/>
      <c r="AK415" s="8"/>
      <c r="AL415" s="8"/>
      <c r="AM415" s="8"/>
      <c r="AN415" s="8"/>
      <c r="AO415" s="8"/>
      <c r="AP415" s="8"/>
      <c r="AQ415" s="8"/>
      <c r="AR415" s="8"/>
      <c r="AS415" s="8"/>
    </row>
    <row r="416" spans="1:45" ht="15.75" customHeight="1" x14ac:dyDescent="0.25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  <c r="AE416" s="8"/>
      <c r="AF416" s="8"/>
      <c r="AG416" s="8"/>
      <c r="AH416" s="8"/>
      <c r="AI416" s="8"/>
      <c r="AJ416" s="8"/>
      <c r="AK416" s="8"/>
      <c r="AL416" s="8"/>
      <c r="AM416" s="8"/>
      <c r="AN416" s="8"/>
      <c r="AO416" s="8"/>
      <c r="AP416" s="8"/>
      <c r="AQ416" s="8"/>
      <c r="AR416" s="8"/>
      <c r="AS416" s="8"/>
    </row>
    <row r="417" spans="1:45" ht="15.75" customHeight="1" x14ac:dyDescent="0.25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  <c r="AE417" s="8"/>
      <c r="AF417" s="8"/>
      <c r="AG417" s="8"/>
      <c r="AH417" s="8"/>
      <c r="AI417" s="8"/>
      <c r="AJ417" s="8"/>
      <c r="AK417" s="8"/>
      <c r="AL417" s="8"/>
      <c r="AM417" s="8"/>
      <c r="AN417" s="8"/>
      <c r="AO417" s="8"/>
      <c r="AP417" s="8"/>
      <c r="AQ417" s="8"/>
      <c r="AR417" s="8"/>
      <c r="AS417" s="8"/>
    </row>
    <row r="418" spans="1:45" ht="15.75" customHeight="1" x14ac:dyDescent="0.25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  <c r="AE418" s="8"/>
      <c r="AF418" s="8"/>
      <c r="AG418" s="8"/>
      <c r="AH418" s="8"/>
      <c r="AI418" s="8"/>
      <c r="AJ418" s="8"/>
      <c r="AK418" s="8"/>
      <c r="AL418" s="8"/>
      <c r="AM418" s="8"/>
      <c r="AN418" s="8"/>
      <c r="AO418" s="8"/>
      <c r="AP418" s="8"/>
      <c r="AQ418" s="8"/>
      <c r="AR418" s="8"/>
      <c r="AS418" s="8"/>
    </row>
    <row r="419" spans="1:45" ht="15.75" customHeight="1" x14ac:dyDescent="0.25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  <c r="AD419" s="8"/>
      <c r="AE419" s="8"/>
      <c r="AF419" s="8"/>
      <c r="AG419" s="8"/>
      <c r="AH419" s="8"/>
      <c r="AI419" s="8"/>
      <c r="AJ419" s="8"/>
      <c r="AK419" s="8"/>
      <c r="AL419" s="8"/>
      <c r="AM419" s="8"/>
      <c r="AN419" s="8"/>
      <c r="AO419" s="8"/>
      <c r="AP419" s="8"/>
      <c r="AQ419" s="8"/>
      <c r="AR419" s="8"/>
      <c r="AS419" s="8"/>
    </row>
    <row r="420" spans="1:45" ht="15.75" customHeight="1" x14ac:dyDescent="0.25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  <c r="AD420" s="8"/>
      <c r="AE420" s="8"/>
      <c r="AF420" s="8"/>
      <c r="AG420" s="8"/>
      <c r="AH420" s="8"/>
      <c r="AI420" s="8"/>
      <c r="AJ420" s="8"/>
      <c r="AK420" s="8"/>
      <c r="AL420" s="8"/>
      <c r="AM420" s="8"/>
      <c r="AN420" s="8"/>
      <c r="AO420" s="8"/>
      <c r="AP420" s="8"/>
      <c r="AQ420" s="8"/>
      <c r="AR420" s="8"/>
      <c r="AS420" s="8"/>
    </row>
    <row r="421" spans="1:45" ht="15.75" customHeight="1" x14ac:dyDescent="0.25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8"/>
      <c r="AK421" s="8"/>
      <c r="AL421" s="8"/>
      <c r="AM421" s="8"/>
      <c r="AN421" s="8"/>
      <c r="AO421" s="8"/>
      <c r="AP421" s="8"/>
      <c r="AQ421" s="8"/>
      <c r="AR421" s="8"/>
      <c r="AS421" s="8"/>
    </row>
    <row r="422" spans="1:45" ht="15.75" customHeight="1" x14ac:dyDescent="0.25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  <c r="AE422" s="8"/>
      <c r="AF422" s="8"/>
      <c r="AG422" s="8"/>
      <c r="AH422" s="8"/>
      <c r="AI422" s="8"/>
      <c r="AJ422" s="8"/>
      <c r="AK422" s="8"/>
      <c r="AL422" s="8"/>
      <c r="AM422" s="8"/>
      <c r="AN422" s="8"/>
      <c r="AO422" s="8"/>
      <c r="AP422" s="8"/>
      <c r="AQ422" s="8"/>
      <c r="AR422" s="8"/>
      <c r="AS422" s="8"/>
    </row>
    <row r="423" spans="1:45" ht="15.75" customHeight="1" x14ac:dyDescent="0.25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  <c r="AE423" s="8"/>
      <c r="AF423" s="8"/>
      <c r="AG423" s="8"/>
      <c r="AH423" s="8"/>
      <c r="AI423" s="8"/>
      <c r="AJ423" s="8"/>
      <c r="AK423" s="8"/>
      <c r="AL423" s="8"/>
      <c r="AM423" s="8"/>
      <c r="AN423" s="8"/>
      <c r="AO423" s="8"/>
      <c r="AP423" s="8"/>
      <c r="AQ423" s="8"/>
      <c r="AR423" s="8"/>
      <c r="AS423" s="8"/>
    </row>
    <row r="424" spans="1:45" ht="15.75" customHeight="1" x14ac:dyDescent="0.25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  <c r="AE424" s="8"/>
      <c r="AF424" s="8"/>
      <c r="AG424" s="8"/>
      <c r="AH424" s="8"/>
      <c r="AI424" s="8"/>
      <c r="AJ424" s="8"/>
      <c r="AK424" s="8"/>
      <c r="AL424" s="8"/>
      <c r="AM424" s="8"/>
      <c r="AN424" s="8"/>
      <c r="AO424" s="8"/>
      <c r="AP424" s="8"/>
      <c r="AQ424" s="8"/>
      <c r="AR424" s="8"/>
      <c r="AS424" s="8"/>
    </row>
    <row r="425" spans="1:45" ht="15.75" customHeight="1" x14ac:dyDescent="0.25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  <c r="AF425" s="8"/>
      <c r="AG425" s="8"/>
      <c r="AH425" s="8"/>
      <c r="AI425" s="8"/>
      <c r="AJ425" s="8"/>
      <c r="AK425" s="8"/>
      <c r="AL425" s="8"/>
      <c r="AM425" s="8"/>
      <c r="AN425" s="8"/>
      <c r="AO425" s="8"/>
      <c r="AP425" s="8"/>
      <c r="AQ425" s="8"/>
      <c r="AR425" s="8"/>
      <c r="AS425" s="8"/>
    </row>
    <row r="426" spans="1:45" ht="15.75" customHeight="1" x14ac:dyDescent="0.25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  <c r="AE426" s="8"/>
      <c r="AF426" s="8"/>
      <c r="AG426" s="8"/>
      <c r="AH426" s="8"/>
      <c r="AI426" s="8"/>
      <c r="AJ426" s="8"/>
      <c r="AK426" s="8"/>
      <c r="AL426" s="8"/>
      <c r="AM426" s="8"/>
      <c r="AN426" s="8"/>
      <c r="AO426" s="8"/>
      <c r="AP426" s="8"/>
      <c r="AQ426" s="8"/>
      <c r="AR426" s="8"/>
      <c r="AS426" s="8"/>
    </row>
    <row r="427" spans="1:45" ht="15.75" customHeight="1" x14ac:dyDescent="0.25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  <c r="AE427" s="8"/>
      <c r="AF427" s="8"/>
      <c r="AG427" s="8"/>
      <c r="AH427" s="8"/>
      <c r="AI427" s="8"/>
      <c r="AJ427" s="8"/>
      <c r="AK427" s="8"/>
      <c r="AL427" s="8"/>
      <c r="AM427" s="8"/>
      <c r="AN427" s="8"/>
      <c r="AO427" s="8"/>
      <c r="AP427" s="8"/>
      <c r="AQ427" s="8"/>
      <c r="AR427" s="8"/>
      <c r="AS427" s="8"/>
    </row>
    <row r="428" spans="1:45" ht="15.75" customHeight="1" x14ac:dyDescent="0.25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8"/>
      <c r="AK428" s="8"/>
      <c r="AL428" s="8"/>
      <c r="AM428" s="8"/>
      <c r="AN428" s="8"/>
      <c r="AO428" s="8"/>
      <c r="AP428" s="8"/>
      <c r="AQ428" s="8"/>
      <c r="AR428" s="8"/>
      <c r="AS428" s="8"/>
    </row>
    <row r="429" spans="1:45" ht="15.75" customHeight="1" x14ac:dyDescent="0.25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  <c r="AD429" s="8"/>
      <c r="AE429" s="8"/>
      <c r="AF429" s="8"/>
      <c r="AG429" s="8"/>
      <c r="AH429" s="8"/>
      <c r="AI429" s="8"/>
      <c r="AJ429" s="8"/>
      <c r="AK429" s="8"/>
      <c r="AL429" s="8"/>
      <c r="AM429" s="8"/>
      <c r="AN429" s="8"/>
      <c r="AO429" s="8"/>
      <c r="AP429" s="8"/>
      <c r="AQ429" s="8"/>
      <c r="AR429" s="8"/>
      <c r="AS429" s="8"/>
    </row>
    <row r="430" spans="1:45" ht="15.75" customHeight="1" x14ac:dyDescent="0.25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  <c r="AE430" s="8"/>
      <c r="AF430" s="8"/>
      <c r="AG430" s="8"/>
      <c r="AH430" s="8"/>
      <c r="AI430" s="8"/>
      <c r="AJ430" s="8"/>
      <c r="AK430" s="8"/>
      <c r="AL430" s="8"/>
      <c r="AM430" s="8"/>
      <c r="AN430" s="8"/>
      <c r="AO430" s="8"/>
      <c r="AP430" s="8"/>
      <c r="AQ430" s="8"/>
      <c r="AR430" s="8"/>
      <c r="AS430" s="8"/>
    </row>
    <row r="431" spans="1:45" ht="15.75" customHeight="1" x14ac:dyDescent="0.25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  <c r="AE431" s="8"/>
      <c r="AF431" s="8"/>
      <c r="AG431" s="8"/>
      <c r="AH431" s="8"/>
      <c r="AI431" s="8"/>
      <c r="AJ431" s="8"/>
      <c r="AK431" s="8"/>
      <c r="AL431" s="8"/>
      <c r="AM431" s="8"/>
      <c r="AN431" s="8"/>
      <c r="AO431" s="8"/>
      <c r="AP431" s="8"/>
      <c r="AQ431" s="8"/>
      <c r="AR431" s="8"/>
      <c r="AS431" s="8"/>
    </row>
    <row r="432" spans="1:45" ht="15.75" customHeight="1" x14ac:dyDescent="0.25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  <c r="AE432" s="8"/>
      <c r="AF432" s="8"/>
      <c r="AG432" s="8"/>
      <c r="AH432" s="8"/>
      <c r="AI432" s="8"/>
      <c r="AJ432" s="8"/>
      <c r="AK432" s="8"/>
      <c r="AL432" s="8"/>
      <c r="AM432" s="8"/>
      <c r="AN432" s="8"/>
      <c r="AO432" s="8"/>
      <c r="AP432" s="8"/>
      <c r="AQ432" s="8"/>
      <c r="AR432" s="8"/>
      <c r="AS432" s="8"/>
    </row>
    <row r="433" spans="1:45" ht="15.75" customHeight="1" x14ac:dyDescent="0.25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  <c r="AE433" s="8"/>
      <c r="AF433" s="8"/>
      <c r="AG433" s="8"/>
      <c r="AH433" s="8"/>
      <c r="AI433" s="8"/>
      <c r="AJ433" s="8"/>
      <c r="AK433" s="8"/>
      <c r="AL433" s="8"/>
      <c r="AM433" s="8"/>
      <c r="AN433" s="8"/>
      <c r="AO433" s="8"/>
      <c r="AP433" s="8"/>
      <c r="AQ433" s="8"/>
      <c r="AR433" s="8"/>
      <c r="AS433" s="8"/>
    </row>
    <row r="434" spans="1:45" ht="15.75" customHeight="1" x14ac:dyDescent="0.25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8"/>
      <c r="AE434" s="8"/>
      <c r="AF434" s="8"/>
      <c r="AG434" s="8"/>
      <c r="AH434" s="8"/>
      <c r="AI434" s="8"/>
      <c r="AJ434" s="8"/>
      <c r="AK434" s="8"/>
      <c r="AL434" s="8"/>
      <c r="AM434" s="8"/>
      <c r="AN434" s="8"/>
      <c r="AO434" s="8"/>
      <c r="AP434" s="8"/>
      <c r="AQ434" s="8"/>
      <c r="AR434" s="8"/>
      <c r="AS434" s="8"/>
    </row>
    <row r="435" spans="1:45" ht="15.75" customHeight="1" x14ac:dyDescent="0.25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  <c r="AE435" s="8"/>
      <c r="AF435" s="8"/>
      <c r="AG435" s="8"/>
      <c r="AH435" s="8"/>
      <c r="AI435" s="8"/>
      <c r="AJ435" s="8"/>
      <c r="AK435" s="8"/>
      <c r="AL435" s="8"/>
      <c r="AM435" s="8"/>
      <c r="AN435" s="8"/>
      <c r="AO435" s="8"/>
      <c r="AP435" s="8"/>
      <c r="AQ435" s="8"/>
      <c r="AR435" s="8"/>
      <c r="AS435" s="8"/>
    </row>
    <row r="436" spans="1:45" ht="15.75" customHeight="1" x14ac:dyDescent="0.25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  <c r="AE436" s="8"/>
      <c r="AF436" s="8"/>
      <c r="AG436" s="8"/>
      <c r="AH436" s="8"/>
      <c r="AI436" s="8"/>
      <c r="AJ436" s="8"/>
      <c r="AK436" s="8"/>
      <c r="AL436" s="8"/>
      <c r="AM436" s="8"/>
      <c r="AN436" s="8"/>
      <c r="AO436" s="8"/>
      <c r="AP436" s="8"/>
      <c r="AQ436" s="8"/>
      <c r="AR436" s="8"/>
      <c r="AS436" s="8"/>
    </row>
    <row r="437" spans="1:45" ht="15.75" customHeight="1" x14ac:dyDescent="0.25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  <c r="AE437" s="8"/>
      <c r="AF437" s="8"/>
      <c r="AG437" s="8"/>
      <c r="AH437" s="8"/>
      <c r="AI437" s="8"/>
      <c r="AJ437" s="8"/>
      <c r="AK437" s="8"/>
      <c r="AL437" s="8"/>
      <c r="AM437" s="8"/>
      <c r="AN437" s="8"/>
      <c r="AO437" s="8"/>
      <c r="AP437" s="8"/>
      <c r="AQ437" s="8"/>
      <c r="AR437" s="8"/>
      <c r="AS437" s="8"/>
    </row>
    <row r="438" spans="1:45" ht="15.75" customHeight="1" x14ac:dyDescent="0.25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  <c r="AE438" s="8"/>
      <c r="AF438" s="8"/>
      <c r="AG438" s="8"/>
      <c r="AH438" s="8"/>
      <c r="AI438" s="8"/>
      <c r="AJ438" s="8"/>
      <c r="AK438" s="8"/>
      <c r="AL438" s="8"/>
      <c r="AM438" s="8"/>
      <c r="AN438" s="8"/>
      <c r="AO438" s="8"/>
      <c r="AP438" s="8"/>
      <c r="AQ438" s="8"/>
      <c r="AR438" s="8"/>
      <c r="AS438" s="8"/>
    </row>
    <row r="439" spans="1:45" ht="15.75" customHeight="1" x14ac:dyDescent="0.25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  <c r="AE439" s="8"/>
      <c r="AF439" s="8"/>
      <c r="AG439" s="8"/>
      <c r="AH439" s="8"/>
      <c r="AI439" s="8"/>
      <c r="AJ439" s="8"/>
      <c r="AK439" s="8"/>
      <c r="AL439" s="8"/>
      <c r="AM439" s="8"/>
      <c r="AN439" s="8"/>
      <c r="AO439" s="8"/>
      <c r="AP439" s="8"/>
      <c r="AQ439" s="8"/>
      <c r="AR439" s="8"/>
      <c r="AS439" s="8"/>
    </row>
    <row r="440" spans="1:45" ht="15.75" customHeight="1" x14ac:dyDescent="0.25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  <c r="AE440" s="8"/>
      <c r="AF440" s="8"/>
      <c r="AG440" s="8"/>
      <c r="AH440" s="8"/>
      <c r="AI440" s="8"/>
      <c r="AJ440" s="8"/>
      <c r="AK440" s="8"/>
      <c r="AL440" s="8"/>
      <c r="AM440" s="8"/>
      <c r="AN440" s="8"/>
      <c r="AO440" s="8"/>
      <c r="AP440" s="8"/>
      <c r="AQ440" s="8"/>
      <c r="AR440" s="8"/>
      <c r="AS440" s="8"/>
    </row>
    <row r="441" spans="1:45" ht="15.75" customHeight="1" x14ac:dyDescent="0.25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8"/>
      <c r="AE441" s="8"/>
      <c r="AF441" s="8"/>
      <c r="AG441" s="8"/>
      <c r="AH441" s="8"/>
      <c r="AI441" s="8"/>
      <c r="AJ441" s="8"/>
      <c r="AK441" s="8"/>
      <c r="AL441" s="8"/>
      <c r="AM441" s="8"/>
      <c r="AN441" s="8"/>
      <c r="AO441" s="8"/>
      <c r="AP441" s="8"/>
      <c r="AQ441" s="8"/>
      <c r="AR441" s="8"/>
      <c r="AS441" s="8"/>
    </row>
    <row r="442" spans="1:45" ht="15.75" customHeight="1" x14ac:dyDescent="0.25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  <c r="AE442" s="8"/>
      <c r="AF442" s="8"/>
      <c r="AG442" s="8"/>
      <c r="AH442" s="8"/>
      <c r="AI442" s="8"/>
      <c r="AJ442" s="8"/>
      <c r="AK442" s="8"/>
      <c r="AL442" s="8"/>
      <c r="AM442" s="8"/>
      <c r="AN442" s="8"/>
      <c r="AO442" s="8"/>
      <c r="AP442" s="8"/>
      <c r="AQ442" s="8"/>
      <c r="AR442" s="8"/>
      <c r="AS442" s="8"/>
    </row>
    <row r="443" spans="1:45" ht="15.75" customHeight="1" x14ac:dyDescent="0.25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  <c r="AD443" s="8"/>
      <c r="AE443" s="8"/>
      <c r="AF443" s="8"/>
      <c r="AG443" s="8"/>
      <c r="AH443" s="8"/>
      <c r="AI443" s="8"/>
      <c r="AJ443" s="8"/>
      <c r="AK443" s="8"/>
      <c r="AL443" s="8"/>
      <c r="AM443" s="8"/>
      <c r="AN443" s="8"/>
      <c r="AO443" s="8"/>
      <c r="AP443" s="8"/>
      <c r="AQ443" s="8"/>
      <c r="AR443" s="8"/>
      <c r="AS443" s="8"/>
    </row>
    <row r="444" spans="1:45" ht="15.75" customHeight="1" x14ac:dyDescent="0.25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  <c r="AD444" s="8"/>
      <c r="AE444" s="8"/>
      <c r="AF444" s="8"/>
      <c r="AG444" s="8"/>
      <c r="AH444" s="8"/>
      <c r="AI444" s="8"/>
      <c r="AJ444" s="8"/>
      <c r="AK444" s="8"/>
      <c r="AL444" s="8"/>
      <c r="AM444" s="8"/>
      <c r="AN444" s="8"/>
      <c r="AO444" s="8"/>
      <c r="AP444" s="8"/>
      <c r="AQ444" s="8"/>
      <c r="AR444" s="8"/>
      <c r="AS444" s="8"/>
    </row>
    <row r="445" spans="1:45" ht="15.75" customHeight="1" x14ac:dyDescent="0.25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  <c r="AE445" s="8"/>
      <c r="AF445" s="8"/>
      <c r="AG445" s="8"/>
      <c r="AH445" s="8"/>
      <c r="AI445" s="8"/>
      <c r="AJ445" s="8"/>
      <c r="AK445" s="8"/>
      <c r="AL445" s="8"/>
      <c r="AM445" s="8"/>
      <c r="AN445" s="8"/>
      <c r="AO445" s="8"/>
      <c r="AP445" s="8"/>
      <c r="AQ445" s="8"/>
      <c r="AR445" s="8"/>
      <c r="AS445" s="8"/>
    </row>
    <row r="446" spans="1:45" ht="15.75" customHeight="1" x14ac:dyDescent="0.25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  <c r="AE446" s="8"/>
      <c r="AF446" s="8"/>
      <c r="AG446" s="8"/>
      <c r="AH446" s="8"/>
      <c r="AI446" s="8"/>
      <c r="AJ446" s="8"/>
      <c r="AK446" s="8"/>
      <c r="AL446" s="8"/>
      <c r="AM446" s="8"/>
      <c r="AN446" s="8"/>
      <c r="AO446" s="8"/>
      <c r="AP446" s="8"/>
      <c r="AQ446" s="8"/>
      <c r="AR446" s="8"/>
      <c r="AS446" s="8"/>
    </row>
    <row r="447" spans="1:45" ht="15.75" customHeight="1" x14ac:dyDescent="0.25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  <c r="AD447" s="8"/>
      <c r="AE447" s="8"/>
      <c r="AF447" s="8"/>
      <c r="AG447" s="8"/>
      <c r="AH447" s="8"/>
      <c r="AI447" s="8"/>
      <c r="AJ447" s="8"/>
      <c r="AK447" s="8"/>
      <c r="AL447" s="8"/>
      <c r="AM447" s="8"/>
      <c r="AN447" s="8"/>
      <c r="AO447" s="8"/>
      <c r="AP447" s="8"/>
      <c r="AQ447" s="8"/>
      <c r="AR447" s="8"/>
      <c r="AS447" s="8"/>
    </row>
    <row r="448" spans="1:45" ht="15.75" customHeight="1" x14ac:dyDescent="0.25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  <c r="AE448" s="8"/>
      <c r="AF448" s="8"/>
      <c r="AG448" s="8"/>
      <c r="AH448" s="8"/>
      <c r="AI448" s="8"/>
      <c r="AJ448" s="8"/>
      <c r="AK448" s="8"/>
      <c r="AL448" s="8"/>
      <c r="AM448" s="8"/>
      <c r="AN448" s="8"/>
      <c r="AO448" s="8"/>
      <c r="AP448" s="8"/>
      <c r="AQ448" s="8"/>
      <c r="AR448" s="8"/>
      <c r="AS448" s="8"/>
    </row>
    <row r="449" spans="1:45" ht="15.75" customHeight="1" x14ac:dyDescent="0.25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  <c r="AE449" s="8"/>
      <c r="AF449" s="8"/>
      <c r="AG449" s="8"/>
      <c r="AH449" s="8"/>
      <c r="AI449" s="8"/>
      <c r="AJ449" s="8"/>
      <c r="AK449" s="8"/>
      <c r="AL449" s="8"/>
      <c r="AM449" s="8"/>
      <c r="AN449" s="8"/>
      <c r="AO449" s="8"/>
      <c r="AP449" s="8"/>
      <c r="AQ449" s="8"/>
      <c r="AR449" s="8"/>
      <c r="AS449" s="8"/>
    </row>
    <row r="450" spans="1:45" ht="15.75" customHeight="1" x14ac:dyDescent="0.25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  <c r="AE450" s="8"/>
      <c r="AF450" s="8"/>
      <c r="AG450" s="8"/>
      <c r="AH450" s="8"/>
      <c r="AI450" s="8"/>
      <c r="AJ450" s="8"/>
      <c r="AK450" s="8"/>
      <c r="AL450" s="8"/>
      <c r="AM450" s="8"/>
      <c r="AN450" s="8"/>
      <c r="AO450" s="8"/>
      <c r="AP450" s="8"/>
      <c r="AQ450" s="8"/>
      <c r="AR450" s="8"/>
      <c r="AS450" s="8"/>
    </row>
    <row r="451" spans="1:45" ht="15.75" customHeight="1" x14ac:dyDescent="0.25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8"/>
      <c r="AF451" s="8"/>
      <c r="AG451" s="8"/>
      <c r="AH451" s="8"/>
      <c r="AI451" s="8"/>
      <c r="AJ451" s="8"/>
      <c r="AK451" s="8"/>
      <c r="AL451" s="8"/>
      <c r="AM451" s="8"/>
      <c r="AN451" s="8"/>
      <c r="AO451" s="8"/>
      <c r="AP451" s="8"/>
      <c r="AQ451" s="8"/>
      <c r="AR451" s="8"/>
      <c r="AS451" s="8"/>
    </row>
    <row r="452" spans="1:45" ht="15.75" customHeight="1" x14ac:dyDescent="0.25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  <c r="AE452" s="8"/>
      <c r="AF452" s="8"/>
      <c r="AG452" s="8"/>
      <c r="AH452" s="8"/>
      <c r="AI452" s="8"/>
      <c r="AJ452" s="8"/>
      <c r="AK452" s="8"/>
      <c r="AL452" s="8"/>
      <c r="AM452" s="8"/>
      <c r="AN452" s="8"/>
      <c r="AO452" s="8"/>
      <c r="AP452" s="8"/>
      <c r="AQ452" s="8"/>
      <c r="AR452" s="8"/>
      <c r="AS452" s="8"/>
    </row>
    <row r="453" spans="1:45" ht="15.75" customHeight="1" x14ac:dyDescent="0.25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  <c r="AE453" s="8"/>
      <c r="AF453" s="8"/>
      <c r="AG453" s="8"/>
      <c r="AH453" s="8"/>
      <c r="AI453" s="8"/>
      <c r="AJ453" s="8"/>
      <c r="AK453" s="8"/>
      <c r="AL453" s="8"/>
      <c r="AM453" s="8"/>
      <c r="AN453" s="8"/>
      <c r="AO453" s="8"/>
      <c r="AP453" s="8"/>
      <c r="AQ453" s="8"/>
      <c r="AR453" s="8"/>
      <c r="AS453" s="8"/>
    </row>
    <row r="454" spans="1:45" ht="15.75" customHeight="1" x14ac:dyDescent="0.25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  <c r="AE454" s="8"/>
      <c r="AF454" s="8"/>
      <c r="AG454" s="8"/>
      <c r="AH454" s="8"/>
      <c r="AI454" s="8"/>
      <c r="AJ454" s="8"/>
      <c r="AK454" s="8"/>
      <c r="AL454" s="8"/>
      <c r="AM454" s="8"/>
      <c r="AN454" s="8"/>
      <c r="AO454" s="8"/>
      <c r="AP454" s="8"/>
      <c r="AQ454" s="8"/>
      <c r="AR454" s="8"/>
      <c r="AS454" s="8"/>
    </row>
    <row r="455" spans="1:45" ht="15.75" customHeight="1" x14ac:dyDescent="0.25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  <c r="AE455" s="8"/>
      <c r="AF455" s="8"/>
      <c r="AG455" s="8"/>
      <c r="AH455" s="8"/>
      <c r="AI455" s="8"/>
      <c r="AJ455" s="8"/>
      <c r="AK455" s="8"/>
      <c r="AL455" s="8"/>
      <c r="AM455" s="8"/>
      <c r="AN455" s="8"/>
      <c r="AO455" s="8"/>
      <c r="AP455" s="8"/>
      <c r="AQ455" s="8"/>
      <c r="AR455" s="8"/>
      <c r="AS455" s="8"/>
    </row>
    <row r="456" spans="1:45" ht="15.75" customHeight="1" x14ac:dyDescent="0.25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  <c r="AE456" s="8"/>
      <c r="AF456" s="8"/>
      <c r="AG456" s="8"/>
      <c r="AH456" s="8"/>
      <c r="AI456" s="8"/>
      <c r="AJ456" s="8"/>
      <c r="AK456" s="8"/>
      <c r="AL456" s="8"/>
      <c r="AM456" s="8"/>
      <c r="AN456" s="8"/>
      <c r="AO456" s="8"/>
      <c r="AP456" s="8"/>
      <c r="AQ456" s="8"/>
      <c r="AR456" s="8"/>
      <c r="AS456" s="8"/>
    </row>
    <row r="457" spans="1:45" ht="15.75" customHeight="1" x14ac:dyDescent="0.25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  <c r="AG457" s="8"/>
      <c r="AH457" s="8"/>
      <c r="AI457" s="8"/>
      <c r="AJ457" s="8"/>
      <c r="AK457" s="8"/>
      <c r="AL457" s="8"/>
      <c r="AM457" s="8"/>
      <c r="AN457" s="8"/>
      <c r="AO457" s="8"/>
      <c r="AP457" s="8"/>
      <c r="AQ457" s="8"/>
      <c r="AR457" s="8"/>
      <c r="AS457" s="8"/>
    </row>
    <row r="458" spans="1:45" ht="15.75" customHeight="1" x14ac:dyDescent="0.25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  <c r="AG458" s="8"/>
      <c r="AH458" s="8"/>
      <c r="AI458" s="8"/>
      <c r="AJ458" s="8"/>
      <c r="AK458" s="8"/>
      <c r="AL458" s="8"/>
      <c r="AM458" s="8"/>
      <c r="AN458" s="8"/>
      <c r="AO458" s="8"/>
      <c r="AP458" s="8"/>
      <c r="AQ458" s="8"/>
      <c r="AR458" s="8"/>
      <c r="AS458" s="8"/>
    </row>
    <row r="459" spans="1:45" ht="15.75" customHeight="1" x14ac:dyDescent="0.25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F459" s="8"/>
      <c r="AG459" s="8"/>
      <c r="AH459" s="8"/>
      <c r="AI459" s="8"/>
      <c r="AJ459" s="8"/>
      <c r="AK459" s="8"/>
      <c r="AL459" s="8"/>
      <c r="AM459" s="8"/>
      <c r="AN459" s="8"/>
      <c r="AO459" s="8"/>
      <c r="AP459" s="8"/>
      <c r="AQ459" s="8"/>
      <c r="AR459" s="8"/>
      <c r="AS459" s="8"/>
    </row>
    <row r="460" spans="1:45" ht="15.75" customHeight="1" x14ac:dyDescent="0.25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  <c r="AG460" s="8"/>
      <c r="AH460" s="8"/>
      <c r="AI460" s="8"/>
      <c r="AJ460" s="8"/>
      <c r="AK460" s="8"/>
      <c r="AL460" s="8"/>
      <c r="AM460" s="8"/>
      <c r="AN460" s="8"/>
      <c r="AO460" s="8"/>
      <c r="AP460" s="8"/>
      <c r="AQ460" s="8"/>
      <c r="AR460" s="8"/>
      <c r="AS460" s="8"/>
    </row>
    <row r="461" spans="1:45" ht="15.75" customHeight="1" x14ac:dyDescent="0.25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  <c r="AG461" s="8"/>
      <c r="AH461" s="8"/>
      <c r="AI461" s="8"/>
      <c r="AJ461" s="8"/>
      <c r="AK461" s="8"/>
      <c r="AL461" s="8"/>
      <c r="AM461" s="8"/>
      <c r="AN461" s="8"/>
      <c r="AO461" s="8"/>
      <c r="AP461" s="8"/>
      <c r="AQ461" s="8"/>
      <c r="AR461" s="8"/>
      <c r="AS461" s="8"/>
    </row>
    <row r="462" spans="1:45" ht="15.75" customHeight="1" x14ac:dyDescent="0.25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  <c r="AE462" s="8"/>
      <c r="AF462" s="8"/>
      <c r="AG462" s="8"/>
      <c r="AH462" s="8"/>
      <c r="AI462" s="8"/>
      <c r="AJ462" s="8"/>
      <c r="AK462" s="8"/>
      <c r="AL462" s="8"/>
      <c r="AM462" s="8"/>
      <c r="AN462" s="8"/>
      <c r="AO462" s="8"/>
      <c r="AP462" s="8"/>
      <c r="AQ462" s="8"/>
      <c r="AR462" s="8"/>
      <c r="AS462" s="8"/>
    </row>
    <row r="463" spans="1:45" ht="15.75" customHeight="1" x14ac:dyDescent="0.25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8"/>
      <c r="AK463" s="8"/>
      <c r="AL463" s="8"/>
      <c r="AM463" s="8"/>
      <c r="AN463" s="8"/>
      <c r="AO463" s="8"/>
      <c r="AP463" s="8"/>
      <c r="AQ463" s="8"/>
      <c r="AR463" s="8"/>
      <c r="AS463" s="8"/>
    </row>
    <row r="464" spans="1:45" ht="15.75" customHeight="1" x14ac:dyDescent="0.25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  <c r="AE464" s="8"/>
      <c r="AF464" s="8"/>
      <c r="AG464" s="8"/>
      <c r="AH464" s="8"/>
      <c r="AI464" s="8"/>
      <c r="AJ464" s="8"/>
      <c r="AK464" s="8"/>
      <c r="AL464" s="8"/>
      <c r="AM464" s="8"/>
      <c r="AN464" s="8"/>
      <c r="AO464" s="8"/>
      <c r="AP464" s="8"/>
      <c r="AQ464" s="8"/>
      <c r="AR464" s="8"/>
      <c r="AS464" s="8"/>
    </row>
    <row r="465" spans="1:45" ht="15.75" customHeight="1" x14ac:dyDescent="0.25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8"/>
      <c r="AF465" s="8"/>
      <c r="AG465" s="8"/>
      <c r="AH465" s="8"/>
      <c r="AI465" s="8"/>
      <c r="AJ465" s="8"/>
      <c r="AK465" s="8"/>
      <c r="AL465" s="8"/>
      <c r="AM465" s="8"/>
      <c r="AN465" s="8"/>
      <c r="AO465" s="8"/>
      <c r="AP465" s="8"/>
      <c r="AQ465" s="8"/>
      <c r="AR465" s="8"/>
      <c r="AS465" s="8"/>
    </row>
    <row r="466" spans="1:45" ht="15.75" customHeight="1" x14ac:dyDescent="0.25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  <c r="AF466" s="8"/>
      <c r="AG466" s="8"/>
      <c r="AH466" s="8"/>
      <c r="AI466" s="8"/>
      <c r="AJ466" s="8"/>
      <c r="AK466" s="8"/>
      <c r="AL466" s="8"/>
      <c r="AM466" s="8"/>
      <c r="AN466" s="8"/>
      <c r="AO466" s="8"/>
      <c r="AP466" s="8"/>
      <c r="AQ466" s="8"/>
      <c r="AR466" s="8"/>
      <c r="AS466" s="8"/>
    </row>
    <row r="467" spans="1:45" ht="15.75" customHeight="1" x14ac:dyDescent="0.25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  <c r="AE467" s="8"/>
      <c r="AF467" s="8"/>
      <c r="AG467" s="8"/>
      <c r="AH467" s="8"/>
      <c r="AI467" s="8"/>
      <c r="AJ467" s="8"/>
      <c r="AK467" s="8"/>
      <c r="AL467" s="8"/>
      <c r="AM467" s="8"/>
      <c r="AN467" s="8"/>
      <c r="AO467" s="8"/>
      <c r="AP467" s="8"/>
      <c r="AQ467" s="8"/>
      <c r="AR467" s="8"/>
      <c r="AS467" s="8"/>
    </row>
    <row r="468" spans="1:45" ht="15.75" customHeight="1" x14ac:dyDescent="0.25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  <c r="AE468" s="8"/>
      <c r="AF468" s="8"/>
      <c r="AG468" s="8"/>
      <c r="AH468" s="8"/>
      <c r="AI468" s="8"/>
      <c r="AJ468" s="8"/>
      <c r="AK468" s="8"/>
      <c r="AL468" s="8"/>
      <c r="AM468" s="8"/>
      <c r="AN468" s="8"/>
      <c r="AO468" s="8"/>
      <c r="AP468" s="8"/>
      <c r="AQ468" s="8"/>
      <c r="AR468" s="8"/>
      <c r="AS468" s="8"/>
    </row>
    <row r="469" spans="1:45" ht="15.75" customHeight="1" x14ac:dyDescent="0.25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  <c r="AE469" s="8"/>
      <c r="AF469" s="8"/>
      <c r="AG469" s="8"/>
      <c r="AH469" s="8"/>
      <c r="AI469" s="8"/>
      <c r="AJ469" s="8"/>
      <c r="AK469" s="8"/>
      <c r="AL469" s="8"/>
      <c r="AM469" s="8"/>
      <c r="AN469" s="8"/>
      <c r="AO469" s="8"/>
      <c r="AP469" s="8"/>
      <c r="AQ469" s="8"/>
      <c r="AR469" s="8"/>
      <c r="AS469" s="8"/>
    </row>
    <row r="470" spans="1:45" ht="15.75" customHeight="1" x14ac:dyDescent="0.25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  <c r="AF470" s="8"/>
      <c r="AG470" s="8"/>
      <c r="AH470" s="8"/>
      <c r="AI470" s="8"/>
      <c r="AJ470" s="8"/>
      <c r="AK470" s="8"/>
      <c r="AL470" s="8"/>
      <c r="AM470" s="8"/>
      <c r="AN470" s="8"/>
      <c r="AO470" s="8"/>
      <c r="AP470" s="8"/>
      <c r="AQ470" s="8"/>
      <c r="AR470" s="8"/>
      <c r="AS470" s="8"/>
    </row>
    <row r="471" spans="1:45" ht="15.75" customHeight="1" x14ac:dyDescent="0.25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  <c r="AF471" s="8"/>
      <c r="AG471" s="8"/>
      <c r="AH471" s="8"/>
      <c r="AI471" s="8"/>
      <c r="AJ471" s="8"/>
      <c r="AK471" s="8"/>
      <c r="AL471" s="8"/>
      <c r="AM471" s="8"/>
      <c r="AN471" s="8"/>
      <c r="AO471" s="8"/>
      <c r="AP471" s="8"/>
      <c r="AQ471" s="8"/>
      <c r="AR471" s="8"/>
      <c r="AS471" s="8"/>
    </row>
    <row r="472" spans="1:45" ht="15.75" customHeight="1" x14ac:dyDescent="0.25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  <c r="AF472" s="8"/>
      <c r="AG472" s="8"/>
      <c r="AH472" s="8"/>
      <c r="AI472" s="8"/>
      <c r="AJ472" s="8"/>
      <c r="AK472" s="8"/>
      <c r="AL472" s="8"/>
      <c r="AM472" s="8"/>
      <c r="AN472" s="8"/>
      <c r="AO472" s="8"/>
      <c r="AP472" s="8"/>
      <c r="AQ472" s="8"/>
      <c r="AR472" s="8"/>
      <c r="AS472" s="8"/>
    </row>
    <row r="473" spans="1:45" ht="15.75" customHeight="1" x14ac:dyDescent="0.25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  <c r="AE473" s="8"/>
      <c r="AF473" s="8"/>
      <c r="AG473" s="8"/>
      <c r="AH473" s="8"/>
      <c r="AI473" s="8"/>
      <c r="AJ473" s="8"/>
      <c r="AK473" s="8"/>
      <c r="AL473" s="8"/>
      <c r="AM473" s="8"/>
      <c r="AN473" s="8"/>
      <c r="AO473" s="8"/>
      <c r="AP473" s="8"/>
      <c r="AQ473" s="8"/>
      <c r="AR473" s="8"/>
      <c r="AS473" s="8"/>
    </row>
    <row r="474" spans="1:45" ht="15.75" customHeight="1" x14ac:dyDescent="0.25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  <c r="AD474" s="8"/>
      <c r="AE474" s="8"/>
      <c r="AF474" s="8"/>
      <c r="AG474" s="8"/>
      <c r="AH474" s="8"/>
      <c r="AI474" s="8"/>
      <c r="AJ474" s="8"/>
      <c r="AK474" s="8"/>
      <c r="AL474" s="8"/>
      <c r="AM474" s="8"/>
      <c r="AN474" s="8"/>
      <c r="AO474" s="8"/>
      <c r="AP474" s="8"/>
      <c r="AQ474" s="8"/>
      <c r="AR474" s="8"/>
      <c r="AS474" s="8"/>
    </row>
    <row r="475" spans="1:45" ht="15.75" customHeight="1" x14ac:dyDescent="0.25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  <c r="AD475" s="8"/>
      <c r="AE475" s="8"/>
      <c r="AF475" s="8"/>
      <c r="AG475" s="8"/>
      <c r="AH475" s="8"/>
      <c r="AI475" s="8"/>
      <c r="AJ475" s="8"/>
      <c r="AK475" s="8"/>
      <c r="AL475" s="8"/>
      <c r="AM475" s="8"/>
      <c r="AN475" s="8"/>
      <c r="AO475" s="8"/>
      <c r="AP475" s="8"/>
      <c r="AQ475" s="8"/>
      <c r="AR475" s="8"/>
      <c r="AS475" s="8"/>
    </row>
    <row r="476" spans="1:45" ht="15.75" customHeight="1" x14ac:dyDescent="0.25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  <c r="AE476" s="8"/>
      <c r="AF476" s="8"/>
      <c r="AG476" s="8"/>
      <c r="AH476" s="8"/>
      <c r="AI476" s="8"/>
      <c r="AJ476" s="8"/>
      <c r="AK476" s="8"/>
      <c r="AL476" s="8"/>
      <c r="AM476" s="8"/>
      <c r="AN476" s="8"/>
      <c r="AO476" s="8"/>
      <c r="AP476" s="8"/>
      <c r="AQ476" s="8"/>
      <c r="AR476" s="8"/>
      <c r="AS476" s="8"/>
    </row>
    <row r="477" spans="1:45" ht="15.75" customHeight="1" x14ac:dyDescent="0.25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  <c r="AE477" s="8"/>
      <c r="AF477" s="8"/>
      <c r="AG477" s="8"/>
      <c r="AH477" s="8"/>
      <c r="AI477" s="8"/>
      <c r="AJ477" s="8"/>
      <c r="AK477" s="8"/>
      <c r="AL477" s="8"/>
      <c r="AM477" s="8"/>
      <c r="AN477" s="8"/>
      <c r="AO477" s="8"/>
      <c r="AP477" s="8"/>
      <c r="AQ477" s="8"/>
      <c r="AR477" s="8"/>
      <c r="AS477" s="8"/>
    </row>
    <row r="478" spans="1:45" ht="15.75" customHeight="1" x14ac:dyDescent="0.25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  <c r="AF478" s="8"/>
      <c r="AG478" s="8"/>
      <c r="AH478" s="8"/>
      <c r="AI478" s="8"/>
      <c r="AJ478" s="8"/>
      <c r="AK478" s="8"/>
      <c r="AL478" s="8"/>
      <c r="AM478" s="8"/>
      <c r="AN478" s="8"/>
      <c r="AO478" s="8"/>
      <c r="AP478" s="8"/>
      <c r="AQ478" s="8"/>
      <c r="AR478" s="8"/>
      <c r="AS478" s="8"/>
    </row>
    <row r="479" spans="1:45" ht="15.75" customHeight="1" x14ac:dyDescent="0.25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  <c r="AD479" s="8"/>
      <c r="AE479" s="8"/>
      <c r="AF479" s="8"/>
      <c r="AG479" s="8"/>
      <c r="AH479" s="8"/>
      <c r="AI479" s="8"/>
      <c r="AJ479" s="8"/>
      <c r="AK479" s="8"/>
      <c r="AL479" s="8"/>
      <c r="AM479" s="8"/>
      <c r="AN479" s="8"/>
      <c r="AO479" s="8"/>
      <c r="AP479" s="8"/>
      <c r="AQ479" s="8"/>
      <c r="AR479" s="8"/>
      <c r="AS479" s="8"/>
    </row>
    <row r="480" spans="1:45" ht="15.75" customHeight="1" x14ac:dyDescent="0.25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  <c r="AE480" s="8"/>
      <c r="AF480" s="8"/>
      <c r="AG480" s="8"/>
      <c r="AH480" s="8"/>
      <c r="AI480" s="8"/>
      <c r="AJ480" s="8"/>
      <c r="AK480" s="8"/>
      <c r="AL480" s="8"/>
      <c r="AM480" s="8"/>
      <c r="AN480" s="8"/>
      <c r="AO480" s="8"/>
      <c r="AP480" s="8"/>
      <c r="AQ480" s="8"/>
      <c r="AR480" s="8"/>
      <c r="AS480" s="8"/>
    </row>
    <row r="481" spans="1:45" ht="15.75" customHeight="1" x14ac:dyDescent="0.25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  <c r="AM481" s="8"/>
      <c r="AN481" s="8"/>
      <c r="AO481" s="8"/>
      <c r="AP481" s="8"/>
      <c r="AQ481" s="8"/>
      <c r="AR481" s="8"/>
      <c r="AS481" s="8"/>
    </row>
    <row r="482" spans="1:45" ht="15.75" customHeight="1" x14ac:dyDescent="0.25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  <c r="AE482" s="8"/>
      <c r="AF482" s="8"/>
      <c r="AG482" s="8"/>
      <c r="AH482" s="8"/>
      <c r="AI482" s="8"/>
      <c r="AJ482" s="8"/>
      <c r="AK482" s="8"/>
      <c r="AL482" s="8"/>
      <c r="AM482" s="8"/>
      <c r="AN482" s="8"/>
      <c r="AO482" s="8"/>
      <c r="AP482" s="8"/>
      <c r="AQ482" s="8"/>
      <c r="AR482" s="8"/>
      <c r="AS482" s="8"/>
    </row>
    <row r="483" spans="1:45" ht="15.75" customHeight="1" x14ac:dyDescent="0.25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  <c r="AD483" s="8"/>
      <c r="AE483" s="8"/>
      <c r="AF483" s="8"/>
      <c r="AG483" s="8"/>
      <c r="AH483" s="8"/>
      <c r="AI483" s="8"/>
      <c r="AJ483" s="8"/>
      <c r="AK483" s="8"/>
      <c r="AL483" s="8"/>
      <c r="AM483" s="8"/>
      <c r="AN483" s="8"/>
      <c r="AO483" s="8"/>
      <c r="AP483" s="8"/>
      <c r="AQ483" s="8"/>
      <c r="AR483" s="8"/>
      <c r="AS483" s="8"/>
    </row>
    <row r="484" spans="1:45" ht="15.75" customHeight="1" x14ac:dyDescent="0.25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  <c r="AD484" s="8"/>
      <c r="AE484" s="8"/>
      <c r="AF484" s="8"/>
      <c r="AG484" s="8"/>
      <c r="AH484" s="8"/>
      <c r="AI484" s="8"/>
      <c r="AJ484" s="8"/>
      <c r="AK484" s="8"/>
      <c r="AL484" s="8"/>
      <c r="AM484" s="8"/>
      <c r="AN484" s="8"/>
      <c r="AO484" s="8"/>
      <c r="AP484" s="8"/>
      <c r="AQ484" s="8"/>
      <c r="AR484" s="8"/>
      <c r="AS484" s="8"/>
    </row>
    <row r="485" spans="1:45" ht="15.75" customHeight="1" x14ac:dyDescent="0.25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  <c r="AN485" s="8"/>
      <c r="AO485" s="8"/>
      <c r="AP485" s="8"/>
      <c r="AQ485" s="8"/>
      <c r="AR485" s="8"/>
      <c r="AS485" s="8"/>
    </row>
    <row r="486" spans="1:45" ht="15.75" customHeight="1" x14ac:dyDescent="0.25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8"/>
      <c r="AF486" s="8"/>
      <c r="AG486" s="8"/>
      <c r="AH486" s="8"/>
      <c r="AI486" s="8"/>
      <c r="AJ486" s="8"/>
      <c r="AK486" s="8"/>
      <c r="AL486" s="8"/>
      <c r="AM486" s="8"/>
      <c r="AN486" s="8"/>
      <c r="AO486" s="8"/>
      <c r="AP486" s="8"/>
      <c r="AQ486" s="8"/>
      <c r="AR486" s="8"/>
      <c r="AS486" s="8"/>
    </row>
    <row r="487" spans="1:45" ht="15.75" customHeight="1" x14ac:dyDescent="0.25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  <c r="AD487" s="8"/>
      <c r="AE487" s="8"/>
      <c r="AF487" s="8"/>
      <c r="AG487" s="8"/>
      <c r="AH487" s="8"/>
      <c r="AI487" s="8"/>
      <c r="AJ487" s="8"/>
      <c r="AK487" s="8"/>
      <c r="AL487" s="8"/>
      <c r="AM487" s="8"/>
      <c r="AN487" s="8"/>
      <c r="AO487" s="8"/>
      <c r="AP487" s="8"/>
      <c r="AQ487" s="8"/>
      <c r="AR487" s="8"/>
      <c r="AS487" s="8"/>
    </row>
    <row r="488" spans="1:45" ht="15.75" customHeight="1" x14ac:dyDescent="0.25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  <c r="AN488" s="8"/>
      <c r="AO488" s="8"/>
      <c r="AP488" s="8"/>
      <c r="AQ488" s="8"/>
      <c r="AR488" s="8"/>
      <c r="AS488" s="8"/>
    </row>
    <row r="489" spans="1:45" ht="15.75" customHeight="1" x14ac:dyDescent="0.25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  <c r="AE489" s="8"/>
      <c r="AF489" s="8"/>
      <c r="AG489" s="8"/>
      <c r="AH489" s="8"/>
      <c r="AI489" s="8"/>
      <c r="AJ489" s="8"/>
      <c r="AK489" s="8"/>
      <c r="AL489" s="8"/>
      <c r="AM489" s="8"/>
      <c r="AN489" s="8"/>
      <c r="AO489" s="8"/>
      <c r="AP489" s="8"/>
      <c r="AQ489" s="8"/>
      <c r="AR489" s="8"/>
      <c r="AS489" s="8"/>
    </row>
    <row r="490" spans="1:45" ht="15.75" customHeight="1" x14ac:dyDescent="0.25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  <c r="AM490" s="8"/>
      <c r="AN490" s="8"/>
      <c r="AO490" s="8"/>
      <c r="AP490" s="8"/>
      <c r="AQ490" s="8"/>
      <c r="AR490" s="8"/>
      <c r="AS490" s="8"/>
    </row>
    <row r="491" spans="1:45" ht="15.75" customHeight="1" x14ac:dyDescent="0.25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  <c r="AE491" s="8"/>
      <c r="AF491" s="8"/>
      <c r="AG491" s="8"/>
      <c r="AH491" s="8"/>
      <c r="AI491" s="8"/>
      <c r="AJ491" s="8"/>
      <c r="AK491" s="8"/>
      <c r="AL491" s="8"/>
      <c r="AM491" s="8"/>
      <c r="AN491" s="8"/>
      <c r="AO491" s="8"/>
      <c r="AP491" s="8"/>
      <c r="AQ491" s="8"/>
      <c r="AR491" s="8"/>
      <c r="AS491" s="8"/>
    </row>
    <row r="492" spans="1:45" ht="15.75" customHeight="1" x14ac:dyDescent="0.25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  <c r="AD492" s="8"/>
      <c r="AE492" s="8"/>
      <c r="AF492" s="8"/>
      <c r="AG492" s="8"/>
      <c r="AH492" s="8"/>
      <c r="AI492" s="8"/>
      <c r="AJ492" s="8"/>
      <c r="AK492" s="8"/>
      <c r="AL492" s="8"/>
      <c r="AM492" s="8"/>
      <c r="AN492" s="8"/>
      <c r="AO492" s="8"/>
      <c r="AP492" s="8"/>
      <c r="AQ492" s="8"/>
      <c r="AR492" s="8"/>
      <c r="AS492" s="8"/>
    </row>
    <row r="493" spans="1:45" ht="15.75" customHeight="1" x14ac:dyDescent="0.25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  <c r="AM493" s="8"/>
      <c r="AN493" s="8"/>
      <c r="AO493" s="8"/>
      <c r="AP493" s="8"/>
      <c r="AQ493" s="8"/>
      <c r="AR493" s="8"/>
      <c r="AS493" s="8"/>
    </row>
    <row r="494" spans="1:45" ht="15.75" customHeight="1" x14ac:dyDescent="0.25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  <c r="AD494" s="8"/>
      <c r="AE494" s="8"/>
      <c r="AF494" s="8"/>
      <c r="AG494" s="8"/>
      <c r="AH494" s="8"/>
      <c r="AI494" s="8"/>
      <c r="AJ494" s="8"/>
      <c r="AK494" s="8"/>
      <c r="AL494" s="8"/>
      <c r="AM494" s="8"/>
      <c r="AN494" s="8"/>
      <c r="AO494" s="8"/>
      <c r="AP494" s="8"/>
      <c r="AQ494" s="8"/>
      <c r="AR494" s="8"/>
      <c r="AS494" s="8"/>
    </row>
    <row r="495" spans="1:45" ht="15.75" customHeight="1" x14ac:dyDescent="0.25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  <c r="AE495" s="8"/>
      <c r="AF495" s="8"/>
      <c r="AG495" s="8"/>
      <c r="AH495" s="8"/>
      <c r="AI495" s="8"/>
      <c r="AJ495" s="8"/>
      <c r="AK495" s="8"/>
      <c r="AL495" s="8"/>
      <c r="AM495" s="8"/>
      <c r="AN495" s="8"/>
      <c r="AO495" s="8"/>
      <c r="AP495" s="8"/>
      <c r="AQ495" s="8"/>
      <c r="AR495" s="8"/>
      <c r="AS495" s="8"/>
    </row>
    <row r="496" spans="1:45" ht="15.75" customHeight="1" x14ac:dyDescent="0.25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  <c r="AE496" s="8"/>
      <c r="AF496" s="8"/>
      <c r="AG496" s="8"/>
      <c r="AH496" s="8"/>
      <c r="AI496" s="8"/>
      <c r="AJ496" s="8"/>
      <c r="AK496" s="8"/>
      <c r="AL496" s="8"/>
      <c r="AM496" s="8"/>
      <c r="AN496" s="8"/>
      <c r="AO496" s="8"/>
      <c r="AP496" s="8"/>
      <c r="AQ496" s="8"/>
      <c r="AR496" s="8"/>
      <c r="AS496" s="8"/>
    </row>
    <row r="497" spans="1:45" ht="15.75" customHeight="1" x14ac:dyDescent="0.25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  <c r="AE497" s="8"/>
      <c r="AF497" s="8"/>
      <c r="AG497" s="8"/>
      <c r="AH497" s="8"/>
      <c r="AI497" s="8"/>
      <c r="AJ497" s="8"/>
      <c r="AK497" s="8"/>
      <c r="AL497" s="8"/>
      <c r="AM497" s="8"/>
      <c r="AN497" s="8"/>
      <c r="AO497" s="8"/>
      <c r="AP497" s="8"/>
      <c r="AQ497" s="8"/>
      <c r="AR497" s="8"/>
      <c r="AS497" s="8"/>
    </row>
    <row r="498" spans="1:45" ht="15.75" customHeight="1" x14ac:dyDescent="0.25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/>
      <c r="AB498" s="8"/>
      <c r="AC498" s="8"/>
      <c r="AD498" s="8"/>
      <c r="AE498" s="8"/>
      <c r="AF498" s="8"/>
      <c r="AG498" s="8"/>
      <c r="AH498" s="8"/>
      <c r="AI498" s="8"/>
      <c r="AJ498" s="8"/>
      <c r="AK498" s="8"/>
      <c r="AL498" s="8"/>
      <c r="AM498" s="8"/>
      <c r="AN498" s="8"/>
      <c r="AO498" s="8"/>
      <c r="AP498" s="8"/>
      <c r="AQ498" s="8"/>
      <c r="AR498" s="8"/>
      <c r="AS498" s="8"/>
    </row>
    <row r="499" spans="1:45" ht="15.75" customHeight="1" x14ac:dyDescent="0.25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  <c r="AA499" s="8"/>
      <c r="AB499" s="8"/>
      <c r="AC499" s="8"/>
      <c r="AD499" s="8"/>
      <c r="AE499" s="8"/>
      <c r="AF499" s="8"/>
      <c r="AG499" s="8"/>
      <c r="AH499" s="8"/>
      <c r="AI499" s="8"/>
      <c r="AJ499" s="8"/>
      <c r="AK499" s="8"/>
      <c r="AL499" s="8"/>
      <c r="AM499" s="8"/>
      <c r="AN499" s="8"/>
      <c r="AO499" s="8"/>
      <c r="AP499" s="8"/>
      <c r="AQ499" s="8"/>
      <c r="AR499" s="8"/>
      <c r="AS499" s="8"/>
    </row>
    <row r="500" spans="1:45" ht="15.75" customHeight="1" x14ac:dyDescent="0.25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  <c r="AA500" s="8"/>
      <c r="AB500" s="8"/>
      <c r="AC500" s="8"/>
      <c r="AD500" s="8"/>
      <c r="AE500" s="8"/>
      <c r="AF500" s="8"/>
      <c r="AG500" s="8"/>
      <c r="AH500" s="8"/>
      <c r="AI500" s="8"/>
      <c r="AJ500" s="8"/>
      <c r="AK500" s="8"/>
      <c r="AL500" s="8"/>
      <c r="AM500" s="8"/>
      <c r="AN500" s="8"/>
      <c r="AO500" s="8"/>
      <c r="AP500" s="8"/>
      <c r="AQ500" s="8"/>
      <c r="AR500" s="8"/>
      <c r="AS500" s="8"/>
    </row>
    <row r="501" spans="1:45" ht="15.75" customHeight="1" x14ac:dyDescent="0.25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  <c r="AA501" s="8"/>
      <c r="AB501" s="8"/>
      <c r="AC501" s="8"/>
      <c r="AD501" s="8"/>
      <c r="AE501" s="8"/>
      <c r="AF501" s="8"/>
      <c r="AG501" s="8"/>
      <c r="AH501" s="8"/>
      <c r="AI501" s="8"/>
      <c r="AJ501" s="8"/>
      <c r="AK501" s="8"/>
      <c r="AL501" s="8"/>
      <c r="AM501" s="8"/>
      <c r="AN501" s="8"/>
      <c r="AO501" s="8"/>
      <c r="AP501" s="8"/>
      <c r="AQ501" s="8"/>
      <c r="AR501" s="8"/>
      <c r="AS501" s="8"/>
    </row>
    <row r="502" spans="1:45" ht="15.75" customHeight="1" x14ac:dyDescent="0.25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/>
      <c r="AB502" s="8"/>
      <c r="AC502" s="8"/>
      <c r="AD502" s="8"/>
      <c r="AE502" s="8"/>
      <c r="AF502" s="8"/>
      <c r="AG502" s="8"/>
      <c r="AH502" s="8"/>
      <c r="AI502" s="8"/>
      <c r="AJ502" s="8"/>
      <c r="AK502" s="8"/>
      <c r="AL502" s="8"/>
      <c r="AM502" s="8"/>
      <c r="AN502" s="8"/>
      <c r="AO502" s="8"/>
      <c r="AP502" s="8"/>
      <c r="AQ502" s="8"/>
      <c r="AR502" s="8"/>
      <c r="AS502" s="8"/>
    </row>
    <row r="503" spans="1:45" ht="15.75" customHeight="1" x14ac:dyDescent="0.25">
      <c r="A503" s="8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  <c r="AA503" s="8"/>
      <c r="AB503" s="8"/>
      <c r="AC503" s="8"/>
      <c r="AD503" s="8"/>
      <c r="AE503" s="8"/>
      <c r="AF503" s="8"/>
      <c r="AG503" s="8"/>
      <c r="AH503" s="8"/>
      <c r="AI503" s="8"/>
      <c r="AJ503" s="8"/>
      <c r="AK503" s="8"/>
      <c r="AL503" s="8"/>
      <c r="AM503" s="8"/>
      <c r="AN503" s="8"/>
      <c r="AO503" s="8"/>
      <c r="AP503" s="8"/>
      <c r="AQ503" s="8"/>
      <c r="AR503" s="8"/>
      <c r="AS503" s="8"/>
    </row>
    <row r="504" spans="1:45" ht="15.75" customHeight="1" x14ac:dyDescent="0.25">
      <c r="A504" s="8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  <c r="AA504" s="8"/>
      <c r="AB504" s="8"/>
      <c r="AC504" s="8"/>
      <c r="AD504" s="8"/>
      <c r="AE504" s="8"/>
      <c r="AF504" s="8"/>
      <c r="AG504" s="8"/>
      <c r="AH504" s="8"/>
      <c r="AI504" s="8"/>
      <c r="AJ504" s="8"/>
      <c r="AK504" s="8"/>
      <c r="AL504" s="8"/>
      <c r="AM504" s="8"/>
      <c r="AN504" s="8"/>
      <c r="AO504" s="8"/>
      <c r="AP504" s="8"/>
      <c r="AQ504" s="8"/>
      <c r="AR504" s="8"/>
      <c r="AS504" s="8"/>
    </row>
    <row r="505" spans="1:45" ht="15.75" customHeight="1" x14ac:dyDescent="0.25">
      <c r="A505" s="8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  <c r="AA505" s="8"/>
      <c r="AB505" s="8"/>
      <c r="AC505" s="8"/>
      <c r="AD505" s="8"/>
      <c r="AE505" s="8"/>
      <c r="AF505" s="8"/>
      <c r="AG505" s="8"/>
      <c r="AH505" s="8"/>
      <c r="AI505" s="8"/>
      <c r="AJ505" s="8"/>
      <c r="AK505" s="8"/>
      <c r="AL505" s="8"/>
      <c r="AM505" s="8"/>
      <c r="AN505" s="8"/>
      <c r="AO505" s="8"/>
      <c r="AP505" s="8"/>
      <c r="AQ505" s="8"/>
      <c r="AR505" s="8"/>
      <c r="AS505" s="8"/>
    </row>
    <row r="506" spans="1:45" ht="15.75" customHeight="1" x14ac:dyDescent="0.25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  <c r="AD506" s="8"/>
      <c r="AE506" s="8"/>
      <c r="AF506" s="8"/>
      <c r="AG506" s="8"/>
      <c r="AH506" s="8"/>
      <c r="AI506" s="8"/>
      <c r="AJ506" s="8"/>
      <c r="AK506" s="8"/>
      <c r="AL506" s="8"/>
      <c r="AM506" s="8"/>
      <c r="AN506" s="8"/>
      <c r="AO506" s="8"/>
      <c r="AP506" s="8"/>
      <c r="AQ506" s="8"/>
      <c r="AR506" s="8"/>
      <c r="AS506" s="8"/>
    </row>
    <row r="507" spans="1:45" ht="15.75" customHeight="1" x14ac:dyDescent="0.25">
      <c r="A507" s="8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  <c r="AD507" s="8"/>
      <c r="AE507" s="8"/>
      <c r="AF507" s="8"/>
      <c r="AG507" s="8"/>
      <c r="AH507" s="8"/>
      <c r="AI507" s="8"/>
      <c r="AJ507" s="8"/>
      <c r="AK507" s="8"/>
      <c r="AL507" s="8"/>
      <c r="AM507" s="8"/>
      <c r="AN507" s="8"/>
      <c r="AO507" s="8"/>
      <c r="AP507" s="8"/>
      <c r="AQ507" s="8"/>
      <c r="AR507" s="8"/>
      <c r="AS507" s="8"/>
    </row>
    <row r="508" spans="1:45" ht="15.75" customHeight="1" x14ac:dyDescent="0.25">
      <c r="A508" s="8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  <c r="AD508" s="8"/>
      <c r="AE508" s="8"/>
      <c r="AF508" s="8"/>
      <c r="AG508" s="8"/>
      <c r="AH508" s="8"/>
      <c r="AI508" s="8"/>
      <c r="AJ508" s="8"/>
      <c r="AK508" s="8"/>
      <c r="AL508" s="8"/>
      <c r="AM508" s="8"/>
      <c r="AN508" s="8"/>
      <c r="AO508" s="8"/>
      <c r="AP508" s="8"/>
      <c r="AQ508" s="8"/>
      <c r="AR508" s="8"/>
      <c r="AS508" s="8"/>
    </row>
    <row r="509" spans="1:45" ht="15.75" customHeight="1" x14ac:dyDescent="0.25">
      <c r="A509" s="8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  <c r="AA509" s="8"/>
      <c r="AB509" s="8"/>
      <c r="AC509" s="8"/>
      <c r="AD509" s="8"/>
      <c r="AE509" s="8"/>
      <c r="AF509" s="8"/>
      <c r="AG509" s="8"/>
      <c r="AH509" s="8"/>
      <c r="AI509" s="8"/>
      <c r="AJ509" s="8"/>
      <c r="AK509" s="8"/>
      <c r="AL509" s="8"/>
      <c r="AM509" s="8"/>
      <c r="AN509" s="8"/>
      <c r="AO509" s="8"/>
      <c r="AP509" s="8"/>
      <c r="AQ509" s="8"/>
      <c r="AR509" s="8"/>
      <c r="AS509" s="8"/>
    </row>
    <row r="510" spans="1:45" ht="15.75" customHeight="1" x14ac:dyDescent="0.25">
      <c r="A510" s="8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  <c r="AD510" s="8"/>
      <c r="AE510" s="8"/>
      <c r="AF510" s="8"/>
      <c r="AG510" s="8"/>
      <c r="AH510" s="8"/>
      <c r="AI510" s="8"/>
      <c r="AJ510" s="8"/>
      <c r="AK510" s="8"/>
      <c r="AL510" s="8"/>
      <c r="AM510" s="8"/>
      <c r="AN510" s="8"/>
      <c r="AO510" s="8"/>
      <c r="AP510" s="8"/>
      <c r="AQ510" s="8"/>
      <c r="AR510" s="8"/>
      <c r="AS510" s="8"/>
    </row>
    <row r="511" spans="1:45" ht="15.75" customHeight="1" x14ac:dyDescent="0.25">
      <c r="A511" s="8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  <c r="AD511" s="8"/>
      <c r="AE511" s="8"/>
      <c r="AF511" s="8"/>
      <c r="AG511" s="8"/>
      <c r="AH511" s="8"/>
      <c r="AI511" s="8"/>
      <c r="AJ511" s="8"/>
      <c r="AK511" s="8"/>
      <c r="AL511" s="8"/>
      <c r="AM511" s="8"/>
      <c r="AN511" s="8"/>
      <c r="AO511" s="8"/>
      <c r="AP511" s="8"/>
      <c r="AQ511" s="8"/>
      <c r="AR511" s="8"/>
      <c r="AS511" s="8"/>
    </row>
    <row r="512" spans="1:45" ht="15.75" customHeight="1" x14ac:dyDescent="0.25">
      <c r="A512" s="8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  <c r="AD512" s="8"/>
      <c r="AE512" s="8"/>
      <c r="AF512" s="8"/>
      <c r="AG512" s="8"/>
      <c r="AH512" s="8"/>
      <c r="AI512" s="8"/>
      <c r="AJ512" s="8"/>
      <c r="AK512" s="8"/>
      <c r="AL512" s="8"/>
      <c r="AM512" s="8"/>
      <c r="AN512" s="8"/>
      <c r="AO512" s="8"/>
      <c r="AP512" s="8"/>
      <c r="AQ512" s="8"/>
      <c r="AR512" s="8"/>
      <c r="AS512" s="8"/>
    </row>
    <row r="513" spans="1:45" ht="15.75" customHeight="1" x14ac:dyDescent="0.25">
      <c r="A513" s="8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8"/>
      <c r="AE513" s="8"/>
      <c r="AF513" s="8"/>
      <c r="AG513" s="8"/>
      <c r="AH513" s="8"/>
      <c r="AI513" s="8"/>
      <c r="AJ513" s="8"/>
      <c r="AK513" s="8"/>
      <c r="AL513" s="8"/>
      <c r="AM513" s="8"/>
      <c r="AN513" s="8"/>
      <c r="AO513" s="8"/>
      <c r="AP513" s="8"/>
      <c r="AQ513" s="8"/>
      <c r="AR513" s="8"/>
      <c r="AS513" s="8"/>
    </row>
    <row r="514" spans="1:45" ht="15.75" customHeight="1" x14ac:dyDescent="0.25">
      <c r="A514" s="8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  <c r="AA514" s="8"/>
      <c r="AB514" s="8"/>
      <c r="AC514" s="8"/>
      <c r="AD514" s="8"/>
      <c r="AE514" s="8"/>
      <c r="AF514" s="8"/>
      <c r="AG514" s="8"/>
      <c r="AH514" s="8"/>
      <c r="AI514" s="8"/>
      <c r="AJ514" s="8"/>
      <c r="AK514" s="8"/>
      <c r="AL514" s="8"/>
      <c r="AM514" s="8"/>
      <c r="AN514" s="8"/>
      <c r="AO514" s="8"/>
      <c r="AP514" s="8"/>
      <c r="AQ514" s="8"/>
      <c r="AR514" s="8"/>
      <c r="AS514" s="8"/>
    </row>
    <row r="515" spans="1:45" ht="15.75" customHeight="1" x14ac:dyDescent="0.25">
      <c r="A515" s="8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  <c r="AD515" s="8"/>
      <c r="AE515" s="8"/>
      <c r="AF515" s="8"/>
      <c r="AG515" s="8"/>
      <c r="AH515" s="8"/>
      <c r="AI515" s="8"/>
      <c r="AJ515" s="8"/>
      <c r="AK515" s="8"/>
      <c r="AL515" s="8"/>
      <c r="AM515" s="8"/>
      <c r="AN515" s="8"/>
      <c r="AO515" s="8"/>
      <c r="AP515" s="8"/>
      <c r="AQ515" s="8"/>
      <c r="AR515" s="8"/>
      <c r="AS515" s="8"/>
    </row>
    <row r="516" spans="1:45" ht="15.75" customHeight="1" x14ac:dyDescent="0.25">
      <c r="A516" s="8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  <c r="AD516" s="8"/>
      <c r="AE516" s="8"/>
      <c r="AF516" s="8"/>
      <c r="AG516" s="8"/>
      <c r="AH516" s="8"/>
      <c r="AI516" s="8"/>
      <c r="AJ516" s="8"/>
      <c r="AK516" s="8"/>
      <c r="AL516" s="8"/>
      <c r="AM516" s="8"/>
      <c r="AN516" s="8"/>
      <c r="AO516" s="8"/>
      <c r="AP516" s="8"/>
      <c r="AQ516" s="8"/>
      <c r="AR516" s="8"/>
      <c r="AS516" s="8"/>
    </row>
    <row r="517" spans="1:45" ht="15.75" customHeight="1" x14ac:dyDescent="0.25">
      <c r="A517" s="8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  <c r="AA517" s="8"/>
      <c r="AB517" s="8"/>
      <c r="AC517" s="8"/>
      <c r="AD517" s="8"/>
      <c r="AE517" s="8"/>
      <c r="AF517" s="8"/>
      <c r="AG517" s="8"/>
      <c r="AH517" s="8"/>
      <c r="AI517" s="8"/>
      <c r="AJ517" s="8"/>
      <c r="AK517" s="8"/>
      <c r="AL517" s="8"/>
      <c r="AM517" s="8"/>
      <c r="AN517" s="8"/>
      <c r="AO517" s="8"/>
      <c r="AP517" s="8"/>
      <c r="AQ517" s="8"/>
      <c r="AR517" s="8"/>
      <c r="AS517" s="8"/>
    </row>
    <row r="518" spans="1:45" ht="15.75" customHeight="1" x14ac:dyDescent="0.25">
      <c r="A518" s="8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  <c r="AA518" s="8"/>
      <c r="AB518" s="8"/>
      <c r="AC518" s="8"/>
      <c r="AD518" s="8"/>
      <c r="AE518" s="8"/>
      <c r="AF518" s="8"/>
      <c r="AG518" s="8"/>
      <c r="AH518" s="8"/>
      <c r="AI518" s="8"/>
      <c r="AJ518" s="8"/>
      <c r="AK518" s="8"/>
      <c r="AL518" s="8"/>
      <c r="AM518" s="8"/>
      <c r="AN518" s="8"/>
      <c r="AO518" s="8"/>
      <c r="AP518" s="8"/>
      <c r="AQ518" s="8"/>
      <c r="AR518" s="8"/>
      <c r="AS518" s="8"/>
    </row>
    <row r="519" spans="1:45" ht="15.75" customHeight="1" x14ac:dyDescent="0.25">
      <c r="A519" s="8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  <c r="AA519" s="8"/>
      <c r="AB519" s="8"/>
      <c r="AC519" s="8"/>
      <c r="AD519" s="8"/>
      <c r="AE519" s="8"/>
      <c r="AF519" s="8"/>
      <c r="AG519" s="8"/>
      <c r="AH519" s="8"/>
      <c r="AI519" s="8"/>
      <c r="AJ519" s="8"/>
      <c r="AK519" s="8"/>
      <c r="AL519" s="8"/>
      <c r="AM519" s="8"/>
      <c r="AN519" s="8"/>
      <c r="AO519" s="8"/>
      <c r="AP519" s="8"/>
      <c r="AQ519" s="8"/>
      <c r="AR519" s="8"/>
      <c r="AS519" s="8"/>
    </row>
    <row r="520" spans="1:45" ht="15.75" customHeight="1" x14ac:dyDescent="0.25">
      <c r="A520" s="8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  <c r="AA520" s="8"/>
      <c r="AB520" s="8"/>
      <c r="AC520" s="8"/>
      <c r="AD520" s="8"/>
      <c r="AE520" s="8"/>
      <c r="AF520" s="8"/>
      <c r="AG520" s="8"/>
      <c r="AH520" s="8"/>
      <c r="AI520" s="8"/>
      <c r="AJ520" s="8"/>
      <c r="AK520" s="8"/>
      <c r="AL520" s="8"/>
      <c r="AM520" s="8"/>
      <c r="AN520" s="8"/>
      <c r="AO520" s="8"/>
      <c r="AP520" s="8"/>
      <c r="AQ520" s="8"/>
      <c r="AR520" s="8"/>
      <c r="AS520" s="8"/>
    </row>
    <row r="521" spans="1:45" ht="15.75" customHeight="1" x14ac:dyDescent="0.25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  <c r="AA521" s="8"/>
      <c r="AB521" s="8"/>
      <c r="AC521" s="8"/>
      <c r="AD521" s="8"/>
      <c r="AE521" s="8"/>
      <c r="AF521" s="8"/>
      <c r="AG521" s="8"/>
      <c r="AH521" s="8"/>
      <c r="AI521" s="8"/>
      <c r="AJ521" s="8"/>
      <c r="AK521" s="8"/>
      <c r="AL521" s="8"/>
      <c r="AM521" s="8"/>
      <c r="AN521" s="8"/>
      <c r="AO521" s="8"/>
      <c r="AP521" s="8"/>
      <c r="AQ521" s="8"/>
      <c r="AR521" s="8"/>
      <c r="AS521" s="8"/>
    </row>
    <row r="522" spans="1:45" ht="15.75" customHeight="1" x14ac:dyDescent="0.25">
      <c r="A522" s="8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  <c r="AD522" s="8"/>
      <c r="AE522" s="8"/>
      <c r="AF522" s="8"/>
      <c r="AG522" s="8"/>
      <c r="AH522" s="8"/>
      <c r="AI522" s="8"/>
      <c r="AJ522" s="8"/>
      <c r="AK522" s="8"/>
      <c r="AL522" s="8"/>
      <c r="AM522" s="8"/>
      <c r="AN522" s="8"/>
      <c r="AO522" s="8"/>
      <c r="AP522" s="8"/>
      <c r="AQ522" s="8"/>
      <c r="AR522" s="8"/>
      <c r="AS522" s="8"/>
    </row>
    <row r="523" spans="1:45" ht="15.75" customHeight="1" x14ac:dyDescent="0.25">
      <c r="A523" s="8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  <c r="AA523" s="8"/>
      <c r="AB523" s="8"/>
      <c r="AC523" s="8"/>
      <c r="AD523" s="8"/>
      <c r="AE523" s="8"/>
      <c r="AF523" s="8"/>
      <c r="AG523" s="8"/>
      <c r="AH523" s="8"/>
      <c r="AI523" s="8"/>
      <c r="AJ523" s="8"/>
      <c r="AK523" s="8"/>
      <c r="AL523" s="8"/>
      <c r="AM523" s="8"/>
      <c r="AN523" s="8"/>
      <c r="AO523" s="8"/>
      <c r="AP523" s="8"/>
      <c r="AQ523" s="8"/>
      <c r="AR523" s="8"/>
      <c r="AS523" s="8"/>
    </row>
    <row r="524" spans="1:45" ht="15.75" customHeight="1" x14ac:dyDescent="0.25">
      <c r="A524" s="8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  <c r="AA524" s="8"/>
      <c r="AB524" s="8"/>
      <c r="AC524" s="8"/>
      <c r="AD524" s="8"/>
      <c r="AE524" s="8"/>
      <c r="AF524" s="8"/>
      <c r="AG524" s="8"/>
      <c r="AH524" s="8"/>
      <c r="AI524" s="8"/>
      <c r="AJ524" s="8"/>
      <c r="AK524" s="8"/>
      <c r="AL524" s="8"/>
      <c r="AM524" s="8"/>
      <c r="AN524" s="8"/>
      <c r="AO524" s="8"/>
      <c r="AP524" s="8"/>
      <c r="AQ524" s="8"/>
      <c r="AR524" s="8"/>
      <c r="AS524" s="8"/>
    </row>
    <row r="525" spans="1:45" ht="15.75" customHeight="1" x14ac:dyDescent="0.25">
      <c r="A525" s="8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  <c r="AA525" s="8"/>
      <c r="AB525" s="8"/>
      <c r="AC525" s="8"/>
      <c r="AD525" s="8"/>
      <c r="AE525" s="8"/>
      <c r="AF525" s="8"/>
      <c r="AG525" s="8"/>
      <c r="AH525" s="8"/>
      <c r="AI525" s="8"/>
      <c r="AJ525" s="8"/>
      <c r="AK525" s="8"/>
      <c r="AL525" s="8"/>
      <c r="AM525" s="8"/>
      <c r="AN525" s="8"/>
      <c r="AO525" s="8"/>
      <c r="AP525" s="8"/>
      <c r="AQ525" s="8"/>
      <c r="AR525" s="8"/>
      <c r="AS525" s="8"/>
    </row>
    <row r="526" spans="1:45" ht="15.75" customHeight="1" x14ac:dyDescent="0.25">
      <c r="A526" s="8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  <c r="AD526" s="8"/>
      <c r="AE526" s="8"/>
      <c r="AF526" s="8"/>
      <c r="AG526" s="8"/>
      <c r="AH526" s="8"/>
      <c r="AI526" s="8"/>
      <c r="AJ526" s="8"/>
      <c r="AK526" s="8"/>
      <c r="AL526" s="8"/>
      <c r="AM526" s="8"/>
      <c r="AN526" s="8"/>
      <c r="AO526" s="8"/>
      <c r="AP526" s="8"/>
      <c r="AQ526" s="8"/>
      <c r="AR526" s="8"/>
      <c r="AS526" s="8"/>
    </row>
    <row r="527" spans="1:45" ht="15.75" customHeight="1" x14ac:dyDescent="0.25">
      <c r="A527" s="8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  <c r="AD527" s="8"/>
      <c r="AE527" s="8"/>
      <c r="AF527" s="8"/>
      <c r="AG527" s="8"/>
      <c r="AH527" s="8"/>
      <c r="AI527" s="8"/>
      <c r="AJ527" s="8"/>
      <c r="AK527" s="8"/>
      <c r="AL527" s="8"/>
      <c r="AM527" s="8"/>
      <c r="AN527" s="8"/>
      <c r="AO527" s="8"/>
      <c r="AP527" s="8"/>
      <c r="AQ527" s="8"/>
      <c r="AR527" s="8"/>
      <c r="AS527" s="8"/>
    </row>
    <row r="528" spans="1:45" ht="15.75" customHeight="1" x14ac:dyDescent="0.25">
      <c r="A528" s="8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/>
      <c r="AB528" s="8"/>
      <c r="AC528" s="8"/>
      <c r="AD528" s="8"/>
      <c r="AE528" s="8"/>
      <c r="AF528" s="8"/>
      <c r="AG528" s="8"/>
      <c r="AH528" s="8"/>
      <c r="AI528" s="8"/>
      <c r="AJ528" s="8"/>
      <c r="AK528" s="8"/>
      <c r="AL528" s="8"/>
      <c r="AM528" s="8"/>
      <c r="AN528" s="8"/>
      <c r="AO528" s="8"/>
      <c r="AP528" s="8"/>
      <c r="AQ528" s="8"/>
      <c r="AR528" s="8"/>
      <c r="AS528" s="8"/>
    </row>
    <row r="529" spans="1:45" ht="15.75" customHeight="1" x14ac:dyDescent="0.25">
      <c r="A529" s="8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  <c r="AD529" s="8"/>
      <c r="AE529" s="8"/>
      <c r="AF529" s="8"/>
      <c r="AG529" s="8"/>
      <c r="AH529" s="8"/>
      <c r="AI529" s="8"/>
      <c r="AJ529" s="8"/>
      <c r="AK529" s="8"/>
      <c r="AL529" s="8"/>
      <c r="AM529" s="8"/>
      <c r="AN529" s="8"/>
      <c r="AO529" s="8"/>
      <c r="AP529" s="8"/>
      <c r="AQ529" s="8"/>
      <c r="AR529" s="8"/>
      <c r="AS529" s="8"/>
    </row>
    <row r="530" spans="1:45" ht="15.75" customHeight="1" x14ac:dyDescent="0.25">
      <c r="A530" s="8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  <c r="AD530" s="8"/>
      <c r="AE530" s="8"/>
      <c r="AF530" s="8"/>
      <c r="AG530" s="8"/>
      <c r="AH530" s="8"/>
      <c r="AI530" s="8"/>
      <c r="AJ530" s="8"/>
      <c r="AK530" s="8"/>
      <c r="AL530" s="8"/>
      <c r="AM530" s="8"/>
      <c r="AN530" s="8"/>
      <c r="AO530" s="8"/>
      <c r="AP530" s="8"/>
      <c r="AQ530" s="8"/>
      <c r="AR530" s="8"/>
      <c r="AS530" s="8"/>
    </row>
    <row r="531" spans="1:45" ht="15.75" customHeight="1" x14ac:dyDescent="0.25">
      <c r="A531" s="8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  <c r="AD531" s="8"/>
      <c r="AE531" s="8"/>
      <c r="AF531" s="8"/>
      <c r="AG531" s="8"/>
      <c r="AH531" s="8"/>
      <c r="AI531" s="8"/>
      <c r="AJ531" s="8"/>
      <c r="AK531" s="8"/>
      <c r="AL531" s="8"/>
      <c r="AM531" s="8"/>
      <c r="AN531" s="8"/>
      <c r="AO531" s="8"/>
      <c r="AP531" s="8"/>
      <c r="AQ531" s="8"/>
      <c r="AR531" s="8"/>
      <c r="AS531" s="8"/>
    </row>
    <row r="532" spans="1:45" ht="15.75" customHeight="1" x14ac:dyDescent="0.25">
      <c r="A532" s="8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  <c r="AD532" s="8"/>
      <c r="AE532" s="8"/>
      <c r="AF532" s="8"/>
      <c r="AG532" s="8"/>
      <c r="AH532" s="8"/>
      <c r="AI532" s="8"/>
      <c r="AJ532" s="8"/>
      <c r="AK532" s="8"/>
      <c r="AL532" s="8"/>
      <c r="AM532" s="8"/>
      <c r="AN532" s="8"/>
      <c r="AO532" s="8"/>
      <c r="AP532" s="8"/>
      <c r="AQ532" s="8"/>
      <c r="AR532" s="8"/>
      <c r="AS532" s="8"/>
    </row>
    <row r="533" spans="1:45" ht="15.75" customHeight="1" x14ac:dyDescent="0.25">
      <c r="A533" s="8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  <c r="AD533" s="8"/>
      <c r="AE533" s="8"/>
      <c r="AF533" s="8"/>
      <c r="AG533" s="8"/>
      <c r="AH533" s="8"/>
      <c r="AI533" s="8"/>
      <c r="AJ533" s="8"/>
      <c r="AK533" s="8"/>
      <c r="AL533" s="8"/>
      <c r="AM533" s="8"/>
      <c r="AN533" s="8"/>
      <c r="AO533" s="8"/>
      <c r="AP533" s="8"/>
      <c r="AQ533" s="8"/>
      <c r="AR533" s="8"/>
      <c r="AS533" s="8"/>
    </row>
    <row r="534" spans="1:45" ht="15.75" customHeight="1" x14ac:dyDescent="0.25">
      <c r="A534" s="8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  <c r="AA534" s="8"/>
      <c r="AB534" s="8"/>
      <c r="AC534" s="8"/>
      <c r="AD534" s="8"/>
      <c r="AE534" s="8"/>
      <c r="AF534" s="8"/>
      <c r="AG534" s="8"/>
      <c r="AH534" s="8"/>
      <c r="AI534" s="8"/>
      <c r="AJ534" s="8"/>
      <c r="AK534" s="8"/>
      <c r="AL534" s="8"/>
      <c r="AM534" s="8"/>
      <c r="AN534" s="8"/>
      <c r="AO534" s="8"/>
      <c r="AP534" s="8"/>
      <c r="AQ534" s="8"/>
      <c r="AR534" s="8"/>
      <c r="AS534" s="8"/>
    </row>
    <row r="535" spans="1:45" ht="15.75" customHeight="1" x14ac:dyDescent="0.25">
      <c r="A535" s="8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  <c r="AA535" s="8"/>
      <c r="AB535" s="8"/>
      <c r="AC535" s="8"/>
      <c r="AD535" s="8"/>
      <c r="AE535" s="8"/>
      <c r="AF535" s="8"/>
      <c r="AG535" s="8"/>
      <c r="AH535" s="8"/>
      <c r="AI535" s="8"/>
      <c r="AJ535" s="8"/>
      <c r="AK535" s="8"/>
      <c r="AL535" s="8"/>
      <c r="AM535" s="8"/>
      <c r="AN535" s="8"/>
      <c r="AO535" s="8"/>
      <c r="AP535" s="8"/>
      <c r="AQ535" s="8"/>
      <c r="AR535" s="8"/>
      <c r="AS535" s="8"/>
    </row>
    <row r="536" spans="1:45" ht="15.75" customHeight="1" x14ac:dyDescent="0.25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  <c r="AA536" s="8"/>
      <c r="AB536" s="8"/>
      <c r="AC536" s="8"/>
      <c r="AD536" s="8"/>
      <c r="AE536" s="8"/>
      <c r="AF536" s="8"/>
      <c r="AG536" s="8"/>
      <c r="AH536" s="8"/>
      <c r="AI536" s="8"/>
      <c r="AJ536" s="8"/>
      <c r="AK536" s="8"/>
      <c r="AL536" s="8"/>
      <c r="AM536" s="8"/>
      <c r="AN536" s="8"/>
      <c r="AO536" s="8"/>
      <c r="AP536" s="8"/>
      <c r="AQ536" s="8"/>
      <c r="AR536" s="8"/>
      <c r="AS536" s="8"/>
    </row>
    <row r="537" spans="1:45" ht="15.75" customHeight="1" x14ac:dyDescent="0.25">
      <c r="A537" s="8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  <c r="AA537" s="8"/>
      <c r="AB537" s="8"/>
      <c r="AC537" s="8"/>
      <c r="AD537" s="8"/>
      <c r="AE537" s="8"/>
      <c r="AF537" s="8"/>
      <c r="AG537" s="8"/>
      <c r="AH537" s="8"/>
      <c r="AI537" s="8"/>
      <c r="AJ537" s="8"/>
      <c r="AK537" s="8"/>
      <c r="AL537" s="8"/>
      <c r="AM537" s="8"/>
      <c r="AN537" s="8"/>
      <c r="AO537" s="8"/>
      <c r="AP537" s="8"/>
      <c r="AQ537" s="8"/>
      <c r="AR537" s="8"/>
      <c r="AS537" s="8"/>
    </row>
    <row r="538" spans="1:45" ht="15.75" customHeight="1" x14ac:dyDescent="0.25">
      <c r="A538" s="8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8"/>
      <c r="AK538" s="8"/>
      <c r="AL538" s="8"/>
      <c r="AM538" s="8"/>
      <c r="AN538" s="8"/>
      <c r="AO538" s="8"/>
      <c r="AP538" s="8"/>
      <c r="AQ538" s="8"/>
      <c r="AR538" s="8"/>
      <c r="AS538" s="8"/>
    </row>
    <row r="539" spans="1:45" ht="15.75" customHeight="1" x14ac:dyDescent="0.25">
      <c r="A539" s="8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  <c r="AD539" s="8"/>
      <c r="AE539" s="8"/>
      <c r="AF539" s="8"/>
      <c r="AG539" s="8"/>
      <c r="AH539" s="8"/>
      <c r="AI539" s="8"/>
      <c r="AJ539" s="8"/>
      <c r="AK539" s="8"/>
      <c r="AL539" s="8"/>
      <c r="AM539" s="8"/>
      <c r="AN539" s="8"/>
      <c r="AO539" s="8"/>
      <c r="AP539" s="8"/>
      <c r="AQ539" s="8"/>
      <c r="AR539" s="8"/>
      <c r="AS539" s="8"/>
    </row>
    <row r="540" spans="1:45" ht="15.75" customHeight="1" x14ac:dyDescent="0.25">
      <c r="A540" s="8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8"/>
      <c r="AK540" s="8"/>
      <c r="AL540" s="8"/>
      <c r="AM540" s="8"/>
      <c r="AN540" s="8"/>
      <c r="AO540" s="8"/>
      <c r="AP540" s="8"/>
      <c r="AQ540" s="8"/>
      <c r="AR540" s="8"/>
      <c r="AS540" s="8"/>
    </row>
    <row r="541" spans="1:45" ht="15.75" customHeight="1" x14ac:dyDescent="0.25">
      <c r="A541" s="8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8"/>
      <c r="AK541" s="8"/>
      <c r="AL541" s="8"/>
      <c r="AM541" s="8"/>
      <c r="AN541" s="8"/>
      <c r="AO541" s="8"/>
      <c r="AP541" s="8"/>
      <c r="AQ541" s="8"/>
      <c r="AR541" s="8"/>
      <c r="AS541" s="8"/>
    </row>
    <row r="542" spans="1:45" ht="15.75" customHeight="1" x14ac:dyDescent="0.25">
      <c r="A542" s="8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8"/>
      <c r="AK542" s="8"/>
      <c r="AL542" s="8"/>
      <c r="AM542" s="8"/>
      <c r="AN542" s="8"/>
      <c r="AO542" s="8"/>
      <c r="AP542" s="8"/>
      <c r="AQ542" s="8"/>
      <c r="AR542" s="8"/>
      <c r="AS542" s="8"/>
    </row>
    <row r="543" spans="1:45" ht="15.75" customHeight="1" x14ac:dyDescent="0.25">
      <c r="A543" s="8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8"/>
      <c r="AK543" s="8"/>
      <c r="AL543" s="8"/>
      <c r="AM543" s="8"/>
      <c r="AN543" s="8"/>
      <c r="AO543" s="8"/>
      <c r="AP543" s="8"/>
      <c r="AQ543" s="8"/>
      <c r="AR543" s="8"/>
      <c r="AS543" s="8"/>
    </row>
    <row r="544" spans="1:45" ht="15.75" customHeight="1" x14ac:dyDescent="0.25">
      <c r="A544" s="8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8"/>
      <c r="AE544" s="8"/>
      <c r="AF544" s="8"/>
      <c r="AG544" s="8"/>
      <c r="AH544" s="8"/>
      <c r="AI544" s="8"/>
      <c r="AJ544" s="8"/>
      <c r="AK544" s="8"/>
      <c r="AL544" s="8"/>
      <c r="AM544" s="8"/>
      <c r="AN544" s="8"/>
      <c r="AO544" s="8"/>
      <c r="AP544" s="8"/>
      <c r="AQ544" s="8"/>
      <c r="AR544" s="8"/>
      <c r="AS544" s="8"/>
    </row>
    <row r="545" spans="1:45" ht="15.75" customHeight="1" x14ac:dyDescent="0.25">
      <c r="A545" s="8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  <c r="AA545" s="8"/>
      <c r="AB545" s="8"/>
      <c r="AC545" s="8"/>
      <c r="AD545" s="8"/>
      <c r="AE545" s="8"/>
      <c r="AF545" s="8"/>
      <c r="AG545" s="8"/>
      <c r="AH545" s="8"/>
      <c r="AI545" s="8"/>
      <c r="AJ545" s="8"/>
      <c r="AK545" s="8"/>
      <c r="AL545" s="8"/>
      <c r="AM545" s="8"/>
      <c r="AN545" s="8"/>
      <c r="AO545" s="8"/>
      <c r="AP545" s="8"/>
      <c r="AQ545" s="8"/>
      <c r="AR545" s="8"/>
      <c r="AS545" s="8"/>
    </row>
    <row r="546" spans="1:45" ht="15.75" customHeight="1" x14ac:dyDescent="0.25">
      <c r="A546" s="8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  <c r="AD546" s="8"/>
      <c r="AE546" s="8"/>
      <c r="AF546" s="8"/>
      <c r="AG546" s="8"/>
      <c r="AH546" s="8"/>
      <c r="AI546" s="8"/>
      <c r="AJ546" s="8"/>
      <c r="AK546" s="8"/>
      <c r="AL546" s="8"/>
      <c r="AM546" s="8"/>
      <c r="AN546" s="8"/>
      <c r="AO546" s="8"/>
      <c r="AP546" s="8"/>
      <c r="AQ546" s="8"/>
      <c r="AR546" s="8"/>
      <c r="AS546" s="8"/>
    </row>
    <row r="547" spans="1:45" ht="15.75" customHeight="1" x14ac:dyDescent="0.25">
      <c r="A547" s="8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8"/>
      <c r="AM547" s="8"/>
      <c r="AN547" s="8"/>
      <c r="AO547" s="8"/>
      <c r="AP547" s="8"/>
      <c r="AQ547" s="8"/>
      <c r="AR547" s="8"/>
      <c r="AS547" s="8"/>
    </row>
    <row r="548" spans="1:45" ht="15.75" customHeight="1" x14ac:dyDescent="0.25">
      <c r="A548" s="8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  <c r="AN548" s="8"/>
      <c r="AO548" s="8"/>
      <c r="AP548" s="8"/>
      <c r="AQ548" s="8"/>
      <c r="AR548" s="8"/>
      <c r="AS548" s="8"/>
    </row>
    <row r="549" spans="1:45" ht="15.75" customHeight="1" x14ac:dyDescent="0.25">
      <c r="A549" s="8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  <c r="AN549" s="8"/>
      <c r="AO549" s="8"/>
      <c r="AP549" s="8"/>
      <c r="AQ549" s="8"/>
      <c r="AR549" s="8"/>
      <c r="AS549" s="8"/>
    </row>
    <row r="550" spans="1:45" ht="15.75" customHeight="1" x14ac:dyDescent="0.25">
      <c r="A550" s="8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8"/>
      <c r="AQ550" s="8"/>
      <c r="AR550" s="8"/>
      <c r="AS550" s="8"/>
    </row>
    <row r="551" spans="1:45" ht="15.75" customHeight="1" x14ac:dyDescent="0.25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8"/>
      <c r="AQ551" s="8"/>
      <c r="AR551" s="8"/>
      <c r="AS551" s="8"/>
    </row>
    <row r="552" spans="1:45" ht="15.75" customHeight="1" x14ac:dyDescent="0.25">
      <c r="A552" s="8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  <c r="AQ552" s="8"/>
      <c r="AR552" s="8"/>
      <c r="AS552" s="8"/>
    </row>
    <row r="553" spans="1:45" ht="15.75" customHeight="1" x14ac:dyDescent="0.25">
      <c r="A553" s="8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  <c r="AQ553" s="8"/>
      <c r="AR553" s="8"/>
      <c r="AS553" s="8"/>
    </row>
    <row r="554" spans="1:45" ht="15.75" customHeight="1" x14ac:dyDescent="0.25">
      <c r="A554" s="8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  <c r="AN554" s="8"/>
      <c r="AO554" s="8"/>
      <c r="AP554" s="8"/>
      <c r="AQ554" s="8"/>
      <c r="AR554" s="8"/>
      <c r="AS554" s="8"/>
    </row>
    <row r="555" spans="1:45" ht="15.75" customHeight="1" x14ac:dyDescent="0.25">
      <c r="A555" s="8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  <c r="AN555" s="8"/>
      <c r="AO555" s="8"/>
      <c r="AP555" s="8"/>
      <c r="AQ555" s="8"/>
      <c r="AR555" s="8"/>
      <c r="AS555" s="8"/>
    </row>
    <row r="556" spans="1:45" ht="15.75" customHeight="1" x14ac:dyDescent="0.25">
      <c r="A556" s="8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  <c r="AL556" s="8"/>
      <c r="AM556" s="8"/>
      <c r="AN556" s="8"/>
      <c r="AO556" s="8"/>
      <c r="AP556" s="8"/>
      <c r="AQ556" s="8"/>
      <c r="AR556" s="8"/>
      <c r="AS556" s="8"/>
    </row>
    <row r="557" spans="1:45" ht="15.75" customHeight="1" x14ac:dyDescent="0.25">
      <c r="A557" s="8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  <c r="AL557" s="8"/>
      <c r="AM557" s="8"/>
      <c r="AN557" s="8"/>
      <c r="AO557" s="8"/>
      <c r="AP557" s="8"/>
      <c r="AQ557" s="8"/>
      <c r="AR557" s="8"/>
      <c r="AS557" s="8"/>
    </row>
    <row r="558" spans="1:45" ht="15.75" customHeight="1" x14ac:dyDescent="0.25">
      <c r="A558" s="8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  <c r="AL558" s="8"/>
      <c r="AM558" s="8"/>
      <c r="AN558" s="8"/>
      <c r="AO558" s="8"/>
      <c r="AP558" s="8"/>
      <c r="AQ558" s="8"/>
      <c r="AR558" s="8"/>
      <c r="AS558" s="8"/>
    </row>
    <row r="559" spans="1:45" ht="15.75" customHeight="1" x14ac:dyDescent="0.25">
      <c r="A559" s="8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  <c r="AD559" s="8"/>
      <c r="AE559" s="8"/>
      <c r="AF559" s="8"/>
      <c r="AG559" s="8"/>
      <c r="AH559" s="8"/>
      <c r="AI559" s="8"/>
      <c r="AJ559" s="8"/>
      <c r="AK559" s="8"/>
      <c r="AL559" s="8"/>
      <c r="AM559" s="8"/>
      <c r="AN559" s="8"/>
      <c r="AO559" s="8"/>
      <c r="AP559" s="8"/>
      <c r="AQ559" s="8"/>
      <c r="AR559" s="8"/>
      <c r="AS559" s="8"/>
    </row>
    <row r="560" spans="1:45" ht="15.75" customHeight="1" x14ac:dyDescent="0.25">
      <c r="A560" s="8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8"/>
      <c r="AK560" s="8"/>
      <c r="AL560" s="8"/>
      <c r="AM560" s="8"/>
      <c r="AN560" s="8"/>
      <c r="AO560" s="8"/>
      <c r="AP560" s="8"/>
      <c r="AQ560" s="8"/>
      <c r="AR560" s="8"/>
      <c r="AS560" s="8"/>
    </row>
    <row r="561" spans="1:45" ht="15.75" customHeight="1" x14ac:dyDescent="0.25">
      <c r="A561" s="8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  <c r="AD561" s="8"/>
      <c r="AE561" s="8"/>
      <c r="AF561" s="8"/>
      <c r="AG561" s="8"/>
      <c r="AH561" s="8"/>
      <c r="AI561" s="8"/>
      <c r="AJ561" s="8"/>
      <c r="AK561" s="8"/>
      <c r="AL561" s="8"/>
      <c r="AM561" s="8"/>
      <c r="AN561" s="8"/>
      <c r="AO561" s="8"/>
      <c r="AP561" s="8"/>
      <c r="AQ561" s="8"/>
      <c r="AR561" s="8"/>
      <c r="AS561" s="8"/>
    </row>
    <row r="562" spans="1:45" ht="15.75" customHeight="1" x14ac:dyDescent="0.25">
      <c r="A562" s="8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  <c r="AD562" s="8"/>
      <c r="AE562" s="8"/>
      <c r="AF562" s="8"/>
      <c r="AG562" s="8"/>
      <c r="AH562" s="8"/>
      <c r="AI562" s="8"/>
      <c r="AJ562" s="8"/>
      <c r="AK562" s="8"/>
      <c r="AL562" s="8"/>
      <c r="AM562" s="8"/>
      <c r="AN562" s="8"/>
      <c r="AO562" s="8"/>
      <c r="AP562" s="8"/>
      <c r="AQ562" s="8"/>
      <c r="AR562" s="8"/>
      <c r="AS562" s="8"/>
    </row>
    <row r="563" spans="1:45" ht="15.75" customHeight="1" x14ac:dyDescent="0.25">
      <c r="A563" s="8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  <c r="AA563" s="8"/>
      <c r="AB563" s="8"/>
      <c r="AC563" s="8"/>
      <c r="AD563" s="8"/>
      <c r="AE563" s="8"/>
      <c r="AF563" s="8"/>
      <c r="AG563" s="8"/>
      <c r="AH563" s="8"/>
      <c r="AI563" s="8"/>
      <c r="AJ563" s="8"/>
      <c r="AK563" s="8"/>
      <c r="AL563" s="8"/>
      <c r="AM563" s="8"/>
      <c r="AN563" s="8"/>
      <c r="AO563" s="8"/>
      <c r="AP563" s="8"/>
      <c r="AQ563" s="8"/>
      <c r="AR563" s="8"/>
      <c r="AS563" s="8"/>
    </row>
    <row r="564" spans="1:45" ht="15.75" customHeight="1" x14ac:dyDescent="0.25">
      <c r="A564" s="8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  <c r="AA564" s="8"/>
      <c r="AB564" s="8"/>
      <c r="AC564" s="8"/>
      <c r="AD564" s="8"/>
      <c r="AE564" s="8"/>
      <c r="AF564" s="8"/>
      <c r="AG564" s="8"/>
      <c r="AH564" s="8"/>
      <c r="AI564" s="8"/>
      <c r="AJ564" s="8"/>
      <c r="AK564" s="8"/>
      <c r="AL564" s="8"/>
      <c r="AM564" s="8"/>
      <c r="AN564" s="8"/>
      <c r="AO564" s="8"/>
      <c r="AP564" s="8"/>
      <c r="AQ564" s="8"/>
      <c r="AR564" s="8"/>
      <c r="AS564" s="8"/>
    </row>
    <row r="565" spans="1:45" ht="15.75" customHeight="1" x14ac:dyDescent="0.25">
      <c r="A565" s="8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  <c r="AD565" s="8"/>
      <c r="AE565" s="8"/>
      <c r="AF565" s="8"/>
      <c r="AG565" s="8"/>
      <c r="AH565" s="8"/>
      <c r="AI565" s="8"/>
      <c r="AJ565" s="8"/>
      <c r="AK565" s="8"/>
      <c r="AL565" s="8"/>
      <c r="AM565" s="8"/>
      <c r="AN565" s="8"/>
      <c r="AO565" s="8"/>
      <c r="AP565" s="8"/>
      <c r="AQ565" s="8"/>
      <c r="AR565" s="8"/>
      <c r="AS565" s="8"/>
    </row>
    <row r="566" spans="1:45" ht="15.75" customHeight="1" x14ac:dyDescent="0.25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  <c r="AD566" s="8"/>
      <c r="AE566" s="8"/>
      <c r="AF566" s="8"/>
      <c r="AG566" s="8"/>
      <c r="AH566" s="8"/>
      <c r="AI566" s="8"/>
      <c r="AJ566" s="8"/>
      <c r="AK566" s="8"/>
      <c r="AL566" s="8"/>
      <c r="AM566" s="8"/>
      <c r="AN566" s="8"/>
      <c r="AO566" s="8"/>
      <c r="AP566" s="8"/>
      <c r="AQ566" s="8"/>
      <c r="AR566" s="8"/>
      <c r="AS566" s="8"/>
    </row>
    <row r="567" spans="1:45" ht="15.75" customHeight="1" x14ac:dyDescent="0.25">
      <c r="A567" s="8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  <c r="AE567" s="8"/>
      <c r="AF567" s="8"/>
      <c r="AG567" s="8"/>
      <c r="AH567" s="8"/>
      <c r="AI567" s="8"/>
      <c r="AJ567" s="8"/>
      <c r="AK567" s="8"/>
      <c r="AL567" s="8"/>
      <c r="AM567" s="8"/>
      <c r="AN567" s="8"/>
      <c r="AO567" s="8"/>
      <c r="AP567" s="8"/>
      <c r="AQ567" s="8"/>
      <c r="AR567" s="8"/>
      <c r="AS567" s="8"/>
    </row>
    <row r="568" spans="1:45" ht="15.75" customHeight="1" x14ac:dyDescent="0.25">
      <c r="A568" s="8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  <c r="AD568" s="8"/>
      <c r="AE568" s="8"/>
      <c r="AF568" s="8"/>
      <c r="AG568" s="8"/>
      <c r="AH568" s="8"/>
      <c r="AI568" s="8"/>
      <c r="AJ568" s="8"/>
      <c r="AK568" s="8"/>
      <c r="AL568" s="8"/>
      <c r="AM568" s="8"/>
      <c r="AN568" s="8"/>
      <c r="AO568" s="8"/>
      <c r="AP568" s="8"/>
      <c r="AQ568" s="8"/>
      <c r="AR568" s="8"/>
      <c r="AS568" s="8"/>
    </row>
    <row r="569" spans="1:45" ht="15.75" customHeight="1" x14ac:dyDescent="0.25">
      <c r="A569" s="8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  <c r="AA569" s="8"/>
      <c r="AB569" s="8"/>
      <c r="AC569" s="8"/>
      <c r="AD569" s="8"/>
      <c r="AE569" s="8"/>
      <c r="AF569" s="8"/>
      <c r="AG569" s="8"/>
      <c r="AH569" s="8"/>
      <c r="AI569" s="8"/>
      <c r="AJ569" s="8"/>
      <c r="AK569" s="8"/>
      <c r="AL569" s="8"/>
      <c r="AM569" s="8"/>
      <c r="AN569" s="8"/>
      <c r="AO569" s="8"/>
      <c r="AP569" s="8"/>
      <c r="AQ569" s="8"/>
      <c r="AR569" s="8"/>
      <c r="AS569" s="8"/>
    </row>
    <row r="570" spans="1:45" ht="15.75" customHeight="1" x14ac:dyDescent="0.25">
      <c r="A570" s="8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  <c r="AA570" s="8"/>
      <c r="AB570" s="8"/>
      <c r="AC570" s="8"/>
      <c r="AD570" s="8"/>
      <c r="AE570" s="8"/>
      <c r="AF570" s="8"/>
      <c r="AG570" s="8"/>
      <c r="AH570" s="8"/>
      <c r="AI570" s="8"/>
      <c r="AJ570" s="8"/>
      <c r="AK570" s="8"/>
      <c r="AL570" s="8"/>
      <c r="AM570" s="8"/>
      <c r="AN570" s="8"/>
      <c r="AO570" s="8"/>
      <c r="AP570" s="8"/>
      <c r="AQ570" s="8"/>
      <c r="AR570" s="8"/>
      <c r="AS570" s="8"/>
    </row>
    <row r="571" spans="1:45" ht="15.75" customHeight="1" x14ac:dyDescent="0.25">
      <c r="A571" s="8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  <c r="AA571" s="8"/>
      <c r="AB571" s="8"/>
      <c r="AC571" s="8"/>
      <c r="AD571" s="8"/>
      <c r="AE571" s="8"/>
      <c r="AF571" s="8"/>
      <c r="AG571" s="8"/>
      <c r="AH571" s="8"/>
      <c r="AI571" s="8"/>
      <c r="AJ571" s="8"/>
      <c r="AK571" s="8"/>
      <c r="AL571" s="8"/>
      <c r="AM571" s="8"/>
      <c r="AN571" s="8"/>
      <c r="AO571" s="8"/>
      <c r="AP571" s="8"/>
      <c r="AQ571" s="8"/>
      <c r="AR571" s="8"/>
      <c r="AS571" s="8"/>
    </row>
    <row r="572" spans="1:45" ht="15.75" customHeight="1" x14ac:dyDescent="0.25">
      <c r="A572" s="8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  <c r="AA572" s="8"/>
      <c r="AB572" s="8"/>
      <c r="AC572" s="8"/>
      <c r="AD572" s="8"/>
      <c r="AE572" s="8"/>
      <c r="AF572" s="8"/>
      <c r="AG572" s="8"/>
      <c r="AH572" s="8"/>
      <c r="AI572" s="8"/>
      <c r="AJ572" s="8"/>
      <c r="AK572" s="8"/>
      <c r="AL572" s="8"/>
      <c r="AM572" s="8"/>
      <c r="AN572" s="8"/>
      <c r="AO572" s="8"/>
      <c r="AP572" s="8"/>
      <c r="AQ572" s="8"/>
      <c r="AR572" s="8"/>
      <c r="AS572" s="8"/>
    </row>
    <row r="573" spans="1:45" ht="15.75" customHeight="1" x14ac:dyDescent="0.25">
      <c r="A573" s="8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  <c r="AA573" s="8"/>
      <c r="AB573" s="8"/>
      <c r="AC573" s="8"/>
      <c r="AD573" s="8"/>
      <c r="AE573" s="8"/>
      <c r="AF573" s="8"/>
      <c r="AG573" s="8"/>
      <c r="AH573" s="8"/>
      <c r="AI573" s="8"/>
      <c r="AJ573" s="8"/>
      <c r="AK573" s="8"/>
      <c r="AL573" s="8"/>
      <c r="AM573" s="8"/>
      <c r="AN573" s="8"/>
      <c r="AO573" s="8"/>
      <c r="AP573" s="8"/>
      <c r="AQ573" s="8"/>
      <c r="AR573" s="8"/>
      <c r="AS573" s="8"/>
    </row>
    <row r="574" spans="1:45" ht="15.75" customHeight="1" x14ac:dyDescent="0.25">
      <c r="A574" s="8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  <c r="AA574" s="8"/>
      <c r="AB574" s="8"/>
      <c r="AC574" s="8"/>
      <c r="AD574" s="8"/>
      <c r="AE574" s="8"/>
      <c r="AF574" s="8"/>
      <c r="AG574" s="8"/>
      <c r="AH574" s="8"/>
      <c r="AI574" s="8"/>
      <c r="AJ574" s="8"/>
      <c r="AK574" s="8"/>
      <c r="AL574" s="8"/>
      <c r="AM574" s="8"/>
      <c r="AN574" s="8"/>
      <c r="AO574" s="8"/>
      <c r="AP574" s="8"/>
      <c r="AQ574" s="8"/>
      <c r="AR574" s="8"/>
      <c r="AS574" s="8"/>
    </row>
    <row r="575" spans="1:45" ht="15.75" customHeight="1" x14ac:dyDescent="0.25">
      <c r="A575" s="8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  <c r="AA575" s="8"/>
      <c r="AB575" s="8"/>
      <c r="AC575" s="8"/>
      <c r="AD575" s="8"/>
      <c r="AE575" s="8"/>
      <c r="AF575" s="8"/>
      <c r="AG575" s="8"/>
      <c r="AH575" s="8"/>
      <c r="AI575" s="8"/>
      <c r="AJ575" s="8"/>
      <c r="AK575" s="8"/>
      <c r="AL575" s="8"/>
      <c r="AM575" s="8"/>
      <c r="AN575" s="8"/>
      <c r="AO575" s="8"/>
      <c r="AP575" s="8"/>
      <c r="AQ575" s="8"/>
      <c r="AR575" s="8"/>
      <c r="AS575" s="8"/>
    </row>
    <row r="576" spans="1:45" ht="15.75" customHeight="1" x14ac:dyDescent="0.25">
      <c r="A576" s="8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/>
      <c r="AB576" s="8"/>
      <c r="AC576" s="8"/>
      <c r="AD576" s="8"/>
      <c r="AE576" s="8"/>
      <c r="AF576" s="8"/>
      <c r="AG576" s="8"/>
      <c r="AH576" s="8"/>
      <c r="AI576" s="8"/>
      <c r="AJ576" s="8"/>
      <c r="AK576" s="8"/>
      <c r="AL576" s="8"/>
      <c r="AM576" s="8"/>
      <c r="AN576" s="8"/>
      <c r="AO576" s="8"/>
      <c r="AP576" s="8"/>
      <c r="AQ576" s="8"/>
      <c r="AR576" s="8"/>
      <c r="AS576" s="8"/>
    </row>
    <row r="577" spans="1:45" ht="15.75" customHeight="1" x14ac:dyDescent="0.25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/>
      <c r="AB577" s="8"/>
      <c r="AC577" s="8"/>
      <c r="AD577" s="8"/>
      <c r="AE577" s="8"/>
      <c r="AF577" s="8"/>
      <c r="AG577" s="8"/>
      <c r="AH577" s="8"/>
      <c r="AI577" s="8"/>
      <c r="AJ577" s="8"/>
      <c r="AK577" s="8"/>
      <c r="AL577" s="8"/>
      <c r="AM577" s="8"/>
      <c r="AN577" s="8"/>
      <c r="AO577" s="8"/>
      <c r="AP577" s="8"/>
      <c r="AQ577" s="8"/>
      <c r="AR577" s="8"/>
      <c r="AS577" s="8"/>
    </row>
    <row r="578" spans="1:45" ht="15.75" customHeight="1" x14ac:dyDescent="0.25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8"/>
      <c r="AE578" s="8"/>
      <c r="AF578" s="8"/>
      <c r="AG578" s="8"/>
      <c r="AH578" s="8"/>
      <c r="AI578" s="8"/>
      <c r="AJ578" s="8"/>
      <c r="AK578" s="8"/>
      <c r="AL578" s="8"/>
      <c r="AM578" s="8"/>
      <c r="AN578" s="8"/>
      <c r="AO578" s="8"/>
      <c r="AP578" s="8"/>
      <c r="AQ578" s="8"/>
      <c r="AR578" s="8"/>
      <c r="AS578" s="8"/>
    </row>
    <row r="579" spans="1:45" ht="15.75" customHeight="1" x14ac:dyDescent="0.25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  <c r="AD579" s="8"/>
      <c r="AE579" s="8"/>
      <c r="AF579" s="8"/>
      <c r="AG579" s="8"/>
      <c r="AH579" s="8"/>
      <c r="AI579" s="8"/>
      <c r="AJ579" s="8"/>
      <c r="AK579" s="8"/>
      <c r="AL579" s="8"/>
      <c r="AM579" s="8"/>
      <c r="AN579" s="8"/>
      <c r="AO579" s="8"/>
      <c r="AP579" s="8"/>
      <c r="AQ579" s="8"/>
      <c r="AR579" s="8"/>
      <c r="AS579" s="8"/>
    </row>
    <row r="580" spans="1:45" ht="15.75" customHeight="1" x14ac:dyDescent="0.25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  <c r="AD580" s="8"/>
      <c r="AE580" s="8"/>
      <c r="AF580" s="8"/>
      <c r="AG580" s="8"/>
      <c r="AH580" s="8"/>
      <c r="AI580" s="8"/>
      <c r="AJ580" s="8"/>
      <c r="AK580" s="8"/>
      <c r="AL580" s="8"/>
      <c r="AM580" s="8"/>
      <c r="AN580" s="8"/>
      <c r="AO580" s="8"/>
      <c r="AP580" s="8"/>
      <c r="AQ580" s="8"/>
      <c r="AR580" s="8"/>
      <c r="AS580" s="8"/>
    </row>
    <row r="581" spans="1:45" ht="15.75" customHeight="1" x14ac:dyDescent="0.25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  <c r="AA581" s="8"/>
      <c r="AB581" s="8"/>
      <c r="AC581" s="8"/>
      <c r="AD581" s="8"/>
      <c r="AE581" s="8"/>
      <c r="AF581" s="8"/>
      <c r="AG581" s="8"/>
      <c r="AH581" s="8"/>
      <c r="AI581" s="8"/>
      <c r="AJ581" s="8"/>
      <c r="AK581" s="8"/>
      <c r="AL581" s="8"/>
      <c r="AM581" s="8"/>
      <c r="AN581" s="8"/>
      <c r="AO581" s="8"/>
      <c r="AP581" s="8"/>
      <c r="AQ581" s="8"/>
      <c r="AR581" s="8"/>
      <c r="AS581" s="8"/>
    </row>
    <row r="582" spans="1:45" ht="15.75" customHeight="1" x14ac:dyDescent="0.25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  <c r="AA582" s="8"/>
      <c r="AB582" s="8"/>
      <c r="AC582" s="8"/>
      <c r="AD582" s="8"/>
      <c r="AE582" s="8"/>
      <c r="AF582" s="8"/>
      <c r="AG582" s="8"/>
      <c r="AH582" s="8"/>
      <c r="AI582" s="8"/>
      <c r="AJ582" s="8"/>
      <c r="AK582" s="8"/>
      <c r="AL582" s="8"/>
      <c r="AM582" s="8"/>
      <c r="AN582" s="8"/>
      <c r="AO582" s="8"/>
      <c r="AP582" s="8"/>
      <c r="AQ582" s="8"/>
      <c r="AR582" s="8"/>
      <c r="AS582" s="8"/>
    </row>
    <row r="583" spans="1:45" ht="15.75" customHeight="1" x14ac:dyDescent="0.25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  <c r="AA583" s="8"/>
      <c r="AB583" s="8"/>
      <c r="AC583" s="8"/>
      <c r="AD583" s="8"/>
      <c r="AE583" s="8"/>
      <c r="AF583" s="8"/>
      <c r="AG583" s="8"/>
      <c r="AH583" s="8"/>
      <c r="AI583" s="8"/>
      <c r="AJ583" s="8"/>
      <c r="AK583" s="8"/>
      <c r="AL583" s="8"/>
      <c r="AM583" s="8"/>
      <c r="AN583" s="8"/>
      <c r="AO583" s="8"/>
      <c r="AP583" s="8"/>
      <c r="AQ583" s="8"/>
      <c r="AR583" s="8"/>
      <c r="AS583" s="8"/>
    </row>
    <row r="584" spans="1:45" ht="15.75" customHeight="1" x14ac:dyDescent="0.25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  <c r="AA584" s="8"/>
      <c r="AB584" s="8"/>
      <c r="AC584" s="8"/>
      <c r="AD584" s="8"/>
      <c r="AE584" s="8"/>
      <c r="AF584" s="8"/>
      <c r="AG584" s="8"/>
      <c r="AH584" s="8"/>
      <c r="AI584" s="8"/>
      <c r="AJ584" s="8"/>
      <c r="AK584" s="8"/>
      <c r="AL584" s="8"/>
      <c r="AM584" s="8"/>
      <c r="AN584" s="8"/>
      <c r="AO584" s="8"/>
      <c r="AP584" s="8"/>
      <c r="AQ584" s="8"/>
      <c r="AR584" s="8"/>
      <c r="AS584" s="8"/>
    </row>
    <row r="585" spans="1:45" ht="15.75" customHeight="1" x14ac:dyDescent="0.25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  <c r="AD585" s="8"/>
      <c r="AE585" s="8"/>
      <c r="AF585" s="8"/>
      <c r="AG585" s="8"/>
      <c r="AH585" s="8"/>
      <c r="AI585" s="8"/>
      <c r="AJ585" s="8"/>
      <c r="AK585" s="8"/>
      <c r="AL585" s="8"/>
      <c r="AM585" s="8"/>
      <c r="AN585" s="8"/>
      <c r="AO585" s="8"/>
      <c r="AP585" s="8"/>
      <c r="AQ585" s="8"/>
      <c r="AR585" s="8"/>
      <c r="AS585" s="8"/>
    </row>
    <row r="586" spans="1:45" ht="15.75" customHeight="1" x14ac:dyDescent="0.25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  <c r="AA586" s="8"/>
      <c r="AB586" s="8"/>
      <c r="AC586" s="8"/>
      <c r="AD586" s="8"/>
      <c r="AE586" s="8"/>
      <c r="AF586" s="8"/>
      <c r="AG586" s="8"/>
      <c r="AH586" s="8"/>
      <c r="AI586" s="8"/>
      <c r="AJ586" s="8"/>
      <c r="AK586" s="8"/>
      <c r="AL586" s="8"/>
      <c r="AM586" s="8"/>
      <c r="AN586" s="8"/>
      <c r="AO586" s="8"/>
      <c r="AP586" s="8"/>
      <c r="AQ586" s="8"/>
      <c r="AR586" s="8"/>
      <c r="AS586" s="8"/>
    </row>
    <row r="587" spans="1:45" ht="15.75" customHeight="1" x14ac:dyDescent="0.25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  <c r="AA587" s="8"/>
      <c r="AB587" s="8"/>
      <c r="AC587" s="8"/>
      <c r="AD587" s="8"/>
      <c r="AE587" s="8"/>
      <c r="AF587" s="8"/>
      <c r="AG587" s="8"/>
      <c r="AH587" s="8"/>
      <c r="AI587" s="8"/>
      <c r="AJ587" s="8"/>
      <c r="AK587" s="8"/>
      <c r="AL587" s="8"/>
      <c r="AM587" s="8"/>
      <c r="AN587" s="8"/>
      <c r="AO587" s="8"/>
      <c r="AP587" s="8"/>
      <c r="AQ587" s="8"/>
      <c r="AR587" s="8"/>
      <c r="AS587" s="8"/>
    </row>
    <row r="588" spans="1:45" ht="15.75" customHeight="1" x14ac:dyDescent="0.25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  <c r="AA588" s="8"/>
      <c r="AB588" s="8"/>
      <c r="AC588" s="8"/>
      <c r="AD588" s="8"/>
      <c r="AE588" s="8"/>
      <c r="AF588" s="8"/>
      <c r="AG588" s="8"/>
      <c r="AH588" s="8"/>
      <c r="AI588" s="8"/>
      <c r="AJ588" s="8"/>
      <c r="AK588" s="8"/>
      <c r="AL588" s="8"/>
      <c r="AM588" s="8"/>
      <c r="AN588" s="8"/>
      <c r="AO588" s="8"/>
      <c r="AP588" s="8"/>
      <c r="AQ588" s="8"/>
      <c r="AR588" s="8"/>
      <c r="AS588" s="8"/>
    </row>
    <row r="589" spans="1:45" ht="15.75" customHeight="1" x14ac:dyDescent="0.25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  <c r="AA589" s="8"/>
      <c r="AB589" s="8"/>
      <c r="AC589" s="8"/>
      <c r="AD589" s="8"/>
      <c r="AE589" s="8"/>
      <c r="AF589" s="8"/>
      <c r="AG589" s="8"/>
      <c r="AH589" s="8"/>
      <c r="AI589" s="8"/>
      <c r="AJ589" s="8"/>
      <c r="AK589" s="8"/>
      <c r="AL589" s="8"/>
      <c r="AM589" s="8"/>
      <c r="AN589" s="8"/>
      <c r="AO589" s="8"/>
      <c r="AP589" s="8"/>
      <c r="AQ589" s="8"/>
      <c r="AR589" s="8"/>
      <c r="AS589" s="8"/>
    </row>
    <row r="590" spans="1:45" ht="15.75" customHeight="1" x14ac:dyDescent="0.25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  <c r="AA590" s="8"/>
      <c r="AB590" s="8"/>
      <c r="AC590" s="8"/>
      <c r="AD590" s="8"/>
      <c r="AE590" s="8"/>
      <c r="AF590" s="8"/>
      <c r="AG590" s="8"/>
      <c r="AH590" s="8"/>
      <c r="AI590" s="8"/>
      <c r="AJ590" s="8"/>
      <c r="AK590" s="8"/>
      <c r="AL590" s="8"/>
      <c r="AM590" s="8"/>
      <c r="AN590" s="8"/>
      <c r="AO590" s="8"/>
      <c r="AP590" s="8"/>
      <c r="AQ590" s="8"/>
      <c r="AR590" s="8"/>
      <c r="AS590" s="8"/>
    </row>
    <row r="591" spans="1:45" ht="15.75" customHeight="1" x14ac:dyDescent="0.25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  <c r="AA591" s="8"/>
      <c r="AB591" s="8"/>
      <c r="AC591" s="8"/>
      <c r="AD591" s="8"/>
      <c r="AE591" s="8"/>
      <c r="AF591" s="8"/>
      <c r="AG591" s="8"/>
      <c r="AH591" s="8"/>
      <c r="AI591" s="8"/>
      <c r="AJ591" s="8"/>
      <c r="AK591" s="8"/>
      <c r="AL591" s="8"/>
      <c r="AM591" s="8"/>
      <c r="AN591" s="8"/>
      <c r="AO591" s="8"/>
      <c r="AP591" s="8"/>
      <c r="AQ591" s="8"/>
      <c r="AR591" s="8"/>
      <c r="AS591" s="8"/>
    </row>
    <row r="592" spans="1:45" ht="15.75" customHeight="1" x14ac:dyDescent="0.25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  <c r="AA592" s="8"/>
      <c r="AB592" s="8"/>
      <c r="AC592" s="8"/>
      <c r="AD592" s="8"/>
      <c r="AE592" s="8"/>
      <c r="AF592" s="8"/>
      <c r="AG592" s="8"/>
      <c r="AH592" s="8"/>
      <c r="AI592" s="8"/>
      <c r="AJ592" s="8"/>
      <c r="AK592" s="8"/>
      <c r="AL592" s="8"/>
      <c r="AM592" s="8"/>
      <c r="AN592" s="8"/>
      <c r="AO592" s="8"/>
      <c r="AP592" s="8"/>
      <c r="AQ592" s="8"/>
      <c r="AR592" s="8"/>
      <c r="AS592" s="8"/>
    </row>
    <row r="593" spans="1:45" ht="15.75" customHeight="1" x14ac:dyDescent="0.25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  <c r="AA593" s="8"/>
      <c r="AB593" s="8"/>
      <c r="AC593" s="8"/>
      <c r="AD593" s="8"/>
      <c r="AE593" s="8"/>
      <c r="AF593" s="8"/>
      <c r="AG593" s="8"/>
      <c r="AH593" s="8"/>
      <c r="AI593" s="8"/>
      <c r="AJ593" s="8"/>
      <c r="AK593" s="8"/>
      <c r="AL593" s="8"/>
      <c r="AM593" s="8"/>
      <c r="AN593" s="8"/>
      <c r="AO593" s="8"/>
      <c r="AP593" s="8"/>
      <c r="AQ593" s="8"/>
      <c r="AR593" s="8"/>
      <c r="AS593" s="8"/>
    </row>
    <row r="594" spans="1:45" ht="15.75" customHeight="1" x14ac:dyDescent="0.25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  <c r="AA594" s="8"/>
      <c r="AB594" s="8"/>
      <c r="AC594" s="8"/>
      <c r="AD594" s="8"/>
      <c r="AE594" s="8"/>
      <c r="AF594" s="8"/>
      <c r="AG594" s="8"/>
      <c r="AH594" s="8"/>
      <c r="AI594" s="8"/>
      <c r="AJ594" s="8"/>
      <c r="AK594" s="8"/>
      <c r="AL594" s="8"/>
      <c r="AM594" s="8"/>
      <c r="AN594" s="8"/>
      <c r="AO594" s="8"/>
      <c r="AP594" s="8"/>
      <c r="AQ594" s="8"/>
      <c r="AR594" s="8"/>
      <c r="AS594" s="8"/>
    </row>
    <row r="595" spans="1:45" ht="15.75" customHeight="1" x14ac:dyDescent="0.25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  <c r="AA595" s="8"/>
      <c r="AB595" s="8"/>
      <c r="AC595" s="8"/>
      <c r="AD595" s="8"/>
      <c r="AE595" s="8"/>
      <c r="AF595" s="8"/>
      <c r="AG595" s="8"/>
      <c r="AH595" s="8"/>
      <c r="AI595" s="8"/>
      <c r="AJ595" s="8"/>
      <c r="AK595" s="8"/>
      <c r="AL595" s="8"/>
      <c r="AM595" s="8"/>
      <c r="AN595" s="8"/>
      <c r="AO595" s="8"/>
      <c r="AP595" s="8"/>
      <c r="AQ595" s="8"/>
      <c r="AR595" s="8"/>
      <c r="AS595" s="8"/>
    </row>
    <row r="596" spans="1:45" ht="15.75" customHeight="1" x14ac:dyDescent="0.25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  <c r="AA596" s="8"/>
      <c r="AB596" s="8"/>
      <c r="AC596" s="8"/>
      <c r="AD596" s="8"/>
      <c r="AE596" s="8"/>
      <c r="AF596" s="8"/>
      <c r="AG596" s="8"/>
      <c r="AH596" s="8"/>
      <c r="AI596" s="8"/>
      <c r="AJ596" s="8"/>
      <c r="AK596" s="8"/>
      <c r="AL596" s="8"/>
      <c r="AM596" s="8"/>
      <c r="AN596" s="8"/>
      <c r="AO596" s="8"/>
      <c r="AP596" s="8"/>
      <c r="AQ596" s="8"/>
      <c r="AR596" s="8"/>
      <c r="AS596" s="8"/>
    </row>
    <row r="597" spans="1:45" ht="15.75" customHeight="1" x14ac:dyDescent="0.25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  <c r="AA597" s="8"/>
      <c r="AB597" s="8"/>
      <c r="AC597" s="8"/>
      <c r="AD597" s="8"/>
      <c r="AE597" s="8"/>
      <c r="AF597" s="8"/>
      <c r="AG597" s="8"/>
      <c r="AH597" s="8"/>
      <c r="AI597" s="8"/>
      <c r="AJ597" s="8"/>
      <c r="AK597" s="8"/>
      <c r="AL597" s="8"/>
      <c r="AM597" s="8"/>
      <c r="AN597" s="8"/>
      <c r="AO597" s="8"/>
      <c r="AP597" s="8"/>
      <c r="AQ597" s="8"/>
      <c r="AR597" s="8"/>
      <c r="AS597" s="8"/>
    </row>
    <row r="598" spans="1:45" ht="15.75" customHeight="1" x14ac:dyDescent="0.25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  <c r="AD598" s="8"/>
      <c r="AE598" s="8"/>
      <c r="AF598" s="8"/>
      <c r="AG598" s="8"/>
      <c r="AH598" s="8"/>
      <c r="AI598" s="8"/>
      <c r="AJ598" s="8"/>
      <c r="AK598" s="8"/>
      <c r="AL598" s="8"/>
      <c r="AM598" s="8"/>
      <c r="AN598" s="8"/>
      <c r="AO598" s="8"/>
      <c r="AP598" s="8"/>
      <c r="AQ598" s="8"/>
      <c r="AR598" s="8"/>
      <c r="AS598" s="8"/>
    </row>
    <row r="599" spans="1:45" ht="15.75" customHeight="1" x14ac:dyDescent="0.25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  <c r="AA599" s="8"/>
      <c r="AB599" s="8"/>
      <c r="AC599" s="8"/>
      <c r="AD599" s="8"/>
      <c r="AE599" s="8"/>
      <c r="AF599" s="8"/>
      <c r="AG599" s="8"/>
      <c r="AH599" s="8"/>
      <c r="AI599" s="8"/>
      <c r="AJ599" s="8"/>
      <c r="AK599" s="8"/>
      <c r="AL599" s="8"/>
      <c r="AM599" s="8"/>
      <c r="AN599" s="8"/>
      <c r="AO599" s="8"/>
      <c r="AP599" s="8"/>
      <c r="AQ599" s="8"/>
      <c r="AR599" s="8"/>
      <c r="AS599" s="8"/>
    </row>
    <row r="600" spans="1:45" ht="15.75" customHeight="1" x14ac:dyDescent="0.25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  <c r="AA600" s="8"/>
      <c r="AB600" s="8"/>
      <c r="AC600" s="8"/>
      <c r="AD600" s="8"/>
      <c r="AE600" s="8"/>
      <c r="AF600" s="8"/>
      <c r="AG600" s="8"/>
      <c r="AH600" s="8"/>
      <c r="AI600" s="8"/>
      <c r="AJ600" s="8"/>
      <c r="AK600" s="8"/>
      <c r="AL600" s="8"/>
      <c r="AM600" s="8"/>
      <c r="AN600" s="8"/>
      <c r="AO600" s="8"/>
      <c r="AP600" s="8"/>
      <c r="AQ600" s="8"/>
      <c r="AR600" s="8"/>
      <c r="AS600" s="8"/>
    </row>
    <row r="601" spans="1:45" ht="15.75" customHeight="1" x14ac:dyDescent="0.25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  <c r="AD601" s="8"/>
      <c r="AE601" s="8"/>
      <c r="AF601" s="8"/>
      <c r="AG601" s="8"/>
      <c r="AH601" s="8"/>
      <c r="AI601" s="8"/>
      <c r="AJ601" s="8"/>
      <c r="AK601" s="8"/>
      <c r="AL601" s="8"/>
      <c r="AM601" s="8"/>
      <c r="AN601" s="8"/>
      <c r="AO601" s="8"/>
      <c r="AP601" s="8"/>
      <c r="AQ601" s="8"/>
      <c r="AR601" s="8"/>
      <c r="AS601" s="8"/>
    </row>
    <row r="602" spans="1:45" ht="15.75" customHeight="1" x14ac:dyDescent="0.25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  <c r="AD602" s="8"/>
      <c r="AE602" s="8"/>
      <c r="AF602" s="8"/>
      <c r="AG602" s="8"/>
      <c r="AH602" s="8"/>
      <c r="AI602" s="8"/>
      <c r="AJ602" s="8"/>
      <c r="AK602" s="8"/>
      <c r="AL602" s="8"/>
      <c r="AM602" s="8"/>
      <c r="AN602" s="8"/>
      <c r="AO602" s="8"/>
      <c r="AP602" s="8"/>
      <c r="AQ602" s="8"/>
      <c r="AR602" s="8"/>
      <c r="AS602" s="8"/>
    </row>
    <row r="603" spans="1:45" ht="15.75" customHeight="1" x14ac:dyDescent="0.25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  <c r="AD603" s="8"/>
      <c r="AE603" s="8"/>
      <c r="AF603" s="8"/>
      <c r="AG603" s="8"/>
      <c r="AH603" s="8"/>
      <c r="AI603" s="8"/>
      <c r="AJ603" s="8"/>
      <c r="AK603" s="8"/>
      <c r="AL603" s="8"/>
      <c r="AM603" s="8"/>
      <c r="AN603" s="8"/>
      <c r="AO603" s="8"/>
      <c r="AP603" s="8"/>
      <c r="AQ603" s="8"/>
      <c r="AR603" s="8"/>
      <c r="AS603" s="8"/>
    </row>
    <row r="604" spans="1:45" ht="15.75" customHeight="1" x14ac:dyDescent="0.25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  <c r="AD604" s="8"/>
      <c r="AE604" s="8"/>
      <c r="AF604" s="8"/>
      <c r="AG604" s="8"/>
      <c r="AH604" s="8"/>
      <c r="AI604" s="8"/>
      <c r="AJ604" s="8"/>
      <c r="AK604" s="8"/>
      <c r="AL604" s="8"/>
      <c r="AM604" s="8"/>
      <c r="AN604" s="8"/>
      <c r="AO604" s="8"/>
      <c r="AP604" s="8"/>
      <c r="AQ604" s="8"/>
      <c r="AR604" s="8"/>
      <c r="AS604" s="8"/>
    </row>
    <row r="605" spans="1:45" ht="15.75" customHeight="1" x14ac:dyDescent="0.25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  <c r="AD605" s="8"/>
      <c r="AE605" s="8"/>
      <c r="AF605" s="8"/>
      <c r="AG605" s="8"/>
      <c r="AH605" s="8"/>
      <c r="AI605" s="8"/>
      <c r="AJ605" s="8"/>
      <c r="AK605" s="8"/>
      <c r="AL605" s="8"/>
      <c r="AM605" s="8"/>
      <c r="AN605" s="8"/>
      <c r="AO605" s="8"/>
      <c r="AP605" s="8"/>
      <c r="AQ605" s="8"/>
      <c r="AR605" s="8"/>
      <c r="AS605" s="8"/>
    </row>
    <row r="606" spans="1:45" ht="15.75" customHeight="1" x14ac:dyDescent="0.25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  <c r="AD606" s="8"/>
      <c r="AE606" s="8"/>
      <c r="AF606" s="8"/>
      <c r="AG606" s="8"/>
      <c r="AH606" s="8"/>
      <c r="AI606" s="8"/>
      <c r="AJ606" s="8"/>
      <c r="AK606" s="8"/>
      <c r="AL606" s="8"/>
      <c r="AM606" s="8"/>
      <c r="AN606" s="8"/>
      <c r="AO606" s="8"/>
      <c r="AP606" s="8"/>
      <c r="AQ606" s="8"/>
      <c r="AR606" s="8"/>
      <c r="AS606" s="8"/>
    </row>
    <row r="607" spans="1:45" ht="15.75" customHeight="1" x14ac:dyDescent="0.25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  <c r="AA607" s="8"/>
      <c r="AB607" s="8"/>
      <c r="AC607" s="8"/>
      <c r="AD607" s="8"/>
      <c r="AE607" s="8"/>
      <c r="AF607" s="8"/>
      <c r="AG607" s="8"/>
      <c r="AH607" s="8"/>
      <c r="AI607" s="8"/>
      <c r="AJ607" s="8"/>
      <c r="AK607" s="8"/>
      <c r="AL607" s="8"/>
      <c r="AM607" s="8"/>
      <c r="AN607" s="8"/>
      <c r="AO607" s="8"/>
      <c r="AP607" s="8"/>
      <c r="AQ607" s="8"/>
      <c r="AR607" s="8"/>
      <c r="AS607" s="8"/>
    </row>
    <row r="608" spans="1:45" ht="15.75" customHeight="1" x14ac:dyDescent="0.25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  <c r="AA608" s="8"/>
      <c r="AB608" s="8"/>
      <c r="AC608" s="8"/>
      <c r="AD608" s="8"/>
      <c r="AE608" s="8"/>
      <c r="AF608" s="8"/>
      <c r="AG608" s="8"/>
      <c r="AH608" s="8"/>
      <c r="AI608" s="8"/>
      <c r="AJ608" s="8"/>
      <c r="AK608" s="8"/>
      <c r="AL608" s="8"/>
      <c r="AM608" s="8"/>
      <c r="AN608" s="8"/>
      <c r="AO608" s="8"/>
      <c r="AP608" s="8"/>
      <c r="AQ608" s="8"/>
      <c r="AR608" s="8"/>
      <c r="AS608" s="8"/>
    </row>
    <row r="609" spans="1:45" ht="15.75" customHeight="1" x14ac:dyDescent="0.25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  <c r="AA609" s="8"/>
      <c r="AB609" s="8"/>
      <c r="AC609" s="8"/>
      <c r="AD609" s="8"/>
      <c r="AE609" s="8"/>
      <c r="AF609" s="8"/>
      <c r="AG609" s="8"/>
      <c r="AH609" s="8"/>
      <c r="AI609" s="8"/>
      <c r="AJ609" s="8"/>
      <c r="AK609" s="8"/>
      <c r="AL609" s="8"/>
      <c r="AM609" s="8"/>
      <c r="AN609" s="8"/>
      <c r="AO609" s="8"/>
      <c r="AP609" s="8"/>
      <c r="AQ609" s="8"/>
      <c r="AR609" s="8"/>
      <c r="AS609" s="8"/>
    </row>
    <row r="610" spans="1:45" ht="15.75" customHeight="1" x14ac:dyDescent="0.25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  <c r="AA610" s="8"/>
      <c r="AB610" s="8"/>
      <c r="AC610" s="8"/>
      <c r="AD610" s="8"/>
      <c r="AE610" s="8"/>
      <c r="AF610" s="8"/>
      <c r="AG610" s="8"/>
      <c r="AH610" s="8"/>
      <c r="AI610" s="8"/>
      <c r="AJ610" s="8"/>
      <c r="AK610" s="8"/>
      <c r="AL610" s="8"/>
      <c r="AM610" s="8"/>
      <c r="AN610" s="8"/>
      <c r="AO610" s="8"/>
      <c r="AP610" s="8"/>
      <c r="AQ610" s="8"/>
      <c r="AR610" s="8"/>
      <c r="AS610" s="8"/>
    </row>
    <row r="611" spans="1:45" ht="15.75" customHeight="1" x14ac:dyDescent="0.25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  <c r="AA611" s="8"/>
      <c r="AB611" s="8"/>
      <c r="AC611" s="8"/>
      <c r="AD611" s="8"/>
      <c r="AE611" s="8"/>
      <c r="AF611" s="8"/>
      <c r="AG611" s="8"/>
      <c r="AH611" s="8"/>
      <c r="AI611" s="8"/>
      <c r="AJ611" s="8"/>
      <c r="AK611" s="8"/>
      <c r="AL611" s="8"/>
      <c r="AM611" s="8"/>
      <c r="AN611" s="8"/>
      <c r="AO611" s="8"/>
      <c r="AP611" s="8"/>
      <c r="AQ611" s="8"/>
      <c r="AR611" s="8"/>
      <c r="AS611" s="8"/>
    </row>
    <row r="612" spans="1:45" ht="15.75" customHeight="1" x14ac:dyDescent="0.25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  <c r="AA612" s="8"/>
      <c r="AB612" s="8"/>
      <c r="AC612" s="8"/>
      <c r="AD612" s="8"/>
      <c r="AE612" s="8"/>
      <c r="AF612" s="8"/>
      <c r="AG612" s="8"/>
      <c r="AH612" s="8"/>
      <c r="AI612" s="8"/>
      <c r="AJ612" s="8"/>
      <c r="AK612" s="8"/>
      <c r="AL612" s="8"/>
      <c r="AM612" s="8"/>
      <c r="AN612" s="8"/>
      <c r="AO612" s="8"/>
      <c r="AP612" s="8"/>
      <c r="AQ612" s="8"/>
      <c r="AR612" s="8"/>
      <c r="AS612" s="8"/>
    </row>
    <row r="613" spans="1:45" ht="15.75" customHeight="1" x14ac:dyDescent="0.25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  <c r="AA613" s="8"/>
      <c r="AB613" s="8"/>
      <c r="AC613" s="8"/>
      <c r="AD613" s="8"/>
      <c r="AE613" s="8"/>
      <c r="AF613" s="8"/>
      <c r="AG613" s="8"/>
      <c r="AH613" s="8"/>
      <c r="AI613" s="8"/>
      <c r="AJ613" s="8"/>
      <c r="AK613" s="8"/>
      <c r="AL613" s="8"/>
      <c r="AM613" s="8"/>
      <c r="AN613" s="8"/>
      <c r="AO613" s="8"/>
      <c r="AP613" s="8"/>
      <c r="AQ613" s="8"/>
      <c r="AR613" s="8"/>
      <c r="AS613" s="8"/>
    </row>
    <row r="614" spans="1:45" ht="15.75" customHeight="1" x14ac:dyDescent="0.25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  <c r="AA614" s="8"/>
      <c r="AB614" s="8"/>
      <c r="AC614" s="8"/>
      <c r="AD614" s="8"/>
      <c r="AE614" s="8"/>
      <c r="AF614" s="8"/>
      <c r="AG614" s="8"/>
      <c r="AH614" s="8"/>
      <c r="AI614" s="8"/>
      <c r="AJ614" s="8"/>
      <c r="AK614" s="8"/>
      <c r="AL614" s="8"/>
      <c r="AM614" s="8"/>
      <c r="AN614" s="8"/>
      <c r="AO614" s="8"/>
      <c r="AP614" s="8"/>
      <c r="AQ614" s="8"/>
      <c r="AR614" s="8"/>
      <c r="AS614" s="8"/>
    </row>
    <row r="615" spans="1:45" ht="15.75" customHeight="1" x14ac:dyDescent="0.25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/>
      <c r="AB615" s="8"/>
      <c r="AC615" s="8"/>
      <c r="AD615" s="8"/>
      <c r="AE615" s="8"/>
      <c r="AF615" s="8"/>
      <c r="AG615" s="8"/>
      <c r="AH615" s="8"/>
      <c r="AI615" s="8"/>
      <c r="AJ615" s="8"/>
      <c r="AK615" s="8"/>
      <c r="AL615" s="8"/>
      <c r="AM615" s="8"/>
      <c r="AN615" s="8"/>
      <c r="AO615" s="8"/>
      <c r="AP615" s="8"/>
      <c r="AQ615" s="8"/>
      <c r="AR615" s="8"/>
      <c r="AS615" s="8"/>
    </row>
    <row r="616" spans="1:45" ht="15.75" customHeight="1" x14ac:dyDescent="0.25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  <c r="AA616" s="8"/>
      <c r="AB616" s="8"/>
      <c r="AC616" s="8"/>
      <c r="AD616" s="8"/>
      <c r="AE616" s="8"/>
      <c r="AF616" s="8"/>
      <c r="AG616" s="8"/>
      <c r="AH616" s="8"/>
      <c r="AI616" s="8"/>
      <c r="AJ616" s="8"/>
      <c r="AK616" s="8"/>
      <c r="AL616" s="8"/>
      <c r="AM616" s="8"/>
      <c r="AN616" s="8"/>
      <c r="AO616" s="8"/>
      <c r="AP616" s="8"/>
      <c r="AQ616" s="8"/>
      <c r="AR616" s="8"/>
      <c r="AS616" s="8"/>
    </row>
    <row r="617" spans="1:45" ht="15.75" customHeight="1" x14ac:dyDescent="0.25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  <c r="AA617" s="8"/>
      <c r="AB617" s="8"/>
      <c r="AC617" s="8"/>
      <c r="AD617" s="8"/>
      <c r="AE617" s="8"/>
      <c r="AF617" s="8"/>
      <c r="AG617" s="8"/>
      <c r="AH617" s="8"/>
      <c r="AI617" s="8"/>
      <c r="AJ617" s="8"/>
      <c r="AK617" s="8"/>
      <c r="AL617" s="8"/>
      <c r="AM617" s="8"/>
      <c r="AN617" s="8"/>
      <c r="AO617" s="8"/>
      <c r="AP617" s="8"/>
      <c r="AQ617" s="8"/>
      <c r="AR617" s="8"/>
      <c r="AS617" s="8"/>
    </row>
    <row r="618" spans="1:45" ht="15.75" customHeight="1" x14ac:dyDescent="0.25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  <c r="AA618" s="8"/>
      <c r="AB618" s="8"/>
      <c r="AC618" s="8"/>
      <c r="AD618" s="8"/>
      <c r="AE618" s="8"/>
      <c r="AF618" s="8"/>
      <c r="AG618" s="8"/>
      <c r="AH618" s="8"/>
      <c r="AI618" s="8"/>
      <c r="AJ618" s="8"/>
      <c r="AK618" s="8"/>
      <c r="AL618" s="8"/>
      <c r="AM618" s="8"/>
      <c r="AN618" s="8"/>
      <c r="AO618" s="8"/>
      <c r="AP618" s="8"/>
      <c r="AQ618" s="8"/>
      <c r="AR618" s="8"/>
      <c r="AS618" s="8"/>
    </row>
    <row r="619" spans="1:45" ht="15.75" customHeight="1" x14ac:dyDescent="0.25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  <c r="AA619" s="8"/>
      <c r="AB619" s="8"/>
      <c r="AC619" s="8"/>
      <c r="AD619" s="8"/>
      <c r="AE619" s="8"/>
      <c r="AF619" s="8"/>
      <c r="AG619" s="8"/>
      <c r="AH619" s="8"/>
      <c r="AI619" s="8"/>
      <c r="AJ619" s="8"/>
      <c r="AK619" s="8"/>
      <c r="AL619" s="8"/>
      <c r="AM619" s="8"/>
      <c r="AN619" s="8"/>
      <c r="AO619" s="8"/>
      <c r="AP619" s="8"/>
      <c r="AQ619" s="8"/>
      <c r="AR619" s="8"/>
      <c r="AS619" s="8"/>
    </row>
    <row r="620" spans="1:45" ht="15.75" customHeight="1" x14ac:dyDescent="0.25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  <c r="AA620" s="8"/>
      <c r="AB620" s="8"/>
      <c r="AC620" s="8"/>
      <c r="AD620" s="8"/>
      <c r="AE620" s="8"/>
      <c r="AF620" s="8"/>
      <c r="AG620" s="8"/>
      <c r="AH620" s="8"/>
      <c r="AI620" s="8"/>
      <c r="AJ620" s="8"/>
      <c r="AK620" s="8"/>
      <c r="AL620" s="8"/>
      <c r="AM620" s="8"/>
      <c r="AN620" s="8"/>
      <c r="AO620" s="8"/>
      <c r="AP620" s="8"/>
      <c r="AQ620" s="8"/>
      <c r="AR620" s="8"/>
      <c r="AS620" s="8"/>
    </row>
    <row r="621" spans="1:45" ht="15.75" customHeight="1" x14ac:dyDescent="0.25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  <c r="AA621" s="8"/>
      <c r="AB621" s="8"/>
      <c r="AC621" s="8"/>
      <c r="AD621" s="8"/>
      <c r="AE621" s="8"/>
      <c r="AF621" s="8"/>
      <c r="AG621" s="8"/>
      <c r="AH621" s="8"/>
      <c r="AI621" s="8"/>
      <c r="AJ621" s="8"/>
      <c r="AK621" s="8"/>
      <c r="AL621" s="8"/>
      <c r="AM621" s="8"/>
      <c r="AN621" s="8"/>
      <c r="AO621" s="8"/>
      <c r="AP621" s="8"/>
      <c r="AQ621" s="8"/>
      <c r="AR621" s="8"/>
      <c r="AS621" s="8"/>
    </row>
    <row r="622" spans="1:45" ht="15.75" customHeight="1" x14ac:dyDescent="0.25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  <c r="AA622" s="8"/>
      <c r="AB622" s="8"/>
      <c r="AC622" s="8"/>
      <c r="AD622" s="8"/>
      <c r="AE622" s="8"/>
      <c r="AF622" s="8"/>
      <c r="AG622" s="8"/>
      <c r="AH622" s="8"/>
      <c r="AI622" s="8"/>
      <c r="AJ622" s="8"/>
      <c r="AK622" s="8"/>
      <c r="AL622" s="8"/>
      <c r="AM622" s="8"/>
      <c r="AN622" s="8"/>
      <c r="AO622" s="8"/>
      <c r="AP622" s="8"/>
      <c r="AQ622" s="8"/>
      <c r="AR622" s="8"/>
      <c r="AS622" s="8"/>
    </row>
    <row r="623" spans="1:45" ht="15.75" customHeight="1" x14ac:dyDescent="0.25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  <c r="AA623" s="8"/>
      <c r="AB623" s="8"/>
      <c r="AC623" s="8"/>
      <c r="AD623" s="8"/>
      <c r="AE623" s="8"/>
      <c r="AF623" s="8"/>
      <c r="AG623" s="8"/>
      <c r="AH623" s="8"/>
      <c r="AI623" s="8"/>
      <c r="AJ623" s="8"/>
      <c r="AK623" s="8"/>
      <c r="AL623" s="8"/>
      <c r="AM623" s="8"/>
      <c r="AN623" s="8"/>
      <c r="AO623" s="8"/>
      <c r="AP623" s="8"/>
      <c r="AQ623" s="8"/>
      <c r="AR623" s="8"/>
      <c r="AS623" s="8"/>
    </row>
    <row r="624" spans="1:45" ht="15.75" customHeight="1" x14ac:dyDescent="0.25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  <c r="AA624" s="8"/>
      <c r="AB624" s="8"/>
      <c r="AC624" s="8"/>
      <c r="AD624" s="8"/>
      <c r="AE624" s="8"/>
      <c r="AF624" s="8"/>
      <c r="AG624" s="8"/>
      <c r="AH624" s="8"/>
      <c r="AI624" s="8"/>
      <c r="AJ624" s="8"/>
      <c r="AK624" s="8"/>
      <c r="AL624" s="8"/>
      <c r="AM624" s="8"/>
      <c r="AN624" s="8"/>
      <c r="AO624" s="8"/>
      <c r="AP624" s="8"/>
      <c r="AQ624" s="8"/>
      <c r="AR624" s="8"/>
      <c r="AS624" s="8"/>
    </row>
    <row r="625" spans="1:45" ht="15.75" customHeight="1" x14ac:dyDescent="0.25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  <c r="AA625" s="8"/>
      <c r="AB625" s="8"/>
      <c r="AC625" s="8"/>
      <c r="AD625" s="8"/>
      <c r="AE625" s="8"/>
      <c r="AF625" s="8"/>
      <c r="AG625" s="8"/>
      <c r="AH625" s="8"/>
      <c r="AI625" s="8"/>
      <c r="AJ625" s="8"/>
      <c r="AK625" s="8"/>
      <c r="AL625" s="8"/>
      <c r="AM625" s="8"/>
      <c r="AN625" s="8"/>
      <c r="AO625" s="8"/>
      <c r="AP625" s="8"/>
      <c r="AQ625" s="8"/>
      <c r="AR625" s="8"/>
      <c r="AS625" s="8"/>
    </row>
    <row r="626" spans="1:45" ht="15.75" customHeight="1" x14ac:dyDescent="0.25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  <c r="AA626" s="8"/>
      <c r="AB626" s="8"/>
      <c r="AC626" s="8"/>
      <c r="AD626" s="8"/>
      <c r="AE626" s="8"/>
      <c r="AF626" s="8"/>
      <c r="AG626" s="8"/>
      <c r="AH626" s="8"/>
      <c r="AI626" s="8"/>
      <c r="AJ626" s="8"/>
      <c r="AK626" s="8"/>
      <c r="AL626" s="8"/>
      <c r="AM626" s="8"/>
      <c r="AN626" s="8"/>
      <c r="AO626" s="8"/>
      <c r="AP626" s="8"/>
      <c r="AQ626" s="8"/>
      <c r="AR626" s="8"/>
      <c r="AS626" s="8"/>
    </row>
    <row r="627" spans="1:45" ht="15.75" customHeight="1" x14ac:dyDescent="0.25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  <c r="AA627" s="8"/>
      <c r="AB627" s="8"/>
      <c r="AC627" s="8"/>
      <c r="AD627" s="8"/>
      <c r="AE627" s="8"/>
      <c r="AF627" s="8"/>
      <c r="AG627" s="8"/>
      <c r="AH627" s="8"/>
      <c r="AI627" s="8"/>
      <c r="AJ627" s="8"/>
      <c r="AK627" s="8"/>
      <c r="AL627" s="8"/>
      <c r="AM627" s="8"/>
      <c r="AN627" s="8"/>
      <c r="AO627" s="8"/>
      <c r="AP627" s="8"/>
      <c r="AQ627" s="8"/>
      <c r="AR627" s="8"/>
      <c r="AS627" s="8"/>
    </row>
    <row r="628" spans="1:45" ht="15.75" customHeight="1" x14ac:dyDescent="0.25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  <c r="AA628" s="8"/>
      <c r="AB628" s="8"/>
      <c r="AC628" s="8"/>
      <c r="AD628" s="8"/>
      <c r="AE628" s="8"/>
      <c r="AF628" s="8"/>
      <c r="AG628" s="8"/>
      <c r="AH628" s="8"/>
      <c r="AI628" s="8"/>
      <c r="AJ628" s="8"/>
      <c r="AK628" s="8"/>
      <c r="AL628" s="8"/>
      <c r="AM628" s="8"/>
      <c r="AN628" s="8"/>
      <c r="AO628" s="8"/>
      <c r="AP628" s="8"/>
      <c r="AQ628" s="8"/>
      <c r="AR628" s="8"/>
      <c r="AS628" s="8"/>
    </row>
    <row r="629" spans="1:45" ht="15.75" customHeight="1" x14ac:dyDescent="0.25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  <c r="AA629" s="8"/>
      <c r="AB629" s="8"/>
      <c r="AC629" s="8"/>
      <c r="AD629" s="8"/>
      <c r="AE629" s="8"/>
      <c r="AF629" s="8"/>
      <c r="AG629" s="8"/>
      <c r="AH629" s="8"/>
      <c r="AI629" s="8"/>
      <c r="AJ629" s="8"/>
      <c r="AK629" s="8"/>
      <c r="AL629" s="8"/>
      <c r="AM629" s="8"/>
      <c r="AN629" s="8"/>
      <c r="AO629" s="8"/>
      <c r="AP629" s="8"/>
      <c r="AQ629" s="8"/>
      <c r="AR629" s="8"/>
      <c r="AS629" s="8"/>
    </row>
    <row r="630" spans="1:45" ht="15.75" customHeight="1" x14ac:dyDescent="0.25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  <c r="AA630" s="8"/>
      <c r="AB630" s="8"/>
      <c r="AC630" s="8"/>
      <c r="AD630" s="8"/>
      <c r="AE630" s="8"/>
      <c r="AF630" s="8"/>
      <c r="AG630" s="8"/>
      <c r="AH630" s="8"/>
      <c r="AI630" s="8"/>
      <c r="AJ630" s="8"/>
      <c r="AK630" s="8"/>
      <c r="AL630" s="8"/>
      <c r="AM630" s="8"/>
      <c r="AN630" s="8"/>
      <c r="AO630" s="8"/>
      <c r="AP630" s="8"/>
      <c r="AQ630" s="8"/>
      <c r="AR630" s="8"/>
      <c r="AS630" s="8"/>
    </row>
    <row r="631" spans="1:45" ht="15.75" customHeight="1" x14ac:dyDescent="0.25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  <c r="AA631" s="8"/>
      <c r="AB631" s="8"/>
      <c r="AC631" s="8"/>
      <c r="AD631" s="8"/>
      <c r="AE631" s="8"/>
      <c r="AF631" s="8"/>
      <c r="AG631" s="8"/>
      <c r="AH631" s="8"/>
      <c r="AI631" s="8"/>
      <c r="AJ631" s="8"/>
      <c r="AK631" s="8"/>
      <c r="AL631" s="8"/>
      <c r="AM631" s="8"/>
      <c r="AN631" s="8"/>
      <c r="AO631" s="8"/>
      <c r="AP631" s="8"/>
      <c r="AQ631" s="8"/>
      <c r="AR631" s="8"/>
      <c r="AS631" s="8"/>
    </row>
    <row r="632" spans="1:45" ht="15.75" customHeight="1" x14ac:dyDescent="0.25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  <c r="AA632" s="8"/>
      <c r="AB632" s="8"/>
      <c r="AC632" s="8"/>
      <c r="AD632" s="8"/>
      <c r="AE632" s="8"/>
      <c r="AF632" s="8"/>
      <c r="AG632" s="8"/>
      <c r="AH632" s="8"/>
      <c r="AI632" s="8"/>
      <c r="AJ632" s="8"/>
      <c r="AK632" s="8"/>
      <c r="AL632" s="8"/>
      <c r="AM632" s="8"/>
      <c r="AN632" s="8"/>
      <c r="AO632" s="8"/>
      <c r="AP632" s="8"/>
      <c r="AQ632" s="8"/>
      <c r="AR632" s="8"/>
      <c r="AS632" s="8"/>
    </row>
    <row r="633" spans="1:45" ht="15.75" customHeight="1" x14ac:dyDescent="0.25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  <c r="AA633" s="8"/>
      <c r="AB633" s="8"/>
      <c r="AC633" s="8"/>
      <c r="AD633" s="8"/>
      <c r="AE633" s="8"/>
      <c r="AF633" s="8"/>
      <c r="AG633" s="8"/>
      <c r="AH633" s="8"/>
      <c r="AI633" s="8"/>
      <c r="AJ633" s="8"/>
      <c r="AK633" s="8"/>
      <c r="AL633" s="8"/>
      <c r="AM633" s="8"/>
      <c r="AN633" s="8"/>
      <c r="AO633" s="8"/>
      <c r="AP633" s="8"/>
      <c r="AQ633" s="8"/>
      <c r="AR633" s="8"/>
      <c r="AS633" s="8"/>
    </row>
    <row r="634" spans="1:45" ht="15.75" customHeight="1" x14ac:dyDescent="0.25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  <c r="AA634" s="8"/>
      <c r="AB634" s="8"/>
      <c r="AC634" s="8"/>
      <c r="AD634" s="8"/>
      <c r="AE634" s="8"/>
      <c r="AF634" s="8"/>
      <c r="AG634" s="8"/>
      <c r="AH634" s="8"/>
      <c r="AI634" s="8"/>
      <c r="AJ634" s="8"/>
      <c r="AK634" s="8"/>
      <c r="AL634" s="8"/>
      <c r="AM634" s="8"/>
      <c r="AN634" s="8"/>
      <c r="AO634" s="8"/>
      <c r="AP634" s="8"/>
      <c r="AQ634" s="8"/>
      <c r="AR634" s="8"/>
      <c r="AS634" s="8"/>
    </row>
    <row r="635" spans="1:45" ht="15.75" customHeight="1" x14ac:dyDescent="0.25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  <c r="AA635" s="8"/>
      <c r="AB635" s="8"/>
      <c r="AC635" s="8"/>
      <c r="AD635" s="8"/>
      <c r="AE635" s="8"/>
      <c r="AF635" s="8"/>
      <c r="AG635" s="8"/>
      <c r="AH635" s="8"/>
      <c r="AI635" s="8"/>
      <c r="AJ635" s="8"/>
      <c r="AK635" s="8"/>
      <c r="AL635" s="8"/>
      <c r="AM635" s="8"/>
      <c r="AN635" s="8"/>
      <c r="AO635" s="8"/>
      <c r="AP635" s="8"/>
      <c r="AQ635" s="8"/>
      <c r="AR635" s="8"/>
      <c r="AS635" s="8"/>
    </row>
    <row r="636" spans="1:45" ht="15.75" customHeight="1" x14ac:dyDescent="0.25">
      <c r="A636" s="8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  <c r="AA636" s="8"/>
      <c r="AB636" s="8"/>
      <c r="AC636" s="8"/>
      <c r="AD636" s="8"/>
      <c r="AE636" s="8"/>
      <c r="AF636" s="8"/>
      <c r="AG636" s="8"/>
      <c r="AH636" s="8"/>
      <c r="AI636" s="8"/>
      <c r="AJ636" s="8"/>
      <c r="AK636" s="8"/>
      <c r="AL636" s="8"/>
      <c r="AM636" s="8"/>
      <c r="AN636" s="8"/>
      <c r="AO636" s="8"/>
      <c r="AP636" s="8"/>
      <c r="AQ636" s="8"/>
      <c r="AR636" s="8"/>
      <c r="AS636" s="8"/>
    </row>
    <row r="637" spans="1:45" ht="15.75" customHeight="1" x14ac:dyDescent="0.25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  <c r="AA637" s="8"/>
      <c r="AB637" s="8"/>
      <c r="AC637" s="8"/>
      <c r="AD637" s="8"/>
      <c r="AE637" s="8"/>
      <c r="AF637" s="8"/>
      <c r="AG637" s="8"/>
      <c r="AH637" s="8"/>
      <c r="AI637" s="8"/>
      <c r="AJ637" s="8"/>
      <c r="AK637" s="8"/>
      <c r="AL637" s="8"/>
      <c r="AM637" s="8"/>
      <c r="AN637" s="8"/>
      <c r="AO637" s="8"/>
      <c r="AP637" s="8"/>
      <c r="AQ637" s="8"/>
      <c r="AR637" s="8"/>
      <c r="AS637" s="8"/>
    </row>
    <row r="638" spans="1:45" ht="15.75" customHeight="1" x14ac:dyDescent="0.25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  <c r="AA638" s="8"/>
      <c r="AB638" s="8"/>
      <c r="AC638" s="8"/>
      <c r="AD638" s="8"/>
      <c r="AE638" s="8"/>
      <c r="AF638" s="8"/>
      <c r="AG638" s="8"/>
      <c r="AH638" s="8"/>
      <c r="AI638" s="8"/>
      <c r="AJ638" s="8"/>
      <c r="AK638" s="8"/>
      <c r="AL638" s="8"/>
      <c r="AM638" s="8"/>
      <c r="AN638" s="8"/>
      <c r="AO638" s="8"/>
      <c r="AP638" s="8"/>
      <c r="AQ638" s="8"/>
      <c r="AR638" s="8"/>
      <c r="AS638" s="8"/>
    </row>
    <row r="639" spans="1:45" ht="15.75" customHeight="1" x14ac:dyDescent="0.25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  <c r="AA639" s="8"/>
      <c r="AB639" s="8"/>
      <c r="AC639" s="8"/>
      <c r="AD639" s="8"/>
      <c r="AE639" s="8"/>
      <c r="AF639" s="8"/>
      <c r="AG639" s="8"/>
      <c r="AH639" s="8"/>
      <c r="AI639" s="8"/>
      <c r="AJ639" s="8"/>
      <c r="AK639" s="8"/>
      <c r="AL639" s="8"/>
      <c r="AM639" s="8"/>
      <c r="AN639" s="8"/>
      <c r="AO639" s="8"/>
      <c r="AP639" s="8"/>
      <c r="AQ639" s="8"/>
      <c r="AR639" s="8"/>
      <c r="AS639" s="8"/>
    </row>
    <row r="640" spans="1:45" ht="15.75" customHeight="1" x14ac:dyDescent="0.25">
      <c r="A640" s="8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  <c r="AA640" s="8"/>
      <c r="AB640" s="8"/>
      <c r="AC640" s="8"/>
      <c r="AD640" s="8"/>
      <c r="AE640" s="8"/>
      <c r="AF640" s="8"/>
      <c r="AG640" s="8"/>
      <c r="AH640" s="8"/>
      <c r="AI640" s="8"/>
      <c r="AJ640" s="8"/>
      <c r="AK640" s="8"/>
      <c r="AL640" s="8"/>
      <c r="AM640" s="8"/>
      <c r="AN640" s="8"/>
      <c r="AO640" s="8"/>
      <c r="AP640" s="8"/>
      <c r="AQ640" s="8"/>
      <c r="AR640" s="8"/>
      <c r="AS640" s="8"/>
    </row>
    <row r="641" spans="1:45" ht="15.75" customHeight="1" x14ac:dyDescent="0.25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  <c r="AA641" s="8"/>
      <c r="AB641" s="8"/>
      <c r="AC641" s="8"/>
      <c r="AD641" s="8"/>
      <c r="AE641" s="8"/>
      <c r="AF641" s="8"/>
      <c r="AG641" s="8"/>
      <c r="AH641" s="8"/>
      <c r="AI641" s="8"/>
      <c r="AJ641" s="8"/>
      <c r="AK641" s="8"/>
      <c r="AL641" s="8"/>
      <c r="AM641" s="8"/>
      <c r="AN641" s="8"/>
      <c r="AO641" s="8"/>
      <c r="AP641" s="8"/>
      <c r="AQ641" s="8"/>
      <c r="AR641" s="8"/>
      <c r="AS641" s="8"/>
    </row>
    <row r="642" spans="1:45" ht="15.75" customHeight="1" x14ac:dyDescent="0.25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  <c r="AA642" s="8"/>
      <c r="AB642" s="8"/>
      <c r="AC642" s="8"/>
      <c r="AD642" s="8"/>
      <c r="AE642" s="8"/>
      <c r="AF642" s="8"/>
      <c r="AG642" s="8"/>
      <c r="AH642" s="8"/>
      <c r="AI642" s="8"/>
      <c r="AJ642" s="8"/>
      <c r="AK642" s="8"/>
      <c r="AL642" s="8"/>
      <c r="AM642" s="8"/>
      <c r="AN642" s="8"/>
      <c r="AO642" s="8"/>
      <c r="AP642" s="8"/>
      <c r="AQ642" s="8"/>
      <c r="AR642" s="8"/>
      <c r="AS642" s="8"/>
    </row>
    <row r="643" spans="1:45" ht="15.75" customHeight="1" x14ac:dyDescent="0.25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  <c r="AA643" s="8"/>
      <c r="AB643" s="8"/>
      <c r="AC643" s="8"/>
      <c r="AD643" s="8"/>
      <c r="AE643" s="8"/>
      <c r="AF643" s="8"/>
      <c r="AG643" s="8"/>
      <c r="AH643" s="8"/>
      <c r="AI643" s="8"/>
      <c r="AJ643" s="8"/>
      <c r="AK643" s="8"/>
      <c r="AL643" s="8"/>
      <c r="AM643" s="8"/>
      <c r="AN643" s="8"/>
      <c r="AO643" s="8"/>
      <c r="AP643" s="8"/>
      <c r="AQ643" s="8"/>
      <c r="AR643" s="8"/>
      <c r="AS643" s="8"/>
    </row>
    <row r="644" spans="1:45" ht="15.75" customHeight="1" x14ac:dyDescent="0.25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  <c r="AA644" s="8"/>
      <c r="AB644" s="8"/>
      <c r="AC644" s="8"/>
      <c r="AD644" s="8"/>
      <c r="AE644" s="8"/>
      <c r="AF644" s="8"/>
      <c r="AG644" s="8"/>
      <c r="AH644" s="8"/>
      <c r="AI644" s="8"/>
      <c r="AJ644" s="8"/>
      <c r="AK644" s="8"/>
      <c r="AL644" s="8"/>
      <c r="AM644" s="8"/>
      <c r="AN644" s="8"/>
      <c r="AO644" s="8"/>
      <c r="AP644" s="8"/>
      <c r="AQ644" s="8"/>
      <c r="AR644" s="8"/>
      <c r="AS644" s="8"/>
    </row>
    <row r="645" spans="1:45" ht="15.75" customHeight="1" x14ac:dyDescent="0.25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  <c r="AA645" s="8"/>
      <c r="AB645" s="8"/>
      <c r="AC645" s="8"/>
      <c r="AD645" s="8"/>
      <c r="AE645" s="8"/>
      <c r="AF645" s="8"/>
      <c r="AG645" s="8"/>
      <c r="AH645" s="8"/>
      <c r="AI645" s="8"/>
      <c r="AJ645" s="8"/>
      <c r="AK645" s="8"/>
      <c r="AL645" s="8"/>
      <c r="AM645" s="8"/>
      <c r="AN645" s="8"/>
      <c r="AO645" s="8"/>
      <c r="AP645" s="8"/>
      <c r="AQ645" s="8"/>
      <c r="AR645" s="8"/>
      <c r="AS645" s="8"/>
    </row>
    <row r="646" spans="1:45" ht="15.75" customHeight="1" x14ac:dyDescent="0.25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  <c r="AA646" s="8"/>
      <c r="AB646" s="8"/>
      <c r="AC646" s="8"/>
      <c r="AD646" s="8"/>
      <c r="AE646" s="8"/>
      <c r="AF646" s="8"/>
      <c r="AG646" s="8"/>
      <c r="AH646" s="8"/>
      <c r="AI646" s="8"/>
      <c r="AJ646" s="8"/>
      <c r="AK646" s="8"/>
      <c r="AL646" s="8"/>
      <c r="AM646" s="8"/>
      <c r="AN646" s="8"/>
      <c r="AO646" s="8"/>
      <c r="AP646" s="8"/>
      <c r="AQ646" s="8"/>
      <c r="AR646" s="8"/>
      <c r="AS646" s="8"/>
    </row>
    <row r="647" spans="1:45" ht="15.75" customHeight="1" x14ac:dyDescent="0.25">
      <c r="A647" s="8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  <c r="AA647" s="8"/>
      <c r="AB647" s="8"/>
      <c r="AC647" s="8"/>
      <c r="AD647" s="8"/>
      <c r="AE647" s="8"/>
      <c r="AF647" s="8"/>
      <c r="AG647" s="8"/>
      <c r="AH647" s="8"/>
      <c r="AI647" s="8"/>
      <c r="AJ647" s="8"/>
      <c r="AK647" s="8"/>
      <c r="AL647" s="8"/>
      <c r="AM647" s="8"/>
      <c r="AN647" s="8"/>
      <c r="AO647" s="8"/>
      <c r="AP647" s="8"/>
      <c r="AQ647" s="8"/>
      <c r="AR647" s="8"/>
      <c r="AS647" s="8"/>
    </row>
    <row r="648" spans="1:45" ht="15.75" customHeight="1" x14ac:dyDescent="0.25">
      <c r="A648" s="8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  <c r="AA648" s="8"/>
      <c r="AB648" s="8"/>
      <c r="AC648" s="8"/>
      <c r="AD648" s="8"/>
      <c r="AE648" s="8"/>
      <c r="AF648" s="8"/>
      <c r="AG648" s="8"/>
      <c r="AH648" s="8"/>
      <c r="AI648" s="8"/>
      <c r="AJ648" s="8"/>
      <c r="AK648" s="8"/>
      <c r="AL648" s="8"/>
      <c r="AM648" s="8"/>
      <c r="AN648" s="8"/>
      <c r="AO648" s="8"/>
      <c r="AP648" s="8"/>
      <c r="AQ648" s="8"/>
      <c r="AR648" s="8"/>
      <c r="AS648" s="8"/>
    </row>
    <row r="649" spans="1:45" ht="15.75" customHeight="1" x14ac:dyDescent="0.25">
      <c r="A649" s="8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  <c r="AA649" s="8"/>
      <c r="AB649" s="8"/>
      <c r="AC649" s="8"/>
      <c r="AD649" s="8"/>
      <c r="AE649" s="8"/>
      <c r="AF649" s="8"/>
      <c r="AG649" s="8"/>
      <c r="AH649" s="8"/>
      <c r="AI649" s="8"/>
      <c r="AJ649" s="8"/>
      <c r="AK649" s="8"/>
      <c r="AL649" s="8"/>
      <c r="AM649" s="8"/>
      <c r="AN649" s="8"/>
      <c r="AO649" s="8"/>
      <c r="AP649" s="8"/>
      <c r="AQ649" s="8"/>
      <c r="AR649" s="8"/>
      <c r="AS649" s="8"/>
    </row>
    <row r="650" spans="1:45" ht="15.75" customHeight="1" x14ac:dyDescent="0.25">
      <c r="A650" s="8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  <c r="AA650" s="8"/>
      <c r="AB650" s="8"/>
      <c r="AC650" s="8"/>
      <c r="AD650" s="8"/>
      <c r="AE650" s="8"/>
      <c r="AF650" s="8"/>
      <c r="AG650" s="8"/>
      <c r="AH650" s="8"/>
      <c r="AI650" s="8"/>
      <c r="AJ650" s="8"/>
      <c r="AK650" s="8"/>
      <c r="AL650" s="8"/>
      <c r="AM650" s="8"/>
      <c r="AN650" s="8"/>
      <c r="AO650" s="8"/>
      <c r="AP650" s="8"/>
      <c r="AQ650" s="8"/>
      <c r="AR650" s="8"/>
      <c r="AS650" s="8"/>
    </row>
    <row r="651" spans="1:45" ht="15.75" customHeight="1" x14ac:dyDescent="0.25">
      <c r="A651" s="8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  <c r="AA651" s="8"/>
      <c r="AB651" s="8"/>
      <c r="AC651" s="8"/>
      <c r="AD651" s="8"/>
      <c r="AE651" s="8"/>
      <c r="AF651" s="8"/>
      <c r="AG651" s="8"/>
      <c r="AH651" s="8"/>
      <c r="AI651" s="8"/>
      <c r="AJ651" s="8"/>
      <c r="AK651" s="8"/>
      <c r="AL651" s="8"/>
      <c r="AM651" s="8"/>
      <c r="AN651" s="8"/>
      <c r="AO651" s="8"/>
      <c r="AP651" s="8"/>
      <c r="AQ651" s="8"/>
      <c r="AR651" s="8"/>
      <c r="AS651" s="8"/>
    </row>
    <row r="652" spans="1:45" ht="15.75" customHeight="1" x14ac:dyDescent="0.25">
      <c r="A652" s="8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/>
      <c r="AB652" s="8"/>
      <c r="AC652" s="8"/>
      <c r="AD652" s="8"/>
      <c r="AE652" s="8"/>
      <c r="AF652" s="8"/>
      <c r="AG652" s="8"/>
      <c r="AH652" s="8"/>
      <c r="AI652" s="8"/>
      <c r="AJ652" s="8"/>
      <c r="AK652" s="8"/>
      <c r="AL652" s="8"/>
      <c r="AM652" s="8"/>
      <c r="AN652" s="8"/>
      <c r="AO652" s="8"/>
      <c r="AP652" s="8"/>
      <c r="AQ652" s="8"/>
      <c r="AR652" s="8"/>
      <c r="AS652" s="8"/>
    </row>
    <row r="653" spans="1:45" ht="15.75" customHeight="1" x14ac:dyDescent="0.25">
      <c r="A653" s="8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  <c r="AA653" s="8"/>
      <c r="AB653" s="8"/>
      <c r="AC653" s="8"/>
      <c r="AD653" s="8"/>
      <c r="AE653" s="8"/>
      <c r="AF653" s="8"/>
      <c r="AG653" s="8"/>
      <c r="AH653" s="8"/>
      <c r="AI653" s="8"/>
      <c r="AJ653" s="8"/>
      <c r="AK653" s="8"/>
      <c r="AL653" s="8"/>
      <c r="AM653" s="8"/>
      <c r="AN653" s="8"/>
      <c r="AO653" s="8"/>
      <c r="AP653" s="8"/>
      <c r="AQ653" s="8"/>
      <c r="AR653" s="8"/>
      <c r="AS653" s="8"/>
    </row>
    <row r="654" spans="1:45" ht="15.75" customHeight="1" x14ac:dyDescent="0.25">
      <c r="A654" s="8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  <c r="AA654" s="8"/>
      <c r="AB654" s="8"/>
      <c r="AC654" s="8"/>
      <c r="AD654" s="8"/>
      <c r="AE654" s="8"/>
      <c r="AF654" s="8"/>
      <c r="AG654" s="8"/>
      <c r="AH654" s="8"/>
      <c r="AI654" s="8"/>
      <c r="AJ654" s="8"/>
      <c r="AK654" s="8"/>
      <c r="AL654" s="8"/>
      <c r="AM654" s="8"/>
      <c r="AN654" s="8"/>
      <c r="AO654" s="8"/>
      <c r="AP654" s="8"/>
      <c r="AQ654" s="8"/>
      <c r="AR654" s="8"/>
      <c r="AS654" s="8"/>
    </row>
    <row r="655" spans="1:45" ht="15.75" customHeight="1" x14ac:dyDescent="0.25">
      <c r="A655" s="8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  <c r="AA655" s="8"/>
      <c r="AB655" s="8"/>
      <c r="AC655" s="8"/>
      <c r="AD655" s="8"/>
      <c r="AE655" s="8"/>
      <c r="AF655" s="8"/>
      <c r="AG655" s="8"/>
      <c r="AH655" s="8"/>
      <c r="AI655" s="8"/>
      <c r="AJ655" s="8"/>
      <c r="AK655" s="8"/>
      <c r="AL655" s="8"/>
      <c r="AM655" s="8"/>
      <c r="AN655" s="8"/>
      <c r="AO655" s="8"/>
      <c r="AP655" s="8"/>
      <c r="AQ655" s="8"/>
      <c r="AR655" s="8"/>
      <c r="AS655" s="8"/>
    </row>
    <row r="656" spans="1:45" ht="15.75" customHeight="1" x14ac:dyDescent="0.25">
      <c r="A656" s="8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  <c r="AA656" s="8"/>
      <c r="AB656" s="8"/>
      <c r="AC656" s="8"/>
      <c r="AD656" s="8"/>
      <c r="AE656" s="8"/>
      <c r="AF656" s="8"/>
      <c r="AG656" s="8"/>
      <c r="AH656" s="8"/>
      <c r="AI656" s="8"/>
      <c r="AJ656" s="8"/>
      <c r="AK656" s="8"/>
      <c r="AL656" s="8"/>
      <c r="AM656" s="8"/>
      <c r="AN656" s="8"/>
      <c r="AO656" s="8"/>
      <c r="AP656" s="8"/>
      <c r="AQ656" s="8"/>
      <c r="AR656" s="8"/>
      <c r="AS656" s="8"/>
    </row>
    <row r="657" spans="1:45" ht="15.75" customHeight="1" x14ac:dyDescent="0.25">
      <c r="A657" s="8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  <c r="AA657" s="8"/>
      <c r="AB657" s="8"/>
      <c r="AC657" s="8"/>
      <c r="AD657" s="8"/>
      <c r="AE657" s="8"/>
      <c r="AF657" s="8"/>
      <c r="AG657" s="8"/>
      <c r="AH657" s="8"/>
      <c r="AI657" s="8"/>
      <c r="AJ657" s="8"/>
      <c r="AK657" s="8"/>
      <c r="AL657" s="8"/>
      <c r="AM657" s="8"/>
      <c r="AN657" s="8"/>
      <c r="AO657" s="8"/>
      <c r="AP657" s="8"/>
      <c r="AQ657" s="8"/>
      <c r="AR657" s="8"/>
      <c r="AS657" s="8"/>
    </row>
    <row r="658" spans="1:45" ht="15.75" customHeight="1" x14ac:dyDescent="0.25">
      <c r="A658" s="8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  <c r="AA658" s="8"/>
      <c r="AB658" s="8"/>
      <c r="AC658" s="8"/>
      <c r="AD658" s="8"/>
      <c r="AE658" s="8"/>
      <c r="AF658" s="8"/>
      <c r="AG658" s="8"/>
      <c r="AH658" s="8"/>
      <c r="AI658" s="8"/>
      <c r="AJ658" s="8"/>
      <c r="AK658" s="8"/>
      <c r="AL658" s="8"/>
      <c r="AM658" s="8"/>
      <c r="AN658" s="8"/>
      <c r="AO658" s="8"/>
      <c r="AP658" s="8"/>
      <c r="AQ658" s="8"/>
      <c r="AR658" s="8"/>
      <c r="AS658" s="8"/>
    </row>
    <row r="659" spans="1:45" ht="15.75" customHeight="1" x14ac:dyDescent="0.25">
      <c r="A659" s="8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  <c r="AA659" s="8"/>
      <c r="AB659" s="8"/>
      <c r="AC659" s="8"/>
      <c r="AD659" s="8"/>
      <c r="AE659" s="8"/>
      <c r="AF659" s="8"/>
      <c r="AG659" s="8"/>
      <c r="AH659" s="8"/>
      <c r="AI659" s="8"/>
      <c r="AJ659" s="8"/>
      <c r="AK659" s="8"/>
      <c r="AL659" s="8"/>
      <c r="AM659" s="8"/>
      <c r="AN659" s="8"/>
      <c r="AO659" s="8"/>
      <c r="AP659" s="8"/>
      <c r="AQ659" s="8"/>
      <c r="AR659" s="8"/>
      <c r="AS659" s="8"/>
    </row>
    <row r="660" spans="1:45" ht="15.75" customHeight="1" x14ac:dyDescent="0.25">
      <c r="A660" s="8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  <c r="AA660" s="8"/>
      <c r="AB660" s="8"/>
      <c r="AC660" s="8"/>
      <c r="AD660" s="8"/>
      <c r="AE660" s="8"/>
      <c r="AF660" s="8"/>
      <c r="AG660" s="8"/>
      <c r="AH660" s="8"/>
      <c r="AI660" s="8"/>
      <c r="AJ660" s="8"/>
      <c r="AK660" s="8"/>
      <c r="AL660" s="8"/>
      <c r="AM660" s="8"/>
      <c r="AN660" s="8"/>
      <c r="AO660" s="8"/>
      <c r="AP660" s="8"/>
      <c r="AQ660" s="8"/>
      <c r="AR660" s="8"/>
      <c r="AS660" s="8"/>
    </row>
    <row r="661" spans="1:45" ht="15.75" customHeight="1" x14ac:dyDescent="0.25">
      <c r="A661" s="8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  <c r="AA661" s="8"/>
      <c r="AB661" s="8"/>
      <c r="AC661" s="8"/>
      <c r="AD661" s="8"/>
      <c r="AE661" s="8"/>
      <c r="AF661" s="8"/>
      <c r="AG661" s="8"/>
      <c r="AH661" s="8"/>
      <c r="AI661" s="8"/>
      <c r="AJ661" s="8"/>
      <c r="AK661" s="8"/>
      <c r="AL661" s="8"/>
      <c r="AM661" s="8"/>
      <c r="AN661" s="8"/>
      <c r="AO661" s="8"/>
      <c r="AP661" s="8"/>
      <c r="AQ661" s="8"/>
      <c r="AR661" s="8"/>
      <c r="AS661" s="8"/>
    </row>
    <row r="662" spans="1:45" ht="15.75" customHeight="1" x14ac:dyDescent="0.25">
      <c r="A662" s="8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  <c r="AA662" s="8"/>
      <c r="AB662" s="8"/>
      <c r="AC662" s="8"/>
      <c r="AD662" s="8"/>
      <c r="AE662" s="8"/>
      <c r="AF662" s="8"/>
      <c r="AG662" s="8"/>
      <c r="AH662" s="8"/>
      <c r="AI662" s="8"/>
      <c r="AJ662" s="8"/>
      <c r="AK662" s="8"/>
      <c r="AL662" s="8"/>
      <c r="AM662" s="8"/>
      <c r="AN662" s="8"/>
      <c r="AO662" s="8"/>
      <c r="AP662" s="8"/>
      <c r="AQ662" s="8"/>
      <c r="AR662" s="8"/>
      <c r="AS662" s="8"/>
    </row>
    <row r="663" spans="1:45" ht="15.75" customHeight="1" x14ac:dyDescent="0.25">
      <c r="A663" s="8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  <c r="AA663" s="8"/>
      <c r="AB663" s="8"/>
      <c r="AC663" s="8"/>
      <c r="AD663" s="8"/>
      <c r="AE663" s="8"/>
      <c r="AF663" s="8"/>
      <c r="AG663" s="8"/>
      <c r="AH663" s="8"/>
      <c r="AI663" s="8"/>
      <c r="AJ663" s="8"/>
      <c r="AK663" s="8"/>
      <c r="AL663" s="8"/>
      <c r="AM663" s="8"/>
      <c r="AN663" s="8"/>
      <c r="AO663" s="8"/>
      <c r="AP663" s="8"/>
      <c r="AQ663" s="8"/>
      <c r="AR663" s="8"/>
      <c r="AS663" s="8"/>
    </row>
    <row r="664" spans="1:45" ht="15.75" customHeight="1" x14ac:dyDescent="0.25">
      <c r="A664" s="8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  <c r="AA664" s="8"/>
      <c r="AB664" s="8"/>
      <c r="AC664" s="8"/>
      <c r="AD664" s="8"/>
      <c r="AE664" s="8"/>
      <c r="AF664" s="8"/>
      <c r="AG664" s="8"/>
      <c r="AH664" s="8"/>
      <c r="AI664" s="8"/>
      <c r="AJ664" s="8"/>
      <c r="AK664" s="8"/>
      <c r="AL664" s="8"/>
      <c r="AM664" s="8"/>
      <c r="AN664" s="8"/>
      <c r="AO664" s="8"/>
      <c r="AP664" s="8"/>
      <c r="AQ664" s="8"/>
      <c r="AR664" s="8"/>
      <c r="AS664" s="8"/>
    </row>
    <row r="665" spans="1:45" ht="15.75" customHeight="1" x14ac:dyDescent="0.25">
      <c r="A665" s="8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  <c r="AA665" s="8"/>
      <c r="AB665" s="8"/>
      <c r="AC665" s="8"/>
      <c r="AD665" s="8"/>
      <c r="AE665" s="8"/>
      <c r="AF665" s="8"/>
      <c r="AG665" s="8"/>
      <c r="AH665" s="8"/>
      <c r="AI665" s="8"/>
      <c r="AJ665" s="8"/>
      <c r="AK665" s="8"/>
      <c r="AL665" s="8"/>
      <c r="AM665" s="8"/>
      <c r="AN665" s="8"/>
      <c r="AO665" s="8"/>
      <c r="AP665" s="8"/>
      <c r="AQ665" s="8"/>
      <c r="AR665" s="8"/>
      <c r="AS665" s="8"/>
    </row>
    <row r="666" spans="1:45" ht="15.75" customHeight="1" x14ac:dyDescent="0.25">
      <c r="A666" s="8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  <c r="AA666" s="8"/>
      <c r="AB666" s="8"/>
      <c r="AC666" s="8"/>
      <c r="AD666" s="8"/>
      <c r="AE666" s="8"/>
      <c r="AF666" s="8"/>
      <c r="AG666" s="8"/>
      <c r="AH666" s="8"/>
      <c r="AI666" s="8"/>
      <c r="AJ666" s="8"/>
      <c r="AK666" s="8"/>
      <c r="AL666" s="8"/>
      <c r="AM666" s="8"/>
      <c r="AN666" s="8"/>
      <c r="AO666" s="8"/>
      <c r="AP666" s="8"/>
      <c r="AQ666" s="8"/>
      <c r="AR666" s="8"/>
      <c r="AS666" s="8"/>
    </row>
    <row r="667" spans="1:45" ht="15.75" customHeight="1" x14ac:dyDescent="0.25">
      <c r="A667" s="8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  <c r="AA667" s="8"/>
      <c r="AB667" s="8"/>
      <c r="AC667" s="8"/>
      <c r="AD667" s="8"/>
      <c r="AE667" s="8"/>
      <c r="AF667" s="8"/>
      <c r="AG667" s="8"/>
      <c r="AH667" s="8"/>
      <c r="AI667" s="8"/>
      <c r="AJ667" s="8"/>
      <c r="AK667" s="8"/>
      <c r="AL667" s="8"/>
      <c r="AM667" s="8"/>
      <c r="AN667" s="8"/>
      <c r="AO667" s="8"/>
      <c r="AP667" s="8"/>
      <c r="AQ667" s="8"/>
      <c r="AR667" s="8"/>
      <c r="AS667" s="8"/>
    </row>
    <row r="668" spans="1:45" ht="15.75" customHeight="1" x14ac:dyDescent="0.25">
      <c r="A668" s="8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  <c r="AA668" s="8"/>
      <c r="AB668" s="8"/>
      <c r="AC668" s="8"/>
      <c r="AD668" s="8"/>
      <c r="AE668" s="8"/>
      <c r="AF668" s="8"/>
      <c r="AG668" s="8"/>
      <c r="AH668" s="8"/>
      <c r="AI668" s="8"/>
      <c r="AJ668" s="8"/>
      <c r="AK668" s="8"/>
      <c r="AL668" s="8"/>
      <c r="AM668" s="8"/>
      <c r="AN668" s="8"/>
      <c r="AO668" s="8"/>
      <c r="AP668" s="8"/>
      <c r="AQ668" s="8"/>
      <c r="AR668" s="8"/>
      <c r="AS668" s="8"/>
    </row>
    <row r="669" spans="1:45" ht="15.75" customHeight="1" x14ac:dyDescent="0.25">
      <c r="A669" s="8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  <c r="AA669" s="8"/>
      <c r="AB669" s="8"/>
      <c r="AC669" s="8"/>
      <c r="AD669" s="8"/>
      <c r="AE669" s="8"/>
      <c r="AF669" s="8"/>
      <c r="AG669" s="8"/>
      <c r="AH669" s="8"/>
      <c r="AI669" s="8"/>
      <c r="AJ669" s="8"/>
      <c r="AK669" s="8"/>
      <c r="AL669" s="8"/>
      <c r="AM669" s="8"/>
      <c r="AN669" s="8"/>
      <c r="AO669" s="8"/>
      <c r="AP669" s="8"/>
      <c r="AQ669" s="8"/>
      <c r="AR669" s="8"/>
      <c r="AS669" s="8"/>
    </row>
    <row r="670" spans="1:45" ht="15.75" customHeight="1" x14ac:dyDescent="0.25">
      <c r="A670" s="8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  <c r="AA670" s="8"/>
      <c r="AB670" s="8"/>
      <c r="AC670" s="8"/>
      <c r="AD670" s="8"/>
      <c r="AE670" s="8"/>
      <c r="AF670" s="8"/>
      <c r="AG670" s="8"/>
      <c r="AH670" s="8"/>
      <c r="AI670" s="8"/>
      <c r="AJ670" s="8"/>
      <c r="AK670" s="8"/>
      <c r="AL670" s="8"/>
      <c r="AM670" s="8"/>
      <c r="AN670" s="8"/>
      <c r="AO670" s="8"/>
      <c r="AP670" s="8"/>
      <c r="AQ670" s="8"/>
      <c r="AR670" s="8"/>
      <c r="AS670" s="8"/>
    </row>
    <row r="671" spans="1:45" ht="15.75" customHeight="1" x14ac:dyDescent="0.25">
      <c r="A671" s="8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  <c r="AA671" s="8"/>
      <c r="AB671" s="8"/>
      <c r="AC671" s="8"/>
      <c r="AD671" s="8"/>
      <c r="AE671" s="8"/>
      <c r="AF671" s="8"/>
      <c r="AG671" s="8"/>
      <c r="AH671" s="8"/>
      <c r="AI671" s="8"/>
      <c r="AJ671" s="8"/>
      <c r="AK671" s="8"/>
      <c r="AL671" s="8"/>
      <c r="AM671" s="8"/>
      <c r="AN671" s="8"/>
      <c r="AO671" s="8"/>
      <c r="AP671" s="8"/>
      <c r="AQ671" s="8"/>
      <c r="AR671" s="8"/>
      <c r="AS671" s="8"/>
    </row>
    <row r="672" spans="1:45" ht="15.75" customHeight="1" x14ac:dyDescent="0.25">
      <c r="A672" s="8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  <c r="AA672" s="8"/>
      <c r="AB672" s="8"/>
      <c r="AC672" s="8"/>
      <c r="AD672" s="8"/>
      <c r="AE672" s="8"/>
      <c r="AF672" s="8"/>
      <c r="AG672" s="8"/>
      <c r="AH672" s="8"/>
      <c r="AI672" s="8"/>
      <c r="AJ672" s="8"/>
      <c r="AK672" s="8"/>
      <c r="AL672" s="8"/>
      <c r="AM672" s="8"/>
      <c r="AN672" s="8"/>
      <c r="AO672" s="8"/>
      <c r="AP672" s="8"/>
      <c r="AQ672" s="8"/>
      <c r="AR672" s="8"/>
      <c r="AS672" s="8"/>
    </row>
    <row r="673" spans="1:45" ht="15.75" customHeight="1" x14ac:dyDescent="0.25">
      <c r="A673" s="8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  <c r="AA673" s="8"/>
      <c r="AB673" s="8"/>
      <c r="AC673" s="8"/>
      <c r="AD673" s="8"/>
      <c r="AE673" s="8"/>
      <c r="AF673" s="8"/>
      <c r="AG673" s="8"/>
      <c r="AH673" s="8"/>
      <c r="AI673" s="8"/>
      <c r="AJ673" s="8"/>
      <c r="AK673" s="8"/>
      <c r="AL673" s="8"/>
      <c r="AM673" s="8"/>
      <c r="AN673" s="8"/>
      <c r="AO673" s="8"/>
      <c r="AP673" s="8"/>
      <c r="AQ673" s="8"/>
      <c r="AR673" s="8"/>
      <c r="AS673" s="8"/>
    </row>
    <row r="674" spans="1:45" ht="15.75" customHeight="1" x14ac:dyDescent="0.25">
      <c r="A674" s="8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  <c r="AA674" s="8"/>
      <c r="AB674" s="8"/>
      <c r="AC674" s="8"/>
      <c r="AD674" s="8"/>
      <c r="AE674" s="8"/>
      <c r="AF674" s="8"/>
      <c r="AG674" s="8"/>
      <c r="AH674" s="8"/>
      <c r="AI674" s="8"/>
      <c r="AJ674" s="8"/>
      <c r="AK674" s="8"/>
      <c r="AL674" s="8"/>
      <c r="AM674" s="8"/>
      <c r="AN674" s="8"/>
      <c r="AO674" s="8"/>
      <c r="AP674" s="8"/>
      <c r="AQ674" s="8"/>
      <c r="AR674" s="8"/>
      <c r="AS674" s="8"/>
    </row>
    <row r="675" spans="1:45" ht="15.75" customHeight="1" x14ac:dyDescent="0.25">
      <c r="A675" s="8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  <c r="AA675" s="8"/>
      <c r="AB675" s="8"/>
      <c r="AC675" s="8"/>
      <c r="AD675" s="8"/>
      <c r="AE675" s="8"/>
      <c r="AF675" s="8"/>
      <c r="AG675" s="8"/>
      <c r="AH675" s="8"/>
      <c r="AI675" s="8"/>
      <c r="AJ675" s="8"/>
      <c r="AK675" s="8"/>
      <c r="AL675" s="8"/>
      <c r="AM675" s="8"/>
      <c r="AN675" s="8"/>
      <c r="AO675" s="8"/>
      <c r="AP675" s="8"/>
      <c r="AQ675" s="8"/>
      <c r="AR675" s="8"/>
      <c r="AS675" s="8"/>
    </row>
    <row r="676" spans="1:45" ht="15.75" customHeight="1" x14ac:dyDescent="0.25">
      <c r="A676" s="8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  <c r="AA676" s="8"/>
      <c r="AB676" s="8"/>
      <c r="AC676" s="8"/>
      <c r="AD676" s="8"/>
      <c r="AE676" s="8"/>
      <c r="AF676" s="8"/>
      <c r="AG676" s="8"/>
      <c r="AH676" s="8"/>
      <c r="AI676" s="8"/>
      <c r="AJ676" s="8"/>
      <c r="AK676" s="8"/>
      <c r="AL676" s="8"/>
      <c r="AM676" s="8"/>
      <c r="AN676" s="8"/>
      <c r="AO676" s="8"/>
      <c r="AP676" s="8"/>
      <c r="AQ676" s="8"/>
      <c r="AR676" s="8"/>
      <c r="AS676" s="8"/>
    </row>
    <row r="677" spans="1:45" ht="15.75" customHeight="1" x14ac:dyDescent="0.25">
      <c r="A677" s="8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  <c r="AA677" s="8"/>
      <c r="AB677" s="8"/>
      <c r="AC677" s="8"/>
      <c r="AD677" s="8"/>
      <c r="AE677" s="8"/>
      <c r="AF677" s="8"/>
      <c r="AG677" s="8"/>
      <c r="AH677" s="8"/>
      <c r="AI677" s="8"/>
      <c r="AJ677" s="8"/>
      <c r="AK677" s="8"/>
      <c r="AL677" s="8"/>
      <c r="AM677" s="8"/>
      <c r="AN677" s="8"/>
      <c r="AO677" s="8"/>
      <c r="AP677" s="8"/>
      <c r="AQ677" s="8"/>
      <c r="AR677" s="8"/>
      <c r="AS677" s="8"/>
    </row>
    <row r="678" spans="1:45" ht="15.75" customHeight="1" x14ac:dyDescent="0.25">
      <c r="A678" s="8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  <c r="AA678" s="8"/>
      <c r="AB678" s="8"/>
      <c r="AC678" s="8"/>
      <c r="AD678" s="8"/>
      <c r="AE678" s="8"/>
      <c r="AF678" s="8"/>
      <c r="AG678" s="8"/>
      <c r="AH678" s="8"/>
      <c r="AI678" s="8"/>
      <c r="AJ678" s="8"/>
      <c r="AK678" s="8"/>
      <c r="AL678" s="8"/>
      <c r="AM678" s="8"/>
      <c r="AN678" s="8"/>
      <c r="AO678" s="8"/>
      <c r="AP678" s="8"/>
      <c r="AQ678" s="8"/>
      <c r="AR678" s="8"/>
      <c r="AS678" s="8"/>
    </row>
    <row r="679" spans="1:45" ht="15.75" customHeight="1" x14ac:dyDescent="0.25">
      <c r="A679" s="8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  <c r="AA679" s="8"/>
      <c r="AB679" s="8"/>
      <c r="AC679" s="8"/>
      <c r="AD679" s="8"/>
      <c r="AE679" s="8"/>
      <c r="AF679" s="8"/>
      <c r="AG679" s="8"/>
      <c r="AH679" s="8"/>
      <c r="AI679" s="8"/>
      <c r="AJ679" s="8"/>
      <c r="AK679" s="8"/>
      <c r="AL679" s="8"/>
      <c r="AM679" s="8"/>
      <c r="AN679" s="8"/>
      <c r="AO679" s="8"/>
      <c r="AP679" s="8"/>
      <c r="AQ679" s="8"/>
      <c r="AR679" s="8"/>
      <c r="AS679" s="8"/>
    </row>
    <row r="680" spans="1:45" ht="15.75" customHeight="1" x14ac:dyDescent="0.25">
      <c r="A680" s="8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  <c r="AA680" s="8"/>
      <c r="AB680" s="8"/>
      <c r="AC680" s="8"/>
      <c r="AD680" s="8"/>
      <c r="AE680" s="8"/>
      <c r="AF680" s="8"/>
      <c r="AG680" s="8"/>
      <c r="AH680" s="8"/>
      <c r="AI680" s="8"/>
      <c r="AJ680" s="8"/>
      <c r="AK680" s="8"/>
      <c r="AL680" s="8"/>
      <c r="AM680" s="8"/>
      <c r="AN680" s="8"/>
      <c r="AO680" s="8"/>
      <c r="AP680" s="8"/>
      <c r="AQ680" s="8"/>
      <c r="AR680" s="8"/>
      <c r="AS680" s="8"/>
    </row>
    <row r="681" spans="1:45" ht="15.75" customHeight="1" x14ac:dyDescent="0.25">
      <c r="A681" s="8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  <c r="AA681" s="8"/>
      <c r="AB681" s="8"/>
      <c r="AC681" s="8"/>
      <c r="AD681" s="8"/>
      <c r="AE681" s="8"/>
      <c r="AF681" s="8"/>
      <c r="AG681" s="8"/>
      <c r="AH681" s="8"/>
      <c r="AI681" s="8"/>
      <c r="AJ681" s="8"/>
      <c r="AK681" s="8"/>
      <c r="AL681" s="8"/>
      <c r="AM681" s="8"/>
      <c r="AN681" s="8"/>
      <c r="AO681" s="8"/>
      <c r="AP681" s="8"/>
      <c r="AQ681" s="8"/>
      <c r="AR681" s="8"/>
      <c r="AS681" s="8"/>
    </row>
    <row r="682" spans="1:45" ht="15.75" customHeight="1" x14ac:dyDescent="0.25">
      <c r="A682" s="8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  <c r="AA682" s="8"/>
      <c r="AB682" s="8"/>
      <c r="AC682" s="8"/>
      <c r="AD682" s="8"/>
      <c r="AE682" s="8"/>
      <c r="AF682" s="8"/>
      <c r="AG682" s="8"/>
      <c r="AH682" s="8"/>
      <c r="AI682" s="8"/>
      <c r="AJ682" s="8"/>
      <c r="AK682" s="8"/>
      <c r="AL682" s="8"/>
      <c r="AM682" s="8"/>
      <c r="AN682" s="8"/>
      <c r="AO682" s="8"/>
      <c r="AP682" s="8"/>
      <c r="AQ682" s="8"/>
      <c r="AR682" s="8"/>
      <c r="AS682" s="8"/>
    </row>
    <row r="683" spans="1:45" ht="15.75" customHeight="1" x14ac:dyDescent="0.25">
      <c r="A683" s="8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  <c r="AA683" s="8"/>
      <c r="AB683" s="8"/>
      <c r="AC683" s="8"/>
      <c r="AD683" s="8"/>
      <c r="AE683" s="8"/>
      <c r="AF683" s="8"/>
      <c r="AG683" s="8"/>
      <c r="AH683" s="8"/>
      <c r="AI683" s="8"/>
      <c r="AJ683" s="8"/>
      <c r="AK683" s="8"/>
      <c r="AL683" s="8"/>
      <c r="AM683" s="8"/>
      <c r="AN683" s="8"/>
      <c r="AO683" s="8"/>
      <c r="AP683" s="8"/>
      <c r="AQ683" s="8"/>
      <c r="AR683" s="8"/>
      <c r="AS683" s="8"/>
    </row>
    <row r="684" spans="1:45" ht="15.75" customHeight="1" x14ac:dyDescent="0.25">
      <c r="A684" s="8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  <c r="AA684" s="8"/>
      <c r="AB684" s="8"/>
      <c r="AC684" s="8"/>
      <c r="AD684" s="8"/>
      <c r="AE684" s="8"/>
      <c r="AF684" s="8"/>
      <c r="AG684" s="8"/>
      <c r="AH684" s="8"/>
      <c r="AI684" s="8"/>
      <c r="AJ684" s="8"/>
      <c r="AK684" s="8"/>
      <c r="AL684" s="8"/>
      <c r="AM684" s="8"/>
      <c r="AN684" s="8"/>
      <c r="AO684" s="8"/>
      <c r="AP684" s="8"/>
      <c r="AQ684" s="8"/>
      <c r="AR684" s="8"/>
      <c r="AS684" s="8"/>
    </row>
    <row r="685" spans="1:45" ht="15.75" customHeight="1" x14ac:dyDescent="0.25">
      <c r="A685" s="8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  <c r="AA685" s="8"/>
      <c r="AB685" s="8"/>
      <c r="AC685" s="8"/>
      <c r="AD685" s="8"/>
      <c r="AE685" s="8"/>
      <c r="AF685" s="8"/>
      <c r="AG685" s="8"/>
      <c r="AH685" s="8"/>
      <c r="AI685" s="8"/>
      <c r="AJ685" s="8"/>
      <c r="AK685" s="8"/>
      <c r="AL685" s="8"/>
      <c r="AM685" s="8"/>
      <c r="AN685" s="8"/>
      <c r="AO685" s="8"/>
      <c r="AP685" s="8"/>
      <c r="AQ685" s="8"/>
      <c r="AR685" s="8"/>
      <c r="AS685" s="8"/>
    </row>
    <row r="686" spans="1:45" ht="15.75" customHeight="1" x14ac:dyDescent="0.25">
      <c r="A686" s="8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  <c r="AA686" s="8"/>
      <c r="AB686" s="8"/>
      <c r="AC686" s="8"/>
      <c r="AD686" s="8"/>
      <c r="AE686" s="8"/>
      <c r="AF686" s="8"/>
      <c r="AG686" s="8"/>
      <c r="AH686" s="8"/>
      <c r="AI686" s="8"/>
      <c r="AJ686" s="8"/>
      <c r="AK686" s="8"/>
      <c r="AL686" s="8"/>
      <c r="AM686" s="8"/>
      <c r="AN686" s="8"/>
      <c r="AO686" s="8"/>
      <c r="AP686" s="8"/>
      <c r="AQ686" s="8"/>
      <c r="AR686" s="8"/>
      <c r="AS686" s="8"/>
    </row>
    <row r="687" spans="1:45" ht="15.75" customHeight="1" x14ac:dyDescent="0.25">
      <c r="A687" s="8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  <c r="AA687" s="8"/>
      <c r="AB687" s="8"/>
      <c r="AC687" s="8"/>
      <c r="AD687" s="8"/>
      <c r="AE687" s="8"/>
      <c r="AF687" s="8"/>
      <c r="AG687" s="8"/>
      <c r="AH687" s="8"/>
      <c r="AI687" s="8"/>
      <c r="AJ687" s="8"/>
      <c r="AK687" s="8"/>
      <c r="AL687" s="8"/>
      <c r="AM687" s="8"/>
      <c r="AN687" s="8"/>
      <c r="AO687" s="8"/>
      <c r="AP687" s="8"/>
      <c r="AQ687" s="8"/>
      <c r="AR687" s="8"/>
      <c r="AS687" s="8"/>
    </row>
    <row r="688" spans="1:45" ht="15.75" customHeight="1" x14ac:dyDescent="0.25">
      <c r="A688" s="8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  <c r="AA688" s="8"/>
      <c r="AB688" s="8"/>
      <c r="AC688" s="8"/>
      <c r="AD688" s="8"/>
      <c r="AE688" s="8"/>
      <c r="AF688" s="8"/>
      <c r="AG688" s="8"/>
      <c r="AH688" s="8"/>
      <c r="AI688" s="8"/>
      <c r="AJ688" s="8"/>
      <c r="AK688" s="8"/>
      <c r="AL688" s="8"/>
      <c r="AM688" s="8"/>
      <c r="AN688" s="8"/>
      <c r="AO688" s="8"/>
      <c r="AP688" s="8"/>
      <c r="AQ688" s="8"/>
      <c r="AR688" s="8"/>
      <c r="AS688" s="8"/>
    </row>
    <row r="689" spans="1:45" ht="15.75" customHeight="1" x14ac:dyDescent="0.25">
      <c r="A689" s="8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  <c r="AA689" s="8"/>
      <c r="AB689" s="8"/>
      <c r="AC689" s="8"/>
      <c r="AD689" s="8"/>
      <c r="AE689" s="8"/>
      <c r="AF689" s="8"/>
      <c r="AG689" s="8"/>
      <c r="AH689" s="8"/>
      <c r="AI689" s="8"/>
      <c r="AJ689" s="8"/>
      <c r="AK689" s="8"/>
      <c r="AL689" s="8"/>
      <c r="AM689" s="8"/>
      <c r="AN689" s="8"/>
      <c r="AO689" s="8"/>
      <c r="AP689" s="8"/>
      <c r="AQ689" s="8"/>
      <c r="AR689" s="8"/>
      <c r="AS689" s="8"/>
    </row>
    <row r="690" spans="1:45" ht="15.75" customHeight="1" x14ac:dyDescent="0.25">
      <c r="A690" s="8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  <c r="AA690" s="8"/>
      <c r="AB690" s="8"/>
      <c r="AC690" s="8"/>
      <c r="AD690" s="8"/>
      <c r="AE690" s="8"/>
      <c r="AF690" s="8"/>
      <c r="AG690" s="8"/>
      <c r="AH690" s="8"/>
      <c r="AI690" s="8"/>
      <c r="AJ690" s="8"/>
      <c r="AK690" s="8"/>
      <c r="AL690" s="8"/>
      <c r="AM690" s="8"/>
      <c r="AN690" s="8"/>
      <c r="AO690" s="8"/>
      <c r="AP690" s="8"/>
      <c r="AQ690" s="8"/>
      <c r="AR690" s="8"/>
      <c r="AS690" s="8"/>
    </row>
    <row r="691" spans="1:45" ht="15.75" customHeight="1" x14ac:dyDescent="0.25">
      <c r="A691" s="8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  <c r="AA691" s="8"/>
      <c r="AB691" s="8"/>
      <c r="AC691" s="8"/>
      <c r="AD691" s="8"/>
      <c r="AE691" s="8"/>
      <c r="AF691" s="8"/>
      <c r="AG691" s="8"/>
      <c r="AH691" s="8"/>
      <c r="AI691" s="8"/>
      <c r="AJ691" s="8"/>
      <c r="AK691" s="8"/>
      <c r="AL691" s="8"/>
      <c r="AM691" s="8"/>
      <c r="AN691" s="8"/>
      <c r="AO691" s="8"/>
      <c r="AP691" s="8"/>
      <c r="AQ691" s="8"/>
      <c r="AR691" s="8"/>
      <c r="AS691" s="8"/>
    </row>
    <row r="692" spans="1:45" ht="15.75" customHeight="1" x14ac:dyDescent="0.25">
      <c r="A692" s="8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  <c r="AA692" s="8"/>
      <c r="AB692" s="8"/>
      <c r="AC692" s="8"/>
      <c r="AD692" s="8"/>
      <c r="AE692" s="8"/>
      <c r="AF692" s="8"/>
      <c r="AG692" s="8"/>
      <c r="AH692" s="8"/>
      <c r="AI692" s="8"/>
      <c r="AJ692" s="8"/>
      <c r="AK692" s="8"/>
      <c r="AL692" s="8"/>
      <c r="AM692" s="8"/>
      <c r="AN692" s="8"/>
      <c r="AO692" s="8"/>
      <c r="AP692" s="8"/>
      <c r="AQ692" s="8"/>
      <c r="AR692" s="8"/>
      <c r="AS692" s="8"/>
    </row>
    <row r="693" spans="1:45" ht="15.75" customHeight="1" x14ac:dyDescent="0.25">
      <c r="A693" s="8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  <c r="AA693" s="8"/>
      <c r="AB693" s="8"/>
      <c r="AC693" s="8"/>
      <c r="AD693" s="8"/>
      <c r="AE693" s="8"/>
      <c r="AF693" s="8"/>
      <c r="AG693" s="8"/>
      <c r="AH693" s="8"/>
      <c r="AI693" s="8"/>
      <c r="AJ693" s="8"/>
      <c r="AK693" s="8"/>
      <c r="AL693" s="8"/>
      <c r="AM693" s="8"/>
      <c r="AN693" s="8"/>
      <c r="AO693" s="8"/>
      <c r="AP693" s="8"/>
      <c r="AQ693" s="8"/>
      <c r="AR693" s="8"/>
      <c r="AS693" s="8"/>
    </row>
    <row r="694" spans="1:45" ht="15.75" customHeight="1" x14ac:dyDescent="0.25">
      <c r="A694" s="8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  <c r="AA694" s="8"/>
      <c r="AB694" s="8"/>
      <c r="AC694" s="8"/>
      <c r="AD694" s="8"/>
      <c r="AE694" s="8"/>
      <c r="AF694" s="8"/>
      <c r="AG694" s="8"/>
      <c r="AH694" s="8"/>
      <c r="AI694" s="8"/>
      <c r="AJ694" s="8"/>
      <c r="AK694" s="8"/>
      <c r="AL694" s="8"/>
      <c r="AM694" s="8"/>
      <c r="AN694" s="8"/>
      <c r="AO694" s="8"/>
      <c r="AP694" s="8"/>
      <c r="AQ694" s="8"/>
      <c r="AR694" s="8"/>
      <c r="AS694" s="8"/>
    </row>
    <row r="695" spans="1:45" ht="15.75" customHeight="1" x14ac:dyDescent="0.25">
      <c r="A695" s="8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  <c r="AA695" s="8"/>
      <c r="AB695" s="8"/>
      <c r="AC695" s="8"/>
      <c r="AD695" s="8"/>
      <c r="AE695" s="8"/>
      <c r="AF695" s="8"/>
      <c r="AG695" s="8"/>
      <c r="AH695" s="8"/>
      <c r="AI695" s="8"/>
      <c r="AJ695" s="8"/>
      <c r="AK695" s="8"/>
      <c r="AL695" s="8"/>
      <c r="AM695" s="8"/>
      <c r="AN695" s="8"/>
      <c r="AO695" s="8"/>
      <c r="AP695" s="8"/>
      <c r="AQ695" s="8"/>
      <c r="AR695" s="8"/>
      <c r="AS695" s="8"/>
    </row>
    <row r="696" spans="1:45" ht="15.75" customHeight="1" x14ac:dyDescent="0.25">
      <c r="A696" s="8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  <c r="AA696" s="8"/>
      <c r="AB696" s="8"/>
      <c r="AC696" s="8"/>
      <c r="AD696" s="8"/>
      <c r="AE696" s="8"/>
      <c r="AF696" s="8"/>
      <c r="AG696" s="8"/>
      <c r="AH696" s="8"/>
      <c r="AI696" s="8"/>
      <c r="AJ696" s="8"/>
      <c r="AK696" s="8"/>
      <c r="AL696" s="8"/>
      <c r="AM696" s="8"/>
      <c r="AN696" s="8"/>
      <c r="AO696" s="8"/>
      <c r="AP696" s="8"/>
      <c r="AQ696" s="8"/>
      <c r="AR696" s="8"/>
      <c r="AS696" s="8"/>
    </row>
    <row r="697" spans="1:45" ht="15.75" customHeight="1" x14ac:dyDescent="0.25">
      <c r="A697" s="8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  <c r="AA697" s="8"/>
      <c r="AB697" s="8"/>
      <c r="AC697" s="8"/>
      <c r="AD697" s="8"/>
      <c r="AE697" s="8"/>
      <c r="AF697" s="8"/>
      <c r="AG697" s="8"/>
      <c r="AH697" s="8"/>
      <c r="AI697" s="8"/>
      <c r="AJ697" s="8"/>
      <c r="AK697" s="8"/>
      <c r="AL697" s="8"/>
      <c r="AM697" s="8"/>
      <c r="AN697" s="8"/>
      <c r="AO697" s="8"/>
      <c r="AP697" s="8"/>
      <c r="AQ697" s="8"/>
      <c r="AR697" s="8"/>
      <c r="AS697" s="8"/>
    </row>
    <row r="698" spans="1:45" ht="15.75" customHeight="1" x14ac:dyDescent="0.25">
      <c r="A698" s="8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  <c r="AA698" s="8"/>
      <c r="AB698" s="8"/>
      <c r="AC698" s="8"/>
      <c r="AD698" s="8"/>
      <c r="AE698" s="8"/>
      <c r="AF698" s="8"/>
      <c r="AG698" s="8"/>
      <c r="AH698" s="8"/>
      <c r="AI698" s="8"/>
      <c r="AJ698" s="8"/>
      <c r="AK698" s="8"/>
      <c r="AL698" s="8"/>
      <c r="AM698" s="8"/>
      <c r="AN698" s="8"/>
      <c r="AO698" s="8"/>
      <c r="AP698" s="8"/>
      <c r="AQ698" s="8"/>
      <c r="AR698" s="8"/>
      <c r="AS698" s="8"/>
    </row>
    <row r="699" spans="1:45" ht="15.75" customHeight="1" x14ac:dyDescent="0.25">
      <c r="A699" s="8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  <c r="AA699" s="8"/>
      <c r="AB699" s="8"/>
      <c r="AC699" s="8"/>
      <c r="AD699" s="8"/>
      <c r="AE699" s="8"/>
      <c r="AF699" s="8"/>
      <c r="AG699" s="8"/>
      <c r="AH699" s="8"/>
      <c r="AI699" s="8"/>
      <c r="AJ699" s="8"/>
      <c r="AK699" s="8"/>
      <c r="AL699" s="8"/>
      <c r="AM699" s="8"/>
      <c r="AN699" s="8"/>
      <c r="AO699" s="8"/>
      <c r="AP699" s="8"/>
      <c r="AQ699" s="8"/>
      <c r="AR699" s="8"/>
      <c r="AS699" s="8"/>
    </row>
    <row r="700" spans="1:45" ht="15.75" customHeight="1" x14ac:dyDescent="0.25">
      <c r="A700" s="8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  <c r="AA700" s="8"/>
      <c r="AB700" s="8"/>
      <c r="AC700" s="8"/>
      <c r="AD700" s="8"/>
      <c r="AE700" s="8"/>
      <c r="AF700" s="8"/>
      <c r="AG700" s="8"/>
      <c r="AH700" s="8"/>
      <c r="AI700" s="8"/>
      <c r="AJ700" s="8"/>
      <c r="AK700" s="8"/>
      <c r="AL700" s="8"/>
      <c r="AM700" s="8"/>
      <c r="AN700" s="8"/>
      <c r="AO700" s="8"/>
      <c r="AP700" s="8"/>
      <c r="AQ700" s="8"/>
      <c r="AR700" s="8"/>
      <c r="AS700" s="8"/>
    </row>
    <row r="701" spans="1:45" ht="15.75" customHeight="1" x14ac:dyDescent="0.25">
      <c r="A701" s="8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  <c r="AA701" s="8"/>
      <c r="AB701" s="8"/>
      <c r="AC701" s="8"/>
      <c r="AD701" s="8"/>
      <c r="AE701" s="8"/>
      <c r="AF701" s="8"/>
      <c r="AG701" s="8"/>
      <c r="AH701" s="8"/>
      <c r="AI701" s="8"/>
      <c r="AJ701" s="8"/>
      <c r="AK701" s="8"/>
      <c r="AL701" s="8"/>
      <c r="AM701" s="8"/>
      <c r="AN701" s="8"/>
      <c r="AO701" s="8"/>
      <c r="AP701" s="8"/>
      <c r="AQ701" s="8"/>
      <c r="AR701" s="8"/>
      <c r="AS701" s="8"/>
    </row>
    <row r="702" spans="1:45" ht="15.75" customHeight="1" x14ac:dyDescent="0.25">
      <c r="A702" s="8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  <c r="AA702" s="8"/>
      <c r="AB702" s="8"/>
      <c r="AC702" s="8"/>
      <c r="AD702" s="8"/>
      <c r="AE702" s="8"/>
      <c r="AF702" s="8"/>
      <c r="AG702" s="8"/>
      <c r="AH702" s="8"/>
      <c r="AI702" s="8"/>
      <c r="AJ702" s="8"/>
      <c r="AK702" s="8"/>
      <c r="AL702" s="8"/>
      <c r="AM702" s="8"/>
      <c r="AN702" s="8"/>
      <c r="AO702" s="8"/>
      <c r="AP702" s="8"/>
      <c r="AQ702" s="8"/>
      <c r="AR702" s="8"/>
      <c r="AS702" s="8"/>
    </row>
    <row r="703" spans="1:45" ht="15.75" customHeight="1" x14ac:dyDescent="0.25">
      <c r="A703" s="8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  <c r="AA703" s="8"/>
      <c r="AB703" s="8"/>
      <c r="AC703" s="8"/>
      <c r="AD703" s="8"/>
      <c r="AE703" s="8"/>
      <c r="AF703" s="8"/>
      <c r="AG703" s="8"/>
      <c r="AH703" s="8"/>
      <c r="AI703" s="8"/>
      <c r="AJ703" s="8"/>
      <c r="AK703" s="8"/>
      <c r="AL703" s="8"/>
      <c r="AM703" s="8"/>
      <c r="AN703" s="8"/>
      <c r="AO703" s="8"/>
      <c r="AP703" s="8"/>
      <c r="AQ703" s="8"/>
      <c r="AR703" s="8"/>
      <c r="AS703" s="8"/>
    </row>
    <row r="704" spans="1:45" ht="15.75" customHeight="1" x14ac:dyDescent="0.25">
      <c r="A704" s="8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  <c r="AA704" s="8"/>
      <c r="AB704" s="8"/>
      <c r="AC704" s="8"/>
      <c r="AD704" s="8"/>
      <c r="AE704" s="8"/>
      <c r="AF704" s="8"/>
      <c r="AG704" s="8"/>
      <c r="AH704" s="8"/>
      <c r="AI704" s="8"/>
      <c r="AJ704" s="8"/>
      <c r="AK704" s="8"/>
      <c r="AL704" s="8"/>
      <c r="AM704" s="8"/>
      <c r="AN704" s="8"/>
      <c r="AO704" s="8"/>
      <c r="AP704" s="8"/>
      <c r="AQ704" s="8"/>
      <c r="AR704" s="8"/>
      <c r="AS704" s="8"/>
    </row>
    <row r="705" spans="1:45" ht="15.75" customHeight="1" x14ac:dyDescent="0.25">
      <c r="A705" s="8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  <c r="AA705" s="8"/>
      <c r="AB705" s="8"/>
      <c r="AC705" s="8"/>
      <c r="AD705" s="8"/>
      <c r="AE705" s="8"/>
      <c r="AF705" s="8"/>
      <c r="AG705" s="8"/>
      <c r="AH705" s="8"/>
      <c r="AI705" s="8"/>
      <c r="AJ705" s="8"/>
      <c r="AK705" s="8"/>
      <c r="AL705" s="8"/>
      <c r="AM705" s="8"/>
      <c r="AN705" s="8"/>
      <c r="AO705" s="8"/>
      <c r="AP705" s="8"/>
      <c r="AQ705" s="8"/>
      <c r="AR705" s="8"/>
      <c r="AS705" s="8"/>
    </row>
    <row r="706" spans="1:45" ht="15.75" customHeight="1" x14ac:dyDescent="0.25">
      <c r="A706" s="8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  <c r="AA706" s="8"/>
      <c r="AB706" s="8"/>
      <c r="AC706" s="8"/>
      <c r="AD706" s="8"/>
      <c r="AE706" s="8"/>
      <c r="AF706" s="8"/>
      <c r="AG706" s="8"/>
      <c r="AH706" s="8"/>
      <c r="AI706" s="8"/>
      <c r="AJ706" s="8"/>
      <c r="AK706" s="8"/>
      <c r="AL706" s="8"/>
      <c r="AM706" s="8"/>
      <c r="AN706" s="8"/>
      <c r="AO706" s="8"/>
      <c r="AP706" s="8"/>
      <c r="AQ706" s="8"/>
      <c r="AR706" s="8"/>
      <c r="AS706" s="8"/>
    </row>
    <row r="707" spans="1:45" ht="15.75" customHeight="1" x14ac:dyDescent="0.25">
      <c r="A707" s="8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  <c r="AA707" s="8"/>
      <c r="AB707" s="8"/>
      <c r="AC707" s="8"/>
      <c r="AD707" s="8"/>
      <c r="AE707" s="8"/>
      <c r="AF707" s="8"/>
      <c r="AG707" s="8"/>
      <c r="AH707" s="8"/>
      <c r="AI707" s="8"/>
      <c r="AJ707" s="8"/>
      <c r="AK707" s="8"/>
      <c r="AL707" s="8"/>
      <c r="AM707" s="8"/>
      <c r="AN707" s="8"/>
      <c r="AO707" s="8"/>
      <c r="AP707" s="8"/>
      <c r="AQ707" s="8"/>
      <c r="AR707" s="8"/>
      <c r="AS707" s="8"/>
    </row>
    <row r="708" spans="1:45" ht="15.75" customHeight="1" x14ac:dyDescent="0.25">
      <c r="A708" s="8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  <c r="AA708" s="8"/>
      <c r="AB708" s="8"/>
      <c r="AC708" s="8"/>
      <c r="AD708" s="8"/>
      <c r="AE708" s="8"/>
      <c r="AF708" s="8"/>
      <c r="AG708" s="8"/>
      <c r="AH708" s="8"/>
      <c r="AI708" s="8"/>
      <c r="AJ708" s="8"/>
      <c r="AK708" s="8"/>
      <c r="AL708" s="8"/>
      <c r="AM708" s="8"/>
      <c r="AN708" s="8"/>
      <c r="AO708" s="8"/>
      <c r="AP708" s="8"/>
      <c r="AQ708" s="8"/>
      <c r="AR708" s="8"/>
      <c r="AS708" s="8"/>
    </row>
    <row r="709" spans="1:45" ht="15.75" customHeight="1" x14ac:dyDescent="0.25">
      <c r="A709" s="8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  <c r="AA709" s="8"/>
      <c r="AB709" s="8"/>
      <c r="AC709" s="8"/>
      <c r="AD709" s="8"/>
      <c r="AE709" s="8"/>
      <c r="AF709" s="8"/>
      <c r="AG709" s="8"/>
      <c r="AH709" s="8"/>
      <c r="AI709" s="8"/>
      <c r="AJ709" s="8"/>
      <c r="AK709" s="8"/>
      <c r="AL709" s="8"/>
      <c r="AM709" s="8"/>
      <c r="AN709" s="8"/>
      <c r="AO709" s="8"/>
      <c r="AP709" s="8"/>
      <c r="AQ709" s="8"/>
      <c r="AR709" s="8"/>
      <c r="AS709" s="8"/>
    </row>
    <row r="710" spans="1:45" ht="15.75" customHeight="1" x14ac:dyDescent="0.25">
      <c r="A710" s="8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  <c r="AA710" s="8"/>
      <c r="AB710" s="8"/>
      <c r="AC710" s="8"/>
      <c r="AD710" s="8"/>
      <c r="AE710" s="8"/>
      <c r="AF710" s="8"/>
      <c r="AG710" s="8"/>
      <c r="AH710" s="8"/>
      <c r="AI710" s="8"/>
      <c r="AJ710" s="8"/>
      <c r="AK710" s="8"/>
      <c r="AL710" s="8"/>
      <c r="AM710" s="8"/>
      <c r="AN710" s="8"/>
      <c r="AO710" s="8"/>
      <c r="AP710" s="8"/>
      <c r="AQ710" s="8"/>
      <c r="AR710" s="8"/>
      <c r="AS710" s="8"/>
    </row>
    <row r="711" spans="1:45" ht="15.75" customHeight="1" x14ac:dyDescent="0.25">
      <c r="A711" s="8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  <c r="AA711" s="8"/>
      <c r="AB711" s="8"/>
      <c r="AC711" s="8"/>
      <c r="AD711" s="8"/>
      <c r="AE711" s="8"/>
      <c r="AF711" s="8"/>
      <c r="AG711" s="8"/>
      <c r="AH711" s="8"/>
      <c r="AI711" s="8"/>
      <c r="AJ711" s="8"/>
      <c r="AK711" s="8"/>
      <c r="AL711" s="8"/>
      <c r="AM711" s="8"/>
      <c r="AN711" s="8"/>
      <c r="AO711" s="8"/>
      <c r="AP711" s="8"/>
      <c r="AQ711" s="8"/>
      <c r="AR711" s="8"/>
      <c r="AS711" s="8"/>
    </row>
    <row r="712" spans="1:45" ht="15.75" customHeight="1" x14ac:dyDescent="0.25">
      <c r="A712" s="8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  <c r="AA712" s="8"/>
      <c r="AB712" s="8"/>
      <c r="AC712" s="8"/>
      <c r="AD712" s="8"/>
      <c r="AE712" s="8"/>
      <c r="AF712" s="8"/>
      <c r="AG712" s="8"/>
      <c r="AH712" s="8"/>
      <c r="AI712" s="8"/>
      <c r="AJ712" s="8"/>
      <c r="AK712" s="8"/>
      <c r="AL712" s="8"/>
      <c r="AM712" s="8"/>
      <c r="AN712" s="8"/>
      <c r="AO712" s="8"/>
      <c r="AP712" s="8"/>
      <c r="AQ712" s="8"/>
      <c r="AR712" s="8"/>
      <c r="AS712" s="8"/>
    </row>
    <row r="713" spans="1:45" ht="15.75" customHeight="1" x14ac:dyDescent="0.25">
      <c r="A713" s="8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  <c r="AA713" s="8"/>
      <c r="AB713" s="8"/>
      <c r="AC713" s="8"/>
      <c r="AD713" s="8"/>
      <c r="AE713" s="8"/>
      <c r="AF713" s="8"/>
      <c r="AG713" s="8"/>
      <c r="AH713" s="8"/>
      <c r="AI713" s="8"/>
      <c r="AJ713" s="8"/>
      <c r="AK713" s="8"/>
      <c r="AL713" s="8"/>
      <c r="AM713" s="8"/>
      <c r="AN713" s="8"/>
      <c r="AO713" s="8"/>
      <c r="AP713" s="8"/>
      <c r="AQ713" s="8"/>
      <c r="AR713" s="8"/>
      <c r="AS713" s="8"/>
    </row>
    <row r="714" spans="1:45" ht="15.75" customHeight="1" x14ac:dyDescent="0.25">
      <c r="A714" s="8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  <c r="AA714" s="8"/>
      <c r="AB714" s="8"/>
      <c r="AC714" s="8"/>
      <c r="AD714" s="8"/>
      <c r="AE714" s="8"/>
      <c r="AF714" s="8"/>
      <c r="AG714" s="8"/>
      <c r="AH714" s="8"/>
      <c r="AI714" s="8"/>
      <c r="AJ714" s="8"/>
      <c r="AK714" s="8"/>
      <c r="AL714" s="8"/>
      <c r="AM714" s="8"/>
      <c r="AN714" s="8"/>
      <c r="AO714" s="8"/>
      <c r="AP714" s="8"/>
      <c r="AQ714" s="8"/>
      <c r="AR714" s="8"/>
      <c r="AS714" s="8"/>
    </row>
    <row r="715" spans="1:45" ht="15.75" customHeight="1" x14ac:dyDescent="0.25">
      <c r="A715" s="8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  <c r="AA715" s="8"/>
      <c r="AB715" s="8"/>
      <c r="AC715" s="8"/>
      <c r="AD715" s="8"/>
      <c r="AE715" s="8"/>
      <c r="AF715" s="8"/>
      <c r="AG715" s="8"/>
      <c r="AH715" s="8"/>
      <c r="AI715" s="8"/>
      <c r="AJ715" s="8"/>
      <c r="AK715" s="8"/>
      <c r="AL715" s="8"/>
      <c r="AM715" s="8"/>
      <c r="AN715" s="8"/>
      <c r="AO715" s="8"/>
      <c r="AP715" s="8"/>
      <c r="AQ715" s="8"/>
      <c r="AR715" s="8"/>
      <c r="AS715" s="8"/>
    </row>
    <row r="716" spans="1:45" ht="15.75" customHeight="1" x14ac:dyDescent="0.25">
      <c r="A716" s="8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  <c r="AA716" s="8"/>
      <c r="AB716" s="8"/>
      <c r="AC716" s="8"/>
      <c r="AD716" s="8"/>
      <c r="AE716" s="8"/>
      <c r="AF716" s="8"/>
      <c r="AG716" s="8"/>
      <c r="AH716" s="8"/>
      <c r="AI716" s="8"/>
      <c r="AJ716" s="8"/>
      <c r="AK716" s="8"/>
      <c r="AL716" s="8"/>
      <c r="AM716" s="8"/>
      <c r="AN716" s="8"/>
      <c r="AO716" s="8"/>
      <c r="AP716" s="8"/>
      <c r="AQ716" s="8"/>
      <c r="AR716" s="8"/>
      <c r="AS716" s="8"/>
    </row>
    <row r="717" spans="1:45" ht="15.75" customHeight="1" x14ac:dyDescent="0.25">
      <c r="A717" s="8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  <c r="AA717" s="8"/>
      <c r="AB717" s="8"/>
      <c r="AC717" s="8"/>
      <c r="AD717" s="8"/>
      <c r="AE717" s="8"/>
      <c r="AF717" s="8"/>
      <c r="AG717" s="8"/>
      <c r="AH717" s="8"/>
      <c r="AI717" s="8"/>
      <c r="AJ717" s="8"/>
      <c r="AK717" s="8"/>
      <c r="AL717" s="8"/>
      <c r="AM717" s="8"/>
      <c r="AN717" s="8"/>
      <c r="AO717" s="8"/>
      <c r="AP717" s="8"/>
      <c r="AQ717" s="8"/>
      <c r="AR717" s="8"/>
      <c r="AS717" s="8"/>
    </row>
    <row r="718" spans="1:45" ht="15.75" customHeight="1" x14ac:dyDescent="0.25">
      <c r="A718" s="8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  <c r="AA718" s="8"/>
      <c r="AB718" s="8"/>
      <c r="AC718" s="8"/>
      <c r="AD718" s="8"/>
      <c r="AE718" s="8"/>
      <c r="AF718" s="8"/>
      <c r="AG718" s="8"/>
      <c r="AH718" s="8"/>
      <c r="AI718" s="8"/>
      <c r="AJ718" s="8"/>
      <c r="AK718" s="8"/>
      <c r="AL718" s="8"/>
      <c r="AM718" s="8"/>
      <c r="AN718" s="8"/>
      <c r="AO718" s="8"/>
      <c r="AP718" s="8"/>
      <c r="AQ718" s="8"/>
      <c r="AR718" s="8"/>
      <c r="AS718" s="8"/>
    </row>
    <row r="719" spans="1:45" ht="15.75" customHeight="1" x14ac:dyDescent="0.25">
      <c r="A719" s="8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  <c r="AA719" s="8"/>
      <c r="AB719" s="8"/>
      <c r="AC719" s="8"/>
      <c r="AD719" s="8"/>
      <c r="AE719" s="8"/>
      <c r="AF719" s="8"/>
      <c r="AG719" s="8"/>
      <c r="AH719" s="8"/>
      <c r="AI719" s="8"/>
      <c r="AJ719" s="8"/>
      <c r="AK719" s="8"/>
      <c r="AL719" s="8"/>
      <c r="AM719" s="8"/>
      <c r="AN719" s="8"/>
      <c r="AO719" s="8"/>
      <c r="AP719" s="8"/>
      <c r="AQ719" s="8"/>
      <c r="AR719" s="8"/>
      <c r="AS719" s="8"/>
    </row>
    <row r="720" spans="1:45" ht="15.75" customHeight="1" x14ac:dyDescent="0.25">
      <c r="A720" s="8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  <c r="AA720" s="8"/>
      <c r="AB720" s="8"/>
      <c r="AC720" s="8"/>
      <c r="AD720" s="8"/>
      <c r="AE720" s="8"/>
      <c r="AF720" s="8"/>
      <c r="AG720" s="8"/>
      <c r="AH720" s="8"/>
      <c r="AI720" s="8"/>
      <c r="AJ720" s="8"/>
      <c r="AK720" s="8"/>
      <c r="AL720" s="8"/>
      <c r="AM720" s="8"/>
      <c r="AN720" s="8"/>
      <c r="AO720" s="8"/>
      <c r="AP720" s="8"/>
      <c r="AQ720" s="8"/>
      <c r="AR720" s="8"/>
      <c r="AS720" s="8"/>
    </row>
    <row r="721" spans="1:45" ht="15.75" customHeight="1" x14ac:dyDescent="0.25">
      <c r="A721" s="8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  <c r="AA721" s="8"/>
      <c r="AB721" s="8"/>
      <c r="AC721" s="8"/>
      <c r="AD721" s="8"/>
      <c r="AE721" s="8"/>
      <c r="AF721" s="8"/>
      <c r="AG721" s="8"/>
      <c r="AH721" s="8"/>
      <c r="AI721" s="8"/>
      <c r="AJ721" s="8"/>
      <c r="AK721" s="8"/>
      <c r="AL721" s="8"/>
      <c r="AM721" s="8"/>
      <c r="AN721" s="8"/>
      <c r="AO721" s="8"/>
      <c r="AP721" s="8"/>
      <c r="AQ721" s="8"/>
      <c r="AR721" s="8"/>
      <c r="AS721" s="8"/>
    </row>
    <row r="722" spans="1:45" ht="15.75" customHeight="1" x14ac:dyDescent="0.25">
      <c r="A722" s="8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  <c r="AA722" s="8"/>
      <c r="AB722" s="8"/>
      <c r="AC722" s="8"/>
      <c r="AD722" s="8"/>
      <c r="AE722" s="8"/>
      <c r="AF722" s="8"/>
      <c r="AG722" s="8"/>
      <c r="AH722" s="8"/>
      <c r="AI722" s="8"/>
      <c r="AJ722" s="8"/>
      <c r="AK722" s="8"/>
      <c r="AL722" s="8"/>
      <c r="AM722" s="8"/>
      <c r="AN722" s="8"/>
      <c r="AO722" s="8"/>
      <c r="AP722" s="8"/>
      <c r="AQ722" s="8"/>
      <c r="AR722" s="8"/>
      <c r="AS722" s="8"/>
    </row>
    <row r="723" spans="1:45" ht="15.75" customHeight="1" x14ac:dyDescent="0.25">
      <c r="A723" s="8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  <c r="AA723" s="8"/>
      <c r="AB723" s="8"/>
      <c r="AC723" s="8"/>
      <c r="AD723" s="8"/>
      <c r="AE723" s="8"/>
      <c r="AF723" s="8"/>
      <c r="AG723" s="8"/>
      <c r="AH723" s="8"/>
      <c r="AI723" s="8"/>
      <c r="AJ723" s="8"/>
      <c r="AK723" s="8"/>
      <c r="AL723" s="8"/>
      <c r="AM723" s="8"/>
      <c r="AN723" s="8"/>
      <c r="AO723" s="8"/>
      <c r="AP723" s="8"/>
      <c r="AQ723" s="8"/>
      <c r="AR723" s="8"/>
      <c r="AS723" s="8"/>
    </row>
    <row r="724" spans="1:45" ht="15.75" customHeight="1" x14ac:dyDescent="0.25">
      <c r="A724" s="8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  <c r="AA724" s="8"/>
      <c r="AB724" s="8"/>
      <c r="AC724" s="8"/>
      <c r="AD724" s="8"/>
      <c r="AE724" s="8"/>
      <c r="AF724" s="8"/>
      <c r="AG724" s="8"/>
      <c r="AH724" s="8"/>
      <c r="AI724" s="8"/>
      <c r="AJ724" s="8"/>
      <c r="AK724" s="8"/>
      <c r="AL724" s="8"/>
      <c r="AM724" s="8"/>
      <c r="AN724" s="8"/>
      <c r="AO724" s="8"/>
      <c r="AP724" s="8"/>
      <c r="AQ724" s="8"/>
      <c r="AR724" s="8"/>
      <c r="AS724" s="8"/>
    </row>
    <row r="725" spans="1:45" ht="15.75" customHeight="1" x14ac:dyDescent="0.25">
      <c r="A725" s="8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  <c r="AA725" s="8"/>
      <c r="AB725" s="8"/>
      <c r="AC725" s="8"/>
      <c r="AD725" s="8"/>
      <c r="AE725" s="8"/>
      <c r="AF725" s="8"/>
      <c r="AG725" s="8"/>
      <c r="AH725" s="8"/>
      <c r="AI725" s="8"/>
      <c r="AJ725" s="8"/>
      <c r="AK725" s="8"/>
      <c r="AL725" s="8"/>
      <c r="AM725" s="8"/>
      <c r="AN725" s="8"/>
      <c r="AO725" s="8"/>
      <c r="AP725" s="8"/>
      <c r="AQ725" s="8"/>
      <c r="AR725" s="8"/>
      <c r="AS725" s="8"/>
    </row>
    <row r="726" spans="1:45" ht="15.75" customHeight="1" x14ac:dyDescent="0.25">
      <c r="A726" s="8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  <c r="AA726" s="8"/>
      <c r="AB726" s="8"/>
      <c r="AC726" s="8"/>
      <c r="AD726" s="8"/>
      <c r="AE726" s="8"/>
      <c r="AF726" s="8"/>
      <c r="AG726" s="8"/>
      <c r="AH726" s="8"/>
      <c r="AI726" s="8"/>
      <c r="AJ726" s="8"/>
      <c r="AK726" s="8"/>
      <c r="AL726" s="8"/>
      <c r="AM726" s="8"/>
      <c r="AN726" s="8"/>
      <c r="AO726" s="8"/>
      <c r="AP726" s="8"/>
      <c r="AQ726" s="8"/>
      <c r="AR726" s="8"/>
      <c r="AS726" s="8"/>
    </row>
    <row r="727" spans="1:45" ht="15.75" customHeight="1" x14ac:dyDescent="0.25">
      <c r="A727" s="8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  <c r="AA727" s="8"/>
      <c r="AB727" s="8"/>
      <c r="AC727" s="8"/>
      <c r="AD727" s="8"/>
      <c r="AE727" s="8"/>
      <c r="AF727" s="8"/>
      <c r="AG727" s="8"/>
      <c r="AH727" s="8"/>
      <c r="AI727" s="8"/>
      <c r="AJ727" s="8"/>
      <c r="AK727" s="8"/>
      <c r="AL727" s="8"/>
      <c r="AM727" s="8"/>
      <c r="AN727" s="8"/>
      <c r="AO727" s="8"/>
      <c r="AP727" s="8"/>
      <c r="AQ727" s="8"/>
      <c r="AR727" s="8"/>
      <c r="AS727" s="8"/>
    </row>
    <row r="728" spans="1:45" ht="15.75" customHeight="1" x14ac:dyDescent="0.25">
      <c r="A728" s="8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  <c r="AA728" s="8"/>
      <c r="AB728" s="8"/>
      <c r="AC728" s="8"/>
      <c r="AD728" s="8"/>
      <c r="AE728" s="8"/>
      <c r="AF728" s="8"/>
      <c r="AG728" s="8"/>
      <c r="AH728" s="8"/>
      <c r="AI728" s="8"/>
      <c r="AJ728" s="8"/>
      <c r="AK728" s="8"/>
      <c r="AL728" s="8"/>
      <c r="AM728" s="8"/>
      <c r="AN728" s="8"/>
      <c r="AO728" s="8"/>
      <c r="AP728" s="8"/>
      <c r="AQ728" s="8"/>
      <c r="AR728" s="8"/>
      <c r="AS728" s="8"/>
    </row>
    <row r="729" spans="1:45" ht="15.75" customHeight="1" x14ac:dyDescent="0.25">
      <c r="A729" s="8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  <c r="AA729" s="8"/>
      <c r="AB729" s="8"/>
      <c r="AC729" s="8"/>
      <c r="AD729" s="8"/>
      <c r="AE729" s="8"/>
      <c r="AF729" s="8"/>
      <c r="AG729" s="8"/>
      <c r="AH729" s="8"/>
      <c r="AI729" s="8"/>
      <c r="AJ729" s="8"/>
      <c r="AK729" s="8"/>
      <c r="AL729" s="8"/>
      <c r="AM729" s="8"/>
      <c r="AN729" s="8"/>
      <c r="AO729" s="8"/>
      <c r="AP729" s="8"/>
      <c r="AQ729" s="8"/>
      <c r="AR729" s="8"/>
      <c r="AS729" s="8"/>
    </row>
    <row r="730" spans="1:45" ht="15.75" customHeight="1" x14ac:dyDescent="0.25">
      <c r="A730" s="8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  <c r="AA730" s="8"/>
      <c r="AB730" s="8"/>
      <c r="AC730" s="8"/>
      <c r="AD730" s="8"/>
      <c r="AE730" s="8"/>
      <c r="AF730" s="8"/>
      <c r="AG730" s="8"/>
      <c r="AH730" s="8"/>
      <c r="AI730" s="8"/>
      <c r="AJ730" s="8"/>
      <c r="AK730" s="8"/>
      <c r="AL730" s="8"/>
      <c r="AM730" s="8"/>
      <c r="AN730" s="8"/>
      <c r="AO730" s="8"/>
      <c r="AP730" s="8"/>
      <c r="AQ730" s="8"/>
      <c r="AR730" s="8"/>
      <c r="AS730" s="8"/>
    </row>
    <row r="731" spans="1:45" ht="15.75" customHeight="1" x14ac:dyDescent="0.25">
      <c r="A731" s="8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  <c r="AA731" s="8"/>
      <c r="AB731" s="8"/>
      <c r="AC731" s="8"/>
      <c r="AD731" s="8"/>
      <c r="AE731" s="8"/>
      <c r="AF731" s="8"/>
      <c r="AG731" s="8"/>
      <c r="AH731" s="8"/>
      <c r="AI731" s="8"/>
      <c r="AJ731" s="8"/>
      <c r="AK731" s="8"/>
      <c r="AL731" s="8"/>
      <c r="AM731" s="8"/>
      <c r="AN731" s="8"/>
      <c r="AO731" s="8"/>
      <c r="AP731" s="8"/>
      <c r="AQ731" s="8"/>
      <c r="AR731" s="8"/>
      <c r="AS731" s="8"/>
    </row>
    <row r="732" spans="1:45" ht="15.75" customHeight="1" x14ac:dyDescent="0.25">
      <c r="A732" s="8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  <c r="AA732" s="8"/>
      <c r="AB732" s="8"/>
      <c r="AC732" s="8"/>
      <c r="AD732" s="8"/>
      <c r="AE732" s="8"/>
      <c r="AF732" s="8"/>
      <c r="AG732" s="8"/>
      <c r="AH732" s="8"/>
      <c r="AI732" s="8"/>
      <c r="AJ732" s="8"/>
      <c r="AK732" s="8"/>
      <c r="AL732" s="8"/>
      <c r="AM732" s="8"/>
      <c r="AN732" s="8"/>
      <c r="AO732" s="8"/>
      <c r="AP732" s="8"/>
      <c r="AQ732" s="8"/>
      <c r="AR732" s="8"/>
      <c r="AS732" s="8"/>
    </row>
    <row r="733" spans="1:45" ht="15.75" customHeight="1" x14ac:dyDescent="0.25">
      <c r="A733" s="8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  <c r="AA733" s="8"/>
      <c r="AB733" s="8"/>
      <c r="AC733" s="8"/>
      <c r="AD733" s="8"/>
      <c r="AE733" s="8"/>
      <c r="AF733" s="8"/>
      <c r="AG733" s="8"/>
      <c r="AH733" s="8"/>
      <c r="AI733" s="8"/>
      <c r="AJ733" s="8"/>
      <c r="AK733" s="8"/>
      <c r="AL733" s="8"/>
      <c r="AM733" s="8"/>
      <c r="AN733" s="8"/>
      <c r="AO733" s="8"/>
      <c r="AP733" s="8"/>
      <c r="AQ733" s="8"/>
      <c r="AR733" s="8"/>
      <c r="AS733" s="8"/>
    </row>
    <row r="734" spans="1:45" ht="15.75" customHeight="1" x14ac:dyDescent="0.25">
      <c r="A734" s="8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  <c r="AA734" s="8"/>
      <c r="AB734" s="8"/>
      <c r="AC734" s="8"/>
      <c r="AD734" s="8"/>
      <c r="AE734" s="8"/>
      <c r="AF734" s="8"/>
      <c r="AG734" s="8"/>
      <c r="AH734" s="8"/>
      <c r="AI734" s="8"/>
      <c r="AJ734" s="8"/>
      <c r="AK734" s="8"/>
      <c r="AL734" s="8"/>
      <c r="AM734" s="8"/>
      <c r="AN734" s="8"/>
      <c r="AO734" s="8"/>
      <c r="AP734" s="8"/>
      <c r="AQ734" s="8"/>
      <c r="AR734" s="8"/>
      <c r="AS734" s="8"/>
    </row>
    <row r="735" spans="1:45" ht="15.75" customHeight="1" x14ac:dyDescent="0.25">
      <c r="A735" s="8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  <c r="AA735" s="8"/>
      <c r="AB735" s="8"/>
      <c r="AC735" s="8"/>
      <c r="AD735" s="8"/>
      <c r="AE735" s="8"/>
      <c r="AF735" s="8"/>
      <c r="AG735" s="8"/>
      <c r="AH735" s="8"/>
      <c r="AI735" s="8"/>
      <c r="AJ735" s="8"/>
      <c r="AK735" s="8"/>
      <c r="AL735" s="8"/>
      <c r="AM735" s="8"/>
      <c r="AN735" s="8"/>
      <c r="AO735" s="8"/>
      <c r="AP735" s="8"/>
      <c r="AQ735" s="8"/>
      <c r="AR735" s="8"/>
      <c r="AS735" s="8"/>
    </row>
    <row r="736" spans="1:45" ht="15.75" customHeight="1" x14ac:dyDescent="0.25">
      <c r="A736" s="8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  <c r="AA736" s="8"/>
      <c r="AB736" s="8"/>
      <c r="AC736" s="8"/>
      <c r="AD736" s="8"/>
      <c r="AE736" s="8"/>
      <c r="AF736" s="8"/>
      <c r="AG736" s="8"/>
      <c r="AH736" s="8"/>
      <c r="AI736" s="8"/>
      <c r="AJ736" s="8"/>
      <c r="AK736" s="8"/>
      <c r="AL736" s="8"/>
      <c r="AM736" s="8"/>
      <c r="AN736" s="8"/>
      <c r="AO736" s="8"/>
      <c r="AP736" s="8"/>
      <c r="AQ736" s="8"/>
      <c r="AR736" s="8"/>
      <c r="AS736" s="8"/>
    </row>
    <row r="737" spans="1:45" ht="15.75" customHeight="1" x14ac:dyDescent="0.25">
      <c r="A737" s="8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  <c r="AA737" s="8"/>
      <c r="AB737" s="8"/>
      <c r="AC737" s="8"/>
      <c r="AD737" s="8"/>
      <c r="AE737" s="8"/>
      <c r="AF737" s="8"/>
      <c r="AG737" s="8"/>
      <c r="AH737" s="8"/>
      <c r="AI737" s="8"/>
      <c r="AJ737" s="8"/>
      <c r="AK737" s="8"/>
      <c r="AL737" s="8"/>
      <c r="AM737" s="8"/>
      <c r="AN737" s="8"/>
      <c r="AO737" s="8"/>
      <c r="AP737" s="8"/>
      <c r="AQ737" s="8"/>
      <c r="AR737" s="8"/>
      <c r="AS737" s="8"/>
    </row>
    <row r="738" spans="1:45" ht="15.75" customHeight="1" x14ac:dyDescent="0.25">
      <c r="A738" s="8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  <c r="AA738" s="8"/>
      <c r="AB738" s="8"/>
      <c r="AC738" s="8"/>
      <c r="AD738" s="8"/>
      <c r="AE738" s="8"/>
      <c r="AF738" s="8"/>
      <c r="AG738" s="8"/>
      <c r="AH738" s="8"/>
      <c r="AI738" s="8"/>
      <c r="AJ738" s="8"/>
      <c r="AK738" s="8"/>
      <c r="AL738" s="8"/>
      <c r="AM738" s="8"/>
      <c r="AN738" s="8"/>
      <c r="AO738" s="8"/>
      <c r="AP738" s="8"/>
      <c r="AQ738" s="8"/>
      <c r="AR738" s="8"/>
      <c r="AS738" s="8"/>
    </row>
    <row r="739" spans="1:45" ht="15.75" customHeight="1" x14ac:dyDescent="0.25">
      <c r="A739" s="8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  <c r="AA739" s="8"/>
      <c r="AB739" s="8"/>
      <c r="AC739" s="8"/>
      <c r="AD739" s="8"/>
      <c r="AE739" s="8"/>
      <c r="AF739" s="8"/>
      <c r="AG739" s="8"/>
      <c r="AH739" s="8"/>
      <c r="AI739" s="8"/>
      <c r="AJ739" s="8"/>
      <c r="AK739" s="8"/>
      <c r="AL739" s="8"/>
      <c r="AM739" s="8"/>
      <c r="AN739" s="8"/>
      <c r="AO739" s="8"/>
      <c r="AP739" s="8"/>
      <c r="AQ739" s="8"/>
      <c r="AR739" s="8"/>
      <c r="AS739" s="8"/>
    </row>
    <row r="740" spans="1:45" ht="15.75" customHeight="1" x14ac:dyDescent="0.25">
      <c r="A740" s="8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  <c r="AA740" s="8"/>
      <c r="AB740" s="8"/>
      <c r="AC740" s="8"/>
      <c r="AD740" s="8"/>
      <c r="AE740" s="8"/>
      <c r="AF740" s="8"/>
      <c r="AG740" s="8"/>
      <c r="AH740" s="8"/>
      <c r="AI740" s="8"/>
      <c r="AJ740" s="8"/>
      <c r="AK740" s="8"/>
      <c r="AL740" s="8"/>
      <c r="AM740" s="8"/>
      <c r="AN740" s="8"/>
      <c r="AO740" s="8"/>
      <c r="AP740" s="8"/>
      <c r="AQ740" s="8"/>
      <c r="AR740" s="8"/>
      <c r="AS740" s="8"/>
    </row>
    <row r="741" spans="1:45" ht="15.75" customHeight="1" x14ac:dyDescent="0.25">
      <c r="A741" s="8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  <c r="AA741" s="8"/>
      <c r="AB741" s="8"/>
      <c r="AC741" s="8"/>
      <c r="AD741" s="8"/>
      <c r="AE741" s="8"/>
      <c r="AF741" s="8"/>
      <c r="AG741" s="8"/>
      <c r="AH741" s="8"/>
      <c r="AI741" s="8"/>
      <c r="AJ741" s="8"/>
      <c r="AK741" s="8"/>
      <c r="AL741" s="8"/>
      <c r="AM741" s="8"/>
      <c r="AN741" s="8"/>
      <c r="AO741" s="8"/>
      <c r="AP741" s="8"/>
      <c r="AQ741" s="8"/>
      <c r="AR741" s="8"/>
      <c r="AS741" s="8"/>
    </row>
    <row r="742" spans="1:45" ht="15.75" customHeight="1" x14ac:dyDescent="0.25">
      <c r="A742" s="8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  <c r="AA742" s="8"/>
      <c r="AB742" s="8"/>
      <c r="AC742" s="8"/>
      <c r="AD742" s="8"/>
      <c r="AE742" s="8"/>
      <c r="AF742" s="8"/>
      <c r="AG742" s="8"/>
      <c r="AH742" s="8"/>
      <c r="AI742" s="8"/>
      <c r="AJ742" s="8"/>
      <c r="AK742" s="8"/>
      <c r="AL742" s="8"/>
      <c r="AM742" s="8"/>
      <c r="AN742" s="8"/>
      <c r="AO742" s="8"/>
      <c r="AP742" s="8"/>
      <c r="AQ742" s="8"/>
      <c r="AR742" s="8"/>
      <c r="AS742" s="8"/>
    </row>
    <row r="743" spans="1:45" ht="15.75" customHeight="1" x14ac:dyDescent="0.25">
      <c r="A743" s="8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  <c r="AA743" s="8"/>
      <c r="AB743" s="8"/>
      <c r="AC743" s="8"/>
      <c r="AD743" s="8"/>
      <c r="AE743" s="8"/>
      <c r="AF743" s="8"/>
      <c r="AG743" s="8"/>
      <c r="AH743" s="8"/>
      <c r="AI743" s="8"/>
      <c r="AJ743" s="8"/>
      <c r="AK743" s="8"/>
      <c r="AL743" s="8"/>
      <c r="AM743" s="8"/>
      <c r="AN743" s="8"/>
      <c r="AO743" s="8"/>
      <c r="AP743" s="8"/>
      <c r="AQ743" s="8"/>
      <c r="AR743" s="8"/>
      <c r="AS743" s="8"/>
    </row>
    <row r="744" spans="1:45" ht="15.75" customHeight="1" x14ac:dyDescent="0.25">
      <c r="A744" s="8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  <c r="AA744" s="8"/>
      <c r="AB744" s="8"/>
      <c r="AC744" s="8"/>
      <c r="AD744" s="8"/>
      <c r="AE744" s="8"/>
      <c r="AF744" s="8"/>
      <c r="AG744" s="8"/>
      <c r="AH744" s="8"/>
      <c r="AI744" s="8"/>
      <c r="AJ744" s="8"/>
      <c r="AK744" s="8"/>
      <c r="AL744" s="8"/>
      <c r="AM744" s="8"/>
      <c r="AN744" s="8"/>
      <c r="AO744" s="8"/>
      <c r="AP744" s="8"/>
      <c r="AQ744" s="8"/>
      <c r="AR744" s="8"/>
      <c r="AS744" s="8"/>
    </row>
    <row r="745" spans="1:45" ht="15.75" customHeight="1" x14ac:dyDescent="0.25">
      <c r="A745" s="8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  <c r="AA745" s="8"/>
      <c r="AB745" s="8"/>
      <c r="AC745" s="8"/>
      <c r="AD745" s="8"/>
      <c r="AE745" s="8"/>
      <c r="AF745" s="8"/>
      <c r="AG745" s="8"/>
      <c r="AH745" s="8"/>
      <c r="AI745" s="8"/>
      <c r="AJ745" s="8"/>
      <c r="AK745" s="8"/>
      <c r="AL745" s="8"/>
      <c r="AM745" s="8"/>
      <c r="AN745" s="8"/>
      <c r="AO745" s="8"/>
      <c r="AP745" s="8"/>
      <c r="AQ745" s="8"/>
      <c r="AR745" s="8"/>
      <c r="AS745" s="8"/>
    </row>
    <row r="746" spans="1:45" ht="15.75" customHeight="1" x14ac:dyDescent="0.25">
      <c r="A746" s="8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  <c r="AA746" s="8"/>
      <c r="AB746" s="8"/>
      <c r="AC746" s="8"/>
      <c r="AD746" s="8"/>
      <c r="AE746" s="8"/>
      <c r="AF746" s="8"/>
      <c r="AG746" s="8"/>
      <c r="AH746" s="8"/>
      <c r="AI746" s="8"/>
      <c r="AJ746" s="8"/>
      <c r="AK746" s="8"/>
      <c r="AL746" s="8"/>
      <c r="AM746" s="8"/>
      <c r="AN746" s="8"/>
      <c r="AO746" s="8"/>
      <c r="AP746" s="8"/>
      <c r="AQ746" s="8"/>
      <c r="AR746" s="8"/>
      <c r="AS746" s="8"/>
    </row>
    <row r="747" spans="1:45" ht="15.75" customHeight="1" x14ac:dyDescent="0.25">
      <c r="A747" s="8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  <c r="AA747" s="8"/>
      <c r="AB747" s="8"/>
      <c r="AC747" s="8"/>
      <c r="AD747" s="8"/>
      <c r="AE747" s="8"/>
      <c r="AF747" s="8"/>
      <c r="AG747" s="8"/>
      <c r="AH747" s="8"/>
      <c r="AI747" s="8"/>
      <c r="AJ747" s="8"/>
      <c r="AK747" s="8"/>
      <c r="AL747" s="8"/>
      <c r="AM747" s="8"/>
      <c r="AN747" s="8"/>
      <c r="AO747" s="8"/>
      <c r="AP747" s="8"/>
      <c r="AQ747" s="8"/>
      <c r="AR747" s="8"/>
      <c r="AS747" s="8"/>
    </row>
    <row r="748" spans="1:45" ht="15.75" customHeight="1" x14ac:dyDescent="0.25">
      <c r="A748" s="8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  <c r="AA748" s="8"/>
      <c r="AB748" s="8"/>
      <c r="AC748" s="8"/>
      <c r="AD748" s="8"/>
      <c r="AE748" s="8"/>
      <c r="AF748" s="8"/>
      <c r="AG748" s="8"/>
      <c r="AH748" s="8"/>
      <c r="AI748" s="8"/>
      <c r="AJ748" s="8"/>
      <c r="AK748" s="8"/>
      <c r="AL748" s="8"/>
      <c r="AM748" s="8"/>
      <c r="AN748" s="8"/>
      <c r="AO748" s="8"/>
      <c r="AP748" s="8"/>
      <c r="AQ748" s="8"/>
      <c r="AR748" s="8"/>
      <c r="AS748" s="8"/>
    </row>
    <row r="749" spans="1:45" ht="15.75" customHeight="1" x14ac:dyDescent="0.25">
      <c r="A749" s="8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  <c r="AA749" s="8"/>
      <c r="AB749" s="8"/>
      <c r="AC749" s="8"/>
      <c r="AD749" s="8"/>
      <c r="AE749" s="8"/>
      <c r="AF749" s="8"/>
      <c r="AG749" s="8"/>
      <c r="AH749" s="8"/>
      <c r="AI749" s="8"/>
      <c r="AJ749" s="8"/>
      <c r="AK749" s="8"/>
      <c r="AL749" s="8"/>
      <c r="AM749" s="8"/>
      <c r="AN749" s="8"/>
      <c r="AO749" s="8"/>
      <c r="AP749" s="8"/>
      <c r="AQ749" s="8"/>
      <c r="AR749" s="8"/>
      <c r="AS749" s="8"/>
    </row>
    <row r="750" spans="1:45" ht="15.75" customHeight="1" x14ac:dyDescent="0.25">
      <c r="A750" s="8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  <c r="AA750" s="8"/>
      <c r="AB750" s="8"/>
      <c r="AC750" s="8"/>
      <c r="AD750" s="8"/>
      <c r="AE750" s="8"/>
      <c r="AF750" s="8"/>
      <c r="AG750" s="8"/>
      <c r="AH750" s="8"/>
      <c r="AI750" s="8"/>
      <c r="AJ750" s="8"/>
      <c r="AK750" s="8"/>
      <c r="AL750" s="8"/>
      <c r="AM750" s="8"/>
      <c r="AN750" s="8"/>
      <c r="AO750" s="8"/>
      <c r="AP750" s="8"/>
      <c r="AQ750" s="8"/>
      <c r="AR750" s="8"/>
      <c r="AS750" s="8"/>
    </row>
    <row r="751" spans="1:45" ht="15.75" customHeight="1" x14ac:dyDescent="0.25">
      <c r="A751" s="8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  <c r="AA751" s="8"/>
      <c r="AB751" s="8"/>
      <c r="AC751" s="8"/>
      <c r="AD751" s="8"/>
      <c r="AE751" s="8"/>
      <c r="AF751" s="8"/>
      <c r="AG751" s="8"/>
      <c r="AH751" s="8"/>
      <c r="AI751" s="8"/>
      <c r="AJ751" s="8"/>
      <c r="AK751" s="8"/>
      <c r="AL751" s="8"/>
      <c r="AM751" s="8"/>
      <c r="AN751" s="8"/>
      <c r="AO751" s="8"/>
      <c r="AP751" s="8"/>
      <c r="AQ751" s="8"/>
      <c r="AR751" s="8"/>
      <c r="AS751" s="8"/>
    </row>
    <row r="752" spans="1:45" ht="15.75" customHeight="1" x14ac:dyDescent="0.25">
      <c r="A752" s="8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  <c r="AA752" s="8"/>
      <c r="AB752" s="8"/>
      <c r="AC752" s="8"/>
      <c r="AD752" s="8"/>
      <c r="AE752" s="8"/>
      <c r="AF752" s="8"/>
      <c r="AG752" s="8"/>
      <c r="AH752" s="8"/>
      <c r="AI752" s="8"/>
      <c r="AJ752" s="8"/>
      <c r="AK752" s="8"/>
      <c r="AL752" s="8"/>
      <c r="AM752" s="8"/>
      <c r="AN752" s="8"/>
      <c r="AO752" s="8"/>
      <c r="AP752" s="8"/>
      <c r="AQ752" s="8"/>
      <c r="AR752" s="8"/>
      <c r="AS752" s="8"/>
    </row>
    <row r="753" spans="1:45" ht="15.75" customHeight="1" x14ac:dyDescent="0.25">
      <c r="A753" s="8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  <c r="AA753" s="8"/>
      <c r="AB753" s="8"/>
      <c r="AC753" s="8"/>
      <c r="AD753" s="8"/>
      <c r="AE753" s="8"/>
      <c r="AF753" s="8"/>
      <c r="AG753" s="8"/>
      <c r="AH753" s="8"/>
      <c r="AI753" s="8"/>
      <c r="AJ753" s="8"/>
      <c r="AK753" s="8"/>
      <c r="AL753" s="8"/>
      <c r="AM753" s="8"/>
      <c r="AN753" s="8"/>
      <c r="AO753" s="8"/>
      <c r="AP753" s="8"/>
      <c r="AQ753" s="8"/>
      <c r="AR753" s="8"/>
      <c r="AS753" s="8"/>
    </row>
    <row r="754" spans="1:45" ht="15.75" customHeight="1" x14ac:dyDescent="0.25">
      <c r="A754" s="8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  <c r="AA754" s="8"/>
      <c r="AB754" s="8"/>
      <c r="AC754" s="8"/>
      <c r="AD754" s="8"/>
      <c r="AE754" s="8"/>
      <c r="AF754" s="8"/>
      <c r="AG754" s="8"/>
      <c r="AH754" s="8"/>
      <c r="AI754" s="8"/>
      <c r="AJ754" s="8"/>
      <c r="AK754" s="8"/>
      <c r="AL754" s="8"/>
      <c r="AM754" s="8"/>
      <c r="AN754" s="8"/>
      <c r="AO754" s="8"/>
      <c r="AP754" s="8"/>
      <c r="AQ754" s="8"/>
      <c r="AR754" s="8"/>
      <c r="AS754" s="8"/>
    </row>
    <row r="755" spans="1:45" ht="15.75" customHeight="1" x14ac:dyDescent="0.25">
      <c r="A755" s="8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  <c r="AA755" s="8"/>
      <c r="AB755" s="8"/>
      <c r="AC755" s="8"/>
      <c r="AD755" s="8"/>
      <c r="AE755" s="8"/>
      <c r="AF755" s="8"/>
      <c r="AG755" s="8"/>
      <c r="AH755" s="8"/>
      <c r="AI755" s="8"/>
      <c r="AJ755" s="8"/>
      <c r="AK755" s="8"/>
      <c r="AL755" s="8"/>
      <c r="AM755" s="8"/>
      <c r="AN755" s="8"/>
      <c r="AO755" s="8"/>
      <c r="AP755" s="8"/>
      <c r="AQ755" s="8"/>
      <c r="AR755" s="8"/>
      <c r="AS755" s="8"/>
    </row>
    <row r="756" spans="1:45" ht="15.75" customHeight="1" x14ac:dyDescent="0.25">
      <c r="A756" s="8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  <c r="AA756" s="8"/>
      <c r="AB756" s="8"/>
      <c r="AC756" s="8"/>
      <c r="AD756" s="8"/>
      <c r="AE756" s="8"/>
      <c r="AF756" s="8"/>
      <c r="AG756" s="8"/>
      <c r="AH756" s="8"/>
      <c r="AI756" s="8"/>
      <c r="AJ756" s="8"/>
      <c r="AK756" s="8"/>
      <c r="AL756" s="8"/>
      <c r="AM756" s="8"/>
      <c r="AN756" s="8"/>
      <c r="AO756" s="8"/>
      <c r="AP756" s="8"/>
      <c r="AQ756" s="8"/>
      <c r="AR756" s="8"/>
      <c r="AS756" s="8"/>
    </row>
    <row r="757" spans="1:45" ht="15.75" customHeight="1" x14ac:dyDescent="0.25">
      <c r="A757" s="8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  <c r="AA757" s="8"/>
      <c r="AB757" s="8"/>
      <c r="AC757" s="8"/>
      <c r="AD757" s="8"/>
      <c r="AE757" s="8"/>
      <c r="AF757" s="8"/>
      <c r="AG757" s="8"/>
      <c r="AH757" s="8"/>
      <c r="AI757" s="8"/>
      <c r="AJ757" s="8"/>
      <c r="AK757" s="8"/>
      <c r="AL757" s="8"/>
      <c r="AM757" s="8"/>
      <c r="AN757" s="8"/>
      <c r="AO757" s="8"/>
      <c r="AP757" s="8"/>
      <c r="AQ757" s="8"/>
      <c r="AR757" s="8"/>
      <c r="AS757" s="8"/>
    </row>
    <row r="758" spans="1:45" ht="15.75" customHeight="1" x14ac:dyDescent="0.25">
      <c r="A758" s="8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  <c r="AD758" s="8"/>
      <c r="AE758" s="8"/>
      <c r="AF758" s="8"/>
      <c r="AG758" s="8"/>
      <c r="AH758" s="8"/>
      <c r="AI758" s="8"/>
      <c r="AJ758" s="8"/>
      <c r="AK758" s="8"/>
      <c r="AL758" s="8"/>
      <c r="AM758" s="8"/>
      <c r="AN758" s="8"/>
      <c r="AO758" s="8"/>
      <c r="AP758" s="8"/>
      <c r="AQ758" s="8"/>
      <c r="AR758" s="8"/>
      <c r="AS758" s="8"/>
    </row>
    <row r="759" spans="1:45" ht="15.75" customHeight="1" x14ac:dyDescent="0.25">
      <c r="A759" s="8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  <c r="AD759" s="8"/>
      <c r="AE759" s="8"/>
      <c r="AF759" s="8"/>
      <c r="AG759" s="8"/>
      <c r="AH759" s="8"/>
      <c r="AI759" s="8"/>
      <c r="AJ759" s="8"/>
      <c r="AK759" s="8"/>
      <c r="AL759" s="8"/>
      <c r="AM759" s="8"/>
      <c r="AN759" s="8"/>
      <c r="AO759" s="8"/>
      <c r="AP759" s="8"/>
      <c r="AQ759" s="8"/>
      <c r="AR759" s="8"/>
      <c r="AS759" s="8"/>
    </row>
    <row r="760" spans="1:45" ht="15.75" customHeight="1" x14ac:dyDescent="0.25">
      <c r="A760" s="8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  <c r="AD760" s="8"/>
      <c r="AE760" s="8"/>
      <c r="AF760" s="8"/>
      <c r="AG760" s="8"/>
      <c r="AH760" s="8"/>
      <c r="AI760" s="8"/>
      <c r="AJ760" s="8"/>
      <c r="AK760" s="8"/>
      <c r="AL760" s="8"/>
      <c r="AM760" s="8"/>
      <c r="AN760" s="8"/>
      <c r="AO760" s="8"/>
      <c r="AP760" s="8"/>
      <c r="AQ760" s="8"/>
      <c r="AR760" s="8"/>
      <c r="AS760" s="8"/>
    </row>
    <row r="761" spans="1:45" ht="15.75" customHeight="1" x14ac:dyDescent="0.25">
      <c r="A761" s="8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  <c r="AD761" s="8"/>
      <c r="AE761" s="8"/>
      <c r="AF761" s="8"/>
      <c r="AG761" s="8"/>
      <c r="AH761" s="8"/>
      <c r="AI761" s="8"/>
      <c r="AJ761" s="8"/>
      <c r="AK761" s="8"/>
      <c r="AL761" s="8"/>
      <c r="AM761" s="8"/>
      <c r="AN761" s="8"/>
      <c r="AO761" s="8"/>
      <c r="AP761" s="8"/>
      <c r="AQ761" s="8"/>
      <c r="AR761" s="8"/>
      <c r="AS761" s="8"/>
    </row>
    <row r="762" spans="1:45" ht="15.75" customHeight="1" x14ac:dyDescent="0.25">
      <c r="A762" s="8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  <c r="AD762" s="8"/>
      <c r="AE762" s="8"/>
      <c r="AF762" s="8"/>
      <c r="AG762" s="8"/>
      <c r="AH762" s="8"/>
      <c r="AI762" s="8"/>
      <c r="AJ762" s="8"/>
      <c r="AK762" s="8"/>
      <c r="AL762" s="8"/>
      <c r="AM762" s="8"/>
      <c r="AN762" s="8"/>
      <c r="AO762" s="8"/>
      <c r="AP762" s="8"/>
      <c r="AQ762" s="8"/>
      <c r="AR762" s="8"/>
      <c r="AS762" s="8"/>
    </row>
    <row r="763" spans="1:45" ht="15.75" customHeight="1" x14ac:dyDescent="0.25">
      <c r="A763" s="8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  <c r="AD763" s="8"/>
      <c r="AE763" s="8"/>
      <c r="AF763" s="8"/>
      <c r="AG763" s="8"/>
      <c r="AH763" s="8"/>
      <c r="AI763" s="8"/>
      <c r="AJ763" s="8"/>
      <c r="AK763" s="8"/>
      <c r="AL763" s="8"/>
      <c r="AM763" s="8"/>
      <c r="AN763" s="8"/>
      <c r="AO763" s="8"/>
      <c r="AP763" s="8"/>
      <c r="AQ763" s="8"/>
      <c r="AR763" s="8"/>
      <c r="AS763" s="8"/>
    </row>
    <row r="764" spans="1:45" ht="15.75" customHeight="1" x14ac:dyDescent="0.25">
      <c r="A764" s="8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D764" s="8"/>
      <c r="AE764" s="8"/>
      <c r="AF764" s="8"/>
      <c r="AG764" s="8"/>
      <c r="AH764" s="8"/>
      <c r="AI764" s="8"/>
      <c r="AJ764" s="8"/>
      <c r="AK764" s="8"/>
      <c r="AL764" s="8"/>
      <c r="AM764" s="8"/>
      <c r="AN764" s="8"/>
      <c r="AO764" s="8"/>
      <c r="AP764" s="8"/>
      <c r="AQ764" s="8"/>
      <c r="AR764" s="8"/>
      <c r="AS764" s="8"/>
    </row>
    <row r="765" spans="1:45" ht="15.75" customHeight="1" x14ac:dyDescent="0.25">
      <c r="A765" s="8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D765" s="8"/>
      <c r="AE765" s="8"/>
      <c r="AF765" s="8"/>
      <c r="AG765" s="8"/>
      <c r="AH765" s="8"/>
      <c r="AI765" s="8"/>
      <c r="AJ765" s="8"/>
      <c r="AK765" s="8"/>
      <c r="AL765" s="8"/>
      <c r="AM765" s="8"/>
      <c r="AN765" s="8"/>
      <c r="AO765" s="8"/>
      <c r="AP765" s="8"/>
      <c r="AQ765" s="8"/>
      <c r="AR765" s="8"/>
      <c r="AS765" s="8"/>
    </row>
    <row r="766" spans="1:45" ht="15.75" customHeight="1" x14ac:dyDescent="0.25">
      <c r="A766" s="8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  <c r="AD766" s="8"/>
      <c r="AE766" s="8"/>
      <c r="AF766" s="8"/>
      <c r="AG766" s="8"/>
      <c r="AH766" s="8"/>
      <c r="AI766" s="8"/>
      <c r="AJ766" s="8"/>
      <c r="AK766" s="8"/>
      <c r="AL766" s="8"/>
      <c r="AM766" s="8"/>
      <c r="AN766" s="8"/>
      <c r="AO766" s="8"/>
      <c r="AP766" s="8"/>
      <c r="AQ766" s="8"/>
      <c r="AR766" s="8"/>
      <c r="AS766" s="8"/>
    </row>
    <row r="767" spans="1:45" ht="15.75" customHeight="1" x14ac:dyDescent="0.25">
      <c r="A767" s="8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  <c r="AD767" s="8"/>
      <c r="AE767" s="8"/>
      <c r="AF767" s="8"/>
      <c r="AG767" s="8"/>
      <c r="AH767" s="8"/>
      <c r="AI767" s="8"/>
      <c r="AJ767" s="8"/>
      <c r="AK767" s="8"/>
      <c r="AL767" s="8"/>
      <c r="AM767" s="8"/>
      <c r="AN767" s="8"/>
      <c r="AO767" s="8"/>
      <c r="AP767" s="8"/>
      <c r="AQ767" s="8"/>
      <c r="AR767" s="8"/>
      <c r="AS767" s="8"/>
    </row>
    <row r="768" spans="1:45" ht="15.75" customHeight="1" x14ac:dyDescent="0.25">
      <c r="A768" s="8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  <c r="AD768" s="8"/>
      <c r="AE768" s="8"/>
      <c r="AF768" s="8"/>
      <c r="AG768" s="8"/>
      <c r="AH768" s="8"/>
      <c r="AI768" s="8"/>
      <c r="AJ768" s="8"/>
      <c r="AK768" s="8"/>
      <c r="AL768" s="8"/>
      <c r="AM768" s="8"/>
      <c r="AN768" s="8"/>
      <c r="AO768" s="8"/>
      <c r="AP768" s="8"/>
      <c r="AQ768" s="8"/>
      <c r="AR768" s="8"/>
      <c r="AS768" s="8"/>
    </row>
    <row r="769" spans="1:45" ht="15.75" customHeight="1" x14ac:dyDescent="0.25">
      <c r="A769" s="8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  <c r="AD769" s="8"/>
      <c r="AE769" s="8"/>
      <c r="AF769" s="8"/>
      <c r="AG769" s="8"/>
      <c r="AH769" s="8"/>
      <c r="AI769" s="8"/>
      <c r="AJ769" s="8"/>
      <c r="AK769" s="8"/>
      <c r="AL769" s="8"/>
      <c r="AM769" s="8"/>
      <c r="AN769" s="8"/>
      <c r="AO769" s="8"/>
      <c r="AP769" s="8"/>
      <c r="AQ769" s="8"/>
      <c r="AR769" s="8"/>
      <c r="AS769" s="8"/>
    </row>
    <row r="770" spans="1:45" ht="15.75" customHeight="1" x14ac:dyDescent="0.25">
      <c r="A770" s="8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  <c r="AD770" s="8"/>
      <c r="AE770" s="8"/>
      <c r="AF770" s="8"/>
      <c r="AG770" s="8"/>
      <c r="AH770" s="8"/>
      <c r="AI770" s="8"/>
      <c r="AJ770" s="8"/>
      <c r="AK770" s="8"/>
      <c r="AL770" s="8"/>
      <c r="AM770" s="8"/>
      <c r="AN770" s="8"/>
      <c r="AO770" s="8"/>
      <c r="AP770" s="8"/>
      <c r="AQ770" s="8"/>
      <c r="AR770" s="8"/>
      <c r="AS770" s="8"/>
    </row>
    <row r="771" spans="1:45" ht="15.75" customHeight="1" x14ac:dyDescent="0.25">
      <c r="A771" s="8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  <c r="AA771" s="8"/>
      <c r="AB771" s="8"/>
      <c r="AC771" s="8"/>
      <c r="AD771" s="8"/>
      <c r="AE771" s="8"/>
      <c r="AF771" s="8"/>
      <c r="AG771" s="8"/>
      <c r="AH771" s="8"/>
      <c r="AI771" s="8"/>
      <c r="AJ771" s="8"/>
      <c r="AK771" s="8"/>
      <c r="AL771" s="8"/>
      <c r="AM771" s="8"/>
      <c r="AN771" s="8"/>
      <c r="AO771" s="8"/>
      <c r="AP771" s="8"/>
      <c r="AQ771" s="8"/>
      <c r="AR771" s="8"/>
      <c r="AS771" s="8"/>
    </row>
    <row r="772" spans="1:45" ht="15.75" customHeight="1" x14ac:dyDescent="0.25">
      <c r="A772" s="8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  <c r="AA772" s="8"/>
      <c r="AB772" s="8"/>
      <c r="AC772" s="8"/>
      <c r="AD772" s="8"/>
      <c r="AE772" s="8"/>
      <c r="AF772" s="8"/>
      <c r="AG772" s="8"/>
      <c r="AH772" s="8"/>
      <c r="AI772" s="8"/>
      <c r="AJ772" s="8"/>
      <c r="AK772" s="8"/>
      <c r="AL772" s="8"/>
      <c r="AM772" s="8"/>
      <c r="AN772" s="8"/>
      <c r="AO772" s="8"/>
      <c r="AP772" s="8"/>
      <c r="AQ772" s="8"/>
      <c r="AR772" s="8"/>
      <c r="AS772" s="8"/>
    </row>
    <row r="773" spans="1:45" ht="15.75" customHeight="1" x14ac:dyDescent="0.25">
      <c r="A773" s="8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/>
      <c r="AB773" s="8"/>
      <c r="AC773" s="8"/>
      <c r="AD773" s="8"/>
      <c r="AE773" s="8"/>
      <c r="AF773" s="8"/>
      <c r="AG773" s="8"/>
      <c r="AH773" s="8"/>
      <c r="AI773" s="8"/>
      <c r="AJ773" s="8"/>
      <c r="AK773" s="8"/>
      <c r="AL773" s="8"/>
      <c r="AM773" s="8"/>
      <c r="AN773" s="8"/>
      <c r="AO773" s="8"/>
      <c r="AP773" s="8"/>
      <c r="AQ773" s="8"/>
      <c r="AR773" s="8"/>
      <c r="AS773" s="8"/>
    </row>
    <row r="774" spans="1:45" ht="15.75" customHeight="1" x14ac:dyDescent="0.25">
      <c r="A774" s="8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  <c r="AA774" s="8"/>
      <c r="AB774" s="8"/>
      <c r="AC774" s="8"/>
      <c r="AD774" s="8"/>
      <c r="AE774" s="8"/>
      <c r="AF774" s="8"/>
      <c r="AG774" s="8"/>
      <c r="AH774" s="8"/>
      <c r="AI774" s="8"/>
      <c r="AJ774" s="8"/>
      <c r="AK774" s="8"/>
      <c r="AL774" s="8"/>
      <c r="AM774" s="8"/>
      <c r="AN774" s="8"/>
      <c r="AO774" s="8"/>
      <c r="AP774" s="8"/>
      <c r="AQ774" s="8"/>
      <c r="AR774" s="8"/>
      <c r="AS774" s="8"/>
    </row>
    <row r="775" spans="1:45" ht="15.75" customHeight="1" x14ac:dyDescent="0.25">
      <c r="A775" s="8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  <c r="AA775" s="8"/>
      <c r="AB775" s="8"/>
      <c r="AC775" s="8"/>
      <c r="AD775" s="8"/>
      <c r="AE775" s="8"/>
      <c r="AF775" s="8"/>
      <c r="AG775" s="8"/>
      <c r="AH775" s="8"/>
      <c r="AI775" s="8"/>
      <c r="AJ775" s="8"/>
      <c r="AK775" s="8"/>
      <c r="AL775" s="8"/>
      <c r="AM775" s="8"/>
      <c r="AN775" s="8"/>
      <c r="AO775" s="8"/>
      <c r="AP775" s="8"/>
      <c r="AQ775" s="8"/>
      <c r="AR775" s="8"/>
      <c r="AS775" s="8"/>
    </row>
    <row r="776" spans="1:45" ht="15.75" customHeight="1" x14ac:dyDescent="0.25">
      <c r="A776" s="8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  <c r="AA776" s="8"/>
      <c r="AB776" s="8"/>
      <c r="AC776" s="8"/>
      <c r="AD776" s="8"/>
      <c r="AE776" s="8"/>
      <c r="AF776" s="8"/>
      <c r="AG776" s="8"/>
      <c r="AH776" s="8"/>
      <c r="AI776" s="8"/>
      <c r="AJ776" s="8"/>
      <c r="AK776" s="8"/>
      <c r="AL776" s="8"/>
      <c r="AM776" s="8"/>
      <c r="AN776" s="8"/>
      <c r="AO776" s="8"/>
      <c r="AP776" s="8"/>
      <c r="AQ776" s="8"/>
      <c r="AR776" s="8"/>
      <c r="AS776" s="8"/>
    </row>
    <row r="777" spans="1:45" ht="15.75" customHeight="1" x14ac:dyDescent="0.25">
      <c r="A777" s="8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/>
      <c r="AB777" s="8"/>
      <c r="AC777" s="8"/>
      <c r="AD777" s="8"/>
      <c r="AE777" s="8"/>
      <c r="AF777" s="8"/>
      <c r="AG777" s="8"/>
      <c r="AH777" s="8"/>
      <c r="AI777" s="8"/>
      <c r="AJ777" s="8"/>
      <c r="AK777" s="8"/>
      <c r="AL777" s="8"/>
      <c r="AM777" s="8"/>
      <c r="AN777" s="8"/>
      <c r="AO777" s="8"/>
      <c r="AP777" s="8"/>
      <c r="AQ777" s="8"/>
      <c r="AR777" s="8"/>
      <c r="AS777" s="8"/>
    </row>
    <row r="778" spans="1:45" ht="15.75" customHeight="1" x14ac:dyDescent="0.25">
      <c r="A778" s="8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  <c r="AD778" s="8"/>
      <c r="AE778" s="8"/>
      <c r="AF778" s="8"/>
      <c r="AG778" s="8"/>
      <c r="AH778" s="8"/>
      <c r="AI778" s="8"/>
      <c r="AJ778" s="8"/>
      <c r="AK778" s="8"/>
      <c r="AL778" s="8"/>
      <c r="AM778" s="8"/>
      <c r="AN778" s="8"/>
      <c r="AO778" s="8"/>
      <c r="AP778" s="8"/>
      <c r="AQ778" s="8"/>
      <c r="AR778" s="8"/>
      <c r="AS778" s="8"/>
    </row>
    <row r="779" spans="1:45" ht="15.75" customHeight="1" x14ac:dyDescent="0.25">
      <c r="A779" s="8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  <c r="AA779" s="8"/>
      <c r="AB779" s="8"/>
      <c r="AC779" s="8"/>
      <c r="AD779" s="8"/>
      <c r="AE779" s="8"/>
      <c r="AF779" s="8"/>
      <c r="AG779" s="8"/>
      <c r="AH779" s="8"/>
      <c r="AI779" s="8"/>
      <c r="AJ779" s="8"/>
      <c r="AK779" s="8"/>
      <c r="AL779" s="8"/>
      <c r="AM779" s="8"/>
      <c r="AN779" s="8"/>
      <c r="AO779" s="8"/>
      <c r="AP779" s="8"/>
      <c r="AQ779" s="8"/>
      <c r="AR779" s="8"/>
      <c r="AS779" s="8"/>
    </row>
    <row r="780" spans="1:45" ht="15.75" customHeight="1" x14ac:dyDescent="0.25">
      <c r="A780" s="8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  <c r="AA780" s="8"/>
      <c r="AB780" s="8"/>
      <c r="AC780" s="8"/>
      <c r="AD780" s="8"/>
      <c r="AE780" s="8"/>
      <c r="AF780" s="8"/>
      <c r="AG780" s="8"/>
      <c r="AH780" s="8"/>
      <c r="AI780" s="8"/>
      <c r="AJ780" s="8"/>
      <c r="AK780" s="8"/>
      <c r="AL780" s="8"/>
      <c r="AM780" s="8"/>
      <c r="AN780" s="8"/>
      <c r="AO780" s="8"/>
      <c r="AP780" s="8"/>
      <c r="AQ780" s="8"/>
      <c r="AR780" s="8"/>
      <c r="AS780" s="8"/>
    </row>
    <row r="781" spans="1:45" ht="15.75" customHeight="1" x14ac:dyDescent="0.25">
      <c r="A781" s="8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  <c r="AD781" s="8"/>
      <c r="AE781" s="8"/>
      <c r="AF781" s="8"/>
      <c r="AG781" s="8"/>
      <c r="AH781" s="8"/>
      <c r="AI781" s="8"/>
      <c r="AJ781" s="8"/>
      <c r="AK781" s="8"/>
      <c r="AL781" s="8"/>
      <c r="AM781" s="8"/>
      <c r="AN781" s="8"/>
      <c r="AO781" s="8"/>
      <c r="AP781" s="8"/>
      <c r="AQ781" s="8"/>
      <c r="AR781" s="8"/>
      <c r="AS781" s="8"/>
    </row>
    <row r="782" spans="1:45" ht="15.75" customHeight="1" x14ac:dyDescent="0.25">
      <c r="A782" s="8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  <c r="AD782" s="8"/>
      <c r="AE782" s="8"/>
      <c r="AF782" s="8"/>
      <c r="AG782" s="8"/>
      <c r="AH782" s="8"/>
      <c r="AI782" s="8"/>
      <c r="AJ782" s="8"/>
      <c r="AK782" s="8"/>
      <c r="AL782" s="8"/>
      <c r="AM782" s="8"/>
      <c r="AN782" s="8"/>
      <c r="AO782" s="8"/>
      <c r="AP782" s="8"/>
      <c r="AQ782" s="8"/>
      <c r="AR782" s="8"/>
      <c r="AS782" s="8"/>
    </row>
    <row r="783" spans="1:45" ht="15.75" customHeight="1" x14ac:dyDescent="0.25">
      <c r="A783" s="8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  <c r="AD783" s="8"/>
      <c r="AE783" s="8"/>
      <c r="AF783" s="8"/>
      <c r="AG783" s="8"/>
      <c r="AH783" s="8"/>
      <c r="AI783" s="8"/>
      <c r="AJ783" s="8"/>
      <c r="AK783" s="8"/>
      <c r="AL783" s="8"/>
      <c r="AM783" s="8"/>
      <c r="AN783" s="8"/>
      <c r="AO783" s="8"/>
      <c r="AP783" s="8"/>
      <c r="AQ783" s="8"/>
      <c r="AR783" s="8"/>
      <c r="AS783" s="8"/>
    </row>
    <row r="784" spans="1:45" ht="15.75" customHeight="1" x14ac:dyDescent="0.25">
      <c r="A784" s="8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  <c r="AD784" s="8"/>
      <c r="AE784" s="8"/>
      <c r="AF784" s="8"/>
      <c r="AG784" s="8"/>
      <c r="AH784" s="8"/>
      <c r="AI784" s="8"/>
      <c r="AJ784" s="8"/>
      <c r="AK784" s="8"/>
      <c r="AL784" s="8"/>
      <c r="AM784" s="8"/>
      <c r="AN784" s="8"/>
      <c r="AO784" s="8"/>
      <c r="AP784" s="8"/>
      <c r="AQ784" s="8"/>
      <c r="AR784" s="8"/>
      <c r="AS784" s="8"/>
    </row>
    <row r="785" spans="1:45" ht="15.75" customHeight="1" x14ac:dyDescent="0.25">
      <c r="A785" s="8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  <c r="AD785" s="8"/>
      <c r="AE785" s="8"/>
      <c r="AF785" s="8"/>
      <c r="AG785" s="8"/>
      <c r="AH785" s="8"/>
      <c r="AI785" s="8"/>
      <c r="AJ785" s="8"/>
      <c r="AK785" s="8"/>
      <c r="AL785" s="8"/>
      <c r="AM785" s="8"/>
      <c r="AN785" s="8"/>
      <c r="AO785" s="8"/>
      <c r="AP785" s="8"/>
      <c r="AQ785" s="8"/>
      <c r="AR785" s="8"/>
      <c r="AS785" s="8"/>
    </row>
    <row r="786" spans="1:45" ht="15.75" customHeight="1" x14ac:dyDescent="0.25">
      <c r="A786" s="8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/>
      <c r="AB786" s="8"/>
      <c r="AC786" s="8"/>
      <c r="AD786" s="8"/>
      <c r="AE786" s="8"/>
      <c r="AF786" s="8"/>
      <c r="AG786" s="8"/>
      <c r="AH786" s="8"/>
      <c r="AI786" s="8"/>
      <c r="AJ786" s="8"/>
      <c r="AK786" s="8"/>
      <c r="AL786" s="8"/>
      <c r="AM786" s="8"/>
      <c r="AN786" s="8"/>
      <c r="AO786" s="8"/>
      <c r="AP786" s="8"/>
      <c r="AQ786" s="8"/>
      <c r="AR786" s="8"/>
      <c r="AS786" s="8"/>
    </row>
    <row r="787" spans="1:45" ht="15.75" customHeight="1" x14ac:dyDescent="0.25">
      <c r="A787" s="8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/>
      <c r="AB787" s="8"/>
      <c r="AC787" s="8"/>
      <c r="AD787" s="8"/>
      <c r="AE787" s="8"/>
      <c r="AF787" s="8"/>
      <c r="AG787" s="8"/>
      <c r="AH787" s="8"/>
      <c r="AI787" s="8"/>
      <c r="AJ787" s="8"/>
      <c r="AK787" s="8"/>
      <c r="AL787" s="8"/>
      <c r="AM787" s="8"/>
      <c r="AN787" s="8"/>
      <c r="AO787" s="8"/>
      <c r="AP787" s="8"/>
      <c r="AQ787" s="8"/>
      <c r="AR787" s="8"/>
      <c r="AS787" s="8"/>
    </row>
    <row r="788" spans="1:45" ht="15.75" customHeight="1" x14ac:dyDescent="0.25">
      <c r="A788" s="8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  <c r="AA788" s="8"/>
      <c r="AB788" s="8"/>
      <c r="AC788" s="8"/>
      <c r="AD788" s="8"/>
      <c r="AE788" s="8"/>
      <c r="AF788" s="8"/>
      <c r="AG788" s="8"/>
      <c r="AH788" s="8"/>
      <c r="AI788" s="8"/>
      <c r="AJ788" s="8"/>
      <c r="AK788" s="8"/>
      <c r="AL788" s="8"/>
      <c r="AM788" s="8"/>
      <c r="AN788" s="8"/>
      <c r="AO788" s="8"/>
      <c r="AP788" s="8"/>
      <c r="AQ788" s="8"/>
      <c r="AR788" s="8"/>
      <c r="AS788" s="8"/>
    </row>
    <row r="789" spans="1:45" ht="15.75" customHeight="1" x14ac:dyDescent="0.25">
      <c r="A789" s="8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  <c r="AD789" s="8"/>
      <c r="AE789" s="8"/>
      <c r="AF789" s="8"/>
      <c r="AG789" s="8"/>
      <c r="AH789" s="8"/>
      <c r="AI789" s="8"/>
      <c r="AJ789" s="8"/>
      <c r="AK789" s="8"/>
      <c r="AL789" s="8"/>
      <c r="AM789" s="8"/>
      <c r="AN789" s="8"/>
      <c r="AO789" s="8"/>
      <c r="AP789" s="8"/>
      <c r="AQ789" s="8"/>
      <c r="AR789" s="8"/>
      <c r="AS789" s="8"/>
    </row>
    <row r="790" spans="1:45" ht="15.75" customHeight="1" x14ac:dyDescent="0.25">
      <c r="A790" s="8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/>
      <c r="AB790" s="8"/>
      <c r="AC790" s="8"/>
      <c r="AD790" s="8"/>
      <c r="AE790" s="8"/>
      <c r="AF790" s="8"/>
      <c r="AG790" s="8"/>
      <c r="AH790" s="8"/>
      <c r="AI790" s="8"/>
      <c r="AJ790" s="8"/>
      <c r="AK790" s="8"/>
      <c r="AL790" s="8"/>
      <c r="AM790" s="8"/>
      <c r="AN790" s="8"/>
      <c r="AO790" s="8"/>
      <c r="AP790" s="8"/>
      <c r="AQ790" s="8"/>
      <c r="AR790" s="8"/>
      <c r="AS790" s="8"/>
    </row>
    <row r="791" spans="1:45" ht="15.75" customHeight="1" x14ac:dyDescent="0.25">
      <c r="A791" s="8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/>
      <c r="AB791" s="8"/>
      <c r="AC791" s="8"/>
      <c r="AD791" s="8"/>
      <c r="AE791" s="8"/>
      <c r="AF791" s="8"/>
      <c r="AG791" s="8"/>
      <c r="AH791" s="8"/>
      <c r="AI791" s="8"/>
      <c r="AJ791" s="8"/>
      <c r="AK791" s="8"/>
      <c r="AL791" s="8"/>
      <c r="AM791" s="8"/>
      <c r="AN791" s="8"/>
      <c r="AO791" s="8"/>
      <c r="AP791" s="8"/>
      <c r="AQ791" s="8"/>
      <c r="AR791" s="8"/>
      <c r="AS791" s="8"/>
    </row>
    <row r="792" spans="1:45" ht="15.75" customHeight="1" x14ac:dyDescent="0.25">
      <c r="A792" s="8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  <c r="AA792" s="8"/>
      <c r="AB792" s="8"/>
      <c r="AC792" s="8"/>
      <c r="AD792" s="8"/>
      <c r="AE792" s="8"/>
      <c r="AF792" s="8"/>
      <c r="AG792" s="8"/>
      <c r="AH792" s="8"/>
      <c r="AI792" s="8"/>
      <c r="AJ792" s="8"/>
      <c r="AK792" s="8"/>
      <c r="AL792" s="8"/>
      <c r="AM792" s="8"/>
      <c r="AN792" s="8"/>
      <c r="AO792" s="8"/>
      <c r="AP792" s="8"/>
      <c r="AQ792" s="8"/>
      <c r="AR792" s="8"/>
      <c r="AS792" s="8"/>
    </row>
    <row r="793" spans="1:45" ht="15.75" customHeight="1" x14ac:dyDescent="0.25">
      <c r="A793" s="8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/>
      <c r="AB793" s="8"/>
      <c r="AC793" s="8"/>
      <c r="AD793" s="8"/>
      <c r="AE793" s="8"/>
      <c r="AF793" s="8"/>
      <c r="AG793" s="8"/>
      <c r="AH793" s="8"/>
      <c r="AI793" s="8"/>
      <c r="AJ793" s="8"/>
      <c r="AK793" s="8"/>
      <c r="AL793" s="8"/>
      <c r="AM793" s="8"/>
      <c r="AN793" s="8"/>
      <c r="AO793" s="8"/>
      <c r="AP793" s="8"/>
      <c r="AQ793" s="8"/>
      <c r="AR793" s="8"/>
      <c r="AS793" s="8"/>
    </row>
    <row r="794" spans="1:45" ht="15.75" customHeight="1" x14ac:dyDescent="0.25">
      <c r="A794" s="8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  <c r="AD794" s="8"/>
      <c r="AE794" s="8"/>
      <c r="AF794" s="8"/>
      <c r="AG794" s="8"/>
      <c r="AH794" s="8"/>
      <c r="AI794" s="8"/>
      <c r="AJ794" s="8"/>
      <c r="AK794" s="8"/>
      <c r="AL794" s="8"/>
      <c r="AM794" s="8"/>
      <c r="AN794" s="8"/>
      <c r="AO794" s="8"/>
      <c r="AP794" s="8"/>
      <c r="AQ794" s="8"/>
      <c r="AR794" s="8"/>
      <c r="AS794" s="8"/>
    </row>
    <row r="795" spans="1:45" ht="15.75" customHeight="1" x14ac:dyDescent="0.25">
      <c r="A795" s="8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  <c r="AD795" s="8"/>
      <c r="AE795" s="8"/>
      <c r="AF795" s="8"/>
      <c r="AG795" s="8"/>
      <c r="AH795" s="8"/>
      <c r="AI795" s="8"/>
      <c r="AJ795" s="8"/>
      <c r="AK795" s="8"/>
      <c r="AL795" s="8"/>
      <c r="AM795" s="8"/>
      <c r="AN795" s="8"/>
      <c r="AO795" s="8"/>
      <c r="AP795" s="8"/>
      <c r="AQ795" s="8"/>
      <c r="AR795" s="8"/>
      <c r="AS795" s="8"/>
    </row>
    <row r="796" spans="1:45" ht="15.75" customHeight="1" x14ac:dyDescent="0.25">
      <c r="A796" s="8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  <c r="AD796" s="8"/>
      <c r="AE796" s="8"/>
      <c r="AF796" s="8"/>
      <c r="AG796" s="8"/>
      <c r="AH796" s="8"/>
      <c r="AI796" s="8"/>
      <c r="AJ796" s="8"/>
      <c r="AK796" s="8"/>
      <c r="AL796" s="8"/>
      <c r="AM796" s="8"/>
      <c r="AN796" s="8"/>
      <c r="AO796" s="8"/>
      <c r="AP796" s="8"/>
      <c r="AQ796" s="8"/>
      <c r="AR796" s="8"/>
      <c r="AS796" s="8"/>
    </row>
    <row r="797" spans="1:45" ht="15.75" customHeight="1" x14ac:dyDescent="0.25">
      <c r="A797" s="8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  <c r="AA797" s="8"/>
      <c r="AB797" s="8"/>
      <c r="AC797" s="8"/>
      <c r="AD797" s="8"/>
      <c r="AE797" s="8"/>
      <c r="AF797" s="8"/>
      <c r="AG797" s="8"/>
      <c r="AH797" s="8"/>
      <c r="AI797" s="8"/>
      <c r="AJ797" s="8"/>
      <c r="AK797" s="8"/>
      <c r="AL797" s="8"/>
      <c r="AM797" s="8"/>
      <c r="AN797" s="8"/>
      <c r="AO797" s="8"/>
      <c r="AP797" s="8"/>
      <c r="AQ797" s="8"/>
      <c r="AR797" s="8"/>
      <c r="AS797" s="8"/>
    </row>
    <row r="798" spans="1:45" ht="15.75" customHeight="1" x14ac:dyDescent="0.25">
      <c r="A798" s="8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/>
      <c r="AB798" s="8"/>
      <c r="AC798" s="8"/>
      <c r="AD798" s="8"/>
      <c r="AE798" s="8"/>
      <c r="AF798" s="8"/>
      <c r="AG798" s="8"/>
      <c r="AH798" s="8"/>
      <c r="AI798" s="8"/>
      <c r="AJ798" s="8"/>
      <c r="AK798" s="8"/>
      <c r="AL798" s="8"/>
      <c r="AM798" s="8"/>
      <c r="AN798" s="8"/>
      <c r="AO798" s="8"/>
      <c r="AP798" s="8"/>
      <c r="AQ798" s="8"/>
      <c r="AR798" s="8"/>
      <c r="AS798" s="8"/>
    </row>
    <row r="799" spans="1:45" ht="15.75" customHeight="1" x14ac:dyDescent="0.25">
      <c r="A799" s="8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/>
      <c r="AB799" s="8"/>
      <c r="AC799" s="8"/>
      <c r="AD799" s="8"/>
      <c r="AE799" s="8"/>
      <c r="AF799" s="8"/>
      <c r="AG799" s="8"/>
      <c r="AH799" s="8"/>
      <c r="AI799" s="8"/>
      <c r="AJ799" s="8"/>
      <c r="AK799" s="8"/>
      <c r="AL799" s="8"/>
      <c r="AM799" s="8"/>
      <c r="AN799" s="8"/>
      <c r="AO799" s="8"/>
      <c r="AP799" s="8"/>
      <c r="AQ799" s="8"/>
      <c r="AR799" s="8"/>
      <c r="AS799" s="8"/>
    </row>
    <row r="800" spans="1:45" ht="15.75" customHeight="1" x14ac:dyDescent="0.25">
      <c r="A800" s="8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  <c r="AD800" s="8"/>
      <c r="AE800" s="8"/>
      <c r="AF800" s="8"/>
      <c r="AG800" s="8"/>
      <c r="AH800" s="8"/>
      <c r="AI800" s="8"/>
      <c r="AJ800" s="8"/>
      <c r="AK800" s="8"/>
      <c r="AL800" s="8"/>
      <c r="AM800" s="8"/>
      <c r="AN800" s="8"/>
      <c r="AO800" s="8"/>
      <c r="AP800" s="8"/>
      <c r="AQ800" s="8"/>
      <c r="AR800" s="8"/>
      <c r="AS800" s="8"/>
    </row>
    <row r="801" spans="1:45" ht="15.75" customHeight="1" x14ac:dyDescent="0.25">
      <c r="A801" s="8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  <c r="AD801" s="8"/>
      <c r="AE801" s="8"/>
      <c r="AF801" s="8"/>
      <c r="AG801" s="8"/>
      <c r="AH801" s="8"/>
      <c r="AI801" s="8"/>
      <c r="AJ801" s="8"/>
      <c r="AK801" s="8"/>
      <c r="AL801" s="8"/>
      <c r="AM801" s="8"/>
      <c r="AN801" s="8"/>
      <c r="AO801" s="8"/>
      <c r="AP801" s="8"/>
      <c r="AQ801" s="8"/>
      <c r="AR801" s="8"/>
      <c r="AS801" s="8"/>
    </row>
    <row r="802" spans="1:45" ht="15.75" customHeight="1" x14ac:dyDescent="0.25">
      <c r="A802" s="8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  <c r="AA802" s="8"/>
      <c r="AB802" s="8"/>
      <c r="AC802" s="8"/>
      <c r="AD802" s="8"/>
      <c r="AE802" s="8"/>
      <c r="AF802" s="8"/>
      <c r="AG802" s="8"/>
      <c r="AH802" s="8"/>
      <c r="AI802" s="8"/>
      <c r="AJ802" s="8"/>
      <c r="AK802" s="8"/>
      <c r="AL802" s="8"/>
      <c r="AM802" s="8"/>
      <c r="AN802" s="8"/>
      <c r="AO802" s="8"/>
      <c r="AP802" s="8"/>
      <c r="AQ802" s="8"/>
      <c r="AR802" s="8"/>
      <c r="AS802" s="8"/>
    </row>
    <row r="803" spans="1:45" ht="15.75" customHeight="1" x14ac:dyDescent="0.25">
      <c r="A803" s="8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  <c r="AA803" s="8"/>
      <c r="AB803" s="8"/>
      <c r="AC803" s="8"/>
      <c r="AD803" s="8"/>
      <c r="AE803" s="8"/>
      <c r="AF803" s="8"/>
      <c r="AG803" s="8"/>
      <c r="AH803" s="8"/>
      <c r="AI803" s="8"/>
      <c r="AJ803" s="8"/>
      <c r="AK803" s="8"/>
      <c r="AL803" s="8"/>
      <c r="AM803" s="8"/>
      <c r="AN803" s="8"/>
      <c r="AO803" s="8"/>
      <c r="AP803" s="8"/>
      <c r="AQ803" s="8"/>
      <c r="AR803" s="8"/>
      <c r="AS803" s="8"/>
    </row>
    <row r="804" spans="1:45" ht="15.75" customHeight="1" x14ac:dyDescent="0.25">
      <c r="A804" s="8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  <c r="AA804" s="8"/>
      <c r="AB804" s="8"/>
      <c r="AC804" s="8"/>
      <c r="AD804" s="8"/>
      <c r="AE804" s="8"/>
      <c r="AF804" s="8"/>
      <c r="AG804" s="8"/>
      <c r="AH804" s="8"/>
      <c r="AI804" s="8"/>
      <c r="AJ804" s="8"/>
      <c r="AK804" s="8"/>
      <c r="AL804" s="8"/>
      <c r="AM804" s="8"/>
      <c r="AN804" s="8"/>
      <c r="AO804" s="8"/>
      <c r="AP804" s="8"/>
      <c r="AQ804" s="8"/>
      <c r="AR804" s="8"/>
      <c r="AS804" s="8"/>
    </row>
    <row r="805" spans="1:45" ht="15.75" customHeight="1" x14ac:dyDescent="0.25">
      <c r="A805" s="8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  <c r="AA805" s="8"/>
      <c r="AB805" s="8"/>
      <c r="AC805" s="8"/>
      <c r="AD805" s="8"/>
      <c r="AE805" s="8"/>
      <c r="AF805" s="8"/>
      <c r="AG805" s="8"/>
      <c r="AH805" s="8"/>
      <c r="AI805" s="8"/>
      <c r="AJ805" s="8"/>
      <c r="AK805" s="8"/>
      <c r="AL805" s="8"/>
      <c r="AM805" s="8"/>
      <c r="AN805" s="8"/>
      <c r="AO805" s="8"/>
      <c r="AP805" s="8"/>
      <c r="AQ805" s="8"/>
      <c r="AR805" s="8"/>
      <c r="AS805" s="8"/>
    </row>
    <row r="806" spans="1:45" ht="15.75" customHeight="1" x14ac:dyDescent="0.25">
      <c r="A806" s="8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  <c r="AA806" s="8"/>
      <c r="AB806" s="8"/>
      <c r="AC806" s="8"/>
      <c r="AD806" s="8"/>
      <c r="AE806" s="8"/>
      <c r="AF806" s="8"/>
      <c r="AG806" s="8"/>
      <c r="AH806" s="8"/>
      <c r="AI806" s="8"/>
      <c r="AJ806" s="8"/>
      <c r="AK806" s="8"/>
      <c r="AL806" s="8"/>
      <c r="AM806" s="8"/>
      <c r="AN806" s="8"/>
      <c r="AO806" s="8"/>
      <c r="AP806" s="8"/>
      <c r="AQ806" s="8"/>
      <c r="AR806" s="8"/>
      <c r="AS806" s="8"/>
    </row>
    <row r="807" spans="1:45" ht="15.75" customHeight="1" x14ac:dyDescent="0.25">
      <c r="A807" s="8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  <c r="AA807" s="8"/>
      <c r="AB807" s="8"/>
      <c r="AC807" s="8"/>
      <c r="AD807" s="8"/>
      <c r="AE807" s="8"/>
      <c r="AF807" s="8"/>
      <c r="AG807" s="8"/>
      <c r="AH807" s="8"/>
      <c r="AI807" s="8"/>
      <c r="AJ807" s="8"/>
      <c r="AK807" s="8"/>
      <c r="AL807" s="8"/>
      <c r="AM807" s="8"/>
      <c r="AN807" s="8"/>
      <c r="AO807" s="8"/>
      <c r="AP807" s="8"/>
      <c r="AQ807" s="8"/>
      <c r="AR807" s="8"/>
      <c r="AS807" s="8"/>
    </row>
    <row r="808" spans="1:45" ht="15.75" customHeight="1" x14ac:dyDescent="0.25">
      <c r="A808" s="8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  <c r="AA808" s="8"/>
      <c r="AB808" s="8"/>
      <c r="AC808" s="8"/>
      <c r="AD808" s="8"/>
      <c r="AE808" s="8"/>
      <c r="AF808" s="8"/>
      <c r="AG808" s="8"/>
      <c r="AH808" s="8"/>
      <c r="AI808" s="8"/>
      <c r="AJ808" s="8"/>
      <c r="AK808" s="8"/>
      <c r="AL808" s="8"/>
      <c r="AM808" s="8"/>
      <c r="AN808" s="8"/>
      <c r="AO808" s="8"/>
      <c r="AP808" s="8"/>
      <c r="AQ808" s="8"/>
      <c r="AR808" s="8"/>
      <c r="AS808" s="8"/>
    </row>
    <row r="809" spans="1:45" ht="15.75" customHeight="1" x14ac:dyDescent="0.25">
      <c r="A809" s="8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  <c r="AA809" s="8"/>
      <c r="AB809" s="8"/>
      <c r="AC809" s="8"/>
      <c r="AD809" s="8"/>
      <c r="AE809" s="8"/>
      <c r="AF809" s="8"/>
      <c r="AG809" s="8"/>
      <c r="AH809" s="8"/>
      <c r="AI809" s="8"/>
      <c r="AJ809" s="8"/>
      <c r="AK809" s="8"/>
      <c r="AL809" s="8"/>
      <c r="AM809" s="8"/>
      <c r="AN809" s="8"/>
      <c r="AO809" s="8"/>
      <c r="AP809" s="8"/>
      <c r="AQ809" s="8"/>
      <c r="AR809" s="8"/>
      <c r="AS809" s="8"/>
    </row>
    <row r="810" spans="1:45" ht="15.75" customHeight="1" x14ac:dyDescent="0.25">
      <c r="A810" s="8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  <c r="AA810" s="8"/>
      <c r="AB810" s="8"/>
      <c r="AC810" s="8"/>
      <c r="AD810" s="8"/>
      <c r="AE810" s="8"/>
      <c r="AF810" s="8"/>
      <c r="AG810" s="8"/>
      <c r="AH810" s="8"/>
      <c r="AI810" s="8"/>
      <c r="AJ810" s="8"/>
      <c r="AK810" s="8"/>
      <c r="AL810" s="8"/>
      <c r="AM810" s="8"/>
      <c r="AN810" s="8"/>
      <c r="AO810" s="8"/>
      <c r="AP810" s="8"/>
      <c r="AQ810" s="8"/>
      <c r="AR810" s="8"/>
      <c r="AS810" s="8"/>
    </row>
    <row r="811" spans="1:45" ht="15.75" customHeight="1" x14ac:dyDescent="0.25">
      <c r="A811" s="8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  <c r="AA811" s="8"/>
      <c r="AB811" s="8"/>
      <c r="AC811" s="8"/>
      <c r="AD811" s="8"/>
      <c r="AE811" s="8"/>
      <c r="AF811" s="8"/>
      <c r="AG811" s="8"/>
      <c r="AH811" s="8"/>
      <c r="AI811" s="8"/>
      <c r="AJ811" s="8"/>
      <c r="AK811" s="8"/>
      <c r="AL811" s="8"/>
      <c r="AM811" s="8"/>
      <c r="AN811" s="8"/>
      <c r="AO811" s="8"/>
      <c r="AP811" s="8"/>
      <c r="AQ811" s="8"/>
      <c r="AR811" s="8"/>
      <c r="AS811" s="8"/>
    </row>
    <row r="812" spans="1:45" ht="15.75" customHeight="1" x14ac:dyDescent="0.25">
      <c r="A812" s="8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  <c r="AA812" s="8"/>
      <c r="AB812" s="8"/>
      <c r="AC812" s="8"/>
      <c r="AD812" s="8"/>
      <c r="AE812" s="8"/>
      <c r="AF812" s="8"/>
      <c r="AG812" s="8"/>
      <c r="AH812" s="8"/>
      <c r="AI812" s="8"/>
      <c r="AJ812" s="8"/>
      <c r="AK812" s="8"/>
      <c r="AL812" s="8"/>
      <c r="AM812" s="8"/>
      <c r="AN812" s="8"/>
      <c r="AO812" s="8"/>
      <c r="AP812" s="8"/>
      <c r="AQ812" s="8"/>
      <c r="AR812" s="8"/>
      <c r="AS812" s="8"/>
    </row>
    <row r="813" spans="1:45" ht="15.75" customHeight="1" x14ac:dyDescent="0.25">
      <c r="A813" s="8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  <c r="AA813" s="8"/>
      <c r="AB813" s="8"/>
      <c r="AC813" s="8"/>
      <c r="AD813" s="8"/>
      <c r="AE813" s="8"/>
      <c r="AF813" s="8"/>
      <c r="AG813" s="8"/>
      <c r="AH813" s="8"/>
      <c r="AI813" s="8"/>
      <c r="AJ813" s="8"/>
      <c r="AK813" s="8"/>
      <c r="AL813" s="8"/>
      <c r="AM813" s="8"/>
      <c r="AN813" s="8"/>
      <c r="AO813" s="8"/>
      <c r="AP813" s="8"/>
      <c r="AQ813" s="8"/>
      <c r="AR813" s="8"/>
      <c r="AS813" s="8"/>
    </row>
    <row r="814" spans="1:45" ht="15.75" customHeight="1" x14ac:dyDescent="0.25">
      <c r="A814" s="8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8"/>
      <c r="AD814" s="8"/>
      <c r="AE814" s="8"/>
      <c r="AF814" s="8"/>
      <c r="AG814" s="8"/>
      <c r="AH814" s="8"/>
      <c r="AI814" s="8"/>
      <c r="AJ814" s="8"/>
      <c r="AK814" s="8"/>
      <c r="AL814" s="8"/>
      <c r="AM814" s="8"/>
      <c r="AN814" s="8"/>
      <c r="AO814" s="8"/>
      <c r="AP814" s="8"/>
      <c r="AQ814" s="8"/>
      <c r="AR814" s="8"/>
      <c r="AS814" s="8"/>
    </row>
    <row r="815" spans="1:45" ht="15.75" customHeight="1" x14ac:dyDescent="0.25">
      <c r="A815" s="8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  <c r="AA815" s="8"/>
      <c r="AB815" s="8"/>
      <c r="AC815" s="8"/>
      <c r="AD815" s="8"/>
      <c r="AE815" s="8"/>
      <c r="AF815" s="8"/>
      <c r="AG815" s="8"/>
      <c r="AH815" s="8"/>
      <c r="AI815" s="8"/>
      <c r="AJ815" s="8"/>
      <c r="AK815" s="8"/>
      <c r="AL815" s="8"/>
      <c r="AM815" s="8"/>
      <c r="AN815" s="8"/>
      <c r="AO815" s="8"/>
      <c r="AP815" s="8"/>
      <c r="AQ815" s="8"/>
      <c r="AR815" s="8"/>
      <c r="AS815" s="8"/>
    </row>
    <row r="816" spans="1:45" ht="15.75" customHeight="1" x14ac:dyDescent="0.25">
      <c r="A816" s="8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  <c r="AA816" s="8"/>
      <c r="AB816" s="8"/>
      <c r="AC816" s="8"/>
      <c r="AD816" s="8"/>
      <c r="AE816" s="8"/>
      <c r="AF816" s="8"/>
      <c r="AG816" s="8"/>
      <c r="AH816" s="8"/>
      <c r="AI816" s="8"/>
      <c r="AJ816" s="8"/>
      <c r="AK816" s="8"/>
      <c r="AL816" s="8"/>
      <c r="AM816" s="8"/>
      <c r="AN816" s="8"/>
      <c r="AO816" s="8"/>
      <c r="AP816" s="8"/>
      <c r="AQ816" s="8"/>
      <c r="AR816" s="8"/>
      <c r="AS816" s="8"/>
    </row>
    <row r="817" spans="1:45" ht="15.75" customHeight="1" x14ac:dyDescent="0.25">
      <c r="A817" s="8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  <c r="AD817" s="8"/>
      <c r="AE817" s="8"/>
      <c r="AF817" s="8"/>
      <c r="AG817" s="8"/>
      <c r="AH817" s="8"/>
      <c r="AI817" s="8"/>
      <c r="AJ817" s="8"/>
      <c r="AK817" s="8"/>
      <c r="AL817" s="8"/>
      <c r="AM817" s="8"/>
      <c r="AN817" s="8"/>
      <c r="AO817" s="8"/>
      <c r="AP817" s="8"/>
      <c r="AQ817" s="8"/>
      <c r="AR817" s="8"/>
      <c r="AS817" s="8"/>
    </row>
    <row r="818" spans="1:45" ht="15.75" customHeight="1" x14ac:dyDescent="0.25">
      <c r="A818" s="8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  <c r="AA818" s="8"/>
      <c r="AB818" s="8"/>
      <c r="AC818" s="8"/>
      <c r="AD818" s="8"/>
      <c r="AE818" s="8"/>
      <c r="AF818" s="8"/>
      <c r="AG818" s="8"/>
      <c r="AH818" s="8"/>
      <c r="AI818" s="8"/>
      <c r="AJ818" s="8"/>
      <c r="AK818" s="8"/>
      <c r="AL818" s="8"/>
      <c r="AM818" s="8"/>
      <c r="AN818" s="8"/>
      <c r="AO818" s="8"/>
      <c r="AP818" s="8"/>
      <c r="AQ818" s="8"/>
      <c r="AR818" s="8"/>
      <c r="AS818" s="8"/>
    </row>
    <row r="819" spans="1:45" ht="15.75" customHeight="1" x14ac:dyDescent="0.25">
      <c r="A819" s="8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  <c r="AA819" s="8"/>
      <c r="AB819" s="8"/>
      <c r="AC819" s="8"/>
      <c r="AD819" s="8"/>
      <c r="AE819" s="8"/>
      <c r="AF819" s="8"/>
      <c r="AG819" s="8"/>
      <c r="AH819" s="8"/>
      <c r="AI819" s="8"/>
      <c r="AJ819" s="8"/>
      <c r="AK819" s="8"/>
      <c r="AL819" s="8"/>
      <c r="AM819" s="8"/>
      <c r="AN819" s="8"/>
      <c r="AO819" s="8"/>
      <c r="AP819" s="8"/>
      <c r="AQ819" s="8"/>
      <c r="AR819" s="8"/>
      <c r="AS819" s="8"/>
    </row>
    <row r="820" spans="1:45" ht="15.75" customHeight="1" x14ac:dyDescent="0.25">
      <c r="A820" s="8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  <c r="AA820" s="8"/>
      <c r="AB820" s="8"/>
      <c r="AC820" s="8"/>
      <c r="AD820" s="8"/>
      <c r="AE820" s="8"/>
      <c r="AF820" s="8"/>
      <c r="AG820" s="8"/>
      <c r="AH820" s="8"/>
      <c r="AI820" s="8"/>
      <c r="AJ820" s="8"/>
      <c r="AK820" s="8"/>
      <c r="AL820" s="8"/>
      <c r="AM820" s="8"/>
      <c r="AN820" s="8"/>
      <c r="AO820" s="8"/>
      <c r="AP820" s="8"/>
      <c r="AQ820" s="8"/>
      <c r="AR820" s="8"/>
      <c r="AS820" s="8"/>
    </row>
    <row r="821" spans="1:45" ht="15.75" customHeight="1" x14ac:dyDescent="0.25">
      <c r="A821" s="8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  <c r="AA821" s="8"/>
      <c r="AB821" s="8"/>
      <c r="AC821" s="8"/>
      <c r="AD821" s="8"/>
      <c r="AE821" s="8"/>
      <c r="AF821" s="8"/>
      <c r="AG821" s="8"/>
      <c r="AH821" s="8"/>
      <c r="AI821" s="8"/>
      <c r="AJ821" s="8"/>
      <c r="AK821" s="8"/>
      <c r="AL821" s="8"/>
      <c r="AM821" s="8"/>
      <c r="AN821" s="8"/>
      <c r="AO821" s="8"/>
      <c r="AP821" s="8"/>
      <c r="AQ821" s="8"/>
      <c r="AR821" s="8"/>
      <c r="AS821" s="8"/>
    </row>
    <row r="822" spans="1:45" ht="15.75" customHeight="1" x14ac:dyDescent="0.25">
      <c r="A822" s="8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  <c r="AA822" s="8"/>
      <c r="AB822" s="8"/>
      <c r="AC822" s="8"/>
      <c r="AD822" s="8"/>
      <c r="AE822" s="8"/>
      <c r="AF822" s="8"/>
      <c r="AG822" s="8"/>
      <c r="AH822" s="8"/>
      <c r="AI822" s="8"/>
      <c r="AJ822" s="8"/>
      <c r="AK822" s="8"/>
      <c r="AL822" s="8"/>
      <c r="AM822" s="8"/>
      <c r="AN822" s="8"/>
      <c r="AO822" s="8"/>
      <c r="AP822" s="8"/>
      <c r="AQ822" s="8"/>
      <c r="AR822" s="8"/>
      <c r="AS822" s="8"/>
    </row>
    <row r="823" spans="1:45" ht="15.75" customHeight="1" x14ac:dyDescent="0.25">
      <c r="A823" s="8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  <c r="AA823" s="8"/>
      <c r="AB823" s="8"/>
      <c r="AC823" s="8"/>
      <c r="AD823" s="8"/>
      <c r="AE823" s="8"/>
      <c r="AF823" s="8"/>
      <c r="AG823" s="8"/>
      <c r="AH823" s="8"/>
      <c r="AI823" s="8"/>
      <c r="AJ823" s="8"/>
      <c r="AK823" s="8"/>
      <c r="AL823" s="8"/>
      <c r="AM823" s="8"/>
      <c r="AN823" s="8"/>
      <c r="AO823" s="8"/>
      <c r="AP823" s="8"/>
      <c r="AQ823" s="8"/>
      <c r="AR823" s="8"/>
      <c r="AS823" s="8"/>
    </row>
    <row r="824" spans="1:45" ht="15.75" customHeight="1" x14ac:dyDescent="0.25">
      <c r="A824" s="8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  <c r="AA824" s="8"/>
      <c r="AB824" s="8"/>
      <c r="AC824" s="8"/>
      <c r="AD824" s="8"/>
      <c r="AE824" s="8"/>
      <c r="AF824" s="8"/>
      <c r="AG824" s="8"/>
      <c r="AH824" s="8"/>
      <c r="AI824" s="8"/>
      <c r="AJ824" s="8"/>
      <c r="AK824" s="8"/>
      <c r="AL824" s="8"/>
      <c r="AM824" s="8"/>
      <c r="AN824" s="8"/>
      <c r="AO824" s="8"/>
      <c r="AP824" s="8"/>
      <c r="AQ824" s="8"/>
      <c r="AR824" s="8"/>
      <c r="AS824" s="8"/>
    </row>
    <row r="825" spans="1:45" ht="15.75" customHeight="1" x14ac:dyDescent="0.25">
      <c r="A825" s="8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  <c r="AA825" s="8"/>
      <c r="AB825" s="8"/>
      <c r="AC825" s="8"/>
      <c r="AD825" s="8"/>
      <c r="AE825" s="8"/>
      <c r="AF825" s="8"/>
      <c r="AG825" s="8"/>
      <c r="AH825" s="8"/>
      <c r="AI825" s="8"/>
      <c r="AJ825" s="8"/>
      <c r="AK825" s="8"/>
      <c r="AL825" s="8"/>
      <c r="AM825" s="8"/>
      <c r="AN825" s="8"/>
      <c r="AO825" s="8"/>
      <c r="AP825" s="8"/>
      <c r="AQ825" s="8"/>
      <c r="AR825" s="8"/>
      <c r="AS825" s="8"/>
    </row>
    <row r="826" spans="1:45" ht="15.75" customHeight="1" x14ac:dyDescent="0.25">
      <c r="A826" s="8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  <c r="AA826" s="8"/>
      <c r="AB826" s="8"/>
      <c r="AC826" s="8"/>
      <c r="AD826" s="8"/>
      <c r="AE826" s="8"/>
      <c r="AF826" s="8"/>
      <c r="AG826" s="8"/>
      <c r="AH826" s="8"/>
      <c r="AI826" s="8"/>
      <c r="AJ826" s="8"/>
      <c r="AK826" s="8"/>
      <c r="AL826" s="8"/>
      <c r="AM826" s="8"/>
      <c r="AN826" s="8"/>
      <c r="AO826" s="8"/>
      <c r="AP826" s="8"/>
      <c r="AQ826" s="8"/>
      <c r="AR826" s="8"/>
      <c r="AS826" s="8"/>
    </row>
    <row r="827" spans="1:45" ht="15.75" customHeight="1" x14ac:dyDescent="0.25">
      <c r="A827" s="8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  <c r="AA827" s="8"/>
      <c r="AB827" s="8"/>
      <c r="AC827" s="8"/>
      <c r="AD827" s="8"/>
      <c r="AE827" s="8"/>
      <c r="AF827" s="8"/>
      <c r="AG827" s="8"/>
      <c r="AH827" s="8"/>
      <c r="AI827" s="8"/>
      <c r="AJ827" s="8"/>
      <c r="AK827" s="8"/>
      <c r="AL827" s="8"/>
      <c r="AM827" s="8"/>
      <c r="AN827" s="8"/>
      <c r="AO827" s="8"/>
      <c r="AP827" s="8"/>
      <c r="AQ827" s="8"/>
      <c r="AR827" s="8"/>
      <c r="AS827" s="8"/>
    </row>
    <row r="828" spans="1:45" ht="15.75" customHeight="1" x14ac:dyDescent="0.25">
      <c r="A828" s="8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  <c r="AA828" s="8"/>
      <c r="AB828" s="8"/>
      <c r="AC828" s="8"/>
      <c r="AD828" s="8"/>
      <c r="AE828" s="8"/>
      <c r="AF828" s="8"/>
      <c r="AG828" s="8"/>
      <c r="AH828" s="8"/>
      <c r="AI828" s="8"/>
      <c r="AJ828" s="8"/>
      <c r="AK828" s="8"/>
      <c r="AL828" s="8"/>
      <c r="AM828" s="8"/>
      <c r="AN828" s="8"/>
      <c r="AO828" s="8"/>
      <c r="AP828" s="8"/>
      <c r="AQ828" s="8"/>
      <c r="AR828" s="8"/>
      <c r="AS828" s="8"/>
    </row>
    <row r="829" spans="1:45" ht="15.75" customHeight="1" x14ac:dyDescent="0.25">
      <c r="A829" s="8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  <c r="AA829" s="8"/>
      <c r="AB829" s="8"/>
      <c r="AC829" s="8"/>
      <c r="AD829" s="8"/>
      <c r="AE829" s="8"/>
      <c r="AF829" s="8"/>
      <c r="AG829" s="8"/>
      <c r="AH829" s="8"/>
      <c r="AI829" s="8"/>
      <c r="AJ829" s="8"/>
      <c r="AK829" s="8"/>
      <c r="AL829" s="8"/>
      <c r="AM829" s="8"/>
      <c r="AN829" s="8"/>
      <c r="AO829" s="8"/>
      <c r="AP829" s="8"/>
      <c r="AQ829" s="8"/>
      <c r="AR829" s="8"/>
      <c r="AS829" s="8"/>
    </row>
    <row r="830" spans="1:45" ht="15.75" customHeight="1" x14ac:dyDescent="0.25">
      <c r="A830" s="8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/>
      <c r="AB830" s="8"/>
      <c r="AC830" s="8"/>
      <c r="AD830" s="8"/>
      <c r="AE830" s="8"/>
      <c r="AF830" s="8"/>
      <c r="AG830" s="8"/>
      <c r="AH830" s="8"/>
      <c r="AI830" s="8"/>
      <c r="AJ830" s="8"/>
      <c r="AK830" s="8"/>
      <c r="AL830" s="8"/>
      <c r="AM830" s="8"/>
      <c r="AN830" s="8"/>
      <c r="AO830" s="8"/>
      <c r="AP830" s="8"/>
      <c r="AQ830" s="8"/>
      <c r="AR830" s="8"/>
      <c r="AS830" s="8"/>
    </row>
    <row r="831" spans="1:45" ht="15.75" customHeight="1" x14ac:dyDescent="0.25">
      <c r="A831" s="8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/>
      <c r="AB831" s="8"/>
      <c r="AC831" s="8"/>
      <c r="AD831" s="8"/>
      <c r="AE831" s="8"/>
      <c r="AF831" s="8"/>
      <c r="AG831" s="8"/>
      <c r="AH831" s="8"/>
      <c r="AI831" s="8"/>
      <c r="AJ831" s="8"/>
      <c r="AK831" s="8"/>
      <c r="AL831" s="8"/>
      <c r="AM831" s="8"/>
      <c r="AN831" s="8"/>
      <c r="AO831" s="8"/>
      <c r="AP831" s="8"/>
      <c r="AQ831" s="8"/>
      <c r="AR831" s="8"/>
      <c r="AS831" s="8"/>
    </row>
    <row r="832" spans="1:45" ht="15.75" customHeight="1" x14ac:dyDescent="0.25">
      <c r="A832" s="8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/>
      <c r="AB832" s="8"/>
      <c r="AC832" s="8"/>
      <c r="AD832" s="8"/>
      <c r="AE832" s="8"/>
      <c r="AF832" s="8"/>
      <c r="AG832" s="8"/>
      <c r="AH832" s="8"/>
      <c r="AI832" s="8"/>
      <c r="AJ832" s="8"/>
      <c r="AK832" s="8"/>
      <c r="AL832" s="8"/>
      <c r="AM832" s="8"/>
      <c r="AN832" s="8"/>
      <c r="AO832" s="8"/>
      <c r="AP832" s="8"/>
      <c r="AQ832" s="8"/>
      <c r="AR832" s="8"/>
      <c r="AS832" s="8"/>
    </row>
    <row r="833" spans="1:45" ht="15.75" customHeight="1" x14ac:dyDescent="0.25">
      <c r="A833" s="8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  <c r="AA833" s="8"/>
      <c r="AB833" s="8"/>
      <c r="AC833" s="8"/>
      <c r="AD833" s="8"/>
      <c r="AE833" s="8"/>
      <c r="AF833" s="8"/>
      <c r="AG833" s="8"/>
      <c r="AH833" s="8"/>
      <c r="AI833" s="8"/>
      <c r="AJ833" s="8"/>
      <c r="AK833" s="8"/>
      <c r="AL833" s="8"/>
      <c r="AM833" s="8"/>
      <c r="AN833" s="8"/>
      <c r="AO833" s="8"/>
      <c r="AP833" s="8"/>
      <c r="AQ833" s="8"/>
      <c r="AR833" s="8"/>
      <c r="AS833" s="8"/>
    </row>
    <row r="834" spans="1:45" ht="15.75" customHeight="1" x14ac:dyDescent="0.25">
      <c r="A834" s="8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  <c r="AA834" s="8"/>
      <c r="AB834" s="8"/>
      <c r="AC834" s="8"/>
      <c r="AD834" s="8"/>
      <c r="AE834" s="8"/>
      <c r="AF834" s="8"/>
      <c r="AG834" s="8"/>
      <c r="AH834" s="8"/>
      <c r="AI834" s="8"/>
      <c r="AJ834" s="8"/>
      <c r="AK834" s="8"/>
      <c r="AL834" s="8"/>
      <c r="AM834" s="8"/>
      <c r="AN834" s="8"/>
      <c r="AO834" s="8"/>
      <c r="AP834" s="8"/>
      <c r="AQ834" s="8"/>
      <c r="AR834" s="8"/>
      <c r="AS834" s="8"/>
    </row>
    <row r="835" spans="1:45" ht="15.75" customHeight="1" x14ac:dyDescent="0.25">
      <c r="A835" s="8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  <c r="AA835" s="8"/>
      <c r="AB835" s="8"/>
      <c r="AC835" s="8"/>
      <c r="AD835" s="8"/>
      <c r="AE835" s="8"/>
      <c r="AF835" s="8"/>
      <c r="AG835" s="8"/>
      <c r="AH835" s="8"/>
      <c r="AI835" s="8"/>
      <c r="AJ835" s="8"/>
      <c r="AK835" s="8"/>
      <c r="AL835" s="8"/>
      <c r="AM835" s="8"/>
      <c r="AN835" s="8"/>
      <c r="AO835" s="8"/>
      <c r="AP835" s="8"/>
      <c r="AQ835" s="8"/>
      <c r="AR835" s="8"/>
      <c r="AS835" s="8"/>
    </row>
    <row r="836" spans="1:45" ht="15.75" customHeight="1" x14ac:dyDescent="0.25">
      <c r="A836" s="8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  <c r="AA836" s="8"/>
      <c r="AB836" s="8"/>
      <c r="AC836" s="8"/>
      <c r="AD836" s="8"/>
      <c r="AE836" s="8"/>
      <c r="AF836" s="8"/>
      <c r="AG836" s="8"/>
      <c r="AH836" s="8"/>
      <c r="AI836" s="8"/>
      <c r="AJ836" s="8"/>
      <c r="AK836" s="8"/>
      <c r="AL836" s="8"/>
      <c r="AM836" s="8"/>
      <c r="AN836" s="8"/>
      <c r="AO836" s="8"/>
      <c r="AP836" s="8"/>
      <c r="AQ836" s="8"/>
      <c r="AR836" s="8"/>
      <c r="AS836" s="8"/>
    </row>
    <row r="837" spans="1:45" ht="15.75" customHeight="1" x14ac:dyDescent="0.25">
      <c r="A837" s="8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  <c r="AA837" s="8"/>
      <c r="AB837" s="8"/>
      <c r="AC837" s="8"/>
      <c r="AD837" s="8"/>
      <c r="AE837" s="8"/>
      <c r="AF837" s="8"/>
      <c r="AG837" s="8"/>
      <c r="AH837" s="8"/>
      <c r="AI837" s="8"/>
      <c r="AJ837" s="8"/>
      <c r="AK837" s="8"/>
      <c r="AL837" s="8"/>
      <c r="AM837" s="8"/>
      <c r="AN837" s="8"/>
      <c r="AO837" s="8"/>
      <c r="AP837" s="8"/>
      <c r="AQ837" s="8"/>
      <c r="AR837" s="8"/>
      <c r="AS837" s="8"/>
    </row>
    <row r="838" spans="1:45" ht="15.75" customHeight="1" x14ac:dyDescent="0.25">
      <c r="A838" s="8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  <c r="AA838" s="8"/>
      <c r="AB838" s="8"/>
      <c r="AC838" s="8"/>
      <c r="AD838" s="8"/>
      <c r="AE838" s="8"/>
      <c r="AF838" s="8"/>
      <c r="AG838" s="8"/>
      <c r="AH838" s="8"/>
      <c r="AI838" s="8"/>
      <c r="AJ838" s="8"/>
      <c r="AK838" s="8"/>
      <c r="AL838" s="8"/>
      <c r="AM838" s="8"/>
      <c r="AN838" s="8"/>
      <c r="AO838" s="8"/>
      <c r="AP838" s="8"/>
      <c r="AQ838" s="8"/>
      <c r="AR838" s="8"/>
      <c r="AS838" s="8"/>
    </row>
    <row r="839" spans="1:45" ht="15.75" customHeight="1" x14ac:dyDescent="0.25">
      <c r="A839" s="8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  <c r="AA839" s="8"/>
      <c r="AB839" s="8"/>
      <c r="AC839" s="8"/>
      <c r="AD839" s="8"/>
      <c r="AE839" s="8"/>
      <c r="AF839" s="8"/>
      <c r="AG839" s="8"/>
      <c r="AH839" s="8"/>
      <c r="AI839" s="8"/>
      <c r="AJ839" s="8"/>
      <c r="AK839" s="8"/>
      <c r="AL839" s="8"/>
      <c r="AM839" s="8"/>
      <c r="AN839" s="8"/>
      <c r="AO839" s="8"/>
      <c r="AP839" s="8"/>
      <c r="AQ839" s="8"/>
      <c r="AR839" s="8"/>
      <c r="AS839" s="8"/>
    </row>
    <row r="840" spans="1:45" ht="15.75" customHeight="1" x14ac:dyDescent="0.25">
      <c r="A840" s="8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  <c r="AA840" s="8"/>
      <c r="AB840" s="8"/>
      <c r="AC840" s="8"/>
      <c r="AD840" s="8"/>
      <c r="AE840" s="8"/>
      <c r="AF840" s="8"/>
      <c r="AG840" s="8"/>
      <c r="AH840" s="8"/>
      <c r="AI840" s="8"/>
      <c r="AJ840" s="8"/>
      <c r="AK840" s="8"/>
      <c r="AL840" s="8"/>
      <c r="AM840" s="8"/>
      <c r="AN840" s="8"/>
      <c r="AO840" s="8"/>
      <c r="AP840" s="8"/>
      <c r="AQ840" s="8"/>
      <c r="AR840" s="8"/>
      <c r="AS840" s="8"/>
    </row>
    <row r="841" spans="1:45" ht="15.75" customHeight="1" x14ac:dyDescent="0.25">
      <c r="A841" s="8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  <c r="AA841" s="8"/>
      <c r="AB841" s="8"/>
      <c r="AC841" s="8"/>
      <c r="AD841" s="8"/>
      <c r="AE841" s="8"/>
      <c r="AF841" s="8"/>
      <c r="AG841" s="8"/>
      <c r="AH841" s="8"/>
      <c r="AI841" s="8"/>
      <c r="AJ841" s="8"/>
      <c r="AK841" s="8"/>
      <c r="AL841" s="8"/>
      <c r="AM841" s="8"/>
      <c r="AN841" s="8"/>
      <c r="AO841" s="8"/>
      <c r="AP841" s="8"/>
      <c r="AQ841" s="8"/>
      <c r="AR841" s="8"/>
      <c r="AS841" s="8"/>
    </row>
    <row r="842" spans="1:45" ht="15.75" customHeight="1" x14ac:dyDescent="0.25">
      <c r="A842" s="8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  <c r="AA842" s="8"/>
      <c r="AB842" s="8"/>
      <c r="AC842" s="8"/>
      <c r="AD842" s="8"/>
      <c r="AE842" s="8"/>
      <c r="AF842" s="8"/>
      <c r="AG842" s="8"/>
      <c r="AH842" s="8"/>
      <c r="AI842" s="8"/>
      <c r="AJ842" s="8"/>
      <c r="AK842" s="8"/>
      <c r="AL842" s="8"/>
      <c r="AM842" s="8"/>
      <c r="AN842" s="8"/>
      <c r="AO842" s="8"/>
      <c r="AP842" s="8"/>
      <c r="AQ842" s="8"/>
      <c r="AR842" s="8"/>
      <c r="AS842" s="8"/>
    </row>
    <row r="843" spans="1:45" ht="15.75" customHeight="1" x14ac:dyDescent="0.25">
      <c r="A843" s="8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  <c r="AA843" s="8"/>
      <c r="AB843" s="8"/>
      <c r="AC843" s="8"/>
      <c r="AD843" s="8"/>
      <c r="AE843" s="8"/>
      <c r="AF843" s="8"/>
      <c r="AG843" s="8"/>
      <c r="AH843" s="8"/>
      <c r="AI843" s="8"/>
      <c r="AJ843" s="8"/>
      <c r="AK843" s="8"/>
      <c r="AL843" s="8"/>
      <c r="AM843" s="8"/>
      <c r="AN843" s="8"/>
      <c r="AO843" s="8"/>
      <c r="AP843" s="8"/>
      <c r="AQ843" s="8"/>
      <c r="AR843" s="8"/>
      <c r="AS843" s="8"/>
    </row>
    <row r="844" spans="1:45" ht="15.75" customHeight="1" x14ac:dyDescent="0.25">
      <c r="A844" s="8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  <c r="AA844" s="8"/>
      <c r="AB844" s="8"/>
      <c r="AC844" s="8"/>
      <c r="AD844" s="8"/>
      <c r="AE844" s="8"/>
      <c r="AF844" s="8"/>
      <c r="AG844" s="8"/>
      <c r="AH844" s="8"/>
      <c r="AI844" s="8"/>
      <c r="AJ844" s="8"/>
      <c r="AK844" s="8"/>
      <c r="AL844" s="8"/>
      <c r="AM844" s="8"/>
      <c r="AN844" s="8"/>
      <c r="AO844" s="8"/>
      <c r="AP844" s="8"/>
      <c r="AQ844" s="8"/>
      <c r="AR844" s="8"/>
      <c r="AS844" s="8"/>
    </row>
    <row r="845" spans="1:45" ht="15.75" customHeight="1" x14ac:dyDescent="0.25">
      <c r="A845" s="8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  <c r="AA845" s="8"/>
      <c r="AB845" s="8"/>
      <c r="AC845" s="8"/>
      <c r="AD845" s="8"/>
      <c r="AE845" s="8"/>
      <c r="AF845" s="8"/>
      <c r="AG845" s="8"/>
      <c r="AH845" s="8"/>
      <c r="AI845" s="8"/>
      <c r="AJ845" s="8"/>
      <c r="AK845" s="8"/>
      <c r="AL845" s="8"/>
      <c r="AM845" s="8"/>
      <c r="AN845" s="8"/>
      <c r="AO845" s="8"/>
      <c r="AP845" s="8"/>
      <c r="AQ845" s="8"/>
      <c r="AR845" s="8"/>
      <c r="AS845" s="8"/>
    </row>
    <row r="846" spans="1:45" ht="15.75" customHeight="1" x14ac:dyDescent="0.25">
      <c r="A846" s="8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  <c r="AA846" s="8"/>
      <c r="AB846" s="8"/>
      <c r="AC846" s="8"/>
      <c r="AD846" s="8"/>
      <c r="AE846" s="8"/>
      <c r="AF846" s="8"/>
      <c r="AG846" s="8"/>
      <c r="AH846" s="8"/>
      <c r="AI846" s="8"/>
      <c r="AJ846" s="8"/>
      <c r="AK846" s="8"/>
      <c r="AL846" s="8"/>
      <c r="AM846" s="8"/>
      <c r="AN846" s="8"/>
      <c r="AO846" s="8"/>
      <c r="AP846" s="8"/>
      <c r="AQ846" s="8"/>
      <c r="AR846" s="8"/>
      <c r="AS846" s="8"/>
    </row>
    <row r="847" spans="1:45" ht="15.75" customHeight="1" x14ac:dyDescent="0.25">
      <c r="A847" s="8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  <c r="AA847" s="8"/>
      <c r="AB847" s="8"/>
      <c r="AC847" s="8"/>
      <c r="AD847" s="8"/>
      <c r="AE847" s="8"/>
      <c r="AF847" s="8"/>
      <c r="AG847" s="8"/>
      <c r="AH847" s="8"/>
      <c r="AI847" s="8"/>
      <c r="AJ847" s="8"/>
      <c r="AK847" s="8"/>
      <c r="AL847" s="8"/>
      <c r="AM847" s="8"/>
      <c r="AN847" s="8"/>
      <c r="AO847" s="8"/>
      <c r="AP847" s="8"/>
      <c r="AQ847" s="8"/>
      <c r="AR847" s="8"/>
      <c r="AS847" s="8"/>
    </row>
    <row r="848" spans="1:45" ht="15.75" customHeight="1" x14ac:dyDescent="0.25">
      <c r="A848" s="8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  <c r="AA848" s="8"/>
      <c r="AB848" s="8"/>
      <c r="AC848" s="8"/>
      <c r="AD848" s="8"/>
      <c r="AE848" s="8"/>
      <c r="AF848" s="8"/>
      <c r="AG848" s="8"/>
      <c r="AH848" s="8"/>
      <c r="AI848" s="8"/>
      <c r="AJ848" s="8"/>
      <c r="AK848" s="8"/>
      <c r="AL848" s="8"/>
      <c r="AM848" s="8"/>
      <c r="AN848" s="8"/>
      <c r="AO848" s="8"/>
      <c r="AP848" s="8"/>
      <c r="AQ848" s="8"/>
      <c r="AR848" s="8"/>
      <c r="AS848" s="8"/>
    </row>
    <row r="849" spans="1:45" ht="15.75" customHeight="1" x14ac:dyDescent="0.25">
      <c r="A849" s="8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  <c r="AA849" s="8"/>
      <c r="AB849" s="8"/>
      <c r="AC849" s="8"/>
      <c r="AD849" s="8"/>
      <c r="AE849" s="8"/>
      <c r="AF849" s="8"/>
      <c r="AG849" s="8"/>
      <c r="AH849" s="8"/>
      <c r="AI849" s="8"/>
      <c r="AJ849" s="8"/>
      <c r="AK849" s="8"/>
      <c r="AL849" s="8"/>
      <c r="AM849" s="8"/>
      <c r="AN849" s="8"/>
      <c r="AO849" s="8"/>
      <c r="AP849" s="8"/>
      <c r="AQ849" s="8"/>
      <c r="AR849" s="8"/>
      <c r="AS849" s="8"/>
    </row>
    <row r="850" spans="1:45" ht="15.75" customHeight="1" x14ac:dyDescent="0.25">
      <c r="A850" s="8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  <c r="AA850" s="8"/>
      <c r="AB850" s="8"/>
      <c r="AC850" s="8"/>
      <c r="AD850" s="8"/>
      <c r="AE850" s="8"/>
      <c r="AF850" s="8"/>
      <c r="AG850" s="8"/>
      <c r="AH850" s="8"/>
      <c r="AI850" s="8"/>
      <c r="AJ850" s="8"/>
      <c r="AK850" s="8"/>
      <c r="AL850" s="8"/>
      <c r="AM850" s="8"/>
      <c r="AN850" s="8"/>
      <c r="AO850" s="8"/>
      <c r="AP850" s="8"/>
      <c r="AQ850" s="8"/>
      <c r="AR850" s="8"/>
      <c r="AS850" s="8"/>
    </row>
    <row r="851" spans="1:45" ht="15.75" customHeight="1" x14ac:dyDescent="0.25">
      <c r="A851" s="8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  <c r="AA851" s="8"/>
      <c r="AB851" s="8"/>
      <c r="AC851" s="8"/>
      <c r="AD851" s="8"/>
      <c r="AE851" s="8"/>
      <c r="AF851" s="8"/>
      <c r="AG851" s="8"/>
      <c r="AH851" s="8"/>
      <c r="AI851" s="8"/>
      <c r="AJ851" s="8"/>
      <c r="AK851" s="8"/>
      <c r="AL851" s="8"/>
      <c r="AM851" s="8"/>
      <c r="AN851" s="8"/>
      <c r="AO851" s="8"/>
      <c r="AP851" s="8"/>
      <c r="AQ851" s="8"/>
      <c r="AR851" s="8"/>
      <c r="AS851" s="8"/>
    </row>
    <row r="852" spans="1:45" ht="15.75" customHeight="1" x14ac:dyDescent="0.25">
      <c r="A852" s="8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  <c r="AA852" s="8"/>
      <c r="AB852" s="8"/>
      <c r="AC852" s="8"/>
      <c r="AD852" s="8"/>
      <c r="AE852" s="8"/>
      <c r="AF852" s="8"/>
      <c r="AG852" s="8"/>
      <c r="AH852" s="8"/>
      <c r="AI852" s="8"/>
      <c r="AJ852" s="8"/>
      <c r="AK852" s="8"/>
      <c r="AL852" s="8"/>
      <c r="AM852" s="8"/>
      <c r="AN852" s="8"/>
      <c r="AO852" s="8"/>
      <c r="AP852" s="8"/>
      <c r="AQ852" s="8"/>
      <c r="AR852" s="8"/>
      <c r="AS852" s="8"/>
    </row>
    <row r="853" spans="1:45" ht="15.75" customHeight="1" x14ac:dyDescent="0.25">
      <c r="A853" s="8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  <c r="AA853" s="8"/>
      <c r="AB853" s="8"/>
      <c r="AC853" s="8"/>
      <c r="AD853" s="8"/>
      <c r="AE853" s="8"/>
      <c r="AF853" s="8"/>
      <c r="AG853" s="8"/>
      <c r="AH853" s="8"/>
      <c r="AI853" s="8"/>
      <c r="AJ853" s="8"/>
      <c r="AK853" s="8"/>
      <c r="AL853" s="8"/>
      <c r="AM853" s="8"/>
      <c r="AN853" s="8"/>
      <c r="AO853" s="8"/>
      <c r="AP853" s="8"/>
      <c r="AQ853" s="8"/>
      <c r="AR853" s="8"/>
      <c r="AS853" s="8"/>
    </row>
    <row r="854" spans="1:45" ht="15.75" customHeight="1" x14ac:dyDescent="0.25">
      <c r="A854" s="8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  <c r="AA854" s="8"/>
      <c r="AB854" s="8"/>
      <c r="AC854" s="8"/>
      <c r="AD854" s="8"/>
      <c r="AE854" s="8"/>
      <c r="AF854" s="8"/>
      <c r="AG854" s="8"/>
      <c r="AH854" s="8"/>
      <c r="AI854" s="8"/>
      <c r="AJ854" s="8"/>
      <c r="AK854" s="8"/>
      <c r="AL854" s="8"/>
      <c r="AM854" s="8"/>
      <c r="AN854" s="8"/>
      <c r="AO854" s="8"/>
      <c r="AP854" s="8"/>
      <c r="AQ854" s="8"/>
      <c r="AR854" s="8"/>
      <c r="AS854" s="8"/>
    </row>
    <row r="855" spans="1:45" ht="15.75" customHeight="1" x14ac:dyDescent="0.25">
      <c r="A855" s="8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  <c r="AA855" s="8"/>
      <c r="AB855" s="8"/>
      <c r="AC855" s="8"/>
      <c r="AD855" s="8"/>
      <c r="AE855" s="8"/>
      <c r="AF855" s="8"/>
      <c r="AG855" s="8"/>
      <c r="AH855" s="8"/>
      <c r="AI855" s="8"/>
      <c r="AJ855" s="8"/>
      <c r="AK855" s="8"/>
      <c r="AL855" s="8"/>
      <c r="AM855" s="8"/>
      <c r="AN855" s="8"/>
      <c r="AO855" s="8"/>
      <c r="AP855" s="8"/>
      <c r="AQ855" s="8"/>
      <c r="AR855" s="8"/>
      <c r="AS855" s="8"/>
    </row>
    <row r="856" spans="1:45" ht="15.75" customHeight="1" x14ac:dyDescent="0.25">
      <c r="A856" s="8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  <c r="AA856" s="8"/>
      <c r="AB856" s="8"/>
      <c r="AC856" s="8"/>
      <c r="AD856" s="8"/>
      <c r="AE856" s="8"/>
      <c r="AF856" s="8"/>
      <c r="AG856" s="8"/>
      <c r="AH856" s="8"/>
      <c r="AI856" s="8"/>
      <c r="AJ856" s="8"/>
      <c r="AK856" s="8"/>
      <c r="AL856" s="8"/>
      <c r="AM856" s="8"/>
      <c r="AN856" s="8"/>
      <c r="AO856" s="8"/>
      <c r="AP856" s="8"/>
      <c r="AQ856" s="8"/>
      <c r="AR856" s="8"/>
      <c r="AS856" s="8"/>
    </row>
    <row r="857" spans="1:45" ht="15.75" customHeight="1" x14ac:dyDescent="0.25">
      <c r="A857" s="8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  <c r="AA857" s="8"/>
      <c r="AB857" s="8"/>
      <c r="AC857" s="8"/>
      <c r="AD857" s="8"/>
      <c r="AE857" s="8"/>
      <c r="AF857" s="8"/>
      <c r="AG857" s="8"/>
      <c r="AH857" s="8"/>
      <c r="AI857" s="8"/>
      <c r="AJ857" s="8"/>
      <c r="AK857" s="8"/>
      <c r="AL857" s="8"/>
      <c r="AM857" s="8"/>
      <c r="AN857" s="8"/>
      <c r="AO857" s="8"/>
      <c r="AP857" s="8"/>
      <c r="AQ857" s="8"/>
      <c r="AR857" s="8"/>
      <c r="AS857" s="8"/>
    </row>
    <row r="858" spans="1:45" ht="15.75" customHeight="1" x14ac:dyDescent="0.25">
      <c r="A858" s="8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  <c r="AA858" s="8"/>
      <c r="AB858" s="8"/>
      <c r="AC858" s="8"/>
      <c r="AD858" s="8"/>
      <c r="AE858" s="8"/>
      <c r="AF858" s="8"/>
      <c r="AG858" s="8"/>
      <c r="AH858" s="8"/>
      <c r="AI858" s="8"/>
      <c r="AJ858" s="8"/>
      <c r="AK858" s="8"/>
      <c r="AL858" s="8"/>
      <c r="AM858" s="8"/>
      <c r="AN858" s="8"/>
      <c r="AO858" s="8"/>
      <c r="AP858" s="8"/>
      <c r="AQ858" s="8"/>
      <c r="AR858" s="8"/>
      <c r="AS858" s="8"/>
    </row>
    <row r="859" spans="1:45" ht="15.75" customHeight="1" x14ac:dyDescent="0.25">
      <c r="A859" s="8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  <c r="AA859" s="8"/>
      <c r="AB859" s="8"/>
      <c r="AC859" s="8"/>
      <c r="AD859" s="8"/>
      <c r="AE859" s="8"/>
      <c r="AF859" s="8"/>
      <c r="AG859" s="8"/>
      <c r="AH859" s="8"/>
      <c r="AI859" s="8"/>
      <c r="AJ859" s="8"/>
      <c r="AK859" s="8"/>
      <c r="AL859" s="8"/>
      <c r="AM859" s="8"/>
      <c r="AN859" s="8"/>
      <c r="AO859" s="8"/>
      <c r="AP859" s="8"/>
      <c r="AQ859" s="8"/>
      <c r="AR859" s="8"/>
      <c r="AS859" s="8"/>
    </row>
    <row r="860" spans="1:45" ht="15.75" customHeight="1" x14ac:dyDescent="0.25">
      <c r="A860" s="8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  <c r="AA860" s="8"/>
      <c r="AB860" s="8"/>
      <c r="AC860" s="8"/>
      <c r="AD860" s="8"/>
      <c r="AE860" s="8"/>
      <c r="AF860" s="8"/>
      <c r="AG860" s="8"/>
      <c r="AH860" s="8"/>
      <c r="AI860" s="8"/>
      <c r="AJ860" s="8"/>
      <c r="AK860" s="8"/>
      <c r="AL860" s="8"/>
      <c r="AM860" s="8"/>
      <c r="AN860" s="8"/>
      <c r="AO860" s="8"/>
      <c r="AP860" s="8"/>
      <c r="AQ860" s="8"/>
      <c r="AR860" s="8"/>
      <c r="AS860" s="8"/>
    </row>
    <row r="861" spans="1:45" ht="15.75" customHeight="1" x14ac:dyDescent="0.25">
      <c r="A861" s="8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  <c r="AA861" s="8"/>
      <c r="AB861" s="8"/>
      <c r="AC861" s="8"/>
      <c r="AD861" s="8"/>
      <c r="AE861" s="8"/>
      <c r="AF861" s="8"/>
      <c r="AG861" s="8"/>
      <c r="AH861" s="8"/>
      <c r="AI861" s="8"/>
      <c r="AJ861" s="8"/>
      <c r="AK861" s="8"/>
      <c r="AL861" s="8"/>
      <c r="AM861" s="8"/>
      <c r="AN861" s="8"/>
      <c r="AO861" s="8"/>
      <c r="AP861" s="8"/>
      <c r="AQ861" s="8"/>
      <c r="AR861" s="8"/>
      <c r="AS861" s="8"/>
    </row>
    <row r="862" spans="1:45" ht="15.75" customHeight="1" x14ac:dyDescent="0.25">
      <c r="A862" s="8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  <c r="AA862" s="8"/>
      <c r="AB862" s="8"/>
      <c r="AC862" s="8"/>
      <c r="AD862" s="8"/>
      <c r="AE862" s="8"/>
      <c r="AF862" s="8"/>
      <c r="AG862" s="8"/>
      <c r="AH862" s="8"/>
      <c r="AI862" s="8"/>
      <c r="AJ862" s="8"/>
      <c r="AK862" s="8"/>
      <c r="AL862" s="8"/>
      <c r="AM862" s="8"/>
      <c r="AN862" s="8"/>
      <c r="AO862" s="8"/>
      <c r="AP862" s="8"/>
      <c r="AQ862" s="8"/>
      <c r="AR862" s="8"/>
      <c r="AS862" s="8"/>
    </row>
    <row r="863" spans="1:45" ht="15.75" customHeight="1" x14ac:dyDescent="0.25">
      <c r="A863" s="8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  <c r="AA863" s="8"/>
      <c r="AB863" s="8"/>
      <c r="AC863" s="8"/>
      <c r="AD863" s="8"/>
      <c r="AE863" s="8"/>
      <c r="AF863" s="8"/>
      <c r="AG863" s="8"/>
      <c r="AH863" s="8"/>
      <c r="AI863" s="8"/>
      <c r="AJ863" s="8"/>
      <c r="AK863" s="8"/>
      <c r="AL863" s="8"/>
      <c r="AM863" s="8"/>
      <c r="AN863" s="8"/>
      <c r="AO863" s="8"/>
      <c r="AP863" s="8"/>
      <c r="AQ863" s="8"/>
      <c r="AR863" s="8"/>
      <c r="AS863" s="8"/>
    </row>
    <row r="864" spans="1:45" ht="15.75" customHeight="1" x14ac:dyDescent="0.25">
      <c r="A864" s="8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  <c r="AA864" s="8"/>
      <c r="AB864" s="8"/>
      <c r="AC864" s="8"/>
      <c r="AD864" s="8"/>
      <c r="AE864" s="8"/>
      <c r="AF864" s="8"/>
      <c r="AG864" s="8"/>
      <c r="AH864" s="8"/>
      <c r="AI864" s="8"/>
      <c r="AJ864" s="8"/>
      <c r="AK864" s="8"/>
      <c r="AL864" s="8"/>
      <c r="AM864" s="8"/>
      <c r="AN864" s="8"/>
      <c r="AO864" s="8"/>
      <c r="AP864" s="8"/>
      <c r="AQ864" s="8"/>
      <c r="AR864" s="8"/>
      <c r="AS864" s="8"/>
    </row>
    <row r="865" spans="1:45" ht="15.75" customHeight="1" x14ac:dyDescent="0.25">
      <c r="A865" s="8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  <c r="AA865" s="8"/>
      <c r="AB865" s="8"/>
      <c r="AC865" s="8"/>
      <c r="AD865" s="8"/>
      <c r="AE865" s="8"/>
      <c r="AF865" s="8"/>
      <c r="AG865" s="8"/>
      <c r="AH865" s="8"/>
      <c r="AI865" s="8"/>
      <c r="AJ865" s="8"/>
      <c r="AK865" s="8"/>
      <c r="AL865" s="8"/>
      <c r="AM865" s="8"/>
      <c r="AN865" s="8"/>
      <c r="AO865" s="8"/>
      <c r="AP865" s="8"/>
      <c r="AQ865" s="8"/>
      <c r="AR865" s="8"/>
      <c r="AS865" s="8"/>
    </row>
    <row r="866" spans="1:45" ht="15.75" customHeight="1" x14ac:dyDescent="0.25">
      <c r="A866" s="8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  <c r="AA866" s="8"/>
      <c r="AB866" s="8"/>
      <c r="AC866" s="8"/>
      <c r="AD866" s="8"/>
      <c r="AE866" s="8"/>
      <c r="AF866" s="8"/>
      <c r="AG866" s="8"/>
      <c r="AH866" s="8"/>
      <c r="AI866" s="8"/>
      <c r="AJ866" s="8"/>
      <c r="AK866" s="8"/>
      <c r="AL866" s="8"/>
      <c r="AM866" s="8"/>
      <c r="AN866" s="8"/>
      <c r="AO866" s="8"/>
      <c r="AP866" s="8"/>
      <c r="AQ866" s="8"/>
      <c r="AR866" s="8"/>
      <c r="AS866" s="8"/>
    </row>
    <row r="867" spans="1:45" ht="15.75" customHeight="1" x14ac:dyDescent="0.25">
      <c r="A867" s="8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  <c r="AA867" s="8"/>
      <c r="AB867" s="8"/>
      <c r="AC867" s="8"/>
      <c r="AD867" s="8"/>
      <c r="AE867" s="8"/>
      <c r="AF867" s="8"/>
      <c r="AG867" s="8"/>
      <c r="AH867" s="8"/>
      <c r="AI867" s="8"/>
      <c r="AJ867" s="8"/>
      <c r="AK867" s="8"/>
      <c r="AL867" s="8"/>
      <c r="AM867" s="8"/>
      <c r="AN867" s="8"/>
      <c r="AO867" s="8"/>
      <c r="AP867" s="8"/>
      <c r="AQ867" s="8"/>
      <c r="AR867" s="8"/>
      <c r="AS867" s="8"/>
    </row>
    <row r="868" spans="1:45" ht="15.75" customHeight="1" x14ac:dyDescent="0.25">
      <c r="A868" s="8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  <c r="AA868" s="8"/>
      <c r="AB868" s="8"/>
      <c r="AC868" s="8"/>
      <c r="AD868" s="8"/>
      <c r="AE868" s="8"/>
      <c r="AF868" s="8"/>
      <c r="AG868" s="8"/>
      <c r="AH868" s="8"/>
      <c r="AI868" s="8"/>
      <c r="AJ868" s="8"/>
      <c r="AK868" s="8"/>
      <c r="AL868" s="8"/>
      <c r="AM868" s="8"/>
      <c r="AN868" s="8"/>
      <c r="AO868" s="8"/>
      <c r="AP868" s="8"/>
      <c r="AQ868" s="8"/>
      <c r="AR868" s="8"/>
      <c r="AS868" s="8"/>
    </row>
    <row r="869" spans="1:45" ht="15.75" customHeight="1" x14ac:dyDescent="0.25">
      <c r="A869" s="8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  <c r="AA869" s="8"/>
      <c r="AB869" s="8"/>
      <c r="AC869" s="8"/>
      <c r="AD869" s="8"/>
      <c r="AE869" s="8"/>
      <c r="AF869" s="8"/>
      <c r="AG869" s="8"/>
      <c r="AH869" s="8"/>
      <c r="AI869" s="8"/>
      <c r="AJ869" s="8"/>
      <c r="AK869" s="8"/>
      <c r="AL869" s="8"/>
      <c r="AM869" s="8"/>
      <c r="AN869" s="8"/>
      <c r="AO869" s="8"/>
      <c r="AP869" s="8"/>
      <c r="AQ869" s="8"/>
      <c r="AR869" s="8"/>
      <c r="AS869" s="8"/>
    </row>
    <row r="870" spans="1:45" ht="15.75" customHeight="1" x14ac:dyDescent="0.25">
      <c r="A870" s="8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  <c r="AA870" s="8"/>
      <c r="AB870" s="8"/>
      <c r="AC870" s="8"/>
      <c r="AD870" s="8"/>
      <c r="AE870" s="8"/>
      <c r="AF870" s="8"/>
      <c r="AG870" s="8"/>
      <c r="AH870" s="8"/>
      <c r="AI870" s="8"/>
      <c r="AJ870" s="8"/>
      <c r="AK870" s="8"/>
      <c r="AL870" s="8"/>
      <c r="AM870" s="8"/>
      <c r="AN870" s="8"/>
      <c r="AO870" s="8"/>
      <c r="AP870" s="8"/>
      <c r="AQ870" s="8"/>
      <c r="AR870" s="8"/>
      <c r="AS870" s="8"/>
    </row>
    <row r="871" spans="1:45" ht="15.75" customHeight="1" x14ac:dyDescent="0.25">
      <c r="A871" s="8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  <c r="AA871" s="8"/>
      <c r="AB871" s="8"/>
      <c r="AC871" s="8"/>
      <c r="AD871" s="8"/>
      <c r="AE871" s="8"/>
      <c r="AF871" s="8"/>
      <c r="AG871" s="8"/>
      <c r="AH871" s="8"/>
      <c r="AI871" s="8"/>
      <c r="AJ871" s="8"/>
      <c r="AK871" s="8"/>
      <c r="AL871" s="8"/>
      <c r="AM871" s="8"/>
      <c r="AN871" s="8"/>
      <c r="AO871" s="8"/>
      <c r="AP871" s="8"/>
      <c r="AQ871" s="8"/>
      <c r="AR871" s="8"/>
      <c r="AS871" s="8"/>
    </row>
    <row r="872" spans="1:45" ht="15.75" customHeight="1" x14ac:dyDescent="0.25">
      <c r="A872" s="8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  <c r="AA872" s="8"/>
      <c r="AB872" s="8"/>
      <c r="AC872" s="8"/>
      <c r="AD872" s="8"/>
      <c r="AE872" s="8"/>
      <c r="AF872" s="8"/>
      <c r="AG872" s="8"/>
      <c r="AH872" s="8"/>
      <c r="AI872" s="8"/>
      <c r="AJ872" s="8"/>
      <c r="AK872" s="8"/>
      <c r="AL872" s="8"/>
      <c r="AM872" s="8"/>
      <c r="AN872" s="8"/>
      <c r="AO872" s="8"/>
      <c r="AP872" s="8"/>
      <c r="AQ872" s="8"/>
      <c r="AR872" s="8"/>
      <c r="AS872" s="8"/>
    </row>
    <row r="873" spans="1:45" ht="15.75" customHeight="1" x14ac:dyDescent="0.25">
      <c r="A873" s="8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  <c r="AA873" s="8"/>
      <c r="AB873" s="8"/>
      <c r="AC873" s="8"/>
      <c r="AD873" s="8"/>
      <c r="AE873" s="8"/>
      <c r="AF873" s="8"/>
      <c r="AG873" s="8"/>
      <c r="AH873" s="8"/>
      <c r="AI873" s="8"/>
      <c r="AJ873" s="8"/>
      <c r="AK873" s="8"/>
      <c r="AL873" s="8"/>
      <c r="AM873" s="8"/>
      <c r="AN873" s="8"/>
      <c r="AO873" s="8"/>
      <c r="AP873" s="8"/>
      <c r="AQ873" s="8"/>
      <c r="AR873" s="8"/>
      <c r="AS873" s="8"/>
    </row>
    <row r="874" spans="1:45" ht="15.75" customHeight="1" x14ac:dyDescent="0.25">
      <c r="A874" s="8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  <c r="AA874" s="8"/>
      <c r="AB874" s="8"/>
      <c r="AC874" s="8"/>
      <c r="AD874" s="8"/>
      <c r="AE874" s="8"/>
      <c r="AF874" s="8"/>
      <c r="AG874" s="8"/>
      <c r="AH874" s="8"/>
      <c r="AI874" s="8"/>
      <c r="AJ874" s="8"/>
      <c r="AK874" s="8"/>
      <c r="AL874" s="8"/>
      <c r="AM874" s="8"/>
      <c r="AN874" s="8"/>
      <c r="AO874" s="8"/>
      <c r="AP874" s="8"/>
      <c r="AQ874" s="8"/>
      <c r="AR874" s="8"/>
      <c r="AS874" s="8"/>
    </row>
    <row r="875" spans="1:45" ht="15.75" customHeight="1" x14ac:dyDescent="0.25">
      <c r="A875" s="8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  <c r="AA875" s="8"/>
      <c r="AB875" s="8"/>
      <c r="AC875" s="8"/>
      <c r="AD875" s="8"/>
      <c r="AE875" s="8"/>
      <c r="AF875" s="8"/>
      <c r="AG875" s="8"/>
      <c r="AH875" s="8"/>
      <c r="AI875" s="8"/>
      <c r="AJ875" s="8"/>
      <c r="AK875" s="8"/>
      <c r="AL875" s="8"/>
      <c r="AM875" s="8"/>
      <c r="AN875" s="8"/>
      <c r="AO875" s="8"/>
      <c r="AP875" s="8"/>
      <c r="AQ875" s="8"/>
      <c r="AR875" s="8"/>
      <c r="AS875" s="8"/>
    </row>
    <row r="876" spans="1:45" ht="15.75" customHeight="1" x14ac:dyDescent="0.25">
      <c r="A876" s="8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  <c r="AA876" s="8"/>
      <c r="AB876" s="8"/>
      <c r="AC876" s="8"/>
      <c r="AD876" s="8"/>
      <c r="AE876" s="8"/>
      <c r="AF876" s="8"/>
      <c r="AG876" s="8"/>
      <c r="AH876" s="8"/>
      <c r="AI876" s="8"/>
      <c r="AJ876" s="8"/>
      <c r="AK876" s="8"/>
      <c r="AL876" s="8"/>
      <c r="AM876" s="8"/>
      <c r="AN876" s="8"/>
      <c r="AO876" s="8"/>
      <c r="AP876" s="8"/>
      <c r="AQ876" s="8"/>
      <c r="AR876" s="8"/>
      <c r="AS876" s="8"/>
    </row>
    <row r="877" spans="1:45" ht="15.75" customHeight="1" x14ac:dyDescent="0.25">
      <c r="A877" s="8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  <c r="AA877" s="8"/>
      <c r="AB877" s="8"/>
      <c r="AC877" s="8"/>
      <c r="AD877" s="8"/>
      <c r="AE877" s="8"/>
      <c r="AF877" s="8"/>
      <c r="AG877" s="8"/>
      <c r="AH877" s="8"/>
      <c r="AI877" s="8"/>
      <c r="AJ877" s="8"/>
      <c r="AK877" s="8"/>
      <c r="AL877" s="8"/>
      <c r="AM877" s="8"/>
      <c r="AN877" s="8"/>
      <c r="AO877" s="8"/>
      <c r="AP877" s="8"/>
      <c r="AQ877" s="8"/>
      <c r="AR877" s="8"/>
      <c r="AS877" s="8"/>
    </row>
    <row r="878" spans="1:45" ht="15.75" customHeight="1" x14ac:dyDescent="0.25">
      <c r="A878" s="8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  <c r="AA878" s="8"/>
      <c r="AB878" s="8"/>
      <c r="AC878" s="8"/>
      <c r="AD878" s="8"/>
      <c r="AE878" s="8"/>
      <c r="AF878" s="8"/>
      <c r="AG878" s="8"/>
      <c r="AH878" s="8"/>
      <c r="AI878" s="8"/>
      <c r="AJ878" s="8"/>
      <c r="AK878" s="8"/>
      <c r="AL878" s="8"/>
      <c r="AM878" s="8"/>
      <c r="AN878" s="8"/>
      <c r="AO878" s="8"/>
      <c r="AP878" s="8"/>
      <c r="AQ878" s="8"/>
      <c r="AR878" s="8"/>
      <c r="AS878" s="8"/>
    </row>
    <row r="879" spans="1:45" ht="15.75" customHeight="1" x14ac:dyDescent="0.25">
      <c r="A879" s="8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  <c r="AA879" s="8"/>
      <c r="AB879" s="8"/>
      <c r="AC879" s="8"/>
      <c r="AD879" s="8"/>
      <c r="AE879" s="8"/>
      <c r="AF879" s="8"/>
      <c r="AG879" s="8"/>
      <c r="AH879" s="8"/>
      <c r="AI879" s="8"/>
      <c r="AJ879" s="8"/>
      <c r="AK879" s="8"/>
      <c r="AL879" s="8"/>
      <c r="AM879" s="8"/>
      <c r="AN879" s="8"/>
      <c r="AO879" s="8"/>
      <c r="AP879" s="8"/>
      <c r="AQ879" s="8"/>
      <c r="AR879" s="8"/>
      <c r="AS879" s="8"/>
    </row>
    <row r="880" spans="1:45" ht="15.75" customHeight="1" x14ac:dyDescent="0.25">
      <c r="A880" s="8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  <c r="AA880" s="8"/>
      <c r="AB880" s="8"/>
      <c r="AC880" s="8"/>
      <c r="AD880" s="8"/>
      <c r="AE880" s="8"/>
      <c r="AF880" s="8"/>
      <c r="AG880" s="8"/>
      <c r="AH880" s="8"/>
      <c r="AI880" s="8"/>
      <c r="AJ880" s="8"/>
      <c r="AK880" s="8"/>
      <c r="AL880" s="8"/>
      <c r="AM880" s="8"/>
      <c r="AN880" s="8"/>
      <c r="AO880" s="8"/>
      <c r="AP880" s="8"/>
      <c r="AQ880" s="8"/>
      <c r="AR880" s="8"/>
      <c r="AS880" s="8"/>
    </row>
    <row r="881" spans="1:45" ht="15.75" customHeight="1" x14ac:dyDescent="0.25">
      <c r="A881" s="8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  <c r="AA881" s="8"/>
      <c r="AB881" s="8"/>
      <c r="AC881" s="8"/>
      <c r="AD881" s="8"/>
      <c r="AE881" s="8"/>
      <c r="AF881" s="8"/>
      <c r="AG881" s="8"/>
      <c r="AH881" s="8"/>
      <c r="AI881" s="8"/>
      <c r="AJ881" s="8"/>
      <c r="AK881" s="8"/>
      <c r="AL881" s="8"/>
      <c r="AM881" s="8"/>
      <c r="AN881" s="8"/>
      <c r="AO881" s="8"/>
      <c r="AP881" s="8"/>
      <c r="AQ881" s="8"/>
      <c r="AR881" s="8"/>
      <c r="AS881" s="8"/>
    </row>
    <row r="882" spans="1:45" ht="15.75" customHeight="1" x14ac:dyDescent="0.25">
      <c r="A882" s="8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  <c r="AA882" s="8"/>
      <c r="AB882" s="8"/>
      <c r="AC882" s="8"/>
      <c r="AD882" s="8"/>
      <c r="AE882" s="8"/>
      <c r="AF882" s="8"/>
      <c r="AG882" s="8"/>
      <c r="AH882" s="8"/>
      <c r="AI882" s="8"/>
      <c r="AJ882" s="8"/>
      <c r="AK882" s="8"/>
      <c r="AL882" s="8"/>
      <c r="AM882" s="8"/>
      <c r="AN882" s="8"/>
      <c r="AO882" s="8"/>
      <c r="AP882" s="8"/>
      <c r="AQ882" s="8"/>
      <c r="AR882" s="8"/>
      <c r="AS882" s="8"/>
    </row>
    <row r="883" spans="1:45" ht="15.75" customHeight="1" x14ac:dyDescent="0.25">
      <c r="A883" s="8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  <c r="AA883" s="8"/>
      <c r="AB883" s="8"/>
      <c r="AC883" s="8"/>
      <c r="AD883" s="8"/>
      <c r="AE883" s="8"/>
      <c r="AF883" s="8"/>
      <c r="AG883" s="8"/>
      <c r="AH883" s="8"/>
      <c r="AI883" s="8"/>
      <c r="AJ883" s="8"/>
      <c r="AK883" s="8"/>
      <c r="AL883" s="8"/>
      <c r="AM883" s="8"/>
      <c r="AN883" s="8"/>
      <c r="AO883" s="8"/>
      <c r="AP883" s="8"/>
      <c r="AQ883" s="8"/>
      <c r="AR883" s="8"/>
      <c r="AS883" s="8"/>
    </row>
    <row r="884" spans="1:45" ht="15.75" customHeight="1" x14ac:dyDescent="0.25">
      <c r="A884" s="8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  <c r="AA884" s="8"/>
      <c r="AB884" s="8"/>
      <c r="AC884" s="8"/>
      <c r="AD884" s="8"/>
      <c r="AE884" s="8"/>
      <c r="AF884" s="8"/>
      <c r="AG884" s="8"/>
      <c r="AH884" s="8"/>
      <c r="AI884" s="8"/>
      <c r="AJ884" s="8"/>
      <c r="AK884" s="8"/>
      <c r="AL884" s="8"/>
      <c r="AM884" s="8"/>
      <c r="AN884" s="8"/>
      <c r="AO884" s="8"/>
      <c r="AP884" s="8"/>
      <c r="AQ884" s="8"/>
      <c r="AR884" s="8"/>
      <c r="AS884" s="8"/>
    </row>
    <row r="885" spans="1:45" ht="15.75" customHeight="1" x14ac:dyDescent="0.25">
      <c r="A885" s="8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  <c r="AA885" s="8"/>
      <c r="AB885" s="8"/>
      <c r="AC885" s="8"/>
      <c r="AD885" s="8"/>
      <c r="AE885" s="8"/>
      <c r="AF885" s="8"/>
      <c r="AG885" s="8"/>
      <c r="AH885" s="8"/>
      <c r="AI885" s="8"/>
      <c r="AJ885" s="8"/>
      <c r="AK885" s="8"/>
      <c r="AL885" s="8"/>
      <c r="AM885" s="8"/>
      <c r="AN885" s="8"/>
      <c r="AO885" s="8"/>
      <c r="AP885" s="8"/>
      <c r="AQ885" s="8"/>
      <c r="AR885" s="8"/>
      <c r="AS885" s="8"/>
    </row>
    <row r="886" spans="1:45" ht="15.75" customHeight="1" x14ac:dyDescent="0.25">
      <c r="A886" s="8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  <c r="AA886" s="8"/>
      <c r="AB886" s="8"/>
      <c r="AC886" s="8"/>
      <c r="AD886" s="8"/>
      <c r="AE886" s="8"/>
      <c r="AF886" s="8"/>
      <c r="AG886" s="8"/>
      <c r="AH886" s="8"/>
      <c r="AI886" s="8"/>
      <c r="AJ886" s="8"/>
      <c r="AK886" s="8"/>
      <c r="AL886" s="8"/>
      <c r="AM886" s="8"/>
      <c r="AN886" s="8"/>
      <c r="AO886" s="8"/>
      <c r="AP886" s="8"/>
      <c r="AQ886" s="8"/>
      <c r="AR886" s="8"/>
      <c r="AS886" s="8"/>
    </row>
    <row r="887" spans="1:45" ht="15.75" customHeight="1" x14ac:dyDescent="0.25">
      <c r="A887" s="8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  <c r="AA887" s="8"/>
      <c r="AB887" s="8"/>
      <c r="AC887" s="8"/>
      <c r="AD887" s="8"/>
      <c r="AE887" s="8"/>
      <c r="AF887" s="8"/>
      <c r="AG887" s="8"/>
      <c r="AH887" s="8"/>
      <c r="AI887" s="8"/>
      <c r="AJ887" s="8"/>
      <c r="AK887" s="8"/>
      <c r="AL887" s="8"/>
      <c r="AM887" s="8"/>
      <c r="AN887" s="8"/>
      <c r="AO887" s="8"/>
      <c r="AP887" s="8"/>
      <c r="AQ887" s="8"/>
      <c r="AR887" s="8"/>
      <c r="AS887" s="8"/>
    </row>
    <row r="888" spans="1:45" ht="15.75" customHeight="1" x14ac:dyDescent="0.25">
      <c r="A888" s="8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  <c r="AA888" s="8"/>
      <c r="AB888" s="8"/>
      <c r="AC888" s="8"/>
      <c r="AD888" s="8"/>
      <c r="AE888" s="8"/>
      <c r="AF888" s="8"/>
      <c r="AG888" s="8"/>
      <c r="AH888" s="8"/>
      <c r="AI888" s="8"/>
      <c r="AJ888" s="8"/>
      <c r="AK888" s="8"/>
      <c r="AL888" s="8"/>
      <c r="AM888" s="8"/>
      <c r="AN888" s="8"/>
      <c r="AO888" s="8"/>
      <c r="AP888" s="8"/>
      <c r="AQ888" s="8"/>
      <c r="AR888" s="8"/>
      <c r="AS888" s="8"/>
    </row>
    <row r="889" spans="1:45" ht="15.75" customHeight="1" x14ac:dyDescent="0.25">
      <c r="A889" s="8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  <c r="AA889" s="8"/>
      <c r="AB889" s="8"/>
      <c r="AC889" s="8"/>
      <c r="AD889" s="8"/>
      <c r="AE889" s="8"/>
      <c r="AF889" s="8"/>
      <c r="AG889" s="8"/>
      <c r="AH889" s="8"/>
      <c r="AI889" s="8"/>
      <c r="AJ889" s="8"/>
      <c r="AK889" s="8"/>
      <c r="AL889" s="8"/>
      <c r="AM889" s="8"/>
      <c r="AN889" s="8"/>
      <c r="AO889" s="8"/>
      <c r="AP889" s="8"/>
      <c r="AQ889" s="8"/>
      <c r="AR889" s="8"/>
      <c r="AS889" s="8"/>
    </row>
    <row r="890" spans="1:45" ht="15.75" customHeight="1" x14ac:dyDescent="0.25">
      <c r="A890" s="8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  <c r="AA890" s="8"/>
      <c r="AB890" s="8"/>
      <c r="AC890" s="8"/>
      <c r="AD890" s="8"/>
      <c r="AE890" s="8"/>
      <c r="AF890" s="8"/>
      <c r="AG890" s="8"/>
      <c r="AH890" s="8"/>
      <c r="AI890" s="8"/>
      <c r="AJ890" s="8"/>
      <c r="AK890" s="8"/>
      <c r="AL890" s="8"/>
      <c r="AM890" s="8"/>
      <c r="AN890" s="8"/>
      <c r="AO890" s="8"/>
      <c r="AP890" s="8"/>
      <c r="AQ890" s="8"/>
      <c r="AR890" s="8"/>
      <c r="AS890" s="8"/>
    </row>
    <row r="891" spans="1:45" ht="15.75" customHeight="1" x14ac:dyDescent="0.25">
      <c r="A891" s="8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  <c r="AA891" s="8"/>
      <c r="AB891" s="8"/>
      <c r="AC891" s="8"/>
      <c r="AD891" s="8"/>
      <c r="AE891" s="8"/>
      <c r="AF891" s="8"/>
      <c r="AG891" s="8"/>
      <c r="AH891" s="8"/>
      <c r="AI891" s="8"/>
      <c r="AJ891" s="8"/>
      <c r="AK891" s="8"/>
      <c r="AL891" s="8"/>
      <c r="AM891" s="8"/>
      <c r="AN891" s="8"/>
      <c r="AO891" s="8"/>
      <c r="AP891" s="8"/>
      <c r="AQ891" s="8"/>
      <c r="AR891" s="8"/>
      <c r="AS891" s="8"/>
    </row>
    <row r="892" spans="1:45" ht="15.75" customHeight="1" x14ac:dyDescent="0.25">
      <c r="A892" s="8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  <c r="AA892" s="8"/>
      <c r="AB892" s="8"/>
      <c r="AC892" s="8"/>
      <c r="AD892" s="8"/>
      <c r="AE892" s="8"/>
      <c r="AF892" s="8"/>
      <c r="AG892" s="8"/>
      <c r="AH892" s="8"/>
      <c r="AI892" s="8"/>
      <c r="AJ892" s="8"/>
      <c r="AK892" s="8"/>
      <c r="AL892" s="8"/>
      <c r="AM892" s="8"/>
      <c r="AN892" s="8"/>
      <c r="AO892" s="8"/>
      <c r="AP892" s="8"/>
      <c r="AQ892" s="8"/>
      <c r="AR892" s="8"/>
      <c r="AS892" s="8"/>
    </row>
    <row r="893" spans="1:45" ht="15.75" customHeight="1" x14ac:dyDescent="0.25">
      <c r="A893" s="8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  <c r="AA893" s="8"/>
      <c r="AB893" s="8"/>
      <c r="AC893" s="8"/>
      <c r="AD893" s="8"/>
      <c r="AE893" s="8"/>
      <c r="AF893" s="8"/>
      <c r="AG893" s="8"/>
      <c r="AH893" s="8"/>
      <c r="AI893" s="8"/>
      <c r="AJ893" s="8"/>
      <c r="AK893" s="8"/>
      <c r="AL893" s="8"/>
      <c r="AM893" s="8"/>
      <c r="AN893" s="8"/>
      <c r="AO893" s="8"/>
      <c r="AP893" s="8"/>
      <c r="AQ893" s="8"/>
      <c r="AR893" s="8"/>
      <c r="AS893" s="8"/>
    </row>
    <row r="894" spans="1:45" ht="15.75" customHeight="1" x14ac:dyDescent="0.25">
      <c r="A894" s="8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  <c r="AA894" s="8"/>
      <c r="AB894" s="8"/>
      <c r="AC894" s="8"/>
      <c r="AD894" s="8"/>
      <c r="AE894" s="8"/>
      <c r="AF894" s="8"/>
      <c r="AG894" s="8"/>
      <c r="AH894" s="8"/>
      <c r="AI894" s="8"/>
      <c r="AJ894" s="8"/>
      <c r="AK894" s="8"/>
      <c r="AL894" s="8"/>
      <c r="AM894" s="8"/>
      <c r="AN894" s="8"/>
      <c r="AO894" s="8"/>
      <c r="AP894" s="8"/>
      <c r="AQ894" s="8"/>
      <c r="AR894" s="8"/>
      <c r="AS894" s="8"/>
    </row>
    <row r="895" spans="1:45" ht="15.75" customHeight="1" x14ac:dyDescent="0.25">
      <c r="A895" s="8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  <c r="AA895" s="8"/>
      <c r="AB895" s="8"/>
      <c r="AC895" s="8"/>
      <c r="AD895" s="8"/>
      <c r="AE895" s="8"/>
      <c r="AF895" s="8"/>
      <c r="AG895" s="8"/>
      <c r="AH895" s="8"/>
      <c r="AI895" s="8"/>
      <c r="AJ895" s="8"/>
      <c r="AK895" s="8"/>
      <c r="AL895" s="8"/>
      <c r="AM895" s="8"/>
      <c r="AN895" s="8"/>
      <c r="AO895" s="8"/>
      <c r="AP895" s="8"/>
      <c r="AQ895" s="8"/>
      <c r="AR895" s="8"/>
      <c r="AS895" s="8"/>
    </row>
    <row r="896" spans="1:45" ht="15.75" customHeight="1" x14ac:dyDescent="0.25">
      <c r="A896" s="8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  <c r="AA896" s="8"/>
      <c r="AB896" s="8"/>
      <c r="AC896" s="8"/>
      <c r="AD896" s="8"/>
      <c r="AE896" s="8"/>
      <c r="AF896" s="8"/>
      <c r="AG896" s="8"/>
      <c r="AH896" s="8"/>
      <c r="AI896" s="8"/>
      <c r="AJ896" s="8"/>
      <c r="AK896" s="8"/>
      <c r="AL896" s="8"/>
      <c r="AM896" s="8"/>
      <c r="AN896" s="8"/>
      <c r="AO896" s="8"/>
      <c r="AP896" s="8"/>
      <c r="AQ896" s="8"/>
      <c r="AR896" s="8"/>
      <c r="AS896" s="8"/>
    </row>
    <row r="897" spans="1:45" ht="15.75" customHeight="1" x14ac:dyDescent="0.25">
      <c r="A897" s="8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  <c r="AA897" s="8"/>
      <c r="AB897" s="8"/>
      <c r="AC897" s="8"/>
      <c r="AD897" s="8"/>
      <c r="AE897" s="8"/>
      <c r="AF897" s="8"/>
      <c r="AG897" s="8"/>
      <c r="AH897" s="8"/>
      <c r="AI897" s="8"/>
      <c r="AJ897" s="8"/>
      <c r="AK897" s="8"/>
      <c r="AL897" s="8"/>
      <c r="AM897" s="8"/>
      <c r="AN897" s="8"/>
      <c r="AO897" s="8"/>
      <c r="AP897" s="8"/>
      <c r="AQ897" s="8"/>
      <c r="AR897" s="8"/>
      <c r="AS897" s="8"/>
    </row>
    <row r="898" spans="1:45" ht="15.75" customHeight="1" x14ac:dyDescent="0.25">
      <c r="A898" s="8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  <c r="AA898" s="8"/>
      <c r="AB898" s="8"/>
      <c r="AC898" s="8"/>
      <c r="AD898" s="8"/>
      <c r="AE898" s="8"/>
      <c r="AF898" s="8"/>
      <c r="AG898" s="8"/>
      <c r="AH898" s="8"/>
      <c r="AI898" s="8"/>
      <c r="AJ898" s="8"/>
      <c r="AK898" s="8"/>
      <c r="AL898" s="8"/>
      <c r="AM898" s="8"/>
      <c r="AN898" s="8"/>
      <c r="AO898" s="8"/>
      <c r="AP898" s="8"/>
      <c r="AQ898" s="8"/>
      <c r="AR898" s="8"/>
      <c r="AS898" s="8"/>
    </row>
    <row r="899" spans="1:45" ht="15.75" customHeight="1" x14ac:dyDescent="0.25">
      <c r="A899" s="8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  <c r="AA899" s="8"/>
      <c r="AB899" s="8"/>
      <c r="AC899" s="8"/>
      <c r="AD899" s="8"/>
      <c r="AE899" s="8"/>
      <c r="AF899" s="8"/>
      <c r="AG899" s="8"/>
      <c r="AH899" s="8"/>
      <c r="AI899" s="8"/>
      <c r="AJ899" s="8"/>
      <c r="AK899" s="8"/>
      <c r="AL899" s="8"/>
      <c r="AM899" s="8"/>
      <c r="AN899" s="8"/>
      <c r="AO899" s="8"/>
      <c r="AP899" s="8"/>
      <c r="AQ899" s="8"/>
      <c r="AR899" s="8"/>
      <c r="AS899" s="8"/>
    </row>
    <row r="900" spans="1:45" ht="15.75" customHeight="1" x14ac:dyDescent="0.25">
      <c r="A900" s="8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  <c r="AA900" s="8"/>
      <c r="AB900" s="8"/>
      <c r="AC900" s="8"/>
      <c r="AD900" s="8"/>
      <c r="AE900" s="8"/>
      <c r="AF900" s="8"/>
      <c r="AG900" s="8"/>
      <c r="AH900" s="8"/>
      <c r="AI900" s="8"/>
      <c r="AJ900" s="8"/>
      <c r="AK900" s="8"/>
      <c r="AL900" s="8"/>
      <c r="AM900" s="8"/>
      <c r="AN900" s="8"/>
      <c r="AO900" s="8"/>
      <c r="AP900" s="8"/>
      <c r="AQ900" s="8"/>
      <c r="AR900" s="8"/>
      <c r="AS900" s="8"/>
    </row>
    <row r="901" spans="1:45" ht="15.75" customHeight="1" x14ac:dyDescent="0.25">
      <c r="A901" s="8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  <c r="AA901" s="8"/>
      <c r="AB901" s="8"/>
      <c r="AC901" s="8"/>
      <c r="AD901" s="8"/>
      <c r="AE901" s="8"/>
      <c r="AF901" s="8"/>
      <c r="AG901" s="8"/>
      <c r="AH901" s="8"/>
      <c r="AI901" s="8"/>
      <c r="AJ901" s="8"/>
      <c r="AK901" s="8"/>
      <c r="AL901" s="8"/>
      <c r="AM901" s="8"/>
      <c r="AN901" s="8"/>
      <c r="AO901" s="8"/>
      <c r="AP901" s="8"/>
      <c r="AQ901" s="8"/>
      <c r="AR901" s="8"/>
      <c r="AS901" s="8"/>
    </row>
    <row r="902" spans="1:45" ht="15.75" customHeight="1" x14ac:dyDescent="0.25">
      <c r="A902" s="8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  <c r="AA902" s="8"/>
      <c r="AB902" s="8"/>
      <c r="AC902" s="8"/>
      <c r="AD902" s="8"/>
      <c r="AE902" s="8"/>
      <c r="AF902" s="8"/>
      <c r="AG902" s="8"/>
      <c r="AH902" s="8"/>
      <c r="AI902" s="8"/>
      <c r="AJ902" s="8"/>
      <c r="AK902" s="8"/>
      <c r="AL902" s="8"/>
      <c r="AM902" s="8"/>
      <c r="AN902" s="8"/>
      <c r="AO902" s="8"/>
      <c r="AP902" s="8"/>
      <c r="AQ902" s="8"/>
      <c r="AR902" s="8"/>
      <c r="AS902" s="8"/>
    </row>
    <row r="903" spans="1:45" ht="15.75" customHeight="1" x14ac:dyDescent="0.25">
      <c r="A903" s="8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  <c r="AA903" s="8"/>
      <c r="AB903" s="8"/>
      <c r="AC903" s="8"/>
      <c r="AD903" s="8"/>
      <c r="AE903" s="8"/>
      <c r="AF903" s="8"/>
      <c r="AG903" s="8"/>
      <c r="AH903" s="8"/>
      <c r="AI903" s="8"/>
      <c r="AJ903" s="8"/>
      <c r="AK903" s="8"/>
      <c r="AL903" s="8"/>
      <c r="AM903" s="8"/>
      <c r="AN903" s="8"/>
      <c r="AO903" s="8"/>
      <c r="AP903" s="8"/>
      <c r="AQ903" s="8"/>
      <c r="AR903" s="8"/>
      <c r="AS903" s="8"/>
    </row>
    <row r="904" spans="1:45" ht="15.75" customHeight="1" x14ac:dyDescent="0.25">
      <c r="A904" s="8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  <c r="AA904" s="8"/>
      <c r="AB904" s="8"/>
      <c r="AC904" s="8"/>
      <c r="AD904" s="8"/>
      <c r="AE904" s="8"/>
      <c r="AF904" s="8"/>
      <c r="AG904" s="8"/>
      <c r="AH904" s="8"/>
      <c r="AI904" s="8"/>
      <c r="AJ904" s="8"/>
      <c r="AK904" s="8"/>
      <c r="AL904" s="8"/>
      <c r="AM904" s="8"/>
      <c r="AN904" s="8"/>
      <c r="AO904" s="8"/>
      <c r="AP904" s="8"/>
      <c r="AQ904" s="8"/>
      <c r="AR904" s="8"/>
      <c r="AS904" s="8"/>
    </row>
    <row r="905" spans="1:45" ht="15.75" customHeight="1" x14ac:dyDescent="0.25">
      <c r="A905" s="8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  <c r="AA905" s="8"/>
      <c r="AB905" s="8"/>
      <c r="AC905" s="8"/>
      <c r="AD905" s="8"/>
      <c r="AE905" s="8"/>
      <c r="AF905" s="8"/>
      <c r="AG905" s="8"/>
      <c r="AH905" s="8"/>
      <c r="AI905" s="8"/>
      <c r="AJ905" s="8"/>
      <c r="AK905" s="8"/>
      <c r="AL905" s="8"/>
      <c r="AM905" s="8"/>
      <c r="AN905" s="8"/>
      <c r="AO905" s="8"/>
      <c r="AP905" s="8"/>
      <c r="AQ905" s="8"/>
      <c r="AR905" s="8"/>
      <c r="AS905" s="8"/>
    </row>
    <row r="906" spans="1:45" ht="15.75" customHeight="1" x14ac:dyDescent="0.25">
      <c r="A906" s="8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  <c r="AA906" s="8"/>
      <c r="AB906" s="8"/>
      <c r="AC906" s="8"/>
      <c r="AD906" s="8"/>
      <c r="AE906" s="8"/>
      <c r="AF906" s="8"/>
      <c r="AG906" s="8"/>
      <c r="AH906" s="8"/>
      <c r="AI906" s="8"/>
      <c r="AJ906" s="8"/>
      <c r="AK906" s="8"/>
      <c r="AL906" s="8"/>
      <c r="AM906" s="8"/>
      <c r="AN906" s="8"/>
      <c r="AO906" s="8"/>
      <c r="AP906" s="8"/>
      <c r="AQ906" s="8"/>
      <c r="AR906" s="8"/>
      <c r="AS906" s="8"/>
    </row>
    <row r="907" spans="1:45" ht="15.75" customHeight="1" x14ac:dyDescent="0.25">
      <c r="A907" s="8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  <c r="AA907" s="8"/>
      <c r="AB907" s="8"/>
      <c r="AC907" s="8"/>
      <c r="AD907" s="8"/>
      <c r="AE907" s="8"/>
      <c r="AF907" s="8"/>
      <c r="AG907" s="8"/>
      <c r="AH907" s="8"/>
      <c r="AI907" s="8"/>
      <c r="AJ907" s="8"/>
      <c r="AK907" s="8"/>
      <c r="AL907" s="8"/>
      <c r="AM907" s="8"/>
      <c r="AN907" s="8"/>
      <c r="AO907" s="8"/>
      <c r="AP907" s="8"/>
      <c r="AQ907" s="8"/>
      <c r="AR907" s="8"/>
      <c r="AS907" s="8"/>
    </row>
    <row r="908" spans="1:45" ht="15.75" customHeight="1" x14ac:dyDescent="0.25">
      <c r="A908" s="8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  <c r="AA908" s="8"/>
      <c r="AB908" s="8"/>
      <c r="AC908" s="8"/>
      <c r="AD908" s="8"/>
      <c r="AE908" s="8"/>
      <c r="AF908" s="8"/>
      <c r="AG908" s="8"/>
      <c r="AH908" s="8"/>
      <c r="AI908" s="8"/>
      <c r="AJ908" s="8"/>
      <c r="AK908" s="8"/>
      <c r="AL908" s="8"/>
      <c r="AM908" s="8"/>
      <c r="AN908" s="8"/>
      <c r="AO908" s="8"/>
      <c r="AP908" s="8"/>
      <c r="AQ908" s="8"/>
      <c r="AR908" s="8"/>
      <c r="AS908" s="8"/>
    </row>
    <row r="909" spans="1:45" ht="15.75" customHeight="1" x14ac:dyDescent="0.25">
      <c r="A909" s="8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  <c r="AA909" s="8"/>
      <c r="AB909" s="8"/>
      <c r="AC909" s="8"/>
      <c r="AD909" s="8"/>
      <c r="AE909" s="8"/>
      <c r="AF909" s="8"/>
      <c r="AG909" s="8"/>
      <c r="AH909" s="8"/>
      <c r="AI909" s="8"/>
      <c r="AJ909" s="8"/>
      <c r="AK909" s="8"/>
      <c r="AL909" s="8"/>
      <c r="AM909" s="8"/>
      <c r="AN909" s="8"/>
      <c r="AO909" s="8"/>
      <c r="AP909" s="8"/>
      <c r="AQ909" s="8"/>
      <c r="AR909" s="8"/>
      <c r="AS909" s="8"/>
    </row>
    <row r="910" spans="1:45" ht="15.75" customHeight="1" x14ac:dyDescent="0.25">
      <c r="A910" s="8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  <c r="AA910" s="8"/>
      <c r="AB910" s="8"/>
      <c r="AC910" s="8"/>
      <c r="AD910" s="8"/>
      <c r="AE910" s="8"/>
      <c r="AF910" s="8"/>
      <c r="AG910" s="8"/>
      <c r="AH910" s="8"/>
      <c r="AI910" s="8"/>
      <c r="AJ910" s="8"/>
      <c r="AK910" s="8"/>
      <c r="AL910" s="8"/>
      <c r="AM910" s="8"/>
      <c r="AN910" s="8"/>
      <c r="AO910" s="8"/>
      <c r="AP910" s="8"/>
      <c r="AQ910" s="8"/>
      <c r="AR910" s="8"/>
      <c r="AS910" s="8"/>
    </row>
    <row r="911" spans="1:45" ht="15.75" customHeight="1" x14ac:dyDescent="0.25">
      <c r="A911" s="8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  <c r="AA911" s="8"/>
      <c r="AB911" s="8"/>
      <c r="AC911" s="8"/>
      <c r="AD911" s="8"/>
      <c r="AE911" s="8"/>
      <c r="AF911" s="8"/>
      <c r="AG911" s="8"/>
      <c r="AH911" s="8"/>
      <c r="AI911" s="8"/>
      <c r="AJ911" s="8"/>
      <c r="AK911" s="8"/>
      <c r="AL911" s="8"/>
      <c r="AM911" s="8"/>
      <c r="AN911" s="8"/>
      <c r="AO911" s="8"/>
      <c r="AP911" s="8"/>
      <c r="AQ911" s="8"/>
      <c r="AR911" s="8"/>
      <c r="AS911" s="8"/>
    </row>
    <row r="912" spans="1:45" ht="15.75" customHeight="1" x14ac:dyDescent="0.25">
      <c r="A912" s="8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  <c r="AA912" s="8"/>
      <c r="AB912" s="8"/>
      <c r="AC912" s="8"/>
      <c r="AD912" s="8"/>
      <c r="AE912" s="8"/>
      <c r="AF912" s="8"/>
      <c r="AG912" s="8"/>
      <c r="AH912" s="8"/>
      <c r="AI912" s="8"/>
      <c r="AJ912" s="8"/>
      <c r="AK912" s="8"/>
      <c r="AL912" s="8"/>
      <c r="AM912" s="8"/>
      <c r="AN912" s="8"/>
      <c r="AO912" s="8"/>
      <c r="AP912" s="8"/>
      <c r="AQ912" s="8"/>
      <c r="AR912" s="8"/>
      <c r="AS912" s="8"/>
    </row>
    <row r="913" spans="1:45" ht="15.75" customHeight="1" x14ac:dyDescent="0.25">
      <c r="A913" s="8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  <c r="AA913" s="8"/>
      <c r="AB913" s="8"/>
      <c r="AC913" s="8"/>
      <c r="AD913" s="8"/>
      <c r="AE913" s="8"/>
      <c r="AF913" s="8"/>
      <c r="AG913" s="8"/>
      <c r="AH913" s="8"/>
      <c r="AI913" s="8"/>
      <c r="AJ913" s="8"/>
      <c r="AK913" s="8"/>
      <c r="AL913" s="8"/>
      <c r="AM913" s="8"/>
      <c r="AN913" s="8"/>
      <c r="AO913" s="8"/>
      <c r="AP913" s="8"/>
      <c r="AQ913" s="8"/>
      <c r="AR913" s="8"/>
      <c r="AS913" s="8"/>
    </row>
    <row r="914" spans="1:45" ht="15.75" customHeight="1" x14ac:dyDescent="0.25">
      <c r="A914" s="8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  <c r="AA914" s="8"/>
      <c r="AB914" s="8"/>
      <c r="AC914" s="8"/>
      <c r="AD914" s="8"/>
      <c r="AE914" s="8"/>
      <c r="AF914" s="8"/>
      <c r="AG914" s="8"/>
      <c r="AH914" s="8"/>
      <c r="AI914" s="8"/>
      <c r="AJ914" s="8"/>
      <c r="AK914" s="8"/>
      <c r="AL914" s="8"/>
      <c r="AM914" s="8"/>
      <c r="AN914" s="8"/>
      <c r="AO914" s="8"/>
      <c r="AP914" s="8"/>
      <c r="AQ914" s="8"/>
      <c r="AR914" s="8"/>
      <c r="AS914" s="8"/>
    </row>
    <row r="915" spans="1:45" ht="15.75" customHeight="1" x14ac:dyDescent="0.25">
      <c r="A915" s="8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  <c r="AA915" s="8"/>
      <c r="AB915" s="8"/>
      <c r="AC915" s="8"/>
      <c r="AD915" s="8"/>
      <c r="AE915" s="8"/>
      <c r="AF915" s="8"/>
      <c r="AG915" s="8"/>
      <c r="AH915" s="8"/>
      <c r="AI915" s="8"/>
      <c r="AJ915" s="8"/>
      <c r="AK915" s="8"/>
      <c r="AL915" s="8"/>
      <c r="AM915" s="8"/>
      <c r="AN915" s="8"/>
      <c r="AO915" s="8"/>
      <c r="AP915" s="8"/>
      <c r="AQ915" s="8"/>
      <c r="AR915" s="8"/>
      <c r="AS915" s="8"/>
    </row>
    <row r="916" spans="1:45" ht="15.75" customHeight="1" x14ac:dyDescent="0.25">
      <c r="A916" s="8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  <c r="AA916" s="8"/>
      <c r="AB916" s="8"/>
      <c r="AC916" s="8"/>
      <c r="AD916" s="8"/>
      <c r="AE916" s="8"/>
      <c r="AF916" s="8"/>
      <c r="AG916" s="8"/>
      <c r="AH916" s="8"/>
      <c r="AI916" s="8"/>
      <c r="AJ916" s="8"/>
      <c r="AK916" s="8"/>
      <c r="AL916" s="8"/>
      <c r="AM916" s="8"/>
      <c r="AN916" s="8"/>
      <c r="AO916" s="8"/>
      <c r="AP916" s="8"/>
      <c r="AQ916" s="8"/>
      <c r="AR916" s="8"/>
      <c r="AS916" s="8"/>
    </row>
    <row r="917" spans="1:45" ht="15.75" customHeight="1" x14ac:dyDescent="0.25">
      <c r="A917" s="8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  <c r="AA917" s="8"/>
      <c r="AB917" s="8"/>
      <c r="AC917" s="8"/>
      <c r="AD917" s="8"/>
      <c r="AE917" s="8"/>
      <c r="AF917" s="8"/>
      <c r="AG917" s="8"/>
      <c r="AH917" s="8"/>
      <c r="AI917" s="8"/>
      <c r="AJ917" s="8"/>
      <c r="AK917" s="8"/>
      <c r="AL917" s="8"/>
      <c r="AM917" s="8"/>
      <c r="AN917" s="8"/>
      <c r="AO917" s="8"/>
      <c r="AP917" s="8"/>
      <c r="AQ917" s="8"/>
      <c r="AR917" s="8"/>
      <c r="AS917" s="8"/>
    </row>
    <row r="918" spans="1:45" ht="15.75" customHeight="1" x14ac:dyDescent="0.25">
      <c r="A918" s="8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  <c r="AA918" s="8"/>
      <c r="AB918" s="8"/>
      <c r="AC918" s="8"/>
      <c r="AD918" s="8"/>
      <c r="AE918" s="8"/>
      <c r="AF918" s="8"/>
      <c r="AG918" s="8"/>
      <c r="AH918" s="8"/>
      <c r="AI918" s="8"/>
      <c r="AJ918" s="8"/>
      <c r="AK918" s="8"/>
      <c r="AL918" s="8"/>
      <c r="AM918" s="8"/>
      <c r="AN918" s="8"/>
      <c r="AO918" s="8"/>
      <c r="AP918" s="8"/>
      <c r="AQ918" s="8"/>
      <c r="AR918" s="8"/>
      <c r="AS918" s="8"/>
    </row>
    <row r="919" spans="1:45" ht="15.75" customHeight="1" x14ac:dyDescent="0.25">
      <c r="A919" s="8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  <c r="AA919" s="8"/>
      <c r="AB919" s="8"/>
      <c r="AC919" s="8"/>
      <c r="AD919" s="8"/>
      <c r="AE919" s="8"/>
      <c r="AF919" s="8"/>
      <c r="AG919" s="8"/>
      <c r="AH919" s="8"/>
      <c r="AI919" s="8"/>
      <c r="AJ919" s="8"/>
      <c r="AK919" s="8"/>
      <c r="AL919" s="8"/>
      <c r="AM919" s="8"/>
      <c r="AN919" s="8"/>
      <c r="AO919" s="8"/>
      <c r="AP919" s="8"/>
      <c r="AQ919" s="8"/>
      <c r="AR919" s="8"/>
      <c r="AS919" s="8"/>
    </row>
    <row r="920" spans="1:45" ht="15.75" customHeight="1" x14ac:dyDescent="0.25">
      <c r="A920" s="8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  <c r="AA920" s="8"/>
      <c r="AB920" s="8"/>
      <c r="AC920" s="8"/>
      <c r="AD920" s="8"/>
      <c r="AE920" s="8"/>
      <c r="AF920" s="8"/>
      <c r="AG920" s="8"/>
      <c r="AH920" s="8"/>
      <c r="AI920" s="8"/>
      <c r="AJ920" s="8"/>
      <c r="AK920" s="8"/>
      <c r="AL920" s="8"/>
      <c r="AM920" s="8"/>
      <c r="AN920" s="8"/>
      <c r="AO920" s="8"/>
      <c r="AP920" s="8"/>
      <c r="AQ920" s="8"/>
      <c r="AR920" s="8"/>
      <c r="AS920" s="8"/>
    </row>
    <row r="921" spans="1:45" ht="15.75" customHeight="1" x14ac:dyDescent="0.25">
      <c r="A921" s="8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  <c r="AA921" s="8"/>
      <c r="AB921" s="8"/>
      <c r="AC921" s="8"/>
      <c r="AD921" s="8"/>
      <c r="AE921" s="8"/>
      <c r="AF921" s="8"/>
      <c r="AG921" s="8"/>
      <c r="AH921" s="8"/>
      <c r="AI921" s="8"/>
      <c r="AJ921" s="8"/>
      <c r="AK921" s="8"/>
      <c r="AL921" s="8"/>
      <c r="AM921" s="8"/>
      <c r="AN921" s="8"/>
      <c r="AO921" s="8"/>
      <c r="AP921" s="8"/>
      <c r="AQ921" s="8"/>
      <c r="AR921" s="8"/>
      <c r="AS921" s="8"/>
    </row>
    <row r="922" spans="1:45" ht="15.75" customHeight="1" x14ac:dyDescent="0.25">
      <c r="A922" s="8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  <c r="AA922" s="8"/>
      <c r="AB922" s="8"/>
      <c r="AC922" s="8"/>
      <c r="AD922" s="8"/>
      <c r="AE922" s="8"/>
      <c r="AF922" s="8"/>
      <c r="AG922" s="8"/>
      <c r="AH922" s="8"/>
      <c r="AI922" s="8"/>
      <c r="AJ922" s="8"/>
      <c r="AK922" s="8"/>
      <c r="AL922" s="8"/>
      <c r="AM922" s="8"/>
      <c r="AN922" s="8"/>
      <c r="AO922" s="8"/>
      <c r="AP922" s="8"/>
      <c r="AQ922" s="8"/>
      <c r="AR922" s="8"/>
      <c r="AS922" s="8"/>
    </row>
    <row r="923" spans="1:45" ht="15.75" customHeight="1" x14ac:dyDescent="0.25">
      <c r="A923" s="8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  <c r="AA923" s="8"/>
      <c r="AB923" s="8"/>
      <c r="AC923" s="8"/>
      <c r="AD923" s="8"/>
      <c r="AE923" s="8"/>
      <c r="AF923" s="8"/>
      <c r="AG923" s="8"/>
      <c r="AH923" s="8"/>
      <c r="AI923" s="8"/>
      <c r="AJ923" s="8"/>
      <c r="AK923" s="8"/>
      <c r="AL923" s="8"/>
      <c r="AM923" s="8"/>
      <c r="AN923" s="8"/>
      <c r="AO923" s="8"/>
      <c r="AP923" s="8"/>
      <c r="AQ923" s="8"/>
      <c r="AR923" s="8"/>
      <c r="AS923" s="8"/>
    </row>
    <row r="924" spans="1:45" ht="15.75" customHeight="1" x14ac:dyDescent="0.25">
      <c r="A924" s="8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  <c r="AA924" s="8"/>
      <c r="AB924" s="8"/>
      <c r="AC924" s="8"/>
      <c r="AD924" s="8"/>
      <c r="AE924" s="8"/>
      <c r="AF924" s="8"/>
      <c r="AG924" s="8"/>
      <c r="AH924" s="8"/>
      <c r="AI924" s="8"/>
      <c r="AJ924" s="8"/>
      <c r="AK924" s="8"/>
      <c r="AL924" s="8"/>
      <c r="AM924" s="8"/>
      <c r="AN924" s="8"/>
      <c r="AO924" s="8"/>
      <c r="AP924" s="8"/>
      <c r="AQ924" s="8"/>
      <c r="AR924" s="8"/>
      <c r="AS924" s="8"/>
    </row>
    <row r="925" spans="1:45" ht="15.75" customHeight="1" x14ac:dyDescent="0.25">
      <c r="A925" s="8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  <c r="AA925" s="8"/>
      <c r="AB925" s="8"/>
      <c r="AC925" s="8"/>
      <c r="AD925" s="8"/>
      <c r="AE925" s="8"/>
      <c r="AF925" s="8"/>
      <c r="AG925" s="8"/>
      <c r="AH925" s="8"/>
      <c r="AI925" s="8"/>
      <c r="AJ925" s="8"/>
      <c r="AK925" s="8"/>
      <c r="AL925" s="8"/>
      <c r="AM925" s="8"/>
      <c r="AN925" s="8"/>
      <c r="AO925" s="8"/>
      <c r="AP925" s="8"/>
      <c r="AQ925" s="8"/>
      <c r="AR925" s="8"/>
      <c r="AS925" s="8"/>
    </row>
    <row r="926" spans="1:45" ht="15.75" customHeight="1" x14ac:dyDescent="0.25">
      <c r="A926" s="8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  <c r="AA926" s="8"/>
      <c r="AB926" s="8"/>
      <c r="AC926" s="8"/>
      <c r="AD926" s="8"/>
      <c r="AE926" s="8"/>
      <c r="AF926" s="8"/>
      <c r="AG926" s="8"/>
      <c r="AH926" s="8"/>
      <c r="AI926" s="8"/>
      <c r="AJ926" s="8"/>
      <c r="AK926" s="8"/>
      <c r="AL926" s="8"/>
      <c r="AM926" s="8"/>
      <c r="AN926" s="8"/>
      <c r="AO926" s="8"/>
      <c r="AP926" s="8"/>
      <c r="AQ926" s="8"/>
      <c r="AR926" s="8"/>
      <c r="AS926" s="8"/>
    </row>
    <row r="927" spans="1:45" ht="15.75" customHeight="1" x14ac:dyDescent="0.25">
      <c r="A927" s="8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  <c r="AA927" s="8"/>
      <c r="AB927" s="8"/>
      <c r="AC927" s="8"/>
      <c r="AD927" s="8"/>
      <c r="AE927" s="8"/>
      <c r="AF927" s="8"/>
      <c r="AG927" s="8"/>
      <c r="AH927" s="8"/>
      <c r="AI927" s="8"/>
      <c r="AJ927" s="8"/>
      <c r="AK927" s="8"/>
      <c r="AL927" s="8"/>
      <c r="AM927" s="8"/>
      <c r="AN927" s="8"/>
      <c r="AO927" s="8"/>
      <c r="AP927" s="8"/>
      <c r="AQ927" s="8"/>
      <c r="AR927" s="8"/>
      <c r="AS927" s="8"/>
    </row>
    <row r="928" spans="1:45" ht="15.75" customHeight="1" x14ac:dyDescent="0.25">
      <c r="A928" s="8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  <c r="AA928" s="8"/>
      <c r="AB928" s="8"/>
      <c r="AC928" s="8"/>
      <c r="AD928" s="8"/>
      <c r="AE928" s="8"/>
      <c r="AF928" s="8"/>
      <c r="AG928" s="8"/>
      <c r="AH928" s="8"/>
      <c r="AI928" s="8"/>
      <c r="AJ928" s="8"/>
      <c r="AK928" s="8"/>
      <c r="AL928" s="8"/>
      <c r="AM928" s="8"/>
      <c r="AN928" s="8"/>
      <c r="AO928" s="8"/>
      <c r="AP928" s="8"/>
      <c r="AQ928" s="8"/>
      <c r="AR928" s="8"/>
      <c r="AS928" s="8"/>
    </row>
    <row r="929" spans="1:45" ht="15.75" customHeight="1" x14ac:dyDescent="0.25">
      <c r="A929" s="8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  <c r="AA929" s="8"/>
      <c r="AB929" s="8"/>
      <c r="AC929" s="8"/>
      <c r="AD929" s="8"/>
      <c r="AE929" s="8"/>
      <c r="AF929" s="8"/>
      <c r="AG929" s="8"/>
      <c r="AH929" s="8"/>
      <c r="AI929" s="8"/>
      <c r="AJ929" s="8"/>
      <c r="AK929" s="8"/>
      <c r="AL929" s="8"/>
      <c r="AM929" s="8"/>
      <c r="AN929" s="8"/>
      <c r="AO929" s="8"/>
      <c r="AP929" s="8"/>
      <c r="AQ929" s="8"/>
      <c r="AR929" s="8"/>
      <c r="AS929" s="8"/>
    </row>
    <row r="930" spans="1:45" ht="15.75" customHeight="1" x14ac:dyDescent="0.25">
      <c r="A930" s="8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  <c r="AA930" s="8"/>
      <c r="AB930" s="8"/>
      <c r="AC930" s="8"/>
      <c r="AD930" s="8"/>
      <c r="AE930" s="8"/>
      <c r="AF930" s="8"/>
      <c r="AG930" s="8"/>
      <c r="AH930" s="8"/>
      <c r="AI930" s="8"/>
      <c r="AJ930" s="8"/>
      <c r="AK930" s="8"/>
      <c r="AL930" s="8"/>
      <c r="AM930" s="8"/>
      <c r="AN930" s="8"/>
      <c r="AO930" s="8"/>
      <c r="AP930" s="8"/>
      <c r="AQ930" s="8"/>
      <c r="AR930" s="8"/>
      <c r="AS930" s="8"/>
    </row>
    <row r="931" spans="1:45" ht="15.75" customHeight="1" x14ac:dyDescent="0.25">
      <c r="A931" s="8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  <c r="AA931" s="8"/>
      <c r="AB931" s="8"/>
      <c r="AC931" s="8"/>
      <c r="AD931" s="8"/>
      <c r="AE931" s="8"/>
      <c r="AF931" s="8"/>
      <c r="AG931" s="8"/>
      <c r="AH931" s="8"/>
      <c r="AI931" s="8"/>
      <c r="AJ931" s="8"/>
      <c r="AK931" s="8"/>
      <c r="AL931" s="8"/>
      <c r="AM931" s="8"/>
      <c r="AN931" s="8"/>
      <c r="AO931" s="8"/>
      <c r="AP931" s="8"/>
      <c r="AQ931" s="8"/>
      <c r="AR931" s="8"/>
      <c r="AS931" s="8"/>
    </row>
    <row r="932" spans="1:45" ht="15.75" customHeight="1" x14ac:dyDescent="0.25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  <c r="AA932" s="8"/>
      <c r="AB932" s="8"/>
      <c r="AC932" s="8"/>
      <c r="AD932" s="8"/>
      <c r="AE932" s="8"/>
      <c r="AF932" s="8"/>
      <c r="AG932" s="8"/>
      <c r="AH932" s="8"/>
      <c r="AI932" s="8"/>
      <c r="AJ932" s="8"/>
      <c r="AK932" s="8"/>
      <c r="AL932" s="8"/>
      <c r="AM932" s="8"/>
      <c r="AN932" s="8"/>
      <c r="AO932" s="8"/>
      <c r="AP932" s="8"/>
      <c r="AQ932" s="8"/>
      <c r="AR932" s="8"/>
      <c r="AS932" s="8"/>
    </row>
    <row r="933" spans="1:45" ht="15.75" customHeight="1" x14ac:dyDescent="0.25">
      <c r="A933" s="8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  <c r="AA933" s="8"/>
      <c r="AB933" s="8"/>
      <c r="AC933" s="8"/>
      <c r="AD933" s="8"/>
      <c r="AE933" s="8"/>
      <c r="AF933" s="8"/>
      <c r="AG933" s="8"/>
      <c r="AH933" s="8"/>
      <c r="AI933" s="8"/>
      <c r="AJ933" s="8"/>
      <c r="AK933" s="8"/>
      <c r="AL933" s="8"/>
      <c r="AM933" s="8"/>
      <c r="AN933" s="8"/>
      <c r="AO933" s="8"/>
      <c r="AP933" s="8"/>
      <c r="AQ933" s="8"/>
      <c r="AR933" s="8"/>
      <c r="AS933" s="8"/>
    </row>
    <row r="934" spans="1:45" ht="15.75" customHeight="1" x14ac:dyDescent="0.25">
      <c r="A934" s="8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  <c r="AA934" s="8"/>
      <c r="AB934" s="8"/>
      <c r="AC934" s="8"/>
      <c r="AD934" s="8"/>
      <c r="AE934" s="8"/>
      <c r="AF934" s="8"/>
      <c r="AG934" s="8"/>
      <c r="AH934" s="8"/>
      <c r="AI934" s="8"/>
      <c r="AJ934" s="8"/>
      <c r="AK934" s="8"/>
      <c r="AL934" s="8"/>
      <c r="AM934" s="8"/>
      <c r="AN934" s="8"/>
      <c r="AO934" s="8"/>
      <c r="AP934" s="8"/>
      <c r="AQ934" s="8"/>
      <c r="AR934" s="8"/>
      <c r="AS934" s="8"/>
    </row>
    <row r="935" spans="1:45" ht="15.75" customHeight="1" x14ac:dyDescent="0.25">
      <c r="A935" s="8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  <c r="AA935" s="8"/>
      <c r="AB935" s="8"/>
      <c r="AC935" s="8"/>
      <c r="AD935" s="8"/>
      <c r="AE935" s="8"/>
      <c r="AF935" s="8"/>
      <c r="AG935" s="8"/>
      <c r="AH935" s="8"/>
      <c r="AI935" s="8"/>
      <c r="AJ935" s="8"/>
      <c r="AK935" s="8"/>
      <c r="AL935" s="8"/>
      <c r="AM935" s="8"/>
      <c r="AN935" s="8"/>
      <c r="AO935" s="8"/>
      <c r="AP935" s="8"/>
      <c r="AQ935" s="8"/>
      <c r="AR935" s="8"/>
      <c r="AS935" s="8"/>
    </row>
    <row r="936" spans="1:45" ht="15.75" customHeight="1" x14ac:dyDescent="0.25">
      <c r="A936" s="8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  <c r="AA936" s="8"/>
      <c r="AB936" s="8"/>
      <c r="AC936" s="8"/>
      <c r="AD936" s="8"/>
      <c r="AE936" s="8"/>
      <c r="AF936" s="8"/>
      <c r="AG936" s="8"/>
      <c r="AH936" s="8"/>
      <c r="AI936" s="8"/>
      <c r="AJ936" s="8"/>
      <c r="AK936" s="8"/>
      <c r="AL936" s="8"/>
      <c r="AM936" s="8"/>
      <c r="AN936" s="8"/>
      <c r="AO936" s="8"/>
      <c r="AP936" s="8"/>
      <c r="AQ936" s="8"/>
      <c r="AR936" s="8"/>
      <c r="AS936" s="8"/>
    </row>
    <row r="937" spans="1:45" ht="15.75" customHeight="1" x14ac:dyDescent="0.25">
      <c r="A937" s="8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  <c r="AA937" s="8"/>
      <c r="AB937" s="8"/>
      <c r="AC937" s="8"/>
      <c r="AD937" s="8"/>
      <c r="AE937" s="8"/>
      <c r="AF937" s="8"/>
      <c r="AG937" s="8"/>
      <c r="AH937" s="8"/>
      <c r="AI937" s="8"/>
      <c r="AJ937" s="8"/>
      <c r="AK937" s="8"/>
      <c r="AL937" s="8"/>
      <c r="AM937" s="8"/>
      <c r="AN937" s="8"/>
      <c r="AO937" s="8"/>
      <c r="AP937" s="8"/>
      <c r="AQ937" s="8"/>
      <c r="AR937" s="8"/>
      <c r="AS937" s="8"/>
    </row>
    <row r="938" spans="1:45" ht="15.75" customHeight="1" x14ac:dyDescent="0.25">
      <c r="A938" s="8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  <c r="AA938" s="8"/>
      <c r="AB938" s="8"/>
      <c r="AC938" s="8"/>
      <c r="AD938" s="8"/>
      <c r="AE938" s="8"/>
      <c r="AF938" s="8"/>
      <c r="AG938" s="8"/>
      <c r="AH938" s="8"/>
      <c r="AI938" s="8"/>
      <c r="AJ938" s="8"/>
      <c r="AK938" s="8"/>
      <c r="AL938" s="8"/>
      <c r="AM938" s="8"/>
      <c r="AN938" s="8"/>
      <c r="AO938" s="8"/>
      <c r="AP938" s="8"/>
      <c r="AQ938" s="8"/>
      <c r="AR938" s="8"/>
      <c r="AS938" s="8"/>
    </row>
    <row r="939" spans="1:45" ht="15.75" customHeight="1" x14ac:dyDescent="0.25">
      <c r="A939" s="8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  <c r="AA939" s="8"/>
      <c r="AB939" s="8"/>
      <c r="AC939" s="8"/>
      <c r="AD939" s="8"/>
      <c r="AE939" s="8"/>
      <c r="AF939" s="8"/>
      <c r="AG939" s="8"/>
      <c r="AH939" s="8"/>
      <c r="AI939" s="8"/>
      <c r="AJ939" s="8"/>
      <c r="AK939" s="8"/>
      <c r="AL939" s="8"/>
      <c r="AM939" s="8"/>
      <c r="AN939" s="8"/>
      <c r="AO939" s="8"/>
      <c r="AP939" s="8"/>
      <c r="AQ939" s="8"/>
      <c r="AR939" s="8"/>
      <c r="AS939" s="8"/>
    </row>
    <row r="940" spans="1:45" ht="15.75" customHeight="1" x14ac:dyDescent="0.25">
      <c r="A940" s="8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  <c r="AA940" s="8"/>
      <c r="AB940" s="8"/>
      <c r="AC940" s="8"/>
      <c r="AD940" s="8"/>
      <c r="AE940" s="8"/>
      <c r="AF940" s="8"/>
      <c r="AG940" s="8"/>
      <c r="AH940" s="8"/>
      <c r="AI940" s="8"/>
      <c r="AJ940" s="8"/>
      <c r="AK940" s="8"/>
      <c r="AL940" s="8"/>
      <c r="AM940" s="8"/>
      <c r="AN940" s="8"/>
      <c r="AO940" s="8"/>
      <c r="AP940" s="8"/>
      <c r="AQ940" s="8"/>
      <c r="AR940" s="8"/>
      <c r="AS940" s="8"/>
    </row>
    <row r="941" spans="1:45" ht="15.75" customHeight="1" x14ac:dyDescent="0.25">
      <c r="A941" s="8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  <c r="AA941" s="8"/>
      <c r="AB941" s="8"/>
      <c r="AC941" s="8"/>
      <c r="AD941" s="8"/>
      <c r="AE941" s="8"/>
      <c r="AF941" s="8"/>
      <c r="AG941" s="8"/>
      <c r="AH941" s="8"/>
      <c r="AI941" s="8"/>
      <c r="AJ941" s="8"/>
      <c r="AK941" s="8"/>
      <c r="AL941" s="8"/>
      <c r="AM941" s="8"/>
      <c r="AN941" s="8"/>
      <c r="AO941" s="8"/>
      <c r="AP941" s="8"/>
      <c r="AQ941" s="8"/>
      <c r="AR941" s="8"/>
      <c r="AS941" s="8"/>
    </row>
    <row r="942" spans="1:45" ht="15.75" customHeight="1" x14ac:dyDescent="0.25">
      <c r="A942" s="8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  <c r="AA942" s="8"/>
      <c r="AB942" s="8"/>
      <c r="AC942" s="8"/>
      <c r="AD942" s="8"/>
      <c r="AE942" s="8"/>
      <c r="AF942" s="8"/>
      <c r="AG942" s="8"/>
      <c r="AH942" s="8"/>
      <c r="AI942" s="8"/>
      <c r="AJ942" s="8"/>
      <c r="AK942" s="8"/>
      <c r="AL942" s="8"/>
      <c r="AM942" s="8"/>
      <c r="AN942" s="8"/>
      <c r="AO942" s="8"/>
      <c r="AP942" s="8"/>
      <c r="AQ942" s="8"/>
      <c r="AR942" s="8"/>
      <c r="AS942" s="8"/>
    </row>
    <row r="943" spans="1:45" ht="15.75" customHeight="1" x14ac:dyDescent="0.25">
      <c r="A943" s="8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  <c r="AA943" s="8"/>
      <c r="AB943" s="8"/>
      <c r="AC943" s="8"/>
      <c r="AD943" s="8"/>
      <c r="AE943" s="8"/>
      <c r="AF943" s="8"/>
      <c r="AG943" s="8"/>
      <c r="AH943" s="8"/>
      <c r="AI943" s="8"/>
      <c r="AJ943" s="8"/>
      <c r="AK943" s="8"/>
      <c r="AL943" s="8"/>
      <c r="AM943" s="8"/>
      <c r="AN943" s="8"/>
      <c r="AO943" s="8"/>
      <c r="AP943" s="8"/>
      <c r="AQ943" s="8"/>
      <c r="AR943" s="8"/>
      <c r="AS943" s="8"/>
    </row>
    <row r="944" spans="1:45" ht="15.75" customHeight="1" x14ac:dyDescent="0.25">
      <c r="A944" s="8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  <c r="AA944" s="8"/>
      <c r="AB944" s="8"/>
      <c r="AC944" s="8"/>
      <c r="AD944" s="8"/>
      <c r="AE944" s="8"/>
      <c r="AF944" s="8"/>
      <c r="AG944" s="8"/>
      <c r="AH944" s="8"/>
      <c r="AI944" s="8"/>
      <c r="AJ944" s="8"/>
      <c r="AK944" s="8"/>
      <c r="AL944" s="8"/>
      <c r="AM944" s="8"/>
      <c r="AN944" s="8"/>
      <c r="AO944" s="8"/>
      <c r="AP944" s="8"/>
      <c r="AQ944" s="8"/>
      <c r="AR944" s="8"/>
      <c r="AS944" s="8"/>
    </row>
    <row r="945" spans="1:45" ht="15.75" customHeight="1" x14ac:dyDescent="0.25">
      <c r="A945" s="8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  <c r="AA945" s="8"/>
      <c r="AB945" s="8"/>
      <c r="AC945" s="8"/>
      <c r="AD945" s="8"/>
      <c r="AE945" s="8"/>
      <c r="AF945" s="8"/>
      <c r="AG945" s="8"/>
      <c r="AH945" s="8"/>
      <c r="AI945" s="8"/>
      <c r="AJ945" s="8"/>
      <c r="AK945" s="8"/>
      <c r="AL945" s="8"/>
      <c r="AM945" s="8"/>
      <c r="AN945" s="8"/>
      <c r="AO945" s="8"/>
      <c r="AP945" s="8"/>
      <c r="AQ945" s="8"/>
      <c r="AR945" s="8"/>
      <c r="AS945" s="8"/>
    </row>
    <row r="946" spans="1:45" ht="15.75" customHeight="1" x14ac:dyDescent="0.25">
      <c r="A946" s="8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  <c r="AA946" s="8"/>
      <c r="AB946" s="8"/>
      <c r="AC946" s="8"/>
      <c r="AD946" s="8"/>
      <c r="AE946" s="8"/>
      <c r="AF946" s="8"/>
      <c r="AG946" s="8"/>
      <c r="AH946" s="8"/>
      <c r="AI946" s="8"/>
      <c r="AJ946" s="8"/>
      <c r="AK946" s="8"/>
      <c r="AL946" s="8"/>
      <c r="AM946" s="8"/>
      <c r="AN946" s="8"/>
      <c r="AO946" s="8"/>
      <c r="AP946" s="8"/>
      <c r="AQ946" s="8"/>
      <c r="AR946" s="8"/>
      <c r="AS946" s="8"/>
    </row>
    <row r="947" spans="1:45" ht="15.75" customHeight="1" x14ac:dyDescent="0.25">
      <c r="A947" s="8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  <c r="AA947" s="8"/>
      <c r="AB947" s="8"/>
      <c r="AC947" s="8"/>
      <c r="AD947" s="8"/>
      <c r="AE947" s="8"/>
      <c r="AF947" s="8"/>
      <c r="AG947" s="8"/>
      <c r="AH947" s="8"/>
      <c r="AI947" s="8"/>
      <c r="AJ947" s="8"/>
      <c r="AK947" s="8"/>
      <c r="AL947" s="8"/>
      <c r="AM947" s="8"/>
      <c r="AN947" s="8"/>
      <c r="AO947" s="8"/>
      <c r="AP947" s="8"/>
      <c r="AQ947" s="8"/>
      <c r="AR947" s="8"/>
      <c r="AS947" s="8"/>
    </row>
    <row r="948" spans="1:45" ht="15.75" customHeight="1" x14ac:dyDescent="0.25">
      <c r="A948" s="8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  <c r="AA948" s="8"/>
      <c r="AB948" s="8"/>
      <c r="AC948" s="8"/>
      <c r="AD948" s="8"/>
      <c r="AE948" s="8"/>
      <c r="AF948" s="8"/>
      <c r="AG948" s="8"/>
      <c r="AH948" s="8"/>
      <c r="AI948" s="8"/>
      <c r="AJ948" s="8"/>
      <c r="AK948" s="8"/>
      <c r="AL948" s="8"/>
      <c r="AM948" s="8"/>
      <c r="AN948" s="8"/>
      <c r="AO948" s="8"/>
      <c r="AP948" s="8"/>
      <c r="AQ948" s="8"/>
      <c r="AR948" s="8"/>
      <c r="AS948" s="8"/>
    </row>
    <row r="949" spans="1:45" ht="15.75" customHeight="1" x14ac:dyDescent="0.25">
      <c r="A949" s="8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  <c r="AA949" s="8"/>
      <c r="AB949" s="8"/>
      <c r="AC949" s="8"/>
      <c r="AD949" s="8"/>
      <c r="AE949" s="8"/>
      <c r="AF949" s="8"/>
      <c r="AG949" s="8"/>
      <c r="AH949" s="8"/>
      <c r="AI949" s="8"/>
      <c r="AJ949" s="8"/>
      <c r="AK949" s="8"/>
      <c r="AL949" s="8"/>
      <c r="AM949" s="8"/>
      <c r="AN949" s="8"/>
      <c r="AO949" s="8"/>
      <c r="AP949" s="8"/>
      <c r="AQ949" s="8"/>
      <c r="AR949" s="8"/>
      <c r="AS949" s="8"/>
    </row>
    <row r="950" spans="1:45" ht="15.75" customHeight="1" x14ac:dyDescent="0.25">
      <c r="A950" s="8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  <c r="AA950" s="8"/>
      <c r="AB950" s="8"/>
      <c r="AC950" s="8"/>
      <c r="AD950" s="8"/>
      <c r="AE950" s="8"/>
      <c r="AF950" s="8"/>
      <c r="AG950" s="8"/>
      <c r="AH950" s="8"/>
      <c r="AI950" s="8"/>
      <c r="AJ950" s="8"/>
      <c r="AK950" s="8"/>
      <c r="AL950" s="8"/>
      <c r="AM950" s="8"/>
      <c r="AN950" s="8"/>
      <c r="AO950" s="8"/>
      <c r="AP950" s="8"/>
      <c r="AQ950" s="8"/>
      <c r="AR950" s="8"/>
      <c r="AS950" s="8"/>
    </row>
    <row r="951" spans="1:45" ht="15.75" customHeight="1" x14ac:dyDescent="0.25">
      <c r="A951" s="8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  <c r="AA951" s="8"/>
      <c r="AB951" s="8"/>
      <c r="AC951" s="8"/>
      <c r="AD951" s="8"/>
      <c r="AE951" s="8"/>
      <c r="AF951" s="8"/>
      <c r="AG951" s="8"/>
      <c r="AH951" s="8"/>
      <c r="AI951" s="8"/>
      <c r="AJ951" s="8"/>
      <c r="AK951" s="8"/>
      <c r="AL951" s="8"/>
      <c r="AM951" s="8"/>
      <c r="AN951" s="8"/>
      <c r="AO951" s="8"/>
      <c r="AP951" s="8"/>
      <c r="AQ951" s="8"/>
      <c r="AR951" s="8"/>
      <c r="AS951" s="8"/>
    </row>
    <row r="952" spans="1:45" ht="15.75" customHeight="1" x14ac:dyDescent="0.25">
      <c r="A952" s="8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  <c r="AA952" s="8"/>
      <c r="AB952" s="8"/>
      <c r="AC952" s="8"/>
      <c r="AD952" s="8"/>
      <c r="AE952" s="8"/>
      <c r="AF952" s="8"/>
      <c r="AG952" s="8"/>
      <c r="AH952" s="8"/>
      <c r="AI952" s="8"/>
      <c r="AJ952" s="8"/>
      <c r="AK952" s="8"/>
      <c r="AL952" s="8"/>
      <c r="AM952" s="8"/>
      <c r="AN952" s="8"/>
      <c r="AO952" s="8"/>
      <c r="AP952" s="8"/>
      <c r="AQ952" s="8"/>
      <c r="AR952" s="8"/>
      <c r="AS952" s="8"/>
    </row>
    <row r="953" spans="1:45" ht="15.75" customHeight="1" x14ac:dyDescent="0.25">
      <c r="A953" s="8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  <c r="AA953" s="8"/>
      <c r="AB953" s="8"/>
      <c r="AC953" s="8"/>
      <c r="AD953" s="8"/>
      <c r="AE953" s="8"/>
      <c r="AF953" s="8"/>
      <c r="AG953" s="8"/>
      <c r="AH953" s="8"/>
      <c r="AI953" s="8"/>
      <c r="AJ953" s="8"/>
      <c r="AK953" s="8"/>
      <c r="AL953" s="8"/>
      <c r="AM953" s="8"/>
      <c r="AN953" s="8"/>
      <c r="AO953" s="8"/>
      <c r="AP953" s="8"/>
      <c r="AQ953" s="8"/>
      <c r="AR953" s="8"/>
      <c r="AS953" s="8"/>
    </row>
    <row r="954" spans="1:45" ht="15.75" customHeight="1" x14ac:dyDescent="0.25">
      <c r="A954" s="8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  <c r="AA954" s="8"/>
      <c r="AB954" s="8"/>
      <c r="AC954" s="8"/>
      <c r="AD954" s="8"/>
      <c r="AE954" s="8"/>
      <c r="AF954" s="8"/>
      <c r="AG954" s="8"/>
      <c r="AH954" s="8"/>
      <c r="AI954" s="8"/>
      <c r="AJ954" s="8"/>
      <c r="AK954" s="8"/>
      <c r="AL954" s="8"/>
      <c r="AM954" s="8"/>
      <c r="AN954" s="8"/>
      <c r="AO954" s="8"/>
      <c r="AP954" s="8"/>
      <c r="AQ954" s="8"/>
      <c r="AR954" s="8"/>
      <c r="AS954" s="8"/>
    </row>
    <row r="955" spans="1:45" ht="15.75" customHeight="1" x14ac:dyDescent="0.25">
      <c r="A955" s="8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  <c r="AA955" s="8"/>
      <c r="AB955" s="8"/>
      <c r="AC955" s="8"/>
      <c r="AD955" s="8"/>
      <c r="AE955" s="8"/>
      <c r="AF955" s="8"/>
      <c r="AG955" s="8"/>
      <c r="AH955" s="8"/>
      <c r="AI955" s="8"/>
      <c r="AJ955" s="8"/>
      <c r="AK955" s="8"/>
      <c r="AL955" s="8"/>
      <c r="AM955" s="8"/>
      <c r="AN955" s="8"/>
      <c r="AO955" s="8"/>
      <c r="AP955" s="8"/>
      <c r="AQ955" s="8"/>
      <c r="AR955" s="8"/>
      <c r="AS955" s="8"/>
    </row>
    <row r="956" spans="1:45" ht="15.75" customHeight="1" x14ac:dyDescent="0.25">
      <c r="A956" s="8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  <c r="AA956" s="8"/>
      <c r="AB956" s="8"/>
      <c r="AC956" s="8"/>
      <c r="AD956" s="8"/>
      <c r="AE956" s="8"/>
      <c r="AF956" s="8"/>
      <c r="AG956" s="8"/>
      <c r="AH956" s="8"/>
      <c r="AI956" s="8"/>
      <c r="AJ956" s="8"/>
      <c r="AK956" s="8"/>
      <c r="AL956" s="8"/>
      <c r="AM956" s="8"/>
      <c r="AN956" s="8"/>
      <c r="AO956" s="8"/>
      <c r="AP956" s="8"/>
      <c r="AQ956" s="8"/>
      <c r="AR956" s="8"/>
      <c r="AS956" s="8"/>
    </row>
    <row r="957" spans="1:45" ht="15.75" customHeight="1" x14ac:dyDescent="0.25">
      <c r="A957" s="8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  <c r="AA957" s="8"/>
      <c r="AB957" s="8"/>
      <c r="AC957" s="8"/>
      <c r="AD957" s="8"/>
      <c r="AE957" s="8"/>
      <c r="AF957" s="8"/>
      <c r="AG957" s="8"/>
      <c r="AH957" s="8"/>
      <c r="AI957" s="8"/>
      <c r="AJ957" s="8"/>
      <c r="AK957" s="8"/>
      <c r="AL957" s="8"/>
      <c r="AM957" s="8"/>
      <c r="AN957" s="8"/>
      <c r="AO957" s="8"/>
      <c r="AP957" s="8"/>
      <c r="AQ957" s="8"/>
      <c r="AR957" s="8"/>
      <c r="AS957" s="8"/>
    </row>
    <row r="958" spans="1:45" ht="15.75" customHeight="1" x14ac:dyDescent="0.25">
      <c r="A958" s="8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  <c r="AA958" s="8"/>
      <c r="AB958" s="8"/>
      <c r="AC958" s="8"/>
      <c r="AD958" s="8"/>
      <c r="AE958" s="8"/>
      <c r="AF958" s="8"/>
      <c r="AG958" s="8"/>
      <c r="AH958" s="8"/>
      <c r="AI958" s="8"/>
      <c r="AJ958" s="8"/>
      <c r="AK958" s="8"/>
      <c r="AL958" s="8"/>
      <c r="AM958" s="8"/>
      <c r="AN958" s="8"/>
      <c r="AO958" s="8"/>
      <c r="AP958" s="8"/>
      <c r="AQ958" s="8"/>
      <c r="AR958" s="8"/>
      <c r="AS958" s="8"/>
    </row>
    <row r="959" spans="1:45" ht="15.75" customHeight="1" x14ac:dyDescent="0.25">
      <c r="A959" s="8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  <c r="AA959" s="8"/>
      <c r="AB959" s="8"/>
      <c r="AC959" s="8"/>
      <c r="AD959" s="8"/>
      <c r="AE959" s="8"/>
      <c r="AF959" s="8"/>
      <c r="AG959" s="8"/>
      <c r="AH959" s="8"/>
      <c r="AI959" s="8"/>
      <c r="AJ959" s="8"/>
      <c r="AK959" s="8"/>
      <c r="AL959" s="8"/>
      <c r="AM959" s="8"/>
      <c r="AN959" s="8"/>
      <c r="AO959" s="8"/>
      <c r="AP959" s="8"/>
      <c r="AQ959" s="8"/>
      <c r="AR959" s="8"/>
      <c r="AS959" s="8"/>
    </row>
    <row r="960" spans="1:45" ht="15.75" customHeight="1" x14ac:dyDescent="0.25">
      <c r="A960" s="8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  <c r="AA960" s="8"/>
      <c r="AB960" s="8"/>
      <c r="AC960" s="8"/>
      <c r="AD960" s="8"/>
      <c r="AE960" s="8"/>
      <c r="AF960" s="8"/>
      <c r="AG960" s="8"/>
      <c r="AH960" s="8"/>
      <c r="AI960" s="8"/>
      <c r="AJ960" s="8"/>
      <c r="AK960" s="8"/>
      <c r="AL960" s="8"/>
      <c r="AM960" s="8"/>
      <c r="AN960" s="8"/>
      <c r="AO960" s="8"/>
      <c r="AP960" s="8"/>
      <c r="AQ960" s="8"/>
      <c r="AR960" s="8"/>
      <c r="AS960" s="8"/>
    </row>
    <row r="961" spans="1:45" ht="15.75" customHeight="1" x14ac:dyDescent="0.25">
      <c r="A961" s="8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  <c r="AA961" s="8"/>
      <c r="AB961" s="8"/>
      <c r="AC961" s="8"/>
      <c r="AD961" s="8"/>
      <c r="AE961" s="8"/>
      <c r="AF961" s="8"/>
      <c r="AG961" s="8"/>
      <c r="AH961" s="8"/>
      <c r="AI961" s="8"/>
      <c r="AJ961" s="8"/>
      <c r="AK961" s="8"/>
      <c r="AL961" s="8"/>
      <c r="AM961" s="8"/>
      <c r="AN961" s="8"/>
      <c r="AO961" s="8"/>
      <c r="AP961" s="8"/>
      <c r="AQ961" s="8"/>
      <c r="AR961" s="8"/>
      <c r="AS961" s="8"/>
    </row>
    <row r="962" spans="1:45" ht="15.75" customHeight="1" x14ac:dyDescent="0.25">
      <c r="A962" s="8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  <c r="AA962" s="8"/>
      <c r="AB962" s="8"/>
      <c r="AC962" s="8"/>
      <c r="AD962" s="8"/>
      <c r="AE962" s="8"/>
      <c r="AF962" s="8"/>
      <c r="AG962" s="8"/>
      <c r="AH962" s="8"/>
      <c r="AI962" s="8"/>
      <c r="AJ962" s="8"/>
      <c r="AK962" s="8"/>
      <c r="AL962" s="8"/>
      <c r="AM962" s="8"/>
      <c r="AN962" s="8"/>
      <c r="AO962" s="8"/>
      <c r="AP962" s="8"/>
      <c r="AQ962" s="8"/>
      <c r="AR962" s="8"/>
      <c r="AS962" s="8"/>
    </row>
    <row r="963" spans="1:45" ht="15.75" customHeight="1" x14ac:dyDescent="0.25">
      <c r="A963" s="8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  <c r="AA963" s="8"/>
      <c r="AB963" s="8"/>
      <c r="AC963" s="8"/>
      <c r="AD963" s="8"/>
      <c r="AE963" s="8"/>
      <c r="AF963" s="8"/>
      <c r="AG963" s="8"/>
      <c r="AH963" s="8"/>
      <c r="AI963" s="8"/>
      <c r="AJ963" s="8"/>
      <c r="AK963" s="8"/>
      <c r="AL963" s="8"/>
      <c r="AM963" s="8"/>
      <c r="AN963" s="8"/>
      <c r="AO963" s="8"/>
      <c r="AP963" s="8"/>
      <c r="AQ963" s="8"/>
      <c r="AR963" s="8"/>
      <c r="AS963" s="8"/>
    </row>
    <row r="964" spans="1:45" ht="15.75" customHeight="1" x14ac:dyDescent="0.25">
      <c r="A964" s="8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  <c r="AA964" s="8"/>
      <c r="AB964" s="8"/>
      <c r="AC964" s="8"/>
      <c r="AD964" s="8"/>
      <c r="AE964" s="8"/>
      <c r="AF964" s="8"/>
      <c r="AG964" s="8"/>
      <c r="AH964" s="8"/>
      <c r="AI964" s="8"/>
      <c r="AJ964" s="8"/>
      <c r="AK964" s="8"/>
      <c r="AL964" s="8"/>
      <c r="AM964" s="8"/>
      <c r="AN964" s="8"/>
      <c r="AO964" s="8"/>
      <c r="AP964" s="8"/>
      <c r="AQ964" s="8"/>
      <c r="AR964" s="8"/>
      <c r="AS964" s="8"/>
    </row>
    <row r="965" spans="1:45" ht="15.75" customHeight="1" x14ac:dyDescent="0.25">
      <c r="A965" s="8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  <c r="AA965" s="8"/>
      <c r="AB965" s="8"/>
      <c r="AC965" s="8"/>
      <c r="AD965" s="8"/>
      <c r="AE965" s="8"/>
      <c r="AF965" s="8"/>
      <c r="AG965" s="8"/>
      <c r="AH965" s="8"/>
      <c r="AI965" s="8"/>
      <c r="AJ965" s="8"/>
      <c r="AK965" s="8"/>
      <c r="AL965" s="8"/>
      <c r="AM965" s="8"/>
      <c r="AN965" s="8"/>
      <c r="AO965" s="8"/>
      <c r="AP965" s="8"/>
      <c r="AQ965" s="8"/>
      <c r="AR965" s="8"/>
      <c r="AS965" s="8"/>
    </row>
    <row r="966" spans="1:45" ht="15.75" customHeight="1" x14ac:dyDescent="0.25">
      <c r="A966" s="8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  <c r="AA966" s="8"/>
      <c r="AB966" s="8"/>
      <c r="AC966" s="8"/>
      <c r="AD966" s="8"/>
      <c r="AE966" s="8"/>
      <c r="AF966" s="8"/>
      <c r="AG966" s="8"/>
      <c r="AH966" s="8"/>
      <c r="AI966" s="8"/>
      <c r="AJ966" s="8"/>
      <c r="AK966" s="8"/>
      <c r="AL966" s="8"/>
      <c r="AM966" s="8"/>
      <c r="AN966" s="8"/>
      <c r="AO966" s="8"/>
      <c r="AP966" s="8"/>
      <c r="AQ966" s="8"/>
      <c r="AR966" s="8"/>
      <c r="AS966" s="8"/>
    </row>
    <row r="967" spans="1:45" ht="15.75" customHeight="1" x14ac:dyDescent="0.25">
      <c r="A967" s="8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  <c r="AA967" s="8"/>
      <c r="AB967" s="8"/>
      <c r="AC967" s="8"/>
      <c r="AD967" s="8"/>
      <c r="AE967" s="8"/>
      <c r="AF967" s="8"/>
      <c r="AG967" s="8"/>
      <c r="AH967" s="8"/>
      <c r="AI967" s="8"/>
      <c r="AJ967" s="8"/>
      <c r="AK967" s="8"/>
      <c r="AL967" s="8"/>
      <c r="AM967" s="8"/>
      <c r="AN967" s="8"/>
      <c r="AO967" s="8"/>
      <c r="AP967" s="8"/>
      <c r="AQ967" s="8"/>
      <c r="AR967" s="8"/>
      <c r="AS967" s="8"/>
    </row>
    <row r="968" spans="1:45" ht="15.75" customHeight="1" x14ac:dyDescent="0.25">
      <c r="A968" s="8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  <c r="AA968" s="8"/>
      <c r="AB968" s="8"/>
      <c r="AC968" s="8"/>
      <c r="AD968" s="8"/>
      <c r="AE968" s="8"/>
      <c r="AF968" s="8"/>
      <c r="AG968" s="8"/>
      <c r="AH968" s="8"/>
      <c r="AI968" s="8"/>
      <c r="AJ968" s="8"/>
      <c r="AK968" s="8"/>
      <c r="AL968" s="8"/>
      <c r="AM968" s="8"/>
      <c r="AN968" s="8"/>
      <c r="AO968" s="8"/>
      <c r="AP968" s="8"/>
      <c r="AQ968" s="8"/>
      <c r="AR968" s="8"/>
      <c r="AS968" s="8"/>
    </row>
    <row r="969" spans="1:45" ht="15.75" customHeight="1" x14ac:dyDescent="0.25">
      <c r="A969" s="8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  <c r="AA969" s="8"/>
      <c r="AB969" s="8"/>
      <c r="AC969" s="8"/>
      <c r="AD969" s="8"/>
      <c r="AE969" s="8"/>
      <c r="AF969" s="8"/>
      <c r="AG969" s="8"/>
      <c r="AH969" s="8"/>
      <c r="AI969" s="8"/>
      <c r="AJ969" s="8"/>
      <c r="AK969" s="8"/>
      <c r="AL969" s="8"/>
      <c r="AM969" s="8"/>
      <c r="AN969" s="8"/>
      <c r="AO969" s="8"/>
      <c r="AP969" s="8"/>
      <c r="AQ969" s="8"/>
      <c r="AR969" s="8"/>
      <c r="AS969" s="8"/>
    </row>
    <row r="970" spans="1:45" ht="15.75" customHeight="1" x14ac:dyDescent="0.25">
      <c r="A970" s="8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  <c r="AA970" s="8"/>
      <c r="AB970" s="8"/>
      <c r="AC970" s="8"/>
      <c r="AD970" s="8"/>
      <c r="AE970" s="8"/>
      <c r="AF970" s="8"/>
      <c r="AG970" s="8"/>
      <c r="AH970" s="8"/>
      <c r="AI970" s="8"/>
      <c r="AJ970" s="8"/>
      <c r="AK970" s="8"/>
      <c r="AL970" s="8"/>
      <c r="AM970" s="8"/>
      <c r="AN970" s="8"/>
      <c r="AO970" s="8"/>
      <c r="AP970" s="8"/>
      <c r="AQ970" s="8"/>
      <c r="AR970" s="8"/>
      <c r="AS970" s="8"/>
    </row>
    <row r="971" spans="1:45" ht="15.75" customHeight="1" x14ac:dyDescent="0.25">
      <c r="A971" s="8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  <c r="AA971" s="8"/>
      <c r="AB971" s="8"/>
      <c r="AC971" s="8"/>
      <c r="AD971" s="8"/>
      <c r="AE971" s="8"/>
      <c r="AF971" s="8"/>
      <c r="AG971" s="8"/>
      <c r="AH971" s="8"/>
      <c r="AI971" s="8"/>
      <c r="AJ971" s="8"/>
      <c r="AK971" s="8"/>
      <c r="AL971" s="8"/>
      <c r="AM971" s="8"/>
      <c r="AN971" s="8"/>
      <c r="AO971" s="8"/>
      <c r="AP971" s="8"/>
      <c r="AQ971" s="8"/>
      <c r="AR971" s="8"/>
      <c r="AS971" s="8"/>
    </row>
    <row r="972" spans="1:45" ht="15.75" customHeight="1" x14ac:dyDescent="0.25">
      <c r="A972" s="8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  <c r="AA972" s="8"/>
      <c r="AB972" s="8"/>
      <c r="AC972" s="8"/>
      <c r="AD972" s="8"/>
      <c r="AE972" s="8"/>
      <c r="AF972" s="8"/>
      <c r="AG972" s="8"/>
      <c r="AH972" s="8"/>
      <c r="AI972" s="8"/>
      <c r="AJ972" s="8"/>
      <c r="AK972" s="8"/>
      <c r="AL972" s="8"/>
      <c r="AM972" s="8"/>
      <c r="AN972" s="8"/>
      <c r="AO972" s="8"/>
      <c r="AP972" s="8"/>
      <c r="AQ972" s="8"/>
      <c r="AR972" s="8"/>
      <c r="AS972" s="8"/>
    </row>
    <row r="973" spans="1:45" ht="15.75" customHeight="1" x14ac:dyDescent="0.25">
      <c r="A973" s="8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  <c r="AA973" s="8"/>
      <c r="AB973" s="8"/>
      <c r="AC973" s="8"/>
      <c r="AD973" s="8"/>
      <c r="AE973" s="8"/>
      <c r="AF973" s="8"/>
      <c r="AG973" s="8"/>
      <c r="AH973" s="8"/>
      <c r="AI973" s="8"/>
      <c r="AJ973" s="8"/>
      <c r="AK973" s="8"/>
      <c r="AL973" s="8"/>
      <c r="AM973" s="8"/>
      <c r="AN973" s="8"/>
      <c r="AO973" s="8"/>
      <c r="AP973" s="8"/>
      <c r="AQ973" s="8"/>
      <c r="AR973" s="8"/>
      <c r="AS973" s="8"/>
    </row>
    <row r="974" spans="1:45" ht="15.75" customHeight="1" x14ac:dyDescent="0.25">
      <c r="A974" s="8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  <c r="AA974" s="8"/>
      <c r="AB974" s="8"/>
      <c r="AC974" s="8"/>
      <c r="AD974" s="8"/>
      <c r="AE974" s="8"/>
      <c r="AF974" s="8"/>
      <c r="AG974" s="8"/>
      <c r="AH974" s="8"/>
      <c r="AI974" s="8"/>
      <c r="AJ974" s="8"/>
      <c r="AK974" s="8"/>
      <c r="AL974" s="8"/>
      <c r="AM974" s="8"/>
      <c r="AN974" s="8"/>
      <c r="AO974" s="8"/>
      <c r="AP974" s="8"/>
      <c r="AQ974" s="8"/>
      <c r="AR974" s="8"/>
      <c r="AS974" s="8"/>
    </row>
    <row r="975" spans="1:45" ht="15.75" customHeight="1" x14ac:dyDescent="0.25">
      <c r="A975" s="8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  <c r="AA975" s="8"/>
      <c r="AB975" s="8"/>
      <c r="AC975" s="8"/>
      <c r="AD975" s="8"/>
      <c r="AE975" s="8"/>
      <c r="AF975" s="8"/>
      <c r="AG975" s="8"/>
      <c r="AH975" s="8"/>
      <c r="AI975" s="8"/>
      <c r="AJ975" s="8"/>
      <c r="AK975" s="8"/>
      <c r="AL975" s="8"/>
      <c r="AM975" s="8"/>
      <c r="AN975" s="8"/>
      <c r="AO975" s="8"/>
      <c r="AP975" s="8"/>
      <c r="AQ975" s="8"/>
      <c r="AR975" s="8"/>
      <c r="AS975" s="8"/>
    </row>
    <row r="976" spans="1:45" ht="15.75" customHeight="1" x14ac:dyDescent="0.25">
      <c r="A976" s="8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  <c r="AA976" s="8"/>
      <c r="AB976" s="8"/>
      <c r="AC976" s="8"/>
      <c r="AD976" s="8"/>
      <c r="AE976" s="8"/>
      <c r="AF976" s="8"/>
      <c r="AG976" s="8"/>
      <c r="AH976" s="8"/>
      <c r="AI976" s="8"/>
      <c r="AJ976" s="8"/>
      <c r="AK976" s="8"/>
      <c r="AL976" s="8"/>
      <c r="AM976" s="8"/>
      <c r="AN976" s="8"/>
      <c r="AO976" s="8"/>
      <c r="AP976" s="8"/>
      <c r="AQ976" s="8"/>
      <c r="AR976" s="8"/>
      <c r="AS976" s="8"/>
    </row>
    <row r="977" spans="1:45" ht="15.75" customHeight="1" x14ac:dyDescent="0.25">
      <c r="A977" s="8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  <c r="AA977" s="8"/>
      <c r="AB977" s="8"/>
      <c r="AC977" s="8"/>
      <c r="AD977" s="8"/>
      <c r="AE977" s="8"/>
      <c r="AF977" s="8"/>
      <c r="AG977" s="8"/>
      <c r="AH977" s="8"/>
      <c r="AI977" s="8"/>
      <c r="AJ977" s="8"/>
      <c r="AK977" s="8"/>
      <c r="AL977" s="8"/>
      <c r="AM977" s="8"/>
      <c r="AN977" s="8"/>
      <c r="AO977" s="8"/>
      <c r="AP977" s="8"/>
      <c r="AQ977" s="8"/>
      <c r="AR977" s="8"/>
      <c r="AS977" s="8"/>
    </row>
    <row r="978" spans="1:45" ht="15.75" customHeight="1" x14ac:dyDescent="0.25">
      <c r="A978" s="8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  <c r="AA978" s="8"/>
      <c r="AB978" s="8"/>
      <c r="AC978" s="8"/>
      <c r="AD978" s="8"/>
      <c r="AE978" s="8"/>
      <c r="AF978" s="8"/>
      <c r="AG978" s="8"/>
      <c r="AH978" s="8"/>
      <c r="AI978" s="8"/>
      <c r="AJ978" s="8"/>
      <c r="AK978" s="8"/>
      <c r="AL978" s="8"/>
      <c r="AM978" s="8"/>
      <c r="AN978" s="8"/>
      <c r="AO978" s="8"/>
      <c r="AP978" s="8"/>
      <c r="AQ978" s="8"/>
      <c r="AR978" s="8"/>
      <c r="AS978" s="8"/>
    </row>
    <row r="979" spans="1:45" ht="15.75" customHeight="1" x14ac:dyDescent="0.25">
      <c r="A979" s="8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  <c r="AA979" s="8"/>
      <c r="AB979" s="8"/>
      <c r="AC979" s="8"/>
      <c r="AD979" s="8"/>
      <c r="AE979" s="8"/>
      <c r="AF979" s="8"/>
      <c r="AG979" s="8"/>
      <c r="AH979" s="8"/>
      <c r="AI979" s="8"/>
      <c r="AJ979" s="8"/>
      <c r="AK979" s="8"/>
      <c r="AL979" s="8"/>
      <c r="AM979" s="8"/>
      <c r="AN979" s="8"/>
      <c r="AO979" s="8"/>
      <c r="AP979" s="8"/>
      <c r="AQ979" s="8"/>
      <c r="AR979" s="8"/>
      <c r="AS979" s="8"/>
    </row>
    <row r="980" spans="1:45" ht="15.75" customHeight="1" x14ac:dyDescent="0.25">
      <c r="A980" s="8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  <c r="AA980" s="8"/>
      <c r="AB980" s="8"/>
      <c r="AC980" s="8"/>
      <c r="AD980" s="8"/>
      <c r="AE980" s="8"/>
      <c r="AF980" s="8"/>
      <c r="AG980" s="8"/>
      <c r="AH980" s="8"/>
      <c r="AI980" s="8"/>
      <c r="AJ980" s="8"/>
      <c r="AK980" s="8"/>
      <c r="AL980" s="8"/>
      <c r="AM980" s="8"/>
      <c r="AN980" s="8"/>
      <c r="AO980" s="8"/>
      <c r="AP980" s="8"/>
      <c r="AQ980" s="8"/>
      <c r="AR980" s="8"/>
      <c r="AS980" s="8"/>
    </row>
    <row r="981" spans="1:45" ht="15.75" customHeight="1" x14ac:dyDescent="0.25">
      <c r="A981" s="8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  <c r="AA981" s="8"/>
      <c r="AB981" s="8"/>
      <c r="AC981" s="8"/>
      <c r="AD981" s="8"/>
      <c r="AE981" s="8"/>
      <c r="AF981" s="8"/>
      <c r="AG981" s="8"/>
      <c r="AH981" s="8"/>
      <c r="AI981" s="8"/>
      <c r="AJ981" s="8"/>
      <c r="AK981" s="8"/>
      <c r="AL981" s="8"/>
      <c r="AM981" s="8"/>
      <c r="AN981" s="8"/>
      <c r="AO981" s="8"/>
      <c r="AP981" s="8"/>
      <c r="AQ981" s="8"/>
      <c r="AR981" s="8"/>
      <c r="AS981" s="8"/>
    </row>
    <row r="982" spans="1:45" ht="15.75" customHeight="1" x14ac:dyDescent="0.25">
      <c r="A982" s="8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  <c r="AA982" s="8"/>
      <c r="AB982" s="8"/>
      <c r="AC982" s="8"/>
      <c r="AD982" s="8"/>
      <c r="AE982" s="8"/>
      <c r="AF982" s="8"/>
      <c r="AG982" s="8"/>
      <c r="AH982" s="8"/>
      <c r="AI982" s="8"/>
      <c r="AJ982" s="8"/>
      <c r="AK982" s="8"/>
      <c r="AL982" s="8"/>
      <c r="AM982" s="8"/>
      <c r="AN982" s="8"/>
      <c r="AO982" s="8"/>
      <c r="AP982" s="8"/>
      <c r="AQ982" s="8"/>
      <c r="AR982" s="8"/>
      <c r="AS982" s="8"/>
    </row>
    <row r="983" spans="1:45" ht="15.75" customHeight="1" x14ac:dyDescent="0.25">
      <c r="A983" s="8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  <c r="AA983" s="8"/>
      <c r="AB983" s="8"/>
      <c r="AC983" s="8"/>
      <c r="AD983" s="8"/>
      <c r="AE983" s="8"/>
      <c r="AF983" s="8"/>
      <c r="AG983" s="8"/>
      <c r="AH983" s="8"/>
      <c r="AI983" s="8"/>
      <c r="AJ983" s="8"/>
      <c r="AK983" s="8"/>
      <c r="AL983" s="8"/>
      <c r="AM983" s="8"/>
      <c r="AN983" s="8"/>
      <c r="AO983" s="8"/>
      <c r="AP983" s="8"/>
      <c r="AQ983" s="8"/>
      <c r="AR983" s="8"/>
      <c r="AS983" s="8"/>
    </row>
    <row r="984" spans="1:45" ht="15.75" customHeight="1" x14ac:dyDescent="0.25">
      <c r="A984" s="8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  <c r="AA984" s="8"/>
      <c r="AB984" s="8"/>
      <c r="AC984" s="8"/>
      <c r="AD984" s="8"/>
      <c r="AE984" s="8"/>
      <c r="AF984" s="8"/>
      <c r="AG984" s="8"/>
      <c r="AH984" s="8"/>
      <c r="AI984" s="8"/>
      <c r="AJ984" s="8"/>
      <c r="AK984" s="8"/>
      <c r="AL984" s="8"/>
      <c r="AM984" s="8"/>
      <c r="AN984" s="8"/>
      <c r="AO984" s="8"/>
      <c r="AP984" s="8"/>
      <c r="AQ984" s="8"/>
      <c r="AR984" s="8"/>
      <c r="AS984" s="8"/>
    </row>
    <row r="985" spans="1:45" ht="15.75" customHeight="1" x14ac:dyDescent="0.25">
      <c r="A985" s="8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  <c r="AA985" s="8"/>
      <c r="AB985" s="8"/>
      <c r="AC985" s="8"/>
      <c r="AD985" s="8"/>
      <c r="AE985" s="8"/>
      <c r="AF985" s="8"/>
      <c r="AG985" s="8"/>
      <c r="AH985" s="8"/>
      <c r="AI985" s="8"/>
      <c r="AJ985" s="8"/>
      <c r="AK985" s="8"/>
      <c r="AL985" s="8"/>
      <c r="AM985" s="8"/>
      <c r="AN985" s="8"/>
      <c r="AO985" s="8"/>
      <c r="AP985" s="8"/>
      <c r="AQ985" s="8"/>
      <c r="AR985" s="8"/>
      <c r="AS985" s="8"/>
    </row>
    <row r="986" spans="1:45" ht="15.75" customHeight="1" x14ac:dyDescent="0.25">
      <c r="A986" s="8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  <c r="AA986" s="8"/>
      <c r="AB986" s="8"/>
      <c r="AC986" s="8"/>
      <c r="AD986" s="8"/>
      <c r="AE986" s="8"/>
      <c r="AF986" s="8"/>
      <c r="AG986" s="8"/>
      <c r="AH986" s="8"/>
      <c r="AI986" s="8"/>
      <c r="AJ986" s="8"/>
      <c r="AK986" s="8"/>
      <c r="AL986" s="8"/>
      <c r="AM986" s="8"/>
      <c r="AN986" s="8"/>
      <c r="AO986" s="8"/>
      <c r="AP986" s="8"/>
      <c r="AQ986" s="8"/>
      <c r="AR986" s="8"/>
      <c r="AS986" s="8"/>
    </row>
    <row r="987" spans="1:45" ht="15.75" customHeight="1" x14ac:dyDescent="0.25">
      <c r="A987" s="8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  <c r="AA987" s="8"/>
      <c r="AB987" s="8"/>
      <c r="AC987" s="8"/>
      <c r="AD987" s="8"/>
      <c r="AE987" s="8"/>
      <c r="AF987" s="8"/>
      <c r="AG987" s="8"/>
      <c r="AH987" s="8"/>
      <c r="AI987" s="8"/>
      <c r="AJ987" s="8"/>
      <c r="AK987" s="8"/>
      <c r="AL987" s="8"/>
      <c r="AM987" s="8"/>
      <c r="AN987" s="8"/>
      <c r="AO987" s="8"/>
      <c r="AP987" s="8"/>
      <c r="AQ987" s="8"/>
      <c r="AR987" s="8"/>
      <c r="AS987" s="8"/>
    </row>
    <row r="988" spans="1:45" ht="15.75" customHeight="1" x14ac:dyDescent="0.25">
      <c r="A988" s="8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  <c r="AA988" s="8"/>
      <c r="AB988" s="8"/>
      <c r="AC988" s="8"/>
      <c r="AD988" s="8"/>
      <c r="AE988" s="8"/>
      <c r="AF988" s="8"/>
      <c r="AG988" s="8"/>
      <c r="AH988" s="8"/>
      <c r="AI988" s="8"/>
      <c r="AJ988" s="8"/>
      <c r="AK988" s="8"/>
      <c r="AL988" s="8"/>
      <c r="AM988" s="8"/>
      <c r="AN988" s="8"/>
      <c r="AO988" s="8"/>
      <c r="AP988" s="8"/>
      <c r="AQ988" s="8"/>
      <c r="AR988" s="8"/>
      <c r="AS988" s="8"/>
    </row>
    <row r="989" spans="1:45" ht="15.75" customHeight="1" x14ac:dyDescent="0.25">
      <c r="A989" s="8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  <c r="AA989" s="8"/>
      <c r="AB989" s="8"/>
      <c r="AC989" s="8"/>
      <c r="AD989" s="8"/>
      <c r="AE989" s="8"/>
      <c r="AF989" s="8"/>
      <c r="AG989" s="8"/>
      <c r="AH989" s="8"/>
      <c r="AI989" s="8"/>
      <c r="AJ989" s="8"/>
      <c r="AK989" s="8"/>
      <c r="AL989" s="8"/>
      <c r="AM989" s="8"/>
      <c r="AN989" s="8"/>
      <c r="AO989" s="8"/>
      <c r="AP989" s="8"/>
      <c r="AQ989" s="8"/>
      <c r="AR989" s="8"/>
      <c r="AS989" s="8"/>
    </row>
    <row r="990" spans="1:45" ht="15.75" customHeight="1" x14ac:dyDescent="0.25">
      <c r="A990" s="8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  <c r="AA990" s="8"/>
      <c r="AB990" s="8"/>
      <c r="AC990" s="8"/>
      <c r="AD990" s="8"/>
      <c r="AE990" s="8"/>
      <c r="AF990" s="8"/>
      <c r="AG990" s="8"/>
      <c r="AH990" s="8"/>
      <c r="AI990" s="8"/>
      <c r="AJ990" s="8"/>
      <c r="AK990" s="8"/>
      <c r="AL990" s="8"/>
      <c r="AM990" s="8"/>
      <c r="AN990" s="8"/>
      <c r="AO990" s="8"/>
      <c r="AP990" s="8"/>
      <c r="AQ990" s="8"/>
      <c r="AR990" s="8"/>
      <c r="AS990" s="8"/>
    </row>
    <row r="991" spans="1:45" ht="15.75" customHeight="1" x14ac:dyDescent="0.25">
      <c r="A991" s="8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  <c r="AA991" s="8"/>
      <c r="AB991" s="8"/>
      <c r="AC991" s="8"/>
      <c r="AD991" s="8"/>
      <c r="AE991" s="8"/>
      <c r="AF991" s="8"/>
      <c r="AG991" s="8"/>
      <c r="AH991" s="8"/>
      <c r="AI991" s="8"/>
      <c r="AJ991" s="8"/>
      <c r="AK991" s="8"/>
      <c r="AL991" s="8"/>
      <c r="AM991" s="8"/>
      <c r="AN991" s="8"/>
      <c r="AO991" s="8"/>
      <c r="AP991" s="8"/>
      <c r="AQ991" s="8"/>
      <c r="AR991" s="8"/>
      <c r="AS991" s="8"/>
    </row>
    <row r="992" spans="1:45" ht="15.75" customHeight="1" x14ac:dyDescent="0.25">
      <c r="A992" s="8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  <c r="AA992" s="8"/>
      <c r="AB992" s="8"/>
      <c r="AC992" s="8"/>
      <c r="AD992" s="8"/>
      <c r="AE992" s="8"/>
      <c r="AF992" s="8"/>
      <c r="AG992" s="8"/>
      <c r="AH992" s="8"/>
      <c r="AI992" s="8"/>
      <c r="AJ992" s="8"/>
      <c r="AK992" s="8"/>
      <c r="AL992" s="8"/>
      <c r="AM992" s="8"/>
      <c r="AN992" s="8"/>
      <c r="AO992" s="8"/>
      <c r="AP992" s="8"/>
      <c r="AQ992" s="8"/>
      <c r="AR992" s="8"/>
      <c r="AS992" s="8"/>
    </row>
    <row r="993" spans="1:45" ht="15.75" customHeight="1" x14ac:dyDescent="0.25">
      <c r="A993" s="8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  <c r="AA993" s="8"/>
      <c r="AB993" s="8"/>
      <c r="AC993" s="8"/>
      <c r="AD993" s="8"/>
      <c r="AE993" s="8"/>
      <c r="AF993" s="8"/>
      <c r="AG993" s="8"/>
      <c r="AH993" s="8"/>
      <c r="AI993" s="8"/>
      <c r="AJ993" s="8"/>
      <c r="AK993" s="8"/>
      <c r="AL993" s="8"/>
      <c r="AM993" s="8"/>
      <c r="AN993" s="8"/>
      <c r="AO993" s="8"/>
      <c r="AP993" s="8"/>
      <c r="AQ993" s="8"/>
      <c r="AR993" s="8"/>
      <c r="AS993" s="8"/>
    </row>
    <row r="994" spans="1:45" ht="15.75" customHeight="1" x14ac:dyDescent="0.25">
      <c r="A994" s="8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  <c r="AA994" s="8"/>
      <c r="AB994" s="8"/>
      <c r="AC994" s="8"/>
      <c r="AD994" s="8"/>
      <c r="AE994" s="8"/>
      <c r="AF994" s="8"/>
      <c r="AG994" s="8"/>
      <c r="AH994" s="8"/>
      <c r="AI994" s="8"/>
      <c r="AJ994" s="8"/>
      <c r="AK994" s="8"/>
      <c r="AL994" s="8"/>
      <c r="AM994" s="8"/>
      <c r="AN994" s="8"/>
      <c r="AO994" s="8"/>
      <c r="AP994" s="8"/>
      <c r="AQ994" s="8"/>
      <c r="AR994" s="8"/>
      <c r="AS994" s="8"/>
    </row>
    <row r="995" spans="1:45" ht="15.75" customHeight="1" x14ac:dyDescent="0.25">
      <c r="A995" s="8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  <c r="AA995" s="8"/>
      <c r="AB995" s="8"/>
      <c r="AC995" s="8"/>
      <c r="AD995" s="8"/>
      <c r="AE995" s="8"/>
      <c r="AF995" s="8"/>
      <c r="AG995" s="8"/>
      <c r="AH995" s="8"/>
      <c r="AI995" s="8"/>
      <c r="AJ995" s="8"/>
      <c r="AK995" s="8"/>
      <c r="AL995" s="8"/>
      <c r="AM995" s="8"/>
      <c r="AN995" s="8"/>
      <c r="AO995" s="8"/>
      <c r="AP995" s="8"/>
      <c r="AQ995" s="8"/>
      <c r="AR995" s="8"/>
      <c r="AS995" s="8"/>
    </row>
    <row r="996" spans="1:45" ht="15.75" customHeight="1" x14ac:dyDescent="0.25">
      <c r="A996" s="8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  <c r="AA996" s="8"/>
      <c r="AB996" s="8"/>
      <c r="AC996" s="8"/>
      <c r="AD996" s="8"/>
      <c r="AE996" s="8"/>
      <c r="AF996" s="8"/>
      <c r="AG996" s="8"/>
      <c r="AH996" s="8"/>
      <c r="AI996" s="8"/>
      <c r="AJ996" s="8"/>
      <c r="AK996" s="8"/>
      <c r="AL996" s="8"/>
      <c r="AM996" s="8"/>
      <c r="AN996" s="8"/>
      <c r="AO996" s="8"/>
      <c r="AP996" s="8"/>
      <c r="AQ996" s="8"/>
      <c r="AR996" s="8"/>
      <c r="AS996" s="8"/>
    </row>
    <row r="997" spans="1:45" ht="15.75" customHeight="1" x14ac:dyDescent="0.25">
      <c r="A997" s="8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  <c r="AA997" s="8"/>
      <c r="AB997" s="8"/>
      <c r="AC997" s="8"/>
      <c r="AD997" s="8"/>
      <c r="AE997" s="8"/>
      <c r="AF997" s="8"/>
      <c r="AG997" s="8"/>
      <c r="AH997" s="8"/>
      <c r="AI997" s="8"/>
      <c r="AJ997" s="8"/>
      <c r="AK997" s="8"/>
      <c r="AL997" s="8"/>
      <c r="AM997" s="8"/>
      <c r="AN997" s="8"/>
      <c r="AO997" s="8"/>
      <c r="AP997" s="8"/>
      <c r="AQ997" s="8"/>
      <c r="AR997" s="8"/>
      <c r="AS997" s="8"/>
    </row>
    <row r="998" spans="1:45" ht="15.75" customHeight="1" x14ac:dyDescent="0.25">
      <c r="A998" s="8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  <c r="AA998" s="8"/>
      <c r="AB998" s="8"/>
      <c r="AC998" s="8"/>
      <c r="AD998" s="8"/>
      <c r="AE998" s="8"/>
      <c r="AF998" s="8"/>
      <c r="AG998" s="8"/>
      <c r="AH998" s="8"/>
      <c r="AI998" s="8"/>
      <c r="AJ998" s="8"/>
      <c r="AK998" s="8"/>
      <c r="AL998" s="8"/>
      <c r="AM998" s="8"/>
      <c r="AN998" s="8"/>
      <c r="AO998" s="8"/>
      <c r="AP998" s="8"/>
      <c r="AQ998" s="8"/>
      <c r="AR998" s="8"/>
      <c r="AS998" s="8"/>
    </row>
    <row r="999" spans="1:45" ht="15.75" customHeight="1" x14ac:dyDescent="0.25">
      <c r="A999" s="8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  <c r="AA999" s="8"/>
      <c r="AB999" s="8"/>
      <c r="AC999" s="8"/>
      <c r="AD999" s="8"/>
      <c r="AE999" s="8"/>
      <c r="AF999" s="8"/>
      <c r="AG999" s="8"/>
      <c r="AH999" s="8"/>
      <c r="AI999" s="8"/>
      <c r="AJ999" s="8"/>
      <c r="AK999" s="8"/>
      <c r="AL999" s="8"/>
      <c r="AM999" s="8"/>
      <c r="AN999" s="8"/>
      <c r="AO999" s="8"/>
      <c r="AP999" s="8"/>
      <c r="AQ999" s="8"/>
      <c r="AR999" s="8"/>
      <c r="AS999" s="8"/>
    </row>
    <row r="1000" spans="1:45" ht="15.75" customHeight="1" x14ac:dyDescent="0.25">
      <c r="A1000" s="8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  <c r="AA1000" s="8"/>
      <c r="AB1000" s="8"/>
      <c r="AC1000" s="8"/>
      <c r="AD1000" s="8"/>
      <c r="AE1000" s="8"/>
      <c r="AF1000" s="8"/>
      <c r="AG1000" s="8"/>
      <c r="AH1000" s="8"/>
      <c r="AI1000" s="8"/>
      <c r="AJ1000" s="8"/>
      <c r="AK1000" s="8"/>
      <c r="AL1000" s="8"/>
      <c r="AM1000" s="8"/>
      <c r="AN1000" s="8"/>
      <c r="AO1000" s="8"/>
      <c r="AP1000" s="8"/>
      <c r="AQ1000" s="8"/>
      <c r="AR1000" s="8"/>
      <c r="AS1000" s="8"/>
    </row>
  </sheetData>
  <sheetProtection algorithmName="SHA-512" hashValue="4FVQB3hoFO2hJHYZl0qgos4W3OF1YAFTfFcbeJAy9zNo9u9mTUwvYrSphBSe+l2lfDwxzX4BTJhK3nFqPjLeUg==" saltValue="szUIue7sB1ERqgOjDOxNoA==" spinCount="100000" sheet="1" objects="1" scenarios="1" formatCells="0" formatColumns="0" autoFilter="0"/>
  <protectedRanges>
    <protectedRange sqref="F3:G6 J5" name="Range4"/>
    <protectedRange sqref="C7:C8" name="Range2"/>
    <protectedRange sqref="C3:C5" name="Range1"/>
  </protectedRanges>
  <mergeCells count="5">
    <mergeCell ref="B2:C2"/>
    <mergeCell ref="F2:G2"/>
    <mergeCell ref="AN4:AO5"/>
    <mergeCell ref="AN19:AO20"/>
    <mergeCell ref="J2:K2"/>
  </mergeCells>
  <dataValidations count="5">
    <dataValidation type="decimal" allowBlank="1" showErrorMessage="1" sqref="G10" xr:uid="{00000000-0002-0000-0100-000000000000}">
      <formula1>0</formula1>
      <formula2>100000</formula2>
    </dataValidation>
    <dataValidation type="list" allowBlank="1" showErrorMessage="1" sqref="C4" xr:uid="{00000000-0002-0000-0100-000001000000}">
      <formula1>$AG$3:$AG$4</formula1>
    </dataValidation>
    <dataValidation type="list" allowBlank="1" showErrorMessage="1" sqref="C5" xr:uid="{00000000-0002-0000-0100-000002000000}">
      <formula1>$AG$6:$AG$9</formula1>
    </dataValidation>
    <dataValidation type="custom" showInputMessage="1" showErrorMessage="1" errorTitle="Error" error="Input 2 to 15" sqref="K5:K7" xr:uid="{BBB093D5-D056-4BD0-B114-81145544D300}">
      <formula1>IF(AND(K5&gt;=2,K5&lt;=15),1,0)=1</formula1>
    </dataValidation>
    <dataValidation type="custom" showInputMessage="1" showErrorMessage="1" errorTitle="Error" error="Input 2 to 100" sqref="K3" xr:uid="{309FA272-2B1A-4BBB-91BD-23F1A6E9667F}">
      <formula1>IF(AND(K3&gt;=2,K3&lt;=100),1,0)=1</formula1>
    </dataValidation>
  </dataValidations>
  <pageMargins left="0.7" right="0.7" top="0.75" bottom="0.75" header="0" footer="0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A9FF1-6014-40EE-BD48-C44974BA8468}">
  <sheetPr codeName="PRINT3">
    <tabColor rgb="FFFFD965"/>
    <pageSetUpPr fitToPage="1"/>
  </sheetPr>
  <dimension ref="A1:CQ1040"/>
  <sheetViews>
    <sheetView showGridLines="0" zoomScale="80" zoomScaleNormal="8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AC14" sqref="AC14"/>
    </sheetView>
  </sheetViews>
  <sheetFormatPr defaultColWidth="14.42578125" defaultRowHeight="15" customHeight="1" x14ac:dyDescent="0.25"/>
  <cols>
    <col min="1" max="1" width="7.28515625" customWidth="1"/>
    <col min="2" max="2" width="22.140625" customWidth="1"/>
    <col min="3" max="3" width="50.85546875" customWidth="1"/>
    <col min="4" max="7" width="8.7109375" customWidth="1"/>
    <col min="8" max="8" width="9.42578125" customWidth="1"/>
    <col min="9" max="11" width="8.7109375" customWidth="1"/>
    <col min="12" max="12" width="11.28515625" customWidth="1"/>
    <col min="13" max="13" width="12" customWidth="1"/>
    <col min="14" max="19" width="8.7109375" customWidth="1"/>
    <col min="20" max="20" width="11.28515625" customWidth="1"/>
    <col min="21" max="21" width="15.28515625" customWidth="1"/>
    <col min="22" max="27" width="8.7109375" customWidth="1"/>
    <col min="28" max="28" width="12" customWidth="1"/>
    <col min="29" max="29" width="12.28515625" customWidth="1"/>
    <col min="30" max="30" width="15.85546875" customWidth="1"/>
    <col min="31" max="31" width="11.85546875" customWidth="1"/>
    <col min="32" max="32" width="14" customWidth="1"/>
    <col min="33" max="33" width="19.5703125" customWidth="1"/>
    <col min="34" max="34" width="10" customWidth="1"/>
    <col min="35" max="35" width="14.28515625" customWidth="1"/>
    <col min="36" max="43" width="8.7109375" customWidth="1"/>
    <col min="44" max="44" width="9.42578125" customWidth="1"/>
    <col min="45" max="45" width="11" customWidth="1"/>
    <col min="46" max="51" width="8.7109375" customWidth="1"/>
    <col min="52" max="52" width="8.85546875" customWidth="1"/>
    <col min="53" max="53" width="9.42578125" customWidth="1"/>
    <col min="54" max="59" width="8.7109375" customWidth="1"/>
    <col min="60" max="60" width="9.5703125" customWidth="1"/>
    <col min="61" max="61" width="10.85546875" customWidth="1"/>
    <col min="62" max="62" width="12.5703125" customWidth="1"/>
    <col min="63" max="63" width="12.140625" customWidth="1"/>
    <col min="64" max="64" width="11.7109375" customWidth="1"/>
    <col min="65" max="65" width="13.28515625" customWidth="1"/>
    <col min="66" max="66" width="13" customWidth="1"/>
    <col min="67" max="67" width="15.85546875" customWidth="1"/>
    <col min="68" max="68" width="21.42578125" customWidth="1"/>
    <col min="69" max="70" width="18.5703125" customWidth="1"/>
    <col min="71" max="71" width="28.5703125" customWidth="1"/>
    <col min="72" max="72" width="27.140625" customWidth="1"/>
    <col min="73" max="73" width="3.140625" customWidth="1"/>
    <col min="74" max="74" width="9.140625" customWidth="1"/>
    <col min="75" max="75" width="26.140625" customWidth="1"/>
    <col min="76" max="76" width="9.140625" customWidth="1"/>
    <col min="77" max="77" width="13.140625" customWidth="1"/>
    <col min="78" max="78" width="9.140625" customWidth="1"/>
    <col min="79" max="79" width="28.5703125" customWidth="1"/>
    <col min="80" max="80" width="9" customWidth="1"/>
    <col min="81" max="81" width="55.7109375" customWidth="1"/>
    <col min="82" max="84" width="9.140625" customWidth="1"/>
  </cols>
  <sheetData>
    <row r="1" spans="1:84" ht="24" customHeight="1" thickBot="1" x14ac:dyDescent="0.3">
      <c r="A1" s="25"/>
      <c r="B1" s="26"/>
      <c r="C1" s="8"/>
      <c r="D1" s="8"/>
      <c r="E1" s="8"/>
      <c r="F1" s="8"/>
      <c r="G1" s="8"/>
      <c r="H1" s="8"/>
      <c r="I1" s="27"/>
      <c r="J1" s="27"/>
      <c r="K1" s="27"/>
      <c r="L1" s="27"/>
      <c r="M1" s="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8"/>
      <c r="CD1" s="8"/>
      <c r="CE1" s="8"/>
      <c r="CF1" s="8"/>
    </row>
    <row r="2" spans="1:84" ht="30" customHeight="1" thickBot="1" x14ac:dyDescent="0.3">
      <c r="A2" s="26" t="s">
        <v>46</v>
      </c>
      <c r="B2" s="26"/>
      <c r="C2" s="164" t="s">
        <v>47</v>
      </c>
      <c r="D2" s="156" t="s">
        <v>48</v>
      </c>
      <c r="E2" s="138"/>
      <c r="F2" s="138"/>
      <c r="G2" s="138"/>
      <c r="H2" s="158"/>
      <c r="I2" s="166"/>
      <c r="J2" s="167"/>
      <c r="K2" s="167"/>
      <c r="L2" s="168"/>
      <c r="M2" s="172" t="s">
        <v>49</v>
      </c>
      <c r="N2" s="173"/>
      <c r="O2" s="176"/>
      <c r="P2" s="177"/>
      <c r="Q2" s="178"/>
      <c r="R2" s="29"/>
      <c r="S2" s="29"/>
      <c r="T2" s="29"/>
      <c r="U2" s="29"/>
      <c r="V2" s="116" t="s">
        <v>50</v>
      </c>
      <c r="W2" s="117"/>
      <c r="X2" s="117"/>
      <c r="Y2" s="117"/>
      <c r="Z2" s="117"/>
      <c r="AA2" s="117"/>
      <c r="AB2" s="117"/>
      <c r="AC2" s="117"/>
      <c r="AD2" s="118"/>
      <c r="AE2" s="8"/>
      <c r="AF2" s="8"/>
      <c r="AG2" s="8"/>
      <c r="AH2" s="8"/>
      <c r="AJ2" s="29"/>
      <c r="AK2" s="156" t="s">
        <v>48</v>
      </c>
      <c r="AL2" s="138"/>
      <c r="AM2" s="157"/>
      <c r="AN2" s="138"/>
      <c r="AO2" s="138"/>
      <c r="AP2" s="158"/>
      <c r="AQ2" s="119">
        <f>I2</f>
        <v>0</v>
      </c>
      <c r="AR2" s="120"/>
      <c r="AS2" s="120"/>
      <c r="AT2" s="121"/>
      <c r="AU2" s="161" t="s">
        <v>49</v>
      </c>
      <c r="AV2" s="162"/>
      <c r="AW2" s="119">
        <f>O2</f>
        <v>0</v>
      </c>
      <c r="AX2" s="120"/>
      <c r="AY2" s="121"/>
      <c r="AZ2" s="29"/>
      <c r="BA2" s="29"/>
      <c r="BB2" s="29"/>
      <c r="BC2" s="29"/>
      <c r="BD2" s="116" t="s">
        <v>50</v>
      </c>
      <c r="BE2" s="117"/>
      <c r="BF2" s="117"/>
      <c r="BG2" s="117"/>
      <c r="BH2" s="117"/>
      <c r="BI2" s="117"/>
      <c r="BJ2" s="117"/>
      <c r="BK2" s="117"/>
      <c r="BL2" s="118"/>
      <c r="BM2" s="29"/>
      <c r="BN2" s="30"/>
      <c r="BO2" s="30"/>
      <c r="BP2" s="125" t="s">
        <v>48</v>
      </c>
      <c r="BQ2" s="106"/>
      <c r="BR2" s="151">
        <f>I2</f>
        <v>0</v>
      </c>
      <c r="BS2" s="152" t="s">
        <v>51</v>
      </c>
      <c r="BT2" s="114">
        <f>O2</f>
        <v>0</v>
      </c>
      <c r="BU2" s="8"/>
      <c r="BV2" s="8"/>
      <c r="BW2" s="116" t="s">
        <v>50</v>
      </c>
      <c r="BX2" s="117"/>
      <c r="BY2" s="117"/>
      <c r="BZ2" s="117"/>
      <c r="CA2" s="118"/>
      <c r="CC2" s="8"/>
      <c r="CD2" s="8"/>
      <c r="CE2" s="8"/>
      <c r="CF2" s="8"/>
    </row>
    <row r="3" spans="1:84" ht="15" customHeight="1" thickBot="1" x14ac:dyDescent="0.4">
      <c r="A3" s="26"/>
      <c r="B3" s="26"/>
      <c r="C3" s="165"/>
      <c r="D3" s="126"/>
      <c r="E3" s="139"/>
      <c r="F3" s="139"/>
      <c r="G3" s="139"/>
      <c r="H3" s="160"/>
      <c r="I3" s="169"/>
      <c r="J3" s="170"/>
      <c r="K3" s="170"/>
      <c r="L3" s="171"/>
      <c r="M3" s="174"/>
      <c r="N3" s="175"/>
      <c r="O3" s="179"/>
      <c r="P3" s="180"/>
      <c r="Q3" s="181"/>
      <c r="R3" s="29"/>
      <c r="S3" s="29"/>
      <c r="T3" s="29"/>
      <c r="U3" s="29"/>
      <c r="V3" s="31"/>
      <c r="W3" s="31"/>
      <c r="X3" s="31"/>
      <c r="Y3" s="31"/>
      <c r="Z3" s="31"/>
      <c r="AA3" s="31"/>
      <c r="AC3" s="8"/>
      <c r="AD3" s="8"/>
      <c r="AE3" s="8"/>
      <c r="AF3" s="8"/>
      <c r="AG3" s="8"/>
      <c r="AH3" s="8"/>
      <c r="AJ3" s="29"/>
      <c r="AK3" s="126"/>
      <c r="AL3" s="139"/>
      <c r="AM3" s="159"/>
      <c r="AN3" s="139"/>
      <c r="AO3" s="139"/>
      <c r="AP3" s="160"/>
      <c r="AQ3" s="122"/>
      <c r="AR3" s="123"/>
      <c r="AS3" s="123"/>
      <c r="AT3" s="124"/>
      <c r="AU3" s="122"/>
      <c r="AV3" s="163"/>
      <c r="AW3" s="122"/>
      <c r="AX3" s="123"/>
      <c r="AY3" s="124"/>
      <c r="AZ3" s="29"/>
      <c r="BA3" s="29"/>
      <c r="BB3" s="29"/>
      <c r="BC3" s="29"/>
      <c r="BD3" s="31"/>
      <c r="BE3" s="31"/>
      <c r="BF3" s="31"/>
      <c r="BG3" s="31"/>
      <c r="BH3" s="31"/>
      <c r="BI3" s="31"/>
      <c r="BK3" s="8"/>
      <c r="BL3" s="8"/>
      <c r="BM3" s="29"/>
      <c r="BN3" s="22"/>
      <c r="BO3" s="30"/>
      <c r="BP3" s="126"/>
      <c r="BQ3" s="127"/>
      <c r="BR3" s="115"/>
      <c r="BS3" s="115"/>
      <c r="BT3" s="115"/>
      <c r="BU3" s="8"/>
      <c r="BV3" s="8"/>
      <c r="BW3" s="31"/>
      <c r="BX3" s="31"/>
      <c r="BY3" s="31"/>
      <c r="BZ3" s="31"/>
      <c r="CA3" s="31"/>
      <c r="CC3" s="8"/>
      <c r="CD3" s="8"/>
      <c r="CE3" s="8"/>
      <c r="CF3" s="8"/>
    </row>
    <row r="4" spans="1:84" ht="24" customHeight="1" thickBot="1" x14ac:dyDescent="0.4">
      <c r="A4" s="26"/>
      <c r="B4" s="26"/>
      <c r="C4" s="198" t="str">
        <f>'DATA ENTRY'!C7</f>
        <v>BUSTOS</v>
      </c>
      <c r="D4" s="116" t="s">
        <v>52</v>
      </c>
      <c r="E4" s="117"/>
      <c r="F4" s="117"/>
      <c r="G4" s="117"/>
      <c r="H4" s="143"/>
      <c r="I4" s="200"/>
      <c r="J4" s="201"/>
      <c r="K4" s="201"/>
      <c r="L4" s="201"/>
      <c r="M4" s="201"/>
      <c r="N4" s="201"/>
      <c r="O4" s="201"/>
      <c r="P4" s="201"/>
      <c r="Q4" s="202"/>
      <c r="R4" s="29"/>
      <c r="S4" s="29"/>
      <c r="T4" s="29"/>
      <c r="U4" s="29"/>
      <c r="V4" s="136" t="str">
        <f>'DATA ENTRY'!C4</f>
        <v>1st Semester</v>
      </c>
      <c r="W4" s="117"/>
      <c r="X4" s="118"/>
      <c r="Y4" s="153" t="s">
        <v>53</v>
      </c>
      <c r="Z4" s="154"/>
      <c r="AA4" s="155"/>
      <c r="AB4" s="136" t="str">
        <f>'DATA ENTRY'!C5</f>
        <v>2025-2026</v>
      </c>
      <c r="AC4" s="117"/>
      <c r="AD4" s="118"/>
      <c r="AE4" s="8"/>
      <c r="AF4" s="8"/>
      <c r="AG4" s="8"/>
      <c r="AH4" s="8"/>
      <c r="AI4" s="8"/>
      <c r="AJ4" s="29"/>
      <c r="AK4" s="116" t="s">
        <v>52</v>
      </c>
      <c r="AL4" s="117"/>
      <c r="AM4" s="147"/>
      <c r="AN4" s="117"/>
      <c r="AO4" s="117"/>
      <c r="AP4" s="143"/>
      <c r="AQ4" s="148">
        <f t="shared" ref="AQ4:AQ6" si="0">I4</f>
        <v>0</v>
      </c>
      <c r="AR4" s="149"/>
      <c r="AS4" s="149"/>
      <c r="AT4" s="149"/>
      <c r="AU4" s="149"/>
      <c r="AV4" s="149"/>
      <c r="AW4" s="149"/>
      <c r="AX4" s="149"/>
      <c r="AY4" s="150"/>
      <c r="AZ4" s="29"/>
      <c r="BA4" s="29"/>
      <c r="BB4" s="29"/>
      <c r="BC4" s="29"/>
      <c r="BD4" s="136" t="str">
        <f>V4</f>
        <v>1st Semester</v>
      </c>
      <c r="BE4" s="117"/>
      <c r="BF4" s="118"/>
      <c r="BG4" s="136" t="s">
        <v>53</v>
      </c>
      <c r="BH4" s="117"/>
      <c r="BI4" s="118"/>
      <c r="BJ4" s="136" t="str">
        <f>AB4</f>
        <v>2025-2026</v>
      </c>
      <c r="BK4" s="117"/>
      <c r="BL4" s="118"/>
      <c r="BM4" s="29"/>
      <c r="BN4" s="32"/>
      <c r="BO4" s="32"/>
      <c r="BP4" s="140" t="s">
        <v>52</v>
      </c>
      <c r="BQ4" s="141"/>
      <c r="BR4" s="128">
        <f t="shared" ref="BR4:BR6" si="1">I4</f>
        <v>0</v>
      </c>
      <c r="BS4" s="117"/>
      <c r="BT4" s="118"/>
      <c r="BU4" s="8"/>
      <c r="BV4" s="8"/>
      <c r="BW4" s="33" t="str">
        <f>BD4</f>
        <v>1st Semester</v>
      </c>
      <c r="BX4" s="182" t="s">
        <v>53</v>
      </c>
      <c r="BY4" s="118"/>
      <c r="BZ4" s="136" t="str">
        <f>BJ4</f>
        <v>2025-2026</v>
      </c>
      <c r="CA4" s="118"/>
      <c r="CC4" s="8"/>
      <c r="CD4" s="8"/>
      <c r="CE4" s="8"/>
      <c r="CF4" s="8"/>
    </row>
    <row r="5" spans="1:84" ht="22.5" customHeight="1" thickBot="1" x14ac:dyDescent="0.35">
      <c r="A5" s="26"/>
      <c r="B5" s="26"/>
      <c r="C5" s="199"/>
      <c r="D5" s="116" t="s">
        <v>54</v>
      </c>
      <c r="E5" s="117"/>
      <c r="F5" s="117"/>
      <c r="G5" s="117"/>
      <c r="H5" s="143"/>
      <c r="I5" s="144" t="str">
        <f>'DATA ENTRY'!C3</f>
        <v>keith</v>
      </c>
      <c r="J5" s="145"/>
      <c r="K5" s="145"/>
      <c r="L5" s="145"/>
      <c r="M5" s="145"/>
      <c r="N5" s="145"/>
      <c r="O5" s="145"/>
      <c r="P5" s="145"/>
      <c r="Q5" s="146"/>
      <c r="R5" s="29"/>
      <c r="S5" s="29"/>
      <c r="T5" s="29"/>
      <c r="U5" s="29"/>
      <c r="V5" s="137" t="s">
        <v>55</v>
      </c>
      <c r="W5" s="138"/>
      <c r="X5" s="138"/>
      <c r="Y5" s="138"/>
      <c r="Z5" s="138"/>
      <c r="AA5" s="138"/>
      <c r="AB5" s="138"/>
      <c r="AC5" s="138"/>
      <c r="AD5" s="106"/>
      <c r="AE5" s="8"/>
      <c r="AF5" s="8"/>
      <c r="AG5" s="8"/>
      <c r="AH5" s="8"/>
      <c r="AI5" s="8"/>
      <c r="AJ5" s="29"/>
      <c r="AK5" s="116" t="s">
        <v>54</v>
      </c>
      <c r="AL5" s="117"/>
      <c r="AM5" s="147"/>
      <c r="AN5" s="117"/>
      <c r="AO5" s="117"/>
      <c r="AP5" s="143"/>
      <c r="AQ5" s="148" t="str">
        <f t="shared" si="0"/>
        <v>keith</v>
      </c>
      <c r="AR5" s="149"/>
      <c r="AS5" s="149"/>
      <c r="AT5" s="149"/>
      <c r="AU5" s="149"/>
      <c r="AV5" s="149"/>
      <c r="AW5" s="149"/>
      <c r="AX5" s="149"/>
      <c r="AY5" s="150"/>
      <c r="AZ5" s="29"/>
      <c r="BA5" s="29"/>
      <c r="BB5" s="29"/>
      <c r="BC5" s="29"/>
      <c r="BD5" s="137" t="s">
        <v>56</v>
      </c>
      <c r="BE5" s="138"/>
      <c r="BF5" s="138"/>
      <c r="BG5" s="138"/>
      <c r="BH5" s="138"/>
      <c r="BI5" s="138"/>
      <c r="BJ5" s="138"/>
      <c r="BK5" s="138"/>
      <c r="BL5" s="106"/>
      <c r="BM5" s="29"/>
      <c r="BN5" s="34"/>
      <c r="BO5" s="32"/>
      <c r="BP5" s="140" t="s">
        <v>54</v>
      </c>
      <c r="BQ5" s="141"/>
      <c r="BR5" s="128" t="str">
        <f t="shared" si="1"/>
        <v>keith</v>
      </c>
      <c r="BS5" s="117"/>
      <c r="BT5" s="118"/>
      <c r="BU5" s="8"/>
      <c r="BV5" s="8"/>
      <c r="BW5" s="137" t="s">
        <v>57</v>
      </c>
      <c r="BX5" s="138"/>
      <c r="BY5" s="138"/>
      <c r="BZ5" s="138"/>
      <c r="CA5" s="106"/>
      <c r="CC5" s="8"/>
      <c r="CD5" s="8"/>
      <c r="CE5" s="8"/>
      <c r="CF5" s="8"/>
    </row>
    <row r="6" spans="1:84" ht="19.5" customHeight="1" thickBot="1" x14ac:dyDescent="0.4">
      <c r="A6" s="26"/>
      <c r="B6" s="26"/>
      <c r="C6" s="199"/>
      <c r="D6" s="116" t="s">
        <v>58</v>
      </c>
      <c r="E6" s="117"/>
      <c r="F6" s="117"/>
      <c r="G6" s="117"/>
      <c r="H6" s="143"/>
      <c r="I6" s="200"/>
      <c r="J6" s="201"/>
      <c r="K6" s="202"/>
      <c r="L6" s="200"/>
      <c r="M6" s="201"/>
      <c r="N6" s="202"/>
      <c r="O6" s="200"/>
      <c r="P6" s="201"/>
      <c r="Q6" s="202"/>
      <c r="R6" s="35"/>
      <c r="S6" s="35"/>
      <c r="T6" s="35"/>
      <c r="U6" s="35"/>
      <c r="V6" s="126"/>
      <c r="W6" s="139"/>
      <c r="X6" s="139"/>
      <c r="Y6" s="139"/>
      <c r="Z6" s="139"/>
      <c r="AA6" s="139"/>
      <c r="AB6" s="139"/>
      <c r="AC6" s="139"/>
      <c r="AD6" s="127"/>
      <c r="AE6" s="8"/>
      <c r="AF6" s="8"/>
      <c r="AG6" s="8"/>
      <c r="AH6" s="8"/>
      <c r="AI6" s="8"/>
      <c r="AJ6" s="29"/>
      <c r="AK6" s="116" t="s">
        <v>58</v>
      </c>
      <c r="AL6" s="117"/>
      <c r="AM6" s="147"/>
      <c r="AN6" s="117"/>
      <c r="AO6" s="117"/>
      <c r="AP6" s="143"/>
      <c r="AQ6" s="148">
        <f t="shared" si="0"/>
        <v>0</v>
      </c>
      <c r="AR6" s="149"/>
      <c r="AS6" s="150"/>
      <c r="AT6" s="148">
        <f>L6</f>
        <v>0</v>
      </c>
      <c r="AU6" s="149"/>
      <c r="AV6" s="150"/>
      <c r="AW6" s="148">
        <f>O6</f>
        <v>0</v>
      </c>
      <c r="AX6" s="149"/>
      <c r="AY6" s="150"/>
      <c r="AZ6" s="35"/>
      <c r="BA6" s="35"/>
      <c r="BB6" s="35"/>
      <c r="BC6" s="35"/>
      <c r="BD6" s="126"/>
      <c r="BE6" s="139"/>
      <c r="BF6" s="139"/>
      <c r="BG6" s="139"/>
      <c r="BH6" s="139"/>
      <c r="BI6" s="139"/>
      <c r="BJ6" s="139"/>
      <c r="BK6" s="139"/>
      <c r="BL6" s="127"/>
      <c r="BM6" s="29"/>
      <c r="BN6" s="34"/>
      <c r="BO6" s="32"/>
      <c r="BP6" s="183" t="s">
        <v>58</v>
      </c>
      <c r="BQ6" s="118"/>
      <c r="BR6" s="36">
        <f t="shared" si="1"/>
        <v>0</v>
      </c>
      <c r="BS6" s="36">
        <f>L6</f>
        <v>0</v>
      </c>
      <c r="BT6" s="33">
        <f>O6</f>
        <v>0</v>
      </c>
      <c r="BU6" s="8"/>
      <c r="BV6" s="8"/>
      <c r="BW6" s="126"/>
      <c r="BX6" s="139"/>
      <c r="BY6" s="139"/>
      <c r="BZ6" s="139"/>
      <c r="CA6" s="127"/>
      <c r="CC6" s="8"/>
      <c r="CD6" s="8"/>
      <c r="CE6" s="8"/>
      <c r="CF6" s="8"/>
    </row>
    <row r="7" spans="1:84" ht="15.75" thickBot="1" x14ac:dyDescent="0.3">
      <c r="A7" s="37"/>
      <c r="B7" s="37"/>
      <c r="C7" s="139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38"/>
      <c r="AK7" s="38"/>
      <c r="AL7" s="38"/>
      <c r="AM7" s="38"/>
      <c r="AN7" s="38"/>
      <c r="AO7" s="38"/>
      <c r="AP7" s="38"/>
      <c r="AQ7" s="38"/>
      <c r="AR7" s="39"/>
      <c r="AS7" s="39"/>
      <c r="AT7" s="39"/>
      <c r="AU7" s="39"/>
      <c r="AV7" s="39"/>
      <c r="AW7" s="39"/>
      <c r="AX7" s="39"/>
      <c r="AY7" s="39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</row>
    <row r="8" spans="1:84" ht="19.5" thickBot="1" x14ac:dyDescent="0.35">
      <c r="A8" s="184"/>
      <c r="B8" s="185"/>
      <c r="C8" s="185"/>
      <c r="D8" s="188">
        <f>'DATA ENTRY'!G4</f>
        <v>0.1</v>
      </c>
      <c r="E8" s="138"/>
      <c r="F8" s="138"/>
      <c r="G8" s="138"/>
      <c r="H8" s="138"/>
      <c r="I8" s="138"/>
      <c r="J8" s="138"/>
      <c r="K8" s="138"/>
      <c r="L8" s="138"/>
      <c r="M8" s="106"/>
      <c r="N8" s="189">
        <f>'DATA ENTRY'!G5</f>
        <v>0.4</v>
      </c>
      <c r="O8" s="138"/>
      <c r="P8" s="138"/>
      <c r="Q8" s="138"/>
      <c r="R8" s="138"/>
      <c r="S8" s="138"/>
      <c r="T8" s="138"/>
      <c r="U8" s="106"/>
      <c r="V8" s="188">
        <f>'DATA ENTRY'!G6</f>
        <v>0.2</v>
      </c>
      <c r="W8" s="138"/>
      <c r="X8" s="138"/>
      <c r="Y8" s="138"/>
      <c r="Z8" s="138"/>
      <c r="AA8" s="138"/>
      <c r="AB8" s="138"/>
      <c r="AC8" s="106"/>
      <c r="AD8" s="188">
        <f>'DATA ENTRY'!G3</f>
        <v>0.3</v>
      </c>
      <c r="AE8" s="138"/>
      <c r="AF8" s="106"/>
      <c r="AG8" s="191">
        <f>SUM(D8:AF9)</f>
        <v>1</v>
      </c>
      <c r="AH8" s="40"/>
      <c r="AI8" s="41"/>
      <c r="AJ8" s="188">
        <f>'DATA ENTRY'!G4</f>
        <v>0.1</v>
      </c>
      <c r="AK8" s="138"/>
      <c r="AL8" s="138"/>
      <c r="AM8" s="157"/>
      <c r="AN8" s="138"/>
      <c r="AO8" s="138"/>
      <c r="AP8" s="138"/>
      <c r="AQ8" s="138"/>
      <c r="AR8" s="138"/>
      <c r="AS8" s="106"/>
      <c r="AT8" s="188">
        <f>'DATA ENTRY'!G5</f>
        <v>0.4</v>
      </c>
      <c r="AU8" s="138"/>
      <c r="AV8" s="138"/>
      <c r="AW8" s="138"/>
      <c r="AX8" s="138"/>
      <c r="AY8" s="138"/>
      <c r="AZ8" s="138"/>
      <c r="BA8" s="106"/>
      <c r="BB8" s="188">
        <f>'DATA ENTRY'!G6</f>
        <v>0.2</v>
      </c>
      <c r="BC8" s="138"/>
      <c r="BD8" s="138"/>
      <c r="BE8" s="138"/>
      <c r="BF8" s="138"/>
      <c r="BG8" s="138"/>
      <c r="BH8" s="138"/>
      <c r="BI8" s="106"/>
      <c r="BJ8" s="188">
        <f>'DATA ENTRY'!G3</f>
        <v>0.3</v>
      </c>
      <c r="BK8" s="138"/>
      <c r="BL8" s="106"/>
      <c r="BM8" s="241">
        <f>SUM(AJ8:BL9)</f>
        <v>1</v>
      </c>
      <c r="BN8" s="42"/>
      <c r="BO8" s="43"/>
      <c r="BP8" s="44"/>
      <c r="BQ8" s="44"/>
      <c r="BR8" s="44"/>
      <c r="BS8" s="44"/>
      <c r="BT8" s="44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</row>
    <row r="9" spans="1:84" ht="33" customHeight="1" thickBot="1" x14ac:dyDescent="0.3">
      <c r="A9" s="186"/>
      <c r="B9" s="187"/>
      <c r="C9" s="187"/>
      <c r="D9" s="126"/>
      <c r="E9" s="139"/>
      <c r="F9" s="139"/>
      <c r="G9" s="139"/>
      <c r="H9" s="139"/>
      <c r="I9" s="139"/>
      <c r="J9" s="139"/>
      <c r="K9" s="139"/>
      <c r="L9" s="139"/>
      <c r="M9" s="127"/>
      <c r="N9" s="190"/>
      <c r="O9" s="139"/>
      <c r="P9" s="139"/>
      <c r="Q9" s="139"/>
      <c r="R9" s="139"/>
      <c r="S9" s="139"/>
      <c r="T9" s="139"/>
      <c r="U9" s="127"/>
      <c r="V9" s="126"/>
      <c r="W9" s="139"/>
      <c r="X9" s="139"/>
      <c r="Y9" s="139"/>
      <c r="Z9" s="139"/>
      <c r="AA9" s="139"/>
      <c r="AB9" s="139"/>
      <c r="AC9" s="127"/>
      <c r="AD9" s="126"/>
      <c r="AE9" s="139"/>
      <c r="AF9" s="127"/>
      <c r="AG9" s="115"/>
      <c r="AH9" s="242" t="s">
        <v>59</v>
      </c>
      <c r="AI9" s="245" t="s">
        <v>60</v>
      </c>
      <c r="AJ9" s="126"/>
      <c r="AK9" s="139"/>
      <c r="AL9" s="139"/>
      <c r="AM9" s="159"/>
      <c r="AN9" s="139"/>
      <c r="AO9" s="139"/>
      <c r="AP9" s="139"/>
      <c r="AQ9" s="139"/>
      <c r="AR9" s="139"/>
      <c r="AS9" s="127"/>
      <c r="AT9" s="126"/>
      <c r="AU9" s="139"/>
      <c r="AV9" s="139"/>
      <c r="AW9" s="139"/>
      <c r="AX9" s="139"/>
      <c r="AY9" s="139"/>
      <c r="AZ9" s="139"/>
      <c r="BA9" s="127"/>
      <c r="BB9" s="126"/>
      <c r="BC9" s="139"/>
      <c r="BD9" s="139"/>
      <c r="BE9" s="139"/>
      <c r="BF9" s="139"/>
      <c r="BG9" s="139"/>
      <c r="BH9" s="139"/>
      <c r="BI9" s="127"/>
      <c r="BJ9" s="126"/>
      <c r="BK9" s="139"/>
      <c r="BL9" s="127"/>
      <c r="BM9" s="159"/>
      <c r="BN9" s="132" t="s">
        <v>59</v>
      </c>
      <c r="BO9" s="135" t="s">
        <v>60</v>
      </c>
      <c r="BP9" s="192" t="s">
        <v>61</v>
      </c>
      <c r="BQ9" s="195" t="s">
        <v>62</v>
      </c>
      <c r="BR9" s="236" t="s">
        <v>63</v>
      </c>
      <c r="BS9" s="225" t="s">
        <v>59</v>
      </c>
      <c r="BT9" s="130" t="s">
        <v>60</v>
      </c>
      <c r="BU9" s="45"/>
      <c r="BV9" s="8"/>
      <c r="BW9" s="8"/>
      <c r="BX9" s="8"/>
      <c r="BY9" s="8"/>
      <c r="BZ9" s="8"/>
      <c r="CA9" s="8"/>
      <c r="CB9" s="8"/>
      <c r="CD9" s="8"/>
      <c r="CE9" s="8"/>
      <c r="CF9" s="8"/>
    </row>
    <row r="10" spans="1:84" ht="42" customHeight="1" thickBot="1" x14ac:dyDescent="0.3">
      <c r="A10" s="186"/>
      <c r="B10" s="187"/>
      <c r="C10" s="187"/>
      <c r="D10" s="207" t="str">
        <f>'DATA ENTRY'!F4</f>
        <v>ATTENDANCE/CLASS PARTICIPATION/RECITATION</v>
      </c>
      <c r="E10" s="208"/>
      <c r="F10" s="208"/>
      <c r="G10" s="208"/>
      <c r="H10" s="208"/>
      <c r="I10" s="208"/>
      <c r="J10" s="208"/>
      <c r="K10" s="209"/>
      <c r="L10" s="213" t="s">
        <v>64</v>
      </c>
      <c r="M10" s="210" t="s">
        <v>65</v>
      </c>
      <c r="N10" s="226" t="str">
        <f>'DATA ENTRY'!F5</f>
        <v>LABORATORY/ACTIVITIES/PROJECT</v>
      </c>
      <c r="O10" s="205"/>
      <c r="P10" s="205"/>
      <c r="Q10" s="205"/>
      <c r="R10" s="205"/>
      <c r="S10" s="206"/>
      <c r="T10" s="213" t="s">
        <v>64</v>
      </c>
      <c r="U10" s="203" t="s">
        <v>65</v>
      </c>
      <c r="V10" s="204" t="str">
        <f>'DATA ENTRY'!F6</f>
        <v>QUIZZES</v>
      </c>
      <c r="W10" s="205"/>
      <c r="X10" s="205"/>
      <c r="Y10" s="205"/>
      <c r="Z10" s="205"/>
      <c r="AA10" s="206"/>
      <c r="AB10" s="213" t="s">
        <v>64</v>
      </c>
      <c r="AC10" s="210" t="s">
        <v>65</v>
      </c>
      <c r="AD10" s="212" t="s">
        <v>66</v>
      </c>
      <c r="AE10" s="213" t="s">
        <v>64</v>
      </c>
      <c r="AF10" s="203" t="s">
        <v>65</v>
      </c>
      <c r="AG10" s="196" t="s">
        <v>61</v>
      </c>
      <c r="AH10" s="243"/>
      <c r="AI10" s="243"/>
      <c r="AJ10" s="197" t="str">
        <f>D10</f>
        <v>ATTENDANCE/CLASS PARTICIPATION/RECITATION</v>
      </c>
      <c r="AK10" s="117"/>
      <c r="AL10" s="117"/>
      <c r="AM10" s="147"/>
      <c r="AN10" s="117"/>
      <c r="AO10" s="117"/>
      <c r="AP10" s="117"/>
      <c r="AQ10" s="118"/>
      <c r="AR10" s="213" t="s">
        <v>64</v>
      </c>
      <c r="AS10" s="203" t="s">
        <v>65</v>
      </c>
      <c r="AT10" s="226" t="str">
        <f>'DATA ENTRY'!F5</f>
        <v>LABORATORY/ACTIVITIES/PROJECT</v>
      </c>
      <c r="AU10" s="205"/>
      <c r="AV10" s="205"/>
      <c r="AW10" s="205"/>
      <c r="AX10" s="205"/>
      <c r="AY10" s="206"/>
      <c r="AZ10" s="213" t="s">
        <v>64</v>
      </c>
      <c r="BA10" s="203" t="s">
        <v>65</v>
      </c>
      <c r="BB10" s="204" t="str">
        <f>'DATA ENTRY'!F6</f>
        <v>QUIZZES</v>
      </c>
      <c r="BC10" s="205"/>
      <c r="BD10" s="205"/>
      <c r="BE10" s="205"/>
      <c r="BF10" s="205"/>
      <c r="BG10" s="206"/>
      <c r="BH10" s="213" t="s">
        <v>64</v>
      </c>
      <c r="BI10" s="203" t="s">
        <v>65</v>
      </c>
      <c r="BJ10" s="217" t="s">
        <v>67</v>
      </c>
      <c r="BK10" s="218" t="s">
        <v>64</v>
      </c>
      <c r="BL10" s="219" t="s">
        <v>65</v>
      </c>
      <c r="BM10" s="222" t="s">
        <v>68</v>
      </c>
      <c r="BN10" s="133"/>
      <c r="BO10" s="133"/>
      <c r="BP10" s="193"/>
      <c r="BQ10" s="131"/>
      <c r="BR10" s="237"/>
      <c r="BS10" s="223"/>
      <c r="BT10" s="131"/>
      <c r="BU10" s="45"/>
      <c r="BV10" s="46"/>
      <c r="BW10" s="46"/>
      <c r="BX10" s="46"/>
      <c r="BY10" s="46"/>
      <c r="BZ10" s="46"/>
      <c r="CA10" s="46"/>
      <c r="CB10" s="46"/>
      <c r="CC10" s="8"/>
      <c r="CD10" s="8"/>
      <c r="CE10" s="8"/>
      <c r="CF10" s="8"/>
    </row>
    <row r="11" spans="1:84" ht="79.5" customHeight="1" thickBot="1" x14ac:dyDescent="0.3">
      <c r="A11" s="196" t="s">
        <v>69</v>
      </c>
      <c r="B11" s="196" t="s">
        <v>70</v>
      </c>
      <c r="C11" s="196" t="s">
        <v>71</v>
      </c>
      <c r="D11" s="47"/>
      <c r="E11" s="47"/>
      <c r="F11" s="47"/>
      <c r="G11" s="47"/>
      <c r="H11" s="47"/>
      <c r="I11" s="47"/>
      <c r="J11" s="47"/>
      <c r="K11" s="47"/>
      <c r="L11" s="215"/>
      <c r="M11" s="239"/>
      <c r="N11" s="47"/>
      <c r="O11" s="47"/>
      <c r="P11" s="47"/>
      <c r="Q11" s="88"/>
      <c r="R11" s="47"/>
      <c r="S11" s="47"/>
      <c r="T11" s="131"/>
      <c r="U11" s="131"/>
      <c r="V11" s="47"/>
      <c r="W11" s="47"/>
      <c r="X11" s="47"/>
      <c r="Y11" s="47"/>
      <c r="Z11" s="47"/>
      <c r="AA11" s="47"/>
      <c r="AB11" s="131"/>
      <c r="AC11" s="193"/>
      <c r="AD11" s="115"/>
      <c r="AE11" s="131"/>
      <c r="AF11" s="131"/>
      <c r="AG11" s="131"/>
      <c r="AH11" s="243"/>
      <c r="AI11" s="243"/>
      <c r="AJ11" s="47"/>
      <c r="AK11" s="47"/>
      <c r="AL11" s="47"/>
      <c r="AM11" s="47"/>
      <c r="AN11" s="47"/>
      <c r="AO11" s="47"/>
      <c r="AP11" s="47"/>
      <c r="AQ11" s="47"/>
      <c r="AR11" s="215"/>
      <c r="AS11" s="215"/>
      <c r="AT11" s="47"/>
      <c r="AU11" s="47"/>
      <c r="AV11" s="47"/>
      <c r="AW11" s="47"/>
      <c r="AX11" s="47"/>
      <c r="AY11" s="47"/>
      <c r="AZ11" s="215"/>
      <c r="BA11" s="215"/>
      <c r="BB11" s="47"/>
      <c r="BC11" s="47"/>
      <c r="BD11" s="47"/>
      <c r="BE11" s="47"/>
      <c r="BF11" s="47"/>
      <c r="BG11" s="47"/>
      <c r="BH11" s="215"/>
      <c r="BI11" s="215"/>
      <c r="BJ11" s="134"/>
      <c r="BK11" s="215"/>
      <c r="BL11" s="220"/>
      <c r="BM11" s="223"/>
      <c r="BN11" s="133"/>
      <c r="BO11" s="133"/>
      <c r="BP11" s="193"/>
      <c r="BQ11" s="131"/>
      <c r="BR11" s="237"/>
      <c r="BS11" s="223"/>
      <c r="BT11" s="131"/>
      <c r="BU11" s="45"/>
      <c r="BV11" s="46"/>
      <c r="BW11" s="46"/>
      <c r="BX11" s="46"/>
      <c r="BY11" s="46"/>
      <c r="BZ11" s="46"/>
      <c r="CA11" s="46"/>
      <c r="CB11" s="46"/>
      <c r="CC11" s="46"/>
      <c r="CD11" s="8"/>
      <c r="CE11" s="8"/>
      <c r="CF11" s="8"/>
    </row>
    <row r="12" spans="1:84" ht="24" thickBot="1" x14ac:dyDescent="0.3">
      <c r="A12" s="131"/>
      <c r="B12" s="131"/>
      <c r="C12" s="131"/>
      <c r="D12" s="96"/>
      <c r="E12" s="96"/>
      <c r="F12" s="96"/>
      <c r="G12" s="96"/>
      <c r="H12" s="96"/>
      <c r="I12" s="96"/>
      <c r="J12" s="96"/>
      <c r="K12" s="96"/>
      <c r="L12" s="215"/>
      <c r="M12" s="239"/>
      <c r="N12" s="96"/>
      <c r="O12" s="96"/>
      <c r="P12" s="96"/>
      <c r="Q12" s="96"/>
      <c r="R12" s="96"/>
      <c r="S12" s="96"/>
      <c r="T12" s="131"/>
      <c r="U12" s="131"/>
      <c r="V12" s="96"/>
      <c r="W12" s="96"/>
      <c r="X12" s="96"/>
      <c r="Y12" s="96"/>
      <c r="Z12" s="96"/>
      <c r="AA12" s="96"/>
      <c r="AB12" s="131"/>
      <c r="AC12" s="193"/>
      <c r="AD12" s="94"/>
      <c r="AE12" s="131"/>
      <c r="AF12" s="131"/>
      <c r="AG12" s="131"/>
      <c r="AH12" s="243"/>
      <c r="AI12" s="243"/>
      <c r="AJ12" s="96"/>
      <c r="AK12" s="96"/>
      <c r="AL12" s="96"/>
      <c r="AM12" s="96"/>
      <c r="AN12" s="96"/>
      <c r="AO12" s="96"/>
      <c r="AP12" s="96"/>
      <c r="AQ12" s="96"/>
      <c r="AR12" s="215"/>
      <c r="AS12" s="215"/>
      <c r="AT12" s="96"/>
      <c r="AU12" s="96"/>
      <c r="AV12" s="96"/>
      <c r="AW12" s="96"/>
      <c r="AX12" s="96"/>
      <c r="AY12" s="96"/>
      <c r="AZ12" s="215"/>
      <c r="BA12" s="215"/>
      <c r="BB12" s="96"/>
      <c r="BC12" s="96"/>
      <c r="BD12" s="96"/>
      <c r="BE12" s="96"/>
      <c r="BF12" s="96"/>
      <c r="BG12" s="96"/>
      <c r="BH12" s="215"/>
      <c r="BI12" s="215"/>
      <c r="BJ12" s="95"/>
      <c r="BK12" s="215"/>
      <c r="BL12" s="220"/>
      <c r="BM12" s="223"/>
      <c r="BN12" s="133"/>
      <c r="BO12" s="133"/>
      <c r="BP12" s="193"/>
      <c r="BQ12" s="131"/>
      <c r="BR12" s="237"/>
      <c r="BS12" s="223"/>
      <c r="BT12" s="131"/>
      <c r="BU12" s="45"/>
      <c r="BV12" s="48"/>
      <c r="BW12" s="28"/>
      <c r="BX12" s="28"/>
      <c r="BY12" s="28"/>
      <c r="BZ12" s="28"/>
      <c r="CA12" s="28"/>
      <c r="CB12" s="28"/>
      <c r="CC12" s="28"/>
      <c r="CD12" s="8"/>
      <c r="CE12" s="8"/>
      <c r="CF12" s="8"/>
    </row>
    <row r="13" spans="1:84" ht="33.75" customHeight="1" thickBot="1" x14ac:dyDescent="0.3">
      <c r="A13" s="115"/>
      <c r="B13" s="115"/>
      <c r="C13" s="115"/>
      <c r="D13" s="49">
        <v>10</v>
      </c>
      <c r="E13" s="50"/>
      <c r="F13" s="49"/>
      <c r="G13" s="50"/>
      <c r="H13" s="50"/>
      <c r="I13" s="49"/>
      <c r="J13" s="49"/>
      <c r="K13" s="50"/>
      <c r="L13" s="216"/>
      <c r="M13" s="240"/>
      <c r="N13" s="49"/>
      <c r="O13" s="49"/>
      <c r="P13" s="49"/>
      <c r="Q13" s="49"/>
      <c r="R13" s="49"/>
      <c r="S13" s="49"/>
      <c r="T13" s="115"/>
      <c r="U13" s="115"/>
      <c r="V13" s="49"/>
      <c r="W13" s="49"/>
      <c r="X13" s="49"/>
      <c r="Y13" s="49"/>
      <c r="Z13" s="49"/>
      <c r="AA13" s="49"/>
      <c r="AB13" s="115"/>
      <c r="AC13" s="194"/>
      <c r="AD13" s="49"/>
      <c r="AE13" s="115"/>
      <c r="AF13" s="115"/>
      <c r="AG13" s="115"/>
      <c r="AH13" s="244"/>
      <c r="AI13" s="244"/>
      <c r="AJ13" s="49"/>
      <c r="AK13" s="49"/>
      <c r="AL13" s="49"/>
      <c r="AM13" s="49"/>
      <c r="AN13" s="49"/>
      <c r="AO13" s="49"/>
      <c r="AP13" s="49"/>
      <c r="AQ13" s="49"/>
      <c r="AR13" s="216"/>
      <c r="AS13" s="216"/>
      <c r="AT13" s="49"/>
      <c r="AU13" s="49"/>
      <c r="AV13" s="49"/>
      <c r="AW13" s="49"/>
      <c r="AX13" s="49"/>
      <c r="AY13" s="49"/>
      <c r="AZ13" s="216"/>
      <c r="BA13" s="216"/>
      <c r="BB13" s="49"/>
      <c r="BC13" s="49"/>
      <c r="BD13" s="49"/>
      <c r="BE13" s="49"/>
      <c r="BF13" s="49"/>
      <c r="BG13" s="49"/>
      <c r="BH13" s="216"/>
      <c r="BI13" s="216"/>
      <c r="BJ13" s="49"/>
      <c r="BK13" s="216"/>
      <c r="BL13" s="221"/>
      <c r="BM13" s="224"/>
      <c r="BN13" s="134"/>
      <c r="BO13" s="134"/>
      <c r="BP13" s="194"/>
      <c r="BQ13" s="115"/>
      <c r="BR13" s="238"/>
      <c r="BS13" s="224"/>
      <c r="BT13" s="115"/>
      <c r="BU13" s="45"/>
      <c r="BV13" s="48"/>
      <c r="BW13" s="28"/>
      <c r="BX13" s="28"/>
      <c r="BY13" s="28"/>
      <c r="BZ13" s="28"/>
      <c r="CA13" s="28"/>
      <c r="CB13" s="28"/>
      <c r="CC13" s="28"/>
      <c r="CD13" s="8"/>
      <c r="CE13" s="8"/>
      <c r="CF13" s="8"/>
    </row>
    <row r="14" spans="1:84" ht="34.5" customHeight="1" x14ac:dyDescent="0.3">
      <c r="A14" s="51">
        <v>1</v>
      </c>
      <c r="B14" s="51"/>
      <c r="C14" s="52" t="s">
        <v>92</v>
      </c>
      <c r="D14" s="93">
        <v>1</v>
      </c>
      <c r="E14" s="93"/>
      <c r="F14" s="93"/>
      <c r="G14" s="93"/>
      <c r="H14" s="93"/>
      <c r="I14" s="93"/>
      <c r="J14" s="93"/>
      <c r="K14" s="93"/>
      <c r="L14" s="89">
        <f>IF(ISBLANK($C14)=TRUE," ",IF(COUNTBLANK(D14:K14)=COLUMNS(D14:K14),0,SUM(D14:K14)*(100-'DATA ENTRY'!$G$10)/SUM($D$13:$K$13)+'DATA ENTRY'!$G$10))</f>
        <v>10</v>
      </c>
      <c r="M14" s="90">
        <f t="shared" ref="M14:M77" si="2">IF(ISBLANK($C14)," ",(L14*$D$8))</f>
        <v>1</v>
      </c>
      <c r="N14" s="93"/>
      <c r="O14" s="93"/>
      <c r="P14" s="93"/>
      <c r="Q14" s="93"/>
      <c r="R14" s="93"/>
      <c r="S14" s="93"/>
      <c r="T14" s="89">
        <f>IF(ISBLANK($C14)," ",IF(COUNTBLANK(N14:S14)=COLUMNS(N14:S14),0,(SUM(N14:S14)*(100-'DATA ENTRY'!$G$10)/SUM($N$13:$S$13))+'DATA ENTRY'!$G$10))</f>
        <v>0</v>
      </c>
      <c r="U14" s="90">
        <f t="shared" ref="U14:U77" si="3">IF(ISBLANK($C14)," ",(T14*$N$8))</f>
        <v>0</v>
      </c>
      <c r="V14" s="93"/>
      <c r="W14" s="93"/>
      <c r="X14" s="93"/>
      <c r="Y14" s="93"/>
      <c r="Z14" s="93"/>
      <c r="AA14" s="93"/>
      <c r="AB14" s="89">
        <f>IF(ISBLANK($C14)," ",IF(COUNTBLANK(V14:AA14)=COLUMNS(V14:AA14),0,(SUM(V14:AA14)*(100-'DATA ENTRY'!$G$10)/SUM($V$13:$AA$13))+'DATA ENTRY'!$G$10))</f>
        <v>0</v>
      </c>
      <c r="AC14" s="90">
        <f t="shared" ref="AC14:AC77" si="4">IF(ISBLANK($C14)," ",(AB14*$V$8))</f>
        <v>0</v>
      </c>
      <c r="AD14" s="93"/>
      <c r="AE14" s="89">
        <f>IF(ISBLANK(C14)," ",IF(ISBLANK(AD14)=TRUE,0,IF(ISTEXT(AD14)=TRUE,LOOKUP(AD14,remarks),(AD14*(100-'DATA ENTRY'!$G$10)/$AD$13)+'DATA ENTRY'!$G$10)))</f>
        <v>0</v>
      </c>
      <c r="AF14" s="91">
        <f t="shared" ref="AF14:AF77" si="5">IF(ISBLANK(C14)," ",IF(ISTEXT(AE14)=TRUE,LOOKUP(AE14,remarks),AE14*$AD$8))</f>
        <v>0</v>
      </c>
      <c r="AG14" s="92">
        <f t="shared" ref="AG14:AG77" si="6">IF(ISBLANK(C14)=TRUE," ",IF(ISTEXT(AE14)=TRUE,LOOKUP(AE14,remarks),AF14+AC14+U14+M14))</f>
        <v>1</v>
      </c>
      <c r="AH14" s="92">
        <f t="shared" ref="AH14:AH77" si="7">IF(ISBLANK(C14)=TRUE," ",IF(ISTEXT(AF14)=TRUE,LOOKUP(AF14,remarks),VLOOKUP(AG14,egrade,2)))</f>
        <v>5</v>
      </c>
      <c r="AI14" s="92" t="str">
        <f t="shared" ref="AI14:AI77" si="8">IF(ISBLANK(C14)=TRUE," ",IF(ISTEXT(AG14)=TRUE,AG14,IF(AG14&lt;74.5,"Failed","Passed")))</f>
        <v>Failed</v>
      </c>
      <c r="AJ14" s="93"/>
      <c r="AK14" s="93"/>
      <c r="AL14" s="93"/>
      <c r="AM14" s="93"/>
      <c r="AN14" s="93"/>
      <c r="AO14" s="93"/>
      <c r="AP14" s="93"/>
      <c r="AQ14" s="93"/>
      <c r="AR14" s="89">
        <f>IF(ISBLANK($C14)=TRUE," ",IF(COUNTBLANK(AJ14:AQ14)=COLUMNS(AJ14:AQ14),0,SUM(AJ14:AQ14)*(100-'DATA ENTRY'!$G$10)/SUM($AJ$13:$AQ$13)+'DATA ENTRY'!$G$10))</f>
        <v>0</v>
      </c>
      <c r="AS14" s="92">
        <f t="shared" ref="AS14:AS77" si="9">IF(ISBLANK($C14)=TRUE," ",IF(ISTEXT(AR14)=TRUE,AR14,(AR14*$AJ$8)))</f>
        <v>0</v>
      </c>
      <c r="AT14" s="93"/>
      <c r="AU14" s="93"/>
      <c r="AV14" s="93"/>
      <c r="AW14" s="93"/>
      <c r="AX14" s="93"/>
      <c r="AY14" s="93"/>
      <c r="AZ14" s="89">
        <f>IF(ISBLANK($C14)=TRUE," ",IF(COUNTBLANK(AT14:AY14)=COLUMNS(AT14:AY14),0,(SUM(AT14:AY14)*(100-'DATA ENTRY'!$G$10)/SUM($AT$13:$AY$13))+'DATA ENTRY'!$G$10))</f>
        <v>0</v>
      </c>
      <c r="BA14" s="92">
        <f t="shared" ref="BA14:BA77" si="10">IF(ISBLANK($C14)=TRUE," ",IF(ISTEXT(AD14)=TRUE,AD14,(AZ14*$AT$8)))</f>
        <v>0</v>
      </c>
      <c r="BB14" s="93"/>
      <c r="BC14" s="93"/>
      <c r="BD14" s="93"/>
      <c r="BE14" s="93"/>
      <c r="BF14" s="93"/>
      <c r="BG14" s="93"/>
      <c r="BH14" s="89">
        <f>IF(ISBLANK($C14)=TRUE," ",IF(ISTEXT(AD14)=TRUE,AD14,IF(COUNTBLANK(BB14:BG14)=COLUMNS(BB14:BG14),0,(SUM(BB14:BG14)*(100-'DATA ENTRY'!$G$10)/SUM($BB$13:$BG$13))+'DATA ENTRY'!$G$10)))</f>
        <v>0</v>
      </c>
      <c r="BI14" s="92">
        <f t="shared" ref="BI14:BI77" si="11">IF(ISBLANK($C14)=TRUE," ",IF(ISTEXT(AD14)=TRUE,AD14,(BH14*$BB$8)))</f>
        <v>0</v>
      </c>
      <c r="BJ14" s="93"/>
      <c r="BK14" s="89">
        <f>IF(ISBLANK(C14)=TRUE," ",IF(ISTEXT(AD14)=TRUE,AD14,IF(ISBLANK(BJ14),0,IF(ISTEXT(BJ14)=TRUE,LOOKUP(BJ14,remarks),(BJ14*(100-'DATA ENTRY'!$G$10)/$BJ$13)+'DATA ENTRY'!$G$10))))</f>
        <v>0</v>
      </c>
      <c r="BL14" s="92">
        <f t="shared" ref="BL14:BL77" si="12">IF(ISBLANK(C14)," ",IF(ISTEXT(BK14)=TRUE,LOOKUP(BK14,remarks),BK14*$BJ$8))</f>
        <v>0</v>
      </c>
      <c r="BM14" s="92">
        <f t="shared" ref="BM14:BM77" si="13">IF(ISBLANK(C14)=TRUE,"",IF(ISTEXT(AD14)=TRUE,AD14,IF(ISTEXT(BJ14)=TRUE,LOOKUP(BJ14,remarks),(BL14+BI14+BA14+AS14))))</f>
        <v>0</v>
      </c>
      <c r="BN14" s="92">
        <f t="shared" ref="BN14:BN77" si="14">IF(ISBLANK(C14)," ",IF(ISTEXT(BM14)=TRUE,LOOKUP(BM14,remarks),VLOOKUP(BM14,egrade,2)))</f>
        <v>0</v>
      </c>
      <c r="BO14" s="92" t="str">
        <f t="shared" ref="BO14:BO77" si="15">IF(ISBLANK(C14)," ",IF(ISTEXT(BM14),BM14,IF(BM14&lt;74.5,"Failed","Passed")))</f>
        <v>Failed</v>
      </c>
      <c r="BP14" s="92">
        <f t="shared" ref="BP14:BP77" si="16">AG14</f>
        <v>1</v>
      </c>
      <c r="BQ14" s="92">
        <f t="shared" ref="BQ14:BQ77" si="17">BM14</f>
        <v>0</v>
      </c>
      <c r="BR14" s="89">
        <f t="shared" ref="BR14:BR77" si="18">IF(ISBLANK(C14)=TRUE," ",IF(ISTEXT(BL14)=TRUE,BL14,IF(ISTEXT(BQ14)=TRUE,BQ14,(BM14+AG14)/2)))</f>
        <v>0.5</v>
      </c>
      <c r="BS14" s="92">
        <f t="shared" ref="BS14:BS77" si="19">IF(ISBLANK(C14)," ",IF(ISTEXT(BR14)=TRUE,BR14,VLOOKUP(BR14,egrade,2)))</f>
        <v>5</v>
      </c>
      <c r="BT14" s="92" t="str">
        <f t="shared" ref="BT14:BT77" si="20">IF(ISBLANK(C14)," ",IF(ISTEXT(BR14),BR14,IF(BR14&lt;74.5,"Failed","Passed")))</f>
        <v>Failed</v>
      </c>
      <c r="BU14" s="54"/>
      <c r="BV14" s="30"/>
      <c r="BW14" s="30"/>
      <c r="BX14" s="30"/>
      <c r="BY14" s="55"/>
      <c r="BZ14" s="55"/>
      <c r="CA14" s="55"/>
      <c r="CB14" s="55"/>
      <c r="CC14" s="55"/>
      <c r="CD14" s="8"/>
      <c r="CE14" s="8"/>
      <c r="CF14" s="8"/>
    </row>
    <row r="15" spans="1:84" ht="34.5" customHeight="1" x14ac:dyDescent="0.3">
      <c r="A15" s="53">
        <f>A14+1</f>
        <v>2</v>
      </c>
      <c r="B15" s="51"/>
      <c r="C15" s="52"/>
      <c r="D15" s="93"/>
      <c r="E15" s="93"/>
      <c r="F15" s="93"/>
      <c r="G15" s="93"/>
      <c r="H15" s="93"/>
      <c r="I15" s="93"/>
      <c r="J15" s="93"/>
      <c r="K15" s="93"/>
      <c r="L15" s="89" t="str">
        <f>IF(ISBLANK($C15)=TRUE," ",IF(COUNTBLANK(D15:K15)=COLUMNS(D15:K15),0,SUM(D15:K15)*(100-'DATA ENTRY'!$G$10)/SUM($D$13:$K$13)+'DATA ENTRY'!$G$10))</f>
        <v xml:space="preserve"> </v>
      </c>
      <c r="M15" s="90" t="str">
        <f t="shared" si="2"/>
        <v xml:space="preserve"> </v>
      </c>
      <c r="N15" s="93"/>
      <c r="O15" s="93"/>
      <c r="P15" s="93"/>
      <c r="Q15" s="93"/>
      <c r="R15" s="93"/>
      <c r="S15" s="93"/>
      <c r="T15" s="89" t="str">
        <f>IF(ISBLANK($C15)," ",IF(COUNTBLANK(N15:S15)=COLUMNS(N15:S15),0,(SUM(N15:S15)*(100-'DATA ENTRY'!$G$10)/SUM($N$13:$S$13))+'DATA ENTRY'!$G$10))</f>
        <v xml:space="preserve"> </v>
      </c>
      <c r="U15" s="90" t="str">
        <f t="shared" si="3"/>
        <v xml:space="preserve"> </v>
      </c>
      <c r="V15" s="93"/>
      <c r="W15" s="93"/>
      <c r="X15" s="93"/>
      <c r="Y15" s="93"/>
      <c r="Z15" s="93"/>
      <c r="AA15" s="93"/>
      <c r="AB15" s="89" t="str">
        <f>IF(ISBLANK($C15)," ",IF(COUNTBLANK(V15:AA15)=COLUMNS(V15:AA15),0,(SUM(V15:AA15)*(100-'DATA ENTRY'!$G$10)/SUM($V$13:$AA$13))+'DATA ENTRY'!$G$10))</f>
        <v xml:space="preserve"> </v>
      </c>
      <c r="AC15" s="90" t="str">
        <f t="shared" si="4"/>
        <v xml:space="preserve"> </v>
      </c>
      <c r="AD15" s="93"/>
      <c r="AE15" s="89" t="str">
        <f>IF(ISBLANK(C15)," ",IF(ISBLANK(AD15)=TRUE,0,IF(ISTEXT(AD15)=TRUE,LOOKUP(AD15,remarks),(AD15*(100-'DATA ENTRY'!$G$10)/$AD$13)+'DATA ENTRY'!$G$10)))</f>
        <v xml:space="preserve"> </v>
      </c>
      <c r="AF15" s="91" t="str">
        <f t="shared" si="5"/>
        <v xml:space="preserve"> </v>
      </c>
      <c r="AG15" s="92" t="str">
        <f t="shared" si="6"/>
        <v xml:space="preserve"> </v>
      </c>
      <c r="AH15" s="92" t="str">
        <f t="shared" si="7"/>
        <v xml:space="preserve"> </v>
      </c>
      <c r="AI15" s="92" t="str">
        <f t="shared" si="8"/>
        <v xml:space="preserve"> </v>
      </c>
      <c r="AJ15" s="93"/>
      <c r="AK15" s="93"/>
      <c r="AL15" s="93"/>
      <c r="AM15" s="93"/>
      <c r="AN15" s="93"/>
      <c r="AO15" s="93"/>
      <c r="AP15" s="93"/>
      <c r="AQ15" s="93"/>
      <c r="AR15" s="89" t="str">
        <f>IF(ISBLANK($C15)=TRUE," ",IF(COUNTBLANK(AJ15:AQ15)=COLUMNS(AJ15:AQ15),0,SUM(AJ15:AQ15)*(100-'DATA ENTRY'!$G$10)/SUM($AJ$13:$AQ$13)+'DATA ENTRY'!$G$10))</f>
        <v xml:space="preserve"> </v>
      </c>
      <c r="AS15" s="92" t="str">
        <f t="shared" si="9"/>
        <v xml:space="preserve"> </v>
      </c>
      <c r="AT15" s="93"/>
      <c r="AU15" s="93"/>
      <c r="AV15" s="93"/>
      <c r="AW15" s="93"/>
      <c r="AX15" s="93"/>
      <c r="AY15" s="93"/>
      <c r="AZ15" s="89" t="str">
        <f>IF(ISBLANK($C15)=TRUE," ",IF(COUNTBLANK(AT15:AY15)=COLUMNS(AT15:AY15),0,(SUM(AT15:AY15)*(100-'DATA ENTRY'!$G$10)/SUM($AT$13:$AY$13))+'DATA ENTRY'!$G$10))</f>
        <v xml:space="preserve"> </v>
      </c>
      <c r="BA15" s="92" t="str">
        <f t="shared" si="10"/>
        <v xml:space="preserve"> </v>
      </c>
      <c r="BB15" s="93"/>
      <c r="BC15" s="93"/>
      <c r="BD15" s="93"/>
      <c r="BE15" s="93"/>
      <c r="BF15" s="93"/>
      <c r="BG15" s="93"/>
      <c r="BH15" s="89" t="str">
        <f>IF(ISBLANK($C15)=TRUE," ",IF(ISTEXT(AD15)=TRUE,AD15,IF(COUNTBLANK(BB15:BG15)=COLUMNS(BB15:BG15),0,(SUM(BB15:BG15)*(100-'DATA ENTRY'!$G$10)/SUM($BB$13:$BG$13))+'DATA ENTRY'!$G$10)))</f>
        <v xml:space="preserve"> </v>
      </c>
      <c r="BI15" s="92" t="str">
        <f t="shared" si="11"/>
        <v xml:space="preserve"> </v>
      </c>
      <c r="BJ15" s="93"/>
      <c r="BK15" s="89" t="str">
        <f>IF(ISBLANK(C15)=TRUE," ",IF(ISTEXT(AD15)=TRUE,AD15,IF(ISBLANK(BJ15),0,IF(ISTEXT(BJ15)=TRUE,LOOKUP(BJ15,remarks),(BJ15*(100-'DATA ENTRY'!$G$10)/$BJ$13)+'DATA ENTRY'!$G$10))))</f>
        <v xml:space="preserve"> </v>
      </c>
      <c r="BL15" s="92" t="str">
        <f t="shared" si="12"/>
        <v xml:space="preserve"> </v>
      </c>
      <c r="BM15" s="92" t="str">
        <f t="shared" si="13"/>
        <v/>
      </c>
      <c r="BN15" s="92" t="str">
        <f t="shared" si="14"/>
        <v xml:space="preserve"> </v>
      </c>
      <c r="BO15" s="92" t="str">
        <f t="shared" si="15"/>
        <v xml:space="preserve"> </v>
      </c>
      <c r="BP15" s="92" t="str">
        <f t="shared" si="16"/>
        <v xml:space="preserve"> </v>
      </c>
      <c r="BQ15" s="92" t="str">
        <f t="shared" si="17"/>
        <v/>
      </c>
      <c r="BR15" s="89" t="str">
        <f t="shared" si="18"/>
        <v xml:space="preserve"> </v>
      </c>
      <c r="BS15" s="92" t="str">
        <f t="shared" si="19"/>
        <v xml:space="preserve"> </v>
      </c>
      <c r="BT15" s="92" t="str">
        <f t="shared" si="20"/>
        <v xml:space="preserve"> </v>
      </c>
      <c r="BU15" s="54"/>
      <c r="BV15" s="30"/>
      <c r="BW15" s="30"/>
      <c r="BX15" s="30"/>
      <c r="BY15" s="55"/>
      <c r="BZ15" s="55"/>
      <c r="CA15" s="56"/>
      <c r="CB15" s="55"/>
      <c r="CC15" s="55"/>
      <c r="CD15" s="8"/>
      <c r="CE15" s="8"/>
      <c r="CF15" s="8"/>
    </row>
    <row r="16" spans="1:84" ht="34.5" customHeight="1" x14ac:dyDescent="0.3">
      <c r="A16" s="53">
        <f t="shared" ref="A16:A79" si="21">A15+1</f>
        <v>3</v>
      </c>
      <c r="B16" s="51"/>
      <c r="C16" s="52"/>
      <c r="D16" s="93"/>
      <c r="E16" s="93"/>
      <c r="F16" s="93"/>
      <c r="G16" s="93"/>
      <c r="H16" s="93"/>
      <c r="I16" s="93"/>
      <c r="J16" s="93"/>
      <c r="K16" s="93"/>
      <c r="L16" s="89" t="str">
        <f>IF(ISBLANK($C16)=TRUE," ",IF(COUNTBLANK(D16:K16)=COLUMNS(D16:K16),0,SUM(D16:K16)*(100-'DATA ENTRY'!$G$10)/SUM($D$13:$K$13)+'DATA ENTRY'!$G$10))</f>
        <v xml:space="preserve"> </v>
      </c>
      <c r="M16" s="90" t="str">
        <f t="shared" si="2"/>
        <v xml:space="preserve"> </v>
      </c>
      <c r="N16" s="93"/>
      <c r="O16" s="93"/>
      <c r="P16" s="93"/>
      <c r="Q16" s="93"/>
      <c r="R16" s="93"/>
      <c r="S16" s="93"/>
      <c r="T16" s="89" t="str">
        <f>IF(ISBLANK($C16)," ",IF(COUNTBLANK(N16:S16)=COLUMNS(N16:S16),0,(SUM(N16:S16)*(100-'DATA ENTRY'!$G$10)/SUM($N$13:$S$13))+'DATA ENTRY'!$G$10))</f>
        <v xml:space="preserve"> </v>
      </c>
      <c r="U16" s="90" t="str">
        <f t="shared" si="3"/>
        <v xml:space="preserve"> </v>
      </c>
      <c r="V16" s="93"/>
      <c r="W16" s="93"/>
      <c r="X16" s="93"/>
      <c r="Y16" s="93"/>
      <c r="Z16" s="93"/>
      <c r="AA16" s="93"/>
      <c r="AB16" s="89" t="str">
        <f>IF(ISBLANK($C16)," ",IF(COUNTBLANK(V16:AA16)=COLUMNS(V16:AA16),0,(SUM(V16:AA16)*(100-'DATA ENTRY'!$G$10)/SUM($V$13:$AA$13))+'DATA ENTRY'!$G$10))</f>
        <v xml:space="preserve"> </v>
      </c>
      <c r="AC16" s="90" t="str">
        <f t="shared" si="4"/>
        <v xml:space="preserve"> </v>
      </c>
      <c r="AD16" s="93"/>
      <c r="AE16" s="89" t="str">
        <f>IF(ISBLANK(C16)," ",IF(ISBLANK(AD16)=TRUE,0,IF(ISTEXT(AD16)=TRUE,LOOKUP(AD16,remarks),(AD16*(100-'DATA ENTRY'!$G$10)/$AD$13)+'DATA ENTRY'!$G$10)))</f>
        <v xml:space="preserve"> </v>
      </c>
      <c r="AF16" s="91" t="str">
        <f t="shared" si="5"/>
        <v xml:space="preserve"> </v>
      </c>
      <c r="AG16" s="92" t="str">
        <f t="shared" si="6"/>
        <v xml:space="preserve"> </v>
      </c>
      <c r="AH16" s="92" t="str">
        <f t="shared" si="7"/>
        <v xml:space="preserve"> </v>
      </c>
      <c r="AI16" s="92" t="str">
        <f t="shared" si="8"/>
        <v xml:space="preserve"> </v>
      </c>
      <c r="AJ16" s="93"/>
      <c r="AK16" s="93"/>
      <c r="AL16" s="93"/>
      <c r="AM16" s="93"/>
      <c r="AN16" s="93"/>
      <c r="AO16" s="93"/>
      <c r="AP16" s="93"/>
      <c r="AQ16" s="93"/>
      <c r="AR16" s="89" t="str">
        <f>IF(ISBLANK($C16)=TRUE," ",IF(COUNTBLANK(AJ16:AQ16)=COLUMNS(AJ16:AQ16),0,SUM(AJ16:AQ16)*(100-'DATA ENTRY'!$G$10)/SUM($AJ$13:$AQ$13)+'DATA ENTRY'!$G$10))</f>
        <v xml:space="preserve"> </v>
      </c>
      <c r="AS16" s="92" t="str">
        <f t="shared" si="9"/>
        <v xml:space="preserve"> </v>
      </c>
      <c r="AT16" s="93"/>
      <c r="AU16" s="93"/>
      <c r="AV16" s="93"/>
      <c r="AW16" s="93"/>
      <c r="AX16" s="93"/>
      <c r="AY16" s="93"/>
      <c r="AZ16" s="89" t="str">
        <f>IF(ISBLANK($C16)=TRUE," ",IF(COUNTBLANK(AT16:AY16)=COLUMNS(AT16:AY16),0,(SUM(AT16:AY16)*(100-'DATA ENTRY'!$G$10)/SUM($AT$13:$AY$13))+'DATA ENTRY'!$G$10))</f>
        <v xml:space="preserve"> </v>
      </c>
      <c r="BA16" s="92" t="str">
        <f t="shared" si="10"/>
        <v xml:space="preserve"> </v>
      </c>
      <c r="BB16" s="93"/>
      <c r="BC16" s="93"/>
      <c r="BD16" s="93"/>
      <c r="BE16" s="93"/>
      <c r="BF16" s="93"/>
      <c r="BG16" s="93"/>
      <c r="BH16" s="89" t="str">
        <f>IF(ISBLANK($C16)=TRUE," ",IF(ISTEXT(AD16)=TRUE,AD16,IF(COUNTBLANK(BB16:BG16)=COLUMNS(BB16:BG16),0,(SUM(BB16:BG16)*(100-'DATA ENTRY'!$G$10)/SUM($BB$13:$BG$13))+'DATA ENTRY'!$G$10)))</f>
        <v xml:space="preserve"> </v>
      </c>
      <c r="BI16" s="92" t="str">
        <f t="shared" si="11"/>
        <v xml:space="preserve"> </v>
      </c>
      <c r="BJ16" s="93"/>
      <c r="BK16" s="89" t="str">
        <f>IF(ISBLANK(C16)=TRUE," ",IF(ISTEXT(AD16)=TRUE,AD16,IF(ISBLANK(BJ16),0,IF(ISTEXT(BJ16)=TRUE,LOOKUP(BJ16,remarks),(BJ16*(100-'DATA ENTRY'!$G$10)/$BJ$13)+'DATA ENTRY'!$G$10))))</f>
        <v xml:space="preserve"> </v>
      </c>
      <c r="BL16" s="92" t="str">
        <f t="shared" si="12"/>
        <v xml:space="preserve"> </v>
      </c>
      <c r="BM16" s="92" t="str">
        <f t="shared" si="13"/>
        <v/>
      </c>
      <c r="BN16" s="92" t="str">
        <f t="shared" si="14"/>
        <v xml:space="preserve"> </v>
      </c>
      <c r="BO16" s="92" t="str">
        <f t="shared" si="15"/>
        <v xml:space="preserve"> </v>
      </c>
      <c r="BP16" s="92" t="str">
        <f t="shared" si="16"/>
        <v xml:space="preserve"> </v>
      </c>
      <c r="BQ16" s="92" t="str">
        <f t="shared" si="17"/>
        <v/>
      </c>
      <c r="BR16" s="89" t="str">
        <f t="shared" si="18"/>
        <v xml:space="preserve"> </v>
      </c>
      <c r="BS16" s="92" t="str">
        <f t="shared" si="19"/>
        <v xml:space="preserve"> </v>
      </c>
      <c r="BT16" s="92" t="str">
        <f t="shared" si="20"/>
        <v xml:space="preserve"> </v>
      </c>
      <c r="BU16" s="54"/>
      <c r="BV16" s="38"/>
      <c r="BW16" s="38"/>
      <c r="BX16" s="38"/>
      <c r="BY16" s="38"/>
      <c r="BZ16" s="38"/>
      <c r="CA16" s="38"/>
      <c r="CB16" s="32"/>
      <c r="CC16" s="32"/>
      <c r="CD16" s="32"/>
      <c r="CE16" s="32"/>
      <c r="CF16" s="32"/>
    </row>
    <row r="17" spans="1:84" ht="34.5" customHeight="1" x14ac:dyDescent="0.3">
      <c r="A17" s="53">
        <f t="shared" si="21"/>
        <v>4</v>
      </c>
      <c r="B17" s="51"/>
      <c r="C17" s="52"/>
      <c r="D17" s="93"/>
      <c r="E17" s="93"/>
      <c r="F17" s="93"/>
      <c r="G17" s="93"/>
      <c r="H17" s="93"/>
      <c r="I17" s="93"/>
      <c r="J17" s="93"/>
      <c r="K17" s="93"/>
      <c r="L17" s="89" t="str">
        <f>IF(ISBLANK($C17)=TRUE," ",IF(COUNTBLANK(D17:K17)=COLUMNS(D17:K17),0,SUM(D17:K17)*(100-'DATA ENTRY'!$G$10)/SUM($D$13:$K$13)+'DATA ENTRY'!$G$10))</f>
        <v xml:space="preserve"> </v>
      </c>
      <c r="M17" s="90" t="str">
        <f t="shared" si="2"/>
        <v xml:space="preserve"> </v>
      </c>
      <c r="N17" s="93"/>
      <c r="O17" s="93"/>
      <c r="P17" s="93"/>
      <c r="Q17" s="93"/>
      <c r="R17" s="93"/>
      <c r="S17" s="93"/>
      <c r="T17" s="89" t="str">
        <f>IF(ISBLANK($C17)," ",IF(COUNTBLANK(N17:S17)=COLUMNS(N17:S17),0,(SUM(N17:S17)*(100-'DATA ENTRY'!$G$10)/SUM($N$13:$S$13))+'DATA ENTRY'!$G$10))</f>
        <v xml:space="preserve"> </v>
      </c>
      <c r="U17" s="90" t="str">
        <f t="shared" si="3"/>
        <v xml:space="preserve"> </v>
      </c>
      <c r="V17" s="93"/>
      <c r="W17" s="93"/>
      <c r="X17" s="93"/>
      <c r="Y17" s="93"/>
      <c r="Z17" s="93"/>
      <c r="AA17" s="93"/>
      <c r="AB17" s="89" t="str">
        <f>IF(ISBLANK($C17)," ",IF(COUNTBLANK(V17:AA17)=COLUMNS(V17:AA17),0,(SUM(V17:AA17)*(100-'DATA ENTRY'!$G$10)/SUM($V$13:$AA$13))+'DATA ENTRY'!$G$10))</f>
        <v xml:space="preserve"> </v>
      </c>
      <c r="AC17" s="90" t="str">
        <f t="shared" si="4"/>
        <v xml:space="preserve"> </v>
      </c>
      <c r="AD17" s="93"/>
      <c r="AE17" s="89" t="str">
        <f>IF(ISBLANK(C17)," ",IF(ISBLANK(AD17)=TRUE,0,IF(ISTEXT(AD17)=TRUE,LOOKUP(AD17,remarks),(AD17*(100-'DATA ENTRY'!$G$10)/$AD$13)+'DATA ENTRY'!$G$10)))</f>
        <v xml:space="preserve"> </v>
      </c>
      <c r="AF17" s="91" t="str">
        <f t="shared" si="5"/>
        <v xml:space="preserve"> </v>
      </c>
      <c r="AG17" s="92" t="str">
        <f t="shared" si="6"/>
        <v xml:space="preserve"> </v>
      </c>
      <c r="AH17" s="92" t="str">
        <f t="shared" si="7"/>
        <v xml:space="preserve"> </v>
      </c>
      <c r="AI17" s="92" t="str">
        <f t="shared" si="8"/>
        <v xml:space="preserve"> </v>
      </c>
      <c r="AJ17" s="93"/>
      <c r="AK17" s="93"/>
      <c r="AL17" s="93"/>
      <c r="AM17" s="93"/>
      <c r="AN17" s="93"/>
      <c r="AO17" s="93"/>
      <c r="AP17" s="93"/>
      <c r="AQ17" s="93"/>
      <c r="AR17" s="89" t="str">
        <f>IF(ISBLANK($C17)=TRUE," ",IF(COUNTBLANK(AJ17:AQ17)=COLUMNS(AJ17:AQ17),0,SUM(AJ17:AQ17)*(100-'DATA ENTRY'!$G$10)/SUM($AJ$13:$AQ$13)+'DATA ENTRY'!$G$10))</f>
        <v xml:space="preserve"> </v>
      </c>
      <c r="AS17" s="92" t="str">
        <f t="shared" si="9"/>
        <v xml:space="preserve"> </v>
      </c>
      <c r="AT17" s="93"/>
      <c r="AU17" s="93"/>
      <c r="AV17" s="93"/>
      <c r="AW17" s="93"/>
      <c r="AX17" s="93"/>
      <c r="AY17" s="93"/>
      <c r="AZ17" s="89" t="str">
        <f>IF(ISBLANK($C17)=TRUE," ",IF(COUNTBLANK(AT17:AY17)=COLUMNS(AT17:AY17),0,(SUM(AT17:AY17)*(100-'DATA ENTRY'!$G$10)/SUM($AT$13:$AY$13))+'DATA ENTRY'!$G$10))</f>
        <v xml:space="preserve"> </v>
      </c>
      <c r="BA17" s="92" t="str">
        <f t="shared" si="10"/>
        <v xml:space="preserve"> </v>
      </c>
      <c r="BB17" s="93"/>
      <c r="BC17" s="93"/>
      <c r="BD17" s="93"/>
      <c r="BE17" s="93"/>
      <c r="BF17" s="93"/>
      <c r="BG17" s="93"/>
      <c r="BH17" s="89" t="str">
        <f>IF(ISBLANK($C17)=TRUE," ",IF(ISTEXT(AD17)=TRUE,AD17,IF(COUNTBLANK(BB17:BG17)=COLUMNS(BB17:BG17),0,(SUM(BB17:BG17)*(100-'DATA ENTRY'!$G$10)/SUM($BB$13:$BG$13))+'DATA ENTRY'!$G$10)))</f>
        <v xml:space="preserve"> </v>
      </c>
      <c r="BI17" s="92" t="str">
        <f t="shared" si="11"/>
        <v xml:space="preserve"> </v>
      </c>
      <c r="BJ17" s="93"/>
      <c r="BK17" s="89" t="str">
        <f>IF(ISBLANK(C17)=TRUE," ",IF(ISTEXT(AD17)=TRUE,AD17,IF(ISBLANK(BJ17),0,IF(ISTEXT(BJ17)=TRUE,LOOKUP(BJ17,remarks),(BJ17*(100-'DATA ENTRY'!$G$10)/$BJ$13)+'DATA ENTRY'!$G$10))))</f>
        <v xml:space="preserve"> </v>
      </c>
      <c r="BL17" s="92" t="str">
        <f t="shared" si="12"/>
        <v xml:space="preserve"> </v>
      </c>
      <c r="BM17" s="92" t="str">
        <f t="shared" si="13"/>
        <v/>
      </c>
      <c r="BN17" s="92" t="str">
        <f t="shared" si="14"/>
        <v xml:space="preserve"> </v>
      </c>
      <c r="BO17" s="92" t="str">
        <f t="shared" si="15"/>
        <v xml:space="preserve"> </v>
      </c>
      <c r="BP17" s="92" t="str">
        <f t="shared" si="16"/>
        <v xml:space="preserve"> </v>
      </c>
      <c r="BQ17" s="92" t="str">
        <f t="shared" si="17"/>
        <v/>
      </c>
      <c r="BR17" s="89" t="str">
        <f t="shared" si="18"/>
        <v xml:space="preserve"> </v>
      </c>
      <c r="BS17" s="92" t="str">
        <f t="shared" si="19"/>
        <v xml:space="preserve"> </v>
      </c>
      <c r="BT17" s="92" t="str">
        <f t="shared" si="20"/>
        <v xml:space="preserve"> </v>
      </c>
      <c r="BU17" s="54"/>
      <c r="CD17" s="8"/>
      <c r="CE17" s="8"/>
      <c r="CF17" s="8"/>
    </row>
    <row r="18" spans="1:84" ht="34.5" customHeight="1" x14ac:dyDescent="0.3">
      <c r="A18" s="53">
        <f t="shared" si="21"/>
        <v>5</v>
      </c>
      <c r="B18" s="51"/>
      <c r="C18" s="52"/>
      <c r="D18" s="93"/>
      <c r="E18" s="93"/>
      <c r="F18" s="93"/>
      <c r="G18" s="93"/>
      <c r="H18" s="93"/>
      <c r="I18" s="93"/>
      <c r="J18" s="93"/>
      <c r="K18" s="93"/>
      <c r="L18" s="89" t="str">
        <f>IF(ISBLANK($C18)=TRUE," ",IF(COUNTBLANK(D18:K18)=COLUMNS(D18:K18),0,SUM(D18:K18)*(100-'DATA ENTRY'!$G$10)/SUM($D$13:$K$13)+'DATA ENTRY'!$G$10))</f>
        <v xml:space="preserve"> </v>
      </c>
      <c r="M18" s="90" t="str">
        <f t="shared" si="2"/>
        <v xml:space="preserve"> </v>
      </c>
      <c r="N18" s="93"/>
      <c r="O18" s="93"/>
      <c r="P18" s="93"/>
      <c r="Q18" s="93"/>
      <c r="R18" s="93"/>
      <c r="S18" s="93"/>
      <c r="T18" s="89" t="str">
        <f>IF(ISBLANK($C18)," ",IF(COUNTBLANK(N18:S18)=COLUMNS(N18:S18),0,(SUM(N18:S18)*(100-'DATA ENTRY'!$G$10)/SUM($N$13:$S$13))+'DATA ENTRY'!$G$10))</f>
        <v xml:space="preserve"> </v>
      </c>
      <c r="U18" s="90" t="str">
        <f t="shared" si="3"/>
        <v xml:space="preserve"> </v>
      </c>
      <c r="V18" s="93"/>
      <c r="W18" s="93"/>
      <c r="X18" s="93"/>
      <c r="Y18" s="93"/>
      <c r="Z18" s="93"/>
      <c r="AA18" s="93"/>
      <c r="AB18" s="89" t="str">
        <f>IF(ISBLANK($C18)," ",IF(COUNTBLANK(V18:AA18)=COLUMNS(V18:AA18),0,(SUM(V18:AA18)*(100-'DATA ENTRY'!$G$10)/SUM($V$13:$AA$13))+'DATA ENTRY'!$G$10))</f>
        <v xml:space="preserve"> </v>
      </c>
      <c r="AC18" s="90" t="str">
        <f t="shared" si="4"/>
        <v xml:space="preserve"> </v>
      </c>
      <c r="AD18" s="93"/>
      <c r="AE18" s="89" t="str">
        <f>IF(ISBLANK(C18)," ",IF(ISBLANK(AD18)=TRUE,0,IF(ISTEXT(AD18)=TRUE,LOOKUP(AD18,remarks),(AD18*(100-'DATA ENTRY'!$G$10)/$AD$13)+'DATA ENTRY'!$G$10)))</f>
        <v xml:space="preserve"> </v>
      </c>
      <c r="AF18" s="91" t="str">
        <f t="shared" si="5"/>
        <v xml:space="preserve"> </v>
      </c>
      <c r="AG18" s="92" t="str">
        <f t="shared" si="6"/>
        <v xml:space="preserve"> </v>
      </c>
      <c r="AH18" s="92" t="str">
        <f t="shared" si="7"/>
        <v xml:space="preserve"> </v>
      </c>
      <c r="AI18" s="92" t="str">
        <f t="shared" si="8"/>
        <v xml:space="preserve"> </v>
      </c>
      <c r="AJ18" s="93"/>
      <c r="AK18" s="93"/>
      <c r="AL18" s="93"/>
      <c r="AM18" s="93"/>
      <c r="AN18" s="93"/>
      <c r="AO18" s="93"/>
      <c r="AP18" s="93"/>
      <c r="AQ18" s="93"/>
      <c r="AR18" s="89" t="str">
        <f>IF(ISBLANK($C18)=TRUE," ",IF(COUNTBLANK(AJ18:AQ18)=COLUMNS(AJ18:AQ18),0,SUM(AJ18:AQ18)*(100-'DATA ENTRY'!$G$10)/SUM($AJ$13:$AQ$13)+'DATA ENTRY'!$G$10))</f>
        <v xml:space="preserve"> </v>
      </c>
      <c r="AS18" s="92" t="str">
        <f t="shared" si="9"/>
        <v xml:space="preserve"> </v>
      </c>
      <c r="AT18" s="93"/>
      <c r="AU18" s="93"/>
      <c r="AV18" s="93"/>
      <c r="AW18" s="93"/>
      <c r="AX18" s="93"/>
      <c r="AY18" s="93"/>
      <c r="AZ18" s="89" t="str">
        <f>IF(ISBLANK($C18)=TRUE," ",IF(COUNTBLANK(AT18:AY18)=COLUMNS(AT18:AY18),0,(SUM(AT18:AY18)*(100-'DATA ENTRY'!$G$10)/SUM($AT$13:$AY$13))+'DATA ENTRY'!$G$10))</f>
        <v xml:space="preserve"> </v>
      </c>
      <c r="BA18" s="92" t="str">
        <f t="shared" si="10"/>
        <v xml:space="preserve"> </v>
      </c>
      <c r="BB18" s="93"/>
      <c r="BC18" s="93"/>
      <c r="BD18" s="93"/>
      <c r="BE18" s="93"/>
      <c r="BF18" s="93"/>
      <c r="BG18" s="93"/>
      <c r="BH18" s="89" t="str">
        <f>IF(ISBLANK($C18)=TRUE," ",IF(ISTEXT(AD18)=TRUE,AD18,IF(COUNTBLANK(BB18:BG18)=COLUMNS(BB18:BG18),0,(SUM(BB18:BG18)*(100-'DATA ENTRY'!$G$10)/SUM($BB$13:$BG$13))+'DATA ENTRY'!$G$10)))</f>
        <v xml:space="preserve"> </v>
      </c>
      <c r="BI18" s="92" t="str">
        <f t="shared" si="11"/>
        <v xml:space="preserve"> </v>
      </c>
      <c r="BJ18" s="93"/>
      <c r="BK18" s="89" t="str">
        <f>IF(ISBLANK(C18)=TRUE," ",IF(ISTEXT(AD18)=TRUE,AD18,IF(ISBLANK(BJ18),0,IF(ISTEXT(BJ18)=TRUE,LOOKUP(BJ18,remarks),(BJ18*(100-'DATA ENTRY'!$G$10)/$BJ$13)+'DATA ENTRY'!$G$10))))</f>
        <v xml:space="preserve"> </v>
      </c>
      <c r="BL18" s="92" t="str">
        <f t="shared" si="12"/>
        <v xml:space="preserve"> </v>
      </c>
      <c r="BM18" s="92" t="str">
        <f t="shared" si="13"/>
        <v/>
      </c>
      <c r="BN18" s="92" t="str">
        <f t="shared" si="14"/>
        <v xml:space="preserve"> </v>
      </c>
      <c r="BO18" s="92" t="str">
        <f t="shared" si="15"/>
        <v xml:space="preserve"> </v>
      </c>
      <c r="BP18" s="92" t="str">
        <f t="shared" si="16"/>
        <v xml:space="preserve"> </v>
      </c>
      <c r="BQ18" s="92" t="str">
        <f t="shared" si="17"/>
        <v/>
      </c>
      <c r="BR18" s="89" t="str">
        <f t="shared" si="18"/>
        <v xml:space="preserve"> </v>
      </c>
      <c r="BS18" s="92" t="str">
        <f t="shared" si="19"/>
        <v xml:space="preserve"> </v>
      </c>
      <c r="BT18" s="92" t="str">
        <f t="shared" si="20"/>
        <v xml:space="preserve"> </v>
      </c>
      <c r="BU18" s="54"/>
      <c r="BV18" s="57"/>
      <c r="BW18" s="8"/>
      <c r="BX18" s="8"/>
      <c r="BY18" s="8"/>
      <c r="BZ18" s="8"/>
      <c r="CA18" s="8"/>
      <c r="CB18" s="8"/>
      <c r="CC18" s="58"/>
      <c r="CD18" s="8"/>
      <c r="CE18" s="8"/>
      <c r="CF18" s="8"/>
    </row>
    <row r="19" spans="1:84" ht="34.5" customHeight="1" x14ac:dyDescent="0.3">
      <c r="A19" s="53">
        <f t="shared" si="21"/>
        <v>6</v>
      </c>
      <c r="B19" s="51"/>
      <c r="C19" s="52"/>
      <c r="D19" s="93"/>
      <c r="E19" s="93"/>
      <c r="F19" s="93"/>
      <c r="G19" s="93"/>
      <c r="H19" s="93"/>
      <c r="I19" s="93"/>
      <c r="J19" s="93"/>
      <c r="K19" s="93"/>
      <c r="L19" s="89" t="str">
        <f>IF(ISBLANK($C19)=TRUE," ",IF(COUNTBLANK(D19:K19)=COLUMNS(D19:K19),0,SUM(D19:K19)*(100-'DATA ENTRY'!$G$10)/SUM($D$13:$K$13)+'DATA ENTRY'!$G$10))</f>
        <v xml:space="preserve"> </v>
      </c>
      <c r="M19" s="90" t="str">
        <f t="shared" si="2"/>
        <v xml:space="preserve"> </v>
      </c>
      <c r="N19" s="93"/>
      <c r="O19" s="93"/>
      <c r="P19" s="93"/>
      <c r="Q19" s="93"/>
      <c r="R19" s="93"/>
      <c r="S19" s="93"/>
      <c r="T19" s="89" t="str">
        <f>IF(ISBLANK($C19)," ",IF(COUNTBLANK(N19:S19)=COLUMNS(N19:S19),0,(SUM(N19:S19)*(100-'DATA ENTRY'!$G$10)/SUM($N$13:$S$13))+'DATA ENTRY'!$G$10))</f>
        <v xml:space="preserve"> </v>
      </c>
      <c r="U19" s="90" t="str">
        <f t="shared" si="3"/>
        <v xml:space="preserve"> </v>
      </c>
      <c r="V19" s="93"/>
      <c r="W19" s="93"/>
      <c r="X19" s="93"/>
      <c r="Y19" s="93"/>
      <c r="Z19" s="93"/>
      <c r="AA19" s="93"/>
      <c r="AB19" s="89" t="str">
        <f>IF(ISBLANK($C19)," ",IF(COUNTBLANK(V19:AA19)=COLUMNS(V19:AA19),0,(SUM(V19:AA19)*(100-'DATA ENTRY'!$G$10)/SUM($V$13:$AA$13))+'DATA ENTRY'!$G$10))</f>
        <v xml:space="preserve"> </v>
      </c>
      <c r="AC19" s="90" t="str">
        <f t="shared" si="4"/>
        <v xml:space="preserve"> </v>
      </c>
      <c r="AD19" s="93"/>
      <c r="AE19" s="89" t="str">
        <f>IF(ISBLANK(C19)," ",IF(ISBLANK(AD19)=TRUE,0,IF(ISTEXT(AD19)=TRUE,LOOKUP(AD19,remarks),(AD19*(100-'DATA ENTRY'!$G$10)/$AD$13)+'DATA ENTRY'!$G$10)))</f>
        <v xml:space="preserve"> </v>
      </c>
      <c r="AF19" s="91" t="str">
        <f t="shared" si="5"/>
        <v xml:space="preserve"> </v>
      </c>
      <c r="AG19" s="92" t="str">
        <f t="shared" si="6"/>
        <v xml:space="preserve"> </v>
      </c>
      <c r="AH19" s="92" t="str">
        <f t="shared" si="7"/>
        <v xml:space="preserve"> </v>
      </c>
      <c r="AI19" s="92" t="str">
        <f t="shared" si="8"/>
        <v xml:space="preserve"> </v>
      </c>
      <c r="AJ19" s="93"/>
      <c r="AK19" s="93"/>
      <c r="AL19" s="93"/>
      <c r="AM19" s="93"/>
      <c r="AN19" s="93"/>
      <c r="AO19" s="93"/>
      <c r="AP19" s="93"/>
      <c r="AQ19" s="93"/>
      <c r="AR19" s="89" t="str">
        <f>IF(ISBLANK($C19)=TRUE," ",IF(COUNTBLANK(AJ19:AQ19)=COLUMNS(AJ19:AQ19),0,SUM(AJ19:AQ19)*(100-'DATA ENTRY'!$G$10)/SUM($AJ$13:$AQ$13)+'DATA ENTRY'!$G$10))</f>
        <v xml:space="preserve"> </v>
      </c>
      <c r="AS19" s="92" t="str">
        <f t="shared" si="9"/>
        <v xml:space="preserve"> </v>
      </c>
      <c r="AT19" s="93"/>
      <c r="AU19" s="93"/>
      <c r="AV19" s="93"/>
      <c r="AW19" s="93"/>
      <c r="AX19" s="93"/>
      <c r="AY19" s="93"/>
      <c r="AZ19" s="89" t="str">
        <f>IF(ISBLANK($C19)=TRUE," ",IF(COUNTBLANK(AT19:AY19)=COLUMNS(AT19:AY19),0,(SUM(AT19:AY19)*(100-'DATA ENTRY'!$G$10)/SUM($AT$13:$AY$13))+'DATA ENTRY'!$G$10))</f>
        <v xml:space="preserve"> </v>
      </c>
      <c r="BA19" s="92" t="str">
        <f t="shared" si="10"/>
        <v xml:space="preserve"> </v>
      </c>
      <c r="BB19" s="93"/>
      <c r="BC19" s="93"/>
      <c r="BD19" s="93"/>
      <c r="BE19" s="93"/>
      <c r="BF19" s="93"/>
      <c r="BG19" s="93"/>
      <c r="BH19" s="89" t="str">
        <f>IF(ISBLANK($C19)=TRUE," ",IF(ISTEXT(AD19)=TRUE,AD19,IF(COUNTBLANK(BB19:BG19)=COLUMNS(BB19:BG19),0,(SUM(BB19:BG19)*(100-'DATA ENTRY'!$G$10)/SUM($BB$13:$BG$13))+'DATA ENTRY'!$G$10)))</f>
        <v xml:space="preserve"> </v>
      </c>
      <c r="BI19" s="92" t="str">
        <f t="shared" si="11"/>
        <v xml:space="preserve"> </v>
      </c>
      <c r="BJ19" s="93"/>
      <c r="BK19" s="89" t="str">
        <f>IF(ISBLANK(C19)=TRUE," ",IF(ISTEXT(AD19)=TRUE,AD19,IF(ISBLANK(BJ19),0,IF(ISTEXT(BJ19)=TRUE,LOOKUP(BJ19,remarks),(BJ19*(100-'DATA ENTRY'!$G$10)/$BJ$13)+'DATA ENTRY'!$G$10))))</f>
        <v xml:space="preserve"> </v>
      </c>
      <c r="BL19" s="92" t="str">
        <f t="shared" si="12"/>
        <v xml:space="preserve"> </v>
      </c>
      <c r="BM19" s="92" t="str">
        <f t="shared" si="13"/>
        <v/>
      </c>
      <c r="BN19" s="92" t="str">
        <f t="shared" si="14"/>
        <v xml:space="preserve"> </v>
      </c>
      <c r="BO19" s="92" t="str">
        <f t="shared" si="15"/>
        <v xml:space="preserve"> </v>
      </c>
      <c r="BP19" s="92" t="str">
        <f t="shared" si="16"/>
        <v xml:space="preserve"> </v>
      </c>
      <c r="BQ19" s="92" t="str">
        <f t="shared" si="17"/>
        <v/>
      </c>
      <c r="BR19" s="89" t="str">
        <f t="shared" si="18"/>
        <v xml:space="preserve"> </v>
      </c>
      <c r="BS19" s="92" t="str">
        <f t="shared" si="19"/>
        <v xml:space="preserve"> </v>
      </c>
      <c r="BT19" s="92" t="str">
        <f t="shared" si="20"/>
        <v xml:space="preserve"> </v>
      </c>
      <c r="BU19" s="54"/>
      <c r="BV19" s="57"/>
      <c r="BW19" s="57"/>
      <c r="BX19" s="57"/>
      <c r="BY19" s="58"/>
      <c r="BZ19" s="58"/>
      <c r="CA19" s="58"/>
      <c r="CB19" s="58"/>
      <c r="CC19" s="58"/>
      <c r="CD19" s="8"/>
      <c r="CE19" s="8"/>
      <c r="CF19" s="8"/>
    </row>
    <row r="20" spans="1:84" ht="34.5" customHeight="1" x14ac:dyDescent="0.3">
      <c r="A20" s="53">
        <f t="shared" si="21"/>
        <v>7</v>
      </c>
      <c r="B20" s="51"/>
      <c r="C20" s="52"/>
      <c r="D20" s="93"/>
      <c r="E20" s="93"/>
      <c r="F20" s="93"/>
      <c r="G20" s="93"/>
      <c r="H20" s="93"/>
      <c r="I20" s="93"/>
      <c r="J20" s="93"/>
      <c r="K20" s="93"/>
      <c r="L20" s="89" t="str">
        <f>IF(ISBLANK($C20)=TRUE," ",IF(COUNTBLANK(D20:K20)=COLUMNS(D20:K20),0,SUM(D20:K20)*(100-'DATA ENTRY'!$G$10)/SUM($D$13:$K$13)+'DATA ENTRY'!$G$10))</f>
        <v xml:space="preserve"> </v>
      </c>
      <c r="M20" s="90" t="str">
        <f t="shared" si="2"/>
        <v xml:space="preserve"> </v>
      </c>
      <c r="N20" s="93"/>
      <c r="O20" s="93"/>
      <c r="P20" s="93"/>
      <c r="Q20" s="93"/>
      <c r="R20" s="93"/>
      <c r="S20" s="93"/>
      <c r="T20" s="89" t="str">
        <f>IF(ISBLANK($C20)," ",IF(COUNTBLANK(N20:S20)=COLUMNS(N20:S20),0,(SUM(N20:S20)*(100-'DATA ENTRY'!$G$10)/SUM($N$13:$S$13))+'DATA ENTRY'!$G$10))</f>
        <v xml:space="preserve"> </v>
      </c>
      <c r="U20" s="90" t="str">
        <f t="shared" si="3"/>
        <v xml:space="preserve"> </v>
      </c>
      <c r="V20" s="93"/>
      <c r="W20" s="93"/>
      <c r="X20" s="93"/>
      <c r="Y20" s="93"/>
      <c r="Z20" s="93"/>
      <c r="AA20" s="93"/>
      <c r="AB20" s="89" t="str">
        <f>IF(ISBLANK($C20)," ",IF(COUNTBLANK(V20:AA20)=COLUMNS(V20:AA20),0,(SUM(V20:AA20)*(100-'DATA ENTRY'!$G$10)/SUM($V$13:$AA$13))+'DATA ENTRY'!$G$10))</f>
        <v xml:space="preserve"> </v>
      </c>
      <c r="AC20" s="90" t="str">
        <f t="shared" si="4"/>
        <v xml:space="preserve"> </v>
      </c>
      <c r="AD20" s="93"/>
      <c r="AE20" s="89" t="str">
        <f>IF(ISBLANK(C20)," ",IF(ISBLANK(AD20)=TRUE,0,IF(ISTEXT(AD20)=TRUE,LOOKUP(AD20,remarks),(AD20*(100-'DATA ENTRY'!$G$10)/$AD$13)+'DATA ENTRY'!$G$10)))</f>
        <v xml:space="preserve"> </v>
      </c>
      <c r="AF20" s="91" t="str">
        <f t="shared" si="5"/>
        <v xml:space="preserve"> </v>
      </c>
      <c r="AG20" s="92" t="str">
        <f t="shared" si="6"/>
        <v xml:space="preserve"> </v>
      </c>
      <c r="AH20" s="92" t="str">
        <f t="shared" si="7"/>
        <v xml:space="preserve"> </v>
      </c>
      <c r="AI20" s="92" t="str">
        <f t="shared" si="8"/>
        <v xml:space="preserve"> </v>
      </c>
      <c r="AJ20" s="93"/>
      <c r="AK20" s="93"/>
      <c r="AL20" s="93"/>
      <c r="AM20" s="93"/>
      <c r="AN20" s="93"/>
      <c r="AO20" s="93"/>
      <c r="AP20" s="93"/>
      <c r="AQ20" s="93"/>
      <c r="AR20" s="89" t="str">
        <f>IF(ISBLANK($C20)=TRUE," ",IF(COUNTBLANK(AJ20:AQ20)=COLUMNS(AJ20:AQ20),0,SUM(AJ20:AQ20)*(100-'DATA ENTRY'!$G$10)/SUM($AJ$13:$AQ$13)+'DATA ENTRY'!$G$10))</f>
        <v xml:space="preserve"> </v>
      </c>
      <c r="AS20" s="92" t="str">
        <f t="shared" si="9"/>
        <v xml:space="preserve"> </v>
      </c>
      <c r="AT20" s="93"/>
      <c r="AU20" s="93"/>
      <c r="AV20" s="93"/>
      <c r="AW20" s="93"/>
      <c r="AX20" s="93"/>
      <c r="AY20" s="93"/>
      <c r="AZ20" s="89" t="str">
        <f>IF(ISBLANK($C20)=TRUE," ",IF(COUNTBLANK(AT20:AY20)=COLUMNS(AT20:AY20),0,(SUM(AT20:AY20)*(100-'DATA ENTRY'!$G$10)/SUM($AT$13:$AY$13))+'DATA ENTRY'!$G$10))</f>
        <v xml:space="preserve"> </v>
      </c>
      <c r="BA20" s="92" t="str">
        <f t="shared" si="10"/>
        <v xml:space="preserve"> </v>
      </c>
      <c r="BB20" s="93"/>
      <c r="BC20" s="93"/>
      <c r="BD20" s="93"/>
      <c r="BE20" s="93"/>
      <c r="BF20" s="93"/>
      <c r="BG20" s="93"/>
      <c r="BH20" s="89" t="str">
        <f>IF(ISBLANK($C20)=TRUE," ",IF(ISTEXT(AD20)=TRUE,AD20,IF(COUNTBLANK(BB20:BG20)=COLUMNS(BB20:BG20),0,(SUM(BB20:BG20)*(100-'DATA ENTRY'!$G$10)/SUM($BB$13:$BG$13))+'DATA ENTRY'!$G$10)))</f>
        <v xml:space="preserve"> </v>
      </c>
      <c r="BI20" s="92" t="str">
        <f t="shared" si="11"/>
        <v xml:space="preserve"> </v>
      </c>
      <c r="BJ20" s="93"/>
      <c r="BK20" s="89" t="str">
        <f>IF(ISBLANK(C20)=TRUE," ",IF(ISTEXT(AD20)=TRUE,AD20,IF(ISBLANK(BJ20),0,IF(ISTEXT(BJ20)=TRUE,LOOKUP(BJ20,remarks),(BJ20*(100-'DATA ENTRY'!$G$10)/$BJ$13)+'DATA ENTRY'!$G$10))))</f>
        <v xml:space="preserve"> </v>
      </c>
      <c r="BL20" s="92" t="str">
        <f t="shared" si="12"/>
        <v xml:space="preserve"> </v>
      </c>
      <c r="BM20" s="92" t="str">
        <f t="shared" si="13"/>
        <v/>
      </c>
      <c r="BN20" s="92" t="str">
        <f t="shared" si="14"/>
        <v xml:space="preserve"> </v>
      </c>
      <c r="BO20" s="92" t="str">
        <f t="shared" si="15"/>
        <v xml:space="preserve"> </v>
      </c>
      <c r="BP20" s="92" t="str">
        <f t="shared" si="16"/>
        <v xml:space="preserve"> </v>
      </c>
      <c r="BQ20" s="92" t="str">
        <f t="shared" si="17"/>
        <v/>
      </c>
      <c r="BR20" s="89" t="str">
        <f t="shared" si="18"/>
        <v xml:space="preserve"> </v>
      </c>
      <c r="BS20" s="92" t="str">
        <f t="shared" si="19"/>
        <v xml:space="preserve"> </v>
      </c>
      <c r="BT20" s="92" t="str">
        <f t="shared" si="20"/>
        <v xml:space="preserve"> </v>
      </c>
      <c r="BU20" s="54"/>
      <c r="BV20" s="59"/>
      <c r="BW20" s="59"/>
      <c r="BX20" s="59"/>
      <c r="BY20" s="60"/>
      <c r="BZ20" s="60"/>
      <c r="CA20" s="60"/>
      <c r="CB20" s="60"/>
      <c r="CC20" s="60"/>
      <c r="CD20" s="8"/>
      <c r="CE20" s="8"/>
      <c r="CF20" s="8"/>
    </row>
    <row r="21" spans="1:84" ht="34.5" customHeight="1" thickBot="1" x14ac:dyDescent="0.35">
      <c r="A21" s="53">
        <f t="shared" si="21"/>
        <v>8</v>
      </c>
      <c r="B21" s="51"/>
      <c r="C21" s="52"/>
      <c r="D21" s="93"/>
      <c r="E21" s="93"/>
      <c r="F21" s="93"/>
      <c r="G21" s="93"/>
      <c r="H21" s="93"/>
      <c r="I21" s="93"/>
      <c r="J21" s="93"/>
      <c r="K21" s="93"/>
      <c r="L21" s="89" t="str">
        <f>IF(ISBLANK($C21)=TRUE," ",IF(COUNTBLANK(D21:K21)=COLUMNS(D21:K21),0,SUM(D21:K21)*(100-'DATA ENTRY'!$G$10)/SUM($D$13:$K$13)+'DATA ENTRY'!$G$10))</f>
        <v xml:space="preserve"> </v>
      </c>
      <c r="M21" s="90" t="str">
        <f t="shared" si="2"/>
        <v xml:space="preserve"> </v>
      </c>
      <c r="N21" s="93"/>
      <c r="O21" s="93"/>
      <c r="P21" s="93"/>
      <c r="Q21" s="93"/>
      <c r="R21" s="93"/>
      <c r="S21" s="93"/>
      <c r="T21" s="89" t="str">
        <f>IF(ISBLANK($C21)," ",IF(COUNTBLANK(N21:S21)=COLUMNS(N21:S21),0,(SUM(N21:S21)*(100-'DATA ENTRY'!$G$10)/SUM($N$13:$S$13))+'DATA ENTRY'!$G$10))</f>
        <v xml:space="preserve"> </v>
      </c>
      <c r="U21" s="90" t="str">
        <f t="shared" si="3"/>
        <v xml:space="preserve"> </v>
      </c>
      <c r="V21" s="93"/>
      <c r="W21" s="93"/>
      <c r="X21" s="93"/>
      <c r="Y21" s="93"/>
      <c r="Z21" s="93"/>
      <c r="AA21" s="93"/>
      <c r="AB21" s="89" t="str">
        <f>IF(ISBLANK($C21)," ",IF(COUNTBLANK(V21:AA21)=COLUMNS(V21:AA21),0,(SUM(V21:AA21)*(100-'DATA ENTRY'!$G$10)/SUM($V$13:$AA$13))+'DATA ENTRY'!$G$10))</f>
        <v xml:space="preserve"> </v>
      </c>
      <c r="AC21" s="90" t="str">
        <f t="shared" si="4"/>
        <v xml:space="preserve"> </v>
      </c>
      <c r="AD21" s="93"/>
      <c r="AE21" s="89" t="str">
        <f>IF(ISBLANK(C21)," ",IF(ISBLANK(AD21)=TRUE,0,IF(ISTEXT(AD21)=TRUE,LOOKUP(AD21,remarks),(AD21*(100-'DATA ENTRY'!$G$10)/$AD$13)+'DATA ENTRY'!$G$10)))</f>
        <v xml:space="preserve"> </v>
      </c>
      <c r="AF21" s="91" t="str">
        <f t="shared" si="5"/>
        <v xml:space="preserve"> </v>
      </c>
      <c r="AG21" s="92" t="str">
        <f t="shared" si="6"/>
        <v xml:space="preserve"> </v>
      </c>
      <c r="AH21" s="92" t="str">
        <f t="shared" si="7"/>
        <v xml:space="preserve"> </v>
      </c>
      <c r="AI21" s="92" t="str">
        <f t="shared" si="8"/>
        <v xml:space="preserve"> </v>
      </c>
      <c r="AJ21" s="93"/>
      <c r="AK21" s="93"/>
      <c r="AL21" s="93"/>
      <c r="AM21" s="93"/>
      <c r="AN21" s="93"/>
      <c r="AO21" s="93"/>
      <c r="AP21" s="93"/>
      <c r="AQ21" s="93"/>
      <c r="AR21" s="89" t="str">
        <f>IF(ISBLANK($C21)=TRUE," ",IF(COUNTBLANK(AJ21:AQ21)=COLUMNS(AJ21:AQ21),0,SUM(AJ21:AQ21)*(100-'DATA ENTRY'!$G$10)/SUM($AJ$13:$AQ$13)+'DATA ENTRY'!$G$10))</f>
        <v xml:space="preserve"> </v>
      </c>
      <c r="AS21" s="92" t="str">
        <f t="shared" si="9"/>
        <v xml:space="preserve"> </v>
      </c>
      <c r="AT21" s="93"/>
      <c r="AU21" s="93"/>
      <c r="AV21" s="93"/>
      <c r="AW21" s="93"/>
      <c r="AX21" s="93"/>
      <c r="AY21" s="93"/>
      <c r="AZ21" s="89" t="str">
        <f>IF(ISBLANK($C21)=TRUE," ",IF(COUNTBLANK(AT21:AY21)=COLUMNS(AT21:AY21),0,(SUM(AT21:AY21)*(100-'DATA ENTRY'!$G$10)/SUM($AT$13:$AY$13))+'DATA ENTRY'!$G$10))</f>
        <v xml:space="preserve"> </v>
      </c>
      <c r="BA21" s="92" t="str">
        <f t="shared" si="10"/>
        <v xml:space="preserve"> </v>
      </c>
      <c r="BB21" s="93"/>
      <c r="BC21" s="93"/>
      <c r="BD21" s="93"/>
      <c r="BE21" s="93"/>
      <c r="BF21" s="93"/>
      <c r="BG21" s="93"/>
      <c r="BH21" s="89" t="str">
        <f>IF(ISBLANK($C21)=TRUE," ",IF(ISTEXT(AD21)=TRUE,AD21,IF(COUNTBLANK(BB21:BG21)=COLUMNS(BB21:BG21),0,(SUM(BB21:BG21)*(100-'DATA ENTRY'!$G$10)/SUM($BB$13:$BG$13))+'DATA ENTRY'!$G$10)))</f>
        <v xml:space="preserve"> </v>
      </c>
      <c r="BI21" s="92" t="str">
        <f t="shared" si="11"/>
        <v xml:space="preserve"> </v>
      </c>
      <c r="BJ21" s="93"/>
      <c r="BK21" s="89" t="str">
        <f>IF(ISBLANK(C21)=TRUE," ",IF(ISTEXT(AD21)=TRUE,AD21,IF(ISBLANK(BJ21),0,IF(ISTEXT(BJ21)=TRUE,LOOKUP(BJ21,remarks),(BJ21*(100-'DATA ENTRY'!$G$10)/$BJ$13)+'DATA ENTRY'!$G$10))))</f>
        <v xml:space="preserve"> </v>
      </c>
      <c r="BL21" s="92" t="str">
        <f t="shared" si="12"/>
        <v xml:space="preserve"> </v>
      </c>
      <c r="BM21" s="92" t="str">
        <f t="shared" si="13"/>
        <v/>
      </c>
      <c r="BN21" s="92" t="str">
        <f t="shared" si="14"/>
        <v xml:space="preserve"> </v>
      </c>
      <c r="BO21" s="92" t="str">
        <f t="shared" si="15"/>
        <v xml:space="preserve"> </v>
      </c>
      <c r="BP21" s="92" t="str">
        <f t="shared" si="16"/>
        <v xml:space="preserve"> </v>
      </c>
      <c r="BQ21" s="92" t="str">
        <f t="shared" si="17"/>
        <v/>
      </c>
      <c r="BR21" s="89" t="str">
        <f t="shared" si="18"/>
        <v xml:space="preserve"> </v>
      </c>
      <c r="BS21" s="92" t="str">
        <f t="shared" si="19"/>
        <v xml:space="preserve"> </v>
      </c>
      <c r="BT21" s="92" t="str">
        <f t="shared" si="20"/>
        <v xml:space="preserve"> </v>
      </c>
      <c r="BU21" s="54"/>
      <c r="BV21" s="59"/>
      <c r="BW21" s="59"/>
      <c r="BX21" s="59"/>
      <c r="BY21" s="60"/>
      <c r="BZ21" s="60"/>
      <c r="CA21" s="60"/>
      <c r="CB21" s="60"/>
      <c r="CC21" s="60"/>
      <c r="CD21" s="8"/>
      <c r="CE21" s="8"/>
      <c r="CF21" s="8"/>
    </row>
    <row r="22" spans="1:84" ht="34.5" customHeight="1" thickBot="1" x14ac:dyDescent="0.4">
      <c r="A22" s="53">
        <f t="shared" si="21"/>
        <v>9</v>
      </c>
      <c r="B22" s="51"/>
      <c r="C22" s="52"/>
      <c r="D22" s="93"/>
      <c r="E22" s="93"/>
      <c r="F22" s="93"/>
      <c r="G22" s="93"/>
      <c r="H22" s="93"/>
      <c r="I22" s="93"/>
      <c r="J22" s="93"/>
      <c r="K22" s="93"/>
      <c r="L22" s="89" t="str">
        <f>IF(ISBLANK($C22)=TRUE," ",IF(COUNTBLANK(D22:K22)=COLUMNS(D22:K22),0,SUM(D22:K22)*(100-'DATA ENTRY'!$G$10)/SUM($D$13:$K$13)+'DATA ENTRY'!$G$10))</f>
        <v xml:space="preserve"> </v>
      </c>
      <c r="M22" s="90" t="str">
        <f t="shared" si="2"/>
        <v xml:space="preserve"> </v>
      </c>
      <c r="N22" s="93"/>
      <c r="O22" s="93"/>
      <c r="P22" s="93"/>
      <c r="Q22" s="93"/>
      <c r="R22" s="93"/>
      <c r="S22" s="93"/>
      <c r="T22" s="89" t="str">
        <f>IF(ISBLANK($C22)," ",IF(COUNTBLANK(N22:S22)=COLUMNS(N22:S22),0,(SUM(N22:S22)*(100-'DATA ENTRY'!$G$10)/SUM($N$13:$S$13))+'DATA ENTRY'!$G$10))</f>
        <v xml:space="preserve"> </v>
      </c>
      <c r="U22" s="90" t="str">
        <f t="shared" si="3"/>
        <v xml:space="preserve"> </v>
      </c>
      <c r="V22" s="93"/>
      <c r="W22" s="93"/>
      <c r="X22" s="93"/>
      <c r="Y22" s="93"/>
      <c r="Z22" s="93"/>
      <c r="AA22" s="93"/>
      <c r="AB22" s="89" t="str">
        <f>IF(ISBLANK($C22)," ",IF(COUNTBLANK(V22:AA22)=COLUMNS(V22:AA22),0,(SUM(V22:AA22)*(100-'DATA ENTRY'!$G$10)/SUM($V$13:$AA$13))+'DATA ENTRY'!$G$10))</f>
        <v xml:space="preserve"> </v>
      </c>
      <c r="AC22" s="90" t="str">
        <f t="shared" si="4"/>
        <v xml:space="preserve"> </v>
      </c>
      <c r="AD22" s="93"/>
      <c r="AE22" s="89" t="str">
        <f>IF(ISBLANK(C22)," ",IF(ISBLANK(AD22)=TRUE,0,IF(ISTEXT(AD22)=TRUE,LOOKUP(AD22,remarks),(AD22*(100-'DATA ENTRY'!$G$10)/$AD$13)+'DATA ENTRY'!$G$10)))</f>
        <v xml:space="preserve"> </v>
      </c>
      <c r="AF22" s="91" t="str">
        <f t="shared" si="5"/>
        <v xml:space="preserve"> </v>
      </c>
      <c r="AG22" s="92" t="str">
        <f t="shared" si="6"/>
        <v xml:space="preserve"> </v>
      </c>
      <c r="AH22" s="92" t="str">
        <f t="shared" si="7"/>
        <v xml:space="preserve"> </v>
      </c>
      <c r="AI22" s="92" t="str">
        <f t="shared" si="8"/>
        <v xml:space="preserve"> </v>
      </c>
      <c r="AJ22" s="93"/>
      <c r="AK22" s="93"/>
      <c r="AL22" s="93"/>
      <c r="AM22" s="93"/>
      <c r="AN22" s="93"/>
      <c r="AO22" s="93"/>
      <c r="AP22" s="93"/>
      <c r="AQ22" s="93"/>
      <c r="AR22" s="89" t="str">
        <f>IF(ISBLANK($C22)=TRUE," ",IF(COUNTBLANK(AJ22:AQ22)=COLUMNS(AJ22:AQ22),0,SUM(AJ22:AQ22)*(100-'DATA ENTRY'!$G$10)/SUM($AJ$13:$AQ$13)+'DATA ENTRY'!$G$10))</f>
        <v xml:space="preserve"> </v>
      </c>
      <c r="AS22" s="92" t="str">
        <f t="shared" si="9"/>
        <v xml:space="preserve"> </v>
      </c>
      <c r="AT22" s="93"/>
      <c r="AU22" s="93"/>
      <c r="AV22" s="93"/>
      <c r="AW22" s="93"/>
      <c r="AX22" s="93"/>
      <c r="AY22" s="93"/>
      <c r="AZ22" s="89" t="str">
        <f>IF(ISBLANK($C22)=TRUE," ",IF(COUNTBLANK(AT22:AY22)=COLUMNS(AT22:AY22),0,(SUM(AT22:AY22)*(100-'DATA ENTRY'!$G$10)/SUM($AT$13:$AY$13))+'DATA ENTRY'!$G$10))</f>
        <v xml:space="preserve"> </v>
      </c>
      <c r="BA22" s="92" t="str">
        <f t="shared" si="10"/>
        <v xml:space="preserve"> </v>
      </c>
      <c r="BB22" s="93"/>
      <c r="BC22" s="93"/>
      <c r="BD22" s="93"/>
      <c r="BE22" s="93"/>
      <c r="BF22" s="93"/>
      <c r="BG22" s="93"/>
      <c r="BH22" s="89" t="str">
        <f>IF(ISBLANK($C22)=TRUE," ",IF(ISTEXT(AD22)=TRUE,AD22,IF(COUNTBLANK(BB22:BG22)=COLUMNS(BB22:BG22),0,(SUM(BB22:BG22)*(100-'DATA ENTRY'!$G$10)/SUM($BB$13:$BG$13))+'DATA ENTRY'!$G$10)))</f>
        <v xml:space="preserve"> </v>
      </c>
      <c r="BI22" s="92" t="str">
        <f t="shared" si="11"/>
        <v xml:space="preserve"> </v>
      </c>
      <c r="BJ22" s="93"/>
      <c r="BK22" s="89" t="str">
        <f>IF(ISBLANK(C22)=TRUE," ",IF(ISTEXT(AD22)=TRUE,AD22,IF(ISBLANK(BJ22),0,IF(ISTEXT(BJ22)=TRUE,LOOKUP(BJ22,remarks),(BJ22*(100-'DATA ENTRY'!$G$10)/$BJ$13)+'DATA ENTRY'!$G$10))))</f>
        <v xml:space="preserve"> </v>
      </c>
      <c r="BL22" s="92" t="str">
        <f t="shared" si="12"/>
        <v xml:space="preserve"> </v>
      </c>
      <c r="BM22" s="92" t="str">
        <f t="shared" si="13"/>
        <v/>
      </c>
      <c r="BN22" s="92" t="str">
        <f t="shared" si="14"/>
        <v xml:space="preserve"> </v>
      </c>
      <c r="BO22" s="92" t="str">
        <f t="shared" si="15"/>
        <v xml:space="preserve"> </v>
      </c>
      <c r="BP22" s="92" t="str">
        <f t="shared" si="16"/>
        <v xml:space="preserve"> </v>
      </c>
      <c r="BQ22" s="92" t="str">
        <f t="shared" si="17"/>
        <v/>
      </c>
      <c r="BR22" s="89" t="str">
        <f t="shared" si="18"/>
        <v xml:space="preserve"> </v>
      </c>
      <c r="BS22" s="92" t="str">
        <f t="shared" si="19"/>
        <v xml:space="preserve"> </v>
      </c>
      <c r="BT22" s="92" t="str">
        <f t="shared" si="20"/>
        <v xml:space="preserve"> </v>
      </c>
      <c r="BU22" s="54"/>
      <c r="BW22" s="142" t="s">
        <v>72</v>
      </c>
      <c r="BX22" s="117"/>
      <c r="BY22" s="117"/>
      <c r="BZ22" s="117"/>
      <c r="CA22" s="117"/>
      <c r="CB22" s="118"/>
      <c r="CC22" s="28"/>
      <c r="CD22" s="8"/>
      <c r="CE22" s="8"/>
      <c r="CF22" s="8"/>
    </row>
    <row r="23" spans="1:84" ht="34.5" customHeight="1" thickBot="1" x14ac:dyDescent="0.35">
      <c r="A23" s="53">
        <f t="shared" si="21"/>
        <v>10</v>
      </c>
      <c r="B23" s="51"/>
      <c r="C23" s="52"/>
      <c r="D23" s="93"/>
      <c r="E23" s="93"/>
      <c r="F23" s="93"/>
      <c r="G23" s="93"/>
      <c r="H23" s="93"/>
      <c r="I23" s="93"/>
      <c r="J23" s="93"/>
      <c r="K23" s="93"/>
      <c r="L23" s="89" t="str">
        <f>IF(ISBLANK($C23)=TRUE," ",IF(COUNTBLANK(D23:K23)=COLUMNS(D23:K23),0,SUM(D23:K23)*(100-'DATA ENTRY'!$G$10)/SUM($D$13:$K$13)+'DATA ENTRY'!$G$10))</f>
        <v xml:space="preserve"> </v>
      </c>
      <c r="M23" s="90" t="str">
        <f t="shared" si="2"/>
        <v xml:space="preserve"> </v>
      </c>
      <c r="N23" s="93"/>
      <c r="O23" s="93"/>
      <c r="P23" s="93"/>
      <c r="Q23" s="93"/>
      <c r="R23" s="93"/>
      <c r="S23" s="93"/>
      <c r="T23" s="89" t="str">
        <f>IF(ISBLANK($C23)," ",IF(COUNTBLANK(N23:S23)=COLUMNS(N23:S23),0,(SUM(N23:S23)*(100-'DATA ENTRY'!$G$10)/SUM($N$13:$S$13))+'DATA ENTRY'!$G$10))</f>
        <v xml:space="preserve"> </v>
      </c>
      <c r="U23" s="90" t="str">
        <f t="shared" si="3"/>
        <v xml:space="preserve"> </v>
      </c>
      <c r="V23" s="93"/>
      <c r="W23" s="93"/>
      <c r="X23" s="93"/>
      <c r="Y23" s="93"/>
      <c r="Z23" s="93"/>
      <c r="AA23" s="93"/>
      <c r="AB23" s="89" t="str">
        <f>IF(ISBLANK($C23)," ",IF(COUNTBLANK(V23:AA23)=COLUMNS(V23:AA23),0,(SUM(V23:AA23)*(100-'DATA ENTRY'!$G$10)/SUM($V$13:$AA$13))+'DATA ENTRY'!$G$10))</f>
        <v xml:space="preserve"> </v>
      </c>
      <c r="AC23" s="90" t="str">
        <f t="shared" si="4"/>
        <v xml:space="preserve"> </v>
      </c>
      <c r="AD23" s="93"/>
      <c r="AE23" s="89" t="str">
        <f>IF(ISBLANK(C23)," ",IF(ISBLANK(AD23)=TRUE,0,IF(ISTEXT(AD23)=TRUE,LOOKUP(AD23,remarks),(AD23*(100-'DATA ENTRY'!$G$10)/$AD$13)+'DATA ENTRY'!$G$10)))</f>
        <v xml:space="preserve"> </v>
      </c>
      <c r="AF23" s="91" t="str">
        <f t="shared" si="5"/>
        <v xml:space="preserve"> </v>
      </c>
      <c r="AG23" s="92" t="str">
        <f t="shared" si="6"/>
        <v xml:space="preserve"> </v>
      </c>
      <c r="AH23" s="92" t="str">
        <f t="shared" si="7"/>
        <v xml:space="preserve"> </v>
      </c>
      <c r="AI23" s="92" t="str">
        <f t="shared" si="8"/>
        <v xml:space="preserve"> </v>
      </c>
      <c r="AJ23" s="93"/>
      <c r="AK23" s="93"/>
      <c r="AL23" s="93"/>
      <c r="AM23" s="93"/>
      <c r="AN23" s="93"/>
      <c r="AO23" s="93"/>
      <c r="AP23" s="93"/>
      <c r="AQ23" s="93"/>
      <c r="AR23" s="89" t="str">
        <f>IF(ISBLANK($C23)=TRUE," ",IF(COUNTBLANK(AJ23:AQ23)=COLUMNS(AJ23:AQ23),0,SUM(AJ23:AQ23)*(100-'DATA ENTRY'!$G$10)/SUM($AJ$13:$AQ$13)+'DATA ENTRY'!$G$10))</f>
        <v xml:space="preserve"> </v>
      </c>
      <c r="AS23" s="92" t="str">
        <f t="shared" si="9"/>
        <v xml:space="preserve"> </v>
      </c>
      <c r="AT23" s="93"/>
      <c r="AU23" s="93"/>
      <c r="AV23" s="93"/>
      <c r="AW23" s="93"/>
      <c r="AX23" s="93"/>
      <c r="AY23" s="93"/>
      <c r="AZ23" s="89" t="str">
        <f>IF(ISBLANK($C23)=TRUE," ",IF(COUNTBLANK(AT23:AY23)=COLUMNS(AT23:AY23),0,(SUM(AT23:AY23)*(100-'DATA ENTRY'!$G$10)/SUM($AT$13:$AY$13))+'DATA ENTRY'!$G$10))</f>
        <v xml:space="preserve"> </v>
      </c>
      <c r="BA23" s="92" t="str">
        <f t="shared" si="10"/>
        <v xml:space="preserve"> </v>
      </c>
      <c r="BB23" s="93"/>
      <c r="BC23" s="93"/>
      <c r="BD23" s="93"/>
      <c r="BE23" s="93"/>
      <c r="BF23" s="93"/>
      <c r="BG23" s="93"/>
      <c r="BH23" s="89" t="str">
        <f>IF(ISBLANK($C23)=TRUE," ",IF(ISTEXT(AD23)=TRUE,AD23,IF(COUNTBLANK(BB23:BG23)=COLUMNS(BB23:BG23),0,(SUM(BB23:BG23)*(100-'DATA ENTRY'!$G$10)/SUM($BB$13:$BG$13))+'DATA ENTRY'!$G$10)))</f>
        <v xml:space="preserve"> </v>
      </c>
      <c r="BI23" s="92" t="str">
        <f t="shared" si="11"/>
        <v xml:space="preserve"> </v>
      </c>
      <c r="BJ23" s="93"/>
      <c r="BK23" s="89" t="str">
        <f>IF(ISBLANK(C23)=TRUE," ",IF(ISTEXT(AD23)=TRUE,AD23,IF(ISBLANK(BJ23),0,IF(ISTEXT(BJ23)=TRUE,LOOKUP(BJ23,remarks),(BJ23*(100-'DATA ENTRY'!$G$10)/$BJ$13)+'DATA ENTRY'!$G$10))))</f>
        <v xml:space="preserve"> </v>
      </c>
      <c r="BL23" s="92" t="str">
        <f t="shared" si="12"/>
        <v xml:space="preserve"> </v>
      </c>
      <c r="BM23" s="92" t="str">
        <f t="shared" si="13"/>
        <v/>
      </c>
      <c r="BN23" s="92" t="str">
        <f t="shared" si="14"/>
        <v xml:space="preserve"> </v>
      </c>
      <c r="BO23" s="92" t="str">
        <f t="shared" si="15"/>
        <v xml:space="preserve"> </v>
      </c>
      <c r="BP23" s="92" t="str">
        <f t="shared" si="16"/>
        <v xml:space="preserve"> </v>
      </c>
      <c r="BQ23" s="92" t="str">
        <f t="shared" si="17"/>
        <v/>
      </c>
      <c r="BR23" s="89" t="str">
        <f t="shared" si="18"/>
        <v xml:space="preserve"> </v>
      </c>
      <c r="BS23" s="92" t="str">
        <f t="shared" si="19"/>
        <v xml:space="preserve"> </v>
      </c>
      <c r="BT23" s="92" t="str">
        <f t="shared" si="20"/>
        <v xml:space="preserve"> </v>
      </c>
      <c r="BU23" s="54"/>
      <c r="BW23" s="8"/>
      <c r="BX23" s="8"/>
      <c r="BY23" s="8"/>
      <c r="BZ23" s="8"/>
      <c r="CA23" s="8"/>
      <c r="CB23" s="8"/>
      <c r="CC23" s="28"/>
      <c r="CD23" s="8"/>
      <c r="CE23" s="8"/>
      <c r="CF23" s="8"/>
    </row>
    <row r="24" spans="1:84" ht="34.5" customHeight="1" thickBot="1" x14ac:dyDescent="0.4">
      <c r="A24" s="53">
        <f t="shared" si="21"/>
        <v>11</v>
      </c>
      <c r="B24" s="51"/>
      <c r="C24" s="52"/>
      <c r="D24" s="93"/>
      <c r="E24" s="93"/>
      <c r="F24" s="93"/>
      <c r="G24" s="93"/>
      <c r="H24" s="93"/>
      <c r="I24" s="93"/>
      <c r="J24" s="93"/>
      <c r="K24" s="93"/>
      <c r="L24" s="89" t="str">
        <f>IF(ISBLANK($C24)=TRUE," ",IF(COUNTBLANK(D24:K24)=COLUMNS(D24:K24),0,SUM(D24:K24)*(100-'DATA ENTRY'!$G$10)/SUM($D$13:$K$13)+'DATA ENTRY'!$G$10))</f>
        <v xml:space="preserve"> </v>
      </c>
      <c r="M24" s="90" t="str">
        <f t="shared" si="2"/>
        <v xml:space="preserve"> </v>
      </c>
      <c r="N24" s="93"/>
      <c r="O24" s="93"/>
      <c r="P24" s="93"/>
      <c r="Q24" s="93"/>
      <c r="R24" s="93"/>
      <c r="S24" s="93"/>
      <c r="T24" s="89" t="str">
        <f>IF(ISBLANK($C24)," ",IF(COUNTBLANK(N24:S24)=COLUMNS(N24:S24),0,(SUM(N24:S24)*(100-'DATA ENTRY'!$G$10)/SUM($N$13:$S$13))+'DATA ENTRY'!$G$10))</f>
        <v xml:space="preserve"> </v>
      </c>
      <c r="U24" s="90" t="str">
        <f t="shared" si="3"/>
        <v xml:space="preserve"> </v>
      </c>
      <c r="V24" s="93"/>
      <c r="W24" s="93"/>
      <c r="X24" s="93"/>
      <c r="Y24" s="93"/>
      <c r="Z24" s="93"/>
      <c r="AA24" s="93"/>
      <c r="AB24" s="89" t="str">
        <f>IF(ISBLANK($C24)," ",IF(COUNTBLANK(V24:AA24)=COLUMNS(V24:AA24),0,(SUM(V24:AA24)*(100-'DATA ENTRY'!$G$10)/SUM($V$13:$AA$13))+'DATA ENTRY'!$G$10))</f>
        <v xml:space="preserve"> </v>
      </c>
      <c r="AC24" s="90" t="str">
        <f t="shared" si="4"/>
        <v xml:space="preserve"> </v>
      </c>
      <c r="AD24" s="93"/>
      <c r="AE24" s="89" t="str">
        <f>IF(ISBLANK(C24)," ",IF(ISBLANK(AD24)=TRUE,0,IF(ISTEXT(AD24)=TRUE,LOOKUP(AD24,remarks),(AD24*(100-'DATA ENTRY'!$G$10)/$AD$13)+'DATA ENTRY'!$G$10)))</f>
        <v xml:space="preserve"> </v>
      </c>
      <c r="AF24" s="91" t="str">
        <f t="shared" si="5"/>
        <v xml:space="preserve"> </v>
      </c>
      <c r="AG24" s="92" t="str">
        <f t="shared" si="6"/>
        <v xml:space="preserve"> </v>
      </c>
      <c r="AH24" s="92" t="str">
        <f t="shared" si="7"/>
        <v xml:space="preserve"> </v>
      </c>
      <c r="AI24" s="92" t="str">
        <f t="shared" si="8"/>
        <v xml:space="preserve"> </v>
      </c>
      <c r="AJ24" s="93"/>
      <c r="AK24" s="93"/>
      <c r="AL24" s="93"/>
      <c r="AM24" s="93"/>
      <c r="AN24" s="93"/>
      <c r="AO24" s="93"/>
      <c r="AP24" s="93"/>
      <c r="AQ24" s="93"/>
      <c r="AR24" s="89" t="str">
        <f>IF(ISBLANK($C24)=TRUE," ",IF(COUNTBLANK(AJ24:AQ24)=COLUMNS(AJ24:AQ24),0,SUM(AJ24:AQ24)*(100-'DATA ENTRY'!$G$10)/SUM($AJ$13:$AQ$13)+'DATA ENTRY'!$G$10))</f>
        <v xml:space="preserve"> </v>
      </c>
      <c r="AS24" s="92" t="str">
        <f t="shared" si="9"/>
        <v xml:space="preserve"> </v>
      </c>
      <c r="AT24" s="93"/>
      <c r="AU24" s="93"/>
      <c r="AV24" s="93"/>
      <c r="AW24" s="93"/>
      <c r="AX24" s="93"/>
      <c r="AY24" s="93"/>
      <c r="AZ24" s="89" t="str">
        <f>IF(ISBLANK($C24)=TRUE," ",IF(COUNTBLANK(AT24:AY24)=COLUMNS(AT24:AY24),0,(SUM(AT24:AY24)*(100-'DATA ENTRY'!$G$10)/SUM($AT$13:$AY$13))+'DATA ENTRY'!$G$10))</f>
        <v xml:space="preserve"> </v>
      </c>
      <c r="BA24" s="92" t="str">
        <f t="shared" si="10"/>
        <v xml:space="preserve"> </v>
      </c>
      <c r="BB24" s="93"/>
      <c r="BC24" s="93"/>
      <c r="BD24" s="93"/>
      <c r="BE24" s="93"/>
      <c r="BF24" s="93"/>
      <c r="BG24" s="93"/>
      <c r="BH24" s="89" t="str">
        <f>IF(ISBLANK($C24)=TRUE," ",IF(ISTEXT(AD24)=TRUE,AD24,IF(COUNTBLANK(BB24:BG24)=COLUMNS(BB24:BG24),0,(SUM(BB24:BG24)*(100-'DATA ENTRY'!$G$10)/SUM($BB$13:$BG$13))+'DATA ENTRY'!$G$10)))</f>
        <v xml:space="preserve"> </v>
      </c>
      <c r="BI24" s="92" t="str">
        <f t="shared" si="11"/>
        <v xml:space="preserve"> </v>
      </c>
      <c r="BJ24" s="93"/>
      <c r="BK24" s="89" t="str">
        <f>IF(ISBLANK(C24)=TRUE," ",IF(ISTEXT(AD24)=TRUE,AD24,IF(ISBLANK(BJ24),0,IF(ISTEXT(BJ24)=TRUE,LOOKUP(BJ24,remarks),(BJ24*(100-'DATA ENTRY'!$G$10)/$BJ$13)+'DATA ENTRY'!$G$10))))</f>
        <v xml:space="preserve"> </v>
      </c>
      <c r="BL24" s="92" t="str">
        <f t="shared" si="12"/>
        <v xml:space="preserve"> </v>
      </c>
      <c r="BM24" s="92" t="str">
        <f t="shared" si="13"/>
        <v/>
      </c>
      <c r="BN24" s="92" t="str">
        <f t="shared" si="14"/>
        <v xml:space="preserve"> </v>
      </c>
      <c r="BO24" s="92" t="str">
        <f t="shared" si="15"/>
        <v xml:space="preserve"> </v>
      </c>
      <c r="BP24" s="92" t="str">
        <f t="shared" si="16"/>
        <v xml:space="preserve"> </v>
      </c>
      <c r="BQ24" s="92" t="str">
        <f t="shared" si="17"/>
        <v/>
      </c>
      <c r="BR24" s="89" t="str">
        <f t="shared" si="18"/>
        <v xml:space="preserve"> </v>
      </c>
      <c r="BS24" s="92" t="str">
        <f t="shared" si="19"/>
        <v xml:space="preserve"> </v>
      </c>
      <c r="BT24" s="92" t="str">
        <f t="shared" si="20"/>
        <v xml:space="preserve"> </v>
      </c>
      <c r="BU24" s="54"/>
      <c r="BW24" s="61" t="s">
        <v>27</v>
      </c>
      <c r="BX24" s="129" t="s">
        <v>73</v>
      </c>
      <c r="BY24" s="117"/>
      <c r="BZ24" s="117"/>
      <c r="CA24" s="118"/>
      <c r="CB24" s="62">
        <f>COUNTIF(BT14:BT73,"INC")</f>
        <v>0</v>
      </c>
      <c r="CC24" s="28"/>
      <c r="CD24" s="8"/>
      <c r="CE24" s="8"/>
      <c r="CF24" s="8"/>
    </row>
    <row r="25" spans="1:84" ht="34.5" customHeight="1" thickBot="1" x14ac:dyDescent="0.4">
      <c r="A25" s="53">
        <f t="shared" si="21"/>
        <v>12</v>
      </c>
      <c r="B25" s="51"/>
      <c r="C25" s="52"/>
      <c r="D25" s="93"/>
      <c r="E25" s="93"/>
      <c r="F25" s="93"/>
      <c r="G25" s="93"/>
      <c r="H25" s="93"/>
      <c r="I25" s="93"/>
      <c r="J25" s="93"/>
      <c r="K25" s="93"/>
      <c r="L25" s="89" t="str">
        <f>IF(ISBLANK($C25)=TRUE," ",IF(COUNTBLANK(D25:K25)=COLUMNS(D25:K25),0,SUM(D25:K25)*(100-'DATA ENTRY'!$G$10)/SUM($D$13:$K$13)+'DATA ENTRY'!$G$10))</f>
        <v xml:space="preserve"> </v>
      </c>
      <c r="M25" s="90" t="str">
        <f t="shared" si="2"/>
        <v xml:space="preserve"> </v>
      </c>
      <c r="N25" s="93"/>
      <c r="O25" s="93"/>
      <c r="P25" s="93"/>
      <c r="Q25" s="93"/>
      <c r="R25" s="93"/>
      <c r="S25" s="93"/>
      <c r="T25" s="89" t="str">
        <f>IF(ISBLANK($C25)," ",IF(COUNTBLANK(N25:S25)=COLUMNS(N25:S25),0,(SUM(N25:S25)*(100-'DATA ENTRY'!$G$10)/SUM($N$13:$S$13))+'DATA ENTRY'!$G$10))</f>
        <v xml:space="preserve"> </v>
      </c>
      <c r="U25" s="90" t="str">
        <f t="shared" si="3"/>
        <v xml:space="preserve"> </v>
      </c>
      <c r="V25" s="93"/>
      <c r="W25" s="93"/>
      <c r="X25" s="93"/>
      <c r="Y25" s="93"/>
      <c r="Z25" s="93"/>
      <c r="AA25" s="93"/>
      <c r="AB25" s="89" t="str">
        <f>IF(ISBLANK($C25)," ",IF(COUNTBLANK(V25:AA25)=COLUMNS(V25:AA25),0,(SUM(V25:AA25)*(100-'DATA ENTRY'!$G$10)/SUM($V$13:$AA$13))+'DATA ENTRY'!$G$10))</f>
        <v xml:space="preserve"> </v>
      </c>
      <c r="AC25" s="90" t="str">
        <f t="shared" si="4"/>
        <v xml:space="preserve"> </v>
      </c>
      <c r="AD25" s="93"/>
      <c r="AE25" s="89" t="str">
        <f>IF(ISBLANK(C25)," ",IF(ISBLANK(AD25)=TRUE,0,IF(ISTEXT(AD25)=TRUE,LOOKUP(AD25,remarks),(AD25*(100-'DATA ENTRY'!$G$10)/$AD$13)+'DATA ENTRY'!$G$10)))</f>
        <v xml:space="preserve"> </v>
      </c>
      <c r="AF25" s="91" t="str">
        <f t="shared" si="5"/>
        <v xml:space="preserve"> </v>
      </c>
      <c r="AG25" s="92" t="str">
        <f t="shared" si="6"/>
        <v xml:space="preserve"> </v>
      </c>
      <c r="AH25" s="92" t="str">
        <f t="shared" si="7"/>
        <v xml:space="preserve"> </v>
      </c>
      <c r="AI25" s="92" t="str">
        <f t="shared" si="8"/>
        <v xml:space="preserve"> </v>
      </c>
      <c r="AJ25" s="93"/>
      <c r="AK25" s="93"/>
      <c r="AL25" s="93"/>
      <c r="AM25" s="93"/>
      <c r="AN25" s="93"/>
      <c r="AO25" s="93"/>
      <c r="AP25" s="93"/>
      <c r="AQ25" s="93"/>
      <c r="AR25" s="89" t="str">
        <f>IF(ISBLANK($C25)=TRUE," ",IF(COUNTBLANK(AJ25:AQ25)=COLUMNS(AJ25:AQ25),0,SUM(AJ25:AQ25)*(100-'DATA ENTRY'!$G$10)/SUM($AJ$13:$AQ$13)+'DATA ENTRY'!$G$10))</f>
        <v xml:space="preserve"> </v>
      </c>
      <c r="AS25" s="92" t="str">
        <f t="shared" si="9"/>
        <v xml:space="preserve"> </v>
      </c>
      <c r="AT25" s="93"/>
      <c r="AU25" s="93"/>
      <c r="AV25" s="93"/>
      <c r="AW25" s="93"/>
      <c r="AX25" s="93"/>
      <c r="AY25" s="93"/>
      <c r="AZ25" s="89" t="str">
        <f>IF(ISBLANK($C25)=TRUE," ",IF(COUNTBLANK(AT25:AY25)=COLUMNS(AT25:AY25),0,(SUM(AT25:AY25)*(100-'DATA ENTRY'!$G$10)/SUM($AT$13:$AY$13))+'DATA ENTRY'!$G$10))</f>
        <v xml:space="preserve"> </v>
      </c>
      <c r="BA25" s="92" t="str">
        <f t="shared" si="10"/>
        <v xml:space="preserve"> </v>
      </c>
      <c r="BB25" s="93"/>
      <c r="BC25" s="93"/>
      <c r="BD25" s="93"/>
      <c r="BE25" s="93"/>
      <c r="BF25" s="93"/>
      <c r="BG25" s="93"/>
      <c r="BH25" s="89" t="str">
        <f>IF(ISBLANK($C25)=TRUE," ",IF(ISTEXT(AD25)=TRUE,AD25,IF(COUNTBLANK(BB25:BG25)=COLUMNS(BB25:BG25),0,(SUM(BB25:BG25)*(100-'DATA ENTRY'!$G$10)/SUM($BB$13:$BG$13))+'DATA ENTRY'!$G$10)))</f>
        <v xml:space="preserve"> </v>
      </c>
      <c r="BI25" s="92" t="str">
        <f t="shared" si="11"/>
        <v xml:space="preserve"> </v>
      </c>
      <c r="BJ25" s="93"/>
      <c r="BK25" s="89" t="str">
        <f>IF(ISBLANK(C25)=TRUE," ",IF(ISTEXT(AD25)=TRUE,AD25,IF(ISBLANK(BJ25),0,IF(ISTEXT(BJ25)=TRUE,LOOKUP(BJ25,remarks),(BJ25*(100-'DATA ENTRY'!$G$10)/$BJ$13)+'DATA ENTRY'!$G$10))))</f>
        <v xml:space="preserve"> </v>
      </c>
      <c r="BL25" s="92" t="str">
        <f t="shared" si="12"/>
        <v xml:space="preserve"> </v>
      </c>
      <c r="BM25" s="92" t="str">
        <f t="shared" si="13"/>
        <v/>
      </c>
      <c r="BN25" s="92" t="str">
        <f t="shared" si="14"/>
        <v xml:space="preserve"> </v>
      </c>
      <c r="BO25" s="92" t="str">
        <f t="shared" si="15"/>
        <v xml:space="preserve"> </v>
      </c>
      <c r="BP25" s="92" t="str">
        <f t="shared" si="16"/>
        <v xml:space="preserve"> </v>
      </c>
      <c r="BQ25" s="92" t="str">
        <f t="shared" si="17"/>
        <v/>
      </c>
      <c r="BR25" s="89" t="str">
        <f t="shared" si="18"/>
        <v xml:space="preserve"> </v>
      </c>
      <c r="BS25" s="92" t="str">
        <f t="shared" si="19"/>
        <v xml:space="preserve"> </v>
      </c>
      <c r="BT25" s="92" t="str">
        <f t="shared" si="20"/>
        <v xml:space="preserve"> </v>
      </c>
      <c r="BU25" s="54"/>
      <c r="BW25" s="63" t="s">
        <v>33</v>
      </c>
      <c r="BX25" s="129" t="s">
        <v>74</v>
      </c>
      <c r="BY25" s="117"/>
      <c r="BZ25" s="117"/>
      <c r="CA25" s="118"/>
      <c r="CB25" s="64">
        <f>COUNTIF(BT14:BT73,"NJ")</f>
        <v>0</v>
      </c>
      <c r="CC25" s="28"/>
      <c r="CD25" s="8"/>
      <c r="CE25" s="8"/>
      <c r="CF25" s="8"/>
    </row>
    <row r="26" spans="1:84" ht="34.5" customHeight="1" thickBot="1" x14ac:dyDescent="0.4">
      <c r="A26" s="53">
        <f t="shared" si="21"/>
        <v>13</v>
      </c>
      <c r="B26" s="51"/>
      <c r="C26" s="52"/>
      <c r="D26" s="93"/>
      <c r="E26" s="93"/>
      <c r="F26" s="93"/>
      <c r="G26" s="93"/>
      <c r="H26" s="93"/>
      <c r="I26" s="93"/>
      <c r="J26" s="93"/>
      <c r="K26" s="93"/>
      <c r="L26" s="89" t="str">
        <f>IF(ISBLANK($C26)=TRUE," ",IF(COUNTBLANK(D26:K26)=COLUMNS(D26:K26),0,SUM(D26:K26)*(100-'DATA ENTRY'!$G$10)/SUM($D$13:$K$13)+'DATA ENTRY'!$G$10))</f>
        <v xml:space="preserve"> </v>
      </c>
      <c r="M26" s="90" t="str">
        <f t="shared" si="2"/>
        <v xml:space="preserve"> </v>
      </c>
      <c r="N26" s="93"/>
      <c r="O26" s="93"/>
      <c r="P26" s="93"/>
      <c r="Q26" s="93"/>
      <c r="R26" s="93"/>
      <c r="S26" s="93"/>
      <c r="T26" s="89" t="str">
        <f>IF(ISBLANK($C26)," ",IF(COUNTBLANK(N26:S26)=COLUMNS(N26:S26),0,(SUM(N26:S26)*(100-'DATA ENTRY'!$G$10)/SUM($N$13:$S$13))+'DATA ENTRY'!$G$10))</f>
        <v xml:space="preserve"> </v>
      </c>
      <c r="U26" s="90" t="str">
        <f t="shared" si="3"/>
        <v xml:space="preserve"> </v>
      </c>
      <c r="V26" s="93"/>
      <c r="W26" s="93"/>
      <c r="X26" s="93"/>
      <c r="Y26" s="93"/>
      <c r="Z26" s="93"/>
      <c r="AA26" s="93"/>
      <c r="AB26" s="89" t="str">
        <f>IF(ISBLANK($C26)," ",IF(COUNTBLANK(V26:AA26)=COLUMNS(V26:AA26),0,(SUM(V26:AA26)*(100-'DATA ENTRY'!$G$10)/SUM($V$13:$AA$13))+'DATA ENTRY'!$G$10))</f>
        <v xml:space="preserve"> </v>
      </c>
      <c r="AC26" s="90" t="str">
        <f t="shared" si="4"/>
        <v xml:space="preserve"> </v>
      </c>
      <c r="AD26" s="93"/>
      <c r="AE26" s="89" t="str">
        <f>IF(ISBLANK(C26)," ",IF(ISBLANK(AD26)=TRUE,0,IF(ISTEXT(AD26)=TRUE,LOOKUP(AD26,remarks),(AD26*(100-'DATA ENTRY'!$G$10)/$AD$13)+'DATA ENTRY'!$G$10)))</f>
        <v xml:space="preserve"> </v>
      </c>
      <c r="AF26" s="91" t="str">
        <f t="shared" si="5"/>
        <v xml:space="preserve"> </v>
      </c>
      <c r="AG26" s="92" t="str">
        <f t="shared" si="6"/>
        <v xml:space="preserve"> </v>
      </c>
      <c r="AH26" s="92" t="str">
        <f t="shared" si="7"/>
        <v xml:space="preserve"> </v>
      </c>
      <c r="AI26" s="92" t="str">
        <f t="shared" si="8"/>
        <v xml:space="preserve"> </v>
      </c>
      <c r="AJ26" s="93"/>
      <c r="AK26" s="93"/>
      <c r="AL26" s="93"/>
      <c r="AM26" s="93"/>
      <c r="AN26" s="93"/>
      <c r="AO26" s="93"/>
      <c r="AP26" s="93"/>
      <c r="AQ26" s="93"/>
      <c r="AR26" s="89" t="str">
        <f>IF(ISBLANK($C26)=TRUE," ",IF(COUNTBLANK(AJ26:AQ26)=COLUMNS(AJ26:AQ26),0,SUM(AJ26:AQ26)*(100-'DATA ENTRY'!$G$10)/SUM($AJ$13:$AQ$13)+'DATA ENTRY'!$G$10))</f>
        <v xml:space="preserve"> </v>
      </c>
      <c r="AS26" s="92" t="str">
        <f t="shared" si="9"/>
        <v xml:space="preserve"> </v>
      </c>
      <c r="AT26" s="93"/>
      <c r="AU26" s="93"/>
      <c r="AV26" s="93"/>
      <c r="AW26" s="93"/>
      <c r="AX26" s="93"/>
      <c r="AY26" s="93"/>
      <c r="AZ26" s="89" t="str">
        <f>IF(ISBLANK($C26)=TRUE," ",IF(COUNTBLANK(AT26:AY26)=COLUMNS(AT26:AY26),0,(SUM(AT26:AY26)*(100-'DATA ENTRY'!$G$10)/SUM($AT$13:$AY$13))+'DATA ENTRY'!$G$10))</f>
        <v xml:space="preserve"> </v>
      </c>
      <c r="BA26" s="92" t="str">
        <f t="shared" si="10"/>
        <v xml:space="preserve"> </v>
      </c>
      <c r="BB26" s="93"/>
      <c r="BC26" s="93"/>
      <c r="BD26" s="93"/>
      <c r="BE26" s="93"/>
      <c r="BF26" s="93"/>
      <c r="BG26" s="93"/>
      <c r="BH26" s="89" t="str">
        <f>IF(ISBLANK($C26)=TRUE," ",IF(ISTEXT(AD26)=TRUE,AD26,IF(COUNTBLANK(BB26:BG26)=COLUMNS(BB26:BG26),0,(SUM(BB26:BG26)*(100-'DATA ENTRY'!$G$10)/SUM($BB$13:$BG$13))+'DATA ENTRY'!$G$10)))</f>
        <v xml:space="preserve"> </v>
      </c>
      <c r="BI26" s="92" t="str">
        <f t="shared" si="11"/>
        <v xml:space="preserve"> </v>
      </c>
      <c r="BJ26" s="93"/>
      <c r="BK26" s="89" t="str">
        <f>IF(ISBLANK(C26)=TRUE," ",IF(ISTEXT(AD26)=TRUE,AD26,IF(ISBLANK(BJ26),0,IF(ISTEXT(BJ26)=TRUE,LOOKUP(BJ26,remarks),(BJ26*(100-'DATA ENTRY'!$G$10)/$BJ$13)+'DATA ENTRY'!$G$10))))</f>
        <v xml:space="preserve"> </v>
      </c>
      <c r="BL26" s="92" t="str">
        <f t="shared" si="12"/>
        <v xml:space="preserve"> </v>
      </c>
      <c r="BM26" s="92" t="str">
        <f t="shared" si="13"/>
        <v/>
      </c>
      <c r="BN26" s="92" t="str">
        <f t="shared" si="14"/>
        <v xml:space="preserve"> </v>
      </c>
      <c r="BO26" s="92" t="str">
        <f t="shared" si="15"/>
        <v xml:space="preserve"> </v>
      </c>
      <c r="BP26" s="92" t="str">
        <f t="shared" si="16"/>
        <v xml:space="preserve"> </v>
      </c>
      <c r="BQ26" s="92" t="str">
        <f t="shared" si="17"/>
        <v/>
      </c>
      <c r="BR26" s="89" t="str">
        <f t="shared" si="18"/>
        <v xml:space="preserve"> </v>
      </c>
      <c r="BS26" s="92" t="str">
        <f t="shared" si="19"/>
        <v xml:space="preserve"> </v>
      </c>
      <c r="BT26" s="92" t="str">
        <f t="shared" si="20"/>
        <v xml:space="preserve"> </v>
      </c>
      <c r="BU26" s="54"/>
      <c r="BW26" s="63" t="s">
        <v>40</v>
      </c>
      <c r="BX26" s="129" t="s">
        <v>75</v>
      </c>
      <c r="BY26" s="117"/>
      <c r="BZ26" s="117"/>
      <c r="CA26" s="118"/>
      <c r="CB26" s="64">
        <f>COUNTIF(BT14:BT73,"UD")</f>
        <v>0</v>
      </c>
      <c r="CC26" s="28"/>
      <c r="CD26" s="8"/>
      <c r="CE26" s="8"/>
      <c r="CF26" s="8"/>
    </row>
    <row r="27" spans="1:84" ht="34.5" customHeight="1" thickBot="1" x14ac:dyDescent="0.4">
      <c r="A27" s="53">
        <f t="shared" si="21"/>
        <v>14</v>
      </c>
      <c r="B27" s="51"/>
      <c r="C27" s="52"/>
      <c r="D27" s="93"/>
      <c r="E27" s="93"/>
      <c r="F27" s="93"/>
      <c r="G27" s="93"/>
      <c r="H27" s="93"/>
      <c r="I27" s="93"/>
      <c r="J27" s="93"/>
      <c r="K27" s="93"/>
      <c r="L27" s="89" t="str">
        <f>IF(ISBLANK($C27)=TRUE," ",IF(COUNTBLANK(D27:K27)=COLUMNS(D27:K27),0,SUM(D27:K27)*(100-'DATA ENTRY'!$G$10)/SUM($D$13:$K$13)+'DATA ENTRY'!$G$10))</f>
        <v xml:space="preserve"> </v>
      </c>
      <c r="M27" s="90" t="str">
        <f t="shared" si="2"/>
        <v xml:space="preserve"> </v>
      </c>
      <c r="N27" s="93"/>
      <c r="O27" s="93"/>
      <c r="P27" s="93"/>
      <c r="Q27" s="93"/>
      <c r="R27" s="93"/>
      <c r="S27" s="93"/>
      <c r="T27" s="89" t="str">
        <f>IF(ISBLANK($C27)," ",IF(COUNTBLANK(N27:S27)=COLUMNS(N27:S27),0,(SUM(N27:S27)*(100-'DATA ENTRY'!$G$10)/SUM($N$13:$S$13))+'DATA ENTRY'!$G$10))</f>
        <v xml:space="preserve"> </v>
      </c>
      <c r="U27" s="90" t="str">
        <f t="shared" si="3"/>
        <v xml:space="preserve"> </v>
      </c>
      <c r="V27" s="93"/>
      <c r="W27" s="93"/>
      <c r="X27" s="93"/>
      <c r="Y27" s="93"/>
      <c r="Z27" s="93"/>
      <c r="AA27" s="93"/>
      <c r="AB27" s="89" t="str">
        <f>IF(ISBLANK($C27)," ",IF(COUNTBLANK(V27:AA27)=COLUMNS(V27:AA27),0,(SUM(V27:AA27)*(100-'DATA ENTRY'!$G$10)/SUM($V$13:$AA$13))+'DATA ENTRY'!$G$10))</f>
        <v xml:space="preserve"> </v>
      </c>
      <c r="AC27" s="90" t="str">
        <f t="shared" si="4"/>
        <v xml:space="preserve"> </v>
      </c>
      <c r="AD27" s="93"/>
      <c r="AE27" s="89" t="str">
        <f>IF(ISBLANK(C27)," ",IF(ISBLANK(AD27)=TRUE,0,IF(ISTEXT(AD27)=TRUE,LOOKUP(AD27,remarks),(AD27*(100-'DATA ENTRY'!$G$10)/$AD$13)+'DATA ENTRY'!$G$10)))</f>
        <v xml:space="preserve"> </v>
      </c>
      <c r="AF27" s="91" t="str">
        <f t="shared" si="5"/>
        <v xml:space="preserve"> </v>
      </c>
      <c r="AG27" s="92" t="str">
        <f t="shared" si="6"/>
        <v xml:space="preserve"> </v>
      </c>
      <c r="AH27" s="92" t="str">
        <f t="shared" si="7"/>
        <v xml:space="preserve"> </v>
      </c>
      <c r="AI27" s="92" t="str">
        <f t="shared" si="8"/>
        <v xml:space="preserve"> </v>
      </c>
      <c r="AJ27" s="93"/>
      <c r="AK27" s="93"/>
      <c r="AL27" s="93"/>
      <c r="AM27" s="93"/>
      <c r="AN27" s="93"/>
      <c r="AO27" s="93"/>
      <c r="AP27" s="93"/>
      <c r="AQ27" s="93"/>
      <c r="AR27" s="89" t="str">
        <f>IF(ISBLANK($C27)=TRUE," ",IF(COUNTBLANK(AJ27:AQ27)=COLUMNS(AJ27:AQ27),0,SUM(AJ27:AQ27)*(100-'DATA ENTRY'!$G$10)/SUM($AJ$13:$AQ$13)+'DATA ENTRY'!$G$10))</f>
        <v xml:space="preserve"> </v>
      </c>
      <c r="AS27" s="92" t="str">
        <f t="shared" si="9"/>
        <v xml:space="preserve"> </v>
      </c>
      <c r="AT27" s="93"/>
      <c r="AU27" s="93"/>
      <c r="AV27" s="93"/>
      <c r="AW27" s="93"/>
      <c r="AX27" s="93"/>
      <c r="AY27" s="93"/>
      <c r="AZ27" s="89" t="str">
        <f>IF(ISBLANK($C27)=TRUE," ",IF(COUNTBLANK(AT27:AY27)=COLUMNS(AT27:AY27),0,(SUM(AT27:AY27)*(100-'DATA ENTRY'!$G$10)/SUM($AT$13:$AY$13))+'DATA ENTRY'!$G$10))</f>
        <v xml:space="preserve"> </v>
      </c>
      <c r="BA27" s="92" t="str">
        <f t="shared" si="10"/>
        <v xml:space="preserve"> </v>
      </c>
      <c r="BB27" s="93"/>
      <c r="BC27" s="93"/>
      <c r="BD27" s="93"/>
      <c r="BE27" s="93"/>
      <c r="BF27" s="93"/>
      <c r="BG27" s="93"/>
      <c r="BH27" s="89" t="str">
        <f>IF(ISBLANK($C27)=TRUE," ",IF(ISTEXT(AD27)=TRUE,AD27,IF(COUNTBLANK(BB27:BG27)=COLUMNS(BB27:BG27),0,(SUM(BB27:BG27)*(100-'DATA ENTRY'!$G$10)/SUM($BB$13:$BG$13))+'DATA ENTRY'!$G$10)))</f>
        <v xml:space="preserve"> </v>
      </c>
      <c r="BI27" s="92" t="str">
        <f t="shared" si="11"/>
        <v xml:space="preserve"> </v>
      </c>
      <c r="BJ27" s="93"/>
      <c r="BK27" s="89" t="str">
        <f>IF(ISBLANK(C27)=TRUE," ",IF(ISTEXT(AD27)=TRUE,AD27,IF(ISBLANK(BJ27),0,IF(ISTEXT(BJ27)=TRUE,LOOKUP(BJ27,remarks),(BJ27*(100-'DATA ENTRY'!$G$10)/$BJ$13)+'DATA ENTRY'!$G$10))))</f>
        <v xml:space="preserve"> </v>
      </c>
      <c r="BL27" s="92" t="str">
        <f t="shared" si="12"/>
        <v xml:space="preserve"> </v>
      </c>
      <c r="BM27" s="92" t="str">
        <f t="shared" si="13"/>
        <v/>
      </c>
      <c r="BN27" s="92" t="str">
        <f t="shared" si="14"/>
        <v xml:space="preserve"> </v>
      </c>
      <c r="BO27" s="92" t="str">
        <f t="shared" si="15"/>
        <v xml:space="preserve"> </v>
      </c>
      <c r="BP27" s="92" t="str">
        <f t="shared" si="16"/>
        <v xml:space="preserve"> </v>
      </c>
      <c r="BQ27" s="92" t="str">
        <f t="shared" si="17"/>
        <v/>
      </c>
      <c r="BR27" s="89" t="str">
        <f t="shared" si="18"/>
        <v xml:space="preserve"> </v>
      </c>
      <c r="BS27" s="92" t="str">
        <f t="shared" si="19"/>
        <v xml:space="preserve"> </v>
      </c>
      <c r="BT27" s="92" t="str">
        <f t="shared" si="20"/>
        <v xml:space="preserve"> </v>
      </c>
      <c r="BU27" s="54"/>
      <c r="BW27" s="63" t="s">
        <v>36</v>
      </c>
      <c r="BX27" s="129" t="s">
        <v>76</v>
      </c>
      <c r="BY27" s="117"/>
      <c r="BZ27" s="117"/>
      <c r="CA27" s="118"/>
      <c r="CB27" s="64">
        <f>COUNTIF(BT14:BT73,"OD")</f>
        <v>0</v>
      </c>
      <c r="CC27" s="28"/>
      <c r="CD27" s="8"/>
      <c r="CE27" s="8"/>
      <c r="CF27" s="8"/>
    </row>
    <row r="28" spans="1:84" ht="34.5" customHeight="1" thickBot="1" x14ac:dyDescent="0.4">
      <c r="A28" s="53">
        <f t="shared" si="21"/>
        <v>15</v>
      </c>
      <c r="B28" s="51"/>
      <c r="C28" s="52"/>
      <c r="D28" s="93"/>
      <c r="E28" s="93"/>
      <c r="F28" s="93"/>
      <c r="G28" s="93"/>
      <c r="H28" s="93"/>
      <c r="I28" s="93"/>
      <c r="J28" s="93"/>
      <c r="K28" s="93"/>
      <c r="L28" s="89" t="str">
        <f>IF(ISBLANK($C28)=TRUE," ",IF(COUNTBLANK(D28:K28)=COLUMNS(D28:K28),0,SUM(D28:K28)*(100-'DATA ENTRY'!$G$10)/SUM($D$13:$K$13)+'DATA ENTRY'!$G$10))</f>
        <v xml:space="preserve"> </v>
      </c>
      <c r="M28" s="90" t="str">
        <f t="shared" si="2"/>
        <v xml:space="preserve"> </v>
      </c>
      <c r="N28" s="93"/>
      <c r="O28" s="93"/>
      <c r="P28" s="93"/>
      <c r="Q28" s="93"/>
      <c r="R28" s="93"/>
      <c r="S28" s="93"/>
      <c r="T28" s="89" t="str">
        <f>IF(ISBLANK($C28)," ",IF(COUNTBLANK(N28:S28)=COLUMNS(N28:S28),0,(SUM(N28:S28)*(100-'DATA ENTRY'!$G$10)/SUM($N$13:$S$13))+'DATA ENTRY'!$G$10))</f>
        <v xml:space="preserve"> </v>
      </c>
      <c r="U28" s="90" t="str">
        <f t="shared" si="3"/>
        <v xml:space="preserve"> </v>
      </c>
      <c r="V28" s="93"/>
      <c r="W28" s="93"/>
      <c r="X28" s="93"/>
      <c r="Y28" s="93"/>
      <c r="Z28" s="93"/>
      <c r="AA28" s="93"/>
      <c r="AB28" s="89" t="str">
        <f>IF(ISBLANK($C28)," ",IF(COUNTBLANK(V28:AA28)=COLUMNS(V28:AA28),0,(SUM(V28:AA28)*(100-'DATA ENTRY'!$G$10)/SUM($V$13:$AA$13))+'DATA ENTRY'!$G$10))</f>
        <v xml:space="preserve"> </v>
      </c>
      <c r="AC28" s="90" t="str">
        <f t="shared" si="4"/>
        <v xml:space="preserve"> </v>
      </c>
      <c r="AD28" s="93"/>
      <c r="AE28" s="89" t="str">
        <f>IF(ISBLANK(C28)," ",IF(ISBLANK(AD28)=TRUE,0,IF(ISTEXT(AD28)=TRUE,LOOKUP(AD28,remarks),(AD28*(100-'DATA ENTRY'!$G$10)/$AD$13)+'DATA ENTRY'!$G$10)))</f>
        <v xml:space="preserve"> </v>
      </c>
      <c r="AF28" s="91" t="str">
        <f t="shared" si="5"/>
        <v xml:space="preserve"> </v>
      </c>
      <c r="AG28" s="92" t="str">
        <f t="shared" si="6"/>
        <v xml:space="preserve"> </v>
      </c>
      <c r="AH28" s="92" t="str">
        <f t="shared" si="7"/>
        <v xml:space="preserve"> </v>
      </c>
      <c r="AI28" s="92" t="str">
        <f t="shared" si="8"/>
        <v xml:space="preserve"> </v>
      </c>
      <c r="AJ28" s="93"/>
      <c r="AK28" s="93"/>
      <c r="AL28" s="93"/>
      <c r="AM28" s="93"/>
      <c r="AN28" s="93"/>
      <c r="AO28" s="93"/>
      <c r="AP28" s="93"/>
      <c r="AQ28" s="93"/>
      <c r="AR28" s="89" t="str">
        <f>IF(ISBLANK($C28)=TRUE," ",IF(COUNTBLANK(AJ28:AQ28)=COLUMNS(AJ28:AQ28),0,SUM(AJ28:AQ28)*(100-'DATA ENTRY'!$G$10)/SUM($AJ$13:$AQ$13)+'DATA ENTRY'!$G$10))</f>
        <v xml:space="preserve"> </v>
      </c>
      <c r="AS28" s="92" t="str">
        <f t="shared" si="9"/>
        <v xml:space="preserve"> </v>
      </c>
      <c r="AT28" s="93"/>
      <c r="AU28" s="93"/>
      <c r="AV28" s="93"/>
      <c r="AW28" s="93"/>
      <c r="AX28" s="93"/>
      <c r="AY28" s="93"/>
      <c r="AZ28" s="89" t="str">
        <f>IF(ISBLANK($C28)=TRUE," ",IF(COUNTBLANK(AT28:AY28)=COLUMNS(AT28:AY28),0,(SUM(AT28:AY28)*(100-'DATA ENTRY'!$G$10)/SUM($AT$13:$AY$13))+'DATA ENTRY'!$G$10))</f>
        <v xml:space="preserve"> </v>
      </c>
      <c r="BA28" s="92" t="str">
        <f t="shared" si="10"/>
        <v xml:space="preserve"> </v>
      </c>
      <c r="BB28" s="93"/>
      <c r="BC28" s="93"/>
      <c r="BD28" s="93"/>
      <c r="BE28" s="93"/>
      <c r="BF28" s="93"/>
      <c r="BG28" s="93"/>
      <c r="BH28" s="89" t="str">
        <f>IF(ISBLANK($C28)=TRUE," ",IF(ISTEXT(AD28)=TRUE,AD28,IF(COUNTBLANK(BB28:BG28)=COLUMNS(BB28:BG28),0,(SUM(BB28:BG28)*(100-'DATA ENTRY'!$G$10)/SUM($BB$13:$BG$13))+'DATA ENTRY'!$G$10)))</f>
        <v xml:space="preserve"> </v>
      </c>
      <c r="BI28" s="92" t="str">
        <f t="shared" si="11"/>
        <v xml:space="preserve"> </v>
      </c>
      <c r="BJ28" s="93"/>
      <c r="BK28" s="89" t="str">
        <f>IF(ISBLANK(C28)=TRUE," ",IF(ISTEXT(AD28)=TRUE,AD28,IF(ISBLANK(BJ28),0,IF(ISTEXT(BJ28)=TRUE,LOOKUP(BJ28,remarks),(BJ28*(100-'DATA ENTRY'!$G$10)/$BJ$13)+'DATA ENTRY'!$G$10))))</f>
        <v xml:space="preserve"> </v>
      </c>
      <c r="BL28" s="92" t="str">
        <f t="shared" si="12"/>
        <v xml:space="preserve"> </v>
      </c>
      <c r="BM28" s="92" t="str">
        <f t="shared" si="13"/>
        <v/>
      </c>
      <c r="BN28" s="92" t="str">
        <f t="shared" si="14"/>
        <v xml:space="preserve"> </v>
      </c>
      <c r="BO28" s="92" t="str">
        <f t="shared" si="15"/>
        <v xml:space="preserve"> </v>
      </c>
      <c r="BP28" s="92" t="str">
        <f t="shared" si="16"/>
        <v xml:space="preserve"> </v>
      </c>
      <c r="BQ28" s="92" t="str">
        <f t="shared" si="17"/>
        <v/>
      </c>
      <c r="BR28" s="89" t="str">
        <f t="shared" si="18"/>
        <v xml:space="preserve"> </v>
      </c>
      <c r="BS28" s="92" t="str">
        <f t="shared" si="19"/>
        <v xml:space="preserve"> </v>
      </c>
      <c r="BT28" s="92" t="str">
        <f t="shared" si="20"/>
        <v xml:space="preserve"> </v>
      </c>
      <c r="BU28" s="54"/>
      <c r="BW28" s="63" t="s">
        <v>31</v>
      </c>
      <c r="BX28" s="129" t="s">
        <v>77</v>
      </c>
      <c r="BY28" s="117"/>
      <c r="BZ28" s="117"/>
      <c r="CA28" s="118"/>
      <c r="CB28" s="64">
        <f>COUNTIF(BT14:BT73,"NE")</f>
        <v>0</v>
      </c>
      <c r="CC28" s="28"/>
      <c r="CD28" s="8"/>
      <c r="CE28" s="8"/>
      <c r="CF28" s="8"/>
    </row>
    <row r="29" spans="1:84" ht="34.5" customHeight="1" thickBot="1" x14ac:dyDescent="0.4">
      <c r="A29" s="53">
        <f t="shared" si="21"/>
        <v>16</v>
      </c>
      <c r="B29" s="51"/>
      <c r="C29" s="52"/>
      <c r="D29" s="93"/>
      <c r="E29" s="93"/>
      <c r="F29" s="93"/>
      <c r="G29" s="93"/>
      <c r="H29" s="93"/>
      <c r="I29" s="93"/>
      <c r="J29" s="93"/>
      <c r="K29" s="93"/>
      <c r="L29" s="89" t="str">
        <f>IF(ISBLANK($C29)=TRUE," ",IF(COUNTBLANK(D29:K29)=COLUMNS(D29:K29),0,SUM(D29:K29)*(100-'DATA ENTRY'!$G$10)/SUM($D$13:$K$13)+'DATA ENTRY'!$G$10))</f>
        <v xml:space="preserve"> </v>
      </c>
      <c r="M29" s="90" t="str">
        <f t="shared" si="2"/>
        <v xml:space="preserve"> </v>
      </c>
      <c r="N29" s="93"/>
      <c r="O29" s="93"/>
      <c r="P29" s="93"/>
      <c r="Q29" s="93"/>
      <c r="R29" s="93"/>
      <c r="S29" s="93"/>
      <c r="T29" s="89" t="str">
        <f>IF(ISBLANK($C29)," ",IF(COUNTBLANK(N29:S29)=COLUMNS(N29:S29),0,(SUM(N29:S29)*(100-'DATA ENTRY'!$G$10)/SUM($N$13:$S$13))+'DATA ENTRY'!$G$10))</f>
        <v xml:space="preserve"> </v>
      </c>
      <c r="U29" s="90" t="str">
        <f t="shared" si="3"/>
        <v xml:space="preserve"> </v>
      </c>
      <c r="V29" s="93"/>
      <c r="W29" s="93"/>
      <c r="X29" s="93"/>
      <c r="Y29" s="93"/>
      <c r="Z29" s="93"/>
      <c r="AA29" s="93"/>
      <c r="AB29" s="89" t="str">
        <f>IF(ISBLANK($C29)," ",IF(COUNTBLANK(V29:AA29)=COLUMNS(V29:AA29),0,(SUM(V29:AA29)*(100-'DATA ENTRY'!$G$10)/SUM($V$13:$AA$13))+'DATA ENTRY'!$G$10))</f>
        <v xml:space="preserve"> </v>
      </c>
      <c r="AC29" s="90" t="str">
        <f t="shared" si="4"/>
        <v xml:space="preserve"> </v>
      </c>
      <c r="AD29" s="93"/>
      <c r="AE29" s="89" t="str">
        <f>IF(ISBLANK(C29)," ",IF(ISBLANK(AD29)=TRUE,0,IF(ISTEXT(AD29)=TRUE,LOOKUP(AD29,remarks),(AD29*(100-'DATA ENTRY'!$G$10)/$AD$13)+'DATA ENTRY'!$G$10)))</f>
        <v xml:space="preserve"> </v>
      </c>
      <c r="AF29" s="91" t="str">
        <f t="shared" si="5"/>
        <v xml:space="preserve"> </v>
      </c>
      <c r="AG29" s="92" t="str">
        <f t="shared" si="6"/>
        <v xml:space="preserve"> </v>
      </c>
      <c r="AH29" s="92" t="str">
        <f t="shared" si="7"/>
        <v xml:space="preserve"> </v>
      </c>
      <c r="AI29" s="92" t="str">
        <f t="shared" si="8"/>
        <v xml:space="preserve"> </v>
      </c>
      <c r="AJ29" s="93"/>
      <c r="AK29" s="93"/>
      <c r="AL29" s="93"/>
      <c r="AM29" s="93"/>
      <c r="AN29" s="93"/>
      <c r="AO29" s="93"/>
      <c r="AP29" s="93"/>
      <c r="AQ29" s="93"/>
      <c r="AR29" s="89" t="str">
        <f>IF(ISBLANK($C29)=TRUE," ",IF(COUNTBLANK(AJ29:AQ29)=COLUMNS(AJ29:AQ29),0,SUM(AJ29:AQ29)*(100-'DATA ENTRY'!$G$10)/SUM($AJ$13:$AQ$13)+'DATA ENTRY'!$G$10))</f>
        <v xml:space="preserve"> </v>
      </c>
      <c r="AS29" s="92" t="str">
        <f t="shared" si="9"/>
        <v xml:space="preserve"> </v>
      </c>
      <c r="AT29" s="93"/>
      <c r="AU29" s="93"/>
      <c r="AV29" s="93"/>
      <c r="AW29" s="93"/>
      <c r="AX29" s="93"/>
      <c r="AY29" s="93"/>
      <c r="AZ29" s="89" t="str">
        <f>IF(ISBLANK($C29)=TRUE," ",IF(COUNTBLANK(AT29:AY29)=COLUMNS(AT29:AY29),0,(SUM(AT29:AY29)*(100-'DATA ENTRY'!$G$10)/SUM($AT$13:$AY$13))+'DATA ENTRY'!$G$10))</f>
        <v xml:space="preserve"> </v>
      </c>
      <c r="BA29" s="92" t="str">
        <f t="shared" si="10"/>
        <v xml:space="preserve"> </v>
      </c>
      <c r="BB29" s="93"/>
      <c r="BC29" s="93"/>
      <c r="BD29" s="93"/>
      <c r="BE29" s="93"/>
      <c r="BF29" s="93"/>
      <c r="BG29" s="93"/>
      <c r="BH29" s="89" t="str">
        <f>IF(ISBLANK($C29)=TRUE," ",IF(ISTEXT(AD29)=TRUE,AD29,IF(COUNTBLANK(BB29:BG29)=COLUMNS(BB29:BG29),0,(SUM(BB29:BG29)*(100-'DATA ENTRY'!$G$10)/SUM($BB$13:$BG$13))+'DATA ENTRY'!$G$10)))</f>
        <v xml:space="preserve"> </v>
      </c>
      <c r="BI29" s="92" t="str">
        <f t="shared" si="11"/>
        <v xml:space="preserve"> </v>
      </c>
      <c r="BJ29" s="93"/>
      <c r="BK29" s="89" t="str">
        <f>IF(ISBLANK(C29)=TRUE," ",IF(ISTEXT(AD29)=TRUE,AD29,IF(ISBLANK(BJ29),0,IF(ISTEXT(BJ29)=TRUE,LOOKUP(BJ29,remarks),(BJ29*(100-'DATA ENTRY'!$G$10)/$BJ$13)+'DATA ENTRY'!$G$10))))</f>
        <v xml:space="preserve"> </v>
      </c>
      <c r="BL29" s="92" t="str">
        <f t="shared" si="12"/>
        <v xml:space="preserve"> </v>
      </c>
      <c r="BM29" s="92" t="str">
        <f t="shared" si="13"/>
        <v/>
      </c>
      <c r="BN29" s="92" t="str">
        <f t="shared" si="14"/>
        <v xml:space="preserve"> </v>
      </c>
      <c r="BO29" s="92" t="str">
        <f t="shared" si="15"/>
        <v xml:space="preserve"> </v>
      </c>
      <c r="BP29" s="92" t="str">
        <f t="shared" si="16"/>
        <v xml:space="preserve"> </v>
      </c>
      <c r="BQ29" s="92" t="str">
        <f t="shared" si="17"/>
        <v/>
      </c>
      <c r="BR29" s="89" t="str">
        <f t="shared" si="18"/>
        <v xml:space="preserve"> </v>
      </c>
      <c r="BS29" s="92" t="str">
        <f t="shared" si="19"/>
        <v xml:space="preserve"> </v>
      </c>
      <c r="BT29" s="92" t="str">
        <f t="shared" si="20"/>
        <v xml:space="preserve"> </v>
      </c>
      <c r="BU29" s="54"/>
      <c r="BW29" s="63" t="s">
        <v>29</v>
      </c>
      <c r="BX29" s="129" t="s">
        <v>78</v>
      </c>
      <c r="BY29" s="117"/>
      <c r="BZ29" s="117"/>
      <c r="CA29" s="118"/>
      <c r="CB29" s="64">
        <f>COUNTIF(BT14:BT73,"NA")</f>
        <v>0</v>
      </c>
      <c r="CC29" s="28"/>
      <c r="CD29" s="8"/>
      <c r="CE29" s="8"/>
      <c r="CF29" s="8"/>
    </row>
    <row r="30" spans="1:84" ht="34.5" customHeight="1" thickBot="1" x14ac:dyDescent="0.4">
      <c r="A30" s="53">
        <f t="shared" si="21"/>
        <v>17</v>
      </c>
      <c r="B30" s="51"/>
      <c r="C30" s="52"/>
      <c r="D30" s="93"/>
      <c r="E30" s="93"/>
      <c r="F30" s="93"/>
      <c r="G30" s="93"/>
      <c r="H30" s="93"/>
      <c r="I30" s="93"/>
      <c r="J30" s="93"/>
      <c r="K30" s="93"/>
      <c r="L30" s="89" t="str">
        <f>IF(ISBLANK($C30)=TRUE," ",IF(COUNTBLANK(D30:K30)=COLUMNS(D30:K30),0,SUM(D30:K30)*(100-'DATA ENTRY'!$G$10)/SUM($D$13:$K$13)+'DATA ENTRY'!$G$10))</f>
        <v xml:space="preserve"> </v>
      </c>
      <c r="M30" s="90" t="str">
        <f t="shared" si="2"/>
        <v xml:space="preserve"> </v>
      </c>
      <c r="N30" s="93"/>
      <c r="O30" s="93"/>
      <c r="P30" s="93"/>
      <c r="Q30" s="93"/>
      <c r="R30" s="93"/>
      <c r="S30" s="93"/>
      <c r="T30" s="89" t="str">
        <f>IF(ISBLANK($C30)," ",IF(COUNTBLANK(N30:S30)=COLUMNS(N30:S30),0,(SUM(N30:S30)*(100-'DATA ENTRY'!$G$10)/SUM($N$13:$S$13))+'DATA ENTRY'!$G$10))</f>
        <v xml:space="preserve"> </v>
      </c>
      <c r="U30" s="90" t="str">
        <f t="shared" si="3"/>
        <v xml:space="preserve"> </v>
      </c>
      <c r="V30" s="93"/>
      <c r="W30" s="93"/>
      <c r="X30" s="93"/>
      <c r="Y30" s="93"/>
      <c r="Z30" s="93"/>
      <c r="AA30" s="93"/>
      <c r="AB30" s="89" t="str">
        <f>IF(ISBLANK($C30)," ",IF(COUNTBLANK(V30:AA30)=COLUMNS(V30:AA30),0,(SUM(V30:AA30)*(100-'DATA ENTRY'!$G$10)/SUM($V$13:$AA$13))+'DATA ENTRY'!$G$10))</f>
        <v xml:space="preserve"> </v>
      </c>
      <c r="AC30" s="90" t="str">
        <f t="shared" si="4"/>
        <v xml:space="preserve"> </v>
      </c>
      <c r="AD30" s="93"/>
      <c r="AE30" s="89" t="str">
        <f>IF(ISBLANK(C30)," ",IF(ISBLANK(AD30)=TRUE,0,IF(ISTEXT(AD30)=TRUE,LOOKUP(AD30,remarks),(AD30*(100-'DATA ENTRY'!$G$10)/$AD$13)+'DATA ENTRY'!$G$10)))</f>
        <v xml:space="preserve"> </v>
      </c>
      <c r="AF30" s="91" t="str">
        <f t="shared" si="5"/>
        <v xml:space="preserve"> </v>
      </c>
      <c r="AG30" s="92" t="str">
        <f t="shared" si="6"/>
        <v xml:space="preserve"> </v>
      </c>
      <c r="AH30" s="92" t="str">
        <f t="shared" si="7"/>
        <v xml:space="preserve"> </v>
      </c>
      <c r="AI30" s="92" t="str">
        <f t="shared" si="8"/>
        <v xml:space="preserve"> </v>
      </c>
      <c r="AJ30" s="93"/>
      <c r="AK30" s="93"/>
      <c r="AL30" s="93"/>
      <c r="AM30" s="93"/>
      <c r="AN30" s="93"/>
      <c r="AO30" s="93"/>
      <c r="AP30" s="93"/>
      <c r="AQ30" s="93"/>
      <c r="AR30" s="89" t="str">
        <f>IF(ISBLANK($C30)=TRUE," ",IF(COUNTBLANK(AJ30:AQ30)=COLUMNS(AJ30:AQ30),0,SUM(AJ30:AQ30)*(100-'DATA ENTRY'!$G$10)/SUM($AJ$13:$AQ$13)+'DATA ENTRY'!$G$10))</f>
        <v xml:space="preserve"> </v>
      </c>
      <c r="AS30" s="92" t="str">
        <f t="shared" si="9"/>
        <v xml:space="preserve"> </v>
      </c>
      <c r="AT30" s="93"/>
      <c r="AU30" s="93"/>
      <c r="AV30" s="93"/>
      <c r="AW30" s="93"/>
      <c r="AX30" s="93"/>
      <c r="AY30" s="93"/>
      <c r="AZ30" s="89" t="str">
        <f>IF(ISBLANK($C30)=TRUE," ",IF(COUNTBLANK(AT30:AY30)=COLUMNS(AT30:AY30),0,(SUM(AT30:AY30)*(100-'DATA ENTRY'!$G$10)/SUM($AT$13:$AY$13))+'DATA ENTRY'!$G$10))</f>
        <v xml:space="preserve"> </v>
      </c>
      <c r="BA30" s="92" t="str">
        <f t="shared" si="10"/>
        <v xml:space="preserve"> </v>
      </c>
      <c r="BB30" s="93"/>
      <c r="BC30" s="93"/>
      <c r="BD30" s="93"/>
      <c r="BE30" s="93"/>
      <c r="BF30" s="93"/>
      <c r="BG30" s="93"/>
      <c r="BH30" s="89" t="str">
        <f>IF(ISBLANK($C30)=TRUE," ",IF(ISTEXT(AD30)=TRUE,AD30,IF(COUNTBLANK(BB30:BG30)=COLUMNS(BB30:BG30),0,(SUM(BB30:BG30)*(100-'DATA ENTRY'!$G$10)/SUM($BB$13:$BG$13))+'DATA ENTRY'!$G$10)))</f>
        <v xml:space="preserve"> </v>
      </c>
      <c r="BI30" s="92" t="str">
        <f t="shared" si="11"/>
        <v xml:space="preserve"> </v>
      </c>
      <c r="BJ30" s="93"/>
      <c r="BK30" s="89" t="str">
        <f>IF(ISBLANK(C30)=TRUE," ",IF(ISTEXT(AD30)=TRUE,AD30,IF(ISBLANK(BJ30),0,IF(ISTEXT(BJ30)=TRUE,LOOKUP(BJ30,remarks),(BJ30*(100-'DATA ENTRY'!$G$10)/$BJ$13)+'DATA ENTRY'!$G$10))))</f>
        <v xml:space="preserve"> </v>
      </c>
      <c r="BL30" s="92" t="str">
        <f t="shared" si="12"/>
        <v xml:space="preserve"> </v>
      </c>
      <c r="BM30" s="92" t="str">
        <f t="shared" si="13"/>
        <v/>
      </c>
      <c r="BN30" s="92" t="str">
        <f t="shared" si="14"/>
        <v xml:space="preserve"> </v>
      </c>
      <c r="BO30" s="92" t="str">
        <f t="shared" si="15"/>
        <v xml:space="preserve"> </v>
      </c>
      <c r="BP30" s="92" t="str">
        <f t="shared" si="16"/>
        <v xml:space="preserve"> </v>
      </c>
      <c r="BQ30" s="92" t="str">
        <f t="shared" si="17"/>
        <v/>
      </c>
      <c r="BR30" s="89" t="str">
        <f t="shared" si="18"/>
        <v xml:space="preserve"> </v>
      </c>
      <c r="BS30" s="92" t="str">
        <f t="shared" si="19"/>
        <v xml:space="preserve"> </v>
      </c>
      <c r="BT30" s="92" t="str">
        <f t="shared" si="20"/>
        <v xml:space="preserve"> </v>
      </c>
      <c r="BU30" s="54"/>
      <c r="BW30" s="65" t="s">
        <v>44</v>
      </c>
      <c r="BX30" s="129" t="s">
        <v>44</v>
      </c>
      <c r="BY30" s="117"/>
      <c r="BZ30" s="117"/>
      <c r="CA30" s="118"/>
      <c r="CB30" s="64">
        <f>COUNTIF(BT14:BT73,"Failed")</f>
        <v>1</v>
      </c>
      <c r="CC30" s="28"/>
      <c r="CD30" s="8"/>
      <c r="CE30" s="8"/>
      <c r="CF30" s="8"/>
    </row>
    <row r="31" spans="1:84" ht="34.5" customHeight="1" thickBot="1" x14ac:dyDescent="0.4">
      <c r="A31" s="53">
        <f t="shared" si="21"/>
        <v>18</v>
      </c>
      <c r="B31" s="51"/>
      <c r="C31" s="52"/>
      <c r="D31" s="93"/>
      <c r="E31" s="93"/>
      <c r="F31" s="93"/>
      <c r="G31" s="93"/>
      <c r="H31" s="93"/>
      <c r="I31" s="93"/>
      <c r="J31" s="93"/>
      <c r="K31" s="93"/>
      <c r="L31" s="89" t="str">
        <f>IF(ISBLANK($C31)=TRUE," ",IF(COUNTBLANK(D31:K31)=COLUMNS(D31:K31),0,SUM(D31:K31)*(100-'DATA ENTRY'!$G$10)/SUM($D$13:$K$13)+'DATA ENTRY'!$G$10))</f>
        <v xml:space="preserve"> </v>
      </c>
      <c r="M31" s="90" t="str">
        <f t="shared" si="2"/>
        <v xml:space="preserve"> </v>
      </c>
      <c r="N31" s="93"/>
      <c r="O31" s="93"/>
      <c r="P31" s="93"/>
      <c r="Q31" s="93"/>
      <c r="R31" s="93"/>
      <c r="S31" s="93"/>
      <c r="T31" s="89" t="str">
        <f>IF(ISBLANK($C31)," ",IF(COUNTBLANK(N31:S31)=COLUMNS(N31:S31),0,(SUM(N31:S31)*(100-'DATA ENTRY'!$G$10)/SUM($N$13:$S$13))+'DATA ENTRY'!$G$10))</f>
        <v xml:space="preserve"> </v>
      </c>
      <c r="U31" s="90" t="str">
        <f t="shared" si="3"/>
        <v xml:space="preserve"> </v>
      </c>
      <c r="V31" s="93"/>
      <c r="W31" s="93"/>
      <c r="X31" s="93"/>
      <c r="Y31" s="93"/>
      <c r="Z31" s="93"/>
      <c r="AA31" s="93"/>
      <c r="AB31" s="89" t="str">
        <f>IF(ISBLANK($C31)," ",IF(COUNTBLANK(V31:AA31)=COLUMNS(V31:AA31),0,(SUM(V31:AA31)*(100-'DATA ENTRY'!$G$10)/SUM($V$13:$AA$13))+'DATA ENTRY'!$G$10))</f>
        <v xml:space="preserve"> </v>
      </c>
      <c r="AC31" s="90" t="str">
        <f t="shared" si="4"/>
        <v xml:space="preserve"> </v>
      </c>
      <c r="AD31" s="93"/>
      <c r="AE31" s="89" t="str">
        <f>IF(ISBLANK(C31)," ",IF(ISBLANK(AD31)=TRUE,0,IF(ISTEXT(AD31)=TRUE,LOOKUP(AD31,remarks),(AD31*(100-'DATA ENTRY'!$G$10)/$AD$13)+'DATA ENTRY'!$G$10)))</f>
        <v xml:space="preserve"> </v>
      </c>
      <c r="AF31" s="91" t="str">
        <f t="shared" si="5"/>
        <v xml:space="preserve"> </v>
      </c>
      <c r="AG31" s="92" t="str">
        <f t="shared" si="6"/>
        <v xml:space="preserve"> </v>
      </c>
      <c r="AH31" s="92" t="str">
        <f t="shared" si="7"/>
        <v xml:space="preserve"> </v>
      </c>
      <c r="AI31" s="92" t="str">
        <f t="shared" si="8"/>
        <v xml:space="preserve"> </v>
      </c>
      <c r="AJ31" s="93"/>
      <c r="AK31" s="93"/>
      <c r="AL31" s="93"/>
      <c r="AM31" s="93"/>
      <c r="AN31" s="93"/>
      <c r="AO31" s="93"/>
      <c r="AP31" s="93"/>
      <c r="AQ31" s="93"/>
      <c r="AR31" s="89" t="str">
        <f>IF(ISBLANK($C31)=TRUE," ",IF(COUNTBLANK(AJ31:AQ31)=COLUMNS(AJ31:AQ31),0,SUM(AJ31:AQ31)*(100-'DATA ENTRY'!$G$10)/SUM($AJ$13:$AQ$13)+'DATA ENTRY'!$G$10))</f>
        <v xml:space="preserve"> </v>
      </c>
      <c r="AS31" s="92" t="str">
        <f t="shared" si="9"/>
        <v xml:space="preserve"> </v>
      </c>
      <c r="AT31" s="93"/>
      <c r="AU31" s="93"/>
      <c r="AV31" s="93"/>
      <c r="AW31" s="93"/>
      <c r="AX31" s="93"/>
      <c r="AY31" s="93"/>
      <c r="AZ31" s="89" t="str">
        <f>IF(ISBLANK($C31)=TRUE," ",IF(COUNTBLANK(AT31:AY31)=COLUMNS(AT31:AY31),0,(SUM(AT31:AY31)*(100-'DATA ENTRY'!$G$10)/SUM($AT$13:$AY$13))+'DATA ENTRY'!$G$10))</f>
        <v xml:space="preserve"> </v>
      </c>
      <c r="BA31" s="92" t="str">
        <f t="shared" si="10"/>
        <v xml:space="preserve"> </v>
      </c>
      <c r="BB31" s="93"/>
      <c r="BC31" s="93"/>
      <c r="BD31" s="93"/>
      <c r="BE31" s="93"/>
      <c r="BF31" s="93"/>
      <c r="BG31" s="93"/>
      <c r="BH31" s="89" t="str">
        <f>IF(ISBLANK($C31)=TRUE," ",IF(ISTEXT(AD31)=TRUE,AD31,IF(COUNTBLANK(BB31:BG31)=COLUMNS(BB31:BG31),0,(SUM(BB31:BG31)*(100-'DATA ENTRY'!$G$10)/SUM($BB$13:$BG$13))+'DATA ENTRY'!$G$10)))</f>
        <v xml:space="preserve"> </v>
      </c>
      <c r="BI31" s="92" t="str">
        <f t="shared" si="11"/>
        <v xml:space="preserve"> </v>
      </c>
      <c r="BJ31" s="93"/>
      <c r="BK31" s="89" t="str">
        <f>IF(ISBLANK(C31)=TRUE," ",IF(ISTEXT(AD31)=TRUE,AD31,IF(ISBLANK(BJ31),0,IF(ISTEXT(BJ31)=TRUE,LOOKUP(BJ31,remarks),(BJ31*(100-'DATA ENTRY'!$G$10)/$BJ$13)+'DATA ENTRY'!$G$10))))</f>
        <v xml:space="preserve"> </v>
      </c>
      <c r="BL31" s="92" t="str">
        <f t="shared" si="12"/>
        <v xml:space="preserve"> </v>
      </c>
      <c r="BM31" s="92" t="str">
        <f t="shared" si="13"/>
        <v/>
      </c>
      <c r="BN31" s="92" t="str">
        <f t="shared" si="14"/>
        <v xml:space="preserve"> </v>
      </c>
      <c r="BO31" s="92" t="str">
        <f t="shared" si="15"/>
        <v xml:space="preserve"> </v>
      </c>
      <c r="BP31" s="92" t="str">
        <f t="shared" si="16"/>
        <v xml:space="preserve"> </v>
      </c>
      <c r="BQ31" s="92" t="str">
        <f t="shared" si="17"/>
        <v/>
      </c>
      <c r="BR31" s="89" t="str">
        <f t="shared" si="18"/>
        <v xml:space="preserve"> </v>
      </c>
      <c r="BS31" s="92" t="str">
        <f t="shared" si="19"/>
        <v xml:space="preserve"> </v>
      </c>
      <c r="BT31" s="92" t="str">
        <f t="shared" si="20"/>
        <v xml:space="preserve"> </v>
      </c>
      <c r="BU31" s="54"/>
      <c r="BW31" s="66" t="s">
        <v>45</v>
      </c>
      <c r="BX31" s="129" t="s">
        <v>45</v>
      </c>
      <c r="BY31" s="117"/>
      <c r="BZ31" s="117"/>
      <c r="CA31" s="118"/>
      <c r="CB31" s="67">
        <f>COUNTIF(BT14:BT73,"Passed")</f>
        <v>0</v>
      </c>
      <c r="CC31" s="28"/>
      <c r="CD31" s="8"/>
      <c r="CE31" s="8"/>
      <c r="CF31" s="8"/>
    </row>
    <row r="32" spans="1:84" ht="34.5" customHeight="1" thickBot="1" x14ac:dyDescent="0.4">
      <c r="A32" s="53">
        <f t="shared" si="21"/>
        <v>19</v>
      </c>
      <c r="B32" s="51"/>
      <c r="C32" s="52"/>
      <c r="D32" s="93"/>
      <c r="E32" s="93"/>
      <c r="F32" s="93"/>
      <c r="G32" s="93"/>
      <c r="H32" s="93"/>
      <c r="I32" s="93"/>
      <c r="J32" s="93"/>
      <c r="K32" s="93"/>
      <c r="L32" s="89" t="str">
        <f>IF(ISBLANK($C32)=TRUE," ",IF(COUNTBLANK(D32:K32)=COLUMNS(D32:K32),0,SUM(D32:K32)*(100-'DATA ENTRY'!$G$10)/SUM($D$13:$K$13)+'DATA ENTRY'!$G$10))</f>
        <v xml:space="preserve"> </v>
      </c>
      <c r="M32" s="90" t="str">
        <f t="shared" si="2"/>
        <v xml:space="preserve"> </v>
      </c>
      <c r="N32" s="93"/>
      <c r="O32" s="93"/>
      <c r="P32" s="93"/>
      <c r="Q32" s="93"/>
      <c r="R32" s="93"/>
      <c r="S32" s="93"/>
      <c r="T32" s="89" t="str">
        <f>IF(ISBLANK($C32)," ",IF(COUNTBLANK(N32:S32)=COLUMNS(N32:S32),0,(SUM(N32:S32)*(100-'DATA ENTRY'!$G$10)/SUM($N$13:$S$13))+'DATA ENTRY'!$G$10))</f>
        <v xml:space="preserve"> </v>
      </c>
      <c r="U32" s="90" t="str">
        <f t="shared" si="3"/>
        <v xml:space="preserve"> </v>
      </c>
      <c r="V32" s="93"/>
      <c r="W32" s="93"/>
      <c r="X32" s="93"/>
      <c r="Y32" s="93"/>
      <c r="Z32" s="93"/>
      <c r="AA32" s="93"/>
      <c r="AB32" s="89" t="str">
        <f>IF(ISBLANK($C32)," ",IF(COUNTBLANK(V32:AA32)=COLUMNS(V32:AA32),0,(SUM(V32:AA32)*(100-'DATA ENTRY'!$G$10)/SUM($V$13:$AA$13))+'DATA ENTRY'!$G$10))</f>
        <v xml:space="preserve"> </v>
      </c>
      <c r="AC32" s="90" t="str">
        <f t="shared" si="4"/>
        <v xml:space="preserve"> </v>
      </c>
      <c r="AD32" s="93"/>
      <c r="AE32" s="89" t="str">
        <f>IF(ISBLANK(C32)," ",IF(ISBLANK(AD32)=TRUE,0,IF(ISTEXT(AD32)=TRUE,LOOKUP(AD32,remarks),(AD32*(100-'DATA ENTRY'!$G$10)/$AD$13)+'DATA ENTRY'!$G$10)))</f>
        <v xml:space="preserve"> </v>
      </c>
      <c r="AF32" s="91" t="str">
        <f t="shared" si="5"/>
        <v xml:space="preserve"> </v>
      </c>
      <c r="AG32" s="92" t="str">
        <f t="shared" si="6"/>
        <v xml:space="preserve"> </v>
      </c>
      <c r="AH32" s="92" t="str">
        <f t="shared" si="7"/>
        <v xml:space="preserve"> </v>
      </c>
      <c r="AI32" s="92" t="str">
        <f t="shared" si="8"/>
        <v xml:space="preserve"> </v>
      </c>
      <c r="AJ32" s="93"/>
      <c r="AK32" s="93"/>
      <c r="AL32" s="93"/>
      <c r="AM32" s="93"/>
      <c r="AN32" s="93"/>
      <c r="AO32" s="93"/>
      <c r="AP32" s="93"/>
      <c r="AQ32" s="93"/>
      <c r="AR32" s="89" t="str">
        <f>IF(ISBLANK($C32)=TRUE," ",IF(COUNTBLANK(AJ32:AQ32)=COLUMNS(AJ32:AQ32),0,SUM(AJ32:AQ32)*(100-'DATA ENTRY'!$G$10)/SUM($AJ$13:$AQ$13)+'DATA ENTRY'!$G$10))</f>
        <v xml:space="preserve"> </v>
      </c>
      <c r="AS32" s="92" t="str">
        <f t="shared" si="9"/>
        <v xml:space="preserve"> </v>
      </c>
      <c r="AT32" s="93"/>
      <c r="AU32" s="93"/>
      <c r="AV32" s="93"/>
      <c r="AW32" s="93"/>
      <c r="AX32" s="93"/>
      <c r="AY32" s="93"/>
      <c r="AZ32" s="89" t="str">
        <f>IF(ISBLANK($C32)=TRUE," ",IF(COUNTBLANK(AT32:AY32)=COLUMNS(AT32:AY32),0,(SUM(AT32:AY32)*(100-'DATA ENTRY'!$G$10)/SUM($AT$13:$AY$13))+'DATA ENTRY'!$G$10))</f>
        <v xml:space="preserve"> </v>
      </c>
      <c r="BA32" s="92" t="str">
        <f t="shared" si="10"/>
        <v xml:space="preserve"> </v>
      </c>
      <c r="BB32" s="93"/>
      <c r="BC32" s="93"/>
      <c r="BD32" s="93"/>
      <c r="BE32" s="93"/>
      <c r="BF32" s="93"/>
      <c r="BG32" s="93"/>
      <c r="BH32" s="89" t="str">
        <f>IF(ISBLANK($C32)=TRUE," ",IF(ISTEXT(AD32)=TRUE,AD32,IF(COUNTBLANK(BB32:BG32)=COLUMNS(BB32:BG32),0,(SUM(BB32:BG32)*(100-'DATA ENTRY'!$G$10)/SUM($BB$13:$BG$13))+'DATA ENTRY'!$G$10)))</f>
        <v xml:space="preserve"> </v>
      </c>
      <c r="BI32" s="92" t="str">
        <f t="shared" si="11"/>
        <v xml:space="preserve"> </v>
      </c>
      <c r="BJ32" s="93"/>
      <c r="BK32" s="89" t="str">
        <f>IF(ISBLANK(C32)=TRUE," ",IF(ISTEXT(AD32)=TRUE,AD32,IF(ISBLANK(BJ32),0,IF(ISTEXT(BJ32)=TRUE,LOOKUP(BJ32,remarks),(BJ32*(100-'DATA ENTRY'!$G$10)/$BJ$13)+'DATA ENTRY'!$G$10))))</f>
        <v xml:space="preserve"> </v>
      </c>
      <c r="BL32" s="92" t="str">
        <f t="shared" si="12"/>
        <v xml:space="preserve"> </v>
      </c>
      <c r="BM32" s="92" t="str">
        <f t="shared" si="13"/>
        <v/>
      </c>
      <c r="BN32" s="92" t="str">
        <f t="shared" si="14"/>
        <v xml:space="preserve"> </v>
      </c>
      <c r="BO32" s="92" t="str">
        <f t="shared" si="15"/>
        <v xml:space="preserve"> </v>
      </c>
      <c r="BP32" s="92" t="str">
        <f t="shared" si="16"/>
        <v xml:space="preserve"> </v>
      </c>
      <c r="BQ32" s="92" t="str">
        <f t="shared" si="17"/>
        <v/>
      </c>
      <c r="BR32" s="89" t="str">
        <f t="shared" si="18"/>
        <v xml:space="preserve"> </v>
      </c>
      <c r="BS32" s="92" t="str">
        <f t="shared" si="19"/>
        <v xml:space="preserve"> </v>
      </c>
      <c r="BT32" s="92" t="str">
        <f t="shared" si="20"/>
        <v xml:space="preserve"> </v>
      </c>
      <c r="BU32" s="54"/>
      <c r="BW32" s="68"/>
      <c r="BX32" s="214" t="s">
        <v>17</v>
      </c>
      <c r="BY32" s="139"/>
      <c r="BZ32" s="139"/>
      <c r="CA32" s="127"/>
      <c r="CB32" s="69">
        <f>SUM(CB24:CB31)</f>
        <v>1</v>
      </c>
      <c r="CC32" s="28"/>
      <c r="CD32" s="8"/>
      <c r="CE32" s="8"/>
      <c r="CF32" s="8"/>
    </row>
    <row r="33" spans="1:84" ht="34.5" customHeight="1" x14ac:dyDescent="0.3">
      <c r="A33" s="53">
        <f t="shared" si="21"/>
        <v>20</v>
      </c>
      <c r="B33" s="51"/>
      <c r="C33" s="52"/>
      <c r="D33" s="93"/>
      <c r="E33" s="93"/>
      <c r="F33" s="93"/>
      <c r="G33" s="93"/>
      <c r="H33" s="93"/>
      <c r="I33" s="93"/>
      <c r="J33" s="93"/>
      <c r="K33" s="93"/>
      <c r="L33" s="89" t="str">
        <f>IF(ISBLANK($C33)=TRUE," ",IF(COUNTBLANK(D33:K33)=COLUMNS(D33:K33),0,SUM(D33:K33)*(100-'DATA ENTRY'!$G$10)/SUM($D$13:$K$13)+'DATA ENTRY'!$G$10))</f>
        <v xml:space="preserve"> </v>
      </c>
      <c r="M33" s="90" t="str">
        <f t="shared" si="2"/>
        <v xml:space="preserve"> </v>
      </c>
      <c r="N33" s="93"/>
      <c r="O33" s="93"/>
      <c r="P33" s="93"/>
      <c r="Q33" s="93"/>
      <c r="R33" s="93"/>
      <c r="S33" s="93"/>
      <c r="T33" s="89" t="str">
        <f>IF(ISBLANK($C33)," ",IF(COUNTBLANK(N33:S33)=COLUMNS(N33:S33),0,(SUM(N33:S33)*(100-'DATA ENTRY'!$G$10)/SUM($N$13:$S$13))+'DATA ENTRY'!$G$10))</f>
        <v xml:space="preserve"> </v>
      </c>
      <c r="U33" s="90" t="str">
        <f t="shared" si="3"/>
        <v xml:space="preserve"> </v>
      </c>
      <c r="V33" s="93"/>
      <c r="W33" s="93"/>
      <c r="X33" s="93"/>
      <c r="Y33" s="93"/>
      <c r="Z33" s="93"/>
      <c r="AA33" s="93"/>
      <c r="AB33" s="89" t="str">
        <f>IF(ISBLANK($C33)," ",IF(COUNTBLANK(V33:AA33)=COLUMNS(V33:AA33),0,(SUM(V33:AA33)*(100-'DATA ENTRY'!$G$10)/SUM($V$13:$AA$13))+'DATA ENTRY'!$G$10))</f>
        <v xml:space="preserve"> </v>
      </c>
      <c r="AC33" s="90" t="str">
        <f t="shared" si="4"/>
        <v xml:space="preserve"> </v>
      </c>
      <c r="AD33" s="93"/>
      <c r="AE33" s="89" t="str">
        <f>IF(ISBLANK(C33)," ",IF(ISBLANK(AD33)=TRUE,0,IF(ISTEXT(AD33)=TRUE,LOOKUP(AD33,remarks),(AD33*(100-'DATA ENTRY'!$G$10)/$AD$13)+'DATA ENTRY'!$G$10)))</f>
        <v xml:space="preserve"> </v>
      </c>
      <c r="AF33" s="91" t="str">
        <f t="shared" si="5"/>
        <v xml:space="preserve"> </v>
      </c>
      <c r="AG33" s="92" t="str">
        <f t="shared" si="6"/>
        <v xml:space="preserve"> </v>
      </c>
      <c r="AH33" s="92" t="str">
        <f t="shared" si="7"/>
        <v xml:space="preserve"> </v>
      </c>
      <c r="AI33" s="92" t="str">
        <f t="shared" si="8"/>
        <v xml:space="preserve"> </v>
      </c>
      <c r="AJ33" s="93"/>
      <c r="AK33" s="93"/>
      <c r="AL33" s="93"/>
      <c r="AM33" s="93"/>
      <c r="AN33" s="93"/>
      <c r="AO33" s="93"/>
      <c r="AP33" s="93"/>
      <c r="AQ33" s="93"/>
      <c r="AR33" s="89" t="str">
        <f>IF(ISBLANK($C33)=TRUE," ",IF(COUNTBLANK(AJ33:AQ33)=COLUMNS(AJ33:AQ33),0,SUM(AJ33:AQ33)*(100-'DATA ENTRY'!$G$10)/SUM($AJ$13:$AQ$13)+'DATA ENTRY'!$G$10))</f>
        <v xml:space="preserve"> </v>
      </c>
      <c r="AS33" s="92" t="str">
        <f t="shared" si="9"/>
        <v xml:space="preserve"> </v>
      </c>
      <c r="AT33" s="93"/>
      <c r="AU33" s="93"/>
      <c r="AV33" s="93"/>
      <c r="AW33" s="93"/>
      <c r="AX33" s="93"/>
      <c r="AY33" s="93"/>
      <c r="AZ33" s="89" t="str">
        <f>IF(ISBLANK($C33)=TRUE," ",IF(COUNTBLANK(AT33:AY33)=COLUMNS(AT33:AY33),0,(SUM(AT33:AY33)*(100-'DATA ENTRY'!$G$10)/SUM($AT$13:$AY$13))+'DATA ENTRY'!$G$10))</f>
        <v xml:space="preserve"> </v>
      </c>
      <c r="BA33" s="92" t="str">
        <f t="shared" si="10"/>
        <v xml:space="preserve"> </v>
      </c>
      <c r="BB33" s="93"/>
      <c r="BC33" s="93"/>
      <c r="BD33" s="93"/>
      <c r="BE33" s="93"/>
      <c r="BF33" s="93"/>
      <c r="BG33" s="93"/>
      <c r="BH33" s="89" t="str">
        <f>IF(ISBLANK($C33)=TRUE," ",IF(ISTEXT(AD33)=TRUE,AD33,IF(COUNTBLANK(BB33:BG33)=COLUMNS(BB33:BG33),0,(SUM(BB33:BG33)*(100-'DATA ENTRY'!$G$10)/SUM($BB$13:$BG$13))+'DATA ENTRY'!$G$10)))</f>
        <v xml:space="preserve"> </v>
      </c>
      <c r="BI33" s="92" t="str">
        <f t="shared" si="11"/>
        <v xml:space="preserve"> </v>
      </c>
      <c r="BJ33" s="93"/>
      <c r="BK33" s="89" t="str">
        <f>IF(ISBLANK(C33)=TRUE," ",IF(ISTEXT(AD33)=TRUE,AD33,IF(ISBLANK(BJ33),0,IF(ISTEXT(BJ33)=TRUE,LOOKUP(BJ33,remarks),(BJ33*(100-'DATA ENTRY'!$G$10)/$BJ$13)+'DATA ENTRY'!$G$10))))</f>
        <v xml:space="preserve"> </v>
      </c>
      <c r="BL33" s="92" t="str">
        <f t="shared" si="12"/>
        <v xml:space="preserve"> </v>
      </c>
      <c r="BM33" s="92" t="str">
        <f t="shared" si="13"/>
        <v/>
      </c>
      <c r="BN33" s="92" t="str">
        <f t="shared" si="14"/>
        <v xml:space="preserve"> </v>
      </c>
      <c r="BO33" s="92" t="str">
        <f t="shared" si="15"/>
        <v xml:space="preserve"> </v>
      </c>
      <c r="BP33" s="92" t="str">
        <f t="shared" si="16"/>
        <v xml:space="preserve"> </v>
      </c>
      <c r="BQ33" s="92" t="str">
        <f t="shared" si="17"/>
        <v/>
      </c>
      <c r="BR33" s="89" t="str">
        <f t="shared" si="18"/>
        <v xml:space="preserve"> </v>
      </c>
      <c r="BS33" s="92" t="str">
        <f t="shared" si="19"/>
        <v xml:space="preserve"> </v>
      </c>
      <c r="BT33" s="92" t="str">
        <f t="shared" si="20"/>
        <v xml:space="preserve"> </v>
      </c>
      <c r="BU33" s="54"/>
      <c r="BW33" s="8"/>
      <c r="BX33" s="8"/>
      <c r="BY33" s="8"/>
      <c r="BZ33" s="8"/>
      <c r="CA33" s="8"/>
      <c r="CB33" s="8"/>
      <c r="CC33" s="28"/>
      <c r="CD33" s="8"/>
      <c r="CE33" s="8"/>
      <c r="CF33" s="8"/>
    </row>
    <row r="34" spans="1:84" ht="34.5" customHeight="1" x14ac:dyDescent="0.3">
      <c r="A34" s="53">
        <f t="shared" si="21"/>
        <v>21</v>
      </c>
      <c r="B34" s="51"/>
      <c r="C34" s="52"/>
      <c r="D34" s="93"/>
      <c r="E34" s="93"/>
      <c r="F34" s="93"/>
      <c r="G34" s="93"/>
      <c r="H34" s="93"/>
      <c r="I34" s="93"/>
      <c r="J34" s="93"/>
      <c r="K34" s="93"/>
      <c r="L34" s="89" t="str">
        <f>IF(ISBLANK($C34)=TRUE," ",IF(COUNTBLANK(D34:K34)=COLUMNS(D34:K34),0,SUM(D34:K34)*(100-'DATA ENTRY'!$G$10)/SUM($D$13:$K$13)+'DATA ENTRY'!$G$10))</f>
        <v xml:space="preserve"> </v>
      </c>
      <c r="M34" s="90" t="str">
        <f t="shared" si="2"/>
        <v xml:space="preserve"> </v>
      </c>
      <c r="N34" s="93"/>
      <c r="O34" s="93"/>
      <c r="P34" s="93"/>
      <c r="Q34" s="93"/>
      <c r="R34" s="93"/>
      <c r="S34" s="93"/>
      <c r="T34" s="89" t="str">
        <f>IF(ISBLANK($C34)," ",IF(COUNTBLANK(N34:S34)=COLUMNS(N34:S34),0,(SUM(N34:S34)*(100-'DATA ENTRY'!$G$10)/SUM($N$13:$S$13))+'DATA ENTRY'!$G$10))</f>
        <v xml:space="preserve"> </v>
      </c>
      <c r="U34" s="90" t="str">
        <f t="shared" si="3"/>
        <v xml:space="preserve"> </v>
      </c>
      <c r="V34" s="93"/>
      <c r="W34" s="93"/>
      <c r="X34" s="93"/>
      <c r="Y34" s="93"/>
      <c r="Z34" s="93"/>
      <c r="AA34" s="93"/>
      <c r="AB34" s="89" t="str">
        <f>IF(ISBLANK($C34)," ",IF(COUNTBLANK(V34:AA34)=COLUMNS(V34:AA34),0,(SUM(V34:AA34)*(100-'DATA ENTRY'!$G$10)/SUM($V$13:$AA$13))+'DATA ENTRY'!$G$10))</f>
        <v xml:space="preserve"> </v>
      </c>
      <c r="AC34" s="90" t="str">
        <f t="shared" si="4"/>
        <v xml:space="preserve"> </v>
      </c>
      <c r="AD34" s="93"/>
      <c r="AE34" s="89" t="str">
        <f>IF(ISBLANK(C34)," ",IF(ISBLANK(AD34)=TRUE,0,IF(ISTEXT(AD34)=TRUE,LOOKUP(AD34,remarks),(AD34*(100-'DATA ENTRY'!$G$10)/$AD$13)+'DATA ENTRY'!$G$10)))</f>
        <v xml:space="preserve"> </v>
      </c>
      <c r="AF34" s="91" t="str">
        <f t="shared" si="5"/>
        <v xml:space="preserve"> </v>
      </c>
      <c r="AG34" s="92" t="str">
        <f t="shared" si="6"/>
        <v xml:space="preserve"> </v>
      </c>
      <c r="AH34" s="92" t="str">
        <f t="shared" si="7"/>
        <v xml:space="preserve"> </v>
      </c>
      <c r="AI34" s="92" t="str">
        <f t="shared" si="8"/>
        <v xml:space="preserve"> </v>
      </c>
      <c r="AJ34" s="93"/>
      <c r="AK34" s="93"/>
      <c r="AL34" s="93"/>
      <c r="AM34" s="93"/>
      <c r="AN34" s="93"/>
      <c r="AO34" s="93"/>
      <c r="AP34" s="93"/>
      <c r="AQ34" s="93"/>
      <c r="AR34" s="89" t="str">
        <f>IF(ISBLANK($C34)=TRUE," ",IF(COUNTBLANK(AJ34:AQ34)=COLUMNS(AJ34:AQ34),0,SUM(AJ34:AQ34)*(100-'DATA ENTRY'!$G$10)/SUM($AJ$13:$AQ$13)+'DATA ENTRY'!$G$10))</f>
        <v xml:space="preserve"> </v>
      </c>
      <c r="AS34" s="92" t="str">
        <f t="shared" si="9"/>
        <v xml:space="preserve"> </v>
      </c>
      <c r="AT34" s="93"/>
      <c r="AU34" s="93"/>
      <c r="AV34" s="93"/>
      <c r="AW34" s="93"/>
      <c r="AX34" s="93"/>
      <c r="AY34" s="93"/>
      <c r="AZ34" s="89" t="str">
        <f>IF(ISBLANK($C34)=TRUE," ",IF(COUNTBLANK(AT34:AY34)=COLUMNS(AT34:AY34),0,(SUM(AT34:AY34)*(100-'DATA ENTRY'!$G$10)/SUM($AT$13:$AY$13))+'DATA ENTRY'!$G$10))</f>
        <v xml:space="preserve"> </v>
      </c>
      <c r="BA34" s="92" t="str">
        <f t="shared" si="10"/>
        <v xml:space="preserve"> </v>
      </c>
      <c r="BB34" s="93"/>
      <c r="BC34" s="93"/>
      <c r="BD34" s="93"/>
      <c r="BE34" s="93"/>
      <c r="BF34" s="93"/>
      <c r="BG34" s="93"/>
      <c r="BH34" s="89" t="str">
        <f>IF(ISBLANK($C34)=TRUE," ",IF(ISTEXT(AD34)=TRUE,AD34,IF(COUNTBLANK(BB34:BG34)=COLUMNS(BB34:BG34),0,(SUM(BB34:BG34)*(100-'DATA ENTRY'!$G$10)/SUM($BB$13:$BG$13))+'DATA ENTRY'!$G$10)))</f>
        <v xml:space="preserve"> </v>
      </c>
      <c r="BI34" s="92" t="str">
        <f t="shared" si="11"/>
        <v xml:space="preserve"> </v>
      </c>
      <c r="BJ34" s="93"/>
      <c r="BK34" s="89" t="str">
        <f>IF(ISBLANK(C34)=TRUE," ",IF(ISTEXT(AD34)=TRUE,AD34,IF(ISBLANK(BJ34),0,IF(ISTEXT(BJ34)=TRUE,LOOKUP(BJ34,remarks),(BJ34*(100-'DATA ENTRY'!$G$10)/$BJ$13)+'DATA ENTRY'!$G$10))))</f>
        <v xml:space="preserve"> </v>
      </c>
      <c r="BL34" s="92" t="str">
        <f t="shared" si="12"/>
        <v xml:space="preserve"> </v>
      </c>
      <c r="BM34" s="92" t="str">
        <f t="shared" si="13"/>
        <v/>
      </c>
      <c r="BN34" s="92" t="str">
        <f t="shared" si="14"/>
        <v xml:space="preserve"> </v>
      </c>
      <c r="BO34" s="92" t="str">
        <f t="shared" si="15"/>
        <v xml:space="preserve"> </v>
      </c>
      <c r="BP34" s="92" t="str">
        <f t="shared" si="16"/>
        <v xml:space="preserve"> </v>
      </c>
      <c r="BQ34" s="92" t="str">
        <f t="shared" si="17"/>
        <v/>
      </c>
      <c r="BR34" s="89" t="str">
        <f t="shared" si="18"/>
        <v xml:space="preserve"> </v>
      </c>
      <c r="BS34" s="92" t="str">
        <f t="shared" si="19"/>
        <v xml:space="preserve"> </v>
      </c>
      <c r="BT34" s="92" t="str">
        <f t="shared" si="20"/>
        <v xml:space="preserve"> </v>
      </c>
      <c r="BU34" s="54"/>
      <c r="BV34" s="54"/>
      <c r="BW34" s="28"/>
      <c r="BX34" s="28"/>
      <c r="BY34" s="28"/>
      <c r="BZ34" s="28"/>
      <c r="CA34" s="28"/>
      <c r="CB34" s="28"/>
      <c r="CC34" s="28"/>
      <c r="CD34" s="8"/>
      <c r="CE34" s="8"/>
      <c r="CF34" s="8"/>
    </row>
    <row r="35" spans="1:84" ht="34.5" customHeight="1" x14ac:dyDescent="0.3">
      <c r="A35" s="53">
        <f t="shared" si="21"/>
        <v>22</v>
      </c>
      <c r="B35" s="51"/>
      <c r="C35" s="52"/>
      <c r="D35" s="93"/>
      <c r="E35" s="93"/>
      <c r="F35" s="93"/>
      <c r="G35" s="93"/>
      <c r="H35" s="93"/>
      <c r="I35" s="93"/>
      <c r="J35" s="93"/>
      <c r="K35" s="93"/>
      <c r="L35" s="89" t="str">
        <f>IF(ISBLANK($C35)=TRUE," ",IF(COUNTBLANK(D35:K35)=COLUMNS(D35:K35),0,SUM(D35:K35)*(100-'DATA ENTRY'!$G$10)/SUM($D$13:$K$13)+'DATA ENTRY'!$G$10))</f>
        <v xml:space="preserve"> </v>
      </c>
      <c r="M35" s="90" t="str">
        <f t="shared" si="2"/>
        <v xml:space="preserve"> </v>
      </c>
      <c r="N35" s="93"/>
      <c r="O35" s="93"/>
      <c r="P35" s="93"/>
      <c r="Q35" s="93"/>
      <c r="R35" s="93"/>
      <c r="S35" s="93"/>
      <c r="T35" s="89" t="str">
        <f>IF(ISBLANK($C35)," ",IF(COUNTBLANK(N35:S35)=COLUMNS(N35:S35),0,(SUM(N35:S35)*(100-'DATA ENTRY'!$G$10)/SUM($N$13:$S$13))+'DATA ENTRY'!$G$10))</f>
        <v xml:space="preserve"> </v>
      </c>
      <c r="U35" s="90" t="str">
        <f t="shared" si="3"/>
        <v xml:space="preserve"> </v>
      </c>
      <c r="V35" s="93"/>
      <c r="W35" s="93"/>
      <c r="X35" s="93"/>
      <c r="Y35" s="93"/>
      <c r="Z35" s="93"/>
      <c r="AA35" s="93"/>
      <c r="AB35" s="89" t="str">
        <f>IF(ISBLANK($C35)," ",IF(COUNTBLANK(V35:AA35)=COLUMNS(V35:AA35),0,(SUM(V35:AA35)*(100-'DATA ENTRY'!$G$10)/SUM($V$13:$AA$13))+'DATA ENTRY'!$G$10))</f>
        <v xml:space="preserve"> </v>
      </c>
      <c r="AC35" s="90" t="str">
        <f t="shared" si="4"/>
        <v xml:space="preserve"> </v>
      </c>
      <c r="AD35" s="93"/>
      <c r="AE35" s="89" t="str">
        <f>IF(ISBLANK(C35)," ",IF(ISBLANK(AD35)=TRUE,0,IF(ISTEXT(AD35)=TRUE,LOOKUP(AD35,remarks),(AD35*(100-'DATA ENTRY'!$G$10)/$AD$13)+'DATA ENTRY'!$G$10)))</f>
        <v xml:space="preserve"> </v>
      </c>
      <c r="AF35" s="91" t="str">
        <f t="shared" si="5"/>
        <v xml:space="preserve"> </v>
      </c>
      <c r="AG35" s="92" t="str">
        <f t="shared" si="6"/>
        <v xml:space="preserve"> </v>
      </c>
      <c r="AH35" s="92" t="str">
        <f t="shared" si="7"/>
        <v xml:space="preserve"> </v>
      </c>
      <c r="AI35" s="92" t="str">
        <f t="shared" si="8"/>
        <v xml:space="preserve"> </v>
      </c>
      <c r="AJ35" s="93"/>
      <c r="AK35" s="93"/>
      <c r="AL35" s="93"/>
      <c r="AM35" s="93"/>
      <c r="AN35" s="93"/>
      <c r="AO35" s="93"/>
      <c r="AP35" s="93"/>
      <c r="AQ35" s="93"/>
      <c r="AR35" s="89" t="str">
        <f>IF(ISBLANK($C35)=TRUE," ",IF(COUNTBLANK(AJ35:AQ35)=COLUMNS(AJ35:AQ35),0,SUM(AJ35:AQ35)*(100-'DATA ENTRY'!$G$10)/SUM($AJ$13:$AQ$13)+'DATA ENTRY'!$G$10))</f>
        <v xml:space="preserve"> </v>
      </c>
      <c r="AS35" s="92" t="str">
        <f t="shared" si="9"/>
        <v xml:space="preserve"> </v>
      </c>
      <c r="AT35" s="93"/>
      <c r="AU35" s="93"/>
      <c r="AV35" s="93"/>
      <c r="AW35" s="93"/>
      <c r="AX35" s="93"/>
      <c r="AY35" s="93"/>
      <c r="AZ35" s="89" t="str">
        <f>IF(ISBLANK($C35)=TRUE," ",IF(COUNTBLANK(AT35:AY35)=COLUMNS(AT35:AY35),0,(SUM(AT35:AY35)*(100-'DATA ENTRY'!$G$10)/SUM($AT$13:$AY$13))+'DATA ENTRY'!$G$10))</f>
        <v xml:space="preserve"> </v>
      </c>
      <c r="BA35" s="92" t="str">
        <f t="shared" si="10"/>
        <v xml:space="preserve"> </v>
      </c>
      <c r="BB35" s="93"/>
      <c r="BC35" s="93"/>
      <c r="BD35" s="93"/>
      <c r="BE35" s="93"/>
      <c r="BF35" s="93"/>
      <c r="BG35" s="93"/>
      <c r="BH35" s="89" t="str">
        <f>IF(ISBLANK($C35)=TRUE," ",IF(ISTEXT(AD35)=TRUE,AD35,IF(COUNTBLANK(BB35:BG35)=COLUMNS(BB35:BG35),0,(SUM(BB35:BG35)*(100-'DATA ENTRY'!$G$10)/SUM($BB$13:$BG$13))+'DATA ENTRY'!$G$10)))</f>
        <v xml:space="preserve"> </v>
      </c>
      <c r="BI35" s="92" t="str">
        <f t="shared" si="11"/>
        <v xml:space="preserve"> </v>
      </c>
      <c r="BJ35" s="93"/>
      <c r="BK35" s="89" t="str">
        <f>IF(ISBLANK(C35)=TRUE," ",IF(ISTEXT(AD35)=TRUE,AD35,IF(ISBLANK(BJ35),0,IF(ISTEXT(BJ35)=TRUE,LOOKUP(BJ35,remarks),(BJ35*(100-'DATA ENTRY'!$G$10)/$BJ$13)+'DATA ENTRY'!$G$10))))</f>
        <v xml:space="preserve"> </v>
      </c>
      <c r="BL35" s="92" t="str">
        <f t="shared" si="12"/>
        <v xml:space="preserve"> </v>
      </c>
      <c r="BM35" s="92" t="str">
        <f t="shared" si="13"/>
        <v/>
      </c>
      <c r="BN35" s="92" t="str">
        <f t="shared" si="14"/>
        <v xml:space="preserve"> </v>
      </c>
      <c r="BO35" s="92" t="str">
        <f t="shared" si="15"/>
        <v xml:space="preserve"> </v>
      </c>
      <c r="BP35" s="92" t="str">
        <f t="shared" si="16"/>
        <v xml:space="preserve"> </v>
      </c>
      <c r="BQ35" s="92" t="str">
        <f t="shared" si="17"/>
        <v/>
      </c>
      <c r="BR35" s="89" t="str">
        <f t="shared" si="18"/>
        <v xml:space="preserve"> </v>
      </c>
      <c r="BS35" s="92" t="str">
        <f t="shared" si="19"/>
        <v xml:space="preserve"> </v>
      </c>
      <c r="BT35" s="92" t="str">
        <f t="shared" si="20"/>
        <v xml:space="preserve"> </v>
      </c>
      <c r="BU35" s="54"/>
      <c r="BV35" s="70"/>
      <c r="BW35" s="70"/>
      <c r="BX35" s="70"/>
      <c r="BZ35" s="70"/>
      <c r="CA35" s="70"/>
      <c r="CD35" s="8"/>
      <c r="CE35" s="8"/>
      <c r="CF35" s="8"/>
    </row>
    <row r="36" spans="1:84" ht="34.5" customHeight="1" x14ac:dyDescent="0.3">
      <c r="A36" s="53">
        <f t="shared" si="21"/>
        <v>23</v>
      </c>
      <c r="B36" s="51"/>
      <c r="C36" s="52"/>
      <c r="D36" s="93"/>
      <c r="E36" s="93"/>
      <c r="F36" s="93"/>
      <c r="G36" s="93"/>
      <c r="H36" s="93"/>
      <c r="I36" s="93"/>
      <c r="J36" s="93"/>
      <c r="K36" s="93"/>
      <c r="L36" s="89" t="str">
        <f>IF(ISBLANK($C36)=TRUE," ",IF(COUNTBLANK(D36:K36)=COLUMNS(D36:K36),0,SUM(D36:K36)*(100-'DATA ENTRY'!$G$10)/SUM($D$13:$K$13)+'DATA ENTRY'!$G$10))</f>
        <v xml:space="preserve"> </v>
      </c>
      <c r="M36" s="90" t="str">
        <f t="shared" si="2"/>
        <v xml:space="preserve"> </v>
      </c>
      <c r="N36" s="93"/>
      <c r="O36" s="93"/>
      <c r="P36" s="93"/>
      <c r="Q36" s="93"/>
      <c r="R36" s="93"/>
      <c r="S36" s="93"/>
      <c r="T36" s="89" t="str">
        <f>IF(ISBLANK($C36)," ",IF(COUNTBLANK(N36:S36)=COLUMNS(N36:S36),0,(SUM(N36:S36)*(100-'DATA ENTRY'!$G$10)/SUM($N$13:$S$13))+'DATA ENTRY'!$G$10))</f>
        <v xml:space="preserve"> </v>
      </c>
      <c r="U36" s="90" t="str">
        <f t="shared" si="3"/>
        <v xml:space="preserve"> </v>
      </c>
      <c r="V36" s="93"/>
      <c r="W36" s="93"/>
      <c r="X36" s="93"/>
      <c r="Y36" s="93"/>
      <c r="Z36" s="93"/>
      <c r="AA36" s="93"/>
      <c r="AB36" s="89" t="str">
        <f>IF(ISBLANK($C36)," ",IF(COUNTBLANK(V36:AA36)=COLUMNS(V36:AA36),0,(SUM(V36:AA36)*(100-'DATA ENTRY'!$G$10)/SUM($V$13:$AA$13))+'DATA ENTRY'!$G$10))</f>
        <v xml:space="preserve"> </v>
      </c>
      <c r="AC36" s="90" t="str">
        <f t="shared" si="4"/>
        <v xml:space="preserve"> </v>
      </c>
      <c r="AD36" s="93"/>
      <c r="AE36" s="89" t="str">
        <f>IF(ISBLANK(C36)," ",IF(ISBLANK(AD36)=TRUE,0,IF(ISTEXT(AD36)=TRUE,LOOKUP(AD36,remarks),(AD36*(100-'DATA ENTRY'!$G$10)/$AD$13)+'DATA ENTRY'!$G$10)))</f>
        <v xml:space="preserve"> </v>
      </c>
      <c r="AF36" s="91" t="str">
        <f t="shared" si="5"/>
        <v xml:space="preserve"> </v>
      </c>
      <c r="AG36" s="92" t="str">
        <f t="shared" si="6"/>
        <v xml:space="preserve"> </v>
      </c>
      <c r="AH36" s="92" t="str">
        <f t="shared" si="7"/>
        <v xml:space="preserve"> </v>
      </c>
      <c r="AI36" s="92" t="str">
        <f t="shared" si="8"/>
        <v xml:space="preserve"> </v>
      </c>
      <c r="AJ36" s="93"/>
      <c r="AK36" s="93"/>
      <c r="AL36" s="93"/>
      <c r="AM36" s="93"/>
      <c r="AN36" s="93"/>
      <c r="AO36" s="93"/>
      <c r="AP36" s="93"/>
      <c r="AQ36" s="93"/>
      <c r="AR36" s="89" t="str">
        <f>IF(ISBLANK($C36)=TRUE," ",IF(COUNTBLANK(AJ36:AQ36)=COLUMNS(AJ36:AQ36),0,SUM(AJ36:AQ36)*(100-'DATA ENTRY'!$G$10)/SUM($AJ$13:$AQ$13)+'DATA ENTRY'!$G$10))</f>
        <v xml:space="preserve"> </v>
      </c>
      <c r="AS36" s="92" t="str">
        <f t="shared" si="9"/>
        <v xml:space="preserve"> </v>
      </c>
      <c r="AT36" s="93"/>
      <c r="AU36" s="93"/>
      <c r="AV36" s="93"/>
      <c r="AW36" s="93"/>
      <c r="AX36" s="93"/>
      <c r="AY36" s="93"/>
      <c r="AZ36" s="89" t="str">
        <f>IF(ISBLANK($C36)=TRUE," ",IF(COUNTBLANK(AT36:AY36)=COLUMNS(AT36:AY36),0,(SUM(AT36:AY36)*(100-'DATA ENTRY'!$G$10)/SUM($AT$13:$AY$13))+'DATA ENTRY'!$G$10))</f>
        <v xml:space="preserve"> </v>
      </c>
      <c r="BA36" s="92" t="str">
        <f t="shared" si="10"/>
        <v xml:space="preserve"> </v>
      </c>
      <c r="BB36" s="93"/>
      <c r="BC36" s="93"/>
      <c r="BD36" s="93"/>
      <c r="BE36" s="93"/>
      <c r="BF36" s="93"/>
      <c r="BG36" s="93"/>
      <c r="BH36" s="89" t="str">
        <f>IF(ISBLANK($C36)=TRUE," ",IF(ISTEXT(AD36)=TRUE,AD36,IF(COUNTBLANK(BB36:BG36)=COLUMNS(BB36:BG36),0,(SUM(BB36:BG36)*(100-'DATA ENTRY'!$G$10)/SUM($BB$13:$BG$13))+'DATA ENTRY'!$G$10)))</f>
        <v xml:space="preserve"> </v>
      </c>
      <c r="BI36" s="92" t="str">
        <f t="shared" si="11"/>
        <v xml:space="preserve"> </v>
      </c>
      <c r="BJ36" s="93"/>
      <c r="BK36" s="89" t="str">
        <f>IF(ISBLANK(C36)=TRUE," ",IF(ISTEXT(AD36)=TRUE,AD36,IF(ISBLANK(BJ36),0,IF(ISTEXT(BJ36)=TRUE,LOOKUP(BJ36,remarks),(BJ36*(100-'DATA ENTRY'!$G$10)/$BJ$13)+'DATA ENTRY'!$G$10))))</f>
        <v xml:space="preserve"> </v>
      </c>
      <c r="BL36" s="92" t="str">
        <f t="shared" si="12"/>
        <v xml:space="preserve"> </v>
      </c>
      <c r="BM36" s="92" t="str">
        <f t="shared" si="13"/>
        <v/>
      </c>
      <c r="BN36" s="92" t="str">
        <f t="shared" si="14"/>
        <v xml:space="preserve"> </v>
      </c>
      <c r="BO36" s="92" t="str">
        <f t="shared" si="15"/>
        <v xml:space="preserve"> </v>
      </c>
      <c r="BP36" s="92" t="str">
        <f t="shared" si="16"/>
        <v xml:space="preserve"> </v>
      </c>
      <c r="BQ36" s="92" t="str">
        <f t="shared" si="17"/>
        <v/>
      </c>
      <c r="BR36" s="89" t="str">
        <f t="shared" si="18"/>
        <v xml:space="preserve"> </v>
      </c>
      <c r="BS36" s="92" t="str">
        <f t="shared" si="19"/>
        <v xml:space="preserve"> </v>
      </c>
      <c r="BT36" s="92" t="str">
        <f t="shared" si="20"/>
        <v xml:space="preserve"> </v>
      </c>
      <c r="BU36" s="54"/>
      <c r="BV36" s="70"/>
      <c r="BW36" s="70"/>
      <c r="BX36" s="70"/>
      <c r="BY36" s="70"/>
      <c r="BZ36" s="70"/>
      <c r="CA36" s="70"/>
      <c r="CD36" s="8"/>
      <c r="CE36" s="8"/>
      <c r="CF36" s="8"/>
    </row>
    <row r="37" spans="1:84" ht="34.5" customHeight="1" x14ac:dyDescent="0.3">
      <c r="A37" s="53">
        <f t="shared" si="21"/>
        <v>24</v>
      </c>
      <c r="B37" s="51"/>
      <c r="C37" s="52"/>
      <c r="D37" s="93"/>
      <c r="E37" s="93"/>
      <c r="F37" s="93"/>
      <c r="G37" s="93"/>
      <c r="H37" s="93"/>
      <c r="I37" s="93"/>
      <c r="J37" s="93"/>
      <c r="K37" s="93"/>
      <c r="L37" s="89" t="str">
        <f>IF(ISBLANK($C37)=TRUE," ",IF(COUNTBLANK(D37:K37)=COLUMNS(D37:K37),0,SUM(D37:K37)*(100-'DATA ENTRY'!$G$10)/SUM($D$13:$K$13)+'DATA ENTRY'!$G$10))</f>
        <v xml:space="preserve"> </v>
      </c>
      <c r="M37" s="90" t="str">
        <f t="shared" si="2"/>
        <v xml:space="preserve"> </v>
      </c>
      <c r="N37" s="93"/>
      <c r="O37" s="93"/>
      <c r="P37" s="93"/>
      <c r="Q37" s="93"/>
      <c r="R37" s="93"/>
      <c r="S37" s="93"/>
      <c r="T37" s="89" t="str">
        <f>IF(ISBLANK($C37)," ",IF(COUNTBLANK(N37:S37)=COLUMNS(N37:S37),0,(SUM(N37:S37)*(100-'DATA ENTRY'!$G$10)/SUM($N$13:$S$13))+'DATA ENTRY'!$G$10))</f>
        <v xml:space="preserve"> </v>
      </c>
      <c r="U37" s="90" t="str">
        <f t="shared" si="3"/>
        <v xml:space="preserve"> </v>
      </c>
      <c r="V37" s="93"/>
      <c r="W37" s="93"/>
      <c r="X37" s="93"/>
      <c r="Y37" s="93"/>
      <c r="Z37" s="93"/>
      <c r="AA37" s="93"/>
      <c r="AB37" s="89" t="str">
        <f>IF(ISBLANK($C37)," ",IF(COUNTBLANK(V37:AA37)=COLUMNS(V37:AA37),0,(SUM(V37:AA37)*(100-'DATA ENTRY'!$G$10)/SUM($V$13:$AA$13))+'DATA ENTRY'!$G$10))</f>
        <v xml:space="preserve"> </v>
      </c>
      <c r="AC37" s="90" t="str">
        <f t="shared" si="4"/>
        <v xml:space="preserve"> </v>
      </c>
      <c r="AD37" s="93"/>
      <c r="AE37" s="89" t="str">
        <f>IF(ISBLANK(C37)," ",IF(ISBLANK(AD37)=TRUE,0,IF(ISTEXT(AD37)=TRUE,LOOKUP(AD37,remarks),(AD37*(100-'DATA ENTRY'!$G$10)/$AD$13)+'DATA ENTRY'!$G$10)))</f>
        <v xml:space="preserve"> </v>
      </c>
      <c r="AF37" s="91" t="str">
        <f t="shared" si="5"/>
        <v xml:space="preserve"> </v>
      </c>
      <c r="AG37" s="92" t="str">
        <f t="shared" si="6"/>
        <v xml:space="preserve"> </v>
      </c>
      <c r="AH37" s="92" t="str">
        <f t="shared" si="7"/>
        <v xml:space="preserve"> </v>
      </c>
      <c r="AI37" s="92" t="str">
        <f t="shared" si="8"/>
        <v xml:space="preserve"> </v>
      </c>
      <c r="AJ37" s="93"/>
      <c r="AK37" s="93"/>
      <c r="AL37" s="93"/>
      <c r="AM37" s="93"/>
      <c r="AN37" s="93"/>
      <c r="AO37" s="93"/>
      <c r="AP37" s="93"/>
      <c r="AQ37" s="93"/>
      <c r="AR37" s="89" t="str">
        <f>IF(ISBLANK($C37)=TRUE," ",IF(COUNTBLANK(AJ37:AQ37)=COLUMNS(AJ37:AQ37),0,SUM(AJ37:AQ37)*(100-'DATA ENTRY'!$G$10)/SUM($AJ$13:$AQ$13)+'DATA ENTRY'!$G$10))</f>
        <v xml:space="preserve"> </v>
      </c>
      <c r="AS37" s="92" t="str">
        <f t="shared" si="9"/>
        <v xml:space="preserve"> </v>
      </c>
      <c r="AT37" s="93"/>
      <c r="AU37" s="93"/>
      <c r="AV37" s="93"/>
      <c r="AW37" s="93"/>
      <c r="AX37" s="93"/>
      <c r="AY37" s="93"/>
      <c r="AZ37" s="89" t="str">
        <f>IF(ISBLANK($C37)=TRUE," ",IF(COUNTBLANK(AT37:AY37)=COLUMNS(AT37:AY37),0,(SUM(AT37:AY37)*(100-'DATA ENTRY'!$G$10)/SUM($AT$13:$AY$13))+'DATA ENTRY'!$G$10))</f>
        <v xml:space="preserve"> </v>
      </c>
      <c r="BA37" s="92" t="str">
        <f t="shared" si="10"/>
        <v xml:space="preserve"> </v>
      </c>
      <c r="BB37" s="93"/>
      <c r="BC37" s="93"/>
      <c r="BD37" s="93"/>
      <c r="BE37" s="93"/>
      <c r="BF37" s="93"/>
      <c r="BG37" s="93"/>
      <c r="BH37" s="89" t="str">
        <f>IF(ISBLANK($C37)=TRUE," ",IF(ISTEXT(AD37)=TRUE,AD37,IF(COUNTBLANK(BB37:BG37)=COLUMNS(BB37:BG37),0,(SUM(BB37:BG37)*(100-'DATA ENTRY'!$G$10)/SUM($BB$13:$BG$13))+'DATA ENTRY'!$G$10)))</f>
        <v xml:space="preserve"> </v>
      </c>
      <c r="BI37" s="92" t="str">
        <f t="shared" si="11"/>
        <v xml:space="preserve"> </v>
      </c>
      <c r="BJ37" s="93"/>
      <c r="BK37" s="89" t="str">
        <f>IF(ISBLANK(C37)=TRUE," ",IF(ISTEXT(AD37)=TRUE,AD37,IF(ISBLANK(BJ37),0,IF(ISTEXT(BJ37)=TRUE,LOOKUP(BJ37,remarks),(BJ37*(100-'DATA ENTRY'!$G$10)/$BJ$13)+'DATA ENTRY'!$G$10))))</f>
        <v xml:space="preserve"> </v>
      </c>
      <c r="BL37" s="92" t="str">
        <f t="shared" si="12"/>
        <v xml:space="preserve"> </v>
      </c>
      <c r="BM37" s="92" t="str">
        <f t="shared" si="13"/>
        <v/>
      </c>
      <c r="BN37" s="92" t="str">
        <f t="shared" si="14"/>
        <v xml:space="preserve"> </v>
      </c>
      <c r="BO37" s="92" t="str">
        <f t="shared" si="15"/>
        <v xml:space="preserve"> </v>
      </c>
      <c r="BP37" s="92" t="str">
        <f t="shared" si="16"/>
        <v xml:space="preserve"> </v>
      </c>
      <c r="BQ37" s="92" t="str">
        <f t="shared" si="17"/>
        <v/>
      </c>
      <c r="BR37" s="89" t="str">
        <f t="shared" si="18"/>
        <v xml:space="preserve"> </v>
      </c>
      <c r="BS37" s="92" t="str">
        <f t="shared" si="19"/>
        <v xml:space="preserve"> </v>
      </c>
      <c r="BT37" s="92" t="str">
        <f t="shared" si="20"/>
        <v xml:space="preserve"> </v>
      </c>
      <c r="BU37" s="54"/>
      <c r="BV37" s="71"/>
      <c r="BZ37" s="71"/>
      <c r="CA37" s="71"/>
      <c r="CB37" s="71"/>
      <c r="CC37" s="71"/>
      <c r="CD37" s="8"/>
      <c r="CE37" s="8"/>
      <c r="CF37" s="8"/>
    </row>
    <row r="38" spans="1:84" ht="34.5" customHeight="1" x14ac:dyDescent="0.3">
      <c r="A38" s="53">
        <f t="shared" si="21"/>
        <v>25</v>
      </c>
      <c r="B38" s="51"/>
      <c r="C38" s="52"/>
      <c r="D38" s="93"/>
      <c r="E38" s="93"/>
      <c r="F38" s="93"/>
      <c r="G38" s="93"/>
      <c r="H38" s="93"/>
      <c r="I38" s="93"/>
      <c r="J38" s="93"/>
      <c r="K38" s="93"/>
      <c r="L38" s="89" t="str">
        <f>IF(ISBLANK($C38)=TRUE," ",IF(COUNTBLANK(D38:K38)=COLUMNS(D38:K38),0,SUM(D38:K38)*(100-'DATA ENTRY'!$G$10)/SUM($D$13:$K$13)+'DATA ENTRY'!$G$10))</f>
        <v xml:space="preserve"> </v>
      </c>
      <c r="M38" s="90" t="str">
        <f t="shared" si="2"/>
        <v xml:space="preserve"> </v>
      </c>
      <c r="N38" s="93"/>
      <c r="O38" s="93"/>
      <c r="P38" s="93"/>
      <c r="Q38" s="93"/>
      <c r="R38" s="93"/>
      <c r="S38" s="93"/>
      <c r="T38" s="89" t="str">
        <f>IF(ISBLANK($C38)," ",IF(COUNTBLANK(N38:S38)=COLUMNS(N38:S38),0,(SUM(N38:S38)*(100-'DATA ENTRY'!$G$10)/SUM($N$13:$S$13))+'DATA ENTRY'!$G$10))</f>
        <v xml:space="preserve"> </v>
      </c>
      <c r="U38" s="90" t="str">
        <f t="shared" si="3"/>
        <v xml:space="preserve"> </v>
      </c>
      <c r="V38" s="93"/>
      <c r="W38" s="93"/>
      <c r="X38" s="93"/>
      <c r="Y38" s="93"/>
      <c r="Z38" s="93"/>
      <c r="AA38" s="93"/>
      <c r="AB38" s="89" t="str">
        <f>IF(ISBLANK($C38)," ",IF(COUNTBLANK(V38:AA38)=COLUMNS(V38:AA38),0,(SUM(V38:AA38)*(100-'DATA ENTRY'!$G$10)/SUM($V$13:$AA$13))+'DATA ENTRY'!$G$10))</f>
        <v xml:space="preserve"> </v>
      </c>
      <c r="AC38" s="90" t="str">
        <f t="shared" si="4"/>
        <v xml:space="preserve"> </v>
      </c>
      <c r="AD38" s="93"/>
      <c r="AE38" s="89" t="str">
        <f>IF(ISBLANK(C38)," ",IF(ISBLANK(AD38)=TRUE,0,IF(ISTEXT(AD38)=TRUE,LOOKUP(AD38,remarks),(AD38*(100-'DATA ENTRY'!$G$10)/$AD$13)+'DATA ENTRY'!$G$10)))</f>
        <v xml:space="preserve"> </v>
      </c>
      <c r="AF38" s="91" t="str">
        <f t="shared" si="5"/>
        <v xml:space="preserve"> </v>
      </c>
      <c r="AG38" s="92" t="str">
        <f t="shared" si="6"/>
        <v xml:space="preserve"> </v>
      </c>
      <c r="AH38" s="92" t="str">
        <f t="shared" si="7"/>
        <v xml:space="preserve"> </v>
      </c>
      <c r="AI38" s="92" t="str">
        <f t="shared" si="8"/>
        <v xml:space="preserve"> </v>
      </c>
      <c r="AJ38" s="93"/>
      <c r="AK38" s="93"/>
      <c r="AL38" s="93"/>
      <c r="AM38" s="93"/>
      <c r="AN38" s="93"/>
      <c r="AO38" s="93"/>
      <c r="AP38" s="93"/>
      <c r="AQ38" s="93"/>
      <c r="AR38" s="89" t="str">
        <f>IF(ISBLANK($C38)=TRUE," ",IF(COUNTBLANK(AJ38:AQ38)=COLUMNS(AJ38:AQ38),0,SUM(AJ38:AQ38)*(100-'DATA ENTRY'!$G$10)/SUM($AJ$13:$AQ$13)+'DATA ENTRY'!$G$10))</f>
        <v xml:space="preserve"> </v>
      </c>
      <c r="AS38" s="92" t="str">
        <f t="shared" si="9"/>
        <v xml:space="preserve"> </v>
      </c>
      <c r="AT38" s="93"/>
      <c r="AU38" s="93"/>
      <c r="AV38" s="93"/>
      <c r="AW38" s="93"/>
      <c r="AX38" s="93"/>
      <c r="AY38" s="93"/>
      <c r="AZ38" s="89" t="str">
        <f>IF(ISBLANK($C38)=TRUE," ",IF(COUNTBLANK(AT38:AY38)=COLUMNS(AT38:AY38),0,(SUM(AT38:AY38)*(100-'DATA ENTRY'!$G$10)/SUM($AT$13:$AY$13))+'DATA ENTRY'!$G$10))</f>
        <v xml:space="preserve"> </v>
      </c>
      <c r="BA38" s="92" t="str">
        <f t="shared" si="10"/>
        <v xml:space="preserve"> </v>
      </c>
      <c r="BB38" s="93"/>
      <c r="BC38" s="93"/>
      <c r="BD38" s="93"/>
      <c r="BE38" s="93"/>
      <c r="BF38" s="93"/>
      <c r="BG38" s="93"/>
      <c r="BH38" s="89" t="str">
        <f>IF(ISBLANK($C38)=TRUE," ",IF(ISTEXT(AD38)=TRUE,AD38,IF(COUNTBLANK(BB38:BG38)=COLUMNS(BB38:BG38),0,(SUM(BB38:BG38)*(100-'DATA ENTRY'!$G$10)/SUM($BB$13:$BG$13))+'DATA ENTRY'!$G$10)))</f>
        <v xml:space="preserve"> </v>
      </c>
      <c r="BI38" s="92" t="str">
        <f t="shared" si="11"/>
        <v xml:space="preserve"> </v>
      </c>
      <c r="BJ38" s="93"/>
      <c r="BK38" s="89" t="str">
        <f>IF(ISBLANK(C38)=TRUE," ",IF(ISTEXT(AD38)=TRUE,AD38,IF(ISBLANK(BJ38),0,IF(ISTEXT(BJ38)=TRUE,LOOKUP(BJ38,remarks),(BJ38*(100-'DATA ENTRY'!$G$10)/$BJ$13)+'DATA ENTRY'!$G$10))))</f>
        <v xml:space="preserve"> </v>
      </c>
      <c r="BL38" s="92" t="str">
        <f t="shared" si="12"/>
        <v xml:space="preserve"> </v>
      </c>
      <c r="BM38" s="92" t="str">
        <f t="shared" si="13"/>
        <v/>
      </c>
      <c r="BN38" s="92" t="str">
        <f t="shared" si="14"/>
        <v xml:space="preserve"> </v>
      </c>
      <c r="BO38" s="92" t="str">
        <f t="shared" si="15"/>
        <v xml:space="preserve"> </v>
      </c>
      <c r="BP38" s="92" t="str">
        <f t="shared" si="16"/>
        <v xml:space="preserve"> </v>
      </c>
      <c r="BQ38" s="92" t="str">
        <f t="shared" si="17"/>
        <v/>
      </c>
      <c r="BR38" s="89" t="str">
        <f t="shared" si="18"/>
        <v xml:space="preserve"> </v>
      </c>
      <c r="BS38" s="92" t="str">
        <f t="shared" si="19"/>
        <v xml:space="preserve"> </v>
      </c>
      <c r="BT38" s="92" t="str">
        <f t="shared" si="20"/>
        <v xml:space="preserve"> </v>
      </c>
      <c r="BU38" s="54"/>
      <c r="BV38" s="72"/>
      <c r="BW38" s="73"/>
      <c r="BZ38" s="74"/>
      <c r="CA38" s="73"/>
      <c r="CB38" s="73"/>
      <c r="CC38" s="73"/>
      <c r="CD38" s="8"/>
      <c r="CE38" s="8"/>
      <c r="CF38" s="8"/>
    </row>
    <row r="39" spans="1:84" ht="34.5" customHeight="1" x14ac:dyDescent="0.3">
      <c r="A39" s="53">
        <f t="shared" si="21"/>
        <v>26</v>
      </c>
      <c r="B39" s="51"/>
      <c r="C39" s="52"/>
      <c r="D39" s="93"/>
      <c r="E39" s="93"/>
      <c r="F39" s="93"/>
      <c r="G39" s="93"/>
      <c r="H39" s="93"/>
      <c r="I39" s="93"/>
      <c r="J39" s="93"/>
      <c r="K39" s="93"/>
      <c r="L39" s="89" t="str">
        <f>IF(ISBLANK($C39)=TRUE," ",IF(COUNTBLANK(D39:K39)=COLUMNS(D39:K39),0,SUM(D39:K39)*(100-'DATA ENTRY'!$G$10)/SUM($D$13:$K$13)+'DATA ENTRY'!$G$10))</f>
        <v xml:space="preserve"> </v>
      </c>
      <c r="M39" s="90" t="str">
        <f t="shared" si="2"/>
        <v xml:space="preserve"> </v>
      </c>
      <c r="N39" s="93"/>
      <c r="O39" s="93"/>
      <c r="P39" s="93"/>
      <c r="Q39" s="93"/>
      <c r="R39" s="93"/>
      <c r="S39" s="93"/>
      <c r="T39" s="89" t="str">
        <f>IF(ISBLANK($C39)," ",IF(COUNTBLANK(N39:S39)=COLUMNS(N39:S39),0,(SUM(N39:S39)*(100-'DATA ENTRY'!$G$10)/SUM($N$13:$S$13))+'DATA ENTRY'!$G$10))</f>
        <v xml:space="preserve"> </v>
      </c>
      <c r="U39" s="90" t="str">
        <f t="shared" si="3"/>
        <v xml:space="preserve"> </v>
      </c>
      <c r="V39" s="93"/>
      <c r="W39" s="93"/>
      <c r="X39" s="93"/>
      <c r="Y39" s="93"/>
      <c r="Z39" s="93"/>
      <c r="AA39" s="93"/>
      <c r="AB39" s="89" t="str">
        <f>IF(ISBLANK($C39)," ",IF(COUNTBLANK(V39:AA39)=COLUMNS(V39:AA39),0,(SUM(V39:AA39)*(100-'DATA ENTRY'!$G$10)/SUM($V$13:$AA$13))+'DATA ENTRY'!$G$10))</f>
        <v xml:space="preserve"> </v>
      </c>
      <c r="AC39" s="90" t="str">
        <f t="shared" si="4"/>
        <v xml:space="preserve"> </v>
      </c>
      <c r="AD39" s="93"/>
      <c r="AE39" s="89" t="str">
        <f>IF(ISBLANK(C39)," ",IF(ISBLANK(AD39)=TRUE,0,IF(ISTEXT(AD39)=TRUE,LOOKUP(AD39,remarks),(AD39*(100-'DATA ENTRY'!$G$10)/$AD$13)+'DATA ENTRY'!$G$10)))</f>
        <v xml:space="preserve"> </v>
      </c>
      <c r="AF39" s="91" t="str">
        <f t="shared" si="5"/>
        <v xml:space="preserve"> </v>
      </c>
      <c r="AG39" s="92" t="str">
        <f t="shared" si="6"/>
        <v xml:space="preserve"> </v>
      </c>
      <c r="AH39" s="92" t="str">
        <f t="shared" si="7"/>
        <v xml:space="preserve"> </v>
      </c>
      <c r="AI39" s="92" t="str">
        <f t="shared" si="8"/>
        <v xml:space="preserve"> </v>
      </c>
      <c r="AJ39" s="93"/>
      <c r="AK39" s="93"/>
      <c r="AL39" s="93"/>
      <c r="AM39" s="93"/>
      <c r="AN39" s="93"/>
      <c r="AO39" s="93"/>
      <c r="AP39" s="93"/>
      <c r="AQ39" s="93"/>
      <c r="AR39" s="89" t="str">
        <f>IF(ISBLANK($C39)=TRUE," ",IF(COUNTBLANK(AJ39:AQ39)=COLUMNS(AJ39:AQ39),0,SUM(AJ39:AQ39)*(100-'DATA ENTRY'!$G$10)/SUM($AJ$13:$AQ$13)+'DATA ENTRY'!$G$10))</f>
        <v xml:space="preserve"> </v>
      </c>
      <c r="AS39" s="92" t="str">
        <f t="shared" si="9"/>
        <v xml:space="preserve"> </v>
      </c>
      <c r="AT39" s="93"/>
      <c r="AU39" s="93"/>
      <c r="AV39" s="93"/>
      <c r="AW39" s="93"/>
      <c r="AX39" s="93"/>
      <c r="AY39" s="93"/>
      <c r="AZ39" s="89" t="str">
        <f>IF(ISBLANK($C39)=TRUE," ",IF(COUNTBLANK(AT39:AY39)=COLUMNS(AT39:AY39),0,(SUM(AT39:AY39)*(100-'DATA ENTRY'!$G$10)/SUM($AT$13:$AY$13))+'DATA ENTRY'!$G$10))</f>
        <v xml:space="preserve"> </v>
      </c>
      <c r="BA39" s="92" t="str">
        <f t="shared" si="10"/>
        <v xml:space="preserve"> </v>
      </c>
      <c r="BB39" s="93"/>
      <c r="BC39" s="93"/>
      <c r="BD39" s="93"/>
      <c r="BE39" s="93"/>
      <c r="BF39" s="93"/>
      <c r="BG39" s="93"/>
      <c r="BH39" s="89" t="str">
        <f>IF(ISBLANK($C39)=TRUE," ",IF(ISTEXT(AD39)=TRUE,AD39,IF(COUNTBLANK(BB39:BG39)=COLUMNS(BB39:BG39),0,(SUM(BB39:BG39)*(100-'DATA ENTRY'!$G$10)/SUM($BB$13:$BG$13))+'DATA ENTRY'!$G$10)))</f>
        <v xml:space="preserve"> </v>
      </c>
      <c r="BI39" s="92" t="str">
        <f t="shared" si="11"/>
        <v xml:space="preserve"> </v>
      </c>
      <c r="BJ39" s="93"/>
      <c r="BK39" s="89" t="str">
        <f>IF(ISBLANK(C39)=TRUE," ",IF(ISTEXT(AD39)=TRUE,AD39,IF(ISBLANK(BJ39),0,IF(ISTEXT(BJ39)=TRUE,LOOKUP(BJ39,remarks),(BJ39*(100-'DATA ENTRY'!$G$10)/$BJ$13)+'DATA ENTRY'!$G$10))))</f>
        <v xml:space="preserve"> </v>
      </c>
      <c r="BL39" s="92" t="str">
        <f t="shared" si="12"/>
        <v xml:space="preserve"> </v>
      </c>
      <c r="BM39" s="92" t="str">
        <f t="shared" si="13"/>
        <v/>
      </c>
      <c r="BN39" s="92" t="str">
        <f t="shared" si="14"/>
        <v xml:space="preserve"> </v>
      </c>
      <c r="BO39" s="92" t="str">
        <f t="shared" si="15"/>
        <v xml:space="preserve"> </v>
      </c>
      <c r="BP39" s="92" t="str">
        <f t="shared" si="16"/>
        <v xml:space="preserve"> </v>
      </c>
      <c r="BQ39" s="92" t="str">
        <f t="shared" si="17"/>
        <v/>
      </c>
      <c r="BR39" s="89" t="str">
        <f t="shared" si="18"/>
        <v xml:space="preserve"> </v>
      </c>
      <c r="BS39" s="92" t="str">
        <f t="shared" si="19"/>
        <v xml:space="preserve"> </v>
      </c>
      <c r="BT39" s="92" t="str">
        <f t="shared" si="20"/>
        <v xml:space="preserve"> </v>
      </c>
      <c r="BU39" s="54"/>
      <c r="BV39" s="75"/>
      <c r="BZ39" s="75"/>
      <c r="CA39" s="71"/>
      <c r="CB39" s="71"/>
      <c r="CC39" s="71"/>
      <c r="CD39" s="8"/>
      <c r="CE39" s="8"/>
      <c r="CF39" s="8"/>
    </row>
    <row r="40" spans="1:84" ht="34.5" customHeight="1" x14ac:dyDescent="0.3">
      <c r="A40" s="53">
        <f t="shared" si="21"/>
        <v>27</v>
      </c>
      <c r="B40" s="51"/>
      <c r="C40" s="52"/>
      <c r="D40" s="93"/>
      <c r="E40" s="93"/>
      <c r="F40" s="93"/>
      <c r="G40" s="93"/>
      <c r="H40" s="93"/>
      <c r="I40" s="93"/>
      <c r="J40" s="93"/>
      <c r="K40" s="93"/>
      <c r="L40" s="89" t="str">
        <f>IF(ISBLANK($C40)=TRUE," ",IF(COUNTBLANK(D40:K40)=COLUMNS(D40:K40),0,SUM(D40:K40)*(100-'DATA ENTRY'!$G$10)/SUM($D$13:$K$13)+'DATA ENTRY'!$G$10))</f>
        <v xml:space="preserve"> </v>
      </c>
      <c r="M40" s="90" t="str">
        <f t="shared" si="2"/>
        <v xml:space="preserve"> </v>
      </c>
      <c r="N40" s="93"/>
      <c r="O40" s="93"/>
      <c r="P40" s="93"/>
      <c r="Q40" s="93"/>
      <c r="R40" s="93"/>
      <c r="S40" s="93"/>
      <c r="T40" s="89" t="str">
        <f>IF(ISBLANK($C40)," ",IF(COUNTBLANK(N40:S40)=COLUMNS(N40:S40),0,(SUM(N40:S40)*(100-'DATA ENTRY'!$G$10)/SUM($N$13:$S$13))+'DATA ENTRY'!$G$10))</f>
        <v xml:space="preserve"> </v>
      </c>
      <c r="U40" s="90" t="str">
        <f t="shared" si="3"/>
        <v xml:space="preserve"> </v>
      </c>
      <c r="V40" s="93"/>
      <c r="W40" s="93"/>
      <c r="X40" s="93"/>
      <c r="Y40" s="93"/>
      <c r="Z40" s="93"/>
      <c r="AA40" s="93"/>
      <c r="AB40" s="89" t="str">
        <f>IF(ISBLANK($C40)," ",IF(COUNTBLANK(V40:AA40)=COLUMNS(V40:AA40),0,(SUM(V40:AA40)*(100-'DATA ENTRY'!$G$10)/SUM($V$13:$AA$13))+'DATA ENTRY'!$G$10))</f>
        <v xml:space="preserve"> </v>
      </c>
      <c r="AC40" s="90" t="str">
        <f t="shared" si="4"/>
        <v xml:space="preserve"> </v>
      </c>
      <c r="AD40" s="93"/>
      <c r="AE40" s="89" t="str">
        <f>IF(ISBLANK(C40)," ",IF(ISBLANK(AD40)=TRUE,0,IF(ISTEXT(AD40)=TRUE,LOOKUP(AD40,remarks),(AD40*(100-'DATA ENTRY'!$G$10)/$AD$13)+'DATA ENTRY'!$G$10)))</f>
        <v xml:space="preserve"> </v>
      </c>
      <c r="AF40" s="91" t="str">
        <f t="shared" si="5"/>
        <v xml:space="preserve"> </v>
      </c>
      <c r="AG40" s="92" t="str">
        <f t="shared" si="6"/>
        <v xml:space="preserve"> </v>
      </c>
      <c r="AH40" s="92" t="str">
        <f t="shared" si="7"/>
        <v xml:space="preserve"> </v>
      </c>
      <c r="AI40" s="92" t="str">
        <f t="shared" si="8"/>
        <v xml:space="preserve"> </v>
      </c>
      <c r="AJ40" s="93"/>
      <c r="AK40" s="93"/>
      <c r="AL40" s="93"/>
      <c r="AM40" s="93"/>
      <c r="AN40" s="93"/>
      <c r="AO40" s="93"/>
      <c r="AP40" s="93"/>
      <c r="AQ40" s="93"/>
      <c r="AR40" s="89" t="str">
        <f>IF(ISBLANK($C40)=TRUE," ",IF(COUNTBLANK(AJ40:AQ40)=COLUMNS(AJ40:AQ40),0,SUM(AJ40:AQ40)*(100-'DATA ENTRY'!$G$10)/SUM($AJ$13:$AQ$13)+'DATA ENTRY'!$G$10))</f>
        <v xml:space="preserve"> </v>
      </c>
      <c r="AS40" s="92" t="str">
        <f t="shared" si="9"/>
        <v xml:space="preserve"> </v>
      </c>
      <c r="AT40" s="93"/>
      <c r="AU40" s="93"/>
      <c r="AV40" s="93"/>
      <c r="AW40" s="93"/>
      <c r="AX40" s="93"/>
      <c r="AY40" s="93"/>
      <c r="AZ40" s="89" t="str">
        <f>IF(ISBLANK($C40)=TRUE," ",IF(COUNTBLANK(AT40:AY40)=COLUMNS(AT40:AY40),0,(SUM(AT40:AY40)*(100-'DATA ENTRY'!$G$10)/SUM($AT$13:$AY$13))+'DATA ENTRY'!$G$10))</f>
        <v xml:space="preserve"> </v>
      </c>
      <c r="BA40" s="92" t="str">
        <f t="shared" si="10"/>
        <v xml:space="preserve"> </v>
      </c>
      <c r="BB40" s="93"/>
      <c r="BC40" s="93"/>
      <c r="BD40" s="93"/>
      <c r="BE40" s="93"/>
      <c r="BF40" s="93"/>
      <c r="BG40" s="93"/>
      <c r="BH40" s="89" t="str">
        <f>IF(ISBLANK($C40)=TRUE," ",IF(ISTEXT(AD40)=TRUE,AD40,IF(COUNTBLANK(BB40:BG40)=COLUMNS(BB40:BG40),0,(SUM(BB40:BG40)*(100-'DATA ENTRY'!$G$10)/SUM($BB$13:$BG$13))+'DATA ENTRY'!$G$10)))</f>
        <v xml:space="preserve"> </v>
      </c>
      <c r="BI40" s="92" t="str">
        <f t="shared" si="11"/>
        <v xml:space="preserve"> </v>
      </c>
      <c r="BJ40" s="93"/>
      <c r="BK40" s="89" t="str">
        <f>IF(ISBLANK(C40)=TRUE," ",IF(ISTEXT(AD40)=TRUE,AD40,IF(ISBLANK(BJ40),0,IF(ISTEXT(BJ40)=TRUE,LOOKUP(BJ40,remarks),(BJ40*(100-'DATA ENTRY'!$G$10)/$BJ$13)+'DATA ENTRY'!$G$10))))</f>
        <v xml:space="preserve"> </v>
      </c>
      <c r="BL40" s="92" t="str">
        <f t="shared" si="12"/>
        <v xml:space="preserve"> </v>
      </c>
      <c r="BM40" s="92" t="str">
        <f t="shared" si="13"/>
        <v/>
      </c>
      <c r="BN40" s="92" t="str">
        <f t="shared" si="14"/>
        <v xml:space="preserve"> </v>
      </c>
      <c r="BO40" s="92" t="str">
        <f t="shared" si="15"/>
        <v xml:space="preserve"> </v>
      </c>
      <c r="BP40" s="92" t="str">
        <f t="shared" si="16"/>
        <v xml:space="preserve"> </v>
      </c>
      <c r="BQ40" s="92" t="str">
        <f t="shared" si="17"/>
        <v/>
      </c>
      <c r="BR40" s="89" t="str">
        <f t="shared" si="18"/>
        <v xml:space="preserve"> </v>
      </c>
      <c r="BS40" s="92" t="str">
        <f t="shared" si="19"/>
        <v xml:space="preserve"> </v>
      </c>
      <c r="BT40" s="92" t="str">
        <f t="shared" si="20"/>
        <v xml:space="preserve"> </v>
      </c>
      <c r="BU40" s="54"/>
      <c r="BV40" s="54"/>
      <c r="BW40" s="28"/>
      <c r="BX40" s="28"/>
      <c r="BY40" s="28"/>
      <c r="BZ40" s="28"/>
      <c r="CA40" s="28"/>
      <c r="CB40" s="28"/>
      <c r="CC40" s="28"/>
      <c r="CD40" s="8"/>
      <c r="CE40" s="8"/>
      <c r="CF40" s="8"/>
    </row>
    <row r="41" spans="1:84" ht="34.5" customHeight="1" x14ac:dyDescent="0.3">
      <c r="A41" s="53">
        <f t="shared" si="21"/>
        <v>28</v>
      </c>
      <c r="B41" s="51"/>
      <c r="C41" s="52"/>
      <c r="D41" s="93"/>
      <c r="E41" s="93"/>
      <c r="F41" s="93"/>
      <c r="G41" s="93"/>
      <c r="H41" s="93"/>
      <c r="I41" s="93"/>
      <c r="J41" s="93"/>
      <c r="K41" s="93"/>
      <c r="L41" s="89" t="str">
        <f>IF(ISBLANK($C41)=TRUE," ",IF(COUNTBLANK(D41:K41)=COLUMNS(D41:K41),0,SUM(D41:K41)*(100-'DATA ENTRY'!$G$10)/SUM($D$13:$K$13)+'DATA ENTRY'!$G$10))</f>
        <v xml:space="preserve"> </v>
      </c>
      <c r="M41" s="90" t="str">
        <f t="shared" si="2"/>
        <v xml:space="preserve"> </v>
      </c>
      <c r="N41" s="93"/>
      <c r="O41" s="93"/>
      <c r="P41" s="93"/>
      <c r="Q41" s="93"/>
      <c r="R41" s="93"/>
      <c r="S41" s="93"/>
      <c r="T41" s="89" t="str">
        <f>IF(ISBLANK($C41)," ",IF(COUNTBLANK(N41:S41)=COLUMNS(N41:S41),0,(SUM(N41:S41)*(100-'DATA ENTRY'!$G$10)/SUM($N$13:$S$13))+'DATA ENTRY'!$G$10))</f>
        <v xml:space="preserve"> </v>
      </c>
      <c r="U41" s="90" t="str">
        <f t="shared" si="3"/>
        <v xml:space="preserve"> </v>
      </c>
      <c r="V41" s="93"/>
      <c r="W41" s="93"/>
      <c r="X41" s="93"/>
      <c r="Y41" s="93"/>
      <c r="Z41" s="93"/>
      <c r="AA41" s="93"/>
      <c r="AB41" s="89" t="str">
        <f>IF(ISBLANK($C41)," ",IF(COUNTBLANK(V41:AA41)=COLUMNS(V41:AA41),0,(SUM(V41:AA41)*(100-'DATA ENTRY'!$G$10)/SUM($V$13:$AA$13))+'DATA ENTRY'!$G$10))</f>
        <v xml:space="preserve"> </v>
      </c>
      <c r="AC41" s="90" t="str">
        <f t="shared" si="4"/>
        <v xml:space="preserve"> </v>
      </c>
      <c r="AD41" s="93"/>
      <c r="AE41" s="89" t="str">
        <f>IF(ISBLANK(C41)," ",IF(ISBLANK(AD41)=TRUE,0,IF(ISTEXT(AD41)=TRUE,LOOKUP(AD41,remarks),(AD41*(100-'DATA ENTRY'!$G$10)/$AD$13)+'DATA ENTRY'!$G$10)))</f>
        <v xml:space="preserve"> </v>
      </c>
      <c r="AF41" s="91" t="str">
        <f t="shared" si="5"/>
        <v xml:space="preserve"> </v>
      </c>
      <c r="AG41" s="92" t="str">
        <f t="shared" si="6"/>
        <v xml:space="preserve"> </v>
      </c>
      <c r="AH41" s="92" t="str">
        <f t="shared" si="7"/>
        <v xml:space="preserve"> </v>
      </c>
      <c r="AI41" s="92" t="str">
        <f t="shared" si="8"/>
        <v xml:space="preserve"> </v>
      </c>
      <c r="AJ41" s="93"/>
      <c r="AK41" s="93"/>
      <c r="AL41" s="93"/>
      <c r="AM41" s="93"/>
      <c r="AN41" s="93"/>
      <c r="AO41" s="93"/>
      <c r="AP41" s="93"/>
      <c r="AQ41" s="93"/>
      <c r="AR41" s="89" t="str">
        <f>IF(ISBLANK($C41)=TRUE," ",IF(COUNTBLANK(AJ41:AQ41)=COLUMNS(AJ41:AQ41),0,SUM(AJ41:AQ41)*(100-'DATA ENTRY'!$G$10)/SUM($AJ$13:$AQ$13)+'DATA ENTRY'!$G$10))</f>
        <v xml:space="preserve"> </v>
      </c>
      <c r="AS41" s="92" t="str">
        <f t="shared" si="9"/>
        <v xml:space="preserve"> </v>
      </c>
      <c r="AT41" s="93"/>
      <c r="AU41" s="93"/>
      <c r="AV41" s="93"/>
      <c r="AW41" s="93"/>
      <c r="AX41" s="93"/>
      <c r="AY41" s="93"/>
      <c r="AZ41" s="89" t="str">
        <f>IF(ISBLANK($C41)=TRUE," ",IF(COUNTBLANK(AT41:AY41)=COLUMNS(AT41:AY41),0,(SUM(AT41:AY41)*(100-'DATA ENTRY'!$G$10)/SUM($AT$13:$AY$13))+'DATA ENTRY'!$G$10))</f>
        <v xml:space="preserve"> </v>
      </c>
      <c r="BA41" s="92" t="str">
        <f t="shared" si="10"/>
        <v xml:space="preserve"> </v>
      </c>
      <c r="BB41" s="93"/>
      <c r="BC41" s="93"/>
      <c r="BD41" s="93"/>
      <c r="BE41" s="93"/>
      <c r="BF41" s="93"/>
      <c r="BG41" s="93"/>
      <c r="BH41" s="89" t="str">
        <f>IF(ISBLANK($C41)=TRUE," ",IF(ISTEXT(AD41)=TRUE,AD41,IF(COUNTBLANK(BB41:BG41)=COLUMNS(BB41:BG41),0,(SUM(BB41:BG41)*(100-'DATA ENTRY'!$G$10)/SUM($BB$13:$BG$13))+'DATA ENTRY'!$G$10)))</f>
        <v xml:space="preserve"> </v>
      </c>
      <c r="BI41" s="92" t="str">
        <f t="shared" si="11"/>
        <v xml:space="preserve"> </v>
      </c>
      <c r="BJ41" s="93"/>
      <c r="BK41" s="89" t="str">
        <f>IF(ISBLANK(C41)=TRUE," ",IF(ISTEXT(AD41)=TRUE,AD41,IF(ISBLANK(BJ41),0,IF(ISTEXT(BJ41)=TRUE,LOOKUP(BJ41,remarks),(BJ41*(100-'DATA ENTRY'!$G$10)/$BJ$13)+'DATA ENTRY'!$G$10))))</f>
        <v xml:space="preserve"> </v>
      </c>
      <c r="BL41" s="92" t="str">
        <f t="shared" si="12"/>
        <v xml:space="preserve"> </v>
      </c>
      <c r="BM41" s="92" t="str">
        <f t="shared" si="13"/>
        <v/>
      </c>
      <c r="BN41" s="92" t="str">
        <f t="shared" si="14"/>
        <v xml:space="preserve"> </v>
      </c>
      <c r="BO41" s="92" t="str">
        <f t="shared" si="15"/>
        <v xml:space="preserve"> </v>
      </c>
      <c r="BP41" s="92" t="str">
        <f t="shared" si="16"/>
        <v xml:space="preserve"> </v>
      </c>
      <c r="BQ41" s="92" t="str">
        <f t="shared" si="17"/>
        <v/>
      </c>
      <c r="BR41" s="89" t="str">
        <f t="shared" si="18"/>
        <v xml:space="preserve"> </v>
      </c>
      <c r="BS41" s="92" t="str">
        <f t="shared" si="19"/>
        <v xml:space="preserve"> </v>
      </c>
      <c r="BT41" s="92" t="str">
        <f t="shared" si="20"/>
        <v xml:space="preserve"> </v>
      </c>
      <c r="BU41" s="54"/>
      <c r="BV41" s="54"/>
      <c r="BW41" s="28"/>
      <c r="BX41" s="28"/>
      <c r="BY41" s="28"/>
      <c r="BZ41" s="28"/>
      <c r="CA41" s="28"/>
      <c r="CB41" s="28"/>
      <c r="CC41" s="28"/>
      <c r="CD41" s="8"/>
      <c r="CE41" s="8"/>
      <c r="CF41" s="8"/>
    </row>
    <row r="42" spans="1:84" ht="34.5" customHeight="1" x14ac:dyDescent="0.3">
      <c r="A42" s="53">
        <f t="shared" si="21"/>
        <v>29</v>
      </c>
      <c r="B42" s="51"/>
      <c r="C42" s="52"/>
      <c r="D42" s="93"/>
      <c r="E42" s="93"/>
      <c r="F42" s="93"/>
      <c r="G42" s="93"/>
      <c r="H42" s="93"/>
      <c r="I42" s="93"/>
      <c r="J42" s="93"/>
      <c r="K42" s="93"/>
      <c r="L42" s="89" t="str">
        <f>IF(ISBLANK($C42)=TRUE," ",IF(COUNTBLANK(D42:K42)=COLUMNS(D42:K42),0,SUM(D42:K42)*(100-'DATA ENTRY'!$G$10)/SUM($D$13:$K$13)+'DATA ENTRY'!$G$10))</f>
        <v xml:space="preserve"> </v>
      </c>
      <c r="M42" s="90" t="str">
        <f t="shared" si="2"/>
        <v xml:space="preserve"> </v>
      </c>
      <c r="N42" s="93"/>
      <c r="O42" s="93"/>
      <c r="P42" s="93"/>
      <c r="Q42" s="93"/>
      <c r="R42" s="93"/>
      <c r="S42" s="93"/>
      <c r="T42" s="89" t="str">
        <f>IF(ISBLANK($C42)," ",IF(COUNTBLANK(N42:S42)=COLUMNS(N42:S42),0,(SUM(N42:S42)*(100-'DATA ENTRY'!$G$10)/SUM($N$13:$S$13))+'DATA ENTRY'!$G$10))</f>
        <v xml:space="preserve"> </v>
      </c>
      <c r="U42" s="90" t="str">
        <f t="shared" si="3"/>
        <v xml:space="preserve"> </v>
      </c>
      <c r="V42" s="93"/>
      <c r="W42" s="93"/>
      <c r="X42" s="93"/>
      <c r="Y42" s="93"/>
      <c r="Z42" s="93"/>
      <c r="AA42" s="93"/>
      <c r="AB42" s="89" t="str">
        <f>IF(ISBLANK($C42)," ",IF(COUNTBLANK(V42:AA42)=COLUMNS(V42:AA42),0,(SUM(V42:AA42)*(100-'DATA ENTRY'!$G$10)/SUM($V$13:$AA$13))+'DATA ENTRY'!$G$10))</f>
        <v xml:space="preserve"> </v>
      </c>
      <c r="AC42" s="90" t="str">
        <f t="shared" si="4"/>
        <v xml:space="preserve"> </v>
      </c>
      <c r="AD42" s="93"/>
      <c r="AE42" s="89" t="str">
        <f>IF(ISBLANK(C42)," ",IF(ISBLANK(AD42)=TRUE,0,IF(ISTEXT(AD42)=TRUE,LOOKUP(AD42,remarks),(AD42*(100-'DATA ENTRY'!$G$10)/$AD$13)+'DATA ENTRY'!$G$10)))</f>
        <v xml:space="preserve"> </v>
      </c>
      <c r="AF42" s="91" t="str">
        <f t="shared" si="5"/>
        <v xml:space="preserve"> </v>
      </c>
      <c r="AG42" s="92" t="str">
        <f t="shared" si="6"/>
        <v xml:space="preserve"> </v>
      </c>
      <c r="AH42" s="92" t="str">
        <f t="shared" si="7"/>
        <v xml:space="preserve"> </v>
      </c>
      <c r="AI42" s="92" t="str">
        <f t="shared" si="8"/>
        <v xml:space="preserve"> </v>
      </c>
      <c r="AJ42" s="93"/>
      <c r="AK42" s="93"/>
      <c r="AL42" s="93"/>
      <c r="AM42" s="93"/>
      <c r="AN42" s="93"/>
      <c r="AO42" s="93"/>
      <c r="AP42" s="93"/>
      <c r="AQ42" s="93"/>
      <c r="AR42" s="89" t="str">
        <f>IF(ISBLANK($C42)=TRUE," ",IF(COUNTBLANK(AJ42:AQ42)=COLUMNS(AJ42:AQ42),0,SUM(AJ42:AQ42)*(100-'DATA ENTRY'!$G$10)/SUM($AJ$13:$AQ$13)+'DATA ENTRY'!$G$10))</f>
        <v xml:space="preserve"> </v>
      </c>
      <c r="AS42" s="92" t="str">
        <f t="shared" si="9"/>
        <v xml:space="preserve"> </v>
      </c>
      <c r="AT42" s="93"/>
      <c r="AU42" s="93"/>
      <c r="AV42" s="93"/>
      <c r="AW42" s="93"/>
      <c r="AX42" s="93"/>
      <c r="AY42" s="93"/>
      <c r="AZ42" s="89" t="str">
        <f>IF(ISBLANK($C42)=TRUE," ",IF(COUNTBLANK(AT42:AY42)=COLUMNS(AT42:AY42),0,(SUM(AT42:AY42)*(100-'DATA ENTRY'!$G$10)/SUM($AT$13:$AY$13))+'DATA ENTRY'!$G$10))</f>
        <v xml:space="preserve"> </v>
      </c>
      <c r="BA42" s="92" t="str">
        <f t="shared" si="10"/>
        <v xml:space="preserve"> </v>
      </c>
      <c r="BB42" s="93"/>
      <c r="BC42" s="93"/>
      <c r="BD42" s="93"/>
      <c r="BE42" s="93"/>
      <c r="BF42" s="93"/>
      <c r="BG42" s="93"/>
      <c r="BH42" s="89" t="str">
        <f>IF(ISBLANK($C42)=TRUE," ",IF(ISTEXT(AD42)=TRUE,AD42,IF(COUNTBLANK(BB42:BG42)=COLUMNS(BB42:BG42),0,(SUM(BB42:BG42)*(100-'DATA ENTRY'!$G$10)/SUM($BB$13:$BG$13))+'DATA ENTRY'!$G$10)))</f>
        <v xml:space="preserve"> </v>
      </c>
      <c r="BI42" s="92" t="str">
        <f t="shared" si="11"/>
        <v xml:space="preserve"> </v>
      </c>
      <c r="BJ42" s="93"/>
      <c r="BK42" s="89" t="str">
        <f>IF(ISBLANK(C42)=TRUE," ",IF(ISTEXT(AD42)=TRUE,AD42,IF(ISBLANK(BJ42),0,IF(ISTEXT(BJ42)=TRUE,LOOKUP(BJ42,remarks),(BJ42*(100-'DATA ENTRY'!$G$10)/$BJ$13)+'DATA ENTRY'!$G$10))))</f>
        <v xml:space="preserve"> </v>
      </c>
      <c r="BL42" s="92" t="str">
        <f t="shared" si="12"/>
        <v xml:space="preserve"> </v>
      </c>
      <c r="BM42" s="92" t="str">
        <f t="shared" si="13"/>
        <v/>
      </c>
      <c r="BN42" s="92" t="str">
        <f t="shared" si="14"/>
        <v xml:space="preserve"> </v>
      </c>
      <c r="BO42" s="92" t="str">
        <f t="shared" si="15"/>
        <v xml:space="preserve"> </v>
      </c>
      <c r="BP42" s="92" t="str">
        <f t="shared" si="16"/>
        <v xml:space="preserve"> </v>
      </c>
      <c r="BQ42" s="92" t="str">
        <f t="shared" si="17"/>
        <v/>
      </c>
      <c r="BR42" s="89" t="str">
        <f t="shared" si="18"/>
        <v xml:space="preserve"> </v>
      </c>
      <c r="BS42" s="92" t="str">
        <f t="shared" si="19"/>
        <v xml:space="preserve"> </v>
      </c>
      <c r="BT42" s="92" t="str">
        <f t="shared" si="20"/>
        <v xml:space="preserve"> </v>
      </c>
      <c r="BU42" s="54"/>
      <c r="BV42" s="54"/>
      <c r="BW42" s="28"/>
      <c r="BX42" s="28"/>
      <c r="BY42" s="28"/>
      <c r="BZ42" s="28"/>
      <c r="CA42" s="28"/>
      <c r="CB42" s="28"/>
      <c r="CC42" s="28"/>
      <c r="CD42" s="8"/>
      <c r="CE42" s="8"/>
      <c r="CF42" s="8"/>
    </row>
    <row r="43" spans="1:84" ht="34.5" customHeight="1" x14ac:dyDescent="0.3">
      <c r="A43" s="53">
        <f t="shared" si="21"/>
        <v>30</v>
      </c>
      <c r="B43" s="51"/>
      <c r="C43" s="52"/>
      <c r="D43" s="93"/>
      <c r="E43" s="93"/>
      <c r="F43" s="93"/>
      <c r="G43" s="93"/>
      <c r="H43" s="93"/>
      <c r="I43" s="93"/>
      <c r="J43" s="93"/>
      <c r="K43" s="93"/>
      <c r="L43" s="89" t="str">
        <f>IF(ISBLANK($C43)=TRUE," ",IF(COUNTBLANK(D43:K43)=COLUMNS(D43:K43),0,SUM(D43:K43)*(100-'DATA ENTRY'!$G$10)/SUM($D$13:$K$13)+'DATA ENTRY'!$G$10))</f>
        <v xml:space="preserve"> </v>
      </c>
      <c r="M43" s="90" t="str">
        <f t="shared" si="2"/>
        <v xml:space="preserve"> </v>
      </c>
      <c r="N43" s="93"/>
      <c r="O43" s="93"/>
      <c r="P43" s="93"/>
      <c r="Q43" s="93"/>
      <c r="R43" s="93"/>
      <c r="S43" s="93"/>
      <c r="T43" s="89" t="str">
        <f>IF(ISBLANK($C43)," ",IF(COUNTBLANK(N43:S43)=COLUMNS(N43:S43),0,(SUM(N43:S43)*(100-'DATA ENTRY'!$G$10)/SUM($N$13:$S$13))+'DATA ENTRY'!$G$10))</f>
        <v xml:space="preserve"> </v>
      </c>
      <c r="U43" s="90" t="str">
        <f t="shared" si="3"/>
        <v xml:space="preserve"> </v>
      </c>
      <c r="V43" s="93"/>
      <c r="W43" s="93"/>
      <c r="X43" s="93"/>
      <c r="Y43" s="93"/>
      <c r="Z43" s="93"/>
      <c r="AA43" s="93"/>
      <c r="AB43" s="89" t="str">
        <f>IF(ISBLANK($C43)," ",IF(COUNTBLANK(V43:AA43)=COLUMNS(V43:AA43),0,(SUM(V43:AA43)*(100-'DATA ENTRY'!$G$10)/SUM($V$13:$AA$13))+'DATA ENTRY'!$G$10))</f>
        <v xml:space="preserve"> </v>
      </c>
      <c r="AC43" s="90" t="str">
        <f t="shared" si="4"/>
        <v xml:space="preserve"> </v>
      </c>
      <c r="AD43" s="93"/>
      <c r="AE43" s="89" t="str">
        <f>IF(ISBLANK(C43)," ",IF(ISBLANK(AD43)=TRUE,0,IF(ISTEXT(AD43)=TRUE,LOOKUP(AD43,remarks),(AD43*(100-'DATA ENTRY'!$G$10)/$AD$13)+'DATA ENTRY'!$G$10)))</f>
        <v xml:space="preserve"> </v>
      </c>
      <c r="AF43" s="91" t="str">
        <f t="shared" si="5"/>
        <v xml:space="preserve"> </v>
      </c>
      <c r="AG43" s="92" t="str">
        <f t="shared" si="6"/>
        <v xml:space="preserve"> </v>
      </c>
      <c r="AH43" s="92" t="str">
        <f t="shared" si="7"/>
        <v xml:space="preserve"> </v>
      </c>
      <c r="AI43" s="92" t="str">
        <f t="shared" si="8"/>
        <v xml:space="preserve"> </v>
      </c>
      <c r="AJ43" s="93"/>
      <c r="AK43" s="93"/>
      <c r="AL43" s="93"/>
      <c r="AM43" s="93"/>
      <c r="AN43" s="93"/>
      <c r="AO43" s="93"/>
      <c r="AP43" s="93"/>
      <c r="AQ43" s="93"/>
      <c r="AR43" s="89" t="str">
        <f>IF(ISBLANK($C43)=TRUE," ",IF(COUNTBLANK(AJ43:AQ43)=COLUMNS(AJ43:AQ43),0,SUM(AJ43:AQ43)*(100-'DATA ENTRY'!$G$10)/SUM($AJ$13:$AQ$13)+'DATA ENTRY'!$G$10))</f>
        <v xml:space="preserve"> </v>
      </c>
      <c r="AS43" s="92" t="str">
        <f t="shared" si="9"/>
        <v xml:space="preserve"> </v>
      </c>
      <c r="AT43" s="93"/>
      <c r="AU43" s="93"/>
      <c r="AV43" s="93"/>
      <c r="AW43" s="93"/>
      <c r="AX43" s="93"/>
      <c r="AY43" s="93"/>
      <c r="AZ43" s="89" t="str">
        <f>IF(ISBLANK($C43)=TRUE," ",IF(COUNTBLANK(AT43:AY43)=COLUMNS(AT43:AY43),0,(SUM(AT43:AY43)*(100-'DATA ENTRY'!$G$10)/SUM($AT$13:$AY$13))+'DATA ENTRY'!$G$10))</f>
        <v xml:space="preserve"> </v>
      </c>
      <c r="BA43" s="92" t="str">
        <f t="shared" si="10"/>
        <v xml:space="preserve"> </v>
      </c>
      <c r="BB43" s="93"/>
      <c r="BC43" s="93"/>
      <c r="BD43" s="93"/>
      <c r="BE43" s="93"/>
      <c r="BF43" s="93"/>
      <c r="BG43" s="93"/>
      <c r="BH43" s="89" t="str">
        <f>IF(ISBLANK($C43)=TRUE," ",IF(ISTEXT(AD43)=TRUE,AD43,IF(COUNTBLANK(BB43:BG43)=COLUMNS(BB43:BG43),0,(SUM(BB43:BG43)*(100-'DATA ENTRY'!$G$10)/SUM($BB$13:$BG$13))+'DATA ENTRY'!$G$10)))</f>
        <v xml:space="preserve"> </v>
      </c>
      <c r="BI43" s="92" t="str">
        <f t="shared" si="11"/>
        <v xml:space="preserve"> </v>
      </c>
      <c r="BJ43" s="93"/>
      <c r="BK43" s="89" t="str">
        <f>IF(ISBLANK(C43)=TRUE," ",IF(ISTEXT(AD43)=TRUE,AD43,IF(ISBLANK(BJ43),0,IF(ISTEXT(BJ43)=TRUE,LOOKUP(BJ43,remarks),(BJ43*(100-'DATA ENTRY'!$G$10)/$BJ$13)+'DATA ENTRY'!$G$10))))</f>
        <v xml:space="preserve"> </v>
      </c>
      <c r="BL43" s="92" t="str">
        <f t="shared" si="12"/>
        <v xml:space="preserve"> </v>
      </c>
      <c r="BM43" s="92" t="str">
        <f t="shared" si="13"/>
        <v/>
      </c>
      <c r="BN43" s="92" t="str">
        <f t="shared" si="14"/>
        <v xml:space="preserve"> </v>
      </c>
      <c r="BO43" s="92" t="str">
        <f t="shared" si="15"/>
        <v xml:space="preserve"> </v>
      </c>
      <c r="BP43" s="92" t="str">
        <f t="shared" si="16"/>
        <v xml:space="preserve"> </v>
      </c>
      <c r="BQ43" s="92" t="str">
        <f t="shared" si="17"/>
        <v/>
      </c>
      <c r="BR43" s="89" t="str">
        <f t="shared" si="18"/>
        <v xml:space="preserve"> </v>
      </c>
      <c r="BS43" s="92" t="str">
        <f t="shared" si="19"/>
        <v xml:space="preserve"> </v>
      </c>
      <c r="BT43" s="92" t="str">
        <f t="shared" si="20"/>
        <v xml:space="preserve"> </v>
      </c>
      <c r="BU43" s="54"/>
      <c r="BV43" s="54"/>
      <c r="BW43" s="28"/>
      <c r="BX43" s="28"/>
      <c r="BY43" s="28"/>
      <c r="BZ43" s="28"/>
      <c r="CA43" s="28"/>
      <c r="CB43" s="28"/>
      <c r="CC43" s="28"/>
      <c r="CD43" s="8"/>
      <c r="CE43" s="8"/>
      <c r="CF43" s="8"/>
    </row>
    <row r="44" spans="1:84" ht="34.5" customHeight="1" x14ac:dyDescent="0.3">
      <c r="A44" s="53">
        <f t="shared" si="21"/>
        <v>31</v>
      </c>
      <c r="B44" s="51"/>
      <c r="C44" s="52"/>
      <c r="D44" s="93"/>
      <c r="E44" s="93"/>
      <c r="F44" s="93"/>
      <c r="G44" s="93"/>
      <c r="H44" s="93"/>
      <c r="I44" s="93"/>
      <c r="J44" s="93"/>
      <c r="K44" s="93"/>
      <c r="L44" s="89" t="str">
        <f>IF(ISBLANK($C44)=TRUE," ",IF(COUNTBLANK(D44:K44)=COLUMNS(D44:K44),0,SUM(D44:K44)*(100-'DATA ENTRY'!$G$10)/SUM($D$13:$K$13)+'DATA ENTRY'!$G$10))</f>
        <v xml:space="preserve"> </v>
      </c>
      <c r="M44" s="90" t="str">
        <f t="shared" si="2"/>
        <v xml:space="preserve"> </v>
      </c>
      <c r="N44" s="93"/>
      <c r="O44" s="93"/>
      <c r="P44" s="93"/>
      <c r="Q44" s="93"/>
      <c r="R44" s="93"/>
      <c r="S44" s="93"/>
      <c r="T44" s="89" t="str">
        <f>IF(ISBLANK($C44)," ",IF(COUNTBLANK(N44:S44)=COLUMNS(N44:S44),0,(SUM(N44:S44)*(100-'DATA ENTRY'!$G$10)/SUM($N$13:$S$13))+'DATA ENTRY'!$G$10))</f>
        <v xml:space="preserve"> </v>
      </c>
      <c r="U44" s="90" t="str">
        <f t="shared" si="3"/>
        <v xml:space="preserve"> </v>
      </c>
      <c r="V44" s="93"/>
      <c r="W44" s="93"/>
      <c r="X44" s="93"/>
      <c r="Y44" s="93"/>
      <c r="Z44" s="93"/>
      <c r="AA44" s="93"/>
      <c r="AB44" s="89" t="str">
        <f>IF(ISBLANK($C44)," ",IF(COUNTBLANK(V44:AA44)=COLUMNS(V44:AA44),0,(SUM(V44:AA44)*(100-'DATA ENTRY'!$G$10)/SUM($V$13:$AA$13))+'DATA ENTRY'!$G$10))</f>
        <v xml:space="preserve"> </v>
      </c>
      <c r="AC44" s="90" t="str">
        <f t="shared" si="4"/>
        <v xml:space="preserve"> </v>
      </c>
      <c r="AD44" s="93"/>
      <c r="AE44" s="89" t="str">
        <f>IF(ISBLANK(C44)," ",IF(ISBLANK(AD44)=TRUE,0,IF(ISTEXT(AD44)=TRUE,LOOKUP(AD44,remarks),(AD44*(100-'DATA ENTRY'!$G$10)/$AD$13)+'DATA ENTRY'!$G$10)))</f>
        <v xml:space="preserve"> </v>
      </c>
      <c r="AF44" s="91" t="str">
        <f t="shared" si="5"/>
        <v xml:space="preserve"> </v>
      </c>
      <c r="AG44" s="92" t="str">
        <f t="shared" si="6"/>
        <v xml:space="preserve"> </v>
      </c>
      <c r="AH44" s="92" t="str">
        <f t="shared" si="7"/>
        <v xml:space="preserve"> </v>
      </c>
      <c r="AI44" s="92" t="str">
        <f t="shared" si="8"/>
        <v xml:space="preserve"> </v>
      </c>
      <c r="AJ44" s="93"/>
      <c r="AK44" s="93"/>
      <c r="AL44" s="93"/>
      <c r="AM44" s="93"/>
      <c r="AN44" s="93"/>
      <c r="AO44" s="93"/>
      <c r="AP44" s="93"/>
      <c r="AQ44" s="93"/>
      <c r="AR44" s="89" t="str">
        <f>IF(ISBLANK($C44)=TRUE," ",IF(COUNTBLANK(AJ44:AQ44)=COLUMNS(AJ44:AQ44),0,SUM(AJ44:AQ44)*(100-'DATA ENTRY'!$G$10)/SUM($AJ$13:$AQ$13)+'DATA ENTRY'!$G$10))</f>
        <v xml:space="preserve"> </v>
      </c>
      <c r="AS44" s="92" t="str">
        <f t="shared" si="9"/>
        <v xml:space="preserve"> </v>
      </c>
      <c r="AT44" s="93"/>
      <c r="AU44" s="93"/>
      <c r="AV44" s="93"/>
      <c r="AW44" s="93"/>
      <c r="AX44" s="93"/>
      <c r="AY44" s="93"/>
      <c r="AZ44" s="89" t="str">
        <f>IF(ISBLANK($C44)=TRUE," ",IF(COUNTBLANK(AT44:AY44)=COLUMNS(AT44:AY44),0,(SUM(AT44:AY44)*(100-'DATA ENTRY'!$G$10)/SUM($AT$13:$AY$13))+'DATA ENTRY'!$G$10))</f>
        <v xml:space="preserve"> </v>
      </c>
      <c r="BA44" s="92" t="str">
        <f t="shared" si="10"/>
        <v xml:space="preserve"> </v>
      </c>
      <c r="BB44" s="93"/>
      <c r="BC44" s="93"/>
      <c r="BD44" s="93"/>
      <c r="BE44" s="93"/>
      <c r="BF44" s="93"/>
      <c r="BG44" s="93"/>
      <c r="BH44" s="89" t="str">
        <f>IF(ISBLANK($C44)=TRUE," ",IF(ISTEXT(AD44)=TRUE,AD44,IF(COUNTBLANK(BB44:BG44)=COLUMNS(BB44:BG44),0,(SUM(BB44:BG44)*(100-'DATA ENTRY'!$G$10)/SUM($BB$13:$BG$13))+'DATA ENTRY'!$G$10)))</f>
        <v xml:space="preserve"> </v>
      </c>
      <c r="BI44" s="92" t="str">
        <f t="shared" si="11"/>
        <v xml:space="preserve"> </v>
      </c>
      <c r="BJ44" s="93"/>
      <c r="BK44" s="89" t="str">
        <f>IF(ISBLANK(C44)=TRUE," ",IF(ISTEXT(AD44)=TRUE,AD44,IF(ISBLANK(BJ44),0,IF(ISTEXT(BJ44)=TRUE,LOOKUP(BJ44,remarks),(BJ44*(100-'DATA ENTRY'!$G$10)/$BJ$13)+'DATA ENTRY'!$G$10))))</f>
        <v xml:space="preserve"> </v>
      </c>
      <c r="BL44" s="92" t="str">
        <f t="shared" si="12"/>
        <v xml:space="preserve"> </v>
      </c>
      <c r="BM44" s="92" t="str">
        <f t="shared" si="13"/>
        <v/>
      </c>
      <c r="BN44" s="92" t="str">
        <f t="shared" si="14"/>
        <v xml:space="preserve"> </v>
      </c>
      <c r="BO44" s="92" t="str">
        <f t="shared" si="15"/>
        <v xml:space="preserve"> </v>
      </c>
      <c r="BP44" s="92" t="str">
        <f t="shared" si="16"/>
        <v xml:space="preserve"> </v>
      </c>
      <c r="BQ44" s="92" t="str">
        <f t="shared" si="17"/>
        <v/>
      </c>
      <c r="BR44" s="89" t="str">
        <f t="shared" si="18"/>
        <v xml:space="preserve"> </v>
      </c>
      <c r="BS44" s="92" t="str">
        <f t="shared" si="19"/>
        <v xml:space="preserve"> </v>
      </c>
      <c r="BT44" s="92" t="str">
        <f t="shared" si="20"/>
        <v xml:space="preserve"> </v>
      </c>
      <c r="BU44" s="54"/>
      <c r="BV44" s="54"/>
      <c r="BW44" s="28"/>
      <c r="BX44" s="28"/>
      <c r="BY44" s="28"/>
      <c r="BZ44" s="28"/>
      <c r="CA44" s="28"/>
      <c r="CB44" s="28"/>
      <c r="CC44" s="28"/>
      <c r="CD44" s="8"/>
      <c r="CE44" s="8"/>
      <c r="CF44" s="8"/>
    </row>
    <row r="45" spans="1:84" ht="34.5" customHeight="1" x14ac:dyDescent="0.3">
      <c r="A45" s="53">
        <f t="shared" si="21"/>
        <v>32</v>
      </c>
      <c r="B45" s="51"/>
      <c r="C45" s="52"/>
      <c r="D45" s="93"/>
      <c r="E45" s="93"/>
      <c r="F45" s="93"/>
      <c r="G45" s="93"/>
      <c r="H45" s="93"/>
      <c r="I45" s="93"/>
      <c r="J45" s="93"/>
      <c r="K45" s="93"/>
      <c r="L45" s="89" t="str">
        <f>IF(ISBLANK($C45)=TRUE," ",IF(COUNTBLANK(D45:K45)=COLUMNS(D45:K45),0,SUM(D45:K45)*(100-'DATA ENTRY'!$G$10)/SUM($D$13:$K$13)+'DATA ENTRY'!$G$10))</f>
        <v xml:space="preserve"> </v>
      </c>
      <c r="M45" s="90" t="str">
        <f t="shared" si="2"/>
        <v xml:space="preserve"> </v>
      </c>
      <c r="N45" s="93"/>
      <c r="O45" s="93"/>
      <c r="P45" s="93"/>
      <c r="Q45" s="93"/>
      <c r="R45" s="93"/>
      <c r="S45" s="93"/>
      <c r="T45" s="89" t="str">
        <f>IF(ISBLANK($C45)," ",IF(COUNTBLANK(N45:S45)=COLUMNS(N45:S45),0,(SUM(N45:S45)*(100-'DATA ENTRY'!$G$10)/SUM($N$13:$S$13))+'DATA ENTRY'!$G$10))</f>
        <v xml:space="preserve"> </v>
      </c>
      <c r="U45" s="90" t="str">
        <f t="shared" si="3"/>
        <v xml:space="preserve"> </v>
      </c>
      <c r="V45" s="93"/>
      <c r="W45" s="93"/>
      <c r="X45" s="93"/>
      <c r="Y45" s="93"/>
      <c r="Z45" s="93"/>
      <c r="AA45" s="93"/>
      <c r="AB45" s="89" t="str">
        <f>IF(ISBLANK($C45)," ",IF(COUNTBLANK(V45:AA45)=COLUMNS(V45:AA45),0,(SUM(V45:AA45)*(100-'DATA ENTRY'!$G$10)/SUM($V$13:$AA$13))+'DATA ENTRY'!$G$10))</f>
        <v xml:space="preserve"> </v>
      </c>
      <c r="AC45" s="90" t="str">
        <f t="shared" si="4"/>
        <v xml:space="preserve"> </v>
      </c>
      <c r="AD45" s="93"/>
      <c r="AE45" s="89" t="str">
        <f>IF(ISBLANK(C45)," ",IF(ISBLANK(AD45)=TRUE,0,IF(ISTEXT(AD45)=TRUE,LOOKUP(AD45,remarks),(AD45*(100-'DATA ENTRY'!$G$10)/$AD$13)+'DATA ENTRY'!$G$10)))</f>
        <v xml:space="preserve"> </v>
      </c>
      <c r="AF45" s="91" t="str">
        <f t="shared" si="5"/>
        <v xml:space="preserve"> </v>
      </c>
      <c r="AG45" s="92" t="str">
        <f t="shared" si="6"/>
        <v xml:space="preserve"> </v>
      </c>
      <c r="AH45" s="92" t="str">
        <f t="shared" si="7"/>
        <v xml:space="preserve"> </v>
      </c>
      <c r="AI45" s="92" t="str">
        <f t="shared" si="8"/>
        <v xml:space="preserve"> </v>
      </c>
      <c r="AJ45" s="93"/>
      <c r="AK45" s="93"/>
      <c r="AL45" s="93"/>
      <c r="AM45" s="93"/>
      <c r="AN45" s="93"/>
      <c r="AO45" s="93"/>
      <c r="AP45" s="93"/>
      <c r="AQ45" s="93"/>
      <c r="AR45" s="89" t="str">
        <f>IF(ISBLANK($C45)=TRUE," ",IF(COUNTBLANK(AJ45:AQ45)=COLUMNS(AJ45:AQ45),0,SUM(AJ45:AQ45)*(100-'DATA ENTRY'!$G$10)/SUM($AJ$13:$AQ$13)+'DATA ENTRY'!$G$10))</f>
        <v xml:space="preserve"> </v>
      </c>
      <c r="AS45" s="92" t="str">
        <f t="shared" si="9"/>
        <v xml:space="preserve"> </v>
      </c>
      <c r="AT45" s="93"/>
      <c r="AU45" s="93"/>
      <c r="AV45" s="93"/>
      <c r="AW45" s="93"/>
      <c r="AX45" s="93"/>
      <c r="AY45" s="93"/>
      <c r="AZ45" s="89" t="str">
        <f>IF(ISBLANK($C45)=TRUE," ",IF(COUNTBLANK(AT45:AY45)=COLUMNS(AT45:AY45),0,(SUM(AT45:AY45)*(100-'DATA ENTRY'!$G$10)/SUM($AT$13:$AY$13))+'DATA ENTRY'!$G$10))</f>
        <v xml:space="preserve"> </v>
      </c>
      <c r="BA45" s="92" t="str">
        <f t="shared" si="10"/>
        <v xml:space="preserve"> </v>
      </c>
      <c r="BB45" s="93"/>
      <c r="BC45" s="93"/>
      <c r="BD45" s="93"/>
      <c r="BE45" s="93"/>
      <c r="BF45" s="93"/>
      <c r="BG45" s="93"/>
      <c r="BH45" s="89" t="str">
        <f>IF(ISBLANK($C45)=TRUE," ",IF(ISTEXT(AD45)=TRUE,AD45,IF(COUNTBLANK(BB45:BG45)=COLUMNS(BB45:BG45),0,(SUM(BB45:BG45)*(100-'DATA ENTRY'!$G$10)/SUM($BB$13:$BG$13))+'DATA ENTRY'!$G$10)))</f>
        <v xml:space="preserve"> </v>
      </c>
      <c r="BI45" s="92" t="str">
        <f t="shared" si="11"/>
        <v xml:space="preserve"> </v>
      </c>
      <c r="BJ45" s="93"/>
      <c r="BK45" s="89" t="str">
        <f>IF(ISBLANK(C45)=TRUE," ",IF(ISTEXT(AD45)=TRUE,AD45,IF(ISBLANK(BJ45),0,IF(ISTEXT(BJ45)=TRUE,LOOKUP(BJ45,remarks),(BJ45*(100-'DATA ENTRY'!$G$10)/$BJ$13)+'DATA ENTRY'!$G$10))))</f>
        <v xml:space="preserve"> </v>
      </c>
      <c r="BL45" s="92" t="str">
        <f t="shared" si="12"/>
        <v xml:space="preserve"> </v>
      </c>
      <c r="BM45" s="92" t="str">
        <f t="shared" si="13"/>
        <v/>
      </c>
      <c r="BN45" s="92" t="str">
        <f t="shared" si="14"/>
        <v xml:space="preserve"> </v>
      </c>
      <c r="BO45" s="92" t="str">
        <f t="shared" si="15"/>
        <v xml:space="preserve"> </v>
      </c>
      <c r="BP45" s="92" t="str">
        <f t="shared" si="16"/>
        <v xml:space="preserve"> </v>
      </c>
      <c r="BQ45" s="92" t="str">
        <f t="shared" si="17"/>
        <v/>
      </c>
      <c r="BR45" s="89" t="str">
        <f t="shared" si="18"/>
        <v xml:space="preserve"> </v>
      </c>
      <c r="BS45" s="92" t="str">
        <f t="shared" si="19"/>
        <v xml:space="preserve"> </v>
      </c>
      <c r="BT45" s="92" t="str">
        <f t="shared" si="20"/>
        <v xml:space="preserve"> </v>
      </c>
      <c r="BU45" s="54"/>
      <c r="BV45" s="54"/>
      <c r="BW45" s="28"/>
      <c r="BX45" s="28"/>
      <c r="BY45" s="28"/>
      <c r="BZ45" s="28"/>
      <c r="CA45" s="28"/>
      <c r="CB45" s="28"/>
      <c r="CC45" s="28"/>
      <c r="CD45" s="8"/>
      <c r="CE45" s="8"/>
      <c r="CF45" s="8"/>
    </row>
    <row r="46" spans="1:84" ht="34.5" customHeight="1" x14ac:dyDescent="0.3">
      <c r="A46" s="53">
        <f t="shared" si="21"/>
        <v>33</v>
      </c>
      <c r="B46" s="51"/>
      <c r="C46" s="52"/>
      <c r="D46" s="93"/>
      <c r="E46" s="93"/>
      <c r="F46" s="93"/>
      <c r="G46" s="93"/>
      <c r="H46" s="93"/>
      <c r="I46" s="93"/>
      <c r="J46" s="93"/>
      <c r="K46" s="93"/>
      <c r="L46" s="89" t="str">
        <f>IF(ISBLANK($C46)=TRUE," ",IF(COUNTBLANK(D46:K46)=COLUMNS(D46:K46),0,SUM(D46:K46)*(100-'DATA ENTRY'!$G$10)/SUM($D$13:$K$13)+'DATA ENTRY'!$G$10))</f>
        <v xml:space="preserve"> </v>
      </c>
      <c r="M46" s="90" t="str">
        <f t="shared" si="2"/>
        <v xml:space="preserve"> </v>
      </c>
      <c r="N46" s="93"/>
      <c r="O46" s="93"/>
      <c r="P46" s="93"/>
      <c r="Q46" s="93"/>
      <c r="R46" s="93"/>
      <c r="S46" s="93"/>
      <c r="T46" s="89" t="str">
        <f>IF(ISBLANK($C46)," ",IF(COUNTBLANK(N46:S46)=COLUMNS(N46:S46),0,(SUM(N46:S46)*(100-'DATA ENTRY'!$G$10)/SUM($N$13:$S$13))+'DATA ENTRY'!$G$10))</f>
        <v xml:space="preserve"> </v>
      </c>
      <c r="U46" s="90" t="str">
        <f t="shared" si="3"/>
        <v xml:space="preserve"> </v>
      </c>
      <c r="V46" s="93"/>
      <c r="W46" s="93"/>
      <c r="X46" s="93"/>
      <c r="Y46" s="93"/>
      <c r="Z46" s="93"/>
      <c r="AA46" s="93"/>
      <c r="AB46" s="89" t="str">
        <f>IF(ISBLANK($C46)," ",IF(COUNTBLANK(V46:AA46)=COLUMNS(V46:AA46),0,(SUM(V46:AA46)*(100-'DATA ENTRY'!$G$10)/SUM($V$13:$AA$13))+'DATA ENTRY'!$G$10))</f>
        <v xml:space="preserve"> </v>
      </c>
      <c r="AC46" s="90" t="str">
        <f t="shared" si="4"/>
        <v xml:space="preserve"> </v>
      </c>
      <c r="AD46" s="93"/>
      <c r="AE46" s="89" t="str">
        <f>IF(ISBLANK(C46)," ",IF(ISBLANK(AD46)=TRUE,0,IF(ISTEXT(AD46)=TRUE,LOOKUP(AD46,remarks),(AD46*(100-'DATA ENTRY'!$G$10)/$AD$13)+'DATA ENTRY'!$G$10)))</f>
        <v xml:space="preserve"> </v>
      </c>
      <c r="AF46" s="91" t="str">
        <f t="shared" si="5"/>
        <v xml:space="preserve"> </v>
      </c>
      <c r="AG46" s="92" t="str">
        <f t="shared" si="6"/>
        <v xml:space="preserve"> </v>
      </c>
      <c r="AH46" s="92" t="str">
        <f t="shared" si="7"/>
        <v xml:space="preserve"> </v>
      </c>
      <c r="AI46" s="92" t="str">
        <f t="shared" si="8"/>
        <v xml:space="preserve"> </v>
      </c>
      <c r="AJ46" s="93"/>
      <c r="AK46" s="93"/>
      <c r="AL46" s="93"/>
      <c r="AM46" s="93"/>
      <c r="AN46" s="93"/>
      <c r="AO46" s="93"/>
      <c r="AP46" s="93"/>
      <c r="AQ46" s="93"/>
      <c r="AR46" s="89" t="str">
        <f>IF(ISBLANK($C46)=TRUE," ",IF(COUNTBLANK(AJ46:AQ46)=COLUMNS(AJ46:AQ46),0,SUM(AJ46:AQ46)*(100-'DATA ENTRY'!$G$10)/SUM($AJ$13:$AQ$13)+'DATA ENTRY'!$G$10))</f>
        <v xml:space="preserve"> </v>
      </c>
      <c r="AS46" s="92" t="str">
        <f t="shared" si="9"/>
        <v xml:space="preserve"> </v>
      </c>
      <c r="AT46" s="93"/>
      <c r="AU46" s="93"/>
      <c r="AV46" s="93"/>
      <c r="AW46" s="93"/>
      <c r="AX46" s="93"/>
      <c r="AY46" s="93"/>
      <c r="AZ46" s="89" t="str">
        <f>IF(ISBLANK($C46)=TRUE," ",IF(COUNTBLANK(AT46:AY46)=COLUMNS(AT46:AY46),0,(SUM(AT46:AY46)*(100-'DATA ENTRY'!$G$10)/SUM($AT$13:$AY$13))+'DATA ENTRY'!$G$10))</f>
        <v xml:space="preserve"> </v>
      </c>
      <c r="BA46" s="92" t="str">
        <f t="shared" si="10"/>
        <v xml:space="preserve"> </v>
      </c>
      <c r="BB46" s="93"/>
      <c r="BC46" s="93"/>
      <c r="BD46" s="93"/>
      <c r="BE46" s="93"/>
      <c r="BF46" s="93"/>
      <c r="BG46" s="93"/>
      <c r="BH46" s="89" t="str">
        <f>IF(ISBLANK($C46)=TRUE," ",IF(ISTEXT(AD46)=TRUE,AD46,IF(COUNTBLANK(BB46:BG46)=COLUMNS(BB46:BG46),0,(SUM(BB46:BG46)*(100-'DATA ENTRY'!$G$10)/SUM($BB$13:$BG$13))+'DATA ENTRY'!$G$10)))</f>
        <v xml:space="preserve"> </v>
      </c>
      <c r="BI46" s="92" t="str">
        <f t="shared" si="11"/>
        <v xml:space="preserve"> </v>
      </c>
      <c r="BJ46" s="93"/>
      <c r="BK46" s="89" t="str">
        <f>IF(ISBLANK(C46)=TRUE," ",IF(ISTEXT(AD46)=TRUE,AD46,IF(ISBLANK(BJ46),0,IF(ISTEXT(BJ46)=TRUE,LOOKUP(BJ46,remarks),(BJ46*(100-'DATA ENTRY'!$G$10)/$BJ$13)+'DATA ENTRY'!$G$10))))</f>
        <v xml:space="preserve"> </v>
      </c>
      <c r="BL46" s="92" t="str">
        <f t="shared" si="12"/>
        <v xml:space="preserve"> </v>
      </c>
      <c r="BM46" s="92" t="str">
        <f t="shared" si="13"/>
        <v/>
      </c>
      <c r="BN46" s="92" t="str">
        <f t="shared" si="14"/>
        <v xml:space="preserve"> </v>
      </c>
      <c r="BO46" s="92" t="str">
        <f t="shared" si="15"/>
        <v xml:space="preserve"> </v>
      </c>
      <c r="BP46" s="92" t="str">
        <f t="shared" si="16"/>
        <v xml:space="preserve"> </v>
      </c>
      <c r="BQ46" s="92" t="str">
        <f t="shared" si="17"/>
        <v/>
      </c>
      <c r="BR46" s="89" t="str">
        <f t="shared" si="18"/>
        <v xml:space="preserve"> </v>
      </c>
      <c r="BS46" s="92" t="str">
        <f t="shared" si="19"/>
        <v xml:space="preserve"> </v>
      </c>
      <c r="BT46" s="92" t="str">
        <f t="shared" si="20"/>
        <v xml:space="preserve"> </v>
      </c>
      <c r="BU46" s="54"/>
      <c r="BV46" s="54"/>
      <c r="BW46" s="28"/>
      <c r="BX46" s="28"/>
      <c r="BY46" s="28"/>
      <c r="BZ46" s="28"/>
      <c r="CA46" s="28"/>
      <c r="CB46" s="28"/>
      <c r="CC46" s="28"/>
      <c r="CD46" s="8"/>
      <c r="CE46" s="8"/>
      <c r="CF46" s="8"/>
    </row>
    <row r="47" spans="1:84" ht="34.5" customHeight="1" x14ac:dyDescent="0.3">
      <c r="A47" s="53">
        <f t="shared" si="21"/>
        <v>34</v>
      </c>
      <c r="B47" s="51"/>
      <c r="C47" s="52"/>
      <c r="D47" s="93"/>
      <c r="E47" s="93"/>
      <c r="F47" s="93"/>
      <c r="G47" s="93"/>
      <c r="H47" s="93"/>
      <c r="I47" s="93"/>
      <c r="J47" s="93"/>
      <c r="K47" s="93"/>
      <c r="L47" s="89" t="str">
        <f>IF(ISBLANK($C47)=TRUE," ",IF(COUNTBLANK(D47:K47)=COLUMNS(D47:K47),0,SUM(D47:K47)*(100-'DATA ENTRY'!$G$10)/SUM($D$13:$K$13)+'DATA ENTRY'!$G$10))</f>
        <v xml:space="preserve"> </v>
      </c>
      <c r="M47" s="90" t="str">
        <f t="shared" si="2"/>
        <v xml:space="preserve"> </v>
      </c>
      <c r="N47" s="93"/>
      <c r="O47" s="93"/>
      <c r="P47" s="93"/>
      <c r="Q47" s="93"/>
      <c r="R47" s="93"/>
      <c r="S47" s="93"/>
      <c r="T47" s="89" t="str">
        <f>IF(ISBLANK($C47)," ",IF(COUNTBLANK(N47:S47)=COLUMNS(N47:S47),0,(SUM(N47:S47)*(100-'DATA ENTRY'!$G$10)/SUM($N$13:$S$13))+'DATA ENTRY'!$G$10))</f>
        <v xml:space="preserve"> </v>
      </c>
      <c r="U47" s="90" t="str">
        <f t="shared" si="3"/>
        <v xml:space="preserve"> </v>
      </c>
      <c r="V47" s="93"/>
      <c r="W47" s="93"/>
      <c r="X47" s="93"/>
      <c r="Y47" s="93"/>
      <c r="Z47" s="93"/>
      <c r="AA47" s="93"/>
      <c r="AB47" s="89" t="str">
        <f>IF(ISBLANK($C47)," ",IF(COUNTBLANK(V47:AA47)=COLUMNS(V47:AA47),0,(SUM(V47:AA47)*(100-'DATA ENTRY'!$G$10)/SUM($V$13:$AA$13))+'DATA ENTRY'!$G$10))</f>
        <v xml:space="preserve"> </v>
      </c>
      <c r="AC47" s="90" t="str">
        <f t="shared" si="4"/>
        <v xml:space="preserve"> </v>
      </c>
      <c r="AD47" s="93"/>
      <c r="AE47" s="89" t="str">
        <f>IF(ISBLANK(C47)," ",IF(ISBLANK(AD47)=TRUE,0,IF(ISTEXT(AD47)=TRUE,LOOKUP(AD47,remarks),(AD47*(100-'DATA ENTRY'!$G$10)/$AD$13)+'DATA ENTRY'!$G$10)))</f>
        <v xml:space="preserve"> </v>
      </c>
      <c r="AF47" s="91" t="str">
        <f t="shared" si="5"/>
        <v xml:space="preserve"> </v>
      </c>
      <c r="AG47" s="92" t="str">
        <f t="shared" si="6"/>
        <v xml:space="preserve"> </v>
      </c>
      <c r="AH47" s="92" t="str">
        <f t="shared" si="7"/>
        <v xml:space="preserve"> </v>
      </c>
      <c r="AI47" s="92" t="str">
        <f t="shared" si="8"/>
        <v xml:space="preserve"> </v>
      </c>
      <c r="AJ47" s="93"/>
      <c r="AK47" s="93"/>
      <c r="AL47" s="93"/>
      <c r="AM47" s="93"/>
      <c r="AN47" s="93"/>
      <c r="AO47" s="93"/>
      <c r="AP47" s="93"/>
      <c r="AQ47" s="93"/>
      <c r="AR47" s="89" t="str">
        <f>IF(ISBLANK($C47)=TRUE," ",IF(COUNTBLANK(AJ47:AQ47)=COLUMNS(AJ47:AQ47),0,SUM(AJ47:AQ47)*(100-'DATA ENTRY'!$G$10)/SUM($AJ$13:$AQ$13)+'DATA ENTRY'!$G$10))</f>
        <v xml:space="preserve"> </v>
      </c>
      <c r="AS47" s="92" t="str">
        <f t="shared" si="9"/>
        <v xml:space="preserve"> </v>
      </c>
      <c r="AT47" s="93"/>
      <c r="AU47" s="93"/>
      <c r="AV47" s="93"/>
      <c r="AW47" s="93"/>
      <c r="AX47" s="93"/>
      <c r="AY47" s="93"/>
      <c r="AZ47" s="89" t="str">
        <f>IF(ISBLANK($C47)=TRUE," ",IF(COUNTBLANK(AT47:AY47)=COLUMNS(AT47:AY47),0,(SUM(AT47:AY47)*(100-'DATA ENTRY'!$G$10)/SUM($AT$13:$AY$13))+'DATA ENTRY'!$G$10))</f>
        <v xml:space="preserve"> </v>
      </c>
      <c r="BA47" s="92" t="str">
        <f t="shared" si="10"/>
        <v xml:space="preserve"> </v>
      </c>
      <c r="BB47" s="93"/>
      <c r="BC47" s="93"/>
      <c r="BD47" s="93"/>
      <c r="BE47" s="93"/>
      <c r="BF47" s="93"/>
      <c r="BG47" s="93"/>
      <c r="BH47" s="89" t="str">
        <f>IF(ISBLANK($C47)=TRUE," ",IF(ISTEXT(AD47)=TRUE,AD47,IF(COUNTBLANK(BB47:BG47)=COLUMNS(BB47:BG47),0,(SUM(BB47:BG47)*(100-'DATA ENTRY'!$G$10)/SUM($BB$13:$BG$13))+'DATA ENTRY'!$G$10)))</f>
        <v xml:space="preserve"> </v>
      </c>
      <c r="BI47" s="92" t="str">
        <f t="shared" si="11"/>
        <v xml:space="preserve"> </v>
      </c>
      <c r="BJ47" s="93"/>
      <c r="BK47" s="89" t="str">
        <f>IF(ISBLANK(C47)=TRUE," ",IF(ISTEXT(AD47)=TRUE,AD47,IF(ISBLANK(BJ47),0,IF(ISTEXT(BJ47)=TRUE,LOOKUP(BJ47,remarks),(BJ47*(100-'DATA ENTRY'!$G$10)/$BJ$13)+'DATA ENTRY'!$G$10))))</f>
        <v xml:space="preserve"> </v>
      </c>
      <c r="BL47" s="92" t="str">
        <f t="shared" si="12"/>
        <v xml:space="preserve"> </v>
      </c>
      <c r="BM47" s="92" t="str">
        <f t="shared" si="13"/>
        <v/>
      </c>
      <c r="BN47" s="92" t="str">
        <f t="shared" si="14"/>
        <v xml:space="preserve"> </v>
      </c>
      <c r="BO47" s="92" t="str">
        <f t="shared" si="15"/>
        <v xml:space="preserve"> </v>
      </c>
      <c r="BP47" s="92" t="str">
        <f t="shared" si="16"/>
        <v xml:space="preserve"> </v>
      </c>
      <c r="BQ47" s="92" t="str">
        <f t="shared" si="17"/>
        <v/>
      </c>
      <c r="BR47" s="89" t="str">
        <f t="shared" si="18"/>
        <v xml:space="preserve"> </v>
      </c>
      <c r="BS47" s="92" t="str">
        <f t="shared" si="19"/>
        <v xml:space="preserve"> </v>
      </c>
      <c r="BT47" s="92" t="str">
        <f t="shared" si="20"/>
        <v xml:space="preserve"> </v>
      </c>
      <c r="BU47" s="54"/>
      <c r="BV47" s="54"/>
      <c r="BW47" s="28"/>
      <c r="BX47" s="28"/>
      <c r="BY47" s="28"/>
      <c r="BZ47" s="28"/>
      <c r="CA47" s="28"/>
      <c r="CB47" s="28"/>
      <c r="CC47" s="28"/>
      <c r="CD47" s="8"/>
      <c r="CE47" s="8"/>
      <c r="CF47" s="8"/>
    </row>
    <row r="48" spans="1:84" ht="34.5" customHeight="1" x14ac:dyDescent="0.3">
      <c r="A48" s="53">
        <f t="shared" si="21"/>
        <v>35</v>
      </c>
      <c r="B48" s="51"/>
      <c r="C48" s="52"/>
      <c r="D48" s="93"/>
      <c r="E48" s="93"/>
      <c r="F48" s="93"/>
      <c r="G48" s="93"/>
      <c r="H48" s="93"/>
      <c r="I48" s="93"/>
      <c r="J48" s="93"/>
      <c r="K48" s="93"/>
      <c r="L48" s="89" t="str">
        <f>IF(ISBLANK($C48)=TRUE," ",IF(COUNTBLANK(D48:K48)=COLUMNS(D48:K48),0,SUM(D48:K48)*(100-'DATA ENTRY'!$G$10)/SUM($D$13:$K$13)+'DATA ENTRY'!$G$10))</f>
        <v xml:space="preserve"> </v>
      </c>
      <c r="M48" s="90" t="str">
        <f t="shared" si="2"/>
        <v xml:space="preserve"> </v>
      </c>
      <c r="N48" s="93"/>
      <c r="O48" s="93"/>
      <c r="P48" s="93"/>
      <c r="Q48" s="93"/>
      <c r="R48" s="93"/>
      <c r="S48" s="93"/>
      <c r="T48" s="89" t="str">
        <f>IF(ISBLANK($C48)," ",IF(COUNTBLANK(N48:S48)=COLUMNS(N48:S48),0,(SUM(N48:S48)*(100-'DATA ENTRY'!$G$10)/SUM($N$13:$S$13))+'DATA ENTRY'!$G$10))</f>
        <v xml:space="preserve"> </v>
      </c>
      <c r="U48" s="90" t="str">
        <f t="shared" si="3"/>
        <v xml:space="preserve"> </v>
      </c>
      <c r="V48" s="93"/>
      <c r="W48" s="93"/>
      <c r="X48" s="93"/>
      <c r="Y48" s="93"/>
      <c r="Z48" s="93"/>
      <c r="AA48" s="93"/>
      <c r="AB48" s="89" t="str">
        <f>IF(ISBLANK($C48)," ",IF(COUNTBLANK(V48:AA48)=COLUMNS(V48:AA48),0,(SUM(V48:AA48)*(100-'DATA ENTRY'!$G$10)/SUM($V$13:$AA$13))+'DATA ENTRY'!$G$10))</f>
        <v xml:space="preserve"> </v>
      </c>
      <c r="AC48" s="90" t="str">
        <f t="shared" si="4"/>
        <v xml:space="preserve"> </v>
      </c>
      <c r="AD48" s="93"/>
      <c r="AE48" s="89" t="str">
        <f>IF(ISBLANK(C48)," ",IF(ISBLANK(AD48)=TRUE,0,IF(ISTEXT(AD48)=TRUE,LOOKUP(AD48,remarks),(AD48*(100-'DATA ENTRY'!$G$10)/$AD$13)+'DATA ENTRY'!$G$10)))</f>
        <v xml:space="preserve"> </v>
      </c>
      <c r="AF48" s="91" t="str">
        <f t="shared" si="5"/>
        <v xml:space="preserve"> </v>
      </c>
      <c r="AG48" s="92" t="str">
        <f t="shared" si="6"/>
        <v xml:space="preserve"> </v>
      </c>
      <c r="AH48" s="92" t="str">
        <f t="shared" si="7"/>
        <v xml:space="preserve"> </v>
      </c>
      <c r="AI48" s="92" t="str">
        <f t="shared" si="8"/>
        <v xml:space="preserve"> </v>
      </c>
      <c r="AJ48" s="93"/>
      <c r="AK48" s="93"/>
      <c r="AL48" s="93"/>
      <c r="AM48" s="93"/>
      <c r="AN48" s="93"/>
      <c r="AO48" s="93"/>
      <c r="AP48" s="93"/>
      <c r="AQ48" s="93"/>
      <c r="AR48" s="89" t="str">
        <f>IF(ISBLANK($C48)=TRUE," ",IF(COUNTBLANK(AJ48:AQ48)=COLUMNS(AJ48:AQ48),0,SUM(AJ48:AQ48)*(100-'DATA ENTRY'!$G$10)/SUM($AJ$13:$AQ$13)+'DATA ENTRY'!$G$10))</f>
        <v xml:space="preserve"> </v>
      </c>
      <c r="AS48" s="92" t="str">
        <f t="shared" si="9"/>
        <v xml:space="preserve"> </v>
      </c>
      <c r="AT48" s="93"/>
      <c r="AU48" s="93"/>
      <c r="AV48" s="93"/>
      <c r="AW48" s="93"/>
      <c r="AX48" s="93"/>
      <c r="AY48" s="93"/>
      <c r="AZ48" s="89" t="str">
        <f>IF(ISBLANK($C48)=TRUE," ",IF(COUNTBLANK(AT48:AY48)=COLUMNS(AT48:AY48),0,(SUM(AT48:AY48)*(100-'DATA ENTRY'!$G$10)/SUM($AT$13:$AY$13))+'DATA ENTRY'!$G$10))</f>
        <v xml:space="preserve"> </v>
      </c>
      <c r="BA48" s="92" t="str">
        <f t="shared" si="10"/>
        <v xml:space="preserve"> </v>
      </c>
      <c r="BB48" s="93"/>
      <c r="BC48" s="93"/>
      <c r="BD48" s="93"/>
      <c r="BE48" s="93"/>
      <c r="BF48" s="93"/>
      <c r="BG48" s="93"/>
      <c r="BH48" s="89" t="str">
        <f>IF(ISBLANK($C48)=TRUE," ",IF(ISTEXT(AD48)=TRUE,AD48,IF(COUNTBLANK(BB48:BG48)=COLUMNS(BB48:BG48),0,(SUM(BB48:BG48)*(100-'DATA ENTRY'!$G$10)/SUM($BB$13:$BG$13))+'DATA ENTRY'!$G$10)))</f>
        <v xml:space="preserve"> </v>
      </c>
      <c r="BI48" s="92" t="str">
        <f t="shared" si="11"/>
        <v xml:space="preserve"> </v>
      </c>
      <c r="BJ48" s="93"/>
      <c r="BK48" s="89" t="str">
        <f>IF(ISBLANK(C48)=TRUE," ",IF(ISTEXT(AD48)=TRUE,AD48,IF(ISBLANK(BJ48),0,IF(ISTEXT(BJ48)=TRUE,LOOKUP(BJ48,remarks),(BJ48*(100-'DATA ENTRY'!$G$10)/$BJ$13)+'DATA ENTRY'!$G$10))))</f>
        <v xml:space="preserve"> </v>
      </c>
      <c r="BL48" s="92" t="str">
        <f t="shared" si="12"/>
        <v xml:space="preserve"> </v>
      </c>
      <c r="BM48" s="92" t="str">
        <f t="shared" si="13"/>
        <v/>
      </c>
      <c r="BN48" s="92" t="str">
        <f t="shared" si="14"/>
        <v xml:space="preserve"> </v>
      </c>
      <c r="BO48" s="92" t="str">
        <f t="shared" si="15"/>
        <v xml:space="preserve"> </v>
      </c>
      <c r="BP48" s="92" t="str">
        <f t="shared" si="16"/>
        <v xml:space="preserve"> </v>
      </c>
      <c r="BQ48" s="92" t="str">
        <f t="shared" si="17"/>
        <v/>
      </c>
      <c r="BR48" s="89" t="str">
        <f t="shared" si="18"/>
        <v xml:space="preserve"> </v>
      </c>
      <c r="BS48" s="92" t="str">
        <f t="shared" si="19"/>
        <v xml:space="preserve"> </v>
      </c>
      <c r="BT48" s="92" t="str">
        <f t="shared" si="20"/>
        <v xml:space="preserve"> </v>
      </c>
      <c r="BU48" s="54"/>
      <c r="BV48" s="54"/>
      <c r="BW48" s="28"/>
      <c r="BX48" s="28"/>
      <c r="BY48" s="28"/>
      <c r="BZ48" s="28"/>
      <c r="CA48" s="28"/>
      <c r="CB48" s="28"/>
      <c r="CC48" s="28"/>
      <c r="CD48" s="8"/>
      <c r="CE48" s="8"/>
      <c r="CF48" s="8"/>
    </row>
    <row r="49" spans="1:84" ht="34.5" customHeight="1" x14ac:dyDescent="0.3">
      <c r="A49" s="53">
        <f t="shared" si="21"/>
        <v>36</v>
      </c>
      <c r="B49" s="51"/>
      <c r="C49" s="52"/>
      <c r="D49" s="93"/>
      <c r="E49" s="93"/>
      <c r="F49" s="93"/>
      <c r="G49" s="93"/>
      <c r="H49" s="93"/>
      <c r="I49" s="93"/>
      <c r="J49" s="93"/>
      <c r="K49" s="93"/>
      <c r="L49" s="89" t="str">
        <f>IF(ISBLANK($C49)=TRUE," ",IF(COUNTBLANK(D49:K49)=COLUMNS(D49:K49),0,SUM(D49:K49)*(100-'DATA ENTRY'!$G$10)/SUM($D$13:$K$13)+'DATA ENTRY'!$G$10))</f>
        <v xml:space="preserve"> </v>
      </c>
      <c r="M49" s="90" t="str">
        <f t="shared" si="2"/>
        <v xml:space="preserve"> </v>
      </c>
      <c r="N49" s="93"/>
      <c r="O49" s="93"/>
      <c r="P49" s="93"/>
      <c r="Q49" s="93"/>
      <c r="R49" s="93"/>
      <c r="S49" s="93"/>
      <c r="T49" s="89" t="str">
        <f>IF(ISBLANK($C49)," ",IF(COUNTBLANK(N49:S49)=COLUMNS(N49:S49),0,(SUM(N49:S49)*(100-'DATA ENTRY'!$G$10)/SUM($N$13:$S$13))+'DATA ENTRY'!$G$10))</f>
        <v xml:space="preserve"> </v>
      </c>
      <c r="U49" s="90" t="str">
        <f t="shared" si="3"/>
        <v xml:space="preserve"> </v>
      </c>
      <c r="V49" s="93"/>
      <c r="W49" s="93"/>
      <c r="X49" s="93"/>
      <c r="Y49" s="93"/>
      <c r="Z49" s="93"/>
      <c r="AA49" s="93"/>
      <c r="AB49" s="89" t="str">
        <f>IF(ISBLANK($C49)," ",IF(COUNTBLANK(V49:AA49)=COLUMNS(V49:AA49),0,(SUM(V49:AA49)*(100-'DATA ENTRY'!$G$10)/SUM($V$13:$AA$13))+'DATA ENTRY'!$G$10))</f>
        <v xml:space="preserve"> </v>
      </c>
      <c r="AC49" s="90" t="str">
        <f t="shared" si="4"/>
        <v xml:space="preserve"> </v>
      </c>
      <c r="AD49" s="93"/>
      <c r="AE49" s="89" t="str">
        <f>IF(ISBLANK(C49)," ",IF(ISBLANK(AD49)=TRUE,0,IF(ISTEXT(AD49)=TRUE,LOOKUP(AD49,remarks),(AD49*(100-'DATA ENTRY'!$G$10)/$AD$13)+'DATA ENTRY'!$G$10)))</f>
        <v xml:space="preserve"> </v>
      </c>
      <c r="AF49" s="91" t="str">
        <f t="shared" si="5"/>
        <v xml:space="preserve"> </v>
      </c>
      <c r="AG49" s="92" t="str">
        <f t="shared" si="6"/>
        <v xml:space="preserve"> </v>
      </c>
      <c r="AH49" s="92" t="str">
        <f t="shared" si="7"/>
        <v xml:space="preserve"> </v>
      </c>
      <c r="AI49" s="92" t="str">
        <f t="shared" si="8"/>
        <v xml:space="preserve"> </v>
      </c>
      <c r="AJ49" s="93"/>
      <c r="AK49" s="93"/>
      <c r="AL49" s="93"/>
      <c r="AM49" s="93"/>
      <c r="AN49" s="93"/>
      <c r="AO49" s="93"/>
      <c r="AP49" s="93"/>
      <c r="AQ49" s="93"/>
      <c r="AR49" s="89" t="str">
        <f>IF(ISBLANK($C49)=TRUE," ",IF(COUNTBLANK(AJ49:AQ49)=COLUMNS(AJ49:AQ49),0,SUM(AJ49:AQ49)*(100-'DATA ENTRY'!$G$10)/SUM($AJ$13:$AQ$13)+'DATA ENTRY'!$G$10))</f>
        <v xml:space="preserve"> </v>
      </c>
      <c r="AS49" s="92" t="str">
        <f t="shared" si="9"/>
        <v xml:space="preserve"> </v>
      </c>
      <c r="AT49" s="93"/>
      <c r="AU49" s="93"/>
      <c r="AV49" s="93"/>
      <c r="AW49" s="93"/>
      <c r="AX49" s="93"/>
      <c r="AY49" s="93"/>
      <c r="AZ49" s="89" t="str">
        <f>IF(ISBLANK($C49)=TRUE," ",IF(COUNTBLANK(AT49:AY49)=COLUMNS(AT49:AY49),0,(SUM(AT49:AY49)*(100-'DATA ENTRY'!$G$10)/SUM($AT$13:$AY$13))+'DATA ENTRY'!$G$10))</f>
        <v xml:space="preserve"> </v>
      </c>
      <c r="BA49" s="92" t="str">
        <f t="shared" si="10"/>
        <v xml:space="preserve"> </v>
      </c>
      <c r="BB49" s="93"/>
      <c r="BC49" s="93"/>
      <c r="BD49" s="93"/>
      <c r="BE49" s="93"/>
      <c r="BF49" s="93"/>
      <c r="BG49" s="93"/>
      <c r="BH49" s="89" t="str">
        <f>IF(ISBLANK($C49)=TRUE," ",IF(ISTEXT(AD49)=TRUE,AD49,IF(COUNTBLANK(BB49:BG49)=COLUMNS(BB49:BG49),0,(SUM(BB49:BG49)*(100-'DATA ENTRY'!$G$10)/SUM($BB$13:$BG$13))+'DATA ENTRY'!$G$10)))</f>
        <v xml:space="preserve"> </v>
      </c>
      <c r="BI49" s="92" t="str">
        <f t="shared" si="11"/>
        <v xml:space="preserve"> </v>
      </c>
      <c r="BJ49" s="93"/>
      <c r="BK49" s="89" t="str">
        <f>IF(ISBLANK(C49)=TRUE," ",IF(ISTEXT(AD49)=TRUE,AD49,IF(ISBLANK(BJ49),0,IF(ISTEXT(BJ49)=TRUE,LOOKUP(BJ49,remarks),(BJ49*(100-'DATA ENTRY'!$G$10)/$BJ$13)+'DATA ENTRY'!$G$10))))</f>
        <v xml:space="preserve"> </v>
      </c>
      <c r="BL49" s="92" t="str">
        <f t="shared" si="12"/>
        <v xml:space="preserve"> </v>
      </c>
      <c r="BM49" s="92" t="str">
        <f t="shared" si="13"/>
        <v/>
      </c>
      <c r="BN49" s="92" t="str">
        <f t="shared" si="14"/>
        <v xml:space="preserve"> </v>
      </c>
      <c r="BO49" s="92" t="str">
        <f t="shared" si="15"/>
        <v xml:space="preserve"> </v>
      </c>
      <c r="BP49" s="92" t="str">
        <f t="shared" si="16"/>
        <v xml:space="preserve"> </v>
      </c>
      <c r="BQ49" s="92" t="str">
        <f t="shared" si="17"/>
        <v/>
      </c>
      <c r="BR49" s="89" t="str">
        <f t="shared" si="18"/>
        <v xml:space="preserve"> </v>
      </c>
      <c r="BS49" s="92" t="str">
        <f t="shared" si="19"/>
        <v xml:space="preserve"> </v>
      </c>
      <c r="BT49" s="92" t="str">
        <f t="shared" si="20"/>
        <v xml:space="preserve"> </v>
      </c>
      <c r="BU49" s="54"/>
      <c r="BV49" s="54"/>
      <c r="BW49" s="28"/>
      <c r="BX49" s="28"/>
      <c r="BY49" s="28"/>
      <c r="BZ49" s="28"/>
      <c r="CA49" s="28"/>
      <c r="CB49" s="28"/>
      <c r="CC49" s="28"/>
      <c r="CD49" s="8"/>
      <c r="CE49" s="8"/>
      <c r="CF49" s="8"/>
    </row>
    <row r="50" spans="1:84" ht="34.5" customHeight="1" x14ac:dyDescent="0.3">
      <c r="A50" s="53">
        <f t="shared" si="21"/>
        <v>37</v>
      </c>
      <c r="B50" s="51"/>
      <c r="C50" s="52"/>
      <c r="D50" s="93"/>
      <c r="E50" s="93"/>
      <c r="F50" s="93"/>
      <c r="G50" s="93"/>
      <c r="H50" s="93"/>
      <c r="I50" s="93"/>
      <c r="J50" s="93"/>
      <c r="K50" s="93"/>
      <c r="L50" s="89" t="str">
        <f>IF(ISBLANK($C50)=TRUE," ",IF(COUNTBLANK(D50:K50)=COLUMNS(D50:K50),0,SUM(D50:K50)*(100-'DATA ENTRY'!$G$10)/SUM($D$13:$K$13)+'DATA ENTRY'!$G$10))</f>
        <v xml:space="preserve"> </v>
      </c>
      <c r="M50" s="90" t="str">
        <f t="shared" si="2"/>
        <v xml:space="preserve"> </v>
      </c>
      <c r="N50" s="93"/>
      <c r="O50" s="93"/>
      <c r="P50" s="93"/>
      <c r="Q50" s="93"/>
      <c r="R50" s="93"/>
      <c r="S50" s="93"/>
      <c r="T50" s="89" t="str">
        <f>IF(ISBLANK($C50)," ",IF(COUNTBLANK(N50:S50)=COLUMNS(N50:S50),0,(SUM(N50:S50)*(100-'DATA ENTRY'!$G$10)/SUM($N$13:$S$13))+'DATA ENTRY'!$G$10))</f>
        <v xml:space="preserve"> </v>
      </c>
      <c r="U50" s="90" t="str">
        <f t="shared" si="3"/>
        <v xml:space="preserve"> </v>
      </c>
      <c r="V50" s="93"/>
      <c r="W50" s="93"/>
      <c r="X50" s="93"/>
      <c r="Y50" s="93"/>
      <c r="Z50" s="93"/>
      <c r="AA50" s="93"/>
      <c r="AB50" s="89" t="str">
        <f>IF(ISBLANK($C50)," ",IF(COUNTBLANK(V50:AA50)=COLUMNS(V50:AA50),0,(SUM(V50:AA50)*(100-'DATA ENTRY'!$G$10)/SUM($V$13:$AA$13))+'DATA ENTRY'!$G$10))</f>
        <v xml:space="preserve"> </v>
      </c>
      <c r="AC50" s="90" t="str">
        <f t="shared" si="4"/>
        <v xml:space="preserve"> </v>
      </c>
      <c r="AD50" s="93"/>
      <c r="AE50" s="89" t="str">
        <f>IF(ISBLANK(C50)," ",IF(ISBLANK(AD50)=TRUE,0,IF(ISTEXT(AD50)=TRUE,LOOKUP(AD50,remarks),(AD50*(100-'DATA ENTRY'!$G$10)/$AD$13)+'DATA ENTRY'!$G$10)))</f>
        <v xml:space="preserve"> </v>
      </c>
      <c r="AF50" s="91" t="str">
        <f t="shared" si="5"/>
        <v xml:space="preserve"> </v>
      </c>
      <c r="AG50" s="92" t="str">
        <f t="shared" si="6"/>
        <v xml:space="preserve"> </v>
      </c>
      <c r="AH50" s="92" t="str">
        <f t="shared" si="7"/>
        <v xml:space="preserve"> </v>
      </c>
      <c r="AI50" s="92" t="str">
        <f t="shared" si="8"/>
        <v xml:space="preserve"> </v>
      </c>
      <c r="AJ50" s="93"/>
      <c r="AK50" s="93"/>
      <c r="AL50" s="93"/>
      <c r="AM50" s="93"/>
      <c r="AN50" s="93"/>
      <c r="AO50" s="93"/>
      <c r="AP50" s="93"/>
      <c r="AQ50" s="93"/>
      <c r="AR50" s="89" t="str">
        <f>IF(ISBLANK($C50)=TRUE," ",IF(COUNTBLANK(AJ50:AQ50)=COLUMNS(AJ50:AQ50),0,SUM(AJ50:AQ50)*(100-'DATA ENTRY'!$G$10)/SUM($AJ$13:$AQ$13)+'DATA ENTRY'!$G$10))</f>
        <v xml:space="preserve"> </v>
      </c>
      <c r="AS50" s="92" t="str">
        <f t="shared" si="9"/>
        <v xml:space="preserve"> </v>
      </c>
      <c r="AT50" s="93"/>
      <c r="AU50" s="93"/>
      <c r="AV50" s="93"/>
      <c r="AW50" s="93"/>
      <c r="AX50" s="93"/>
      <c r="AY50" s="93"/>
      <c r="AZ50" s="89" t="str">
        <f>IF(ISBLANK($C50)=TRUE," ",IF(COUNTBLANK(AT50:AY50)=COLUMNS(AT50:AY50),0,(SUM(AT50:AY50)*(100-'DATA ENTRY'!$G$10)/SUM($AT$13:$AY$13))+'DATA ENTRY'!$G$10))</f>
        <v xml:space="preserve"> </v>
      </c>
      <c r="BA50" s="92" t="str">
        <f t="shared" si="10"/>
        <v xml:space="preserve"> </v>
      </c>
      <c r="BB50" s="93"/>
      <c r="BC50" s="93"/>
      <c r="BD50" s="93"/>
      <c r="BE50" s="93"/>
      <c r="BF50" s="93"/>
      <c r="BG50" s="93"/>
      <c r="BH50" s="89" t="str">
        <f>IF(ISBLANK($C50)=TRUE," ",IF(ISTEXT(AD50)=TRUE,AD50,IF(COUNTBLANK(BB50:BG50)=COLUMNS(BB50:BG50),0,(SUM(BB50:BG50)*(100-'DATA ENTRY'!$G$10)/SUM($BB$13:$BG$13))+'DATA ENTRY'!$G$10)))</f>
        <v xml:space="preserve"> </v>
      </c>
      <c r="BI50" s="92" t="str">
        <f t="shared" si="11"/>
        <v xml:space="preserve"> </v>
      </c>
      <c r="BJ50" s="93"/>
      <c r="BK50" s="89" t="str">
        <f>IF(ISBLANK(C50)=TRUE," ",IF(ISTEXT(AD50)=TRUE,AD50,IF(ISBLANK(BJ50),0,IF(ISTEXT(BJ50)=TRUE,LOOKUP(BJ50,remarks),(BJ50*(100-'DATA ENTRY'!$G$10)/$BJ$13)+'DATA ENTRY'!$G$10))))</f>
        <v xml:space="preserve"> </v>
      </c>
      <c r="BL50" s="92" t="str">
        <f t="shared" si="12"/>
        <v xml:space="preserve"> </v>
      </c>
      <c r="BM50" s="92" t="str">
        <f t="shared" si="13"/>
        <v/>
      </c>
      <c r="BN50" s="92" t="str">
        <f t="shared" si="14"/>
        <v xml:space="preserve"> </v>
      </c>
      <c r="BO50" s="92" t="str">
        <f t="shared" si="15"/>
        <v xml:space="preserve"> </v>
      </c>
      <c r="BP50" s="92" t="str">
        <f t="shared" si="16"/>
        <v xml:space="preserve"> </v>
      </c>
      <c r="BQ50" s="92" t="str">
        <f t="shared" si="17"/>
        <v/>
      </c>
      <c r="BR50" s="89" t="str">
        <f t="shared" si="18"/>
        <v xml:space="preserve"> </v>
      </c>
      <c r="BS50" s="92" t="str">
        <f t="shared" si="19"/>
        <v xml:space="preserve"> </v>
      </c>
      <c r="BT50" s="92" t="str">
        <f t="shared" si="20"/>
        <v xml:space="preserve"> </v>
      </c>
      <c r="BU50" s="54"/>
      <c r="BV50" s="54"/>
      <c r="BW50" s="28"/>
      <c r="BX50" s="28"/>
      <c r="BY50" s="28"/>
      <c r="BZ50" s="28"/>
      <c r="CA50" s="28"/>
      <c r="CB50" s="28"/>
      <c r="CC50" s="28"/>
      <c r="CD50" s="8"/>
      <c r="CE50" s="8"/>
      <c r="CF50" s="8"/>
    </row>
    <row r="51" spans="1:84" ht="34.5" customHeight="1" x14ac:dyDescent="0.3">
      <c r="A51" s="53">
        <f t="shared" si="21"/>
        <v>38</v>
      </c>
      <c r="B51" s="51"/>
      <c r="C51" s="52"/>
      <c r="D51" s="93"/>
      <c r="E51" s="93"/>
      <c r="F51" s="93"/>
      <c r="G51" s="93"/>
      <c r="H51" s="93"/>
      <c r="I51" s="93"/>
      <c r="J51" s="93"/>
      <c r="K51" s="93"/>
      <c r="L51" s="89" t="str">
        <f>IF(ISBLANK($C51)=TRUE," ",IF(COUNTBLANK(D51:K51)=COLUMNS(D51:K51),0,SUM(D51:K51)*(100-'DATA ENTRY'!$G$10)/SUM($D$13:$K$13)+'DATA ENTRY'!$G$10))</f>
        <v xml:space="preserve"> </v>
      </c>
      <c r="M51" s="90" t="str">
        <f t="shared" si="2"/>
        <v xml:space="preserve"> </v>
      </c>
      <c r="N51" s="93"/>
      <c r="O51" s="93"/>
      <c r="P51" s="93"/>
      <c r="Q51" s="93"/>
      <c r="R51" s="93"/>
      <c r="S51" s="93"/>
      <c r="T51" s="89" t="str">
        <f>IF(ISBLANK($C51)," ",IF(COUNTBLANK(N51:S51)=COLUMNS(N51:S51),0,(SUM(N51:S51)*(100-'DATA ENTRY'!$G$10)/SUM($N$13:$S$13))+'DATA ENTRY'!$G$10))</f>
        <v xml:space="preserve"> </v>
      </c>
      <c r="U51" s="90" t="str">
        <f t="shared" si="3"/>
        <v xml:space="preserve"> </v>
      </c>
      <c r="V51" s="93"/>
      <c r="W51" s="93"/>
      <c r="X51" s="93"/>
      <c r="Y51" s="93"/>
      <c r="Z51" s="93"/>
      <c r="AA51" s="93"/>
      <c r="AB51" s="89" t="str">
        <f>IF(ISBLANK($C51)," ",IF(COUNTBLANK(V51:AA51)=COLUMNS(V51:AA51),0,(SUM(V51:AA51)*(100-'DATA ENTRY'!$G$10)/SUM($V$13:$AA$13))+'DATA ENTRY'!$G$10))</f>
        <v xml:space="preserve"> </v>
      </c>
      <c r="AC51" s="90" t="str">
        <f t="shared" si="4"/>
        <v xml:space="preserve"> </v>
      </c>
      <c r="AD51" s="93"/>
      <c r="AE51" s="89" t="str">
        <f>IF(ISBLANK(C51)," ",IF(ISBLANK(AD51)=TRUE,0,IF(ISTEXT(AD51)=TRUE,LOOKUP(AD51,remarks),(AD51*(100-'DATA ENTRY'!$G$10)/$AD$13)+'DATA ENTRY'!$G$10)))</f>
        <v xml:space="preserve"> </v>
      </c>
      <c r="AF51" s="91" t="str">
        <f t="shared" si="5"/>
        <v xml:space="preserve"> </v>
      </c>
      <c r="AG51" s="92" t="str">
        <f t="shared" si="6"/>
        <v xml:space="preserve"> </v>
      </c>
      <c r="AH51" s="92" t="str">
        <f t="shared" si="7"/>
        <v xml:space="preserve"> </v>
      </c>
      <c r="AI51" s="92" t="str">
        <f t="shared" si="8"/>
        <v xml:space="preserve"> </v>
      </c>
      <c r="AJ51" s="93"/>
      <c r="AK51" s="93"/>
      <c r="AL51" s="93"/>
      <c r="AM51" s="93"/>
      <c r="AN51" s="93"/>
      <c r="AO51" s="93"/>
      <c r="AP51" s="93"/>
      <c r="AQ51" s="93"/>
      <c r="AR51" s="89" t="str">
        <f>IF(ISBLANK($C51)=TRUE," ",IF(COUNTBLANK(AJ51:AQ51)=COLUMNS(AJ51:AQ51),0,SUM(AJ51:AQ51)*(100-'DATA ENTRY'!$G$10)/SUM($AJ$13:$AQ$13)+'DATA ENTRY'!$G$10))</f>
        <v xml:space="preserve"> </v>
      </c>
      <c r="AS51" s="92" t="str">
        <f t="shared" si="9"/>
        <v xml:space="preserve"> </v>
      </c>
      <c r="AT51" s="93"/>
      <c r="AU51" s="93"/>
      <c r="AV51" s="93"/>
      <c r="AW51" s="93"/>
      <c r="AX51" s="93"/>
      <c r="AY51" s="93"/>
      <c r="AZ51" s="89" t="str">
        <f>IF(ISBLANK($C51)=TRUE," ",IF(COUNTBLANK(AT51:AY51)=COLUMNS(AT51:AY51),0,(SUM(AT51:AY51)*(100-'DATA ENTRY'!$G$10)/SUM($AT$13:$AY$13))+'DATA ENTRY'!$G$10))</f>
        <v xml:space="preserve"> </v>
      </c>
      <c r="BA51" s="92" t="str">
        <f t="shared" si="10"/>
        <v xml:space="preserve"> </v>
      </c>
      <c r="BB51" s="93"/>
      <c r="BC51" s="93"/>
      <c r="BD51" s="93"/>
      <c r="BE51" s="93"/>
      <c r="BF51" s="93"/>
      <c r="BG51" s="93"/>
      <c r="BH51" s="89" t="str">
        <f>IF(ISBLANK($C51)=TRUE," ",IF(ISTEXT(AD51)=TRUE,AD51,IF(COUNTBLANK(BB51:BG51)=COLUMNS(BB51:BG51),0,(SUM(BB51:BG51)*(100-'DATA ENTRY'!$G$10)/SUM($BB$13:$BG$13))+'DATA ENTRY'!$G$10)))</f>
        <v xml:space="preserve"> </v>
      </c>
      <c r="BI51" s="92" t="str">
        <f t="shared" si="11"/>
        <v xml:space="preserve"> </v>
      </c>
      <c r="BJ51" s="93"/>
      <c r="BK51" s="89" t="str">
        <f>IF(ISBLANK(C51)=TRUE," ",IF(ISTEXT(AD51)=TRUE,AD51,IF(ISBLANK(BJ51),0,IF(ISTEXT(BJ51)=TRUE,LOOKUP(BJ51,remarks),(BJ51*(100-'DATA ENTRY'!$G$10)/$BJ$13)+'DATA ENTRY'!$G$10))))</f>
        <v xml:space="preserve"> </v>
      </c>
      <c r="BL51" s="92" t="str">
        <f t="shared" si="12"/>
        <v xml:space="preserve"> </v>
      </c>
      <c r="BM51" s="92" t="str">
        <f t="shared" si="13"/>
        <v/>
      </c>
      <c r="BN51" s="92" t="str">
        <f t="shared" si="14"/>
        <v xml:space="preserve"> </v>
      </c>
      <c r="BO51" s="92" t="str">
        <f t="shared" si="15"/>
        <v xml:space="preserve"> </v>
      </c>
      <c r="BP51" s="92" t="str">
        <f t="shared" si="16"/>
        <v xml:space="preserve"> </v>
      </c>
      <c r="BQ51" s="92" t="str">
        <f t="shared" si="17"/>
        <v/>
      </c>
      <c r="BR51" s="89" t="str">
        <f t="shared" si="18"/>
        <v xml:space="preserve"> </v>
      </c>
      <c r="BS51" s="92" t="str">
        <f t="shared" si="19"/>
        <v xml:space="preserve"> </v>
      </c>
      <c r="BT51" s="92" t="str">
        <f t="shared" si="20"/>
        <v xml:space="preserve"> </v>
      </c>
      <c r="BU51" s="54"/>
      <c r="BV51" s="54"/>
      <c r="BW51" s="28"/>
      <c r="BX51" s="28"/>
      <c r="BY51" s="28"/>
      <c r="BZ51" s="28"/>
      <c r="CA51" s="28"/>
      <c r="CB51" s="28"/>
      <c r="CC51" s="28"/>
      <c r="CD51" s="8"/>
      <c r="CE51" s="8"/>
      <c r="CF51" s="8"/>
    </row>
    <row r="52" spans="1:84" ht="34.5" customHeight="1" x14ac:dyDescent="0.3">
      <c r="A52" s="53">
        <f t="shared" si="21"/>
        <v>39</v>
      </c>
      <c r="B52" s="51"/>
      <c r="C52" s="52"/>
      <c r="D52" s="93"/>
      <c r="E52" s="93"/>
      <c r="F52" s="93"/>
      <c r="G52" s="93"/>
      <c r="H52" s="93"/>
      <c r="I52" s="93"/>
      <c r="J52" s="93"/>
      <c r="K52" s="93"/>
      <c r="L52" s="89" t="str">
        <f>IF(ISBLANK($C52)=TRUE," ",IF(COUNTBLANK(D52:K52)=COLUMNS(D52:K52),0,SUM(D52:K52)*(100-'DATA ENTRY'!$G$10)/SUM($D$13:$K$13)+'DATA ENTRY'!$G$10))</f>
        <v xml:space="preserve"> </v>
      </c>
      <c r="M52" s="90" t="str">
        <f t="shared" si="2"/>
        <v xml:space="preserve"> </v>
      </c>
      <c r="N52" s="93"/>
      <c r="O52" s="93"/>
      <c r="P52" s="93"/>
      <c r="Q52" s="93"/>
      <c r="R52" s="93"/>
      <c r="S52" s="93"/>
      <c r="T52" s="89" t="str">
        <f>IF(ISBLANK($C52)," ",IF(COUNTBLANK(N52:S52)=COLUMNS(N52:S52),0,(SUM(N52:S52)*(100-'DATA ENTRY'!$G$10)/SUM($N$13:$S$13))+'DATA ENTRY'!$G$10))</f>
        <v xml:space="preserve"> </v>
      </c>
      <c r="U52" s="90" t="str">
        <f t="shared" si="3"/>
        <v xml:space="preserve"> </v>
      </c>
      <c r="V52" s="93"/>
      <c r="W52" s="93"/>
      <c r="X52" s="93"/>
      <c r="Y52" s="93"/>
      <c r="Z52" s="93"/>
      <c r="AA52" s="93"/>
      <c r="AB52" s="89" t="str">
        <f>IF(ISBLANK($C52)," ",IF(COUNTBLANK(V52:AA52)=COLUMNS(V52:AA52),0,(SUM(V52:AA52)*(100-'DATA ENTRY'!$G$10)/SUM($V$13:$AA$13))+'DATA ENTRY'!$G$10))</f>
        <v xml:space="preserve"> </v>
      </c>
      <c r="AC52" s="90" t="str">
        <f t="shared" si="4"/>
        <v xml:space="preserve"> </v>
      </c>
      <c r="AD52" s="93"/>
      <c r="AE52" s="89" t="str">
        <f>IF(ISBLANK(C52)," ",IF(ISBLANK(AD52)=TRUE,0,IF(ISTEXT(AD52)=TRUE,LOOKUP(AD52,remarks),(AD52*(100-'DATA ENTRY'!$G$10)/$AD$13)+'DATA ENTRY'!$G$10)))</f>
        <v xml:space="preserve"> </v>
      </c>
      <c r="AF52" s="91" t="str">
        <f t="shared" si="5"/>
        <v xml:space="preserve"> </v>
      </c>
      <c r="AG52" s="92" t="str">
        <f t="shared" si="6"/>
        <v xml:space="preserve"> </v>
      </c>
      <c r="AH52" s="92" t="str">
        <f t="shared" si="7"/>
        <v xml:space="preserve"> </v>
      </c>
      <c r="AI52" s="92" t="str">
        <f t="shared" si="8"/>
        <v xml:space="preserve"> </v>
      </c>
      <c r="AJ52" s="93"/>
      <c r="AK52" s="93"/>
      <c r="AL52" s="93"/>
      <c r="AM52" s="93"/>
      <c r="AN52" s="93"/>
      <c r="AO52" s="93"/>
      <c r="AP52" s="93"/>
      <c r="AQ52" s="93"/>
      <c r="AR52" s="89" t="str">
        <f>IF(ISBLANK($C52)=TRUE," ",IF(COUNTBLANK(AJ52:AQ52)=COLUMNS(AJ52:AQ52),0,SUM(AJ52:AQ52)*(100-'DATA ENTRY'!$G$10)/SUM($AJ$13:$AQ$13)+'DATA ENTRY'!$G$10))</f>
        <v xml:space="preserve"> </v>
      </c>
      <c r="AS52" s="92" t="str">
        <f t="shared" si="9"/>
        <v xml:space="preserve"> </v>
      </c>
      <c r="AT52" s="93"/>
      <c r="AU52" s="93"/>
      <c r="AV52" s="93"/>
      <c r="AW52" s="93"/>
      <c r="AX52" s="93"/>
      <c r="AY52" s="93"/>
      <c r="AZ52" s="89" t="str">
        <f>IF(ISBLANK($C52)=TRUE," ",IF(COUNTBLANK(AT52:AY52)=COLUMNS(AT52:AY52),0,(SUM(AT52:AY52)*(100-'DATA ENTRY'!$G$10)/SUM($AT$13:$AY$13))+'DATA ENTRY'!$G$10))</f>
        <v xml:space="preserve"> </v>
      </c>
      <c r="BA52" s="92" t="str">
        <f t="shared" si="10"/>
        <v xml:space="preserve"> </v>
      </c>
      <c r="BB52" s="93"/>
      <c r="BC52" s="93"/>
      <c r="BD52" s="93"/>
      <c r="BE52" s="93"/>
      <c r="BF52" s="93"/>
      <c r="BG52" s="93"/>
      <c r="BH52" s="89" t="str">
        <f>IF(ISBLANK($C52)=TRUE," ",IF(ISTEXT(AD52)=TRUE,AD52,IF(COUNTBLANK(BB52:BG52)=COLUMNS(BB52:BG52),0,(SUM(BB52:BG52)*(100-'DATA ENTRY'!$G$10)/SUM($BB$13:$BG$13))+'DATA ENTRY'!$G$10)))</f>
        <v xml:space="preserve"> </v>
      </c>
      <c r="BI52" s="92" t="str">
        <f t="shared" si="11"/>
        <v xml:space="preserve"> </v>
      </c>
      <c r="BJ52" s="93"/>
      <c r="BK52" s="89" t="str">
        <f>IF(ISBLANK(C52)=TRUE," ",IF(ISTEXT(AD52)=TRUE,AD52,IF(ISBLANK(BJ52),0,IF(ISTEXT(BJ52)=TRUE,LOOKUP(BJ52,remarks),(BJ52*(100-'DATA ENTRY'!$G$10)/$BJ$13)+'DATA ENTRY'!$G$10))))</f>
        <v xml:space="preserve"> </v>
      </c>
      <c r="BL52" s="92" t="str">
        <f t="shared" si="12"/>
        <v xml:space="preserve"> </v>
      </c>
      <c r="BM52" s="92" t="str">
        <f t="shared" si="13"/>
        <v/>
      </c>
      <c r="BN52" s="92" t="str">
        <f t="shared" si="14"/>
        <v xml:space="preserve"> </v>
      </c>
      <c r="BO52" s="92" t="str">
        <f t="shared" si="15"/>
        <v xml:space="preserve"> </v>
      </c>
      <c r="BP52" s="92" t="str">
        <f t="shared" si="16"/>
        <v xml:space="preserve"> </v>
      </c>
      <c r="BQ52" s="92" t="str">
        <f t="shared" si="17"/>
        <v/>
      </c>
      <c r="BR52" s="89" t="str">
        <f t="shared" si="18"/>
        <v xml:space="preserve"> </v>
      </c>
      <c r="BS52" s="92" t="str">
        <f t="shared" si="19"/>
        <v xml:space="preserve"> </v>
      </c>
      <c r="BT52" s="92" t="str">
        <f t="shared" si="20"/>
        <v xml:space="preserve"> </v>
      </c>
      <c r="BU52" s="54"/>
      <c r="BV52" s="54"/>
      <c r="BW52" s="28"/>
      <c r="BX52" s="28"/>
      <c r="BY52" s="28"/>
      <c r="BZ52" s="28"/>
      <c r="CA52" s="28"/>
      <c r="CB52" s="28"/>
      <c r="CC52" s="28"/>
      <c r="CD52" s="8"/>
      <c r="CE52" s="8"/>
      <c r="CF52" s="8"/>
    </row>
    <row r="53" spans="1:84" ht="34.5" customHeight="1" x14ac:dyDescent="0.3">
      <c r="A53" s="53">
        <f t="shared" si="21"/>
        <v>40</v>
      </c>
      <c r="B53" s="51"/>
      <c r="C53" s="52"/>
      <c r="D53" s="93"/>
      <c r="E53" s="93"/>
      <c r="F53" s="93"/>
      <c r="G53" s="93"/>
      <c r="H53" s="93"/>
      <c r="I53" s="93"/>
      <c r="J53" s="93"/>
      <c r="K53" s="93"/>
      <c r="L53" s="89" t="str">
        <f>IF(ISBLANK($C53)=TRUE," ",IF(COUNTBLANK(D53:K53)=COLUMNS(D53:K53),0,SUM(D53:K53)*(100-'DATA ENTRY'!$G$10)/SUM($D$13:$K$13)+'DATA ENTRY'!$G$10))</f>
        <v xml:space="preserve"> </v>
      </c>
      <c r="M53" s="90" t="str">
        <f t="shared" si="2"/>
        <v xml:space="preserve"> </v>
      </c>
      <c r="N53" s="93"/>
      <c r="O53" s="93"/>
      <c r="P53" s="93"/>
      <c r="Q53" s="93"/>
      <c r="R53" s="93"/>
      <c r="S53" s="93"/>
      <c r="T53" s="89" t="str">
        <f>IF(ISBLANK($C53)," ",IF(COUNTBLANK(N53:S53)=COLUMNS(N53:S53),0,(SUM(N53:S53)*(100-'DATA ENTRY'!$G$10)/SUM($N$13:$S$13))+'DATA ENTRY'!$G$10))</f>
        <v xml:space="preserve"> </v>
      </c>
      <c r="U53" s="90" t="str">
        <f t="shared" si="3"/>
        <v xml:space="preserve"> </v>
      </c>
      <c r="V53" s="93"/>
      <c r="W53" s="93"/>
      <c r="X53" s="93"/>
      <c r="Y53" s="93"/>
      <c r="Z53" s="93"/>
      <c r="AA53" s="93"/>
      <c r="AB53" s="89" t="str">
        <f>IF(ISBLANK($C53)," ",IF(COUNTBLANK(V53:AA53)=COLUMNS(V53:AA53),0,(SUM(V53:AA53)*(100-'DATA ENTRY'!$G$10)/SUM($V$13:$AA$13))+'DATA ENTRY'!$G$10))</f>
        <v xml:space="preserve"> </v>
      </c>
      <c r="AC53" s="90" t="str">
        <f t="shared" si="4"/>
        <v xml:space="preserve"> </v>
      </c>
      <c r="AD53" s="93"/>
      <c r="AE53" s="89" t="str">
        <f>IF(ISBLANK(C53)," ",IF(ISBLANK(AD53)=TRUE,0,IF(ISTEXT(AD53)=TRUE,LOOKUP(AD53,remarks),(AD53*(100-'DATA ENTRY'!$G$10)/$AD$13)+'DATA ENTRY'!$G$10)))</f>
        <v xml:space="preserve"> </v>
      </c>
      <c r="AF53" s="91" t="str">
        <f t="shared" si="5"/>
        <v xml:space="preserve"> </v>
      </c>
      <c r="AG53" s="92" t="str">
        <f t="shared" si="6"/>
        <v xml:space="preserve"> </v>
      </c>
      <c r="AH53" s="92" t="str">
        <f t="shared" si="7"/>
        <v xml:space="preserve"> </v>
      </c>
      <c r="AI53" s="92" t="str">
        <f t="shared" si="8"/>
        <v xml:space="preserve"> </v>
      </c>
      <c r="AJ53" s="93"/>
      <c r="AK53" s="93"/>
      <c r="AL53" s="93"/>
      <c r="AM53" s="93"/>
      <c r="AN53" s="93"/>
      <c r="AO53" s="93"/>
      <c r="AP53" s="93"/>
      <c r="AQ53" s="93"/>
      <c r="AR53" s="89" t="str">
        <f>IF(ISBLANK($C53)=TRUE," ",IF(COUNTBLANK(AJ53:AQ53)=COLUMNS(AJ53:AQ53),0,SUM(AJ53:AQ53)*(100-'DATA ENTRY'!$G$10)/SUM($AJ$13:$AQ$13)+'DATA ENTRY'!$G$10))</f>
        <v xml:space="preserve"> </v>
      </c>
      <c r="AS53" s="92" t="str">
        <f t="shared" si="9"/>
        <v xml:space="preserve"> </v>
      </c>
      <c r="AT53" s="93"/>
      <c r="AU53" s="93"/>
      <c r="AV53" s="93"/>
      <c r="AW53" s="93"/>
      <c r="AX53" s="93"/>
      <c r="AY53" s="93"/>
      <c r="AZ53" s="89" t="str">
        <f>IF(ISBLANK($C53)=TRUE," ",IF(COUNTBLANK(AT53:AY53)=COLUMNS(AT53:AY53),0,(SUM(AT53:AY53)*(100-'DATA ENTRY'!$G$10)/SUM($AT$13:$AY$13))+'DATA ENTRY'!$G$10))</f>
        <v xml:space="preserve"> </v>
      </c>
      <c r="BA53" s="92" t="str">
        <f t="shared" si="10"/>
        <v xml:space="preserve"> </v>
      </c>
      <c r="BB53" s="93"/>
      <c r="BC53" s="93"/>
      <c r="BD53" s="93"/>
      <c r="BE53" s="93"/>
      <c r="BF53" s="93"/>
      <c r="BG53" s="93"/>
      <c r="BH53" s="89" t="str">
        <f>IF(ISBLANK($C53)=TRUE," ",IF(ISTEXT(AD53)=TRUE,AD53,IF(COUNTBLANK(BB53:BG53)=COLUMNS(BB53:BG53),0,(SUM(BB53:BG53)*(100-'DATA ENTRY'!$G$10)/SUM($BB$13:$BG$13))+'DATA ENTRY'!$G$10)))</f>
        <v xml:space="preserve"> </v>
      </c>
      <c r="BI53" s="92" t="str">
        <f t="shared" si="11"/>
        <v xml:space="preserve"> </v>
      </c>
      <c r="BJ53" s="93"/>
      <c r="BK53" s="89" t="str">
        <f>IF(ISBLANK(C53)=TRUE," ",IF(ISTEXT(AD53)=TRUE,AD53,IF(ISBLANK(BJ53),0,IF(ISTEXT(BJ53)=TRUE,LOOKUP(BJ53,remarks),(BJ53*(100-'DATA ENTRY'!$G$10)/$BJ$13)+'DATA ENTRY'!$G$10))))</f>
        <v xml:space="preserve"> </v>
      </c>
      <c r="BL53" s="92" t="str">
        <f t="shared" si="12"/>
        <v xml:space="preserve"> </v>
      </c>
      <c r="BM53" s="92" t="str">
        <f t="shared" si="13"/>
        <v/>
      </c>
      <c r="BN53" s="92" t="str">
        <f t="shared" si="14"/>
        <v xml:space="preserve"> </v>
      </c>
      <c r="BO53" s="92" t="str">
        <f t="shared" si="15"/>
        <v xml:space="preserve"> </v>
      </c>
      <c r="BP53" s="92" t="str">
        <f t="shared" si="16"/>
        <v xml:space="preserve"> </v>
      </c>
      <c r="BQ53" s="92" t="str">
        <f t="shared" si="17"/>
        <v/>
      </c>
      <c r="BR53" s="89" t="str">
        <f t="shared" si="18"/>
        <v xml:space="preserve"> </v>
      </c>
      <c r="BS53" s="92" t="str">
        <f t="shared" si="19"/>
        <v xml:space="preserve"> </v>
      </c>
      <c r="BT53" s="92" t="str">
        <f t="shared" si="20"/>
        <v xml:space="preserve"> </v>
      </c>
      <c r="BU53" s="54"/>
      <c r="BV53" s="54"/>
      <c r="BW53" s="28"/>
      <c r="BX53" s="28"/>
      <c r="BY53" s="28"/>
      <c r="BZ53" s="28"/>
      <c r="CA53" s="28"/>
      <c r="CB53" s="28"/>
      <c r="CC53" s="28"/>
      <c r="CD53" s="8"/>
      <c r="CE53" s="8"/>
      <c r="CF53" s="8"/>
    </row>
    <row r="54" spans="1:84" ht="34.5" customHeight="1" x14ac:dyDescent="0.3">
      <c r="A54" s="53">
        <f t="shared" si="21"/>
        <v>41</v>
      </c>
      <c r="B54" s="51"/>
      <c r="C54" s="52"/>
      <c r="D54" s="93"/>
      <c r="E54" s="93"/>
      <c r="F54" s="93"/>
      <c r="G54" s="93"/>
      <c r="H54" s="93"/>
      <c r="I54" s="93"/>
      <c r="J54" s="93"/>
      <c r="K54" s="93"/>
      <c r="L54" s="89" t="str">
        <f>IF(ISBLANK($C54)=TRUE," ",IF(COUNTBLANK(D54:K54)=COLUMNS(D54:K54),0,SUM(D54:K54)*(100-'DATA ENTRY'!$G$10)/SUM($D$13:$K$13)+'DATA ENTRY'!$G$10))</f>
        <v xml:space="preserve"> </v>
      </c>
      <c r="M54" s="90" t="str">
        <f t="shared" si="2"/>
        <v xml:space="preserve"> </v>
      </c>
      <c r="N54" s="93"/>
      <c r="O54" s="93"/>
      <c r="P54" s="93"/>
      <c r="Q54" s="93"/>
      <c r="R54" s="93"/>
      <c r="S54" s="93"/>
      <c r="T54" s="89" t="str">
        <f>IF(ISBLANK($C54)," ",IF(COUNTBLANK(N54:S54)=COLUMNS(N54:S54),0,(SUM(N54:S54)*(100-'DATA ENTRY'!$G$10)/SUM($N$13:$S$13))+'DATA ENTRY'!$G$10))</f>
        <v xml:space="preserve"> </v>
      </c>
      <c r="U54" s="90" t="str">
        <f t="shared" si="3"/>
        <v xml:space="preserve"> </v>
      </c>
      <c r="V54" s="93"/>
      <c r="W54" s="93"/>
      <c r="X54" s="93"/>
      <c r="Y54" s="93"/>
      <c r="Z54" s="93"/>
      <c r="AA54" s="93"/>
      <c r="AB54" s="89" t="str">
        <f>IF(ISBLANK($C54)," ",IF(COUNTBLANK(V54:AA54)=COLUMNS(V54:AA54),0,(SUM(V54:AA54)*(100-'DATA ENTRY'!$G$10)/SUM($V$13:$AA$13))+'DATA ENTRY'!$G$10))</f>
        <v xml:space="preserve"> </v>
      </c>
      <c r="AC54" s="90" t="str">
        <f t="shared" si="4"/>
        <v xml:space="preserve"> </v>
      </c>
      <c r="AD54" s="93"/>
      <c r="AE54" s="89" t="str">
        <f>IF(ISBLANK(C54)," ",IF(ISBLANK(AD54)=TRUE,0,IF(ISTEXT(AD54)=TRUE,LOOKUP(AD54,remarks),(AD54*(100-'DATA ENTRY'!$G$10)/$AD$13)+'DATA ENTRY'!$G$10)))</f>
        <v xml:space="preserve"> </v>
      </c>
      <c r="AF54" s="91" t="str">
        <f t="shared" si="5"/>
        <v xml:space="preserve"> </v>
      </c>
      <c r="AG54" s="92" t="str">
        <f t="shared" si="6"/>
        <v xml:space="preserve"> </v>
      </c>
      <c r="AH54" s="92" t="str">
        <f t="shared" si="7"/>
        <v xml:space="preserve"> </v>
      </c>
      <c r="AI54" s="92" t="str">
        <f t="shared" si="8"/>
        <v xml:space="preserve"> </v>
      </c>
      <c r="AJ54" s="93"/>
      <c r="AK54" s="93"/>
      <c r="AL54" s="93"/>
      <c r="AM54" s="93"/>
      <c r="AN54" s="93"/>
      <c r="AO54" s="93"/>
      <c r="AP54" s="93"/>
      <c r="AQ54" s="93"/>
      <c r="AR54" s="89" t="str">
        <f>IF(ISBLANK($C54)=TRUE," ",IF(COUNTBLANK(AJ54:AQ54)=COLUMNS(AJ54:AQ54),0,SUM(AJ54:AQ54)*(100-'DATA ENTRY'!$G$10)/SUM($AJ$13:$AQ$13)+'DATA ENTRY'!$G$10))</f>
        <v xml:space="preserve"> </v>
      </c>
      <c r="AS54" s="92" t="str">
        <f t="shared" si="9"/>
        <v xml:space="preserve"> </v>
      </c>
      <c r="AT54" s="93"/>
      <c r="AU54" s="93"/>
      <c r="AV54" s="93"/>
      <c r="AW54" s="93"/>
      <c r="AX54" s="93"/>
      <c r="AY54" s="93"/>
      <c r="AZ54" s="89" t="str">
        <f>IF(ISBLANK($C54)=TRUE," ",IF(COUNTBLANK(AT54:AY54)=COLUMNS(AT54:AY54),0,(SUM(AT54:AY54)*(100-'DATA ENTRY'!$G$10)/SUM($AT$13:$AY$13))+'DATA ENTRY'!$G$10))</f>
        <v xml:space="preserve"> </v>
      </c>
      <c r="BA54" s="92" t="str">
        <f t="shared" si="10"/>
        <v xml:space="preserve"> </v>
      </c>
      <c r="BB54" s="93"/>
      <c r="BC54" s="93"/>
      <c r="BD54" s="93"/>
      <c r="BE54" s="93"/>
      <c r="BF54" s="93"/>
      <c r="BG54" s="93"/>
      <c r="BH54" s="89" t="str">
        <f>IF(ISBLANK($C54)=TRUE," ",IF(ISTEXT(AD54)=TRUE,AD54,IF(COUNTBLANK(BB54:BG54)=COLUMNS(BB54:BG54),0,(SUM(BB54:BG54)*(100-'DATA ENTRY'!$G$10)/SUM($BB$13:$BG$13))+'DATA ENTRY'!$G$10)))</f>
        <v xml:space="preserve"> </v>
      </c>
      <c r="BI54" s="92" t="str">
        <f t="shared" si="11"/>
        <v xml:space="preserve"> </v>
      </c>
      <c r="BJ54" s="93"/>
      <c r="BK54" s="89" t="str">
        <f>IF(ISBLANK(C54)=TRUE," ",IF(ISTEXT(AD54)=TRUE,AD54,IF(ISBLANK(BJ54),0,IF(ISTEXT(BJ54)=TRUE,LOOKUP(BJ54,remarks),(BJ54*(100-'DATA ENTRY'!$G$10)/$BJ$13)+'DATA ENTRY'!$G$10))))</f>
        <v xml:space="preserve"> </v>
      </c>
      <c r="BL54" s="92" t="str">
        <f t="shared" si="12"/>
        <v xml:space="preserve"> </v>
      </c>
      <c r="BM54" s="92" t="str">
        <f t="shared" si="13"/>
        <v/>
      </c>
      <c r="BN54" s="92" t="str">
        <f t="shared" si="14"/>
        <v xml:space="preserve"> </v>
      </c>
      <c r="BO54" s="92" t="str">
        <f t="shared" si="15"/>
        <v xml:space="preserve"> </v>
      </c>
      <c r="BP54" s="92" t="str">
        <f t="shared" si="16"/>
        <v xml:space="preserve"> </v>
      </c>
      <c r="BQ54" s="92" t="str">
        <f t="shared" si="17"/>
        <v/>
      </c>
      <c r="BR54" s="89" t="str">
        <f t="shared" si="18"/>
        <v xml:space="preserve"> </v>
      </c>
      <c r="BS54" s="92" t="str">
        <f t="shared" si="19"/>
        <v xml:space="preserve"> </v>
      </c>
      <c r="BT54" s="92" t="str">
        <f t="shared" si="20"/>
        <v xml:space="preserve"> </v>
      </c>
      <c r="BU54" s="54"/>
      <c r="BV54" s="54"/>
      <c r="BW54" s="28"/>
      <c r="BX54" s="28"/>
      <c r="BY54" s="28"/>
      <c r="BZ54" s="28"/>
      <c r="CA54" s="28"/>
      <c r="CB54" s="28"/>
      <c r="CC54" s="28"/>
      <c r="CD54" s="8"/>
      <c r="CE54" s="8"/>
      <c r="CF54" s="8"/>
    </row>
    <row r="55" spans="1:84" ht="34.5" customHeight="1" x14ac:dyDescent="0.3">
      <c r="A55" s="53">
        <f t="shared" si="21"/>
        <v>42</v>
      </c>
      <c r="B55" s="51"/>
      <c r="C55" s="52"/>
      <c r="D55" s="93"/>
      <c r="E55" s="93"/>
      <c r="F55" s="93"/>
      <c r="G55" s="93"/>
      <c r="H55" s="93"/>
      <c r="I55" s="93"/>
      <c r="J55" s="93"/>
      <c r="K55" s="93"/>
      <c r="L55" s="89" t="str">
        <f>IF(ISBLANK($C55)=TRUE," ",IF(COUNTBLANK(D55:K55)=COLUMNS(D55:K55),0,SUM(D55:K55)*(100-'DATA ENTRY'!$G$10)/SUM($D$13:$K$13)+'DATA ENTRY'!$G$10))</f>
        <v xml:space="preserve"> </v>
      </c>
      <c r="M55" s="90" t="str">
        <f t="shared" si="2"/>
        <v xml:space="preserve"> </v>
      </c>
      <c r="N55" s="93"/>
      <c r="O55" s="93"/>
      <c r="P55" s="93"/>
      <c r="Q55" s="93"/>
      <c r="R55" s="93"/>
      <c r="S55" s="93"/>
      <c r="T55" s="89" t="str">
        <f>IF(ISBLANK($C55)," ",IF(COUNTBLANK(N55:S55)=COLUMNS(N55:S55),0,(SUM(N55:S55)*(100-'DATA ENTRY'!$G$10)/SUM($N$13:$S$13))+'DATA ENTRY'!$G$10))</f>
        <v xml:space="preserve"> </v>
      </c>
      <c r="U55" s="90" t="str">
        <f t="shared" si="3"/>
        <v xml:space="preserve"> </v>
      </c>
      <c r="V55" s="93"/>
      <c r="W55" s="93"/>
      <c r="X55" s="93"/>
      <c r="Y55" s="93"/>
      <c r="Z55" s="93"/>
      <c r="AA55" s="93"/>
      <c r="AB55" s="89" t="str">
        <f>IF(ISBLANK($C55)," ",IF(COUNTBLANK(V55:AA55)=COLUMNS(V55:AA55),0,(SUM(V55:AA55)*(100-'DATA ENTRY'!$G$10)/SUM($V$13:$AA$13))+'DATA ENTRY'!$G$10))</f>
        <v xml:space="preserve"> </v>
      </c>
      <c r="AC55" s="90" t="str">
        <f t="shared" si="4"/>
        <v xml:space="preserve"> </v>
      </c>
      <c r="AD55" s="93"/>
      <c r="AE55" s="89" t="str">
        <f>IF(ISBLANK(C55)," ",IF(ISBLANK(AD55)=TRUE,0,IF(ISTEXT(AD55)=TRUE,LOOKUP(AD55,remarks),(AD55*(100-'DATA ENTRY'!$G$10)/$AD$13)+'DATA ENTRY'!$G$10)))</f>
        <v xml:space="preserve"> </v>
      </c>
      <c r="AF55" s="91" t="str">
        <f t="shared" si="5"/>
        <v xml:space="preserve"> </v>
      </c>
      <c r="AG55" s="92" t="str">
        <f t="shared" si="6"/>
        <v xml:space="preserve"> </v>
      </c>
      <c r="AH55" s="92" t="str">
        <f t="shared" si="7"/>
        <v xml:space="preserve"> </v>
      </c>
      <c r="AI55" s="92" t="str">
        <f t="shared" si="8"/>
        <v xml:space="preserve"> </v>
      </c>
      <c r="AJ55" s="93"/>
      <c r="AK55" s="93"/>
      <c r="AL55" s="93"/>
      <c r="AM55" s="93"/>
      <c r="AN55" s="93"/>
      <c r="AO55" s="93"/>
      <c r="AP55" s="93"/>
      <c r="AQ55" s="93"/>
      <c r="AR55" s="89" t="str">
        <f>IF(ISBLANK($C55)=TRUE," ",IF(COUNTBLANK(AJ55:AQ55)=COLUMNS(AJ55:AQ55),0,SUM(AJ55:AQ55)*(100-'DATA ENTRY'!$G$10)/SUM($AJ$13:$AQ$13)+'DATA ENTRY'!$G$10))</f>
        <v xml:space="preserve"> </v>
      </c>
      <c r="AS55" s="92" t="str">
        <f t="shared" si="9"/>
        <v xml:space="preserve"> </v>
      </c>
      <c r="AT55" s="93"/>
      <c r="AU55" s="93"/>
      <c r="AV55" s="93"/>
      <c r="AW55" s="93"/>
      <c r="AX55" s="93"/>
      <c r="AY55" s="93"/>
      <c r="AZ55" s="89" t="str">
        <f>IF(ISBLANK($C55)=TRUE," ",IF(COUNTBLANK(AT55:AY55)=COLUMNS(AT55:AY55),0,(SUM(AT55:AY55)*(100-'DATA ENTRY'!$G$10)/SUM($AT$13:$AY$13))+'DATA ENTRY'!$G$10))</f>
        <v xml:space="preserve"> </v>
      </c>
      <c r="BA55" s="92" t="str">
        <f t="shared" si="10"/>
        <v xml:space="preserve"> </v>
      </c>
      <c r="BB55" s="93"/>
      <c r="BC55" s="93"/>
      <c r="BD55" s="93"/>
      <c r="BE55" s="93"/>
      <c r="BF55" s="93"/>
      <c r="BG55" s="93"/>
      <c r="BH55" s="89" t="str">
        <f>IF(ISBLANK($C55)=TRUE," ",IF(ISTEXT(AD55)=TRUE,AD55,IF(COUNTBLANK(BB55:BG55)=COLUMNS(BB55:BG55),0,(SUM(BB55:BG55)*(100-'DATA ENTRY'!$G$10)/SUM($BB$13:$BG$13))+'DATA ENTRY'!$G$10)))</f>
        <v xml:space="preserve"> </v>
      </c>
      <c r="BI55" s="92" t="str">
        <f t="shared" si="11"/>
        <v xml:space="preserve"> </v>
      </c>
      <c r="BJ55" s="93"/>
      <c r="BK55" s="89" t="str">
        <f>IF(ISBLANK(C55)=TRUE," ",IF(ISTEXT(AD55)=TRUE,AD55,IF(ISBLANK(BJ55),0,IF(ISTEXT(BJ55)=TRUE,LOOKUP(BJ55,remarks),(BJ55*(100-'DATA ENTRY'!$G$10)/$BJ$13)+'DATA ENTRY'!$G$10))))</f>
        <v xml:space="preserve"> </v>
      </c>
      <c r="BL55" s="92" t="str">
        <f t="shared" si="12"/>
        <v xml:space="preserve"> </v>
      </c>
      <c r="BM55" s="92" t="str">
        <f t="shared" si="13"/>
        <v/>
      </c>
      <c r="BN55" s="92" t="str">
        <f t="shared" si="14"/>
        <v xml:space="preserve"> </v>
      </c>
      <c r="BO55" s="92" t="str">
        <f t="shared" si="15"/>
        <v xml:space="preserve"> </v>
      </c>
      <c r="BP55" s="92" t="str">
        <f t="shared" si="16"/>
        <v xml:space="preserve"> </v>
      </c>
      <c r="BQ55" s="92" t="str">
        <f t="shared" si="17"/>
        <v/>
      </c>
      <c r="BR55" s="89" t="str">
        <f t="shared" si="18"/>
        <v xml:space="preserve"> </v>
      </c>
      <c r="BS55" s="92" t="str">
        <f t="shared" si="19"/>
        <v xml:space="preserve"> </v>
      </c>
      <c r="BT55" s="92" t="str">
        <f t="shared" si="20"/>
        <v xml:space="preserve"> </v>
      </c>
      <c r="BU55" s="54"/>
      <c r="BV55" s="54"/>
      <c r="BW55" s="28"/>
      <c r="BX55" s="28"/>
      <c r="BY55" s="28"/>
      <c r="BZ55" s="28"/>
      <c r="CA55" s="28"/>
      <c r="CB55" s="28"/>
      <c r="CC55" s="28"/>
      <c r="CD55" s="8"/>
      <c r="CE55" s="8"/>
      <c r="CF55" s="8"/>
    </row>
    <row r="56" spans="1:84" ht="34.5" customHeight="1" x14ac:dyDescent="0.3">
      <c r="A56" s="53">
        <f t="shared" si="21"/>
        <v>43</v>
      </c>
      <c r="B56" s="51"/>
      <c r="C56" s="52"/>
      <c r="D56" s="93"/>
      <c r="E56" s="93"/>
      <c r="F56" s="93"/>
      <c r="G56" s="93"/>
      <c r="H56" s="93"/>
      <c r="I56" s="93"/>
      <c r="J56" s="93"/>
      <c r="K56" s="93"/>
      <c r="L56" s="89" t="str">
        <f>IF(ISBLANK($C56)=TRUE," ",IF(COUNTBLANK(D56:K56)=COLUMNS(D56:K56),0,SUM(D56:K56)*(100-'DATA ENTRY'!$G$10)/SUM($D$13:$K$13)+'DATA ENTRY'!$G$10))</f>
        <v xml:space="preserve"> </v>
      </c>
      <c r="M56" s="90" t="str">
        <f t="shared" si="2"/>
        <v xml:space="preserve"> </v>
      </c>
      <c r="N56" s="93"/>
      <c r="O56" s="93"/>
      <c r="P56" s="93"/>
      <c r="Q56" s="93"/>
      <c r="R56" s="93"/>
      <c r="S56" s="93"/>
      <c r="T56" s="89" t="str">
        <f>IF(ISBLANK($C56)," ",IF(COUNTBLANK(N56:S56)=COLUMNS(N56:S56),0,(SUM(N56:S56)*(100-'DATA ENTRY'!$G$10)/SUM($N$13:$S$13))+'DATA ENTRY'!$G$10))</f>
        <v xml:space="preserve"> </v>
      </c>
      <c r="U56" s="90" t="str">
        <f t="shared" si="3"/>
        <v xml:space="preserve"> </v>
      </c>
      <c r="V56" s="93"/>
      <c r="W56" s="93"/>
      <c r="X56" s="93"/>
      <c r="Y56" s="93"/>
      <c r="Z56" s="93"/>
      <c r="AA56" s="93"/>
      <c r="AB56" s="89" t="str">
        <f>IF(ISBLANK($C56)," ",IF(COUNTBLANK(V56:AA56)=COLUMNS(V56:AA56),0,(SUM(V56:AA56)*(100-'DATA ENTRY'!$G$10)/SUM($V$13:$AA$13))+'DATA ENTRY'!$G$10))</f>
        <v xml:space="preserve"> </v>
      </c>
      <c r="AC56" s="90" t="str">
        <f t="shared" si="4"/>
        <v xml:space="preserve"> </v>
      </c>
      <c r="AD56" s="93"/>
      <c r="AE56" s="89" t="str">
        <f>IF(ISBLANK(C56)," ",IF(ISBLANK(AD56)=TRUE,0,IF(ISTEXT(AD56)=TRUE,LOOKUP(AD56,remarks),(AD56*(100-'DATA ENTRY'!$G$10)/$AD$13)+'DATA ENTRY'!$G$10)))</f>
        <v xml:space="preserve"> </v>
      </c>
      <c r="AF56" s="91" t="str">
        <f t="shared" si="5"/>
        <v xml:space="preserve"> </v>
      </c>
      <c r="AG56" s="92" t="str">
        <f t="shared" si="6"/>
        <v xml:space="preserve"> </v>
      </c>
      <c r="AH56" s="92" t="str">
        <f t="shared" si="7"/>
        <v xml:space="preserve"> </v>
      </c>
      <c r="AI56" s="92" t="str">
        <f t="shared" si="8"/>
        <v xml:space="preserve"> </v>
      </c>
      <c r="AJ56" s="93"/>
      <c r="AK56" s="93"/>
      <c r="AL56" s="93"/>
      <c r="AM56" s="93"/>
      <c r="AN56" s="93"/>
      <c r="AO56" s="93"/>
      <c r="AP56" s="93"/>
      <c r="AQ56" s="93"/>
      <c r="AR56" s="89" t="str">
        <f>IF(ISBLANK($C56)=TRUE," ",IF(COUNTBLANK(AJ56:AQ56)=COLUMNS(AJ56:AQ56),0,SUM(AJ56:AQ56)*(100-'DATA ENTRY'!$G$10)/SUM($AJ$13:$AQ$13)+'DATA ENTRY'!$G$10))</f>
        <v xml:space="preserve"> </v>
      </c>
      <c r="AS56" s="92" t="str">
        <f t="shared" si="9"/>
        <v xml:space="preserve"> </v>
      </c>
      <c r="AT56" s="93"/>
      <c r="AU56" s="93"/>
      <c r="AV56" s="93"/>
      <c r="AW56" s="93"/>
      <c r="AX56" s="93"/>
      <c r="AY56" s="93"/>
      <c r="AZ56" s="89" t="str">
        <f>IF(ISBLANK($C56)=TRUE," ",IF(COUNTBLANK(AT56:AY56)=COLUMNS(AT56:AY56),0,(SUM(AT56:AY56)*(100-'DATA ENTRY'!$G$10)/SUM($AT$13:$AY$13))+'DATA ENTRY'!$G$10))</f>
        <v xml:space="preserve"> </v>
      </c>
      <c r="BA56" s="92" t="str">
        <f t="shared" si="10"/>
        <v xml:space="preserve"> </v>
      </c>
      <c r="BB56" s="93"/>
      <c r="BC56" s="93"/>
      <c r="BD56" s="93"/>
      <c r="BE56" s="93"/>
      <c r="BF56" s="93"/>
      <c r="BG56" s="93"/>
      <c r="BH56" s="89" t="str">
        <f>IF(ISBLANK($C56)=TRUE," ",IF(ISTEXT(AD56)=TRUE,AD56,IF(COUNTBLANK(BB56:BG56)=COLUMNS(BB56:BG56),0,(SUM(BB56:BG56)*(100-'DATA ENTRY'!$G$10)/SUM($BB$13:$BG$13))+'DATA ENTRY'!$G$10)))</f>
        <v xml:space="preserve"> </v>
      </c>
      <c r="BI56" s="92" t="str">
        <f t="shared" si="11"/>
        <v xml:space="preserve"> </v>
      </c>
      <c r="BJ56" s="93"/>
      <c r="BK56" s="89" t="str">
        <f>IF(ISBLANK(C56)=TRUE," ",IF(ISTEXT(AD56)=TRUE,AD56,IF(ISBLANK(BJ56),0,IF(ISTEXT(BJ56)=TRUE,LOOKUP(BJ56,remarks),(BJ56*(100-'DATA ENTRY'!$G$10)/$BJ$13)+'DATA ENTRY'!$G$10))))</f>
        <v xml:space="preserve"> </v>
      </c>
      <c r="BL56" s="92" t="str">
        <f t="shared" si="12"/>
        <v xml:space="preserve"> </v>
      </c>
      <c r="BM56" s="92" t="str">
        <f t="shared" si="13"/>
        <v/>
      </c>
      <c r="BN56" s="92" t="str">
        <f t="shared" si="14"/>
        <v xml:space="preserve"> </v>
      </c>
      <c r="BO56" s="92" t="str">
        <f t="shared" si="15"/>
        <v xml:space="preserve"> </v>
      </c>
      <c r="BP56" s="92" t="str">
        <f t="shared" si="16"/>
        <v xml:space="preserve"> </v>
      </c>
      <c r="BQ56" s="92" t="str">
        <f t="shared" si="17"/>
        <v/>
      </c>
      <c r="BR56" s="89" t="str">
        <f t="shared" si="18"/>
        <v xml:space="preserve"> </v>
      </c>
      <c r="BS56" s="92" t="str">
        <f t="shared" si="19"/>
        <v xml:space="preserve"> </v>
      </c>
      <c r="BT56" s="92" t="str">
        <f t="shared" si="20"/>
        <v xml:space="preserve"> </v>
      </c>
      <c r="BU56" s="54"/>
      <c r="BV56" s="54"/>
      <c r="BW56" s="28"/>
      <c r="BX56" s="28"/>
      <c r="BY56" s="28"/>
      <c r="BZ56" s="28"/>
      <c r="CA56" s="28"/>
      <c r="CB56" s="28"/>
      <c r="CC56" s="28"/>
      <c r="CD56" s="8"/>
      <c r="CE56" s="8"/>
      <c r="CF56" s="8"/>
    </row>
    <row r="57" spans="1:84" ht="34.5" customHeight="1" x14ac:dyDescent="0.3">
      <c r="A57" s="53">
        <f t="shared" si="21"/>
        <v>44</v>
      </c>
      <c r="B57" s="51"/>
      <c r="C57" s="52"/>
      <c r="D57" s="93"/>
      <c r="E57" s="93"/>
      <c r="F57" s="93"/>
      <c r="G57" s="93"/>
      <c r="H57" s="93"/>
      <c r="I57" s="93"/>
      <c r="J57" s="93"/>
      <c r="K57" s="93"/>
      <c r="L57" s="89" t="str">
        <f>IF(ISBLANK($C57)=TRUE," ",IF(COUNTBLANK(D57:K57)=COLUMNS(D57:K57),0,SUM(D57:K57)*(100-'DATA ENTRY'!$G$10)/SUM($D$13:$K$13)+'DATA ENTRY'!$G$10))</f>
        <v xml:space="preserve"> </v>
      </c>
      <c r="M57" s="90" t="str">
        <f t="shared" si="2"/>
        <v xml:space="preserve"> </v>
      </c>
      <c r="N57" s="93"/>
      <c r="O57" s="93"/>
      <c r="P57" s="93"/>
      <c r="Q57" s="93"/>
      <c r="R57" s="93"/>
      <c r="S57" s="93"/>
      <c r="T57" s="89" t="str">
        <f>IF(ISBLANK($C57)," ",IF(COUNTBLANK(N57:S57)=COLUMNS(N57:S57),0,(SUM(N57:S57)*(100-'DATA ENTRY'!$G$10)/SUM($N$13:$S$13))+'DATA ENTRY'!$G$10))</f>
        <v xml:space="preserve"> </v>
      </c>
      <c r="U57" s="90" t="str">
        <f t="shared" si="3"/>
        <v xml:space="preserve"> </v>
      </c>
      <c r="V57" s="93"/>
      <c r="W57" s="93"/>
      <c r="X57" s="93"/>
      <c r="Y57" s="93"/>
      <c r="Z57" s="93"/>
      <c r="AA57" s="93"/>
      <c r="AB57" s="89" t="str">
        <f>IF(ISBLANK($C57)," ",IF(COUNTBLANK(V57:AA57)=COLUMNS(V57:AA57),0,(SUM(V57:AA57)*(100-'DATA ENTRY'!$G$10)/SUM($V$13:$AA$13))+'DATA ENTRY'!$G$10))</f>
        <v xml:space="preserve"> </v>
      </c>
      <c r="AC57" s="90" t="str">
        <f t="shared" si="4"/>
        <v xml:space="preserve"> </v>
      </c>
      <c r="AD57" s="93"/>
      <c r="AE57" s="89" t="str">
        <f>IF(ISBLANK(C57)," ",IF(ISBLANK(AD57)=TRUE,0,IF(ISTEXT(AD57)=TRUE,LOOKUP(AD57,remarks),(AD57*(100-'DATA ENTRY'!$G$10)/$AD$13)+'DATA ENTRY'!$G$10)))</f>
        <v xml:space="preserve"> </v>
      </c>
      <c r="AF57" s="91" t="str">
        <f t="shared" si="5"/>
        <v xml:space="preserve"> </v>
      </c>
      <c r="AG57" s="92" t="str">
        <f t="shared" si="6"/>
        <v xml:space="preserve"> </v>
      </c>
      <c r="AH57" s="92" t="str">
        <f t="shared" si="7"/>
        <v xml:space="preserve"> </v>
      </c>
      <c r="AI57" s="92" t="str">
        <f t="shared" si="8"/>
        <v xml:space="preserve"> </v>
      </c>
      <c r="AJ57" s="93"/>
      <c r="AK57" s="93"/>
      <c r="AL57" s="93"/>
      <c r="AM57" s="93"/>
      <c r="AN57" s="93"/>
      <c r="AO57" s="93"/>
      <c r="AP57" s="93"/>
      <c r="AQ57" s="93"/>
      <c r="AR57" s="89" t="str">
        <f>IF(ISBLANK($C57)=TRUE," ",IF(COUNTBLANK(AJ57:AQ57)=COLUMNS(AJ57:AQ57),0,SUM(AJ57:AQ57)*(100-'DATA ENTRY'!$G$10)/SUM($AJ$13:$AQ$13)+'DATA ENTRY'!$G$10))</f>
        <v xml:space="preserve"> </v>
      </c>
      <c r="AS57" s="92" t="str">
        <f t="shared" si="9"/>
        <v xml:space="preserve"> </v>
      </c>
      <c r="AT57" s="93"/>
      <c r="AU57" s="93"/>
      <c r="AV57" s="93"/>
      <c r="AW57" s="93"/>
      <c r="AX57" s="93"/>
      <c r="AY57" s="93"/>
      <c r="AZ57" s="89" t="str">
        <f>IF(ISBLANK($C57)=TRUE," ",IF(COUNTBLANK(AT57:AY57)=COLUMNS(AT57:AY57),0,(SUM(AT57:AY57)*(100-'DATA ENTRY'!$G$10)/SUM($AT$13:$AY$13))+'DATA ENTRY'!$G$10))</f>
        <v xml:space="preserve"> </v>
      </c>
      <c r="BA57" s="92" t="str">
        <f t="shared" si="10"/>
        <v xml:space="preserve"> </v>
      </c>
      <c r="BB57" s="93"/>
      <c r="BC57" s="93"/>
      <c r="BD57" s="93"/>
      <c r="BE57" s="93"/>
      <c r="BF57" s="93"/>
      <c r="BG57" s="93"/>
      <c r="BH57" s="89" t="str">
        <f>IF(ISBLANK($C57)=TRUE," ",IF(ISTEXT(AD57)=TRUE,AD57,IF(COUNTBLANK(BB57:BG57)=COLUMNS(BB57:BG57),0,(SUM(BB57:BG57)*(100-'DATA ENTRY'!$G$10)/SUM($BB$13:$BG$13))+'DATA ENTRY'!$G$10)))</f>
        <v xml:space="preserve"> </v>
      </c>
      <c r="BI57" s="92" t="str">
        <f t="shared" si="11"/>
        <v xml:space="preserve"> </v>
      </c>
      <c r="BJ57" s="93"/>
      <c r="BK57" s="89" t="str">
        <f>IF(ISBLANK(C57)=TRUE," ",IF(ISTEXT(AD57)=TRUE,AD57,IF(ISBLANK(BJ57),0,IF(ISTEXT(BJ57)=TRUE,LOOKUP(BJ57,remarks),(BJ57*(100-'DATA ENTRY'!$G$10)/$BJ$13)+'DATA ENTRY'!$G$10))))</f>
        <v xml:space="preserve"> </v>
      </c>
      <c r="BL57" s="92" t="str">
        <f t="shared" si="12"/>
        <v xml:space="preserve"> </v>
      </c>
      <c r="BM57" s="92" t="str">
        <f t="shared" si="13"/>
        <v/>
      </c>
      <c r="BN57" s="92" t="str">
        <f t="shared" si="14"/>
        <v xml:space="preserve"> </v>
      </c>
      <c r="BO57" s="92" t="str">
        <f t="shared" si="15"/>
        <v xml:space="preserve"> </v>
      </c>
      <c r="BP57" s="92" t="str">
        <f t="shared" si="16"/>
        <v xml:space="preserve"> </v>
      </c>
      <c r="BQ57" s="92" t="str">
        <f t="shared" si="17"/>
        <v/>
      </c>
      <c r="BR57" s="89" t="str">
        <f t="shared" si="18"/>
        <v xml:space="preserve"> </v>
      </c>
      <c r="BS57" s="92" t="str">
        <f t="shared" si="19"/>
        <v xml:space="preserve"> </v>
      </c>
      <c r="BT57" s="92" t="str">
        <f t="shared" si="20"/>
        <v xml:space="preserve"> </v>
      </c>
      <c r="BU57" s="54"/>
      <c r="BV57" s="54"/>
      <c r="BW57" s="28"/>
      <c r="BX57" s="28"/>
      <c r="BY57" s="28"/>
      <c r="BZ57" s="28"/>
      <c r="CA57" s="28"/>
      <c r="CB57" s="28"/>
      <c r="CC57" s="28"/>
      <c r="CD57" s="8"/>
      <c r="CE57" s="8"/>
      <c r="CF57" s="8"/>
    </row>
    <row r="58" spans="1:84" ht="34.5" customHeight="1" x14ac:dyDescent="0.3">
      <c r="A58" s="53">
        <f t="shared" si="21"/>
        <v>45</v>
      </c>
      <c r="B58" s="51"/>
      <c r="C58" s="52"/>
      <c r="D58" s="93"/>
      <c r="E58" s="93"/>
      <c r="F58" s="93"/>
      <c r="G58" s="93"/>
      <c r="H58" s="93"/>
      <c r="I58" s="93"/>
      <c r="J58" s="93"/>
      <c r="K58" s="93"/>
      <c r="L58" s="89" t="str">
        <f>IF(ISBLANK($C58)=TRUE," ",IF(COUNTBLANK(D58:K58)=COLUMNS(D58:K58),0,SUM(D58:K58)*(100-'DATA ENTRY'!$G$10)/SUM($D$13:$K$13)+'DATA ENTRY'!$G$10))</f>
        <v xml:space="preserve"> </v>
      </c>
      <c r="M58" s="90" t="str">
        <f t="shared" si="2"/>
        <v xml:space="preserve"> </v>
      </c>
      <c r="N58" s="93"/>
      <c r="O58" s="93"/>
      <c r="P58" s="93"/>
      <c r="Q58" s="93"/>
      <c r="R58" s="93"/>
      <c r="S58" s="93"/>
      <c r="T58" s="89" t="str">
        <f>IF(ISBLANK($C58)," ",IF(COUNTBLANK(N58:S58)=COLUMNS(N58:S58),0,(SUM(N58:S58)*(100-'DATA ENTRY'!$G$10)/SUM($N$13:$S$13))+'DATA ENTRY'!$G$10))</f>
        <v xml:space="preserve"> </v>
      </c>
      <c r="U58" s="90" t="str">
        <f t="shared" si="3"/>
        <v xml:space="preserve"> </v>
      </c>
      <c r="V58" s="93"/>
      <c r="W58" s="93"/>
      <c r="X58" s="93"/>
      <c r="Y58" s="93"/>
      <c r="Z58" s="93"/>
      <c r="AA58" s="93"/>
      <c r="AB58" s="89" t="str">
        <f>IF(ISBLANK($C58)," ",IF(COUNTBLANK(V58:AA58)=COLUMNS(V58:AA58),0,(SUM(V58:AA58)*(100-'DATA ENTRY'!$G$10)/SUM($V$13:$AA$13))+'DATA ENTRY'!$G$10))</f>
        <v xml:space="preserve"> </v>
      </c>
      <c r="AC58" s="90" t="str">
        <f t="shared" si="4"/>
        <v xml:space="preserve"> </v>
      </c>
      <c r="AD58" s="93"/>
      <c r="AE58" s="89" t="str">
        <f>IF(ISBLANK(C58)," ",IF(ISBLANK(AD58)=TRUE,0,IF(ISTEXT(AD58)=TRUE,LOOKUP(AD58,remarks),(AD58*(100-'DATA ENTRY'!$G$10)/$AD$13)+'DATA ENTRY'!$G$10)))</f>
        <v xml:space="preserve"> </v>
      </c>
      <c r="AF58" s="91" t="str">
        <f t="shared" si="5"/>
        <v xml:space="preserve"> </v>
      </c>
      <c r="AG58" s="92" t="str">
        <f t="shared" si="6"/>
        <v xml:space="preserve"> </v>
      </c>
      <c r="AH58" s="92" t="str">
        <f t="shared" si="7"/>
        <v xml:space="preserve"> </v>
      </c>
      <c r="AI58" s="92" t="str">
        <f t="shared" si="8"/>
        <v xml:space="preserve"> </v>
      </c>
      <c r="AJ58" s="93"/>
      <c r="AK58" s="93"/>
      <c r="AL58" s="93"/>
      <c r="AM58" s="93"/>
      <c r="AN58" s="93"/>
      <c r="AO58" s="93"/>
      <c r="AP58" s="93"/>
      <c r="AQ58" s="93"/>
      <c r="AR58" s="89" t="str">
        <f>IF(ISBLANK($C58)=TRUE," ",IF(COUNTBLANK(AJ58:AQ58)=COLUMNS(AJ58:AQ58),0,SUM(AJ58:AQ58)*(100-'DATA ENTRY'!$G$10)/SUM($AJ$13:$AQ$13)+'DATA ENTRY'!$G$10))</f>
        <v xml:space="preserve"> </v>
      </c>
      <c r="AS58" s="92" t="str">
        <f t="shared" si="9"/>
        <v xml:space="preserve"> </v>
      </c>
      <c r="AT58" s="93"/>
      <c r="AU58" s="93"/>
      <c r="AV58" s="93"/>
      <c r="AW58" s="93"/>
      <c r="AX58" s="93"/>
      <c r="AY58" s="93"/>
      <c r="AZ58" s="89" t="str">
        <f>IF(ISBLANK($C58)=TRUE," ",IF(COUNTBLANK(AT58:AY58)=COLUMNS(AT58:AY58),0,(SUM(AT58:AY58)*(100-'DATA ENTRY'!$G$10)/SUM($AT$13:$AY$13))+'DATA ENTRY'!$G$10))</f>
        <v xml:space="preserve"> </v>
      </c>
      <c r="BA58" s="92" t="str">
        <f t="shared" si="10"/>
        <v xml:space="preserve"> </v>
      </c>
      <c r="BB58" s="93"/>
      <c r="BC58" s="93"/>
      <c r="BD58" s="93"/>
      <c r="BE58" s="93"/>
      <c r="BF58" s="93"/>
      <c r="BG58" s="93"/>
      <c r="BH58" s="89" t="str">
        <f>IF(ISBLANK($C58)=TRUE," ",IF(ISTEXT(AD58)=TRUE,AD58,IF(COUNTBLANK(BB58:BG58)=COLUMNS(BB58:BG58),0,(SUM(BB58:BG58)*(100-'DATA ENTRY'!$G$10)/SUM($BB$13:$BG$13))+'DATA ENTRY'!$G$10)))</f>
        <v xml:space="preserve"> </v>
      </c>
      <c r="BI58" s="92" t="str">
        <f t="shared" si="11"/>
        <v xml:space="preserve"> </v>
      </c>
      <c r="BJ58" s="93"/>
      <c r="BK58" s="89" t="str">
        <f>IF(ISBLANK(C58)=TRUE," ",IF(ISTEXT(AD58)=TRUE,AD58,IF(ISBLANK(BJ58),0,IF(ISTEXT(BJ58)=TRUE,LOOKUP(BJ58,remarks),(BJ58*(100-'DATA ENTRY'!$G$10)/$BJ$13)+'DATA ENTRY'!$G$10))))</f>
        <v xml:space="preserve"> </v>
      </c>
      <c r="BL58" s="92" t="str">
        <f t="shared" si="12"/>
        <v xml:space="preserve"> </v>
      </c>
      <c r="BM58" s="92" t="str">
        <f t="shared" si="13"/>
        <v/>
      </c>
      <c r="BN58" s="92" t="str">
        <f t="shared" si="14"/>
        <v xml:space="preserve"> </v>
      </c>
      <c r="BO58" s="92" t="str">
        <f t="shared" si="15"/>
        <v xml:space="preserve"> </v>
      </c>
      <c r="BP58" s="92" t="str">
        <f t="shared" si="16"/>
        <v xml:space="preserve"> </v>
      </c>
      <c r="BQ58" s="92" t="str">
        <f t="shared" si="17"/>
        <v/>
      </c>
      <c r="BR58" s="89" t="str">
        <f t="shared" si="18"/>
        <v xml:space="preserve"> </v>
      </c>
      <c r="BS58" s="92" t="str">
        <f t="shared" si="19"/>
        <v xml:space="preserve"> </v>
      </c>
      <c r="BT58" s="92" t="str">
        <f t="shared" si="20"/>
        <v xml:space="preserve"> </v>
      </c>
      <c r="BU58" s="54"/>
      <c r="BV58" s="54"/>
      <c r="BW58" s="28"/>
      <c r="BX58" s="28"/>
      <c r="BY58" s="28"/>
      <c r="BZ58" s="28"/>
      <c r="CA58" s="28"/>
      <c r="CB58" s="28"/>
      <c r="CC58" s="28"/>
      <c r="CD58" s="8"/>
      <c r="CE58" s="8"/>
      <c r="CF58" s="8"/>
    </row>
    <row r="59" spans="1:84" ht="34.5" customHeight="1" x14ac:dyDescent="0.3">
      <c r="A59" s="53">
        <f t="shared" si="21"/>
        <v>46</v>
      </c>
      <c r="B59" s="51"/>
      <c r="C59" s="52"/>
      <c r="D59" s="93"/>
      <c r="E59" s="93"/>
      <c r="F59" s="93"/>
      <c r="G59" s="93"/>
      <c r="H59" s="93"/>
      <c r="I59" s="93"/>
      <c r="J59" s="93"/>
      <c r="K59" s="93"/>
      <c r="L59" s="89" t="str">
        <f>IF(ISBLANK($C59)=TRUE," ",IF(COUNTBLANK(D59:K59)=COLUMNS(D59:K59),0,SUM(D59:K59)*(100-'DATA ENTRY'!$G$10)/SUM($D$13:$K$13)+'DATA ENTRY'!$G$10))</f>
        <v xml:space="preserve"> </v>
      </c>
      <c r="M59" s="90" t="str">
        <f t="shared" si="2"/>
        <v xml:space="preserve"> </v>
      </c>
      <c r="N59" s="93"/>
      <c r="O59" s="93"/>
      <c r="P59" s="93"/>
      <c r="Q59" s="93"/>
      <c r="R59" s="93"/>
      <c r="S59" s="93"/>
      <c r="T59" s="89" t="str">
        <f>IF(ISBLANK($C59)," ",IF(COUNTBLANK(N59:S59)=COLUMNS(N59:S59),0,(SUM(N59:S59)*(100-'DATA ENTRY'!$G$10)/SUM($N$13:$S$13))+'DATA ENTRY'!$G$10))</f>
        <v xml:space="preserve"> </v>
      </c>
      <c r="U59" s="90" t="str">
        <f t="shared" si="3"/>
        <v xml:space="preserve"> </v>
      </c>
      <c r="V59" s="93"/>
      <c r="W59" s="93"/>
      <c r="X59" s="93"/>
      <c r="Y59" s="93"/>
      <c r="Z59" s="93"/>
      <c r="AA59" s="93"/>
      <c r="AB59" s="89" t="str">
        <f>IF(ISBLANK($C59)," ",IF(COUNTBLANK(V59:AA59)=COLUMNS(V59:AA59),0,(SUM(V59:AA59)*(100-'DATA ENTRY'!$G$10)/SUM($V$13:$AA$13))+'DATA ENTRY'!$G$10))</f>
        <v xml:space="preserve"> </v>
      </c>
      <c r="AC59" s="90" t="str">
        <f t="shared" si="4"/>
        <v xml:space="preserve"> </v>
      </c>
      <c r="AD59" s="93"/>
      <c r="AE59" s="89" t="str">
        <f>IF(ISBLANK(C59)," ",IF(ISBLANK(AD59)=TRUE,0,IF(ISTEXT(AD59)=TRUE,LOOKUP(AD59,remarks),(AD59*(100-'DATA ENTRY'!$G$10)/$AD$13)+'DATA ENTRY'!$G$10)))</f>
        <v xml:space="preserve"> </v>
      </c>
      <c r="AF59" s="91" t="str">
        <f t="shared" si="5"/>
        <v xml:space="preserve"> </v>
      </c>
      <c r="AG59" s="92" t="str">
        <f t="shared" si="6"/>
        <v xml:space="preserve"> </v>
      </c>
      <c r="AH59" s="92" t="str">
        <f t="shared" si="7"/>
        <v xml:space="preserve"> </v>
      </c>
      <c r="AI59" s="92" t="str">
        <f t="shared" si="8"/>
        <v xml:space="preserve"> </v>
      </c>
      <c r="AJ59" s="93"/>
      <c r="AK59" s="93"/>
      <c r="AL59" s="93"/>
      <c r="AM59" s="93"/>
      <c r="AN59" s="93"/>
      <c r="AO59" s="93"/>
      <c r="AP59" s="93"/>
      <c r="AQ59" s="93"/>
      <c r="AR59" s="89" t="str">
        <f>IF(ISBLANK($C59)=TRUE," ",IF(COUNTBLANK(AJ59:AQ59)=COLUMNS(AJ59:AQ59),0,SUM(AJ59:AQ59)*(100-'DATA ENTRY'!$G$10)/SUM($AJ$13:$AQ$13)+'DATA ENTRY'!$G$10))</f>
        <v xml:space="preserve"> </v>
      </c>
      <c r="AS59" s="92" t="str">
        <f t="shared" si="9"/>
        <v xml:space="preserve"> </v>
      </c>
      <c r="AT59" s="93"/>
      <c r="AU59" s="93"/>
      <c r="AV59" s="93"/>
      <c r="AW59" s="93"/>
      <c r="AX59" s="93"/>
      <c r="AY59" s="93"/>
      <c r="AZ59" s="89" t="str">
        <f>IF(ISBLANK($C59)=TRUE," ",IF(COUNTBLANK(AT59:AY59)=COLUMNS(AT59:AY59),0,(SUM(AT59:AY59)*(100-'DATA ENTRY'!$G$10)/SUM($AT$13:$AY$13))+'DATA ENTRY'!$G$10))</f>
        <v xml:space="preserve"> </v>
      </c>
      <c r="BA59" s="92" t="str">
        <f t="shared" si="10"/>
        <v xml:space="preserve"> </v>
      </c>
      <c r="BB59" s="93"/>
      <c r="BC59" s="93"/>
      <c r="BD59" s="93"/>
      <c r="BE59" s="93"/>
      <c r="BF59" s="93"/>
      <c r="BG59" s="93"/>
      <c r="BH59" s="89" t="str">
        <f>IF(ISBLANK($C59)=TRUE," ",IF(ISTEXT(AD59)=TRUE,AD59,IF(COUNTBLANK(BB59:BG59)=COLUMNS(BB59:BG59),0,(SUM(BB59:BG59)*(100-'DATA ENTRY'!$G$10)/SUM($BB$13:$BG$13))+'DATA ENTRY'!$G$10)))</f>
        <v xml:space="preserve"> </v>
      </c>
      <c r="BI59" s="92" t="str">
        <f t="shared" si="11"/>
        <v xml:space="preserve"> </v>
      </c>
      <c r="BJ59" s="93"/>
      <c r="BK59" s="89" t="str">
        <f>IF(ISBLANK(C59)=TRUE," ",IF(ISTEXT(AD59)=TRUE,AD59,IF(ISBLANK(BJ59),0,IF(ISTEXT(BJ59)=TRUE,LOOKUP(BJ59,remarks),(BJ59*(100-'DATA ENTRY'!$G$10)/$BJ$13)+'DATA ENTRY'!$G$10))))</f>
        <v xml:space="preserve"> </v>
      </c>
      <c r="BL59" s="92" t="str">
        <f t="shared" si="12"/>
        <v xml:space="preserve"> </v>
      </c>
      <c r="BM59" s="92" t="str">
        <f t="shared" si="13"/>
        <v/>
      </c>
      <c r="BN59" s="92" t="str">
        <f t="shared" si="14"/>
        <v xml:space="preserve"> </v>
      </c>
      <c r="BO59" s="92" t="str">
        <f t="shared" si="15"/>
        <v xml:space="preserve"> </v>
      </c>
      <c r="BP59" s="92" t="str">
        <f t="shared" si="16"/>
        <v xml:space="preserve"> </v>
      </c>
      <c r="BQ59" s="92" t="str">
        <f t="shared" si="17"/>
        <v/>
      </c>
      <c r="BR59" s="89" t="str">
        <f t="shared" si="18"/>
        <v xml:space="preserve"> </v>
      </c>
      <c r="BS59" s="92" t="str">
        <f t="shared" si="19"/>
        <v xml:space="preserve"> </v>
      </c>
      <c r="BT59" s="92" t="str">
        <f t="shared" si="20"/>
        <v xml:space="preserve"> </v>
      </c>
      <c r="BU59" s="54"/>
      <c r="BV59" s="54"/>
      <c r="BW59" s="28"/>
      <c r="BX59" s="28"/>
      <c r="BY59" s="28"/>
      <c r="BZ59" s="28"/>
      <c r="CA59" s="28"/>
      <c r="CB59" s="28"/>
      <c r="CC59" s="28"/>
      <c r="CD59" s="8"/>
      <c r="CE59" s="8"/>
      <c r="CF59" s="8"/>
    </row>
    <row r="60" spans="1:84" ht="34.5" customHeight="1" x14ac:dyDescent="0.3">
      <c r="A60" s="53">
        <f t="shared" si="21"/>
        <v>47</v>
      </c>
      <c r="B60" s="51"/>
      <c r="C60" s="52"/>
      <c r="D60" s="93"/>
      <c r="E60" s="93"/>
      <c r="F60" s="93"/>
      <c r="G60" s="93"/>
      <c r="H60" s="93"/>
      <c r="I60" s="93"/>
      <c r="J60" s="93"/>
      <c r="K60" s="93"/>
      <c r="L60" s="89" t="str">
        <f>IF(ISBLANK($C60)=TRUE," ",IF(COUNTBLANK(D60:K60)=COLUMNS(D60:K60),0,SUM(D60:K60)*(100-'DATA ENTRY'!$G$10)/SUM($D$13:$K$13)+'DATA ENTRY'!$G$10))</f>
        <v xml:space="preserve"> </v>
      </c>
      <c r="M60" s="90" t="str">
        <f t="shared" si="2"/>
        <v xml:space="preserve"> </v>
      </c>
      <c r="N60" s="93"/>
      <c r="O60" s="93"/>
      <c r="P60" s="93"/>
      <c r="Q60" s="93"/>
      <c r="R60" s="93"/>
      <c r="S60" s="93"/>
      <c r="T60" s="89" t="str">
        <f>IF(ISBLANK($C60)," ",IF(COUNTBLANK(N60:S60)=COLUMNS(N60:S60),0,(SUM(N60:S60)*(100-'DATA ENTRY'!$G$10)/SUM($N$13:$S$13))+'DATA ENTRY'!$G$10))</f>
        <v xml:space="preserve"> </v>
      </c>
      <c r="U60" s="90" t="str">
        <f t="shared" si="3"/>
        <v xml:space="preserve"> </v>
      </c>
      <c r="V60" s="93"/>
      <c r="W60" s="93"/>
      <c r="X60" s="93"/>
      <c r="Y60" s="93"/>
      <c r="Z60" s="93"/>
      <c r="AA60" s="93"/>
      <c r="AB60" s="89" t="str">
        <f>IF(ISBLANK($C60)," ",IF(COUNTBLANK(V60:AA60)=COLUMNS(V60:AA60),0,(SUM(V60:AA60)*(100-'DATA ENTRY'!$G$10)/SUM($V$13:$AA$13))+'DATA ENTRY'!$G$10))</f>
        <v xml:space="preserve"> </v>
      </c>
      <c r="AC60" s="90" t="str">
        <f t="shared" si="4"/>
        <v xml:space="preserve"> </v>
      </c>
      <c r="AD60" s="93"/>
      <c r="AE60" s="89" t="str">
        <f>IF(ISBLANK(C60)," ",IF(ISBLANK(AD60)=TRUE,0,IF(ISTEXT(AD60)=TRUE,LOOKUP(AD60,remarks),(AD60*(100-'DATA ENTRY'!$G$10)/$AD$13)+'DATA ENTRY'!$G$10)))</f>
        <v xml:space="preserve"> </v>
      </c>
      <c r="AF60" s="91" t="str">
        <f t="shared" si="5"/>
        <v xml:space="preserve"> </v>
      </c>
      <c r="AG60" s="92" t="str">
        <f t="shared" si="6"/>
        <v xml:space="preserve"> </v>
      </c>
      <c r="AH60" s="92" t="str">
        <f t="shared" si="7"/>
        <v xml:space="preserve"> </v>
      </c>
      <c r="AI60" s="92" t="str">
        <f t="shared" si="8"/>
        <v xml:space="preserve"> </v>
      </c>
      <c r="AJ60" s="93"/>
      <c r="AK60" s="93"/>
      <c r="AL60" s="93"/>
      <c r="AM60" s="93"/>
      <c r="AN60" s="93"/>
      <c r="AO60" s="93"/>
      <c r="AP60" s="93"/>
      <c r="AQ60" s="93"/>
      <c r="AR60" s="89" t="str">
        <f>IF(ISBLANK($C60)=TRUE," ",IF(COUNTBLANK(AJ60:AQ60)=COLUMNS(AJ60:AQ60),0,SUM(AJ60:AQ60)*(100-'DATA ENTRY'!$G$10)/SUM($AJ$13:$AQ$13)+'DATA ENTRY'!$G$10))</f>
        <v xml:space="preserve"> </v>
      </c>
      <c r="AS60" s="92" t="str">
        <f t="shared" si="9"/>
        <v xml:space="preserve"> </v>
      </c>
      <c r="AT60" s="93"/>
      <c r="AU60" s="93"/>
      <c r="AV60" s="93"/>
      <c r="AW60" s="93"/>
      <c r="AX60" s="93"/>
      <c r="AY60" s="93"/>
      <c r="AZ60" s="89" t="str">
        <f>IF(ISBLANK($C60)=TRUE," ",IF(COUNTBLANK(AT60:AY60)=COLUMNS(AT60:AY60),0,(SUM(AT60:AY60)*(100-'DATA ENTRY'!$G$10)/SUM($AT$13:$AY$13))+'DATA ENTRY'!$G$10))</f>
        <v xml:space="preserve"> </v>
      </c>
      <c r="BA60" s="92" t="str">
        <f t="shared" si="10"/>
        <v xml:space="preserve"> </v>
      </c>
      <c r="BB60" s="93"/>
      <c r="BC60" s="93"/>
      <c r="BD60" s="93"/>
      <c r="BE60" s="93"/>
      <c r="BF60" s="93"/>
      <c r="BG60" s="93"/>
      <c r="BH60" s="89" t="str">
        <f>IF(ISBLANK($C60)=TRUE," ",IF(ISTEXT(AD60)=TRUE,AD60,IF(COUNTBLANK(BB60:BG60)=COLUMNS(BB60:BG60),0,(SUM(BB60:BG60)*(100-'DATA ENTRY'!$G$10)/SUM($BB$13:$BG$13))+'DATA ENTRY'!$G$10)))</f>
        <v xml:space="preserve"> </v>
      </c>
      <c r="BI60" s="92" t="str">
        <f t="shared" si="11"/>
        <v xml:space="preserve"> </v>
      </c>
      <c r="BJ60" s="93"/>
      <c r="BK60" s="89" t="str">
        <f>IF(ISBLANK(C60)=TRUE," ",IF(ISTEXT(AD60)=TRUE,AD60,IF(ISBLANK(BJ60),0,IF(ISTEXT(BJ60)=TRUE,LOOKUP(BJ60,remarks),(BJ60*(100-'DATA ENTRY'!$G$10)/$BJ$13)+'DATA ENTRY'!$G$10))))</f>
        <v xml:space="preserve"> </v>
      </c>
      <c r="BL60" s="92" t="str">
        <f t="shared" si="12"/>
        <v xml:space="preserve"> </v>
      </c>
      <c r="BM60" s="92" t="str">
        <f t="shared" si="13"/>
        <v/>
      </c>
      <c r="BN60" s="92" t="str">
        <f t="shared" si="14"/>
        <v xml:space="preserve"> </v>
      </c>
      <c r="BO60" s="92" t="str">
        <f t="shared" si="15"/>
        <v xml:space="preserve"> </v>
      </c>
      <c r="BP60" s="92" t="str">
        <f t="shared" si="16"/>
        <v xml:space="preserve"> </v>
      </c>
      <c r="BQ60" s="92" t="str">
        <f t="shared" si="17"/>
        <v/>
      </c>
      <c r="BR60" s="89" t="str">
        <f t="shared" si="18"/>
        <v xml:space="preserve"> </v>
      </c>
      <c r="BS60" s="92" t="str">
        <f t="shared" si="19"/>
        <v xml:space="preserve"> </v>
      </c>
      <c r="BT60" s="92" t="str">
        <f t="shared" si="20"/>
        <v xml:space="preserve"> </v>
      </c>
      <c r="BU60" s="54"/>
      <c r="CA60" s="28"/>
      <c r="CB60" s="28"/>
      <c r="CC60" s="28"/>
      <c r="CD60" s="8"/>
      <c r="CE60" s="8"/>
      <c r="CF60" s="8"/>
    </row>
    <row r="61" spans="1:84" ht="34.5" customHeight="1" x14ac:dyDescent="0.3">
      <c r="A61" s="53">
        <f t="shared" si="21"/>
        <v>48</v>
      </c>
      <c r="B61" s="51"/>
      <c r="C61" s="52"/>
      <c r="D61" s="93"/>
      <c r="E61" s="93"/>
      <c r="F61" s="93"/>
      <c r="G61" s="93"/>
      <c r="H61" s="93"/>
      <c r="I61" s="93"/>
      <c r="J61" s="93"/>
      <c r="K61" s="93"/>
      <c r="L61" s="89" t="str">
        <f>IF(ISBLANK($C61)=TRUE," ",IF(COUNTBLANK(D61:K61)=COLUMNS(D61:K61),0,SUM(D61:K61)*(100-'DATA ENTRY'!$G$10)/SUM($D$13:$K$13)+'DATA ENTRY'!$G$10))</f>
        <v xml:space="preserve"> </v>
      </c>
      <c r="M61" s="90" t="str">
        <f t="shared" si="2"/>
        <v xml:space="preserve"> </v>
      </c>
      <c r="N61" s="93"/>
      <c r="O61" s="93"/>
      <c r="P61" s="93"/>
      <c r="Q61" s="93"/>
      <c r="R61" s="93"/>
      <c r="S61" s="93"/>
      <c r="T61" s="89" t="str">
        <f>IF(ISBLANK($C61)," ",IF(COUNTBLANK(N61:S61)=COLUMNS(N61:S61),0,(SUM(N61:S61)*(100-'DATA ENTRY'!$G$10)/SUM($N$13:$S$13))+'DATA ENTRY'!$G$10))</f>
        <v xml:space="preserve"> </v>
      </c>
      <c r="U61" s="90" t="str">
        <f t="shared" si="3"/>
        <v xml:space="preserve"> </v>
      </c>
      <c r="V61" s="93"/>
      <c r="W61" s="93"/>
      <c r="X61" s="93"/>
      <c r="Y61" s="93"/>
      <c r="Z61" s="93"/>
      <c r="AA61" s="93"/>
      <c r="AB61" s="89" t="str">
        <f>IF(ISBLANK($C61)," ",IF(COUNTBLANK(V61:AA61)=COLUMNS(V61:AA61),0,(SUM(V61:AA61)*(100-'DATA ENTRY'!$G$10)/SUM($V$13:$AA$13))+'DATA ENTRY'!$G$10))</f>
        <v xml:space="preserve"> </v>
      </c>
      <c r="AC61" s="90" t="str">
        <f t="shared" si="4"/>
        <v xml:space="preserve"> </v>
      </c>
      <c r="AD61" s="93"/>
      <c r="AE61" s="89" t="str">
        <f>IF(ISBLANK(C61)," ",IF(ISBLANK(AD61)=TRUE,0,IF(ISTEXT(AD61)=TRUE,LOOKUP(AD61,remarks),(AD61*(100-'DATA ENTRY'!$G$10)/$AD$13)+'DATA ENTRY'!$G$10)))</f>
        <v xml:space="preserve"> </v>
      </c>
      <c r="AF61" s="91" t="str">
        <f t="shared" si="5"/>
        <v xml:space="preserve"> </v>
      </c>
      <c r="AG61" s="92" t="str">
        <f t="shared" si="6"/>
        <v xml:space="preserve"> </v>
      </c>
      <c r="AH61" s="92" t="str">
        <f t="shared" si="7"/>
        <v xml:space="preserve"> </v>
      </c>
      <c r="AI61" s="92" t="str">
        <f t="shared" si="8"/>
        <v xml:space="preserve"> </v>
      </c>
      <c r="AJ61" s="93"/>
      <c r="AK61" s="93"/>
      <c r="AL61" s="93"/>
      <c r="AM61" s="93"/>
      <c r="AN61" s="93"/>
      <c r="AO61" s="93"/>
      <c r="AP61" s="93"/>
      <c r="AQ61" s="93"/>
      <c r="AR61" s="89" t="str">
        <f>IF(ISBLANK($C61)=TRUE," ",IF(COUNTBLANK(AJ61:AQ61)=COLUMNS(AJ61:AQ61),0,SUM(AJ61:AQ61)*(100-'DATA ENTRY'!$G$10)/SUM($AJ$13:$AQ$13)+'DATA ENTRY'!$G$10))</f>
        <v xml:space="preserve"> </v>
      </c>
      <c r="AS61" s="92" t="str">
        <f t="shared" si="9"/>
        <v xml:space="preserve"> </v>
      </c>
      <c r="AT61" s="93"/>
      <c r="AU61" s="93"/>
      <c r="AV61" s="93"/>
      <c r="AW61" s="93"/>
      <c r="AX61" s="93"/>
      <c r="AY61" s="93"/>
      <c r="AZ61" s="89" t="str">
        <f>IF(ISBLANK($C61)=TRUE," ",IF(COUNTBLANK(AT61:AY61)=COLUMNS(AT61:AY61),0,(SUM(AT61:AY61)*(100-'DATA ENTRY'!$G$10)/SUM($AT$13:$AY$13))+'DATA ENTRY'!$G$10))</f>
        <v xml:space="preserve"> </v>
      </c>
      <c r="BA61" s="92" t="str">
        <f t="shared" si="10"/>
        <v xml:space="preserve"> </v>
      </c>
      <c r="BB61" s="93"/>
      <c r="BC61" s="93"/>
      <c r="BD61" s="93"/>
      <c r="BE61" s="93"/>
      <c r="BF61" s="93"/>
      <c r="BG61" s="93"/>
      <c r="BH61" s="89" t="str">
        <f>IF(ISBLANK($C61)=TRUE," ",IF(ISTEXT(AD61)=TRUE,AD61,IF(COUNTBLANK(BB61:BG61)=COLUMNS(BB61:BG61),0,(SUM(BB61:BG61)*(100-'DATA ENTRY'!$G$10)/SUM($BB$13:$BG$13))+'DATA ENTRY'!$G$10)))</f>
        <v xml:space="preserve"> </v>
      </c>
      <c r="BI61" s="92" t="str">
        <f t="shared" si="11"/>
        <v xml:space="preserve"> </v>
      </c>
      <c r="BJ61" s="93"/>
      <c r="BK61" s="89" t="str">
        <f>IF(ISBLANK(C61)=TRUE," ",IF(ISTEXT(AD61)=TRUE,AD61,IF(ISBLANK(BJ61),0,IF(ISTEXT(BJ61)=TRUE,LOOKUP(BJ61,remarks),(BJ61*(100-'DATA ENTRY'!$G$10)/$BJ$13)+'DATA ENTRY'!$G$10))))</f>
        <v xml:space="preserve"> </v>
      </c>
      <c r="BL61" s="92" t="str">
        <f t="shared" si="12"/>
        <v xml:space="preserve"> </v>
      </c>
      <c r="BM61" s="92" t="str">
        <f t="shared" si="13"/>
        <v/>
      </c>
      <c r="BN61" s="92" t="str">
        <f t="shared" si="14"/>
        <v xml:space="preserve"> </v>
      </c>
      <c r="BO61" s="92" t="str">
        <f t="shared" si="15"/>
        <v xml:space="preserve"> </v>
      </c>
      <c r="BP61" s="92" t="str">
        <f t="shared" si="16"/>
        <v xml:space="preserve"> </v>
      </c>
      <c r="BQ61" s="92" t="str">
        <f t="shared" si="17"/>
        <v/>
      </c>
      <c r="BR61" s="89" t="str">
        <f t="shared" si="18"/>
        <v xml:space="preserve"> </v>
      </c>
      <c r="BS61" s="92" t="str">
        <f t="shared" si="19"/>
        <v xml:space="preserve"> </v>
      </c>
      <c r="BT61" s="92" t="str">
        <f t="shared" si="20"/>
        <v xml:space="preserve"> </v>
      </c>
      <c r="BU61" s="54"/>
      <c r="CA61" s="28"/>
      <c r="CB61" s="28"/>
      <c r="CC61" s="28"/>
      <c r="CD61" s="8"/>
      <c r="CE61" s="8"/>
      <c r="CF61" s="8"/>
    </row>
    <row r="62" spans="1:84" ht="34.5" customHeight="1" x14ac:dyDescent="0.3">
      <c r="A62" s="53">
        <f t="shared" si="21"/>
        <v>49</v>
      </c>
      <c r="B62" s="51"/>
      <c r="C62" s="52"/>
      <c r="D62" s="93"/>
      <c r="E62" s="93"/>
      <c r="F62" s="93"/>
      <c r="G62" s="93"/>
      <c r="H62" s="93"/>
      <c r="I62" s="93"/>
      <c r="J62" s="93"/>
      <c r="K62" s="93"/>
      <c r="L62" s="89" t="str">
        <f>IF(ISBLANK($C62)=TRUE," ",IF(COUNTBLANK(D62:K62)=COLUMNS(D62:K62),0,SUM(D62:K62)*(100-'DATA ENTRY'!$G$10)/SUM($D$13:$K$13)+'DATA ENTRY'!$G$10))</f>
        <v xml:space="preserve"> </v>
      </c>
      <c r="M62" s="90" t="str">
        <f t="shared" si="2"/>
        <v xml:space="preserve"> </v>
      </c>
      <c r="N62" s="93"/>
      <c r="O62" s="93"/>
      <c r="P62" s="93"/>
      <c r="Q62" s="93"/>
      <c r="R62" s="93"/>
      <c r="S62" s="93"/>
      <c r="T62" s="89" t="str">
        <f>IF(ISBLANK($C62)," ",IF(COUNTBLANK(N62:S62)=COLUMNS(N62:S62),0,(SUM(N62:S62)*(100-'DATA ENTRY'!$G$10)/SUM($N$13:$S$13))+'DATA ENTRY'!$G$10))</f>
        <v xml:space="preserve"> </v>
      </c>
      <c r="U62" s="90" t="str">
        <f t="shared" si="3"/>
        <v xml:space="preserve"> </v>
      </c>
      <c r="V62" s="93"/>
      <c r="W62" s="93"/>
      <c r="X62" s="93"/>
      <c r="Y62" s="93"/>
      <c r="Z62" s="93"/>
      <c r="AA62" s="93"/>
      <c r="AB62" s="89" t="str">
        <f>IF(ISBLANK($C62)," ",IF(COUNTBLANK(V62:AA62)=COLUMNS(V62:AA62),0,(SUM(V62:AA62)*(100-'DATA ENTRY'!$G$10)/SUM($V$13:$AA$13))+'DATA ENTRY'!$G$10))</f>
        <v xml:space="preserve"> </v>
      </c>
      <c r="AC62" s="90" t="str">
        <f t="shared" si="4"/>
        <v xml:space="preserve"> </v>
      </c>
      <c r="AD62" s="93"/>
      <c r="AE62" s="89" t="str">
        <f>IF(ISBLANK(C62)," ",IF(ISBLANK(AD62)=TRUE,0,IF(ISTEXT(AD62)=TRUE,LOOKUP(AD62,remarks),(AD62*(100-'DATA ENTRY'!$G$10)/$AD$13)+'DATA ENTRY'!$G$10)))</f>
        <v xml:space="preserve"> </v>
      </c>
      <c r="AF62" s="91" t="str">
        <f t="shared" si="5"/>
        <v xml:space="preserve"> </v>
      </c>
      <c r="AG62" s="92" t="str">
        <f t="shared" si="6"/>
        <v xml:space="preserve"> </v>
      </c>
      <c r="AH62" s="92" t="str">
        <f t="shared" si="7"/>
        <v xml:space="preserve"> </v>
      </c>
      <c r="AI62" s="92" t="str">
        <f t="shared" si="8"/>
        <v xml:space="preserve"> </v>
      </c>
      <c r="AJ62" s="93"/>
      <c r="AK62" s="93"/>
      <c r="AL62" s="93"/>
      <c r="AM62" s="93"/>
      <c r="AN62" s="93"/>
      <c r="AO62" s="93"/>
      <c r="AP62" s="93"/>
      <c r="AQ62" s="93"/>
      <c r="AR62" s="89" t="str">
        <f>IF(ISBLANK($C62)=TRUE," ",IF(COUNTBLANK(AJ62:AQ62)=COLUMNS(AJ62:AQ62),0,SUM(AJ62:AQ62)*(100-'DATA ENTRY'!$G$10)/SUM($AJ$13:$AQ$13)+'DATA ENTRY'!$G$10))</f>
        <v xml:space="preserve"> </v>
      </c>
      <c r="AS62" s="92" t="str">
        <f t="shared" si="9"/>
        <v xml:space="preserve"> </v>
      </c>
      <c r="AT62" s="93"/>
      <c r="AU62" s="93"/>
      <c r="AV62" s="93"/>
      <c r="AW62" s="93"/>
      <c r="AX62" s="93"/>
      <c r="AY62" s="93"/>
      <c r="AZ62" s="89" t="str">
        <f>IF(ISBLANK($C62)=TRUE," ",IF(COUNTBLANK(AT62:AY62)=COLUMNS(AT62:AY62),0,(SUM(AT62:AY62)*(100-'DATA ENTRY'!$G$10)/SUM($AT$13:$AY$13))+'DATA ENTRY'!$G$10))</f>
        <v xml:space="preserve"> </v>
      </c>
      <c r="BA62" s="92" t="str">
        <f t="shared" si="10"/>
        <v xml:space="preserve"> </v>
      </c>
      <c r="BB62" s="93"/>
      <c r="BC62" s="93"/>
      <c r="BD62" s="93"/>
      <c r="BE62" s="93"/>
      <c r="BF62" s="93"/>
      <c r="BG62" s="93"/>
      <c r="BH62" s="89" t="str">
        <f>IF(ISBLANK($C62)=TRUE," ",IF(ISTEXT(AD62)=TRUE,AD62,IF(COUNTBLANK(BB62:BG62)=COLUMNS(BB62:BG62),0,(SUM(BB62:BG62)*(100-'DATA ENTRY'!$G$10)/SUM($BB$13:$BG$13))+'DATA ENTRY'!$G$10)))</f>
        <v xml:space="preserve"> </v>
      </c>
      <c r="BI62" s="92" t="str">
        <f t="shared" si="11"/>
        <v xml:space="preserve"> </v>
      </c>
      <c r="BJ62" s="93"/>
      <c r="BK62" s="89" t="str">
        <f>IF(ISBLANK(C62)=TRUE," ",IF(ISTEXT(AD62)=TRUE,AD62,IF(ISBLANK(BJ62),0,IF(ISTEXT(BJ62)=TRUE,LOOKUP(BJ62,remarks),(BJ62*(100-'DATA ENTRY'!$G$10)/$BJ$13)+'DATA ENTRY'!$G$10))))</f>
        <v xml:space="preserve"> </v>
      </c>
      <c r="BL62" s="92" t="str">
        <f t="shared" si="12"/>
        <v xml:space="preserve"> </v>
      </c>
      <c r="BM62" s="92" t="str">
        <f t="shared" si="13"/>
        <v/>
      </c>
      <c r="BN62" s="92" t="str">
        <f t="shared" si="14"/>
        <v xml:space="preserve"> </v>
      </c>
      <c r="BO62" s="92" t="str">
        <f t="shared" si="15"/>
        <v xml:space="preserve"> </v>
      </c>
      <c r="BP62" s="92" t="str">
        <f t="shared" si="16"/>
        <v xml:space="preserve"> </v>
      </c>
      <c r="BQ62" s="92" t="str">
        <f t="shared" si="17"/>
        <v/>
      </c>
      <c r="BR62" s="89" t="str">
        <f t="shared" si="18"/>
        <v xml:space="preserve"> </v>
      </c>
      <c r="BS62" s="92" t="str">
        <f t="shared" si="19"/>
        <v xml:space="preserve"> </v>
      </c>
      <c r="BT62" s="92" t="str">
        <f t="shared" si="20"/>
        <v xml:space="preserve"> </v>
      </c>
      <c r="BU62" s="54"/>
      <c r="CA62" s="28"/>
      <c r="CB62" s="28"/>
      <c r="CC62" s="28"/>
      <c r="CD62" s="8"/>
      <c r="CE62" s="8"/>
      <c r="CF62" s="8"/>
    </row>
    <row r="63" spans="1:84" ht="34.5" customHeight="1" x14ac:dyDescent="0.3">
      <c r="A63" s="53">
        <f t="shared" si="21"/>
        <v>50</v>
      </c>
      <c r="B63" s="51"/>
      <c r="C63" s="52"/>
      <c r="D63" s="93"/>
      <c r="E63" s="93"/>
      <c r="F63" s="93"/>
      <c r="G63" s="93"/>
      <c r="H63" s="93"/>
      <c r="I63" s="93"/>
      <c r="J63" s="93"/>
      <c r="K63" s="93"/>
      <c r="L63" s="89" t="str">
        <f>IF(ISBLANK($C63)=TRUE," ",IF(COUNTBLANK(D63:K63)=COLUMNS(D63:K63),0,SUM(D63:K63)*(100-'DATA ENTRY'!$G$10)/SUM($D$13:$K$13)+'DATA ENTRY'!$G$10))</f>
        <v xml:space="preserve"> </v>
      </c>
      <c r="M63" s="90" t="str">
        <f t="shared" si="2"/>
        <v xml:space="preserve"> </v>
      </c>
      <c r="N63" s="93"/>
      <c r="O63" s="93"/>
      <c r="P63" s="93"/>
      <c r="Q63" s="93"/>
      <c r="R63" s="93"/>
      <c r="S63" s="93"/>
      <c r="T63" s="89" t="str">
        <f>IF(ISBLANK($C63)," ",IF(COUNTBLANK(N63:S63)=COLUMNS(N63:S63),0,(SUM(N63:S63)*(100-'DATA ENTRY'!$G$10)/SUM($N$13:$S$13))+'DATA ENTRY'!$G$10))</f>
        <v xml:space="preserve"> </v>
      </c>
      <c r="U63" s="90" t="str">
        <f t="shared" si="3"/>
        <v xml:space="preserve"> </v>
      </c>
      <c r="V63" s="93"/>
      <c r="W63" s="93"/>
      <c r="X63" s="93"/>
      <c r="Y63" s="93"/>
      <c r="Z63" s="93"/>
      <c r="AA63" s="93"/>
      <c r="AB63" s="89" t="str">
        <f>IF(ISBLANK($C63)," ",IF(COUNTBLANK(V63:AA63)=COLUMNS(V63:AA63),0,(SUM(V63:AA63)*(100-'DATA ENTRY'!$G$10)/SUM($V$13:$AA$13))+'DATA ENTRY'!$G$10))</f>
        <v xml:space="preserve"> </v>
      </c>
      <c r="AC63" s="90" t="str">
        <f t="shared" si="4"/>
        <v xml:space="preserve"> </v>
      </c>
      <c r="AD63" s="93"/>
      <c r="AE63" s="89" t="str">
        <f>IF(ISBLANK(C63)," ",IF(ISBLANK(AD63)=TRUE,0,IF(ISTEXT(AD63)=TRUE,LOOKUP(AD63,remarks),(AD63*(100-'DATA ENTRY'!$G$10)/$AD$13)+'DATA ENTRY'!$G$10)))</f>
        <v xml:space="preserve"> </v>
      </c>
      <c r="AF63" s="91" t="str">
        <f t="shared" si="5"/>
        <v xml:space="preserve"> </v>
      </c>
      <c r="AG63" s="92" t="str">
        <f t="shared" si="6"/>
        <v xml:space="preserve"> </v>
      </c>
      <c r="AH63" s="92" t="str">
        <f t="shared" si="7"/>
        <v xml:space="preserve"> </v>
      </c>
      <c r="AI63" s="92" t="str">
        <f t="shared" si="8"/>
        <v xml:space="preserve"> </v>
      </c>
      <c r="AJ63" s="93"/>
      <c r="AK63" s="93"/>
      <c r="AL63" s="93"/>
      <c r="AM63" s="93"/>
      <c r="AN63" s="93"/>
      <c r="AO63" s="93"/>
      <c r="AP63" s="93"/>
      <c r="AQ63" s="93"/>
      <c r="AR63" s="89" t="str">
        <f>IF(ISBLANK($C63)=TRUE," ",IF(COUNTBLANK(AJ63:AQ63)=COLUMNS(AJ63:AQ63),0,SUM(AJ63:AQ63)*(100-'DATA ENTRY'!$G$10)/SUM($AJ$13:$AQ$13)+'DATA ENTRY'!$G$10))</f>
        <v xml:space="preserve"> </v>
      </c>
      <c r="AS63" s="92" t="str">
        <f t="shared" si="9"/>
        <v xml:space="preserve"> </v>
      </c>
      <c r="AT63" s="93"/>
      <c r="AU63" s="93"/>
      <c r="AV63" s="93"/>
      <c r="AW63" s="93"/>
      <c r="AX63" s="93"/>
      <c r="AY63" s="93"/>
      <c r="AZ63" s="89" t="str">
        <f>IF(ISBLANK($C63)=TRUE," ",IF(COUNTBLANK(AT63:AY63)=COLUMNS(AT63:AY63),0,(SUM(AT63:AY63)*(100-'DATA ENTRY'!$G$10)/SUM($AT$13:$AY$13))+'DATA ENTRY'!$G$10))</f>
        <v xml:space="preserve"> </v>
      </c>
      <c r="BA63" s="92" t="str">
        <f t="shared" si="10"/>
        <v xml:space="preserve"> </v>
      </c>
      <c r="BB63" s="93"/>
      <c r="BC63" s="93"/>
      <c r="BD63" s="93"/>
      <c r="BE63" s="93"/>
      <c r="BF63" s="93"/>
      <c r="BG63" s="93"/>
      <c r="BH63" s="89" t="str">
        <f>IF(ISBLANK($C63)=TRUE," ",IF(ISTEXT(AD63)=TRUE,AD63,IF(COUNTBLANK(BB63:BG63)=COLUMNS(BB63:BG63),0,(SUM(BB63:BG63)*(100-'DATA ENTRY'!$G$10)/SUM($BB$13:$BG$13))+'DATA ENTRY'!$G$10)))</f>
        <v xml:space="preserve"> </v>
      </c>
      <c r="BI63" s="92" t="str">
        <f t="shared" si="11"/>
        <v xml:space="preserve"> </v>
      </c>
      <c r="BJ63" s="93"/>
      <c r="BK63" s="89" t="str">
        <f>IF(ISBLANK(C63)=TRUE," ",IF(ISTEXT(AD63)=TRUE,AD63,IF(ISBLANK(BJ63),0,IF(ISTEXT(BJ63)=TRUE,LOOKUP(BJ63,remarks),(BJ63*(100-'DATA ENTRY'!$G$10)/$BJ$13)+'DATA ENTRY'!$G$10))))</f>
        <v xml:space="preserve"> </v>
      </c>
      <c r="BL63" s="92" t="str">
        <f t="shared" si="12"/>
        <v xml:space="preserve"> </v>
      </c>
      <c r="BM63" s="92" t="str">
        <f t="shared" si="13"/>
        <v/>
      </c>
      <c r="BN63" s="92" t="str">
        <f t="shared" si="14"/>
        <v xml:space="preserve"> </v>
      </c>
      <c r="BO63" s="92" t="str">
        <f t="shared" si="15"/>
        <v xml:space="preserve"> </v>
      </c>
      <c r="BP63" s="92" t="str">
        <f t="shared" si="16"/>
        <v xml:space="preserve"> </v>
      </c>
      <c r="BQ63" s="92" t="str">
        <f t="shared" si="17"/>
        <v/>
      </c>
      <c r="BR63" s="89" t="str">
        <f t="shared" si="18"/>
        <v xml:space="preserve"> </v>
      </c>
      <c r="BS63" s="92" t="str">
        <f t="shared" si="19"/>
        <v xml:space="preserve"> </v>
      </c>
      <c r="BT63" s="92" t="str">
        <f t="shared" si="20"/>
        <v xml:space="preserve"> </v>
      </c>
      <c r="BU63" s="54"/>
      <c r="CA63" s="28"/>
      <c r="CB63" s="28"/>
      <c r="CC63" s="28"/>
      <c r="CD63" s="8"/>
      <c r="CE63" s="8"/>
      <c r="CF63" s="8"/>
    </row>
    <row r="64" spans="1:84" ht="34.5" customHeight="1" x14ac:dyDescent="0.3">
      <c r="A64" s="53">
        <f t="shared" si="21"/>
        <v>51</v>
      </c>
      <c r="B64" s="51"/>
      <c r="C64" s="52"/>
      <c r="D64" s="93"/>
      <c r="E64" s="93"/>
      <c r="F64" s="93"/>
      <c r="G64" s="93"/>
      <c r="H64" s="93"/>
      <c r="I64" s="93"/>
      <c r="J64" s="93"/>
      <c r="K64" s="93"/>
      <c r="L64" s="89" t="str">
        <f>IF(ISBLANK($C64)=TRUE," ",IF(COUNTBLANK(D64:K64)=COLUMNS(D64:K64),0,SUM(D64:K64)*(100-'DATA ENTRY'!$G$10)/SUM($D$13:$K$13)+'DATA ENTRY'!$G$10))</f>
        <v xml:space="preserve"> </v>
      </c>
      <c r="M64" s="90" t="str">
        <f t="shared" si="2"/>
        <v xml:space="preserve"> </v>
      </c>
      <c r="N64" s="93"/>
      <c r="O64" s="93"/>
      <c r="P64" s="93"/>
      <c r="Q64" s="93"/>
      <c r="R64" s="93"/>
      <c r="S64" s="93"/>
      <c r="T64" s="89" t="str">
        <f>IF(ISBLANK($C64)," ",IF(COUNTBLANK(N64:S64)=COLUMNS(N64:S64),0,(SUM(N64:S64)*(100-'DATA ENTRY'!$G$10)/SUM($N$13:$S$13))+'DATA ENTRY'!$G$10))</f>
        <v xml:space="preserve"> </v>
      </c>
      <c r="U64" s="90" t="str">
        <f t="shared" si="3"/>
        <v xml:space="preserve"> </v>
      </c>
      <c r="V64" s="93"/>
      <c r="W64" s="93"/>
      <c r="X64" s="93"/>
      <c r="Y64" s="93"/>
      <c r="Z64" s="93"/>
      <c r="AA64" s="93"/>
      <c r="AB64" s="89" t="str">
        <f>IF(ISBLANK($C64)," ",IF(COUNTBLANK(V64:AA64)=COLUMNS(V64:AA64),0,(SUM(V64:AA64)*(100-'DATA ENTRY'!$G$10)/SUM($V$13:$AA$13))+'DATA ENTRY'!$G$10))</f>
        <v xml:space="preserve"> </v>
      </c>
      <c r="AC64" s="90" t="str">
        <f t="shared" si="4"/>
        <v xml:space="preserve"> </v>
      </c>
      <c r="AD64" s="93"/>
      <c r="AE64" s="89" t="str">
        <f>IF(ISBLANK(C64)," ",IF(ISBLANK(AD64)=TRUE,0,IF(ISTEXT(AD64)=TRUE,LOOKUP(AD64,remarks),(AD64*(100-'DATA ENTRY'!$G$10)/$AD$13)+'DATA ENTRY'!$G$10)))</f>
        <v xml:space="preserve"> </v>
      </c>
      <c r="AF64" s="91" t="str">
        <f t="shared" si="5"/>
        <v xml:space="preserve"> </v>
      </c>
      <c r="AG64" s="92" t="str">
        <f t="shared" si="6"/>
        <v xml:space="preserve"> </v>
      </c>
      <c r="AH64" s="92" t="str">
        <f t="shared" si="7"/>
        <v xml:space="preserve"> </v>
      </c>
      <c r="AI64" s="92" t="str">
        <f t="shared" si="8"/>
        <v xml:space="preserve"> </v>
      </c>
      <c r="AJ64" s="93"/>
      <c r="AK64" s="93"/>
      <c r="AL64" s="93"/>
      <c r="AM64" s="93"/>
      <c r="AN64" s="93"/>
      <c r="AO64" s="93"/>
      <c r="AP64" s="93"/>
      <c r="AQ64" s="93"/>
      <c r="AR64" s="89" t="str">
        <f>IF(ISBLANK($C64)=TRUE," ",IF(COUNTBLANK(AJ64:AQ64)=COLUMNS(AJ64:AQ64),0,SUM(AJ64:AQ64)*(100-'DATA ENTRY'!$G$10)/SUM($AJ$13:$AQ$13)+'DATA ENTRY'!$G$10))</f>
        <v xml:space="preserve"> </v>
      </c>
      <c r="AS64" s="92" t="str">
        <f t="shared" si="9"/>
        <v xml:space="preserve"> </v>
      </c>
      <c r="AT64" s="93"/>
      <c r="AU64" s="93"/>
      <c r="AV64" s="93"/>
      <c r="AW64" s="93"/>
      <c r="AX64" s="93"/>
      <c r="AY64" s="93"/>
      <c r="AZ64" s="89" t="str">
        <f>IF(ISBLANK($C64)=TRUE," ",IF(COUNTBLANK(AT64:AY64)=COLUMNS(AT64:AY64),0,(SUM(AT64:AY64)*(100-'DATA ENTRY'!$G$10)/SUM($AT$13:$AY$13))+'DATA ENTRY'!$G$10))</f>
        <v xml:space="preserve"> </v>
      </c>
      <c r="BA64" s="92" t="str">
        <f t="shared" si="10"/>
        <v xml:space="preserve"> </v>
      </c>
      <c r="BB64" s="93"/>
      <c r="BC64" s="93"/>
      <c r="BD64" s="93"/>
      <c r="BE64" s="93"/>
      <c r="BF64" s="93"/>
      <c r="BG64" s="93"/>
      <c r="BH64" s="89" t="str">
        <f>IF(ISBLANK($C64)=TRUE," ",IF(ISTEXT(AD64)=TRUE,AD64,IF(COUNTBLANK(BB64:BG64)=COLUMNS(BB64:BG64),0,(SUM(BB64:BG64)*(100-'DATA ENTRY'!$G$10)/SUM($BB$13:$BG$13))+'DATA ENTRY'!$G$10)))</f>
        <v xml:space="preserve"> </v>
      </c>
      <c r="BI64" s="92" t="str">
        <f t="shared" si="11"/>
        <v xml:space="preserve"> </v>
      </c>
      <c r="BJ64" s="93"/>
      <c r="BK64" s="89" t="str">
        <f>IF(ISBLANK(C64)=TRUE," ",IF(ISTEXT(AD64)=TRUE,AD64,IF(ISBLANK(BJ64),0,IF(ISTEXT(BJ64)=TRUE,LOOKUP(BJ64,remarks),(BJ64*(100-'DATA ENTRY'!$G$10)/$BJ$13)+'DATA ENTRY'!$G$10))))</f>
        <v xml:space="preserve"> </v>
      </c>
      <c r="BL64" s="92" t="str">
        <f t="shared" si="12"/>
        <v xml:space="preserve"> </v>
      </c>
      <c r="BM64" s="92" t="str">
        <f t="shared" si="13"/>
        <v/>
      </c>
      <c r="BN64" s="92" t="str">
        <f t="shared" si="14"/>
        <v xml:space="preserve"> </v>
      </c>
      <c r="BO64" s="92" t="str">
        <f t="shared" si="15"/>
        <v xml:space="preserve"> </v>
      </c>
      <c r="BP64" s="92" t="str">
        <f t="shared" si="16"/>
        <v xml:space="preserve"> </v>
      </c>
      <c r="BQ64" s="92" t="str">
        <f t="shared" si="17"/>
        <v/>
      </c>
      <c r="BR64" s="89" t="str">
        <f t="shared" si="18"/>
        <v xml:space="preserve"> </v>
      </c>
      <c r="BS64" s="92" t="str">
        <f t="shared" si="19"/>
        <v xml:space="preserve"> </v>
      </c>
      <c r="BT64" s="92" t="str">
        <f t="shared" si="20"/>
        <v xml:space="preserve"> </v>
      </c>
      <c r="BU64" s="54"/>
      <c r="CA64" s="28"/>
      <c r="CB64" s="28"/>
      <c r="CC64" s="28"/>
      <c r="CD64" s="8"/>
      <c r="CE64" s="8"/>
      <c r="CF64" s="8"/>
    </row>
    <row r="65" spans="1:84" ht="34.5" customHeight="1" x14ac:dyDescent="0.3">
      <c r="A65" s="53">
        <f t="shared" si="21"/>
        <v>52</v>
      </c>
      <c r="B65" s="51"/>
      <c r="C65" s="52"/>
      <c r="D65" s="93"/>
      <c r="E65" s="93"/>
      <c r="F65" s="93"/>
      <c r="G65" s="93"/>
      <c r="H65" s="93"/>
      <c r="I65" s="93"/>
      <c r="J65" s="93"/>
      <c r="K65" s="93"/>
      <c r="L65" s="89" t="str">
        <f>IF(ISBLANK($C65)=TRUE," ",IF(COUNTBLANK(D65:K65)=COLUMNS(D65:K65),0,SUM(D65:K65)*(100-'DATA ENTRY'!$G$10)/SUM($D$13:$K$13)+'DATA ENTRY'!$G$10))</f>
        <v xml:space="preserve"> </v>
      </c>
      <c r="M65" s="90" t="str">
        <f t="shared" si="2"/>
        <v xml:space="preserve"> </v>
      </c>
      <c r="N65" s="93"/>
      <c r="O65" s="93"/>
      <c r="P65" s="93"/>
      <c r="Q65" s="93"/>
      <c r="R65" s="93"/>
      <c r="S65" s="93"/>
      <c r="T65" s="89" t="str">
        <f>IF(ISBLANK($C65)," ",IF(COUNTBLANK(N65:S65)=COLUMNS(N65:S65),0,(SUM(N65:S65)*(100-'DATA ENTRY'!$G$10)/SUM($N$13:$S$13))+'DATA ENTRY'!$G$10))</f>
        <v xml:space="preserve"> </v>
      </c>
      <c r="U65" s="90" t="str">
        <f t="shared" si="3"/>
        <v xml:space="preserve"> </v>
      </c>
      <c r="V65" s="93"/>
      <c r="W65" s="93"/>
      <c r="X65" s="93"/>
      <c r="Y65" s="93"/>
      <c r="Z65" s="93"/>
      <c r="AA65" s="93"/>
      <c r="AB65" s="89" t="str">
        <f>IF(ISBLANK($C65)," ",IF(COUNTBLANK(V65:AA65)=COLUMNS(V65:AA65),0,(SUM(V65:AA65)*(100-'DATA ENTRY'!$G$10)/SUM($V$13:$AA$13))+'DATA ENTRY'!$G$10))</f>
        <v xml:space="preserve"> </v>
      </c>
      <c r="AC65" s="90" t="str">
        <f t="shared" si="4"/>
        <v xml:space="preserve"> </v>
      </c>
      <c r="AD65" s="93"/>
      <c r="AE65" s="89" t="str">
        <f>IF(ISBLANK(C65)," ",IF(ISBLANK(AD65)=TRUE,0,IF(ISTEXT(AD65)=TRUE,LOOKUP(AD65,remarks),(AD65*(100-'DATA ENTRY'!$G$10)/$AD$13)+'DATA ENTRY'!$G$10)))</f>
        <v xml:space="preserve"> </v>
      </c>
      <c r="AF65" s="91" t="str">
        <f t="shared" si="5"/>
        <v xml:space="preserve"> </v>
      </c>
      <c r="AG65" s="92" t="str">
        <f t="shared" si="6"/>
        <v xml:space="preserve"> </v>
      </c>
      <c r="AH65" s="92" t="str">
        <f t="shared" si="7"/>
        <v xml:space="preserve"> </v>
      </c>
      <c r="AI65" s="92" t="str">
        <f t="shared" si="8"/>
        <v xml:space="preserve"> </v>
      </c>
      <c r="AJ65" s="93"/>
      <c r="AK65" s="93"/>
      <c r="AL65" s="93"/>
      <c r="AM65" s="93"/>
      <c r="AN65" s="93"/>
      <c r="AO65" s="93"/>
      <c r="AP65" s="93"/>
      <c r="AQ65" s="93"/>
      <c r="AR65" s="89" t="str">
        <f>IF(ISBLANK($C65)=TRUE," ",IF(COUNTBLANK(AJ65:AQ65)=COLUMNS(AJ65:AQ65),0,SUM(AJ65:AQ65)*(100-'DATA ENTRY'!$G$10)/SUM($AJ$13:$AQ$13)+'DATA ENTRY'!$G$10))</f>
        <v xml:space="preserve"> </v>
      </c>
      <c r="AS65" s="92" t="str">
        <f t="shared" si="9"/>
        <v xml:space="preserve"> </v>
      </c>
      <c r="AT65" s="93"/>
      <c r="AU65" s="93"/>
      <c r="AV65" s="93"/>
      <c r="AW65" s="93"/>
      <c r="AX65" s="93"/>
      <c r="AY65" s="93"/>
      <c r="AZ65" s="89" t="str">
        <f>IF(ISBLANK($C65)=TRUE," ",IF(COUNTBLANK(AT65:AY65)=COLUMNS(AT65:AY65),0,(SUM(AT65:AY65)*(100-'DATA ENTRY'!$G$10)/SUM($AT$13:$AY$13))+'DATA ENTRY'!$G$10))</f>
        <v xml:space="preserve"> </v>
      </c>
      <c r="BA65" s="92" t="str">
        <f t="shared" si="10"/>
        <v xml:space="preserve"> </v>
      </c>
      <c r="BB65" s="93"/>
      <c r="BC65" s="93"/>
      <c r="BD65" s="93"/>
      <c r="BE65" s="93"/>
      <c r="BF65" s="93"/>
      <c r="BG65" s="93"/>
      <c r="BH65" s="89" t="str">
        <f>IF(ISBLANK($C65)=TRUE," ",IF(ISTEXT(AD65)=TRUE,AD65,IF(COUNTBLANK(BB65:BG65)=COLUMNS(BB65:BG65),0,(SUM(BB65:BG65)*(100-'DATA ENTRY'!$G$10)/SUM($BB$13:$BG$13))+'DATA ENTRY'!$G$10)))</f>
        <v xml:space="preserve"> </v>
      </c>
      <c r="BI65" s="92" t="str">
        <f t="shared" si="11"/>
        <v xml:space="preserve"> </v>
      </c>
      <c r="BJ65" s="93"/>
      <c r="BK65" s="89" t="str">
        <f>IF(ISBLANK(C65)=TRUE," ",IF(ISTEXT(AD65)=TRUE,AD65,IF(ISBLANK(BJ65),0,IF(ISTEXT(BJ65)=TRUE,LOOKUP(BJ65,remarks),(BJ65*(100-'DATA ENTRY'!$G$10)/$BJ$13)+'DATA ENTRY'!$G$10))))</f>
        <v xml:space="preserve"> </v>
      </c>
      <c r="BL65" s="92" t="str">
        <f t="shared" si="12"/>
        <v xml:space="preserve"> </v>
      </c>
      <c r="BM65" s="92" t="str">
        <f t="shared" si="13"/>
        <v/>
      </c>
      <c r="BN65" s="92" t="str">
        <f t="shared" si="14"/>
        <v xml:space="preserve"> </v>
      </c>
      <c r="BO65" s="92" t="str">
        <f t="shared" si="15"/>
        <v xml:space="preserve"> </v>
      </c>
      <c r="BP65" s="92" t="str">
        <f t="shared" si="16"/>
        <v xml:space="preserve"> </v>
      </c>
      <c r="BQ65" s="92" t="str">
        <f t="shared" si="17"/>
        <v/>
      </c>
      <c r="BR65" s="89" t="str">
        <f t="shared" si="18"/>
        <v xml:space="preserve"> </v>
      </c>
      <c r="BS65" s="92" t="str">
        <f t="shared" si="19"/>
        <v xml:space="preserve"> </v>
      </c>
      <c r="BT65" s="92" t="str">
        <f t="shared" si="20"/>
        <v xml:space="preserve"> </v>
      </c>
      <c r="BU65" s="54"/>
      <c r="CA65" s="28"/>
      <c r="CB65" s="28"/>
      <c r="CC65" s="28"/>
      <c r="CD65" s="8"/>
      <c r="CE65" s="8"/>
      <c r="CF65" s="8"/>
    </row>
    <row r="66" spans="1:84" ht="34.5" customHeight="1" x14ac:dyDescent="0.3">
      <c r="A66" s="53">
        <f t="shared" si="21"/>
        <v>53</v>
      </c>
      <c r="B66" s="51"/>
      <c r="C66" s="52"/>
      <c r="D66" s="93"/>
      <c r="E66" s="93"/>
      <c r="F66" s="93"/>
      <c r="G66" s="93"/>
      <c r="H66" s="93"/>
      <c r="I66" s="93"/>
      <c r="J66" s="93"/>
      <c r="K66" s="93"/>
      <c r="L66" s="89" t="str">
        <f>IF(ISBLANK($C66)=TRUE," ",IF(COUNTBLANK(D66:K66)=COLUMNS(D66:K66),0,SUM(D66:K66)*(100-'DATA ENTRY'!$G$10)/SUM($D$13:$K$13)+'DATA ENTRY'!$G$10))</f>
        <v xml:space="preserve"> </v>
      </c>
      <c r="M66" s="90" t="str">
        <f t="shared" si="2"/>
        <v xml:space="preserve"> </v>
      </c>
      <c r="N66" s="93"/>
      <c r="O66" s="93"/>
      <c r="P66" s="93"/>
      <c r="Q66" s="93"/>
      <c r="R66" s="93"/>
      <c r="S66" s="93"/>
      <c r="T66" s="89" t="str">
        <f>IF(ISBLANK($C66)," ",IF(COUNTBLANK(N66:S66)=COLUMNS(N66:S66),0,(SUM(N66:S66)*(100-'DATA ENTRY'!$G$10)/SUM($N$13:$S$13))+'DATA ENTRY'!$G$10))</f>
        <v xml:space="preserve"> </v>
      </c>
      <c r="U66" s="90" t="str">
        <f t="shared" si="3"/>
        <v xml:space="preserve"> </v>
      </c>
      <c r="V66" s="93"/>
      <c r="W66" s="93"/>
      <c r="X66" s="93"/>
      <c r="Y66" s="93"/>
      <c r="Z66" s="93"/>
      <c r="AA66" s="93"/>
      <c r="AB66" s="89" t="str">
        <f>IF(ISBLANK($C66)," ",IF(COUNTBLANK(V66:AA66)=COLUMNS(V66:AA66),0,(SUM(V66:AA66)*(100-'DATA ENTRY'!$G$10)/SUM($V$13:$AA$13))+'DATA ENTRY'!$G$10))</f>
        <v xml:space="preserve"> </v>
      </c>
      <c r="AC66" s="90" t="str">
        <f t="shared" si="4"/>
        <v xml:space="preserve"> </v>
      </c>
      <c r="AD66" s="93"/>
      <c r="AE66" s="89" t="str">
        <f>IF(ISBLANK(C66)," ",IF(ISBLANK(AD66)=TRUE,0,IF(ISTEXT(AD66)=TRUE,LOOKUP(AD66,remarks),(AD66*(100-'DATA ENTRY'!$G$10)/$AD$13)+'DATA ENTRY'!$G$10)))</f>
        <v xml:space="preserve"> </v>
      </c>
      <c r="AF66" s="91" t="str">
        <f t="shared" si="5"/>
        <v xml:space="preserve"> </v>
      </c>
      <c r="AG66" s="92" t="str">
        <f t="shared" si="6"/>
        <v xml:space="preserve"> </v>
      </c>
      <c r="AH66" s="92" t="str">
        <f t="shared" si="7"/>
        <v xml:space="preserve"> </v>
      </c>
      <c r="AI66" s="92" t="str">
        <f t="shared" si="8"/>
        <v xml:space="preserve"> </v>
      </c>
      <c r="AJ66" s="93"/>
      <c r="AK66" s="93"/>
      <c r="AL66" s="93"/>
      <c r="AM66" s="93"/>
      <c r="AN66" s="93"/>
      <c r="AO66" s="93"/>
      <c r="AP66" s="93"/>
      <c r="AQ66" s="93"/>
      <c r="AR66" s="89" t="str">
        <f>IF(ISBLANK($C66)=TRUE," ",IF(COUNTBLANK(AJ66:AQ66)=COLUMNS(AJ66:AQ66),0,SUM(AJ66:AQ66)*(100-'DATA ENTRY'!$G$10)/SUM($AJ$13:$AQ$13)+'DATA ENTRY'!$G$10))</f>
        <v xml:space="preserve"> </v>
      </c>
      <c r="AS66" s="92" t="str">
        <f t="shared" si="9"/>
        <v xml:space="preserve"> </v>
      </c>
      <c r="AT66" s="93"/>
      <c r="AU66" s="93"/>
      <c r="AV66" s="93"/>
      <c r="AW66" s="93"/>
      <c r="AX66" s="93"/>
      <c r="AY66" s="93"/>
      <c r="AZ66" s="89" t="str">
        <f>IF(ISBLANK($C66)=TRUE," ",IF(COUNTBLANK(AT66:AY66)=COLUMNS(AT66:AY66),0,(SUM(AT66:AY66)*(100-'DATA ENTRY'!$G$10)/SUM($AT$13:$AY$13))+'DATA ENTRY'!$G$10))</f>
        <v xml:space="preserve"> </v>
      </c>
      <c r="BA66" s="92" t="str">
        <f t="shared" si="10"/>
        <v xml:space="preserve"> </v>
      </c>
      <c r="BB66" s="93"/>
      <c r="BC66" s="93"/>
      <c r="BD66" s="93"/>
      <c r="BE66" s="93"/>
      <c r="BF66" s="93"/>
      <c r="BG66" s="93"/>
      <c r="BH66" s="89" t="str">
        <f>IF(ISBLANK($C66)=TRUE," ",IF(ISTEXT(AD66)=TRUE,AD66,IF(COUNTBLANK(BB66:BG66)=COLUMNS(BB66:BG66),0,(SUM(BB66:BG66)*(100-'DATA ENTRY'!$G$10)/SUM($BB$13:$BG$13))+'DATA ENTRY'!$G$10)))</f>
        <v xml:space="preserve"> </v>
      </c>
      <c r="BI66" s="92" t="str">
        <f t="shared" si="11"/>
        <v xml:space="preserve"> </v>
      </c>
      <c r="BJ66" s="93"/>
      <c r="BK66" s="89" t="str">
        <f>IF(ISBLANK(C66)=TRUE," ",IF(ISTEXT(AD66)=TRUE,AD66,IF(ISBLANK(BJ66),0,IF(ISTEXT(BJ66)=TRUE,LOOKUP(BJ66,remarks),(BJ66*(100-'DATA ENTRY'!$G$10)/$BJ$13)+'DATA ENTRY'!$G$10))))</f>
        <v xml:space="preserve"> </v>
      </c>
      <c r="BL66" s="92" t="str">
        <f t="shared" si="12"/>
        <v xml:space="preserve"> </v>
      </c>
      <c r="BM66" s="92" t="str">
        <f t="shared" si="13"/>
        <v/>
      </c>
      <c r="BN66" s="92" t="str">
        <f t="shared" si="14"/>
        <v xml:space="preserve"> </v>
      </c>
      <c r="BO66" s="92" t="str">
        <f t="shared" si="15"/>
        <v xml:space="preserve"> </v>
      </c>
      <c r="BP66" s="92" t="str">
        <f t="shared" si="16"/>
        <v xml:space="preserve"> </v>
      </c>
      <c r="BQ66" s="92" t="str">
        <f t="shared" si="17"/>
        <v/>
      </c>
      <c r="BR66" s="89" t="str">
        <f t="shared" si="18"/>
        <v xml:space="preserve"> </v>
      </c>
      <c r="BS66" s="92" t="str">
        <f t="shared" si="19"/>
        <v xml:space="preserve"> </v>
      </c>
      <c r="BT66" s="92" t="str">
        <f t="shared" si="20"/>
        <v xml:space="preserve"> </v>
      </c>
      <c r="BU66" s="54"/>
      <c r="CA66" s="28"/>
      <c r="CB66" s="28"/>
      <c r="CC66" s="28"/>
      <c r="CD66" s="8"/>
      <c r="CE66" s="8"/>
      <c r="CF66" s="8"/>
    </row>
    <row r="67" spans="1:84" ht="34.5" customHeight="1" x14ac:dyDescent="0.3">
      <c r="A67" s="53">
        <f t="shared" si="21"/>
        <v>54</v>
      </c>
      <c r="B67" s="51"/>
      <c r="C67" s="52"/>
      <c r="D67" s="93"/>
      <c r="E67" s="93"/>
      <c r="F67" s="93"/>
      <c r="G67" s="93"/>
      <c r="H67" s="93"/>
      <c r="I67" s="93"/>
      <c r="J67" s="93"/>
      <c r="K67" s="93"/>
      <c r="L67" s="89" t="str">
        <f>IF(ISBLANK($C67)=TRUE," ",IF(COUNTBLANK(D67:K67)=COLUMNS(D67:K67),0,SUM(D67:K67)*(100-'DATA ENTRY'!$G$10)/SUM($D$13:$K$13)+'DATA ENTRY'!$G$10))</f>
        <v xml:space="preserve"> </v>
      </c>
      <c r="M67" s="90" t="str">
        <f t="shared" si="2"/>
        <v xml:space="preserve"> </v>
      </c>
      <c r="N67" s="93"/>
      <c r="O67" s="93"/>
      <c r="P67" s="93"/>
      <c r="Q67" s="93"/>
      <c r="R67" s="93"/>
      <c r="S67" s="93"/>
      <c r="T67" s="89" t="str">
        <f>IF(ISBLANK($C67)," ",IF(COUNTBLANK(N67:S67)=COLUMNS(N67:S67),0,(SUM(N67:S67)*(100-'DATA ENTRY'!$G$10)/SUM($N$13:$S$13))+'DATA ENTRY'!$G$10))</f>
        <v xml:space="preserve"> </v>
      </c>
      <c r="U67" s="90" t="str">
        <f t="shared" si="3"/>
        <v xml:space="preserve"> </v>
      </c>
      <c r="V67" s="93"/>
      <c r="W67" s="93"/>
      <c r="X67" s="93"/>
      <c r="Y67" s="93"/>
      <c r="Z67" s="93"/>
      <c r="AA67" s="93"/>
      <c r="AB67" s="89" t="str">
        <f>IF(ISBLANK($C67)," ",IF(COUNTBLANK(V67:AA67)=COLUMNS(V67:AA67),0,(SUM(V67:AA67)*(100-'DATA ENTRY'!$G$10)/SUM($V$13:$AA$13))+'DATA ENTRY'!$G$10))</f>
        <v xml:space="preserve"> </v>
      </c>
      <c r="AC67" s="90" t="str">
        <f t="shared" si="4"/>
        <v xml:space="preserve"> </v>
      </c>
      <c r="AD67" s="93"/>
      <c r="AE67" s="89" t="str">
        <f>IF(ISBLANK(C67)," ",IF(ISBLANK(AD67)=TRUE,0,IF(ISTEXT(AD67)=TRUE,LOOKUP(AD67,remarks),(AD67*(100-'DATA ENTRY'!$G$10)/$AD$13)+'DATA ENTRY'!$G$10)))</f>
        <v xml:space="preserve"> </v>
      </c>
      <c r="AF67" s="91" t="str">
        <f t="shared" si="5"/>
        <v xml:space="preserve"> </v>
      </c>
      <c r="AG67" s="92" t="str">
        <f t="shared" si="6"/>
        <v xml:space="preserve"> </v>
      </c>
      <c r="AH67" s="92" t="str">
        <f t="shared" si="7"/>
        <v xml:space="preserve"> </v>
      </c>
      <c r="AI67" s="92" t="str">
        <f t="shared" si="8"/>
        <v xml:space="preserve"> </v>
      </c>
      <c r="AJ67" s="93"/>
      <c r="AK67" s="93"/>
      <c r="AL67" s="93"/>
      <c r="AM67" s="93"/>
      <c r="AN67" s="93"/>
      <c r="AO67" s="93"/>
      <c r="AP67" s="93"/>
      <c r="AQ67" s="93"/>
      <c r="AR67" s="89" t="str">
        <f>IF(ISBLANK($C67)=TRUE," ",IF(COUNTBLANK(AJ67:AQ67)=COLUMNS(AJ67:AQ67),0,SUM(AJ67:AQ67)*(100-'DATA ENTRY'!$G$10)/SUM($AJ$13:$AQ$13)+'DATA ENTRY'!$G$10))</f>
        <v xml:space="preserve"> </v>
      </c>
      <c r="AS67" s="92" t="str">
        <f t="shared" si="9"/>
        <v xml:space="preserve"> </v>
      </c>
      <c r="AT67" s="93"/>
      <c r="AU67" s="93"/>
      <c r="AV67" s="93"/>
      <c r="AW67" s="93"/>
      <c r="AX67" s="93"/>
      <c r="AY67" s="93"/>
      <c r="AZ67" s="89" t="str">
        <f>IF(ISBLANK($C67)=TRUE," ",IF(COUNTBLANK(AT67:AY67)=COLUMNS(AT67:AY67),0,(SUM(AT67:AY67)*(100-'DATA ENTRY'!$G$10)/SUM($AT$13:$AY$13))+'DATA ENTRY'!$G$10))</f>
        <v xml:space="preserve"> </v>
      </c>
      <c r="BA67" s="92" t="str">
        <f t="shared" si="10"/>
        <v xml:space="preserve"> </v>
      </c>
      <c r="BB67" s="93"/>
      <c r="BC67" s="93"/>
      <c r="BD67" s="93"/>
      <c r="BE67" s="93"/>
      <c r="BF67" s="93"/>
      <c r="BG67" s="93"/>
      <c r="BH67" s="89" t="str">
        <f>IF(ISBLANK($C67)=TRUE," ",IF(ISTEXT(AD67)=TRUE,AD67,IF(COUNTBLANK(BB67:BG67)=COLUMNS(BB67:BG67),0,(SUM(BB67:BG67)*(100-'DATA ENTRY'!$G$10)/SUM($BB$13:$BG$13))+'DATA ENTRY'!$G$10)))</f>
        <v xml:space="preserve"> </v>
      </c>
      <c r="BI67" s="92" t="str">
        <f t="shared" si="11"/>
        <v xml:space="preserve"> </v>
      </c>
      <c r="BJ67" s="93"/>
      <c r="BK67" s="89" t="str">
        <f>IF(ISBLANK(C67)=TRUE," ",IF(ISTEXT(AD67)=TRUE,AD67,IF(ISBLANK(BJ67),0,IF(ISTEXT(BJ67)=TRUE,LOOKUP(BJ67,remarks),(BJ67*(100-'DATA ENTRY'!$G$10)/$BJ$13)+'DATA ENTRY'!$G$10))))</f>
        <v xml:space="preserve"> </v>
      </c>
      <c r="BL67" s="92" t="str">
        <f t="shared" si="12"/>
        <v xml:space="preserve"> </v>
      </c>
      <c r="BM67" s="92" t="str">
        <f t="shared" si="13"/>
        <v/>
      </c>
      <c r="BN67" s="92" t="str">
        <f t="shared" si="14"/>
        <v xml:space="preserve"> </v>
      </c>
      <c r="BO67" s="92" t="str">
        <f t="shared" si="15"/>
        <v xml:space="preserve"> </v>
      </c>
      <c r="BP67" s="92" t="str">
        <f t="shared" si="16"/>
        <v xml:space="preserve"> </v>
      </c>
      <c r="BQ67" s="92" t="str">
        <f t="shared" si="17"/>
        <v/>
      </c>
      <c r="BR67" s="89" t="str">
        <f t="shared" si="18"/>
        <v xml:space="preserve"> </v>
      </c>
      <c r="BS67" s="92" t="str">
        <f t="shared" si="19"/>
        <v xml:space="preserve"> </v>
      </c>
      <c r="BT67" s="92" t="str">
        <f t="shared" si="20"/>
        <v xml:space="preserve"> </v>
      </c>
      <c r="BU67" s="54"/>
      <c r="CA67" s="28"/>
      <c r="CB67" s="28"/>
      <c r="CC67" s="28"/>
      <c r="CD67" s="8"/>
      <c r="CE67" s="8"/>
      <c r="CF67" s="8"/>
    </row>
    <row r="68" spans="1:84" ht="34.5" customHeight="1" x14ac:dyDescent="0.3">
      <c r="A68" s="53">
        <f t="shared" si="21"/>
        <v>55</v>
      </c>
      <c r="B68" s="51"/>
      <c r="C68" s="52"/>
      <c r="D68" s="93"/>
      <c r="E68" s="93"/>
      <c r="F68" s="93"/>
      <c r="G68" s="93"/>
      <c r="H68" s="93"/>
      <c r="I68" s="93"/>
      <c r="J68" s="93"/>
      <c r="K68" s="93"/>
      <c r="L68" s="89" t="str">
        <f>IF(ISBLANK($C68)=TRUE," ",IF(COUNTBLANK(D68:K68)=COLUMNS(D68:K68),0,SUM(D68:K68)*(100-'DATA ENTRY'!$G$10)/SUM($D$13:$K$13)+'DATA ENTRY'!$G$10))</f>
        <v xml:space="preserve"> </v>
      </c>
      <c r="M68" s="90" t="str">
        <f t="shared" si="2"/>
        <v xml:space="preserve"> </v>
      </c>
      <c r="N68" s="93"/>
      <c r="O68" s="93"/>
      <c r="P68" s="93"/>
      <c r="Q68" s="93"/>
      <c r="R68" s="93"/>
      <c r="S68" s="93"/>
      <c r="T68" s="89" t="str">
        <f>IF(ISBLANK($C68)," ",IF(COUNTBLANK(N68:S68)=COLUMNS(N68:S68),0,(SUM(N68:S68)*(100-'DATA ENTRY'!$G$10)/SUM($N$13:$S$13))+'DATA ENTRY'!$G$10))</f>
        <v xml:space="preserve"> </v>
      </c>
      <c r="U68" s="90" t="str">
        <f t="shared" si="3"/>
        <v xml:space="preserve"> </v>
      </c>
      <c r="V68" s="93"/>
      <c r="W68" s="93"/>
      <c r="X68" s="93"/>
      <c r="Y68" s="93"/>
      <c r="Z68" s="93"/>
      <c r="AA68" s="93"/>
      <c r="AB68" s="89" t="str">
        <f>IF(ISBLANK($C68)," ",IF(COUNTBLANK(V68:AA68)=COLUMNS(V68:AA68),0,(SUM(V68:AA68)*(100-'DATA ENTRY'!$G$10)/SUM($V$13:$AA$13))+'DATA ENTRY'!$G$10))</f>
        <v xml:space="preserve"> </v>
      </c>
      <c r="AC68" s="90" t="str">
        <f t="shared" si="4"/>
        <v xml:space="preserve"> </v>
      </c>
      <c r="AD68" s="93"/>
      <c r="AE68" s="89" t="str">
        <f>IF(ISBLANK(C68)," ",IF(ISBLANK(AD68)=TRUE,0,IF(ISTEXT(AD68)=TRUE,LOOKUP(AD68,remarks),(AD68*(100-'DATA ENTRY'!$G$10)/$AD$13)+'DATA ENTRY'!$G$10)))</f>
        <v xml:space="preserve"> </v>
      </c>
      <c r="AF68" s="91" t="str">
        <f t="shared" si="5"/>
        <v xml:space="preserve"> </v>
      </c>
      <c r="AG68" s="92" t="str">
        <f t="shared" si="6"/>
        <v xml:space="preserve"> </v>
      </c>
      <c r="AH68" s="92" t="str">
        <f t="shared" si="7"/>
        <v xml:space="preserve"> </v>
      </c>
      <c r="AI68" s="92" t="str">
        <f t="shared" si="8"/>
        <v xml:space="preserve"> </v>
      </c>
      <c r="AJ68" s="93"/>
      <c r="AK68" s="93"/>
      <c r="AL68" s="93"/>
      <c r="AM68" s="93"/>
      <c r="AN68" s="93"/>
      <c r="AO68" s="93"/>
      <c r="AP68" s="93"/>
      <c r="AQ68" s="93"/>
      <c r="AR68" s="89" t="str">
        <f>IF(ISBLANK($C68)=TRUE," ",IF(COUNTBLANK(AJ68:AQ68)=COLUMNS(AJ68:AQ68),0,SUM(AJ68:AQ68)*(100-'DATA ENTRY'!$G$10)/SUM($AJ$13:$AQ$13)+'DATA ENTRY'!$G$10))</f>
        <v xml:space="preserve"> </v>
      </c>
      <c r="AS68" s="92" t="str">
        <f t="shared" si="9"/>
        <v xml:space="preserve"> </v>
      </c>
      <c r="AT68" s="93"/>
      <c r="AU68" s="93"/>
      <c r="AV68" s="93"/>
      <c r="AW68" s="93"/>
      <c r="AX68" s="93"/>
      <c r="AY68" s="93"/>
      <c r="AZ68" s="89" t="str">
        <f>IF(ISBLANK($C68)=TRUE," ",IF(COUNTBLANK(AT68:AY68)=COLUMNS(AT68:AY68),0,(SUM(AT68:AY68)*(100-'DATA ENTRY'!$G$10)/SUM($AT$13:$AY$13))+'DATA ENTRY'!$G$10))</f>
        <v xml:space="preserve"> </v>
      </c>
      <c r="BA68" s="92" t="str">
        <f t="shared" si="10"/>
        <v xml:space="preserve"> </v>
      </c>
      <c r="BB68" s="93"/>
      <c r="BC68" s="93"/>
      <c r="BD68" s="93"/>
      <c r="BE68" s="93"/>
      <c r="BF68" s="93"/>
      <c r="BG68" s="93"/>
      <c r="BH68" s="89" t="str">
        <f>IF(ISBLANK($C68)=TRUE," ",IF(ISTEXT(AD68)=TRUE,AD68,IF(COUNTBLANK(BB68:BG68)=COLUMNS(BB68:BG68),0,(SUM(BB68:BG68)*(100-'DATA ENTRY'!$G$10)/SUM($BB$13:$BG$13))+'DATA ENTRY'!$G$10)))</f>
        <v xml:space="preserve"> </v>
      </c>
      <c r="BI68" s="92" t="str">
        <f t="shared" si="11"/>
        <v xml:space="preserve"> </v>
      </c>
      <c r="BJ68" s="93"/>
      <c r="BK68" s="89" t="str">
        <f>IF(ISBLANK(C68)=TRUE," ",IF(ISTEXT(AD68)=TRUE,AD68,IF(ISBLANK(BJ68),0,IF(ISTEXT(BJ68)=TRUE,LOOKUP(BJ68,remarks),(BJ68*(100-'DATA ENTRY'!$G$10)/$BJ$13)+'DATA ENTRY'!$G$10))))</f>
        <v xml:space="preserve"> </v>
      </c>
      <c r="BL68" s="92" t="str">
        <f t="shared" si="12"/>
        <v xml:space="preserve"> </v>
      </c>
      <c r="BM68" s="92" t="str">
        <f t="shared" si="13"/>
        <v/>
      </c>
      <c r="BN68" s="92" t="str">
        <f t="shared" si="14"/>
        <v xml:space="preserve"> </v>
      </c>
      <c r="BO68" s="92" t="str">
        <f t="shared" si="15"/>
        <v xml:space="preserve"> </v>
      </c>
      <c r="BP68" s="92" t="str">
        <f t="shared" si="16"/>
        <v xml:space="preserve"> </v>
      </c>
      <c r="BQ68" s="92" t="str">
        <f t="shared" si="17"/>
        <v/>
      </c>
      <c r="BR68" s="89" t="str">
        <f t="shared" si="18"/>
        <v xml:space="preserve"> </v>
      </c>
      <c r="BS68" s="92" t="str">
        <f t="shared" si="19"/>
        <v xml:space="preserve"> </v>
      </c>
      <c r="BT68" s="92" t="str">
        <f t="shared" si="20"/>
        <v xml:space="preserve"> </v>
      </c>
      <c r="BU68" s="54"/>
      <c r="CA68" s="28"/>
      <c r="CB68" s="28"/>
      <c r="CC68" s="28"/>
      <c r="CD68" s="8"/>
      <c r="CE68" s="8"/>
      <c r="CF68" s="8"/>
    </row>
    <row r="69" spans="1:84" ht="34.5" customHeight="1" x14ac:dyDescent="0.3">
      <c r="A69" s="53">
        <f t="shared" si="21"/>
        <v>56</v>
      </c>
      <c r="B69" s="51"/>
      <c r="C69" s="52"/>
      <c r="D69" s="93"/>
      <c r="E69" s="93"/>
      <c r="F69" s="93"/>
      <c r="G69" s="93"/>
      <c r="H69" s="93"/>
      <c r="I69" s="93"/>
      <c r="J69" s="93"/>
      <c r="K69" s="93"/>
      <c r="L69" s="89" t="str">
        <f>IF(ISBLANK($C69)=TRUE," ",IF(COUNTBLANK(D69:K69)=COLUMNS(D69:K69),0,SUM(D69:K69)*(100-'DATA ENTRY'!$G$10)/SUM($D$13:$K$13)+'DATA ENTRY'!$G$10))</f>
        <v xml:space="preserve"> </v>
      </c>
      <c r="M69" s="90" t="str">
        <f t="shared" si="2"/>
        <v xml:space="preserve"> </v>
      </c>
      <c r="N69" s="93"/>
      <c r="O69" s="93"/>
      <c r="P69" s="93"/>
      <c r="Q69" s="93"/>
      <c r="R69" s="93"/>
      <c r="S69" s="93"/>
      <c r="T69" s="89" t="str">
        <f>IF(ISBLANK($C69)," ",IF(COUNTBLANK(N69:S69)=COLUMNS(N69:S69),0,(SUM(N69:S69)*(100-'DATA ENTRY'!$G$10)/SUM($N$13:$S$13))+'DATA ENTRY'!$G$10))</f>
        <v xml:space="preserve"> </v>
      </c>
      <c r="U69" s="90" t="str">
        <f t="shared" si="3"/>
        <v xml:space="preserve"> </v>
      </c>
      <c r="V69" s="93"/>
      <c r="W69" s="93"/>
      <c r="X69" s="93"/>
      <c r="Y69" s="93"/>
      <c r="Z69" s="93"/>
      <c r="AA69" s="93"/>
      <c r="AB69" s="89" t="str">
        <f>IF(ISBLANK($C69)," ",IF(COUNTBLANK(V69:AA69)=COLUMNS(V69:AA69),0,(SUM(V69:AA69)*(100-'DATA ENTRY'!$G$10)/SUM($V$13:$AA$13))+'DATA ENTRY'!$G$10))</f>
        <v xml:space="preserve"> </v>
      </c>
      <c r="AC69" s="90" t="str">
        <f t="shared" si="4"/>
        <v xml:space="preserve"> </v>
      </c>
      <c r="AD69" s="93"/>
      <c r="AE69" s="89" t="str">
        <f>IF(ISBLANK(C69)," ",IF(ISBLANK(AD69)=TRUE,0,IF(ISTEXT(AD69)=TRUE,LOOKUP(AD69,remarks),(AD69*(100-'DATA ENTRY'!$G$10)/$AD$13)+'DATA ENTRY'!$G$10)))</f>
        <v xml:space="preserve"> </v>
      </c>
      <c r="AF69" s="91" t="str">
        <f t="shared" si="5"/>
        <v xml:space="preserve"> </v>
      </c>
      <c r="AG69" s="92" t="str">
        <f t="shared" si="6"/>
        <v xml:space="preserve"> </v>
      </c>
      <c r="AH69" s="92" t="str">
        <f t="shared" si="7"/>
        <v xml:space="preserve"> </v>
      </c>
      <c r="AI69" s="92" t="str">
        <f t="shared" si="8"/>
        <v xml:space="preserve"> </v>
      </c>
      <c r="AJ69" s="93"/>
      <c r="AK69" s="93"/>
      <c r="AL69" s="93"/>
      <c r="AM69" s="93"/>
      <c r="AN69" s="93"/>
      <c r="AO69" s="93"/>
      <c r="AP69" s="93"/>
      <c r="AQ69" s="93"/>
      <c r="AR69" s="89" t="str">
        <f>IF(ISBLANK($C69)=TRUE," ",IF(COUNTBLANK(AJ69:AQ69)=COLUMNS(AJ69:AQ69),0,SUM(AJ69:AQ69)*(100-'DATA ENTRY'!$G$10)/SUM($AJ$13:$AQ$13)+'DATA ENTRY'!$G$10))</f>
        <v xml:space="preserve"> </v>
      </c>
      <c r="AS69" s="92" t="str">
        <f t="shared" si="9"/>
        <v xml:space="preserve"> </v>
      </c>
      <c r="AT69" s="93"/>
      <c r="AU69" s="93"/>
      <c r="AV69" s="93"/>
      <c r="AW69" s="93"/>
      <c r="AX69" s="93"/>
      <c r="AY69" s="93"/>
      <c r="AZ69" s="89" t="str">
        <f>IF(ISBLANK($C69)=TRUE," ",IF(COUNTBLANK(AT69:AY69)=COLUMNS(AT69:AY69),0,(SUM(AT69:AY69)*(100-'DATA ENTRY'!$G$10)/SUM($AT$13:$AY$13))+'DATA ENTRY'!$G$10))</f>
        <v xml:space="preserve"> </v>
      </c>
      <c r="BA69" s="92" t="str">
        <f t="shared" si="10"/>
        <v xml:space="preserve"> </v>
      </c>
      <c r="BB69" s="93"/>
      <c r="BC69" s="93"/>
      <c r="BD69" s="93"/>
      <c r="BE69" s="93"/>
      <c r="BF69" s="93"/>
      <c r="BG69" s="93"/>
      <c r="BH69" s="89" t="str">
        <f>IF(ISBLANK($C69)=TRUE," ",IF(ISTEXT(AD69)=TRUE,AD69,IF(COUNTBLANK(BB69:BG69)=COLUMNS(BB69:BG69),0,(SUM(BB69:BG69)*(100-'DATA ENTRY'!$G$10)/SUM($BB$13:$BG$13))+'DATA ENTRY'!$G$10)))</f>
        <v xml:space="preserve"> </v>
      </c>
      <c r="BI69" s="92" t="str">
        <f t="shared" si="11"/>
        <v xml:space="preserve"> </v>
      </c>
      <c r="BJ69" s="93"/>
      <c r="BK69" s="89" t="str">
        <f>IF(ISBLANK(C69)=TRUE," ",IF(ISTEXT(AD69)=TRUE,AD69,IF(ISBLANK(BJ69),0,IF(ISTEXT(BJ69)=TRUE,LOOKUP(BJ69,remarks),(BJ69*(100-'DATA ENTRY'!$G$10)/$BJ$13)+'DATA ENTRY'!$G$10))))</f>
        <v xml:space="preserve"> </v>
      </c>
      <c r="BL69" s="92" t="str">
        <f t="shared" si="12"/>
        <v xml:space="preserve"> </v>
      </c>
      <c r="BM69" s="92" t="str">
        <f t="shared" si="13"/>
        <v/>
      </c>
      <c r="BN69" s="92" t="str">
        <f t="shared" si="14"/>
        <v xml:space="preserve"> </v>
      </c>
      <c r="BO69" s="92" t="str">
        <f t="shared" si="15"/>
        <v xml:space="preserve"> </v>
      </c>
      <c r="BP69" s="92" t="str">
        <f t="shared" si="16"/>
        <v xml:space="preserve"> </v>
      </c>
      <c r="BQ69" s="92" t="str">
        <f t="shared" si="17"/>
        <v/>
      </c>
      <c r="BR69" s="89" t="str">
        <f t="shared" si="18"/>
        <v xml:space="preserve"> </v>
      </c>
      <c r="BS69" s="92" t="str">
        <f t="shared" si="19"/>
        <v xml:space="preserve"> </v>
      </c>
      <c r="BT69" s="92" t="str">
        <f t="shared" si="20"/>
        <v xml:space="preserve"> </v>
      </c>
      <c r="BU69" s="54"/>
      <c r="CA69" s="28"/>
      <c r="CB69" s="28"/>
      <c r="CC69" s="28"/>
      <c r="CD69" s="8"/>
      <c r="CE69" s="8"/>
      <c r="CF69" s="8"/>
    </row>
    <row r="70" spans="1:84" ht="34.5" customHeight="1" x14ac:dyDescent="0.3">
      <c r="A70" s="53">
        <f t="shared" si="21"/>
        <v>57</v>
      </c>
      <c r="B70" s="51"/>
      <c r="C70" s="52"/>
      <c r="D70" s="93"/>
      <c r="E70" s="93"/>
      <c r="F70" s="93"/>
      <c r="G70" s="93"/>
      <c r="H70" s="93"/>
      <c r="I70" s="93"/>
      <c r="J70" s="93"/>
      <c r="K70" s="93"/>
      <c r="L70" s="89" t="str">
        <f>IF(ISBLANK($C70)=TRUE," ",IF(COUNTBLANK(D70:K70)=COLUMNS(D70:K70),0,SUM(D70:K70)*(100-'DATA ENTRY'!$G$10)/SUM($D$13:$K$13)+'DATA ENTRY'!$G$10))</f>
        <v xml:space="preserve"> </v>
      </c>
      <c r="M70" s="90" t="str">
        <f t="shared" si="2"/>
        <v xml:space="preserve"> </v>
      </c>
      <c r="N70" s="93"/>
      <c r="O70" s="93"/>
      <c r="P70" s="93"/>
      <c r="Q70" s="93"/>
      <c r="R70" s="93"/>
      <c r="S70" s="93"/>
      <c r="T70" s="89" t="str">
        <f>IF(ISBLANK($C70)," ",IF(COUNTBLANK(N70:S70)=COLUMNS(N70:S70),0,(SUM(N70:S70)*(100-'DATA ENTRY'!$G$10)/SUM($N$13:$S$13))+'DATA ENTRY'!$G$10))</f>
        <v xml:space="preserve"> </v>
      </c>
      <c r="U70" s="90" t="str">
        <f t="shared" si="3"/>
        <v xml:space="preserve"> </v>
      </c>
      <c r="V70" s="93"/>
      <c r="W70" s="93"/>
      <c r="X70" s="93"/>
      <c r="Y70" s="93"/>
      <c r="Z70" s="93"/>
      <c r="AA70" s="93"/>
      <c r="AB70" s="89" t="str">
        <f>IF(ISBLANK($C70)," ",IF(COUNTBLANK(V70:AA70)=COLUMNS(V70:AA70),0,(SUM(V70:AA70)*(100-'DATA ENTRY'!$G$10)/SUM($V$13:$AA$13))+'DATA ENTRY'!$G$10))</f>
        <v xml:space="preserve"> </v>
      </c>
      <c r="AC70" s="90" t="str">
        <f t="shared" si="4"/>
        <v xml:space="preserve"> </v>
      </c>
      <c r="AD70" s="93"/>
      <c r="AE70" s="89" t="str">
        <f>IF(ISBLANK(C70)," ",IF(ISBLANK(AD70)=TRUE,0,IF(ISTEXT(AD70)=TRUE,LOOKUP(AD70,remarks),(AD70*(100-'DATA ENTRY'!$G$10)/$AD$13)+'DATA ENTRY'!$G$10)))</f>
        <v xml:space="preserve"> </v>
      </c>
      <c r="AF70" s="91" t="str">
        <f t="shared" si="5"/>
        <v xml:space="preserve"> </v>
      </c>
      <c r="AG70" s="92" t="str">
        <f t="shared" si="6"/>
        <v xml:space="preserve"> </v>
      </c>
      <c r="AH70" s="92" t="str">
        <f t="shared" si="7"/>
        <v xml:space="preserve"> </v>
      </c>
      <c r="AI70" s="92" t="str">
        <f t="shared" si="8"/>
        <v xml:space="preserve"> </v>
      </c>
      <c r="AJ70" s="93"/>
      <c r="AK70" s="93"/>
      <c r="AL70" s="93"/>
      <c r="AM70" s="93"/>
      <c r="AN70" s="93"/>
      <c r="AO70" s="93"/>
      <c r="AP70" s="93"/>
      <c r="AQ70" s="93"/>
      <c r="AR70" s="89" t="str">
        <f>IF(ISBLANK($C70)=TRUE," ",IF(COUNTBLANK(AJ70:AQ70)=COLUMNS(AJ70:AQ70),0,SUM(AJ70:AQ70)*(100-'DATA ENTRY'!$G$10)/SUM($AJ$13:$AQ$13)+'DATA ENTRY'!$G$10))</f>
        <v xml:space="preserve"> </v>
      </c>
      <c r="AS70" s="92" t="str">
        <f t="shared" si="9"/>
        <v xml:space="preserve"> </v>
      </c>
      <c r="AT70" s="93"/>
      <c r="AU70" s="93"/>
      <c r="AV70" s="93"/>
      <c r="AW70" s="93"/>
      <c r="AX70" s="93"/>
      <c r="AY70" s="93"/>
      <c r="AZ70" s="89" t="str">
        <f>IF(ISBLANK($C70)=TRUE," ",IF(COUNTBLANK(AT70:AY70)=COLUMNS(AT70:AY70),0,(SUM(AT70:AY70)*(100-'DATA ENTRY'!$G$10)/SUM($AT$13:$AY$13))+'DATA ENTRY'!$G$10))</f>
        <v xml:space="preserve"> </v>
      </c>
      <c r="BA70" s="92" t="str">
        <f t="shared" si="10"/>
        <v xml:space="preserve"> </v>
      </c>
      <c r="BB70" s="93"/>
      <c r="BC70" s="93"/>
      <c r="BD70" s="93"/>
      <c r="BE70" s="93"/>
      <c r="BF70" s="93"/>
      <c r="BG70" s="93"/>
      <c r="BH70" s="89" t="str">
        <f>IF(ISBLANK($C70)=TRUE," ",IF(ISTEXT(AD70)=TRUE,AD70,IF(COUNTBLANK(BB70:BG70)=COLUMNS(BB70:BG70),0,(SUM(BB70:BG70)*(100-'DATA ENTRY'!$G$10)/SUM($BB$13:$BG$13))+'DATA ENTRY'!$G$10)))</f>
        <v xml:space="preserve"> </v>
      </c>
      <c r="BI70" s="92" t="str">
        <f t="shared" si="11"/>
        <v xml:space="preserve"> </v>
      </c>
      <c r="BJ70" s="93"/>
      <c r="BK70" s="89" t="str">
        <f>IF(ISBLANK(C70)=TRUE," ",IF(ISTEXT(AD70)=TRUE,AD70,IF(ISBLANK(BJ70),0,IF(ISTEXT(BJ70)=TRUE,LOOKUP(BJ70,remarks),(BJ70*(100-'DATA ENTRY'!$G$10)/$BJ$13)+'DATA ENTRY'!$G$10))))</f>
        <v xml:space="preserve"> </v>
      </c>
      <c r="BL70" s="92" t="str">
        <f t="shared" si="12"/>
        <v xml:space="preserve"> </v>
      </c>
      <c r="BM70" s="92" t="str">
        <f t="shared" si="13"/>
        <v/>
      </c>
      <c r="BN70" s="92" t="str">
        <f t="shared" si="14"/>
        <v xml:space="preserve"> </v>
      </c>
      <c r="BO70" s="92" t="str">
        <f t="shared" si="15"/>
        <v xml:space="preserve"> </v>
      </c>
      <c r="BP70" s="92" t="str">
        <f t="shared" si="16"/>
        <v xml:space="preserve"> </v>
      </c>
      <c r="BQ70" s="92" t="str">
        <f t="shared" si="17"/>
        <v/>
      </c>
      <c r="BR70" s="89" t="str">
        <f t="shared" si="18"/>
        <v xml:space="preserve"> </v>
      </c>
      <c r="BS70" s="92" t="str">
        <f t="shared" si="19"/>
        <v xml:space="preserve"> </v>
      </c>
      <c r="BT70" s="92" t="str">
        <f t="shared" si="20"/>
        <v xml:space="preserve"> </v>
      </c>
      <c r="BU70" s="54"/>
      <c r="BV70" s="54"/>
      <c r="BW70" s="28"/>
      <c r="BX70" s="28"/>
      <c r="BY70" s="28"/>
      <c r="BZ70" s="28"/>
      <c r="CA70" s="28"/>
      <c r="CB70" s="28"/>
      <c r="CC70" s="28"/>
      <c r="CD70" s="8"/>
      <c r="CE70" s="8"/>
      <c r="CF70" s="8"/>
    </row>
    <row r="71" spans="1:84" ht="34.5" customHeight="1" x14ac:dyDescent="0.3">
      <c r="A71" s="53">
        <f t="shared" si="21"/>
        <v>58</v>
      </c>
      <c r="B71" s="51"/>
      <c r="C71" s="52"/>
      <c r="D71" s="93"/>
      <c r="E71" s="93"/>
      <c r="F71" s="93"/>
      <c r="G71" s="93"/>
      <c r="H71" s="93"/>
      <c r="I71" s="93"/>
      <c r="J71" s="93"/>
      <c r="K71" s="93"/>
      <c r="L71" s="89" t="str">
        <f>IF(ISBLANK($C71)=TRUE," ",IF(COUNTBLANK(D71:K71)=COLUMNS(D71:K71),0,SUM(D71:K71)*(100-'DATA ENTRY'!$G$10)/SUM($D$13:$K$13)+'DATA ENTRY'!$G$10))</f>
        <v xml:space="preserve"> </v>
      </c>
      <c r="M71" s="90" t="str">
        <f t="shared" si="2"/>
        <v xml:space="preserve"> </v>
      </c>
      <c r="N71" s="93"/>
      <c r="O71" s="93"/>
      <c r="P71" s="93"/>
      <c r="Q71" s="93"/>
      <c r="R71" s="93"/>
      <c r="S71" s="93"/>
      <c r="T71" s="89" t="str">
        <f>IF(ISBLANK($C71)," ",IF(COUNTBLANK(N71:S71)=COLUMNS(N71:S71),0,(SUM(N71:S71)*(100-'DATA ENTRY'!$G$10)/SUM($N$13:$S$13))+'DATA ENTRY'!$G$10))</f>
        <v xml:space="preserve"> </v>
      </c>
      <c r="U71" s="90" t="str">
        <f t="shared" si="3"/>
        <v xml:space="preserve"> </v>
      </c>
      <c r="V71" s="93"/>
      <c r="W71" s="93"/>
      <c r="X71" s="93"/>
      <c r="Y71" s="93"/>
      <c r="Z71" s="93"/>
      <c r="AA71" s="93"/>
      <c r="AB71" s="89" t="str">
        <f>IF(ISBLANK($C71)," ",IF(COUNTBLANK(V71:AA71)=COLUMNS(V71:AA71),0,(SUM(V71:AA71)*(100-'DATA ENTRY'!$G$10)/SUM($V$13:$AA$13))+'DATA ENTRY'!$G$10))</f>
        <v xml:space="preserve"> </v>
      </c>
      <c r="AC71" s="90" t="str">
        <f t="shared" si="4"/>
        <v xml:space="preserve"> </v>
      </c>
      <c r="AD71" s="93"/>
      <c r="AE71" s="89" t="str">
        <f>IF(ISBLANK(C71)," ",IF(ISBLANK(AD71)=TRUE,0,IF(ISTEXT(AD71)=TRUE,LOOKUP(AD71,remarks),(AD71*(100-'DATA ENTRY'!$G$10)/$AD$13)+'DATA ENTRY'!$G$10)))</f>
        <v xml:space="preserve"> </v>
      </c>
      <c r="AF71" s="91" t="str">
        <f t="shared" si="5"/>
        <v xml:space="preserve"> </v>
      </c>
      <c r="AG71" s="92" t="str">
        <f t="shared" si="6"/>
        <v xml:space="preserve"> </v>
      </c>
      <c r="AH71" s="92" t="str">
        <f t="shared" si="7"/>
        <v xml:space="preserve"> </v>
      </c>
      <c r="AI71" s="92" t="str">
        <f t="shared" si="8"/>
        <v xml:space="preserve"> </v>
      </c>
      <c r="AJ71" s="93"/>
      <c r="AK71" s="93"/>
      <c r="AL71" s="93"/>
      <c r="AM71" s="93"/>
      <c r="AN71" s="93"/>
      <c r="AO71" s="93"/>
      <c r="AP71" s="93"/>
      <c r="AQ71" s="93"/>
      <c r="AR71" s="89" t="str">
        <f>IF(ISBLANK($C71)=TRUE," ",IF(COUNTBLANK(AJ71:AQ71)=COLUMNS(AJ71:AQ71),0,SUM(AJ71:AQ71)*(100-'DATA ENTRY'!$G$10)/SUM($AJ$13:$AQ$13)+'DATA ENTRY'!$G$10))</f>
        <v xml:space="preserve"> </v>
      </c>
      <c r="AS71" s="92" t="str">
        <f t="shared" si="9"/>
        <v xml:space="preserve"> </v>
      </c>
      <c r="AT71" s="93"/>
      <c r="AU71" s="93"/>
      <c r="AV71" s="93"/>
      <c r="AW71" s="93"/>
      <c r="AX71" s="93"/>
      <c r="AY71" s="93"/>
      <c r="AZ71" s="89" t="str">
        <f>IF(ISBLANK($C71)=TRUE," ",IF(COUNTBLANK(AT71:AY71)=COLUMNS(AT71:AY71),0,(SUM(AT71:AY71)*(100-'DATA ENTRY'!$G$10)/SUM($AT$13:$AY$13))+'DATA ENTRY'!$G$10))</f>
        <v xml:space="preserve"> </v>
      </c>
      <c r="BA71" s="92" t="str">
        <f t="shared" si="10"/>
        <v xml:space="preserve"> </v>
      </c>
      <c r="BB71" s="93"/>
      <c r="BC71" s="93"/>
      <c r="BD71" s="93"/>
      <c r="BE71" s="93"/>
      <c r="BF71" s="93"/>
      <c r="BG71" s="93"/>
      <c r="BH71" s="89" t="str">
        <f>IF(ISBLANK($C71)=TRUE," ",IF(ISTEXT(AD71)=TRUE,AD71,IF(COUNTBLANK(BB71:BG71)=COLUMNS(BB71:BG71),0,(SUM(BB71:BG71)*(100-'DATA ENTRY'!$G$10)/SUM($BB$13:$BG$13))+'DATA ENTRY'!$G$10)))</f>
        <v xml:space="preserve"> </v>
      </c>
      <c r="BI71" s="92" t="str">
        <f t="shared" si="11"/>
        <v xml:space="preserve"> </v>
      </c>
      <c r="BJ71" s="93"/>
      <c r="BK71" s="89" t="str">
        <f>IF(ISBLANK(C71)=TRUE," ",IF(ISTEXT(AD71)=TRUE,AD71,IF(ISBLANK(BJ71),0,IF(ISTEXT(BJ71)=TRUE,LOOKUP(BJ71,remarks),(BJ71*(100-'DATA ENTRY'!$G$10)/$BJ$13)+'DATA ENTRY'!$G$10))))</f>
        <v xml:space="preserve"> </v>
      </c>
      <c r="BL71" s="92" t="str">
        <f t="shared" si="12"/>
        <v xml:space="preserve"> </v>
      </c>
      <c r="BM71" s="92" t="str">
        <f t="shared" si="13"/>
        <v/>
      </c>
      <c r="BN71" s="92" t="str">
        <f t="shared" si="14"/>
        <v xml:space="preserve"> </v>
      </c>
      <c r="BO71" s="92" t="str">
        <f t="shared" si="15"/>
        <v xml:space="preserve"> </v>
      </c>
      <c r="BP71" s="92" t="str">
        <f t="shared" si="16"/>
        <v xml:space="preserve"> </v>
      </c>
      <c r="BQ71" s="92" t="str">
        <f t="shared" si="17"/>
        <v/>
      </c>
      <c r="BR71" s="89" t="str">
        <f t="shared" si="18"/>
        <v xml:space="preserve"> </v>
      </c>
      <c r="BS71" s="92" t="str">
        <f t="shared" si="19"/>
        <v xml:space="preserve"> </v>
      </c>
      <c r="BT71" s="92" t="str">
        <f t="shared" si="20"/>
        <v xml:space="preserve"> </v>
      </c>
      <c r="BU71" s="54"/>
      <c r="BV71" s="54"/>
      <c r="BW71" s="28"/>
      <c r="BX71" s="28"/>
      <c r="BY71" s="28"/>
      <c r="BZ71" s="28"/>
      <c r="CA71" s="28"/>
      <c r="CB71" s="28"/>
      <c r="CC71" s="28"/>
      <c r="CD71" s="8"/>
      <c r="CE71" s="8"/>
      <c r="CF71" s="8"/>
    </row>
    <row r="72" spans="1:84" ht="34.5" customHeight="1" x14ac:dyDescent="0.3">
      <c r="A72" s="53">
        <f t="shared" si="21"/>
        <v>59</v>
      </c>
      <c r="B72" s="51"/>
      <c r="C72" s="52"/>
      <c r="D72" s="93"/>
      <c r="E72" s="93"/>
      <c r="F72" s="93"/>
      <c r="G72" s="93"/>
      <c r="H72" s="93"/>
      <c r="I72" s="93"/>
      <c r="J72" s="93"/>
      <c r="K72" s="93"/>
      <c r="L72" s="89" t="str">
        <f>IF(ISBLANK($C72)=TRUE," ",IF(COUNTBLANK(D72:K72)=COLUMNS(D72:K72),0,SUM(D72:K72)*(100-'DATA ENTRY'!$G$10)/SUM($D$13:$K$13)+'DATA ENTRY'!$G$10))</f>
        <v xml:space="preserve"> </v>
      </c>
      <c r="M72" s="90" t="str">
        <f t="shared" si="2"/>
        <v xml:space="preserve"> </v>
      </c>
      <c r="N72" s="93"/>
      <c r="O72" s="93"/>
      <c r="P72" s="93"/>
      <c r="Q72" s="93"/>
      <c r="R72" s="93"/>
      <c r="S72" s="93"/>
      <c r="T72" s="89" t="str">
        <f>IF(ISBLANK($C72)," ",IF(COUNTBLANK(N72:S72)=COLUMNS(N72:S72),0,(SUM(N72:S72)*(100-'DATA ENTRY'!$G$10)/SUM($N$13:$S$13))+'DATA ENTRY'!$G$10))</f>
        <v xml:space="preserve"> </v>
      </c>
      <c r="U72" s="90" t="str">
        <f t="shared" si="3"/>
        <v xml:space="preserve"> </v>
      </c>
      <c r="V72" s="93"/>
      <c r="W72" s="93"/>
      <c r="X72" s="93"/>
      <c r="Y72" s="93"/>
      <c r="Z72" s="93"/>
      <c r="AA72" s="93"/>
      <c r="AB72" s="89" t="str">
        <f>IF(ISBLANK($C72)," ",IF(COUNTBLANK(V72:AA72)=COLUMNS(V72:AA72),0,(SUM(V72:AA72)*(100-'DATA ENTRY'!$G$10)/SUM($V$13:$AA$13))+'DATA ENTRY'!$G$10))</f>
        <v xml:space="preserve"> </v>
      </c>
      <c r="AC72" s="90" t="str">
        <f t="shared" si="4"/>
        <v xml:space="preserve"> </v>
      </c>
      <c r="AD72" s="93"/>
      <c r="AE72" s="89" t="str">
        <f>IF(ISBLANK(C72)," ",IF(ISBLANK(AD72)=TRUE,0,IF(ISTEXT(AD72)=TRUE,LOOKUP(AD72,remarks),(AD72*(100-'DATA ENTRY'!$G$10)/$AD$13)+'DATA ENTRY'!$G$10)))</f>
        <v xml:space="preserve"> </v>
      </c>
      <c r="AF72" s="91" t="str">
        <f t="shared" si="5"/>
        <v xml:space="preserve"> </v>
      </c>
      <c r="AG72" s="92" t="str">
        <f t="shared" si="6"/>
        <v xml:space="preserve"> </v>
      </c>
      <c r="AH72" s="92" t="str">
        <f t="shared" si="7"/>
        <v xml:space="preserve"> </v>
      </c>
      <c r="AI72" s="92" t="str">
        <f t="shared" si="8"/>
        <v xml:space="preserve"> </v>
      </c>
      <c r="AJ72" s="93"/>
      <c r="AK72" s="93"/>
      <c r="AL72" s="93"/>
      <c r="AM72" s="93"/>
      <c r="AN72" s="93"/>
      <c r="AO72" s="93"/>
      <c r="AP72" s="93"/>
      <c r="AQ72" s="93"/>
      <c r="AR72" s="89" t="str">
        <f>IF(ISBLANK($C72)=TRUE," ",IF(COUNTBLANK(AJ72:AQ72)=COLUMNS(AJ72:AQ72),0,SUM(AJ72:AQ72)*(100-'DATA ENTRY'!$G$10)/SUM($AJ$13:$AQ$13)+'DATA ENTRY'!$G$10))</f>
        <v xml:space="preserve"> </v>
      </c>
      <c r="AS72" s="92" t="str">
        <f t="shared" si="9"/>
        <v xml:space="preserve"> </v>
      </c>
      <c r="AT72" s="93"/>
      <c r="AU72" s="93"/>
      <c r="AV72" s="93"/>
      <c r="AW72" s="93"/>
      <c r="AX72" s="93"/>
      <c r="AY72" s="93"/>
      <c r="AZ72" s="89" t="str">
        <f>IF(ISBLANK($C72)=TRUE," ",IF(COUNTBLANK(AT72:AY72)=COLUMNS(AT72:AY72),0,(SUM(AT72:AY72)*(100-'DATA ENTRY'!$G$10)/SUM($AT$13:$AY$13))+'DATA ENTRY'!$G$10))</f>
        <v xml:space="preserve"> </v>
      </c>
      <c r="BA72" s="92" t="str">
        <f t="shared" si="10"/>
        <v xml:space="preserve"> </v>
      </c>
      <c r="BB72" s="93"/>
      <c r="BC72" s="93"/>
      <c r="BD72" s="93"/>
      <c r="BE72" s="93"/>
      <c r="BF72" s="93"/>
      <c r="BG72" s="93"/>
      <c r="BH72" s="89" t="str">
        <f>IF(ISBLANK($C72)=TRUE," ",IF(ISTEXT(AD72)=TRUE,AD72,IF(COUNTBLANK(BB72:BG72)=COLUMNS(BB72:BG72),0,(SUM(BB72:BG72)*(100-'DATA ENTRY'!$G$10)/SUM($BB$13:$BG$13))+'DATA ENTRY'!$G$10)))</f>
        <v xml:space="preserve"> </v>
      </c>
      <c r="BI72" s="92" t="str">
        <f t="shared" si="11"/>
        <v xml:space="preserve"> </v>
      </c>
      <c r="BJ72" s="93"/>
      <c r="BK72" s="89" t="str">
        <f>IF(ISBLANK(C72)=TRUE," ",IF(ISTEXT(AD72)=TRUE,AD72,IF(ISBLANK(BJ72),0,IF(ISTEXT(BJ72)=TRUE,LOOKUP(BJ72,remarks),(BJ72*(100-'DATA ENTRY'!$G$10)/$BJ$13)+'DATA ENTRY'!$G$10))))</f>
        <v xml:space="preserve"> </v>
      </c>
      <c r="BL72" s="92" t="str">
        <f t="shared" si="12"/>
        <v xml:space="preserve"> </v>
      </c>
      <c r="BM72" s="92" t="str">
        <f t="shared" si="13"/>
        <v/>
      </c>
      <c r="BN72" s="92" t="str">
        <f t="shared" si="14"/>
        <v xml:space="preserve"> </v>
      </c>
      <c r="BO72" s="92" t="str">
        <f t="shared" si="15"/>
        <v xml:space="preserve"> </v>
      </c>
      <c r="BP72" s="92" t="str">
        <f t="shared" si="16"/>
        <v xml:space="preserve"> </v>
      </c>
      <c r="BQ72" s="92" t="str">
        <f t="shared" si="17"/>
        <v/>
      </c>
      <c r="BR72" s="89" t="str">
        <f t="shared" si="18"/>
        <v xml:space="preserve"> </v>
      </c>
      <c r="BS72" s="92" t="str">
        <f t="shared" si="19"/>
        <v xml:space="preserve"> </v>
      </c>
      <c r="BT72" s="92" t="str">
        <f t="shared" si="20"/>
        <v xml:space="preserve"> </v>
      </c>
      <c r="BU72" s="54"/>
      <c r="BV72" s="54"/>
      <c r="BW72" s="28"/>
      <c r="BX72" s="28"/>
      <c r="BY72" s="28"/>
      <c r="BZ72" s="28"/>
      <c r="CA72" s="28"/>
      <c r="CB72" s="28"/>
      <c r="CC72" s="28"/>
      <c r="CD72" s="8"/>
      <c r="CE72" s="8"/>
      <c r="CF72" s="8"/>
    </row>
    <row r="73" spans="1:84" ht="34.5" customHeight="1" x14ac:dyDescent="0.3">
      <c r="A73" s="53">
        <f t="shared" si="21"/>
        <v>60</v>
      </c>
      <c r="B73" s="51"/>
      <c r="C73" s="52"/>
      <c r="D73" s="93"/>
      <c r="E73" s="93"/>
      <c r="F73" s="93"/>
      <c r="G73" s="93"/>
      <c r="H73" s="93"/>
      <c r="I73" s="93"/>
      <c r="J73" s="93"/>
      <c r="K73" s="93"/>
      <c r="L73" s="89" t="str">
        <f>IF(ISBLANK($C73)=TRUE," ",IF(COUNTBLANK(D73:K73)=COLUMNS(D73:K73),0,SUM(D73:K73)*(100-'DATA ENTRY'!$G$10)/SUM($D$13:$K$13)+'DATA ENTRY'!$G$10))</f>
        <v xml:space="preserve"> </v>
      </c>
      <c r="M73" s="90" t="str">
        <f t="shared" si="2"/>
        <v xml:space="preserve"> </v>
      </c>
      <c r="N73" s="93"/>
      <c r="O73" s="93"/>
      <c r="P73" s="93"/>
      <c r="Q73" s="93"/>
      <c r="R73" s="93"/>
      <c r="S73" s="93"/>
      <c r="T73" s="89" t="str">
        <f>IF(ISBLANK($C73)," ",IF(COUNTBLANK(N73:S73)=COLUMNS(N73:S73),0,(SUM(N73:S73)*(100-'DATA ENTRY'!$G$10)/SUM($N$13:$S$13))+'DATA ENTRY'!$G$10))</f>
        <v xml:space="preserve"> </v>
      </c>
      <c r="U73" s="90" t="str">
        <f t="shared" si="3"/>
        <v xml:space="preserve"> </v>
      </c>
      <c r="V73" s="93"/>
      <c r="W73" s="93"/>
      <c r="X73" s="93"/>
      <c r="Y73" s="93"/>
      <c r="Z73" s="93"/>
      <c r="AA73" s="93"/>
      <c r="AB73" s="89" t="str">
        <f>IF(ISBLANK($C73)," ",IF(COUNTBLANK(V73:AA73)=COLUMNS(V73:AA73),0,(SUM(V73:AA73)*(100-'DATA ENTRY'!$G$10)/SUM($V$13:$AA$13))+'DATA ENTRY'!$G$10))</f>
        <v xml:space="preserve"> </v>
      </c>
      <c r="AC73" s="90" t="str">
        <f t="shared" si="4"/>
        <v xml:space="preserve"> </v>
      </c>
      <c r="AD73" s="93"/>
      <c r="AE73" s="89" t="str">
        <f>IF(ISBLANK(C73)," ",IF(ISBLANK(AD73)=TRUE,0,IF(ISTEXT(AD73)=TRUE,LOOKUP(AD73,remarks),(AD73*(100-'DATA ENTRY'!$G$10)/$AD$13)+'DATA ENTRY'!$G$10)))</f>
        <v xml:space="preserve"> </v>
      </c>
      <c r="AF73" s="91" t="str">
        <f t="shared" si="5"/>
        <v xml:space="preserve"> </v>
      </c>
      <c r="AG73" s="92" t="str">
        <f t="shared" si="6"/>
        <v xml:space="preserve"> </v>
      </c>
      <c r="AH73" s="92" t="str">
        <f t="shared" si="7"/>
        <v xml:space="preserve"> </v>
      </c>
      <c r="AI73" s="92" t="str">
        <f t="shared" si="8"/>
        <v xml:space="preserve"> </v>
      </c>
      <c r="AJ73" s="93"/>
      <c r="AK73" s="93"/>
      <c r="AL73" s="93"/>
      <c r="AM73" s="93"/>
      <c r="AN73" s="93"/>
      <c r="AO73" s="93"/>
      <c r="AP73" s="93"/>
      <c r="AQ73" s="93"/>
      <c r="AR73" s="89" t="str">
        <f>IF(ISBLANK($C73)=TRUE," ",IF(COUNTBLANK(AJ73:AQ73)=COLUMNS(AJ73:AQ73),0,SUM(AJ73:AQ73)*(100-'DATA ENTRY'!$G$10)/SUM($AJ$13:$AQ$13)+'DATA ENTRY'!$G$10))</f>
        <v xml:space="preserve"> </v>
      </c>
      <c r="AS73" s="92" t="str">
        <f t="shared" si="9"/>
        <v xml:space="preserve"> </v>
      </c>
      <c r="AT73" s="93"/>
      <c r="AU73" s="93"/>
      <c r="AV73" s="93"/>
      <c r="AW73" s="93"/>
      <c r="AX73" s="93"/>
      <c r="AY73" s="93"/>
      <c r="AZ73" s="89" t="str">
        <f>IF(ISBLANK($C73)=TRUE," ",IF(COUNTBLANK(AT73:AY73)=COLUMNS(AT73:AY73),0,(SUM(AT73:AY73)*(100-'DATA ENTRY'!$G$10)/SUM($AT$13:$AY$13))+'DATA ENTRY'!$G$10))</f>
        <v xml:space="preserve"> </v>
      </c>
      <c r="BA73" s="92" t="str">
        <f t="shared" si="10"/>
        <v xml:space="preserve"> </v>
      </c>
      <c r="BB73" s="93"/>
      <c r="BC73" s="93"/>
      <c r="BD73" s="93"/>
      <c r="BE73" s="93"/>
      <c r="BF73" s="93"/>
      <c r="BG73" s="93"/>
      <c r="BH73" s="89" t="str">
        <f>IF(ISBLANK($C73)=TRUE," ",IF(ISTEXT(AD73)=TRUE,AD73,IF(COUNTBLANK(BB73:BG73)=COLUMNS(BB73:BG73),0,(SUM(BB73:BG73)*(100-'DATA ENTRY'!$G$10)/SUM($BB$13:$BG$13))+'DATA ENTRY'!$G$10)))</f>
        <v xml:space="preserve"> </v>
      </c>
      <c r="BI73" s="92" t="str">
        <f t="shared" si="11"/>
        <v xml:space="preserve"> </v>
      </c>
      <c r="BJ73" s="93"/>
      <c r="BK73" s="89" t="str">
        <f>IF(ISBLANK(C73)=TRUE," ",IF(ISTEXT(AD73)=TRUE,AD73,IF(ISBLANK(BJ73),0,IF(ISTEXT(BJ73)=TRUE,LOOKUP(BJ73,remarks),(BJ73*(100-'DATA ENTRY'!$G$10)/$BJ$13)+'DATA ENTRY'!$G$10))))</f>
        <v xml:space="preserve"> </v>
      </c>
      <c r="BL73" s="92" t="str">
        <f t="shared" si="12"/>
        <v xml:space="preserve"> </v>
      </c>
      <c r="BM73" s="92" t="str">
        <f t="shared" si="13"/>
        <v/>
      </c>
      <c r="BN73" s="92" t="str">
        <f t="shared" si="14"/>
        <v xml:space="preserve"> </v>
      </c>
      <c r="BO73" s="92" t="str">
        <f t="shared" si="15"/>
        <v xml:space="preserve"> </v>
      </c>
      <c r="BP73" s="92" t="str">
        <f t="shared" si="16"/>
        <v xml:space="preserve"> </v>
      </c>
      <c r="BQ73" s="92" t="str">
        <f t="shared" si="17"/>
        <v/>
      </c>
      <c r="BR73" s="89" t="str">
        <f t="shared" si="18"/>
        <v xml:space="preserve"> </v>
      </c>
      <c r="BS73" s="92" t="str">
        <f t="shared" si="19"/>
        <v xml:space="preserve"> </v>
      </c>
      <c r="BT73" s="92" t="str">
        <f t="shared" si="20"/>
        <v xml:space="preserve"> </v>
      </c>
      <c r="BU73" s="54"/>
      <c r="BV73" s="54"/>
      <c r="BW73" s="28"/>
      <c r="BX73" s="28"/>
      <c r="BY73" s="28"/>
      <c r="BZ73" s="28"/>
      <c r="CA73" s="28"/>
      <c r="CB73" s="28"/>
      <c r="CC73" s="28"/>
      <c r="CD73" s="8"/>
      <c r="CE73" s="8"/>
      <c r="CF73" s="8"/>
    </row>
    <row r="74" spans="1:84" ht="34.5" customHeight="1" x14ac:dyDescent="0.3">
      <c r="A74" s="53">
        <f t="shared" si="21"/>
        <v>61</v>
      </c>
      <c r="B74" s="51"/>
      <c r="C74" s="52"/>
      <c r="D74" s="93"/>
      <c r="E74" s="93"/>
      <c r="F74" s="93"/>
      <c r="G74" s="93"/>
      <c r="H74" s="93"/>
      <c r="I74" s="93"/>
      <c r="J74" s="93"/>
      <c r="K74" s="93"/>
      <c r="L74" s="89" t="str">
        <f>IF(ISBLANK($C74)=TRUE," ",IF(COUNTBLANK(D74:K74)=COLUMNS(D74:K74),0,SUM(D74:K74)*(100-'DATA ENTRY'!$G$10)/SUM($D$13:$K$13)+'DATA ENTRY'!$G$10))</f>
        <v xml:space="preserve"> </v>
      </c>
      <c r="M74" s="90" t="str">
        <f t="shared" si="2"/>
        <v xml:space="preserve"> </v>
      </c>
      <c r="N74" s="93"/>
      <c r="O74" s="93"/>
      <c r="P74" s="93"/>
      <c r="Q74" s="93"/>
      <c r="R74" s="93"/>
      <c r="S74" s="93"/>
      <c r="T74" s="89" t="str">
        <f>IF(ISBLANK($C74)," ",IF(COUNTBLANK(N74:S74)=COLUMNS(N74:S74),0,(SUM(N74:S74)*(100-'DATA ENTRY'!$G$10)/SUM($N$13:$S$13))+'DATA ENTRY'!$G$10))</f>
        <v xml:space="preserve"> </v>
      </c>
      <c r="U74" s="90" t="str">
        <f t="shared" si="3"/>
        <v xml:space="preserve"> </v>
      </c>
      <c r="V74" s="93"/>
      <c r="W74" s="93"/>
      <c r="X74" s="93"/>
      <c r="Y74" s="93"/>
      <c r="Z74" s="93"/>
      <c r="AA74" s="93"/>
      <c r="AB74" s="89" t="str">
        <f>IF(ISBLANK($C74)," ",IF(COUNTBLANK(V74:AA74)=COLUMNS(V74:AA74),0,(SUM(V74:AA74)*(100-'DATA ENTRY'!$G$10)/SUM($V$13:$AA$13))+'DATA ENTRY'!$G$10))</f>
        <v xml:space="preserve"> </v>
      </c>
      <c r="AC74" s="90" t="str">
        <f t="shared" si="4"/>
        <v xml:space="preserve"> </v>
      </c>
      <c r="AD74" s="93"/>
      <c r="AE74" s="89" t="str">
        <f>IF(ISBLANK(C74)," ",IF(ISBLANK(AD74)=TRUE,0,IF(ISTEXT(AD74)=TRUE,LOOKUP(AD74,remarks),(AD74*(100-'DATA ENTRY'!$G$10)/$AD$13)+'DATA ENTRY'!$G$10)))</f>
        <v xml:space="preserve"> </v>
      </c>
      <c r="AF74" s="91" t="str">
        <f t="shared" si="5"/>
        <v xml:space="preserve"> </v>
      </c>
      <c r="AG74" s="92" t="str">
        <f t="shared" si="6"/>
        <v xml:space="preserve"> </v>
      </c>
      <c r="AH74" s="92" t="str">
        <f t="shared" si="7"/>
        <v xml:space="preserve"> </v>
      </c>
      <c r="AI74" s="92" t="str">
        <f t="shared" si="8"/>
        <v xml:space="preserve"> </v>
      </c>
      <c r="AJ74" s="93"/>
      <c r="AK74" s="93"/>
      <c r="AL74" s="93"/>
      <c r="AM74" s="93"/>
      <c r="AN74" s="93"/>
      <c r="AO74" s="93"/>
      <c r="AP74" s="93"/>
      <c r="AQ74" s="93"/>
      <c r="AR74" s="89" t="str">
        <f>IF(ISBLANK($C74)=TRUE," ",IF(COUNTBLANK(AJ74:AQ74)=COLUMNS(AJ74:AQ74),0,SUM(AJ74:AQ74)*(100-'DATA ENTRY'!$G$10)/SUM($AJ$13:$AQ$13)+'DATA ENTRY'!$G$10))</f>
        <v xml:space="preserve"> </v>
      </c>
      <c r="AS74" s="92" t="str">
        <f t="shared" si="9"/>
        <v xml:space="preserve"> </v>
      </c>
      <c r="AT74" s="93"/>
      <c r="AU74" s="93"/>
      <c r="AV74" s="93"/>
      <c r="AW74" s="93"/>
      <c r="AX74" s="93"/>
      <c r="AY74" s="93"/>
      <c r="AZ74" s="89" t="str">
        <f>IF(ISBLANK($C74)=TRUE," ",IF(COUNTBLANK(AT74:AY74)=COLUMNS(AT74:AY74),0,(SUM(AT74:AY74)*(100-'DATA ENTRY'!$G$10)/SUM($AT$13:$AY$13))+'DATA ENTRY'!$G$10))</f>
        <v xml:space="preserve"> </v>
      </c>
      <c r="BA74" s="92" t="str">
        <f t="shared" si="10"/>
        <v xml:space="preserve"> </v>
      </c>
      <c r="BB74" s="93"/>
      <c r="BC74" s="93"/>
      <c r="BD74" s="93"/>
      <c r="BE74" s="93"/>
      <c r="BF74" s="93"/>
      <c r="BG74" s="93"/>
      <c r="BH74" s="89" t="str">
        <f>IF(ISBLANK($C74)=TRUE," ",IF(ISTEXT(AD74)=TRUE,AD74,IF(COUNTBLANK(BB74:BG74)=COLUMNS(BB74:BG74),0,(SUM(BB74:BG74)*(100-'DATA ENTRY'!$G$10)/SUM($BB$13:$BG$13))+'DATA ENTRY'!$G$10)))</f>
        <v xml:space="preserve"> </v>
      </c>
      <c r="BI74" s="92" t="str">
        <f t="shared" si="11"/>
        <v xml:space="preserve"> </v>
      </c>
      <c r="BJ74" s="93"/>
      <c r="BK74" s="89" t="str">
        <f>IF(ISBLANK(C74)=TRUE," ",IF(ISTEXT(AD74)=TRUE,AD74,IF(ISBLANK(BJ74),0,IF(ISTEXT(BJ74)=TRUE,LOOKUP(BJ74,remarks),(BJ74*(100-'DATA ENTRY'!$G$10)/$BJ$13)+'DATA ENTRY'!$G$10))))</f>
        <v xml:space="preserve"> </v>
      </c>
      <c r="BL74" s="92" t="str">
        <f t="shared" si="12"/>
        <v xml:space="preserve"> </v>
      </c>
      <c r="BM74" s="92" t="str">
        <f t="shared" si="13"/>
        <v/>
      </c>
      <c r="BN74" s="92" t="str">
        <f t="shared" si="14"/>
        <v xml:space="preserve"> </v>
      </c>
      <c r="BO74" s="92" t="str">
        <f t="shared" si="15"/>
        <v xml:space="preserve"> </v>
      </c>
      <c r="BP74" s="92" t="str">
        <f t="shared" si="16"/>
        <v xml:space="preserve"> </v>
      </c>
      <c r="BQ74" s="92" t="str">
        <f t="shared" si="17"/>
        <v/>
      </c>
      <c r="BR74" s="89" t="str">
        <f t="shared" si="18"/>
        <v xml:space="preserve"> </v>
      </c>
      <c r="BS74" s="92" t="str">
        <f t="shared" si="19"/>
        <v xml:space="preserve"> </v>
      </c>
      <c r="BT74" s="92" t="str">
        <f t="shared" si="20"/>
        <v xml:space="preserve"> </v>
      </c>
      <c r="BU74" s="54"/>
      <c r="BV74" s="54"/>
      <c r="BW74" s="28"/>
      <c r="BX74" s="28"/>
      <c r="BY74" s="28"/>
      <c r="BZ74" s="28"/>
      <c r="CA74" s="28"/>
      <c r="CB74" s="28"/>
      <c r="CC74" s="28"/>
      <c r="CD74" s="8"/>
      <c r="CE74" s="8"/>
      <c r="CF74" s="8"/>
    </row>
    <row r="75" spans="1:84" ht="34.5" customHeight="1" x14ac:dyDescent="0.3">
      <c r="A75" s="53">
        <f t="shared" si="21"/>
        <v>62</v>
      </c>
      <c r="B75" s="51"/>
      <c r="C75" s="52"/>
      <c r="D75" s="93"/>
      <c r="E75" s="93"/>
      <c r="F75" s="93"/>
      <c r="G75" s="93"/>
      <c r="H75" s="93"/>
      <c r="I75" s="93"/>
      <c r="J75" s="93"/>
      <c r="K75" s="93"/>
      <c r="L75" s="89" t="str">
        <f>IF(ISBLANK($C75)=TRUE," ",IF(COUNTBLANK(D75:K75)=COLUMNS(D75:K75),0,SUM(D75:K75)*(100-'DATA ENTRY'!$G$10)/SUM($D$13:$K$13)+'DATA ENTRY'!$G$10))</f>
        <v xml:space="preserve"> </v>
      </c>
      <c r="M75" s="90" t="str">
        <f t="shared" si="2"/>
        <v xml:space="preserve"> </v>
      </c>
      <c r="N75" s="93"/>
      <c r="O75" s="93"/>
      <c r="P75" s="93"/>
      <c r="Q75" s="93"/>
      <c r="R75" s="93"/>
      <c r="S75" s="93"/>
      <c r="T75" s="89" t="str">
        <f>IF(ISBLANK($C75)," ",IF(COUNTBLANK(N75:S75)=COLUMNS(N75:S75),0,(SUM(N75:S75)*(100-'DATA ENTRY'!$G$10)/SUM($N$13:$S$13))+'DATA ENTRY'!$G$10))</f>
        <v xml:space="preserve"> </v>
      </c>
      <c r="U75" s="90" t="str">
        <f t="shared" si="3"/>
        <v xml:space="preserve"> </v>
      </c>
      <c r="V75" s="93"/>
      <c r="W75" s="93"/>
      <c r="X75" s="93"/>
      <c r="Y75" s="93"/>
      <c r="Z75" s="93"/>
      <c r="AA75" s="93"/>
      <c r="AB75" s="89" t="str">
        <f>IF(ISBLANK($C75)," ",IF(COUNTBLANK(V75:AA75)=COLUMNS(V75:AA75),0,(SUM(V75:AA75)*(100-'DATA ENTRY'!$G$10)/SUM($V$13:$AA$13))+'DATA ENTRY'!$G$10))</f>
        <v xml:space="preserve"> </v>
      </c>
      <c r="AC75" s="90" t="str">
        <f t="shared" si="4"/>
        <v xml:space="preserve"> </v>
      </c>
      <c r="AD75" s="93"/>
      <c r="AE75" s="89" t="str">
        <f>IF(ISBLANK(C75)," ",IF(ISBLANK(AD75)=TRUE,0,IF(ISTEXT(AD75)=TRUE,LOOKUP(AD75,remarks),(AD75*(100-'DATA ENTRY'!$G$10)/$AD$13)+'DATA ENTRY'!$G$10)))</f>
        <v xml:space="preserve"> </v>
      </c>
      <c r="AF75" s="91" t="str">
        <f t="shared" si="5"/>
        <v xml:space="preserve"> </v>
      </c>
      <c r="AG75" s="92" t="str">
        <f t="shared" si="6"/>
        <v xml:space="preserve"> </v>
      </c>
      <c r="AH75" s="92" t="str">
        <f t="shared" si="7"/>
        <v xml:space="preserve"> </v>
      </c>
      <c r="AI75" s="92" t="str">
        <f t="shared" si="8"/>
        <v xml:space="preserve"> </v>
      </c>
      <c r="AJ75" s="93"/>
      <c r="AK75" s="93"/>
      <c r="AL75" s="93"/>
      <c r="AM75" s="93"/>
      <c r="AN75" s="93"/>
      <c r="AO75" s="93"/>
      <c r="AP75" s="93"/>
      <c r="AQ75" s="93"/>
      <c r="AR75" s="89" t="str">
        <f>IF(ISBLANK($C75)=TRUE," ",IF(COUNTBLANK(AJ75:AQ75)=COLUMNS(AJ75:AQ75),0,SUM(AJ75:AQ75)*(100-'DATA ENTRY'!$G$10)/SUM($AJ$13:$AQ$13)+'DATA ENTRY'!$G$10))</f>
        <v xml:space="preserve"> </v>
      </c>
      <c r="AS75" s="92" t="str">
        <f t="shared" si="9"/>
        <v xml:space="preserve"> </v>
      </c>
      <c r="AT75" s="93"/>
      <c r="AU75" s="93"/>
      <c r="AV75" s="93"/>
      <c r="AW75" s="93"/>
      <c r="AX75" s="93"/>
      <c r="AY75" s="93"/>
      <c r="AZ75" s="89" t="str">
        <f>IF(ISBLANK($C75)=TRUE," ",IF(COUNTBLANK(AT75:AY75)=COLUMNS(AT75:AY75),0,(SUM(AT75:AY75)*(100-'DATA ENTRY'!$G$10)/SUM($AT$13:$AY$13))+'DATA ENTRY'!$G$10))</f>
        <v xml:space="preserve"> </v>
      </c>
      <c r="BA75" s="92" t="str">
        <f t="shared" si="10"/>
        <v xml:space="preserve"> </v>
      </c>
      <c r="BB75" s="93"/>
      <c r="BC75" s="93"/>
      <c r="BD75" s="93"/>
      <c r="BE75" s="93"/>
      <c r="BF75" s="93"/>
      <c r="BG75" s="93"/>
      <c r="BH75" s="89" t="str">
        <f>IF(ISBLANK($C75)=TRUE," ",IF(ISTEXT(AD75)=TRUE,AD75,IF(COUNTBLANK(BB75:BG75)=COLUMNS(BB75:BG75),0,(SUM(BB75:BG75)*(100-'DATA ENTRY'!$G$10)/SUM($BB$13:$BG$13))+'DATA ENTRY'!$G$10)))</f>
        <v xml:space="preserve"> </v>
      </c>
      <c r="BI75" s="92" t="str">
        <f t="shared" si="11"/>
        <v xml:space="preserve"> </v>
      </c>
      <c r="BJ75" s="93"/>
      <c r="BK75" s="89" t="str">
        <f>IF(ISBLANK(C75)=TRUE," ",IF(ISTEXT(AD75)=TRUE,AD75,IF(ISBLANK(BJ75),0,IF(ISTEXT(BJ75)=TRUE,LOOKUP(BJ75,remarks),(BJ75*(100-'DATA ENTRY'!$G$10)/$BJ$13)+'DATA ENTRY'!$G$10))))</f>
        <v xml:space="preserve"> </v>
      </c>
      <c r="BL75" s="92" t="str">
        <f t="shared" si="12"/>
        <v xml:space="preserve"> </v>
      </c>
      <c r="BM75" s="92" t="str">
        <f t="shared" si="13"/>
        <v/>
      </c>
      <c r="BN75" s="92" t="str">
        <f t="shared" si="14"/>
        <v xml:space="preserve"> </v>
      </c>
      <c r="BO75" s="92" t="str">
        <f t="shared" si="15"/>
        <v xml:space="preserve"> </v>
      </c>
      <c r="BP75" s="92" t="str">
        <f t="shared" si="16"/>
        <v xml:space="preserve"> </v>
      </c>
      <c r="BQ75" s="92" t="str">
        <f t="shared" si="17"/>
        <v/>
      </c>
      <c r="BR75" s="89" t="str">
        <f t="shared" si="18"/>
        <v xml:space="preserve"> </v>
      </c>
      <c r="BS75" s="92" t="str">
        <f t="shared" si="19"/>
        <v xml:space="preserve"> </v>
      </c>
      <c r="BT75" s="92" t="str">
        <f t="shared" si="20"/>
        <v xml:space="preserve"> </v>
      </c>
      <c r="BU75" s="54"/>
      <c r="BV75" s="54"/>
      <c r="BW75" s="28"/>
      <c r="BX75" s="28"/>
      <c r="BY75" s="28"/>
      <c r="BZ75" s="28"/>
      <c r="CA75" s="28"/>
      <c r="CB75" s="28"/>
      <c r="CC75" s="28"/>
      <c r="CD75" s="8"/>
      <c r="CE75" s="8"/>
      <c r="CF75" s="8"/>
    </row>
    <row r="76" spans="1:84" ht="34.5" customHeight="1" x14ac:dyDescent="0.3">
      <c r="A76" s="53">
        <f t="shared" si="21"/>
        <v>63</v>
      </c>
      <c r="B76" s="51"/>
      <c r="C76" s="52"/>
      <c r="D76" s="93"/>
      <c r="E76" s="93"/>
      <c r="F76" s="93"/>
      <c r="G76" s="93"/>
      <c r="H76" s="93"/>
      <c r="I76" s="93"/>
      <c r="J76" s="93"/>
      <c r="K76" s="93"/>
      <c r="L76" s="89" t="str">
        <f>IF(ISBLANK($C76)=TRUE," ",IF(COUNTBLANK(D76:K76)=COLUMNS(D76:K76),0,SUM(D76:K76)*(100-'DATA ENTRY'!$G$10)/SUM($D$13:$K$13)+'DATA ENTRY'!$G$10))</f>
        <v xml:space="preserve"> </v>
      </c>
      <c r="M76" s="90" t="str">
        <f t="shared" si="2"/>
        <v xml:space="preserve"> </v>
      </c>
      <c r="N76" s="93"/>
      <c r="O76" s="93"/>
      <c r="P76" s="93"/>
      <c r="Q76" s="93"/>
      <c r="R76" s="93"/>
      <c r="S76" s="93"/>
      <c r="T76" s="89" t="str">
        <f>IF(ISBLANK($C76)," ",IF(COUNTBLANK(N76:S76)=COLUMNS(N76:S76),0,(SUM(N76:S76)*(100-'DATA ENTRY'!$G$10)/SUM($N$13:$S$13))+'DATA ENTRY'!$G$10))</f>
        <v xml:space="preserve"> </v>
      </c>
      <c r="U76" s="90" t="str">
        <f t="shared" si="3"/>
        <v xml:space="preserve"> </v>
      </c>
      <c r="V76" s="93"/>
      <c r="W76" s="93"/>
      <c r="X76" s="93"/>
      <c r="Y76" s="93"/>
      <c r="Z76" s="93"/>
      <c r="AA76" s="93"/>
      <c r="AB76" s="89" t="str">
        <f>IF(ISBLANK($C76)," ",IF(COUNTBLANK(V76:AA76)=COLUMNS(V76:AA76),0,(SUM(V76:AA76)*(100-'DATA ENTRY'!$G$10)/SUM($V$13:$AA$13))+'DATA ENTRY'!$G$10))</f>
        <v xml:space="preserve"> </v>
      </c>
      <c r="AC76" s="90" t="str">
        <f t="shared" si="4"/>
        <v xml:space="preserve"> </v>
      </c>
      <c r="AD76" s="93"/>
      <c r="AE76" s="89" t="str">
        <f>IF(ISBLANK(C76)," ",IF(ISBLANK(AD76)=TRUE,0,IF(ISTEXT(AD76)=TRUE,LOOKUP(AD76,remarks),(AD76*(100-'DATA ENTRY'!$G$10)/$AD$13)+'DATA ENTRY'!$G$10)))</f>
        <v xml:space="preserve"> </v>
      </c>
      <c r="AF76" s="91" t="str">
        <f t="shared" si="5"/>
        <v xml:space="preserve"> </v>
      </c>
      <c r="AG76" s="92" t="str">
        <f t="shared" si="6"/>
        <v xml:space="preserve"> </v>
      </c>
      <c r="AH76" s="92" t="str">
        <f t="shared" si="7"/>
        <v xml:space="preserve"> </v>
      </c>
      <c r="AI76" s="92" t="str">
        <f t="shared" si="8"/>
        <v xml:space="preserve"> </v>
      </c>
      <c r="AJ76" s="93"/>
      <c r="AK76" s="93"/>
      <c r="AL76" s="93"/>
      <c r="AM76" s="93"/>
      <c r="AN76" s="93"/>
      <c r="AO76" s="93"/>
      <c r="AP76" s="93"/>
      <c r="AQ76" s="93"/>
      <c r="AR76" s="89" t="str">
        <f>IF(ISBLANK($C76)=TRUE," ",IF(COUNTBLANK(AJ76:AQ76)=COLUMNS(AJ76:AQ76),0,SUM(AJ76:AQ76)*(100-'DATA ENTRY'!$G$10)/SUM($AJ$13:$AQ$13)+'DATA ENTRY'!$G$10))</f>
        <v xml:space="preserve"> </v>
      </c>
      <c r="AS76" s="92" t="str">
        <f t="shared" si="9"/>
        <v xml:space="preserve"> </v>
      </c>
      <c r="AT76" s="93"/>
      <c r="AU76" s="93"/>
      <c r="AV76" s="93"/>
      <c r="AW76" s="93"/>
      <c r="AX76" s="93"/>
      <c r="AY76" s="93"/>
      <c r="AZ76" s="89" t="str">
        <f>IF(ISBLANK($C76)=TRUE," ",IF(COUNTBLANK(AT76:AY76)=COLUMNS(AT76:AY76),0,(SUM(AT76:AY76)*(100-'DATA ENTRY'!$G$10)/SUM($AT$13:$AY$13))+'DATA ENTRY'!$G$10))</f>
        <v xml:space="preserve"> </v>
      </c>
      <c r="BA76" s="92" t="str">
        <f t="shared" si="10"/>
        <v xml:space="preserve"> </v>
      </c>
      <c r="BB76" s="93"/>
      <c r="BC76" s="93"/>
      <c r="BD76" s="93"/>
      <c r="BE76" s="93"/>
      <c r="BF76" s="93"/>
      <c r="BG76" s="93"/>
      <c r="BH76" s="89" t="str">
        <f>IF(ISBLANK($C76)=TRUE," ",IF(ISTEXT(AD76)=TRUE,AD76,IF(COUNTBLANK(BB76:BG76)=COLUMNS(BB76:BG76),0,(SUM(BB76:BG76)*(100-'DATA ENTRY'!$G$10)/SUM($BB$13:$BG$13))+'DATA ENTRY'!$G$10)))</f>
        <v xml:space="preserve"> </v>
      </c>
      <c r="BI76" s="92" t="str">
        <f t="shared" si="11"/>
        <v xml:space="preserve"> </v>
      </c>
      <c r="BJ76" s="93"/>
      <c r="BK76" s="89" t="str">
        <f>IF(ISBLANK(C76)=TRUE," ",IF(ISTEXT(AD76)=TRUE,AD76,IF(ISBLANK(BJ76),0,IF(ISTEXT(BJ76)=TRUE,LOOKUP(BJ76,remarks),(BJ76*(100-'DATA ENTRY'!$G$10)/$BJ$13)+'DATA ENTRY'!$G$10))))</f>
        <v xml:space="preserve"> </v>
      </c>
      <c r="BL76" s="92" t="str">
        <f t="shared" si="12"/>
        <v xml:space="preserve"> </v>
      </c>
      <c r="BM76" s="92" t="str">
        <f t="shared" si="13"/>
        <v/>
      </c>
      <c r="BN76" s="92" t="str">
        <f t="shared" si="14"/>
        <v xml:space="preserve"> </v>
      </c>
      <c r="BO76" s="92" t="str">
        <f t="shared" si="15"/>
        <v xml:space="preserve"> </v>
      </c>
      <c r="BP76" s="92" t="str">
        <f t="shared" si="16"/>
        <v xml:space="preserve"> </v>
      </c>
      <c r="BQ76" s="92" t="str">
        <f t="shared" si="17"/>
        <v/>
      </c>
      <c r="BR76" s="89" t="str">
        <f t="shared" si="18"/>
        <v xml:space="preserve"> </v>
      </c>
      <c r="BS76" s="92" t="str">
        <f t="shared" si="19"/>
        <v xml:space="preserve"> </v>
      </c>
      <c r="BT76" s="92" t="str">
        <f t="shared" si="20"/>
        <v xml:space="preserve"> </v>
      </c>
      <c r="BU76" s="54"/>
      <c r="BV76" s="54"/>
      <c r="BW76" s="28"/>
      <c r="BX76" s="28"/>
      <c r="BY76" s="28"/>
      <c r="BZ76" s="28"/>
      <c r="CA76" s="28"/>
      <c r="CB76" s="28"/>
      <c r="CC76" s="28"/>
      <c r="CD76" s="8"/>
      <c r="CE76" s="8"/>
      <c r="CF76" s="8"/>
    </row>
    <row r="77" spans="1:84" ht="34.5" customHeight="1" x14ac:dyDescent="0.3">
      <c r="A77" s="53">
        <f t="shared" si="21"/>
        <v>64</v>
      </c>
      <c r="B77" s="51"/>
      <c r="C77" s="52"/>
      <c r="D77" s="93"/>
      <c r="E77" s="93"/>
      <c r="F77" s="93"/>
      <c r="G77" s="93"/>
      <c r="H77" s="93"/>
      <c r="I77" s="93"/>
      <c r="J77" s="93"/>
      <c r="K77" s="93"/>
      <c r="L77" s="89" t="str">
        <f>IF(ISBLANK($C77)=TRUE," ",IF(COUNTBLANK(D77:K77)=COLUMNS(D77:K77),0,SUM(D77:K77)*(100-'DATA ENTRY'!$G$10)/SUM($D$13:$K$13)+'DATA ENTRY'!$G$10))</f>
        <v xml:space="preserve"> </v>
      </c>
      <c r="M77" s="90" t="str">
        <f t="shared" si="2"/>
        <v xml:space="preserve"> </v>
      </c>
      <c r="N77" s="93"/>
      <c r="O77" s="93"/>
      <c r="P77" s="93"/>
      <c r="Q77" s="93"/>
      <c r="R77" s="93"/>
      <c r="S77" s="93"/>
      <c r="T77" s="89" t="str">
        <f>IF(ISBLANK($C77)," ",IF(COUNTBLANK(N77:S77)=COLUMNS(N77:S77),0,(SUM(N77:S77)*(100-'DATA ENTRY'!$G$10)/SUM($N$13:$S$13))+'DATA ENTRY'!$G$10))</f>
        <v xml:space="preserve"> </v>
      </c>
      <c r="U77" s="90" t="str">
        <f t="shared" si="3"/>
        <v xml:space="preserve"> </v>
      </c>
      <c r="V77" s="93"/>
      <c r="W77" s="93"/>
      <c r="X77" s="93"/>
      <c r="Y77" s="93"/>
      <c r="Z77" s="93"/>
      <c r="AA77" s="93"/>
      <c r="AB77" s="89" t="str">
        <f>IF(ISBLANK($C77)," ",IF(COUNTBLANK(V77:AA77)=COLUMNS(V77:AA77),0,(SUM(V77:AA77)*(100-'DATA ENTRY'!$G$10)/SUM($V$13:$AA$13))+'DATA ENTRY'!$G$10))</f>
        <v xml:space="preserve"> </v>
      </c>
      <c r="AC77" s="90" t="str">
        <f t="shared" si="4"/>
        <v xml:space="preserve"> </v>
      </c>
      <c r="AD77" s="93"/>
      <c r="AE77" s="89" t="str">
        <f>IF(ISBLANK(C77)," ",IF(ISBLANK(AD77)=TRUE,0,IF(ISTEXT(AD77)=TRUE,LOOKUP(AD77,remarks),(AD77*(100-'DATA ENTRY'!$G$10)/$AD$13)+'DATA ENTRY'!$G$10)))</f>
        <v xml:space="preserve"> </v>
      </c>
      <c r="AF77" s="91" t="str">
        <f t="shared" si="5"/>
        <v xml:space="preserve"> </v>
      </c>
      <c r="AG77" s="92" t="str">
        <f t="shared" si="6"/>
        <v xml:space="preserve"> </v>
      </c>
      <c r="AH77" s="92" t="str">
        <f t="shared" si="7"/>
        <v xml:space="preserve"> </v>
      </c>
      <c r="AI77" s="92" t="str">
        <f t="shared" si="8"/>
        <v xml:space="preserve"> </v>
      </c>
      <c r="AJ77" s="93"/>
      <c r="AK77" s="93"/>
      <c r="AL77" s="93"/>
      <c r="AM77" s="93"/>
      <c r="AN77" s="93"/>
      <c r="AO77" s="93"/>
      <c r="AP77" s="93"/>
      <c r="AQ77" s="93"/>
      <c r="AR77" s="89" t="str">
        <f>IF(ISBLANK($C77)=TRUE," ",IF(COUNTBLANK(AJ77:AQ77)=COLUMNS(AJ77:AQ77),0,SUM(AJ77:AQ77)*(100-'DATA ENTRY'!$G$10)/SUM($AJ$13:$AQ$13)+'DATA ENTRY'!$G$10))</f>
        <v xml:space="preserve"> </v>
      </c>
      <c r="AS77" s="92" t="str">
        <f t="shared" si="9"/>
        <v xml:space="preserve"> </v>
      </c>
      <c r="AT77" s="93"/>
      <c r="AU77" s="93"/>
      <c r="AV77" s="93"/>
      <c r="AW77" s="93"/>
      <c r="AX77" s="93"/>
      <c r="AY77" s="93"/>
      <c r="AZ77" s="89" t="str">
        <f>IF(ISBLANK($C77)=TRUE," ",IF(COUNTBLANK(AT77:AY77)=COLUMNS(AT77:AY77),0,(SUM(AT77:AY77)*(100-'DATA ENTRY'!$G$10)/SUM($AT$13:$AY$13))+'DATA ENTRY'!$G$10))</f>
        <v xml:space="preserve"> </v>
      </c>
      <c r="BA77" s="92" t="str">
        <f t="shared" si="10"/>
        <v xml:space="preserve"> </v>
      </c>
      <c r="BB77" s="93"/>
      <c r="BC77" s="93"/>
      <c r="BD77" s="93"/>
      <c r="BE77" s="93"/>
      <c r="BF77" s="93"/>
      <c r="BG77" s="93"/>
      <c r="BH77" s="89" t="str">
        <f>IF(ISBLANK($C77)=TRUE," ",IF(ISTEXT(AD77)=TRUE,AD77,IF(COUNTBLANK(BB77:BG77)=COLUMNS(BB77:BG77),0,(SUM(BB77:BG77)*(100-'DATA ENTRY'!$G$10)/SUM($BB$13:$BG$13))+'DATA ENTRY'!$G$10)))</f>
        <v xml:space="preserve"> </v>
      </c>
      <c r="BI77" s="92" t="str">
        <f t="shared" si="11"/>
        <v xml:space="preserve"> </v>
      </c>
      <c r="BJ77" s="93"/>
      <c r="BK77" s="89" t="str">
        <f>IF(ISBLANK(C77)=TRUE," ",IF(ISTEXT(AD77)=TRUE,AD77,IF(ISBLANK(BJ77),0,IF(ISTEXT(BJ77)=TRUE,LOOKUP(BJ77,remarks),(BJ77*(100-'DATA ENTRY'!$G$10)/$BJ$13)+'DATA ENTRY'!$G$10))))</f>
        <v xml:space="preserve"> </v>
      </c>
      <c r="BL77" s="92" t="str">
        <f t="shared" si="12"/>
        <v xml:space="preserve"> </v>
      </c>
      <c r="BM77" s="92" t="str">
        <f t="shared" si="13"/>
        <v/>
      </c>
      <c r="BN77" s="92" t="str">
        <f t="shared" si="14"/>
        <v xml:space="preserve"> </v>
      </c>
      <c r="BO77" s="92" t="str">
        <f t="shared" si="15"/>
        <v xml:space="preserve"> </v>
      </c>
      <c r="BP77" s="92" t="str">
        <f t="shared" si="16"/>
        <v xml:space="preserve"> </v>
      </c>
      <c r="BQ77" s="92" t="str">
        <f t="shared" si="17"/>
        <v/>
      </c>
      <c r="BR77" s="89" t="str">
        <f t="shared" si="18"/>
        <v xml:space="preserve"> </v>
      </c>
      <c r="BS77" s="92" t="str">
        <f t="shared" si="19"/>
        <v xml:space="preserve"> </v>
      </c>
      <c r="BT77" s="92" t="str">
        <f t="shared" si="20"/>
        <v xml:space="preserve"> </v>
      </c>
      <c r="BU77" s="54"/>
      <c r="BV77" s="54"/>
      <c r="BW77" s="28"/>
      <c r="BX77" s="28"/>
      <c r="BY77" s="28"/>
      <c r="BZ77" s="28"/>
      <c r="CA77" s="28"/>
      <c r="CB77" s="28"/>
      <c r="CC77" s="28"/>
      <c r="CD77" s="8"/>
      <c r="CE77" s="8"/>
      <c r="CF77" s="8"/>
    </row>
    <row r="78" spans="1:84" ht="34.5" customHeight="1" x14ac:dyDescent="0.3">
      <c r="A78" s="53">
        <f t="shared" si="21"/>
        <v>65</v>
      </c>
      <c r="B78" s="51"/>
      <c r="C78" s="52"/>
      <c r="D78" s="93"/>
      <c r="E78" s="93"/>
      <c r="F78" s="93"/>
      <c r="G78" s="93"/>
      <c r="H78" s="93"/>
      <c r="I78" s="93"/>
      <c r="J78" s="93"/>
      <c r="K78" s="93"/>
      <c r="L78" s="89" t="str">
        <f>IF(ISBLANK($C78)=TRUE," ",IF(COUNTBLANK(D78:K78)=COLUMNS(D78:K78),0,SUM(D78:K78)*(100-'DATA ENTRY'!$G$10)/SUM($D$13:$K$13)+'DATA ENTRY'!$G$10))</f>
        <v xml:space="preserve"> </v>
      </c>
      <c r="M78" s="90" t="str">
        <f t="shared" ref="M78:M113" si="22">IF(ISBLANK($C78)," ",(L78*$D$8))</f>
        <v xml:space="preserve"> </v>
      </c>
      <c r="N78" s="93"/>
      <c r="O78" s="93"/>
      <c r="P78" s="93"/>
      <c r="Q78" s="93"/>
      <c r="R78" s="93"/>
      <c r="S78" s="93"/>
      <c r="T78" s="89" t="str">
        <f>IF(ISBLANK($C78)," ",IF(COUNTBLANK(N78:S78)=COLUMNS(N78:S78),0,(SUM(N78:S78)*(100-'DATA ENTRY'!$G$10)/SUM($N$13:$S$13))+'DATA ENTRY'!$G$10))</f>
        <v xml:space="preserve"> </v>
      </c>
      <c r="U78" s="90" t="str">
        <f t="shared" ref="U78:U113" si="23">IF(ISBLANK($C78)," ",(T78*$N$8))</f>
        <v xml:space="preserve"> </v>
      </c>
      <c r="V78" s="93"/>
      <c r="W78" s="93"/>
      <c r="X78" s="93"/>
      <c r="Y78" s="93"/>
      <c r="Z78" s="93"/>
      <c r="AA78" s="93"/>
      <c r="AB78" s="89" t="str">
        <f>IF(ISBLANK($C78)," ",IF(COUNTBLANK(V78:AA78)=COLUMNS(V78:AA78),0,(SUM(V78:AA78)*(100-'DATA ENTRY'!$G$10)/SUM($V$13:$AA$13))+'DATA ENTRY'!$G$10))</f>
        <v xml:space="preserve"> </v>
      </c>
      <c r="AC78" s="90" t="str">
        <f t="shared" ref="AC78:AC113" si="24">IF(ISBLANK($C78)," ",(AB78*$V$8))</f>
        <v xml:space="preserve"> </v>
      </c>
      <c r="AD78" s="93"/>
      <c r="AE78" s="89" t="str">
        <f>IF(ISBLANK(C78)," ",IF(ISBLANK(AD78)=TRUE,0,IF(ISTEXT(AD78)=TRUE,LOOKUP(AD78,remarks),(AD78*(100-'DATA ENTRY'!$G$10)/$AD$13)+'DATA ENTRY'!$G$10)))</f>
        <v xml:space="preserve"> </v>
      </c>
      <c r="AF78" s="91" t="str">
        <f t="shared" ref="AF78:AF113" si="25">IF(ISBLANK(C78)," ",IF(ISTEXT(AE78)=TRUE,LOOKUP(AE78,remarks),AE78*$AD$8))</f>
        <v xml:space="preserve"> </v>
      </c>
      <c r="AG78" s="92" t="str">
        <f t="shared" ref="AG78:AG113" si="26">IF(ISBLANK(C78)=TRUE," ",IF(ISTEXT(AE78)=TRUE,LOOKUP(AE78,remarks),AF78+AC78+U78+M78))</f>
        <v xml:space="preserve"> </v>
      </c>
      <c r="AH78" s="92" t="str">
        <f t="shared" ref="AH78:AH113" si="27">IF(ISBLANK(C78)=TRUE," ",IF(ISTEXT(AF78)=TRUE,LOOKUP(AF78,remarks),VLOOKUP(AG78,egrade,2)))</f>
        <v xml:space="preserve"> </v>
      </c>
      <c r="AI78" s="92" t="str">
        <f t="shared" ref="AI78:AI113" si="28">IF(ISBLANK(C78)=TRUE," ",IF(ISTEXT(AG78)=TRUE,AG78,IF(AG78&lt;74.5,"Failed","Passed")))</f>
        <v xml:space="preserve"> </v>
      </c>
      <c r="AJ78" s="93"/>
      <c r="AK78" s="93"/>
      <c r="AL78" s="93"/>
      <c r="AM78" s="93"/>
      <c r="AN78" s="93"/>
      <c r="AO78" s="93"/>
      <c r="AP78" s="93"/>
      <c r="AQ78" s="93"/>
      <c r="AR78" s="89" t="str">
        <f>IF(ISBLANK($C78)=TRUE," ",IF(COUNTBLANK(AJ78:AQ78)=COLUMNS(AJ78:AQ78),0,SUM(AJ78:AQ78)*(100-'DATA ENTRY'!$G$10)/SUM($AJ$13:$AQ$13)+'DATA ENTRY'!$G$10))</f>
        <v xml:space="preserve"> </v>
      </c>
      <c r="AS78" s="92" t="str">
        <f t="shared" ref="AS78:AS113" si="29">IF(ISBLANK($C78)=TRUE," ",IF(ISTEXT(AR78)=TRUE,AR78,(AR78*$AJ$8)))</f>
        <v xml:space="preserve"> </v>
      </c>
      <c r="AT78" s="93"/>
      <c r="AU78" s="93"/>
      <c r="AV78" s="93"/>
      <c r="AW78" s="93"/>
      <c r="AX78" s="93"/>
      <c r="AY78" s="93"/>
      <c r="AZ78" s="89" t="str">
        <f>IF(ISBLANK($C78)=TRUE," ",IF(COUNTBLANK(AT78:AY78)=COLUMNS(AT78:AY78),0,(SUM(AT78:AY78)*(100-'DATA ENTRY'!$G$10)/SUM($AT$13:$AY$13))+'DATA ENTRY'!$G$10))</f>
        <v xml:space="preserve"> </v>
      </c>
      <c r="BA78" s="92" t="str">
        <f t="shared" ref="BA78:BA113" si="30">IF(ISBLANK($C78)=TRUE," ",IF(ISTEXT(AD78)=TRUE,AD78,(AZ78*$AT$8)))</f>
        <v xml:space="preserve"> </v>
      </c>
      <c r="BB78" s="93"/>
      <c r="BC78" s="93"/>
      <c r="BD78" s="93"/>
      <c r="BE78" s="93"/>
      <c r="BF78" s="93"/>
      <c r="BG78" s="93"/>
      <c r="BH78" s="89" t="str">
        <f>IF(ISBLANK($C78)=TRUE," ",IF(ISTEXT(AD78)=TRUE,AD78,IF(COUNTBLANK(BB78:BG78)=COLUMNS(BB78:BG78),0,(SUM(BB78:BG78)*(100-'DATA ENTRY'!$G$10)/SUM($BB$13:$BG$13))+'DATA ENTRY'!$G$10)))</f>
        <v xml:space="preserve"> </v>
      </c>
      <c r="BI78" s="92" t="str">
        <f t="shared" ref="BI78:BI113" si="31">IF(ISBLANK($C78)=TRUE," ",IF(ISTEXT(AD78)=TRUE,AD78,(BH78*$BB$8)))</f>
        <v xml:space="preserve"> </v>
      </c>
      <c r="BJ78" s="93"/>
      <c r="BK78" s="89" t="str">
        <f>IF(ISBLANK(C78)=TRUE," ",IF(ISTEXT(AD78)=TRUE,AD78,IF(ISBLANK(BJ78),0,IF(ISTEXT(BJ78)=TRUE,LOOKUP(BJ78,remarks),(BJ78*(100-'DATA ENTRY'!$G$10)/$BJ$13)+'DATA ENTRY'!$G$10))))</f>
        <v xml:space="preserve"> </v>
      </c>
      <c r="BL78" s="92" t="str">
        <f t="shared" ref="BL78:BL113" si="32">IF(ISBLANK(C78)," ",IF(ISTEXT(BK78)=TRUE,LOOKUP(BK78,remarks),BK78*$BJ$8))</f>
        <v xml:space="preserve"> </v>
      </c>
      <c r="BM78" s="92" t="str">
        <f t="shared" ref="BM78:BM113" si="33">IF(ISBLANK(C78)=TRUE,"",IF(ISTEXT(AD78)=TRUE,AD78,IF(ISTEXT(BJ78)=TRUE,LOOKUP(BJ78,remarks),(BL78+BI78+BA78+AS78))))</f>
        <v/>
      </c>
      <c r="BN78" s="92" t="str">
        <f t="shared" ref="BN78:BN113" si="34">IF(ISBLANK(C78)," ",IF(ISTEXT(BM78)=TRUE,LOOKUP(BM78,remarks),VLOOKUP(BM78,egrade,2)))</f>
        <v xml:space="preserve"> </v>
      </c>
      <c r="BO78" s="92" t="str">
        <f t="shared" ref="BO78:BO113" si="35">IF(ISBLANK(C78)," ",IF(ISTEXT(BM78),BM78,IF(BM78&lt;74.5,"Failed","Passed")))</f>
        <v xml:space="preserve"> </v>
      </c>
      <c r="BP78" s="92" t="str">
        <f t="shared" ref="BP78:BP113" si="36">AG78</f>
        <v xml:space="preserve"> </v>
      </c>
      <c r="BQ78" s="92" t="str">
        <f t="shared" ref="BQ78:BQ113" si="37">BM78</f>
        <v/>
      </c>
      <c r="BR78" s="89" t="str">
        <f t="shared" ref="BR78:BR113" si="38">IF(ISBLANK(C78)=TRUE," ",IF(ISTEXT(BL78)=TRUE,BL78,IF(ISTEXT(BQ78)=TRUE,BQ78,(BM78+AG78)/2)))</f>
        <v xml:space="preserve"> </v>
      </c>
      <c r="BS78" s="92" t="str">
        <f t="shared" ref="BS78:BS113" si="39">IF(ISBLANK(C78)," ",IF(ISTEXT(BR78)=TRUE,BR78,VLOOKUP(BR78,egrade,2)))</f>
        <v xml:space="preserve"> </v>
      </c>
      <c r="BT78" s="92" t="str">
        <f t="shared" ref="BT78:BT113" si="40">IF(ISBLANK(C78)," ",IF(ISTEXT(BR78),BR78,IF(BR78&lt;74.5,"Failed","Passed")))</f>
        <v xml:space="preserve"> </v>
      </c>
      <c r="BU78" s="54"/>
      <c r="BV78" s="54"/>
      <c r="BW78" s="28"/>
      <c r="BX78" s="28"/>
      <c r="BY78" s="28"/>
      <c r="BZ78" s="28"/>
      <c r="CA78" s="28"/>
      <c r="CB78" s="28"/>
      <c r="CC78" s="28"/>
      <c r="CD78" s="8"/>
      <c r="CE78" s="8"/>
      <c r="CF78" s="8"/>
    </row>
    <row r="79" spans="1:84" ht="34.5" customHeight="1" x14ac:dyDescent="0.3">
      <c r="A79" s="53">
        <f t="shared" si="21"/>
        <v>66</v>
      </c>
      <c r="B79" s="51"/>
      <c r="C79" s="52"/>
      <c r="D79" s="93"/>
      <c r="E79" s="93"/>
      <c r="F79" s="93"/>
      <c r="G79" s="93"/>
      <c r="H79" s="93"/>
      <c r="I79" s="93"/>
      <c r="J79" s="93"/>
      <c r="K79" s="93"/>
      <c r="L79" s="89" t="str">
        <f>IF(ISBLANK($C79)=TRUE," ",IF(COUNTBLANK(D79:K79)=COLUMNS(D79:K79),0,SUM(D79:K79)*(100-'DATA ENTRY'!$G$10)/SUM($D$13:$K$13)+'DATA ENTRY'!$G$10))</f>
        <v xml:space="preserve"> </v>
      </c>
      <c r="M79" s="90" t="str">
        <f t="shared" si="22"/>
        <v xml:space="preserve"> </v>
      </c>
      <c r="N79" s="93"/>
      <c r="O79" s="93"/>
      <c r="P79" s="93"/>
      <c r="Q79" s="93"/>
      <c r="R79" s="93"/>
      <c r="S79" s="93"/>
      <c r="T79" s="89" t="str">
        <f>IF(ISBLANK($C79)," ",IF(COUNTBLANK(N79:S79)=COLUMNS(N79:S79),0,(SUM(N79:S79)*(100-'DATA ENTRY'!$G$10)/SUM($N$13:$S$13))+'DATA ENTRY'!$G$10))</f>
        <v xml:space="preserve"> </v>
      </c>
      <c r="U79" s="90" t="str">
        <f t="shared" si="23"/>
        <v xml:space="preserve"> </v>
      </c>
      <c r="V79" s="93"/>
      <c r="W79" s="93"/>
      <c r="X79" s="93"/>
      <c r="Y79" s="93"/>
      <c r="Z79" s="93"/>
      <c r="AA79" s="93"/>
      <c r="AB79" s="89" t="str">
        <f>IF(ISBLANK($C79)," ",IF(COUNTBLANK(V79:AA79)=COLUMNS(V79:AA79),0,(SUM(V79:AA79)*(100-'DATA ENTRY'!$G$10)/SUM($V$13:$AA$13))+'DATA ENTRY'!$G$10))</f>
        <v xml:space="preserve"> </v>
      </c>
      <c r="AC79" s="90" t="str">
        <f t="shared" si="24"/>
        <v xml:space="preserve"> </v>
      </c>
      <c r="AD79" s="93"/>
      <c r="AE79" s="89" t="str">
        <f>IF(ISBLANK(C79)," ",IF(ISBLANK(AD79)=TRUE,0,IF(ISTEXT(AD79)=TRUE,LOOKUP(AD79,remarks),(AD79*(100-'DATA ENTRY'!$G$10)/$AD$13)+'DATA ENTRY'!$G$10)))</f>
        <v xml:space="preserve"> </v>
      </c>
      <c r="AF79" s="91" t="str">
        <f t="shared" si="25"/>
        <v xml:space="preserve"> </v>
      </c>
      <c r="AG79" s="92" t="str">
        <f t="shared" si="26"/>
        <v xml:space="preserve"> </v>
      </c>
      <c r="AH79" s="92" t="str">
        <f t="shared" si="27"/>
        <v xml:space="preserve"> </v>
      </c>
      <c r="AI79" s="92" t="str">
        <f t="shared" si="28"/>
        <v xml:space="preserve"> </v>
      </c>
      <c r="AJ79" s="93"/>
      <c r="AK79" s="93"/>
      <c r="AL79" s="93"/>
      <c r="AM79" s="93"/>
      <c r="AN79" s="93"/>
      <c r="AO79" s="93"/>
      <c r="AP79" s="93"/>
      <c r="AQ79" s="93"/>
      <c r="AR79" s="89" t="str">
        <f>IF(ISBLANK($C79)=TRUE," ",IF(COUNTBLANK(AJ79:AQ79)=COLUMNS(AJ79:AQ79),0,SUM(AJ79:AQ79)*(100-'DATA ENTRY'!$G$10)/SUM($AJ$13:$AQ$13)+'DATA ENTRY'!$G$10))</f>
        <v xml:space="preserve"> </v>
      </c>
      <c r="AS79" s="92" t="str">
        <f t="shared" si="29"/>
        <v xml:space="preserve"> </v>
      </c>
      <c r="AT79" s="93"/>
      <c r="AU79" s="93"/>
      <c r="AV79" s="93"/>
      <c r="AW79" s="93"/>
      <c r="AX79" s="93"/>
      <c r="AY79" s="93"/>
      <c r="AZ79" s="89" t="str">
        <f>IF(ISBLANK($C79)=TRUE," ",IF(COUNTBLANK(AT79:AY79)=COLUMNS(AT79:AY79),0,(SUM(AT79:AY79)*(100-'DATA ENTRY'!$G$10)/SUM($AT$13:$AY$13))+'DATA ENTRY'!$G$10))</f>
        <v xml:space="preserve"> </v>
      </c>
      <c r="BA79" s="92" t="str">
        <f t="shared" si="30"/>
        <v xml:space="preserve"> </v>
      </c>
      <c r="BB79" s="93"/>
      <c r="BC79" s="93"/>
      <c r="BD79" s="93"/>
      <c r="BE79" s="93"/>
      <c r="BF79" s="93"/>
      <c r="BG79" s="93"/>
      <c r="BH79" s="89" t="str">
        <f>IF(ISBLANK($C79)=TRUE," ",IF(ISTEXT(AD79)=TRUE,AD79,IF(COUNTBLANK(BB79:BG79)=COLUMNS(BB79:BG79),0,(SUM(BB79:BG79)*(100-'DATA ENTRY'!$G$10)/SUM($BB$13:$BG$13))+'DATA ENTRY'!$G$10)))</f>
        <v xml:space="preserve"> </v>
      </c>
      <c r="BI79" s="92" t="str">
        <f t="shared" si="31"/>
        <v xml:space="preserve"> </v>
      </c>
      <c r="BJ79" s="93"/>
      <c r="BK79" s="89" t="str">
        <f>IF(ISBLANK(C79)=TRUE," ",IF(ISTEXT(AD79)=TRUE,AD79,IF(ISBLANK(BJ79),0,IF(ISTEXT(BJ79)=TRUE,LOOKUP(BJ79,remarks),(BJ79*(100-'DATA ENTRY'!$G$10)/$BJ$13)+'DATA ENTRY'!$G$10))))</f>
        <v xml:space="preserve"> </v>
      </c>
      <c r="BL79" s="92" t="str">
        <f t="shared" si="32"/>
        <v xml:space="preserve"> </v>
      </c>
      <c r="BM79" s="92" t="str">
        <f t="shared" si="33"/>
        <v/>
      </c>
      <c r="BN79" s="92" t="str">
        <f t="shared" si="34"/>
        <v xml:space="preserve"> </v>
      </c>
      <c r="BO79" s="92" t="str">
        <f t="shared" si="35"/>
        <v xml:space="preserve"> </v>
      </c>
      <c r="BP79" s="92" t="str">
        <f t="shared" si="36"/>
        <v xml:space="preserve"> </v>
      </c>
      <c r="BQ79" s="92" t="str">
        <f t="shared" si="37"/>
        <v/>
      </c>
      <c r="BR79" s="89" t="str">
        <f t="shared" si="38"/>
        <v xml:space="preserve"> </v>
      </c>
      <c r="BS79" s="92" t="str">
        <f t="shared" si="39"/>
        <v xml:space="preserve"> </v>
      </c>
      <c r="BT79" s="92" t="str">
        <f t="shared" si="40"/>
        <v xml:space="preserve"> </v>
      </c>
      <c r="BU79" s="54"/>
      <c r="BV79" s="54"/>
      <c r="BW79" s="28"/>
      <c r="BX79" s="28"/>
      <c r="BY79" s="28"/>
      <c r="BZ79" s="28"/>
      <c r="CA79" s="28"/>
      <c r="CB79" s="28"/>
      <c r="CC79" s="28"/>
      <c r="CD79" s="8"/>
      <c r="CE79" s="8"/>
      <c r="CF79" s="8"/>
    </row>
    <row r="80" spans="1:84" ht="34.5" customHeight="1" x14ac:dyDescent="0.3">
      <c r="A80" s="53">
        <f t="shared" ref="A80:A113" si="41">A79+1</f>
        <v>67</v>
      </c>
      <c r="B80" s="51"/>
      <c r="C80" s="52"/>
      <c r="D80" s="93"/>
      <c r="E80" s="93"/>
      <c r="F80" s="93"/>
      <c r="G80" s="93"/>
      <c r="H80" s="93"/>
      <c r="I80" s="93"/>
      <c r="J80" s="93"/>
      <c r="K80" s="93"/>
      <c r="L80" s="89" t="str">
        <f>IF(ISBLANK($C80)=TRUE," ",IF(COUNTBLANK(D80:K80)=COLUMNS(D80:K80),0,SUM(D80:K80)*(100-'DATA ENTRY'!$G$10)/SUM($D$13:$K$13)+'DATA ENTRY'!$G$10))</f>
        <v xml:space="preserve"> </v>
      </c>
      <c r="M80" s="90" t="str">
        <f t="shared" si="22"/>
        <v xml:space="preserve"> </v>
      </c>
      <c r="N80" s="93"/>
      <c r="O80" s="93"/>
      <c r="P80" s="93"/>
      <c r="Q80" s="93"/>
      <c r="R80" s="93"/>
      <c r="S80" s="93"/>
      <c r="T80" s="89" t="str">
        <f>IF(ISBLANK($C80)," ",IF(COUNTBLANK(N80:S80)=COLUMNS(N80:S80),0,(SUM(N80:S80)*(100-'DATA ENTRY'!$G$10)/SUM($N$13:$S$13))+'DATA ENTRY'!$G$10))</f>
        <v xml:space="preserve"> </v>
      </c>
      <c r="U80" s="90" t="str">
        <f t="shared" si="23"/>
        <v xml:space="preserve"> </v>
      </c>
      <c r="V80" s="93"/>
      <c r="W80" s="93"/>
      <c r="X80" s="93"/>
      <c r="Y80" s="93"/>
      <c r="Z80" s="93"/>
      <c r="AA80" s="93"/>
      <c r="AB80" s="89" t="str">
        <f>IF(ISBLANK($C80)," ",IF(COUNTBLANK(V80:AA80)=COLUMNS(V80:AA80),0,(SUM(V80:AA80)*(100-'DATA ENTRY'!$G$10)/SUM($V$13:$AA$13))+'DATA ENTRY'!$G$10))</f>
        <v xml:space="preserve"> </v>
      </c>
      <c r="AC80" s="90" t="str">
        <f t="shared" si="24"/>
        <v xml:space="preserve"> </v>
      </c>
      <c r="AD80" s="93"/>
      <c r="AE80" s="89" t="str">
        <f>IF(ISBLANK(C80)," ",IF(ISBLANK(AD80)=TRUE,0,IF(ISTEXT(AD80)=TRUE,LOOKUP(AD80,remarks),(AD80*(100-'DATA ENTRY'!$G$10)/$AD$13)+'DATA ENTRY'!$G$10)))</f>
        <v xml:space="preserve"> </v>
      </c>
      <c r="AF80" s="91" t="str">
        <f t="shared" si="25"/>
        <v xml:space="preserve"> </v>
      </c>
      <c r="AG80" s="92" t="str">
        <f t="shared" si="26"/>
        <v xml:space="preserve"> </v>
      </c>
      <c r="AH80" s="92" t="str">
        <f t="shared" si="27"/>
        <v xml:space="preserve"> </v>
      </c>
      <c r="AI80" s="92" t="str">
        <f t="shared" si="28"/>
        <v xml:space="preserve"> </v>
      </c>
      <c r="AJ80" s="93"/>
      <c r="AK80" s="93"/>
      <c r="AL80" s="93"/>
      <c r="AM80" s="93"/>
      <c r="AN80" s="93"/>
      <c r="AO80" s="93"/>
      <c r="AP80" s="93"/>
      <c r="AQ80" s="93"/>
      <c r="AR80" s="89" t="str">
        <f>IF(ISBLANK($C80)=TRUE," ",IF(COUNTBLANK(AJ80:AQ80)=COLUMNS(AJ80:AQ80),0,SUM(AJ80:AQ80)*(100-'DATA ENTRY'!$G$10)/SUM($AJ$13:$AQ$13)+'DATA ENTRY'!$G$10))</f>
        <v xml:space="preserve"> </v>
      </c>
      <c r="AS80" s="92" t="str">
        <f t="shared" si="29"/>
        <v xml:space="preserve"> </v>
      </c>
      <c r="AT80" s="93"/>
      <c r="AU80" s="93"/>
      <c r="AV80" s="93"/>
      <c r="AW80" s="93"/>
      <c r="AX80" s="93"/>
      <c r="AY80" s="93"/>
      <c r="AZ80" s="89" t="str">
        <f>IF(ISBLANK($C80)=TRUE," ",IF(COUNTBLANK(AT80:AY80)=COLUMNS(AT80:AY80),0,(SUM(AT80:AY80)*(100-'DATA ENTRY'!$G$10)/SUM($AT$13:$AY$13))+'DATA ENTRY'!$G$10))</f>
        <v xml:space="preserve"> </v>
      </c>
      <c r="BA80" s="92" t="str">
        <f t="shared" si="30"/>
        <v xml:space="preserve"> </v>
      </c>
      <c r="BB80" s="93"/>
      <c r="BC80" s="93"/>
      <c r="BD80" s="93"/>
      <c r="BE80" s="93"/>
      <c r="BF80" s="93"/>
      <c r="BG80" s="93"/>
      <c r="BH80" s="89" t="str">
        <f>IF(ISBLANK($C80)=TRUE," ",IF(ISTEXT(AD80)=TRUE,AD80,IF(COUNTBLANK(BB80:BG80)=COLUMNS(BB80:BG80),0,(SUM(BB80:BG80)*(100-'DATA ENTRY'!$G$10)/SUM($BB$13:$BG$13))+'DATA ENTRY'!$G$10)))</f>
        <v xml:space="preserve"> </v>
      </c>
      <c r="BI80" s="92" t="str">
        <f t="shared" si="31"/>
        <v xml:space="preserve"> </v>
      </c>
      <c r="BJ80" s="93"/>
      <c r="BK80" s="89" t="str">
        <f>IF(ISBLANK(C80)=TRUE," ",IF(ISTEXT(AD80)=TRUE,AD80,IF(ISBLANK(BJ80),0,IF(ISTEXT(BJ80)=TRUE,LOOKUP(BJ80,remarks),(BJ80*(100-'DATA ENTRY'!$G$10)/$BJ$13)+'DATA ENTRY'!$G$10))))</f>
        <v xml:space="preserve"> </v>
      </c>
      <c r="BL80" s="92" t="str">
        <f t="shared" si="32"/>
        <v xml:space="preserve"> </v>
      </c>
      <c r="BM80" s="92" t="str">
        <f t="shared" si="33"/>
        <v/>
      </c>
      <c r="BN80" s="92" t="str">
        <f t="shared" si="34"/>
        <v xml:space="preserve"> </v>
      </c>
      <c r="BO80" s="92" t="str">
        <f t="shared" si="35"/>
        <v xml:space="preserve"> </v>
      </c>
      <c r="BP80" s="92" t="str">
        <f t="shared" si="36"/>
        <v xml:space="preserve"> </v>
      </c>
      <c r="BQ80" s="92" t="str">
        <f t="shared" si="37"/>
        <v/>
      </c>
      <c r="BR80" s="89" t="str">
        <f t="shared" si="38"/>
        <v xml:space="preserve"> </v>
      </c>
      <c r="BS80" s="92" t="str">
        <f t="shared" si="39"/>
        <v xml:space="preserve"> </v>
      </c>
      <c r="BT80" s="92" t="str">
        <f t="shared" si="40"/>
        <v xml:space="preserve"> </v>
      </c>
      <c r="BU80" s="54"/>
      <c r="CA80" s="28"/>
      <c r="CB80" s="28"/>
      <c r="CC80" s="28"/>
      <c r="CD80" s="8"/>
      <c r="CE80" s="8"/>
      <c r="CF80" s="8"/>
    </row>
    <row r="81" spans="1:84" ht="34.5" customHeight="1" x14ac:dyDescent="0.3">
      <c r="A81" s="53">
        <f t="shared" si="41"/>
        <v>68</v>
      </c>
      <c r="B81" s="51"/>
      <c r="C81" s="52"/>
      <c r="D81" s="93"/>
      <c r="E81" s="93"/>
      <c r="F81" s="93"/>
      <c r="G81" s="93"/>
      <c r="H81" s="93"/>
      <c r="I81" s="93"/>
      <c r="J81" s="93"/>
      <c r="K81" s="93"/>
      <c r="L81" s="89" t="str">
        <f>IF(ISBLANK($C81)=TRUE," ",IF(COUNTBLANK(D81:K81)=COLUMNS(D81:K81),0,SUM(D81:K81)*(100-'DATA ENTRY'!$G$10)/SUM($D$13:$K$13)+'DATA ENTRY'!$G$10))</f>
        <v xml:space="preserve"> </v>
      </c>
      <c r="M81" s="90" t="str">
        <f t="shared" si="22"/>
        <v xml:space="preserve"> </v>
      </c>
      <c r="N81" s="93"/>
      <c r="O81" s="93"/>
      <c r="P81" s="93"/>
      <c r="Q81" s="93"/>
      <c r="R81" s="93"/>
      <c r="S81" s="93"/>
      <c r="T81" s="89" t="str">
        <f>IF(ISBLANK($C81)," ",IF(COUNTBLANK(N81:S81)=COLUMNS(N81:S81),0,(SUM(N81:S81)*(100-'DATA ENTRY'!$G$10)/SUM($N$13:$S$13))+'DATA ENTRY'!$G$10))</f>
        <v xml:space="preserve"> </v>
      </c>
      <c r="U81" s="90" t="str">
        <f t="shared" si="23"/>
        <v xml:space="preserve"> </v>
      </c>
      <c r="V81" s="93"/>
      <c r="W81" s="93"/>
      <c r="X81" s="93"/>
      <c r="Y81" s="93"/>
      <c r="Z81" s="93"/>
      <c r="AA81" s="93"/>
      <c r="AB81" s="89" t="str">
        <f>IF(ISBLANK($C81)," ",IF(COUNTBLANK(V81:AA81)=COLUMNS(V81:AA81),0,(SUM(V81:AA81)*(100-'DATA ENTRY'!$G$10)/SUM($V$13:$AA$13))+'DATA ENTRY'!$G$10))</f>
        <v xml:space="preserve"> </v>
      </c>
      <c r="AC81" s="90" t="str">
        <f t="shared" si="24"/>
        <v xml:space="preserve"> </v>
      </c>
      <c r="AD81" s="93"/>
      <c r="AE81" s="89" t="str">
        <f>IF(ISBLANK(C81)," ",IF(ISBLANK(AD81)=TRUE,0,IF(ISTEXT(AD81)=TRUE,LOOKUP(AD81,remarks),(AD81*(100-'DATA ENTRY'!$G$10)/$AD$13)+'DATA ENTRY'!$G$10)))</f>
        <v xml:space="preserve"> </v>
      </c>
      <c r="AF81" s="91" t="str">
        <f t="shared" si="25"/>
        <v xml:space="preserve"> </v>
      </c>
      <c r="AG81" s="92" t="str">
        <f t="shared" si="26"/>
        <v xml:space="preserve"> </v>
      </c>
      <c r="AH81" s="92" t="str">
        <f t="shared" si="27"/>
        <v xml:space="preserve"> </v>
      </c>
      <c r="AI81" s="92" t="str">
        <f t="shared" si="28"/>
        <v xml:space="preserve"> </v>
      </c>
      <c r="AJ81" s="93"/>
      <c r="AK81" s="93"/>
      <c r="AL81" s="93"/>
      <c r="AM81" s="93"/>
      <c r="AN81" s="93"/>
      <c r="AO81" s="93"/>
      <c r="AP81" s="93"/>
      <c r="AQ81" s="93"/>
      <c r="AR81" s="89" t="str">
        <f>IF(ISBLANK($C81)=TRUE," ",IF(COUNTBLANK(AJ81:AQ81)=COLUMNS(AJ81:AQ81),0,SUM(AJ81:AQ81)*(100-'DATA ENTRY'!$G$10)/SUM($AJ$13:$AQ$13)+'DATA ENTRY'!$G$10))</f>
        <v xml:space="preserve"> </v>
      </c>
      <c r="AS81" s="92" t="str">
        <f t="shared" si="29"/>
        <v xml:space="preserve"> </v>
      </c>
      <c r="AT81" s="93"/>
      <c r="AU81" s="93"/>
      <c r="AV81" s="93"/>
      <c r="AW81" s="93"/>
      <c r="AX81" s="93"/>
      <c r="AY81" s="93"/>
      <c r="AZ81" s="89" t="str">
        <f>IF(ISBLANK($C81)=TRUE," ",IF(COUNTBLANK(AT81:AY81)=COLUMNS(AT81:AY81),0,(SUM(AT81:AY81)*(100-'DATA ENTRY'!$G$10)/SUM($AT$13:$AY$13))+'DATA ENTRY'!$G$10))</f>
        <v xml:space="preserve"> </v>
      </c>
      <c r="BA81" s="92" t="str">
        <f t="shared" si="30"/>
        <v xml:space="preserve"> </v>
      </c>
      <c r="BB81" s="93"/>
      <c r="BC81" s="93"/>
      <c r="BD81" s="93"/>
      <c r="BE81" s="93"/>
      <c r="BF81" s="93"/>
      <c r="BG81" s="93"/>
      <c r="BH81" s="89" t="str">
        <f>IF(ISBLANK($C81)=TRUE," ",IF(ISTEXT(AD81)=TRUE,AD81,IF(COUNTBLANK(BB81:BG81)=COLUMNS(BB81:BG81),0,(SUM(BB81:BG81)*(100-'DATA ENTRY'!$G$10)/SUM($BB$13:$BG$13))+'DATA ENTRY'!$G$10)))</f>
        <v xml:space="preserve"> </v>
      </c>
      <c r="BI81" s="92" t="str">
        <f t="shared" si="31"/>
        <v xml:space="preserve"> </v>
      </c>
      <c r="BJ81" s="93"/>
      <c r="BK81" s="89" t="str">
        <f>IF(ISBLANK(C81)=TRUE," ",IF(ISTEXT(AD81)=TRUE,AD81,IF(ISBLANK(BJ81),0,IF(ISTEXT(BJ81)=TRUE,LOOKUP(BJ81,remarks),(BJ81*(100-'DATA ENTRY'!$G$10)/$BJ$13)+'DATA ENTRY'!$G$10))))</f>
        <v xml:space="preserve"> </v>
      </c>
      <c r="BL81" s="92" t="str">
        <f t="shared" si="32"/>
        <v xml:space="preserve"> </v>
      </c>
      <c r="BM81" s="92" t="str">
        <f t="shared" si="33"/>
        <v/>
      </c>
      <c r="BN81" s="92" t="str">
        <f t="shared" si="34"/>
        <v xml:space="preserve"> </v>
      </c>
      <c r="BO81" s="92" t="str">
        <f t="shared" si="35"/>
        <v xml:space="preserve"> </v>
      </c>
      <c r="BP81" s="92" t="str">
        <f t="shared" si="36"/>
        <v xml:space="preserve"> </v>
      </c>
      <c r="BQ81" s="92" t="str">
        <f t="shared" si="37"/>
        <v/>
      </c>
      <c r="BR81" s="89" t="str">
        <f t="shared" si="38"/>
        <v xml:space="preserve"> </v>
      </c>
      <c r="BS81" s="92" t="str">
        <f t="shared" si="39"/>
        <v xml:space="preserve"> </v>
      </c>
      <c r="BT81" s="92" t="str">
        <f t="shared" si="40"/>
        <v xml:space="preserve"> </v>
      </c>
      <c r="BU81" s="54"/>
      <c r="CA81" s="28"/>
      <c r="CB81" s="28"/>
      <c r="CC81" s="28"/>
      <c r="CD81" s="8"/>
      <c r="CE81" s="8"/>
      <c r="CF81" s="8"/>
    </row>
    <row r="82" spans="1:84" ht="34.5" customHeight="1" x14ac:dyDescent="0.3">
      <c r="A82" s="53">
        <f t="shared" si="41"/>
        <v>69</v>
      </c>
      <c r="B82" s="51"/>
      <c r="C82" s="52"/>
      <c r="D82" s="93"/>
      <c r="E82" s="93"/>
      <c r="F82" s="93"/>
      <c r="G82" s="93"/>
      <c r="H82" s="93"/>
      <c r="I82" s="93"/>
      <c r="J82" s="93"/>
      <c r="K82" s="93"/>
      <c r="L82" s="89" t="str">
        <f>IF(ISBLANK($C82)=TRUE," ",IF(COUNTBLANK(D82:K82)=COLUMNS(D82:K82),0,SUM(D82:K82)*(100-'DATA ENTRY'!$G$10)/SUM($D$13:$K$13)+'DATA ENTRY'!$G$10))</f>
        <v xml:space="preserve"> </v>
      </c>
      <c r="M82" s="90" t="str">
        <f t="shared" si="22"/>
        <v xml:space="preserve"> </v>
      </c>
      <c r="N82" s="93"/>
      <c r="O82" s="93"/>
      <c r="P82" s="93"/>
      <c r="Q82" s="93"/>
      <c r="R82" s="93"/>
      <c r="S82" s="93"/>
      <c r="T82" s="89" t="str">
        <f>IF(ISBLANK($C82)," ",IF(COUNTBLANK(N82:S82)=COLUMNS(N82:S82),0,(SUM(N82:S82)*(100-'DATA ENTRY'!$G$10)/SUM($N$13:$S$13))+'DATA ENTRY'!$G$10))</f>
        <v xml:space="preserve"> </v>
      </c>
      <c r="U82" s="90" t="str">
        <f t="shared" si="23"/>
        <v xml:space="preserve"> </v>
      </c>
      <c r="V82" s="93"/>
      <c r="W82" s="93"/>
      <c r="X82" s="93"/>
      <c r="Y82" s="93"/>
      <c r="Z82" s="93"/>
      <c r="AA82" s="93"/>
      <c r="AB82" s="89" t="str">
        <f>IF(ISBLANK($C82)," ",IF(COUNTBLANK(V82:AA82)=COLUMNS(V82:AA82),0,(SUM(V82:AA82)*(100-'DATA ENTRY'!$G$10)/SUM($V$13:$AA$13))+'DATA ENTRY'!$G$10))</f>
        <v xml:space="preserve"> </v>
      </c>
      <c r="AC82" s="90" t="str">
        <f t="shared" si="24"/>
        <v xml:space="preserve"> </v>
      </c>
      <c r="AD82" s="93"/>
      <c r="AE82" s="89" t="str">
        <f>IF(ISBLANK(C82)," ",IF(ISBLANK(AD82)=TRUE,0,IF(ISTEXT(AD82)=TRUE,LOOKUP(AD82,remarks),(AD82*(100-'DATA ENTRY'!$G$10)/$AD$13)+'DATA ENTRY'!$G$10)))</f>
        <v xml:space="preserve"> </v>
      </c>
      <c r="AF82" s="91" t="str">
        <f t="shared" si="25"/>
        <v xml:space="preserve"> </v>
      </c>
      <c r="AG82" s="92" t="str">
        <f t="shared" si="26"/>
        <v xml:space="preserve"> </v>
      </c>
      <c r="AH82" s="92" t="str">
        <f t="shared" si="27"/>
        <v xml:space="preserve"> </v>
      </c>
      <c r="AI82" s="92" t="str">
        <f t="shared" si="28"/>
        <v xml:space="preserve"> </v>
      </c>
      <c r="AJ82" s="93"/>
      <c r="AK82" s="93"/>
      <c r="AL82" s="93"/>
      <c r="AM82" s="93"/>
      <c r="AN82" s="93"/>
      <c r="AO82" s="93"/>
      <c r="AP82" s="93"/>
      <c r="AQ82" s="93"/>
      <c r="AR82" s="89" t="str">
        <f>IF(ISBLANK($C82)=TRUE," ",IF(COUNTBLANK(AJ82:AQ82)=COLUMNS(AJ82:AQ82),0,SUM(AJ82:AQ82)*(100-'DATA ENTRY'!$G$10)/SUM($AJ$13:$AQ$13)+'DATA ENTRY'!$G$10))</f>
        <v xml:space="preserve"> </v>
      </c>
      <c r="AS82" s="92" t="str">
        <f t="shared" si="29"/>
        <v xml:space="preserve"> </v>
      </c>
      <c r="AT82" s="93"/>
      <c r="AU82" s="93"/>
      <c r="AV82" s="93"/>
      <c r="AW82" s="93"/>
      <c r="AX82" s="93"/>
      <c r="AY82" s="93"/>
      <c r="AZ82" s="89" t="str">
        <f>IF(ISBLANK($C82)=TRUE," ",IF(COUNTBLANK(AT82:AY82)=COLUMNS(AT82:AY82),0,(SUM(AT82:AY82)*(100-'DATA ENTRY'!$G$10)/SUM($AT$13:$AY$13))+'DATA ENTRY'!$G$10))</f>
        <v xml:space="preserve"> </v>
      </c>
      <c r="BA82" s="92" t="str">
        <f t="shared" si="30"/>
        <v xml:space="preserve"> </v>
      </c>
      <c r="BB82" s="93"/>
      <c r="BC82" s="93"/>
      <c r="BD82" s="93"/>
      <c r="BE82" s="93"/>
      <c r="BF82" s="93"/>
      <c r="BG82" s="93"/>
      <c r="BH82" s="89" t="str">
        <f>IF(ISBLANK($C82)=TRUE," ",IF(ISTEXT(AD82)=TRUE,AD82,IF(COUNTBLANK(BB82:BG82)=COLUMNS(BB82:BG82),0,(SUM(BB82:BG82)*(100-'DATA ENTRY'!$G$10)/SUM($BB$13:$BG$13))+'DATA ENTRY'!$G$10)))</f>
        <v xml:space="preserve"> </v>
      </c>
      <c r="BI82" s="92" t="str">
        <f t="shared" si="31"/>
        <v xml:space="preserve"> </v>
      </c>
      <c r="BJ82" s="93"/>
      <c r="BK82" s="89" t="str">
        <f>IF(ISBLANK(C82)=TRUE," ",IF(ISTEXT(AD82)=TRUE,AD82,IF(ISBLANK(BJ82),0,IF(ISTEXT(BJ82)=TRUE,LOOKUP(BJ82,remarks),(BJ82*(100-'DATA ENTRY'!$G$10)/$BJ$13)+'DATA ENTRY'!$G$10))))</f>
        <v xml:space="preserve"> </v>
      </c>
      <c r="BL82" s="92" t="str">
        <f t="shared" si="32"/>
        <v xml:space="preserve"> </v>
      </c>
      <c r="BM82" s="92" t="str">
        <f t="shared" si="33"/>
        <v/>
      </c>
      <c r="BN82" s="92" t="str">
        <f t="shared" si="34"/>
        <v xml:space="preserve"> </v>
      </c>
      <c r="BO82" s="92" t="str">
        <f t="shared" si="35"/>
        <v xml:space="preserve"> </v>
      </c>
      <c r="BP82" s="92" t="str">
        <f t="shared" si="36"/>
        <v xml:space="preserve"> </v>
      </c>
      <c r="BQ82" s="92" t="str">
        <f t="shared" si="37"/>
        <v/>
      </c>
      <c r="BR82" s="89" t="str">
        <f t="shared" si="38"/>
        <v xml:space="preserve"> </v>
      </c>
      <c r="BS82" s="92" t="str">
        <f t="shared" si="39"/>
        <v xml:space="preserve"> </v>
      </c>
      <c r="BT82" s="92" t="str">
        <f t="shared" si="40"/>
        <v xml:space="preserve"> </v>
      </c>
      <c r="BU82" s="54"/>
      <c r="CA82" s="28"/>
      <c r="CB82" s="28"/>
      <c r="CC82" s="28"/>
      <c r="CD82" s="8"/>
      <c r="CE82" s="8"/>
      <c r="CF82" s="8"/>
    </row>
    <row r="83" spans="1:84" ht="34.5" customHeight="1" x14ac:dyDescent="0.3">
      <c r="A83" s="53">
        <f t="shared" si="41"/>
        <v>70</v>
      </c>
      <c r="B83" s="51"/>
      <c r="C83" s="52"/>
      <c r="D83" s="93"/>
      <c r="E83" s="93"/>
      <c r="F83" s="93"/>
      <c r="G83" s="93"/>
      <c r="H83" s="93"/>
      <c r="I83" s="93"/>
      <c r="J83" s="93"/>
      <c r="K83" s="93"/>
      <c r="L83" s="89" t="str">
        <f>IF(ISBLANK($C83)=TRUE," ",IF(COUNTBLANK(D83:K83)=COLUMNS(D83:K83),0,SUM(D83:K83)*(100-'DATA ENTRY'!$G$10)/SUM($D$13:$K$13)+'DATA ENTRY'!$G$10))</f>
        <v xml:space="preserve"> </v>
      </c>
      <c r="M83" s="90" t="str">
        <f t="shared" si="22"/>
        <v xml:space="preserve"> </v>
      </c>
      <c r="N83" s="93"/>
      <c r="O83" s="93"/>
      <c r="P83" s="93"/>
      <c r="Q83" s="93"/>
      <c r="R83" s="93"/>
      <c r="S83" s="93"/>
      <c r="T83" s="89" t="str">
        <f>IF(ISBLANK($C83)," ",IF(COUNTBLANK(N83:S83)=COLUMNS(N83:S83),0,(SUM(N83:S83)*(100-'DATA ENTRY'!$G$10)/SUM($N$13:$S$13))+'DATA ENTRY'!$G$10))</f>
        <v xml:space="preserve"> </v>
      </c>
      <c r="U83" s="90" t="str">
        <f t="shared" si="23"/>
        <v xml:space="preserve"> </v>
      </c>
      <c r="V83" s="93"/>
      <c r="W83" s="93"/>
      <c r="X83" s="93"/>
      <c r="Y83" s="93"/>
      <c r="Z83" s="93"/>
      <c r="AA83" s="93"/>
      <c r="AB83" s="89" t="str">
        <f>IF(ISBLANK($C83)," ",IF(COUNTBLANK(V83:AA83)=COLUMNS(V83:AA83),0,(SUM(V83:AA83)*(100-'DATA ENTRY'!$G$10)/SUM($V$13:$AA$13))+'DATA ENTRY'!$G$10))</f>
        <v xml:space="preserve"> </v>
      </c>
      <c r="AC83" s="90" t="str">
        <f t="shared" si="24"/>
        <v xml:space="preserve"> </v>
      </c>
      <c r="AD83" s="93"/>
      <c r="AE83" s="89" t="str">
        <f>IF(ISBLANK(C83)," ",IF(ISBLANK(AD83)=TRUE,0,IF(ISTEXT(AD83)=TRUE,LOOKUP(AD83,remarks),(AD83*(100-'DATA ENTRY'!$G$10)/$AD$13)+'DATA ENTRY'!$G$10)))</f>
        <v xml:space="preserve"> </v>
      </c>
      <c r="AF83" s="91" t="str">
        <f t="shared" si="25"/>
        <v xml:space="preserve"> </v>
      </c>
      <c r="AG83" s="92" t="str">
        <f t="shared" si="26"/>
        <v xml:space="preserve"> </v>
      </c>
      <c r="AH83" s="92" t="str">
        <f t="shared" si="27"/>
        <v xml:space="preserve"> </v>
      </c>
      <c r="AI83" s="92" t="str">
        <f t="shared" si="28"/>
        <v xml:space="preserve"> </v>
      </c>
      <c r="AJ83" s="93"/>
      <c r="AK83" s="93"/>
      <c r="AL83" s="93"/>
      <c r="AM83" s="93"/>
      <c r="AN83" s="93"/>
      <c r="AO83" s="93"/>
      <c r="AP83" s="93"/>
      <c r="AQ83" s="93"/>
      <c r="AR83" s="89" t="str">
        <f>IF(ISBLANK($C83)=TRUE," ",IF(COUNTBLANK(AJ83:AQ83)=COLUMNS(AJ83:AQ83),0,SUM(AJ83:AQ83)*(100-'DATA ENTRY'!$G$10)/SUM($AJ$13:$AQ$13)+'DATA ENTRY'!$G$10))</f>
        <v xml:space="preserve"> </v>
      </c>
      <c r="AS83" s="92" t="str">
        <f t="shared" si="29"/>
        <v xml:space="preserve"> </v>
      </c>
      <c r="AT83" s="93"/>
      <c r="AU83" s="93"/>
      <c r="AV83" s="93"/>
      <c r="AW83" s="93"/>
      <c r="AX83" s="93"/>
      <c r="AY83" s="93"/>
      <c r="AZ83" s="89" t="str">
        <f>IF(ISBLANK($C83)=TRUE," ",IF(COUNTBLANK(AT83:AY83)=COLUMNS(AT83:AY83),0,(SUM(AT83:AY83)*(100-'DATA ENTRY'!$G$10)/SUM($AT$13:$AY$13))+'DATA ENTRY'!$G$10))</f>
        <v xml:space="preserve"> </v>
      </c>
      <c r="BA83" s="92" t="str">
        <f t="shared" si="30"/>
        <v xml:space="preserve"> </v>
      </c>
      <c r="BB83" s="93"/>
      <c r="BC83" s="93"/>
      <c r="BD83" s="93"/>
      <c r="BE83" s="93"/>
      <c r="BF83" s="93"/>
      <c r="BG83" s="93"/>
      <c r="BH83" s="89" t="str">
        <f>IF(ISBLANK($C83)=TRUE," ",IF(ISTEXT(AD83)=TRUE,AD83,IF(COUNTBLANK(BB83:BG83)=COLUMNS(BB83:BG83),0,(SUM(BB83:BG83)*(100-'DATA ENTRY'!$G$10)/SUM($BB$13:$BG$13))+'DATA ENTRY'!$G$10)))</f>
        <v xml:space="preserve"> </v>
      </c>
      <c r="BI83" s="92" t="str">
        <f t="shared" si="31"/>
        <v xml:space="preserve"> </v>
      </c>
      <c r="BJ83" s="93"/>
      <c r="BK83" s="89" t="str">
        <f>IF(ISBLANK(C83)=TRUE," ",IF(ISTEXT(AD83)=TRUE,AD83,IF(ISBLANK(BJ83),0,IF(ISTEXT(BJ83)=TRUE,LOOKUP(BJ83,remarks),(BJ83*(100-'DATA ENTRY'!$G$10)/$BJ$13)+'DATA ENTRY'!$G$10))))</f>
        <v xml:space="preserve"> </v>
      </c>
      <c r="BL83" s="92" t="str">
        <f t="shared" si="32"/>
        <v xml:space="preserve"> </v>
      </c>
      <c r="BM83" s="92" t="str">
        <f t="shared" si="33"/>
        <v/>
      </c>
      <c r="BN83" s="92" t="str">
        <f t="shared" si="34"/>
        <v xml:space="preserve"> </v>
      </c>
      <c r="BO83" s="92" t="str">
        <f t="shared" si="35"/>
        <v xml:space="preserve"> </v>
      </c>
      <c r="BP83" s="92" t="str">
        <f t="shared" si="36"/>
        <v xml:space="preserve"> </v>
      </c>
      <c r="BQ83" s="92" t="str">
        <f t="shared" si="37"/>
        <v/>
      </c>
      <c r="BR83" s="89" t="str">
        <f t="shared" si="38"/>
        <v xml:space="preserve"> </v>
      </c>
      <c r="BS83" s="92" t="str">
        <f t="shared" si="39"/>
        <v xml:space="preserve"> </v>
      </c>
      <c r="BT83" s="92" t="str">
        <f t="shared" si="40"/>
        <v xml:space="preserve"> </v>
      </c>
      <c r="BU83" s="54"/>
      <c r="CA83" s="28"/>
      <c r="CB83" s="28"/>
      <c r="CC83" s="28"/>
      <c r="CD83" s="8"/>
      <c r="CE83" s="8"/>
      <c r="CF83" s="8"/>
    </row>
    <row r="84" spans="1:84" ht="34.5" customHeight="1" x14ac:dyDescent="0.3">
      <c r="A84" s="53">
        <f t="shared" si="41"/>
        <v>71</v>
      </c>
      <c r="B84" s="51"/>
      <c r="C84" s="52"/>
      <c r="D84" s="93"/>
      <c r="E84" s="93"/>
      <c r="F84" s="93"/>
      <c r="G84" s="93"/>
      <c r="H84" s="93"/>
      <c r="I84" s="93"/>
      <c r="J84" s="93"/>
      <c r="K84" s="93"/>
      <c r="L84" s="89" t="str">
        <f>IF(ISBLANK($C84)=TRUE," ",IF(COUNTBLANK(D84:K84)=COLUMNS(D84:K84),0,SUM(D84:K84)*(100-'DATA ENTRY'!$G$10)/SUM($D$13:$K$13)+'DATA ENTRY'!$G$10))</f>
        <v xml:space="preserve"> </v>
      </c>
      <c r="M84" s="90" t="str">
        <f t="shared" si="22"/>
        <v xml:space="preserve"> </v>
      </c>
      <c r="N84" s="93"/>
      <c r="O84" s="93"/>
      <c r="P84" s="93"/>
      <c r="Q84" s="93"/>
      <c r="R84" s="93"/>
      <c r="S84" s="93"/>
      <c r="T84" s="89" t="str">
        <f>IF(ISBLANK($C84)," ",IF(COUNTBLANK(N84:S84)=COLUMNS(N84:S84),0,(SUM(N84:S84)*(100-'DATA ENTRY'!$G$10)/SUM($N$13:$S$13))+'DATA ENTRY'!$G$10))</f>
        <v xml:space="preserve"> </v>
      </c>
      <c r="U84" s="90" t="str">
        <f t="shared" si="23"/>
        <v xml:space="preserve"> </v>
      </c>
      <c r="V84" s="93"/>
      <c r="W84" s="93"/>
      <c r="X84" s="93"/>
      <c r="Y84" s="93"/>
      <c r="Z84" s="93"/>
      <c r="AA84" s="93"/>
      <c r="AB84" s="89" t="str">
        <f>IF(ISBLANK($C84)," ",IF(COUNTBLANK(V84:AA84)=COLUMNS(V84:AA84),0,(SUM(V84:AA84)*(100-'DATA ENTRY'!$G$10)/SUM($V$13:$AA$13))+'DATA ENTRY'!$G$10))</f>
        <v xml:space="preserve"> </v>
      </c>
      <c r="AC84" s="90" t="str">
        <f t="shared" si="24"/>
        <v xml:space="preserve"> </v>
      </c>
      <c r="AD84" s="93"/>
      <c r="AE84" s="89" t="str">
        <f>IF(ISBLANK(C84)," ",IF(ISBLANK(AD84)=TRUE,0,IF(ISTEXT(AD84)=TRUE,LOOKUP(AD84,remarks),(AD84*(100-'DATA ENTRY'!$G$10)/$AD$13)+'DATA ENTRY'!$G$10)))</f>
        <v xml:space="preserve"> </v>
      </c>
      <c r="AF84" s="91" t="str">
        <f t="shared" si="25"/>
        <v xml:space="preserve"> </v>
      </c>
      <c r="AG84" s="92" t="str">
        <f t="shared" si="26"/>
        <v xml:space="preserve"> </v>
      </c>
      <c r="AH84" s="92" t="str">
        <f t="shared" si="27"/>
        <v xml:space="preserve"> </v>
      </c>
      <c r="AI84" s="92" t="str">
        <f t="shared" si="28"/>
        <v xml:space="preserve"> </v>
      </c>
      <c r="AJ84" s="93"/>
      <c r="AK84" s="93"/>
      <c r="AL84" s="93"/>
      <c r="AM84" s="93"/>
      <c r="AN84" s="93"/>
      <c r="AO84" s="93"/>
      <c r="AP84" s="93"/>
      <c r="AQ84" s="93"/>
      <c r="AR84" s="89" t="str">
        <f>IF(ISBLANK($C84)=TRUE," ",IF(COUNTBLANK(AJ84:AQ84)=COLUMNS(AJ84:AQ84),0,SUM(AJ84:AQ84)*(100-'DATA ENTRY'!$G$10)/SUM($AJ$13:$AQ$13)+'DATA ENTRY'!$G$10))</f>
        <v xml:space="preserve"> </v>
      </c>
      <c r="AS84" s="92" t="str">
        <f t="shared" si="29"/>
        <v xml:space="preserve"> </v>
      </c>
      <c r="AT84" s="93"/>
      <c r="AU84" s="93"/>
      <c r="AV84" s="93"/>
      <c r="AW84" s="93"/>
      <c r="AX84" s="93"/>
      <c r="AY84" s="93"/>
      <c r="AZ84" s="89" t="str">
        <f>IF(ISBLANK($C84)=TRUE," ",IF(COUNTBLANK(AT84:AY84)=COLUMNS(AT84:AY84),0,(SUM(AT84:AY84)*(100-'DATA ENTRY'!$G$10)/SUM($AT$13:$AY$13))+'DATA ENTRY'!$G$10))</f>
        <v xml:space="preserve"> </v>
      </c>
      <c r="BA84" s="92" t="str">
        <f t="shared" si="30"/>
        <v xml:space="preserve"> </v>
      </c>
      <c r="BB84" s="93"/>
      <c r="BC84" s="93"/>
      <c r="BD84" s="93"/>
      <c r="BE84" s="93"/>
      <c r="BF84" s="93"/>
      <c r="BG84" s="93"/>
      <c r="BH84" s="89" t="str">
        <f>IF(ISBLANK($C84)=TRUE," ",IF(ISTEXT(AD84)=TRUE,AD84,IF(COUNTBLANK(BB84:BG84)=COLUMNS(BB84:BG84),0,(SUM(BB84:BG84)*(100-'DATA ENTRY'!$G$10)/SUM($BB$13:$BG$13))+'DATA ENTRY'!$G$10)))</f>
        <v xml:space="preserve"> </v>
      </c>
      <c r="BI84" s="92" t="str">
        <f t="shared" si="31"/>
        <v xml:space="preserve"> </v>
      </c>
      <c r="BJ84" s="93"/>
      <c r="BK84" s="89" t="str">
        <f>IF(ISBLANK(C84)=TRUE," ",IF(ISTEXT(AD84)=TRUE,AD84,IF(ISBLANK(BJ84),0,IF(ISTEXT(BJ84)=TRUE,LOOKUP(BJ84,remarks),(BJ84*(100-'DATA ENTRY'!$G$10)/$BJ$13)+'DATA ENTRY'!$G$10))))</f>
        <v xml:space="preserve"> </v>
      </c>
      <c r="BL84" s="92" t="str">
        <f t="shared" si="32"/>
        <v xml:space="preserve"> </v>
      </c>
      <c r="BM84" s="92" t="str">
        <f t="shared" si="33"/>
        <v/>
      </c>
      <c r="BN84" s="92" t="str">
        <f t="shared" si="34"/>
        <v xml:space="preserve"> </v>
      </c>
      <c r="BO84" s="92" t="str">
        <f t="shared" si="35"/>
        <v xml:space="preserve"> </v>
      </c>
      <c r="BP84" s="92" t="str">
        <f t="shared" si="36"/>
        <v xml:space="preserve"> </v>
      </c>
      <c r="BQ84" s="92" t="str">
        <f t="shared" si="37"/>
        <v/>
      </c>
      <c r="BR84" s="89" t="str">
        <f t="shared" si="38"/>
        <v xml:space="preserve"> </v>
      </c>
      <c r="BS84" s="92" t="str">
        <f t="shared" si="39"/>
        <v xml:space="preserve"> </v>
      </c>
      <c r="BT84" s="92" t="str">
        <f t="shared" si="40"/>
        <v xml:space="preserve"> </v>
      </c>
      <c r="BU84" s="54"/>
      <c r="CA84" s="28"/>
      <c r="CB84" s="28"/>
      <c r="CC84" s="28"/>
      <c r="CD84" s="8"/>
      <c r="CE84" s="8"/>
      <c r="CF84" s="8"/>
    </row>
    <row r="85" spans="1:84" ht="34.5" customHeight="1" x14ac:dyDescent="0.3">
      <c r="A85" s="53">
        <f t="shared" si="41"/>
        <v>72</v>
      </c>
      <c r="B85" s="51"/>
      <c r="C85" s="52"/>
      <c r="D85" s="93"/>
      <c r="E85" s="93"/>
      <c r="F85" s="93"/>
      <c r="G85" s="93"/>
      <c r="H85" s="93"/>
      <c r="I85" s="93"/>
      <c r="J85" s="93"/>
      <c r="K85" s="93"/>
      <c r="L85" s="89" t="str">
        <f>IF(ISBLANK($C85)=TRUE," ",IF(COUNTBLANK(D85:K85)=COLUMNS(D85:K85),0,SUM(D85:K85)*(100-'DATA ENTRY'!$G$10)/SUM($D$13:$K$13)+'DATA ENTRY'!$G$10))</f>
        <v xml:space="preserve"> </v>
      </c>
      <c r="M85" s="90" t="str">
        <f t="shared" si="22"/>
        <v xml:space="preserve"> </v>
      </c>
      <c r="N85" s="93"/>
      <c r="O85" s="93"/>
      <c r="P85" s="93"/>
      <c r="Q85" s="93"/>
      <c r="R85" s="93"/>
      <c r="S85" s="93"/>
      <c r="T85" s="89" t="str">
        <f>IF(ISBLANK($C85)," ",IF(COUNTBLANK(N85:S85)=COLUMNS(N85:S85),0,(SUM(N85:S85)*(100-'DATA ENTRY'!$G$10)/SUM($N$13:$S$13))+'DATA ENTRY'!$G$10))</f>
        <v xml:space="preserve"> </v>
      </c>
      <c r="U85" s="90" t="str">
        <f t="shared" si="23"/>
        <v xml:space="preserve"> </v>
      </c>
      <c r="V85" s="93"/>
      <c r="W85" s="93"/>
      <c r="X85" s="93"/>
      <c r="Y85" s="93"/>
      <c r="Z85" s="93"/>
      <c r="AA85" s="93"/>
      <c r="AB85" s="89" t="str">
        <f>IF(ISBLANK($C85)," ",IF(COUNTBLANK(V85:AA85)=COLUMNS(V85:AA85),0,(SUM(V85:AA85)*(100-'DATA ENTRY'!$G$10)/SUM($V$13:$AA$13))+'DATA ENTRY'!$G$10))</f>
        <v xml:space="preserve"> </v>
      </c>
      <c r="AC85" s="90" t="str">
        <f t="shared" si="24"/>
        <v xml:space="preserve"> </v>
      </c>
      <c r="AD85" s="93"/>
      <c r="AE85" s="89" t="str">
        <f>IF(ISBLANK(C85)," ",IF(ISBLANK(AD85)=TRUE,0,IF(ISTEXT(AD85)=TRUE,LOOKUP(AD85,remarks),(AD85*(100-'DATA ENTRY'!$G$10)/$AD$13)+'DATA ENTRY'!$G$10)))</f>
        <v xml:space="preserve"> </v>
      </c>
      <c r="AF85" s="91" t="str">
        <f t="shared" si="25"/>
        <v xml:space="preserve"> </v>
      </c>
      <c r="AG85" s="92" t="str">
        <f t="shared" si="26"/>
        <v xml:space="preserve"> </v>
      </c>
      <c r="AH85" s="92" t="str">
        <f t="shared" si="27"/>
        <v xml:space="preserve"> </v>
      </c>
      <c r="AI85" s="92" t="str">
        <f t="shared" si="28"/>
        <v xml:space="preserve"> </v>
      </c>
      <c r="AJ85" s="93"/>
      <c r="AK85" s="93"/>
      <c r="AL85" s="93"/>
      <c r="AM85" s="93"/>
      <c r="AN85" s="93"/>
      <c r="AO85" s="93"/>
      <c r="AP85" s="93"/>
      <c r="AQ85" s="93"/>
      <c r="AR85" s="89" t="str">
        <f>IF(ISBLANK($C85)=TRUE," ",IF(COUNTBLANK(AJ85:AQ85)=COLUMNS(AJ85:AQ85),0,SUM(AJ85:AQ85)*(100-'DATA ENTRY'!$G$10)/SUM($AJ$13:$AQ$13)+'DATA ENTRY'!$G$10))</f>
        <v xml:space="preserve"> </v>
      </c>
      <c r="AS85" s="92" t="str">
        <f t="shared" si="29"/>
        <v xml:space="preserve"> </v>
      </c>
      <c r="AT85" s="93"/>
      <c r="AU85" s="93"/>
      <c r="AV85" s="93"/>
      <c r="AW85" s="93"/>
      <c r="AX85" s="93"/>
      <c r="AY85" s="93"/>
      <c r="AZ85" s="89" t="str">
        <f>IF(ISBLANK($C85)=TRUE," ",IF(COUNTBLANK(AT85:AY85)=COLUMNS(AT85:AY85),0,(SUM(AT85:AY85)*(100-'DATA ENTRY'!$G$10)/SUM($AT$13:$AY$13))+'DATA ENTRY'!$G$10))</f>
        <v xml:space="preserve"> </v>
      </c>
      <c r="BA85" s="92" t="str">
        <f t="shared" si="30"/>
        <v xml:space="preserve"> </v>
      </c>
      <c r="BB85" s="93"/>
      <c r="BC85" s="93"/>
      <c r="BD85" s="93"/>
      <c r="BE85" s="93"/>
      <c r="BF85" s="93"/>
      <c r="BG85" s="93"/>
      <c r="BH85" s="89" t="str">
        <f>IF(ISBLANK($C85)=TRUE," ",IF(ISTEXT(AD85)=TRUE,AD85,IF(COUNTBLANK(BB85:BG85)=COLUMNS(BB85:BG85),0,(SUM(BB85:BG85)*(100-'DATA ENTRY'!$G$10)/SUM($BB$13:$BG$13))+'DATA ENTRY'!$G$10)))</f>
        <v xml:space="preserve"> </v>
      </c>
      <c r="BI85" s="92" t="str">
        <f t="shared" si="31"/>
        <v xml:space="preserve"> </v>
      </c>
      <c r="BJ85" s="93"/>
      <c r="BK85" s="89" t="str">
        <f>IF(ISBLANK(C85)=TRUE," ",IF(ISTEXT(AD85)=TRUE,AD85,IF(ISBLANK(BJ85),0,IF(ISTEXT(BJ85)=TRUE,LOOKUP(BJ85,remarks),(BJ85*(100-'DATA ENTRY'!$G$10)/$BJ$13)+'DATA ENTRY'!$G$10))))</f>
        <v xml:space="preserve"> </v>
      </c>
      <c r="BL85" s="92" t="str">
        <f t="shared" si="32"/>
        <v xml:space="preserve"> </v>
      </c>
      <c r="BM85" s="92" t="str">
        <f t="shared" si="33"/>
        <v/>
      </c>
      <c r="BN85" s="92" t="str">
        <f t="shared" si="34"/>
        <v xml:space="preserve"> </v>
      </c>
      <c r="BO85" s="92" t="str">
        <f t="shared" si="35"/>
        <v xml:space="preserve"> </v>
      </c>
      <c r="BP85" s="92" t="str">
        <f t="shared" si="36"/>
        <v xml:space="preserve"> </v>
      </c>
      <c r="BQ85" s="92" t="str">
        <f t="shared" si="37"/>
        <v/>
      </c>
      <c r="BR85" s="89" t="str">
        <f t="shared" si="38"/>
        <v xml:space="preserve"> </v>
      </c>
      <c r="BS85" s="92" t="str">
        <f t="shared" si="39"/>
        <v xml:space="preserve"> </v>
      </c>
      <c r="BT85" s="92" t="str">
        <f t="shared" si="40"/>
        <v xml:space="preserve"> </v>
      </c>
      <c r="BU85" s="54"/>
      <c r="CA85" s="28"/>
      <c r="CB85" s="28"/>
      <c r="CC85" s="28"/>
      <c r="CD85" s="8"/>
      <c r="CE85" s="8"/>
      <c r="CF85" s="8"/>
    </row>
    <row r="86" spans="1:84" ht="34.5" customHeight="1" x14ac:dyDescent="0.3">
      <c r="A86" s="53">
        <f t="shared" si="41"/>
        <v>73</v>
      </c>
      <c r="B86" s="51"/>
      <c r="C86" s="52"/>
      <c r="D86" s="93"/>
      <c r="E86" s="93"/>
      <c r="F86" s="93"/>
      <c r="G86" s="93"/>
      <c r="H86" s="93"/>
      <c r="I86" s="93"/>
      <c r="J86" s="93"/>
      <c r="K86" s="93"/>
      <c r="L86" s="89" t="str">
        <f>IF(ISBLANK($C86)=TRUE," ",IF(COUNTBLANK(D86:K86)=COLUMNS(D86:K86),0,SUM(D86:K86)*(100-'DATA ENTRY'!$G$10)/SUM($D$13:$K$13)+'DATA ENTRY'!$G$10))</f>
        <v xml:space="preserve"> </v>
      </c>
      <c r="M86" s="90" t="str">
        <f t="shared" si="22"/>
        <v xml:space="preserve"> </v>
      </c>
      <c r="N86" s="93"/>
      <c r="O86" s="93"/>
      <c r="P86" s="93"/>
      <c r="Q86" s="93"/>
      <c r="R86" s="93"/>
      <c r="S86" s="93"/>
      <c r="T86" s="89" t="str">
        <f>IF(ISBLANK($C86)," ",IF(COUNTBLANK(N86:S86)=COLUMNS(N86:S86),0,(SUM(N86:S86)*(100-'DATA ENTRY'!$G$10)/SUM($N$13:$S$13))+'DATA ENTRY'!$G$10))</f>
        <v xml:space="preserve"> </v>
      </c>
      <c r="U86" s="90" t="str">
        <f t="shared" si="23"/>
        <v xml:space="preserve"> </v>
      </c>
      <c r="V86" s="93"/>
      <c r="W86" s="93"/>
      <c r="X86" s="93"/>
      <c r="Y86" s="93"/>
      <c r="Z86" s="93"/>
      <c r="AA86" s="93"/>
      <c r="AB86" s="89" t="str">
        <f>IF(ISBLANK($C86)," ",IF(COUNTBLANK(V86:AA86)=COLUMNS(V86:AA86),0,(SUM(V86:AA86)*(100-'DATA ENTRY'!$G$10)/SUM($V$13:$AA$13))+'DATA ENTRY'!$G$10))</f>
        <v xml:space="preserve"> </v>
      </c>
      <c r="AC86" s="90" t="str">
        <f t="shared" si="24"/>
        <v xml:space="preserve"> </v>
      </c>
      <c r="AD86" s="93"/>
      <c r="AE86" s="89" t="str">
        <f>IF(ISBLANK(C86)," ",IF(ISBLANK(AD86)=TRUE,0,IF(ISTEXT(AD86)=TRUE,LOOKUP(AD86,remarks),(AD86*(100-'DATA ENTRY'!$G$10)/$AD$13)+'DATA ENTRY'!$G$10)))</f>
        <v xml:space="preserve"> </v>
      </c>
      <c r="AF86" s="91" t="str">
        <f t="shared" si="25"/>
        <v xml:space="preserve"> </v>
      </c>
      <c r="AG86" s="92" t="str">
        <f t="shared" si="26"/>
        <v xml:space="preserve"> </v>
      </c>
      <c r="AH86" s="92" t="str">
        <f t="shared" si="27"/>
        <v xml:space="preserve"> </v>
      </c>
      <c r="AI86" s="92" t="str">
        <f t="shared" si="28"/>
        <v xml:space="preserve"> </v>
      </c>
      <c r="AJ86" s="93"/>
      <c r="AK86" s="93"/>
      <c r="AL86" s="93"/>
      <c r="AM86" s="93"/>
      <c r="AN86" s="93"/>
      <c r="AO86" s="93"/>
      <c r="AP86" s="93"/>
      <c r="AQ86" s="93"/>
      <c r="AR86" s="89" t="str">
        <f>IF(ISBLANK($C86)=TRUE," ",IF(COUNTBLANK(AJ86:AQ86)=COLUMNS(AJ86:AQ86),0,SUM(AJ86:AQ86)*(100-'DATA ENTRY'!$G$10)/SUM($AJ$13:$AQ$13)+'DATA ENTRY'!$G$10))</f>
        <v xml:space="preserve"> </v>
      </c>
      <c r="AS86" s="92" t="str">
        <f t="shared" si="29"/>
        <v xml:space="preserve"> </v>
      </c>
      <c r="AT86" s="93"/>
      <c r="AU86" s="93"/>
      <c r="AV86" s="93"/>
      <c r="AW86" s="93"/>
      <c r="AX86" s="93"/>
      <c r="AY86" s="93"/>
      <c r="AZ86" s="89" t="str">
        <f>IF(ISBLANK($C86)=TRUE," ",IF(COUNTBLANK(AT86:AY86)=COLUMNS(AT86:AY86),0,(SUM(AT86:AY86)*(100-'DATA ENTRY'!$G$10)/SUM($AT$13:$AY$13))+'DATA ENTRY'!$G$10))</f>
        <v xml:space="preserve"> </v>
      </c>
      <c r="BA86" s="92" t="str">
        <f t="shared" si="30"/>
        <v xml:space="preserve"> </v>
      </c>
      <c r="BB86" s="93"/>
      <c r="BC86" s="93"/>
      <c r="BD86" s="93"/>
      <c r="BE86" s="93"/>
      <c r="BF86" s="93"/>
      <c r="BG86" s="93"/>
      <c r="BH86" s="89" t="str">
        <f>IF(ISBLANK($C86)=TRUE," ",IF(ISTEXT(AD86)=TRUE,AD86,IF(COUNTBLANK(BB86:BG86)=COLUMNS(BB86:BG86),0,(SUM(BB86:BG86)*(100-'DATA ENTRY'!$G$10)/SUM($BB$13:$BG$13))+'DATA ENTRY'!$G$10)))</f>
        <v xml:space="preserve"> </v>
      </c>
      <c r="BI86" s="92" t="str">
        <f t="shared" si="31"/>
        <v xml:space="preserve"> </v>
      </c>
      <c r="BJ86" s="93"/>
      <c r="BK86" s="89" t="str">
        <f>IF(ISBLANK(C86)=TRUE," ",IF(ISTEXT(AD86)=TRUE,AD86,IF(ISBLANK(BJ86),0,IF(ISTEXT(BJ86)=TRUE,LOOKUP(BJ86,remarks),(BJ86*(100-'DATA ENTRY'!$G$10)/$BJ$13)+'DATA ENTRY'!$G$10))))</f>
        <v xml:space="preserve"> </v>
      </c>
      <c r="BL86" s="92" t="str">
        <f t="shared" si="32"/>
        <v xml:space="preserve"> </v>
      </c>
      <c r="BM86" s="92" t="str">
        <f t="shared" si="33"/>
        <v/>
      </c>
      <c r="BN86" s="92" t="str">
        <f t="shared" si="34"/>
        <v xml:space="preserve"> </v>
      </c>
      <c r="BO86" s="92" t="str">
        <f t="shared" si="35"/>
        <v xml:space="preserve"> </v>
      </c>
      <c r="BP86" s="92" t="str">
        <f t="shared" si="36"/>
        <v xml:space="preserve"> </v>
      </c>
      <c r="BQ86" s="92" t="str">
        <f t="shared" si="37"/>
        <v/>
      </c>
      <c r="BR86" s="89" t="str">
        <f t="shared" si="38"/>
        <v xml:space="preserve"> </v>
      </c>
      <c r="BS86" s="92" t="str">
        <f t="shared" si="39"/>
        <v xml:space="preserve"> </v>
      </c>
      <c r="BT86" s="92" t="str">
        <f t="shared" si="40"/>
        <v xml:space="preserve"> </v>
      </c>
      <c r="BU86" s="54"/>
      <c r="CA86" s="28"/>
      <c r="CB86" s="28"/>
      <c r="CC86" s="28"/>
      <c r="CD86" s="8"/>
      <c r="CE86" s="8"/>
      <c r="CF86" s="8"/>
    </row>
    <row r="87" spans="1:84" ht="34.5" customHeight="1" x14ac:dyDescent="0.3">
      <c r="A87" s="53">
        <f t="shared" si="41"/>
        <v>74</v>
      </c>
      <c r="B87" s="51"/>
      <c r="C87" s="52"/>
      <c r="D87" s="93"/>
      <c r="E87" s="93"/>
      <c r="F87" s="93"/>
      <c r="G87" s="93"/>
      <c r="H87" s="93"/>
      <c r="I87" s="93"/>
      <c r="J87" s="93"/>
      <c r="K87" s="93"/>
      <c r="L87" s="89" t="str">
        <f>IF(ISBLANK($C87)=TRUE," ",IF(COUNTBLANK(D87:K87)=COLUMNS(D87:K87),0,SUM(D87:K87)*(100-'DATA ENTRY'!$G$10)/SUM($D$13:$K$13)+'DATA ENTRY'!$G$10))</f>
        <v xml:space="preserve"> </v>
      </c>
      <c r="M87" s="90" t="str">
        <f t="shared" si="22"/>
        <v xml:space="preserve"> </v>
      </c>
      <c r="N87" s="93"/>
      <c r="O87" s="93"/>
      <c r="P87" s="93"/>
      <c r="Q87" s="93"/>
      <c r="R87" s="93"/>
      <c r="S87" s="93"/>
      <c r="T87" s="89" t="str">
        <f>IF(ISBLANK($C87)," ",IF(COUNTBLANK(N87:S87)=COLUMNS(N87:S87),0,(SUM(N87:S87)*(100-'DATA ENTRY'!$G$10)/SUM($N$13:$S$13))+'DATA ENTRY'!$G$10))</f>
        <v xml:space="preserve"> </v>
      </c>
      <c r="U87" s="90" t="str">
        <f t="shared" si="23"/>
        <v xml:space="preserve"> </v>
      </c>
      <c r="V87" s="93"/>
      <c r="W87" s="93"/>
      <c r="X87" s="93"/>
      <c r="Y87" s="93"/>
      <c r="Z87" s="93"/>
      <c r="AA87" s="93"/>
      <c r="AB87" s="89" t="str">
        <f>IF(ISBLANK($C87)," ",IF(COUNTBLANK(V87:AA87)=COLUMNS(V87:AA87),0,(SUM(V87:AA87)*(100-'DATA ENTRY'!$G$10)/SUM($V$13:$AA$13))+'DATA ENTRY'!$G$10))</f>
        <v xml:space="preserve"> </v>
      </c>
      <c r="AC87" s="90" t="str">
        <f t="shared" si="24"/>
        <v xml:space="preserve"> </v>
      </c>
      <c r="AD87" s="93"/>
      <c r="AE87" s="89" t="str">
        <f>IF(ISBLANK(C87)," ",IF(ISBLANK(AD87)=TRUE,0,IF(ISTEXT(AD87)=TRUE,LOOKUP(AD87,remarks),(AD87*(100-'DATA ENTRY'!$G$10)/$AD$13)+'DATA ENTRY'!$G$10)))</f>
        <v xml:space="preserve"> </v>
      </c>
      <c r="AF87" s="91" t="str">
        <f t="shared" si="25"/>
        <v xml:space="preserve"> </v>
      </c>
      <c r="AG87" s="92" t="str">
        <f t="shared" si="26"/>
        <v xml:space="preserve"> </v>
      </c>
      <c r="AH87" s="92" t="str">
        <f t="shared" si="27"/>
        <v xml:space="preserve"> </v>
      </c>
      <c r="AI87" s="92" t="str">
        <f t="shared" si="28"/>
        <v xml:space="preserve"> </v>
      </c>
      <c r="AJ87" s="93"/>
      <c r="AK87" s="93"/>
      <c r="AL87" s="93"/>
      <c r="AM87" s="93"/>
      <c r="AN87" s="93"/>
      <c r="AO87" s="93"/>
      <c r="AP87" s="93"/>
      <c r="AQ87" s="93"/>
      <c r="AR87" s="89" t="str">
        <f>IF(ISBLANK($C87)=TRUE," ",IF(COUNTBLANK(AJ87:AQ87)=COLUMNS(AJ87:AQ87),0,SUM(AJ87:AQ87)*(100-'DATA ENTRY'!$G$10)/SUM($AJ$13:$AQ$13)+'DATA ENTRY'!$G$10))</f>
        <v xml:space="preserve"> </v>
      </c>
      <c r="AS87" s="92" t="str">
        <f t="shared" si="29"/>
        <v xml:space="preserve"> </v>
      </c>
      <c r="AT87" s="93"/>
      <c r="AU87" s="93"/>
      <c r="AV87" s="93"/>
      <c r="AW87" s="93"/>
      <c r="AX87" s="93"/>
      <c r="AY87" s="93"/>
      <c r="AZ87" s="89" t="str">
        <f>IF(ISBLANK($C87)=TRUE," ",IF(COUNTBLANK(AT87:AY87)=COLUMNS(AT87:AY87),0,(SUM(AT87:AY87)*(100-'DATA ENTRY'!$G$10)/SUM($AT$13:$AY$13))+'DATA ENTRY'!$G$10))</f>
        <v xml:space="preserve"> </v>
      </c>
      <c r="BA87" s="92" t="str">
        <f t="shared" si="30"/>
        <v xml:space="preserve"> </v>
      </c>
      <c r="BB87" s="93"/>
      <c r="BC87" s="93"/>
      <c r="BD87" s="93"/>
      <c r="BE87" s="93"/>
      <c r="BF87" s="93"/>
      <c r="BG87" s="93"/>
      <c r="BH87" s="89" t="str">
        <f>IF(ISBLANK($C87)=TRUE," ",IF(ISTEXT(AD87)=TRUE,AD87,IF(COUNTBLANK(BB87:BG87)=COLUMNS(BB87:BG87),0,(SUM(BB87:BG87)*(100-'DATA ENTRY'!$G$10)/SUM($BB$13:$BG$13))+'DATA ENTRY'!$G$10)))</f>
        <v xml:space="preserve"> </v>
      </c>
      <c r="BI87" s="92" t="str">
        <f t="shared" si="31"/>
        <v xml:space="preserve"> </v>
      </c>
      <c r="BJ87" s="93"/>
      <c r="BK87" s="89" t="str">
        <f>IF(ISBLANK(C87)=TRUE," ",IF(ISTEXT(AD87)=TRUE,AD87,IF(ISBLANK(BJ87),0,IF(ISTEXT(BJ87)=TRUE,LOOKUP(BJ87,remarks),(BJ87*(100-'DATA ENTRY'!$G$10)/$BJ$13)+'DATA ENTRY'!$G$10))))</f>
        <v xml:space="preserve"> </v>
      </c>
      <c r="BL87" s="92" t="str">
        <f t="shared" si="32"/>
        <v xml:space="preserve"> </v>
      </c>
      <c r="BM87" s="92" t="str">
        <f t="shared" si="33"/>
        <v/>
      </c>
      <c r="BN87" s="92" t="str">
        <f t="shared" si="34"/>
        <v xml:space="preserve"> </v>
      </c>
      <c r="BO87" s="92" t="str">
        <f t="shared" si="35"/>
        <v xml:space="preserve"> </v>
      </c>
      <c r="BP87" s="92" t="str">
        <f t="shared" si="36"/>
        <v xml:space="preserve"> </v>
      </c>
      <c r="BQ87" s="92" t="str">
        <f t="shared" si="37"/>
        <v/>
      </c>
      <c r="BR87" s="89" t="str">
        <f t="shared" si="38"/>
        <v xml:space="preserve"> </v>
      </c>
      <c r="BS87" s="92" t="str">
        <f t="shared" si="39"/>
        <v xml:space="preserve"> </v>
      </c>
      <c r="BT87" s="92" t="str">
        <f t="shared" si="40"/>
        <v xml:space="preserve"> </v>
      </c>
      <c r="BU87" s="54"/>
      <c r="CA87" s="28"/>
      <c r="CB87" s="28"/>
      <c r="CC87" s="28"/>
      <c r="CD87" s="8"/>
      <c r="CE87" s="8"/>
      <c r="CF87" s="8"/>
    </row>
    <row r="88" spans="1:84" ht="34.5" customHeight="1" x14ac:dyDescent="0.3">
      <c r="A88" s="53">
        <f t="shared" si="41"/>
        <v>75</v>
      </c>
      <c r="B88" s="51"/>
      <c r="C88" s="52"/>
      <c r="D88" s="93"/>
      <c r="E88" s="93"/>
      <c r="F88" s="93"/>
      <c r="G88" s="93"/>
      <c r="H88" s="93"/>
      <c r="I88" s="93"/>
      <c r="J88" s="93"/>
      <c r="K88" s="93"/>
      <c r="L88" s="89" t="str">
        <f>IF(ISBLANK($C88)=TRUE," ",IF(COUNTBLANK(D88:K88)=COLUMNS(D88:K88),0,SUM(D88:K88)*(100-'DATA ENTRY'!$G$10)/SUM($D$13:$K$13)+'DATA ENTRY'!$G$10))</f>
        <v xml:space="preserve"> </v>
      </c>
      <c r="M88" s="90" t="str">
        <f t="shared" si="22"/>
        <v xml:space="preserve"> </v>
      </c>
      <c r="N88" s="93"/>
      <c r="O88" s="93"/>
      <c r="P88" s="93"/>
      <c r="Q88" s="93"/>
      <c r="R88" s="93"/>
      <c r="S88" s="93"/>
      <c r="T88" s="89" t="str">
        <f>IF(ISBLANK($C88)," ",IF(COUNTBLANK(N88:S88)=COLUMNS(N88:S88),0,(SUM(N88:S88)*(100-'DATA ENTRY'!$G$10)/SUM($N$13:$S$13))+'DATA ENTRY'!$G$10))</f>
        <v xml:space="preserve"> </v>
      </c>
      <c r="U88" s="90" t="str">
        <f t="shared" si="23"/>
        <v xml:space="preserve"> </v>
      </c>
      <c r="V88" s="93"/>
      <c r="W88" s="93"/>
      <c r="X88" s="93"/>
      <c r="Y88" s="93"/>
      <c r="Z88" s="93"/>
      <c r="AA88" s="93"/>
      <c r="AB88" s="89" t="str">
        <f>IF(ISBLANK($C88)," ",IF(COUNTBLANK(V88:AA88)=COLUMNS(V88:AA88),0,(SUM(V88:AA88)*(100-'DATA ENTRY'!$G$10)/SUM($V$13:$AA$13))+'DATA ENTRY'!$G$10))</f>
        <v xml:space="preserve"> </v>
      </c>
      <c r="AC88" s="90" t="str">
        <f t="shared" si="24"/>
        <v xml:space="preserve"> </v>
      </c>
      <c r="AD88" s="93"/>
      <c r="AE88" s="89" t="str">
        <f>IF(ISBLANK(C88)," ",IF(ISBLANK(AD88)=TRUE,0,IF(ISTEXT(AD88)=TRUE,LOOKUP(AD88,remarks),(AD88*(100-'DATA ENTRY'!$G$10)/$AD$13)+'DATA ENTRY'!$G$10)))</f>
        <v xml:space="preserve"> </v>
      </c>
      <c r="AF88" s="91" t="str">
        <f t="shared" si="25"/>
        <v xml:space="preserve"> </v>
      </c>
      <c r="AG88" s="92" t="str">
        <f t="shared" si="26"/>
        <v xml:space="preserve"> </v>
      </c>
      <c r="AH88" s="92" t="str">
        <f t="shared" si="27"/>
        <v xml:space="preserve"> </v>
      </c>
      <c r="AI88" s="92" t="str">
        <f t="shared" si="28"/>
        <v xml:space="preserve"> </v>
      </c>
      <c r="AJ88" s="93"/>
      <c r="AK88" s="93"/>
      <c r="AL88" s="93"/>
      <c r="AM88" s="93"/>
      <c r="AN88" s="93"/>
      <c r="AO88" s="93"/>
      <c r="AP88" s="93"/>
      <c r="AQ88" s="93"/>
      <c r="AR88" s="89" t="str">
        <f>IF(ISBLANK($C88)=TRUE," ",IF(COUNTBLANK(AJ88:AQ88)=COLUMNS(AJ88:AQ88),0,SUM(AJ88:AQ88)*(100-'DATA ENTRY'!$G$10)/SUM($AJ$13:$AQ$13)+'DATA ENTRY'!$G$10))</f>
        <v xml:space="preserve"> </v>
      </c>
      <c r="AS88" s="92" t="str">
        <f t="shared" si="29"/>
        <v xml:space="preserve"> </v>
      </c>
      <c r="AT88" s="93"/>
      <c r="AU88" s="93"/>
      <c r="AV88" s="93"/>
      <c r="AW88" s="93"/>
      <c r="AX88" s="93"/>
      <c r="AY88" s="93"/>
      <c r="AZ88" s="89" t="str">
        <f>IF(ISBLANK($C88)=TRUE," ",IF(COUNTBLANK(AT88:AY88)=COLUMNS(AT88:AY88),0,(SUM(AT88:AY88)*(100-'DATA ENTRY'!$G$10)/SUM($AT$13:$AY$13))+'DATA ENTRY'!$G$10))</f>
        <v xml:space="preserve"> </v>
      </c>
      <c r="BA88" s="92" t="str">
        <f t="shared" si="30"/>
        <v xml:space="preserve"> </v>
      </c>
      <c r="BB88" s="93"/>
      <c r="BC88" s="93"/>
      <c r="BD88" s="93"/>
      <c r="BE88" s="93"/>
      <c r="BF88" s="93"/>
      <c r="BG88" s="93"/>
      <c r="BH88" s="89" t="str">
        <f>IF(ISBLANK($C88)=TRUE," ",IF(ISTEXT(AD88)=TRUE,AD88,IF(COUNTBLANK(BB88:BG88)=COLUMNS(BB88:BG88),0,(SUM(BB88:BG88)*(100-'DATA ENTRY'!$G$10)/SUM($BB$13:$BG$13))+'DATA ENTRY'!$G$10)))</f>
        <v xml:space="preserve"> </v>
      </c>
      <c r="BI88" s="92" t="str">
        <f t="shared" si="31"/>
        <v xml:space="preserve"> </v>
      </c>
      <c r="BJ88" s="93"/>
      <c r="BK88" s="89" t="str">
        <f>IF(ISBLANK(C88)=TRUE," ",IF(ISTEXT(AD88)=TRUE,AD88,IF(ISBLANK(BJ88),0,IF(ISTEXT(BJ88)=TRUE,LOOKUP(BJ88,remarks),(BJ88*(100-'DATA ENTRY'!$G$10)/$BJ$13)+'DATA ENTRY'!$G$10))))</f>
        <v xml:space="preserve"> </v>
      </c>
      <c r="BL88" s="92" t="str">
        <f t="shared" si="32"/>
        <v xml:space="preserve"> </v>
      </c>
      <c r="BM88" s="92" t="str">
        <f t="shared" si="33"/>
        <v/>
      </c>
      <c r="BN88" s="92" t="str">
        <f t="shared" si="34"/>
        <v xml:space="preserve"> </v>
      </c>
      <c r="BO88" s="92" t="str">
        <f t="shared" si="35"/>
        <v xml:space="preserve"> </v>
      </c>
      <c r="BP88" s="92" t="str">
        <f t="shared" si="36"/>
        <v xml:space="preserve"> </v>
      </c>
      <c r="BQ88" s="92" t="str">
        <f t="shared" si="37"/>
        <v/>
      </c>
      <c r="BR88" s="89" t="str">
        <f t="shared" si="38"/>
        <v xml:space="preserve"> </v>
      </c>
      <c r="BS88" s="92" t="str">
        <f t="shared" si="39"/>
        <v xml:space="preserve"> </v>
      </c>
      <c r="BT88" s="92" t="str">
        <f t="shared" si="40"/>
        <v xml:space="preserve"> </v>
      </c>
      <c r="BU88" s="54"/>
      <c r="CA88" s="28"/>
      <c r="CB88" s="28"/>
      <c r="CC88" s="28"/>
      <c r="CD88" s="8"/>
      <c r="CE88" s="8"/>
      <c r="CF88" s="8"/>
    </row>
    <row r="89" spans="1:84" ht="34.5" customHeight="1" x14ac:dyDescent="0.3">
      <c r="A89" s="53">
        <f t="shared" si="41"/>
        <v>76</v>
      </c>
      <c r="B89" s="51"/>
      <c r="C89" s="52"/>
      <c r="D89" s="93"/>
      <c r="E89" s="93"/>
      <c r="F89" s="93"/>
      <c r="G89" s="93"/>
      <c r="H89" s="93"/>
      <c r="I89" s="93"/>
      <c r="J89" s="93"/>
      <c r="K89" s="93"/>
      <c r="L89" s="89" t="str">
        <f>IF(ISBLANK($C89)=TRUE," ",IF(COUNTBLANK(D89:K89)=COLUMNS(D89:K89),0,SUM(D89:K89)*(100-'DATA ENTRY'!$G$10)/SUM($D$13:$K$13)+'DATA ENTRY'!$G$10))</f>
        <v xml:space="preserve"> </v>
      </c>
      <c r="M89" s="90" t="str">
        <f t="shared" si="22"/>
        <v xml:space="preserve"> </v>
      </c>
      <c r="N89" s="93"/>
      <c r="O89" s="93"/>
      <c r="P89" s="93"/>
      <c r="Q89" s="93"/>
      <c r="R89" s="93"/>
      <c r="S89" s="93"/>
      <c r="T89" s="89" t="str">
        <f>IF(ISBLANK($C89)," ",IF(COUNTBLANK(N89:S89)=COLUMNS(N89:S89),0,(SUM(N89:S89)*(100-'DATA ENTRY'!$G$10)/SUM($N$13:$S$13))+'DATA ENTRY'!$G$10))</f>
        <v xml:space="preserve"> </v>
      </c>
      <c r="U89" s="90" t="str">
        <f t="shared" si="23"/>
        <v xml:space="preserve"> </v>
      </c>
      <c r="V89" s="93"/>
      <c r="W89" s="93"/>
      <c r="X89" s="93"/>
      <c r="Y89" s="93"/>
      <c r="Z89" s="93"/>
      <c r="AA89" s="93"/>
      <c r="AB89" s="89" t="str">
        <f>IF(ISBLANK($C89)," ",IF(COUNTBLANK(V89:AA89)=COLUMNS(V89:AA89),0,(SUM(V89:AA89)*(100-'DATA ENTRY'!$G$10)/SUM($V$13:$AA$13))+'DATA ENTRY'!$G$10))</f>
        <v xml:space="preserve"> </v>
      </c>
      <c r="AC89" s="90" t="str">
        <f t="shared" si="24"/>
        <v xml:space="preserve"> </v>
      </c>
      <c r="AD89" s="93"/>
      <c r="AE89" s="89" t="str">
        <f>IF(ISBLANK(C89)," ",IF(ISBLANK(AD89)=TRUE,0,IF(ISTEXT(AD89)=TRUE,LOOKUP(AD89,remarks),(AD89*(100-'DATA ENTRY'!$G$10)/$AD$13)+'DATA ENTRY'!$G$10)))</f>
        <v xml:space="preserve"> </v>
      </c>
      <c r="AF89" s="91" t="str">
        <f t="shared" si="25"/>
        <v xml:space="preserve"> </v>
      </c>
      <c r="AG89" s="92" t="str">
        <f t="shared" si="26"/>
        <v xml:space="preserve"> </v>
      </c>
      <c r="AH89" s="92" t="str">
        <f t="shared" si="27"/>
        <v xml:space="preserve"> </v>
      </c>
      <c r="AI89" s="92" t="str">
        <f t="shared" si="28"/>
        <v xml:space="preserve"> </v>
      </c>
      <c r="AJ89" s="93"/>
      <c r="AK89" s="93"/>
      <c r="AL89" s="93"/>
      <c r="AM89" s="93"/>
      <c r="AN89" s="93"/>
      <c r="AO89" s="93"/>
      <c r="AP89" s="93"/>
      <c r="AQ89" s="93"/>
      <c r="AR89" s="89" t="str">
        <f>IF(ISBLANK($C89)=TRUE," ",IF(COUNTBLANK(AJ89:AQ89)=COLUMNS(AJ89:AQ89),0,SUM(AJ89:AQ89)*(100-'DATA ENTRY'!$G$10)/SUM($AJ$13:$AQ$13)+'DATA ENTRY'!$G$10))</f>
        <v xml:space="preserve"> </v>
      </c>
      <c r="AS89" s="92" t="str">
        <f t="shared" si="29"/>
        <v xml:space="preserve"> </v>
      </c>
      <c r="AT89" s="93"/>
      <c r="AU89" s="93"/>
      <c r="AV89" s="93"/>
      <c r="AW89" s="93"/>
      <c r="AX89" s="93"/>
      <c r="AY89" s="93"/>
      <c r="AZ89" s="89" t="str">
        <f>IF(ISBLANK($C89)=TRUE," ",IF(COUNTBLANK(AT89:AY89)=COLUMNS(AT89:AY89),0,(SUM(AT89:AY89)*(100-'DATA ENTRY'!$G$10)/SUM($AT$13:$AY$13))+'DATA ENTRY'!$G$10))</f>
        <v xml:space="preserve"> </v>
      </c>
      <c r="BA89" s="92" t="str">
        <f t="shared" si="30"/>
        <v xml:space="preserve"> </v>
      </c>
      <c r="BB89" s="93"/>
      <c r="BC89" s="93"/>
      <c r="BD89" s="93"/>
      <c r="BE89" s="93"/>
      <c r="BF89" s="93"/>
      <c r="BG89" s="93"/>
      <c r="BH89" s="89" t="str">
        <f>IF(ISBLANK($C89)=TRUE," ",IF(ISTEXT(AD89)=TRUE,AD89,IF(COUNTBLANK(BB89:BG89)=COLUMNS(BB89:BG89),0,(SUM(BB89:BG89)*(100-'DATA ENTRY'!$G$10)/SUM($BB$13:$BG$13))+'DATA ENTRY'!$G$10)))</f>
        <v xml:space="preserve"> </v>
      </c>
      <c r="BI89" s="92" t="str">
        <f t="shared" si="31"/>
        <v xml:space="preserve"> </v>
      </c>
      <c r="BJ89" s="93"/>
      <c r="BK89" s="89" t="str">
        <f>IF(ISBLANK(C89)=TRUE," ",IF(ISTEXT(AD89)=TRUE,AD89,IF(ISBLANK(BJ89),0,IF(ISTEXT(BJ89)=TRUE,LOOKUP(BJ89,remarks),(BJ89*(100-'DATA ENTRY'!$G$10)/$BJ$13)+'DATA ENTRY'!$G$10))))</f>
        <v xml:space="preserve"> </v>
      </c>
      <c r="BL89" s="92" t="str">
        <f t="shared" si="32"/>
        <v xml:space="preserve"> </v>
      </c>
      <c r="BM89" s="92" t="str">
        <f t="shared" si="33"/>
        <v/>
      </c>
      <c r="BN89" s="92" t="str">
        <f t="shared" si="34"/>
        <v xml:space="preserve"> </v>
      </c>
      <c r="BO89" s="92" t="str">
        <f t="shared" si="35"/>
        <v xml:space="preserve"> </v>
      </c>
      <c r="BP89" s="92" t="str">
        <f t="shared" si="36"/>
        <v xml:space="preserve"> </v>
      </c>
      <c r="BQ89" s="92" t="str">
        <f t="shared" si="37"/>
        <v/>
      </c>
      <c r="BR89" s="89" t="str">
        <f t="shared" si="38"/>
        <v xml:space="preserve"> </v>
      </c>
      <c r="BS89" s="92" t="str">
        <f t="shared" si="39"/>
        <v xml:space="preserve"> </v>
      </c>
      <c r="BT89" s="92" t="str">
        <f t="shared" si="40"/>
        <v xml:space="preserve"> </v>
      </c>
      <c r="BU89" s="54"/>
      <c r="CA89" s="28"/>
      <c r="CB89" s="28"/>
      <c r="CC89" s="28"/>
      <c r="CD89" s="8"/>
      <c r="CE89" s="8"/>
      <c r="CF89" s="8"/>
    </row>
    <row r="90" spans="1:84" ht="34.5" customHeight="1" x14ac:dyDescent="0.3">
      <c r="A90" s="53">
        <f t="shared" si="41"/>
        <v>77</v>
      </c>
      <c r="B90" s="51"/>
      <c r="C90" s="52"/>
      <c r="D90" s="93"/>
      <c r="E90" s="93"/>
      <c r="F90" s="93"/>
      <c r="G90" s="93"/>
      <c r="H90" s="93"/>
      <c r="I90" s="93"/>
      <c r="J90" s="93"/>
      <c r="K90" s="93"/>
      <c r="L90" s="89" t="str">
        <f>IF(ISBLANK($C90)=TRUE," ",IF(COUNTBLANK(D90:K90)=COLUMNS(D90:K90),0,SUM(D90:K90)*(100-'DATA ENTRY'!$G$10)/SUM($D$13:$K$13)+'DATA ENTRY'!$G$10))</f>
        <v xml:space="preserve"> </v>
      </c>
      <c r="M90" s="90" t="str">
        <f t="shared" si="22"/>
        <v xml:space="preserve"> </v>
      </c>
      <c r="N90" s="93"/>
      <c r="O90" s="93"/>
      <c r="P90" s="93"/>
      <c r="Q90" s="93"/>
      <c r="R90" s="93"/>
      <c r="S90" s="93"/>
      <c r="T90" s="89" t="str">
        <f>IF(ISBLANK($C90)," ",IF(COUNTBLANK(N90:S90)=COLUMNS(N90:S90),0,(SUM(N90:S90)*(100-'DATA ENTRY'!$G$10)/SUM($N$13:$S$13))+'DATA ENTRY'!$G$10))</f>
        <v xml:space="preserve"> </v>
      </c>
      <c r="U90" s="90" t="str">
        <f t="shared" si="23"/>
        <v xml:space="preserve"> </v>
      </c>
      <c r="V90" s="93"/>
      <c r="W90" s="93"/>
      <c r="X90" s="93"/>
      <c r="Y90" s="93"/>
      <c r="Z90" s="93"/>
      <c r="AA90" s="93"/>
      <c r="AB90" s="89" t="str">
        <f>IF(ISBLANK($C90)," ",IF(COUNTBLANK(V90:AA90)=COLUMNS(V90:AA90),0,(SUM(V90:AA90)*(100-'DATA ENTRY'!$G$10)/SUM($V$13:$AA$13))+'DATA ENTRY'!$G$10))</f>
        <v xml:space="preserve"> </v>
      </c>
      <c r="AC90" s="90" t="str">
        <f t="shared" si="24"/>
        <v xml:space="preserve"> </v>
      </c>
      <c r="AD90" s="93"/>
      <c r="AE90" s="89" t="str">
        <f>IF(ISBLANK(C90)," ",IF(ISBLANK(AD90)=TRUE,0,IF(ISTEXT(AD90)=TRUE,LOOKUP(AD90,remarks),(AD90*(100-'DATA ENTRY'!$G$10)/$AD$13)+'DATA ENTRY'!$G$10)))</f>
        <v xml:space="preserve"> </v>
      </c>
      <c r="AF90" s="91" t="str">
        <f t="shared" si="25"/>
        <v xml:space="preserve"> </v>
      </c>
      <c r="AG90" s="92" t="str">
        <f t="shared" si="26"/>
        <v xml:space="preserve"> </v>
      </c>
      <c r="AH90" s="92" t="str">
        <f t="shared" si="27"/>
        <v xml:space="preserve"> </v>
      </c>
      <c r="AI90" s="92" t="str">
        <f t="shared" si="28"/>
        <v xml:space="preserve"> </v>
      </c>
      <c r="AJ90" s="93"/>
      <c r="AK90" s="93"/>
      <c r="AL90" s="93"/>
      <c r="AM90" s="93"/>
      <c r="AN90" s="93"/>
      <c r="AO90" s="93"/>
      <c r="AP90" s="93"/>
      <c r="AQ90" s="93"/>
      <c r="AR90" s="89" t="str">
        <f>IF(ISBLANK($C90)=TRUE," ",IF(COUNTBLANK(AJ90:AQ90)=COLUMNS(AJ90:AQ90),0,SUM(AJ90:AQ90)*(100-'DATA ENTRY'!$G$10)/SUM($AJ$13:$AQ$13)+'DATA ENTRY'!$G$10))</f>
        <v xml:space="preserve"> </v>
      </c>
      <c r="AS90" s="92" t="str">
        <f t="shared" si="29"/>
        <v xml:space="preserve"> </v>
      </c>
      <c r="AT90" s="93"/>
      <c r="AU90" s="93"/>
      <c r="AV90" s="93"/>
      <c r="AW90" s="93"/>
      <c r="AX90" s="93"/>
      <c r="AY90" s="93"/>
      <c r="AZ90" s="89" t="str">
        <f>IF(ISBLANK($C90)=TRUE," ",IF(COUNTBLANK(AT90:AY90)=COLUMNS(AT90:AY90),0,(SUM(AT90:AY90)*(100-'DATA ENTRY'!$G$10)/SUM($AT$13:$AY$13))+'DATA ENTRY'!$G$10))</f>
        <v xml:space="preserve"> </v>
      </c>
      <c r="BA90" s="92" t="str">
        <f t="shared" si="30"/>
        <v xml:space="preserve"> </v>
      </c>
      <c r="BB90" s="93"/>
      <c r="BC90" s="93"/>
      <c r="BD90" s="93"/>
      <c r="BE90" s="93"/>
      <c r="BF90" s="93"/>
      <c r="BG90" s="93"/>
      <c r="BH90" s="89" t="str">
        <f>IF(ISBLANK($C90)=TRUE," ",IF(ISTEXT(AD90)=TRUE,AD90,IF(COUNTBLANK(BB90:BG90)=COLUMNS(BB90:BG90),0,(SUM(BB90:BG90)*(100-'DATA ENTRY'!$G$10)/SUM($BB$13:$BG$13))+'DATA ENTRY'!$G$10)))</f>
        <v xml:space="preserve"> </v>
      </c>
      <c r="BI90" s="92" t="str">
        <f t="shared" si="31"/>
        <v xml:space="preserve"> </v>
      </c>
      <c r="BJ90" s="93"/>
      <c r="BK90" s="89" t="str">
        <f>IF(ISBLANK(C90)=TRUE," ",IF(ISTEXT(AD90)=TRUE,AD90,IF(ISBLANK(BJ90),0,IF(ISTEXT(BJ90)=TRUE,LOOKUP(BJ90,remarks),(BJ90*(100-'DATA ENTRY'!$G$10)/$BJ$13)+'DATA ENTRY'!$G$10))))</f>
        <v xml:space="preserve"> </v>
      </c>
      <c r="BL90" s="92" t="str">
        <f t="shared" si="32"/>
        <v xml:space="preserve"> </v>
      </c>
      <c r="BM90" s="92" t="str">
        <f t="shared" si="33"/>
        <v/>
      </c>
      <c r="BN90" s="92" t="str">
        <f t="shared" si="34"/>
        <v xml:space="preserve"> </v>
      </c>
      <c r="BO90" s="92" t="str">
        <f t="shared" si="35"/>
        <v xml:space="preserve"> </v>
      </c>
      <c r="BP90" s="92" t="str">
        <f t="shared" si="36"/>
        <v xml:space="preserve"> </v>
      </c>
      <c r="BQ90" s="92" t="str">
        <f t="shared" si="37"/>
        <v/>
      </c>
      <c r="BR90" s="89" t="str">
        <f t="shared" si="38"/>
        <v xml:space="preserve"> </v>
      </c>
      <c r="BS90" s="92" t="str">
        <f t="shared" si="39"/>
        <v xml:space="preserve"> </v>
      </c>
      <c r="BT90" s="92" t="str">
        <f t="shared" si="40"/>
        <v xml:space="preserve"> </v>
      </c>
      <c r="BU90" s="54"/>
      <c r="BV90" s="54"/>
      <c r="BW90" s="28"/>
      <c r="BX90" s="28"/>
      <c r="BY90" s="28"/>
      <c r="BZ90" s="28"/>
      <c r="CA90" s="28"/>
      <c r="CB90" s="28"/>
      <c r="CC90" s="28"/>
      <c r="CD90" s="8"/>
      <c r="CE90" s="8"/>
      <c r="CF90" s="8"/>
    </row>
    <row r="91" spans="1:84" ht="34.5" customHeight="1" x14ac:dyDescent="0.3">
      <c r="A91" s="53">
        <f t="shared" si="41"/>
        <v>78</v>
      </c>
      <c r="B91" s="51"/>
      <c r="C91" s="52"/>
      <c r="D91" s="93"/>
      <c r="E91" s="93"/>
      <c r="F91" s="93"/>
      <c r="G91" s="93"/>
      <c r="H91" s="93"/>
      <c r="I91" s="93"/>
      <c r="J91" s="93"/>
      <c r="K91" s="93"/>
      <c r="L91" s="89" t="str">
        <f>IF(ISBLANK($C91)=TRUE," ",IF(COUNTBLANK(D91:K91)=COLUMNS(D91:K91),0,SUM(D91:K91)*(100-'DATA ENTRY'!$G$10)/SUM($D$13:$K$13)+'DATA ENTRY'!$G$10))</f>
        <v xml:space="preserve"> </v>
      </c>
      <c r="M91" s="90" t="str">
        <f t="shared" si="22"/>
        <v xml:space="preserve"> </v>
      </c>
      <c r="N91" s="93"/>
      <c r="O91" s="93"/>
      <c r="P91" s="93"/>
      <c r="Q91" s="93"/>
      <c r="R91" s="93"/>
      <c r="S91" s="93"/>
      <c r="T91" s="89" t="str">
        <f>IF(ISBLANK($C91)," ",IF(COUNTBLANK(N91:S91)=COLUMNS(N91:S91),0,(SUM(N91:S91)*(100-'DATA ENTRY'!$G$10)/SUM($N$13:$S$13))+'DATA ENTRY'!$G$10))</f>
        <v xml:space="preserve"> </v>
      </c>
      <c r="U91" s="90" t="str">
        <f t="shared" si="23"/>
        <v xml:space="preserve"> </v>
      </c>
      <c r="V91" s="93"/>
      <c r="W91" s="93"/>
      <c r="X91" s="93"/>
      <c r="Y91" s="93"/>
      <c r="Z91" s="93"/>
      <c r="AA91" s="93"/>
      <c r="AB91" s="89" t="str">
        <f>IF(ISBLANK($C91)," ",IF(COUNTBLANK(V91:AA91)=COLUMNS(V91:AA91),0,(SUM(V91:AA91)*(100-'DATA ENTRY'!$G$10)/SUM($V$13:$AA$13))+'DATA ENTRY'!$G$10))</f>
        <v xml:space="preserve"> </v>
      </c>
      <c r="AC91" s="90" t="str">
        <f t="shared" si="24"/>
        <v xml:space="preserve"> </v>
      </c>
      <c r="AD91" s="93"/>
      <c r="AE91" s="89" t="str">
        <f>IF(ISBLANK(C91)," ",IF(ISBLANK(AD91)=TRUE,0,IF(ISTEXT(AD91)=TRUE,LOOKUP(AD91,remarks),(AD91*(100-'DATA ENTRY'!$G$10)/$AD$13)+'DATA ENTRY'!$G$10)))</f>
        <v xml:space="preserve"> </v>
      </c>
      <c r="AF91" s="91" t="str">
        <f t="shared" si="25"/>
        <v xml:space="preserve"> </v>
      </c>
      <c r="AG91" s="92" t="str">
        <f t="shared" si="26"/>
        <v xml:space="preserve"> </v>
      </c>
      <c r="AH91" s="92" t="str">
        <f t="shared" si="27"/>
        <v xml:space="preserve"> </v>
      </c>
      <c r="AI91" s="92" t="str">
        <f t="shared" si="28"/>
        <v xml:space="preserve"> </v>
      </c>
      <c r="AJ91" s="93"/>
      <c r="AK91" s="93"/>
      <c r="AL91" s="93"/>
      <c r="AM91" s="93"/>
      <c r="AN91" s="93"/>
      <c r="AO91" s="93"/>
      <c r="AP91" s="93"/>
      <c r="AQ91" s="93"/>
      <c r="AR91" s="89" t="str">
        <f>IF(ISBLANK($C91)=TRUE," ",IF(COUNTBLANK(AJ91:AQ91)=COLUMNS(AJ91:AQ91),0,SUM(AJ91:AQ91)*(100-'DATA ENTRY'!$G$10)/SUM($AJ$13:$AQ$13)+'DATA ENTRY'!$G$10))</f>
        <v xml:space="preserve"> </v>
      </c>
      <c r="AS91" s="92" t="str">
        <f t="shared" si="29"/>
        <v xml:space="preserve"> </v>
      </c>
      <c r="AT91" s="93"/>
      <c r="AU91" s="93"/>
      <c r="AV91" s="93"/>
      <c r="AW91" s="93"/>
      <c r="AX91" s="93"/>
      <c r="AY91" s="93"/>
      <c r="AZ91" s="89" t="str">
        <f>IF(ISBLANK($C91)=TRUE," ",IF(COUNTBLANK(AT91:AY91)=COLUMNS(AT91:AY91),0,(SUM(AT91:AY91)*(100-'DATA ENTRY'!$G$10)/SUM($AT$13:$AY$13))+'DATA ENTRY'!$G$10))</f>
        <v xml:space="preserve"> </v>
      </c>
      <c r="BA91" s="92" t="str">
        <f t="shared" si="30"/>
        <v xml:space="preserve"> </v>
      </c>
      <c r="BB91" s="93"/>
      <c r="BC91" s="93"/>
      <c r="BD91" s="93"/>
      <c r="BE91" s="93"/>
      <c r="BF91" s="93"/>
      <c r="BG91" s="93"/>
      <c r="BH91" s="89" t="str">
        <f>IF(ISBLANK($C91)=TRUE," ",IF(ISTEXT(AD91)=TRUE,AD91,IF(COUNTBLANK(BB91:BG91)=COLUMNS(BB91:BG91),0,(SUM(BB91:BG91)*(100-'DATA ENTRY'!$G$10)/SUM($BB$13:$BG$13))+'DATA ENTRY'!$G$10)))</f>
        <v xml:space="preserve"> </v>
      </c>
      <c r="BI91" s="92" t="str">
        <f t="shared" si="31"/>
        <v xml:space="preserve"> </v>
      </c>
      <c r="BJ91" s="93"/>
      <c r="BK91" s="89" t="str">
        <f>IF(ISBLANK(C91)=TRUE," ",IF(ISTEXT(AD91)=TRUE,AD91,IF(ISBLANK(BJ91),0,IF(ISTEXT(BJ91)=TRUE,LOOKUP(BJ91,remarks),(BJ91*(100-'DATA ENTRY'!$G$10)/$BJ$13)+'DATA ENTRY'!$G$10))))</f>
        <v xml:space="preserve"> </v>
      </c>
      <c r="BL91" s="92" t="str">
        <f t="shared" si="32"/>
        <v xml:space="preserve"> </v>
      </c>
      <c r="BM91" s="92" t="str">
        <f t="shared" si="33"/>
        <v/>
      </c>
      <c r="BN91" s="92" t="str">
        <f t="shared" si="34"/>
        <v xml:space="preserve"> </v>
      </c>
      <c r="BO91" s="92" t="str">
        <f t="shared" si="35"/>
        <v xml:space="preserve"> </v>
      </c>
      <c r="BP91" s="92" t="str">
        <f t="shared" si="36"/>
        <v xml:space="preserve"> </v>
      </c>
      <c r="BQ91" s="92" t="str">
        <f t="shared" si="37"/>
        <v/>
      </c>
      <c r="BR91" s="89" t="str">
        <f t="shared" si="38"/>
        <v xml:space="preserve"> </v>
      </c>
      <c r="BS91" s="92" t="str">
        <f t="shared" si="39"/>
        <v xml:space="preserve"> </v>
      </c>
      <c r="BT91" s="92" t="str">
        <f t="shared" si="40"/>
        <v xml:space="preserve"> </v>
      </c>
      <c r="BU91" s="54"/>
      <c r="BV91" s="54"/>
      <c r="BW91" s="28"/>
      <c r="BX91" s="28"/>
      <c r="BY91" s="28"/>
      <c r="BZ91" s="28"/>
      <c r="CA91" s="28"/>
      <c r="CB91" s="28"/>
      <c r="CC91" s="28"/>
      <c r="CD91" s="8"/>
      <c r="CE91" s="8"/>
      <c r="CF91" s="8"/>
    </row>
    <row r="92" spans="1:84" ht="34.5" customHeight="1" x14ac:dyDescent="0.3">
      <c r="A92" s="53">
        <f t="shared" si="41"/>
        <v>79</v>
      </c>
      <c r="B92" s="51"/>
      <c r="C92" s="52"/>
      <c r="D92" s="93"/>
      <c r="E92" s="93"/>
      <c r="F92" s="93"/>
      <c r="G92" s="93"/>
      <c r="H92" s="93"/>
      <c r="I92" s="93"/>
      <c r="J92" s="93"/>
      <c r="K92" s="93"/>
      <c r="L92" s="89" t="str">
        <f>IF(ISBLANK($C92)=TRUE," ",IF(COUNTBLANK(D92:K92)=COLUMNS(D92:K92),0,SUM(D92:K92)*(100-'DATA ENTRY'!$G$10)/SUM($D$13:$K$13)+'DATA ENTRY'!$G$10))</f>
        <v xml:space="preserve"> </v>
      </c>
      <c r="M92" s="90" t="str">
        <f t="shared" si="22"/>
        <v xml:space="preserve"> </v>
      </c>
      <c r="N92" s="93"/>
      <c r="O92" s="93"/>
      <c r="P92" s="93"/>
      <c r="Q92" s="93"/>
      <c r="R92" s="93"/>
      <c r="S92" s="93"/>
      <c r="T92" s="89" t="str">
        <f>IF(ISBLANK($C92)," ",IF(COUNTBLANK(N92:S92)=COLUMNS(N92:S92),0,(SUM(N92:S92)*(100-'DATA ENTRY'!$G$10)/SUM($N$13:$S$13))+'DATA ENTRY'!$G$10))</f>
        <v xml:space="preserve"> </v>
      </c>
      <c r="U92" s="90" t="str">
        <f t="shared" si="23"/>
        <v xml:space="preserve"> </v>
      </c>
      <c r="V92" s="93"/>
      <c r="W92" s="93"/>
      <c r="X92" s="93"/>
      <c r="Y92" s="93"/>
      <c r="Z92" s="93"/>
      <c r="AA92" s="93"/>
      <c r="AB92" s="89" t="str">
        <f>IF(ISBLANK($C92)," ",IF(COUNTBLANK(V92:AA92)=COLUMNS(V92:AA92),0,(SUM(V92:AA92)*(100-'DATA ENTRY'!$G$10)/SUM($V$13:$AA$13))+'DATA ENTRY'!$G$10))</f>
        <v xml:space="preserve"> </v>
      </c>
      <c r="AC92" s="90" t="str">
        <f t="shared" si="24"/>
        <v xml:space="preserve"> </v>
      </c>
      <c r="AD92" s="93"/>
      <c r="AE92" s="89" t="str">
        <f>IF(ISBLANK(C92)," ",IF(ISBLANK(AD92)=TRUE,0,IF(ISTEXT(AD92)=TRUE,LOOKUP(AD92,remarks),(AD92*(100-'DATA ENTRY'!$G$10)/$AD$13)+'DATA ENTRY'!$G$10)))</f>
        <v xml:space="preserve"> </v>
      </c>
      <c r="AF92" s="91" t="str">
        <f t="shared" si="25"/>
        <v xml:space="preserve"> </v>
      </c>
      <c r="AG92" s="92" t="str">
        <f t="shared" si="26"/>
        <v xml:space="preserve"> </v>
      </c>
      <c r="AH92" s="92" t="str">
        <f t="shared" si="27"/>
        <v xml:space="preserve"> </v>
      </c>
      <c r="AI92" s="92" t="str">
        <f t="shared" si="28"/>
        <v xml:space="preserve"> </v>
      </c>
      <c r="AJ92" s="93"/>
      <c r="AK92" s="93"/>
      <c r="AL92" s="93"/>
      <c r="AM92" s="93"/>
      <c r="AN92" s="93"/>
      <c r="AO92" s="93"/>
      <c r="AP92" s="93"/>
      <c r="AQ92" s="93"/>
      <c r="AR92" s="89" t="str">
        <f>IF(ISBLANK($C92)=TRUE," ",IF(COUNTBLANK(AJ92:AQ92)=COLUMNS(AJ92:AQ92),0,SUM(AJ92:AQ92)*(100-'DATA ENTRY'!$G$10)/SUM($AJ$13:$AQ$13)+'DATA ENTRY'!$G$10))</f>
        <v xml:space="preserve"> </v>
      </c>
      <c r="AS92" s="92" t="str">
        <f t="shared" si="29"/>
        <v xml:space="preserve"> </v>
      </c>
      <c r="AT92" s="93"/>
      <c r="AU92" s="93"/>
      <c r="AV92" s="93"/>
      <c r="AW92" s="93"/>
      <c r="AX92" s="93"/>
      <c r="AY92" s="93"/>
      <c r="AZ92" s="89" t="str">
        <f>IF(ISBLANK($C92)=TRUE," ",IF(COUNTBLANK(AT92:AY92)=COLUMNS(AT92:AY92),0,(SUM(AT92:AY92)*(100-'DATA ENTRY'!$G$10)/SUM($AT$13:$AY$13))+'DATA ENTRY'!$G$10))</f>
        <v xml:space="preserve"> </v>
      </c>
      <c r="BA92" s="92" t="str">
        <f t="shared" si="30"/>
        <v xml:space="preserve"> </v>
      </c>
      <c r="BB92" s="93"/>
      <c r="BC92" s="93"/>
      <c r="BD92" s="93"/>
      <c r="BE92" s="93"/>
      <c r="BF92" s="93"/>
      <c r="BG92" s="93"/>
      <c r="BH92" s="89" t="str">
        <f>IF(ISBLANK($C92)=TRUE," ",IF(ISTEXT(AD92)=TRUE,AD92,IF(COUNTBLANK(BB92:BG92)=COLUMNS(BB92:BG92),0,(SUM(BB92:BG92)*(100-'DATA ENTRY'!$G$10)/SUM($BB$13:$BG$13))+'DATA ENTRY'!$G$10)))</f>
        <v xml:space="preserve"> </v>
      </c>
      <c r="BI92" s="92" t="str">
        <f t="shared" si="31"/>
        <v xml:space="preserve"> </v>
      </c>
      <c r="BJ92" s="93"/>
      <c r="BK92" s="89" t="str">
        <f>IF(ISBLANK(C92)=TRUE," ",IF(ISTEXT(AD92)=TRUE,AD92,IF(ISBLANK(BJ92),0,IF(ISTEXT(BJ92)=TRUE,LOOKUP(BJ92,remarks),(BJ92*(100-'DATA ENTRY'!$G$10)/$BJ$13)+'DATA ENTRY'!$G$10))))</f>
        <v xml:space="preserve"> </v>
      </c>
      <c r="BL92" s="92" t="str">
        <f t="shared" si="32"/>
        <v xml:space="preserve"> </v>
      </c>
      <c r="BM92" s="92" t="str">
        <f t="shared" si="33"/>
        <v/>
      </c>
      <c r="BN92" s="92" t="str">
        <f t="shared" si="34"/>
        <v xml:space="preserve"> </v>
      </c>
      <c r="BO92" s="92" t="str">
        <f t="shared" si="35"/>
        <v xml:space="preserve"> </v>
      </c>
      <c r="BP92" s="92" t="str">
        <f t="shared" si="36"/>
        <v xml:space="preserve"> </v>
      </c>
      <c r="BQ92" s="92" t="str">
        <f t="shared" si="37"/>
        <v/>
      </c>
      <c r="BR92" s="89" t="str">
        <f t="shared" si="38"/>
        <v xml:space="preserve"> </v>
      </c>
      <c r="BS92" s="92" t="str">
        <f t="shared" si="39"/>
        <v xml:space="preserve"> </v>
      </c>
      <c r="BT92" s="92" t="str">
        <f t="shared" si="40"/>
        <v xml:space="preserve"> </v>
      </c>
      <c r="BU92" s="54"/>
      <c r="BV92" s="54"/>
      <c r="BW92" s="28"/>
      <c r="BX92" s="28"/>
      <c r="BY92" s="28"/>
      <c r="BZ92" s="28"/>
      <c r="CA92" s="28"/>
      <c r="CB92" s="28"/>
      <c r="CC92" s="28"/>
      <c r="CD92" s="8"/>
      <c r="CE92" s="8"/>
      <c r="CF92" s="8"/>
    </row>
    <row r="93" spans="1:84" ht="34.5" customHeight="1" x14ac:dyDescent="0.3">
      <c r="A93" s="53">
        <f t="shared" si="41"/>
        <v>80</v>
      </c>
      <c r="B93" s="51"/>
      <c r="C93" s="52"/>
      <c r="D93" s="93"/>
      <c r="E93" s="93"/>
      <c r="F93" s="93"/>
      <c r="G93" s="93"/>
      <c r="H93" s="93"/>
      <c r="I93" s="93"/>
      <c r="J93" s="93"/>
      <c r="K93" s="93"/>
      <c r="L93" s="89" t="str">
        <f>IF(ISBLANK($C93)=TRUE," ",IF(COUNTBLANK(D93:K93)=COLUMNS(D93:K93),0,SUM(D93:K93)*(100-'DATA ENTRY'!$G$10)/SUM($D$13:$K$13)+'DATA ENTRY'!$G$10))</f>
        <v xml:space="preserve"> </v>
      </c>
      <c r="M93" s="90" t="str">
        <f t="shared" si="22"/>
        <v xml:space="preserve"> </v>
      </c>
      <c r="N93" s="93"/>
      <c r="O93" s="93"/>
      <c r="P93" s="93"/>
      <c r="Q93" s="93"/>
      <c r="R93" s="93"/>
      <c r="S93" s="93"/>
      <c r="T93" s="89" t="str">
        <f>IF(ISBLANK($C93)," ",IF(COUNTBLANK(N93:S93)=COLUMNS(N93:S93),0,(SUM(N93:S93)*(100-'DATA ENTRY'!$G$10)/SUM($N$13:$S$13))+'DATA ENTRY'!$G$10))</f>
        <v xml:space="preserve"> </v>
      </c>
      <c r="U93" s="90" t="str">
        <f t="shared" si="23"/>
        <v xml:space="preserve"> </v>
      </c>
      <c r="V93" s="93"/>
      <c r="W93" s="93"/>
      <c r="X93" s="93"/>
      <c r="Y93" s="93"/>
      <c r="Z93" s="93"/>
      <c r="AA93" s="93"/>
      <c r="AB93" s="89" t="str">
        <f>IF(ISBLANK($C93)," ",IF(COUNTBLANK(V93:AA93)=COLUMNS(V93:AA93),0,(SUM(V93:AA93)*(100-'DATA ENTRY'!$G$10)/SUM($V$13:$AA$13))+'DATA ENTRY'!$G$10))</f>
        <v xml:space="preserve"> </v>
      </c>
      <c r="AC93" s="90" t="str">
        <f t="shared" si="24"/>
        <v xml:space="preserve"> </v>
      </c>
      <c r="AD93" s="93"/>
      <c r="AE93" s="89" t="str">
        <f>IF(ISBLANK(C93)," ",IF(ISBLANK(AD93)=TRUE,0,IF(ISTEXT(AD93)=TRUE,LOOKUP(AD93,remarks),(AD93*(100-'DATA ENTRY'!$G$10)/$AD$13)+'DATA ENTRY'!$G$10)))</f>
        <v xml:space="preserve"> </v>
      </c>
      <c r="AF93" s="91" t="str">
        <f t="shared" si="25"/>
        <v xml:space="preserve"> </v>
      </c>
      <c r="AG93" s="92" t="str">
        <f t="shared" si="26"/>
        <v xml:space="preserve"> </v>
      </c>
      <c r="AH93" s="92" t="str">
        <f t="shared" si="27"/>
        <v xml:space="preserve"> </v>
      </c>
      <c r="AI93" s="92" t="str">
        <f t="shared" si="28"/>
        <v xml:space="preserve"> </v>
      </c>
      <c r="AJ93" s="93"/>
      <c r="AK93" s="93"/>
      <c r="AL93" s="93"/>
      <c r="AM93" s="93"/>
      <c r="AN93" s="93"/>
      <c r="AO93" s="93"/>
      <c r="AP93" s="93"/>
      <c r="AQ93" s="93"/>
      <c r="AR93" s="89" t="str">
        <f>IF(ISBLANK($C93)=TRUE," ",IF(COUNTBLANK(AJ93:AQ93)=COLUMNS(AJ93:AQ93),0,SUM(AJ93:AQ93)*(100-'DATA ENTRY'!$G$10)/SUM($AJ$13:$AQ$13)+'DATA ENTRY'!$G$10))</f>
        <v xml:space="preserve"> </v>
      </c>
      <c r="AS93" s="92" t="str">
        <f t="shared" si="29"/>
        <v xml:space="preserve"> </v>
      </c>
      <c r="AT93" s="93"/>
      <c r="AU93" s="93"/>
      <c r="AV93" s="93"/>
      <c r="AW93" s="93"/>
      <c r="AX93" s="93"/>
      <c r="AY93" s="93"/>
      <c r="AZ93" s="89" t="str">
        <f>IF(ISBLANK($C93)=TRUE," ",IF(COUNTBLANK(AT93:AY93)=COLUMNS(AT93:AY93),0,(SUM(AT93:AY93)*(100-'DATA ENTRY'!$G$10)/SUM($AT$13:$AY$13))+'DATA ENTRY'!$G$10))</f>
        <v xml:space="preserve"> </v>
      </c>
      <c r="BA93" s="92" t="str">
        <f t="shared" si="30"/>
        <v xml:space="preserve"> </v>
      </c>
      <c r="BB93" s="93"/>
      <c r="BC93" s="93"/>
      <c r="BD93" s="93"/>
      <c r="BE93" s="93"/>
      <c r="BF93" s="93"/>
      <c r="BG93" s="93"/>
      <c r="BH93" s="89" t="str">
        <f>IF(ISBLANK($C93)=TRUE," ",IF(ISTEXT(AD93)=TRUE,AD93,IF(COUNTBLANK(BB93:BG93)=COLUMNS(BB93:BG93),0,(SUM(BB93:BG93)*(100-'DATA ENTRY'!$G$10)/SUM($BB$13:$BG$13))+'DATA ENTRY'!$G$10)))</f>
        <v xml:space="preserve"> </v>
      </c>
      <c r="BI93" s="92" t="str">
        <f t="shared" si="31"/>
        <v xml:space="preserve"> </v>
      </c>
      <c r="BJ93" s="93"/>
      <c r="BK93" s="89" t="str">
        <f>IF(ISBLANK(C93)=TRUE," ",IF(ISTEXT(AD93)=TRUE,AD93,IF(ISBLANK(BJ93),0,IF(ISTEXT(BJ93)=TRUE,LOOKUP(BJ93,remarks),(BJ93*(100-'DATA ENTRY'!$G$10)/$BJ$13)+'DATA ENTRY'!$G$10))))</f>
        <v xml:space="preserve"> </v>
      </c>
      <c r="BL93" s="92" t="str">
        <f t="shared" si="32"/>
        <v xml:space="preserve"> </v>
      </c>
      <c r="BM93" s="92" t="str">
        <f t="shared" si="33"/>
        <v/>
      </c>
      <c r="BN93" s="92" t="str">
        <f t="shared" si="34"/>
        <v xml:space="preserve"> </v>
      </c>
      <c r="BO93" s="92" t="str">
        <f t="shared" si="35"/>
        <v xml:space="preserve"> </v>
      </c>
      <c r="BP93" s="92" t="str">
        <f t="shared" si="36"/>
        <v xml:space="preserve"> </v>
      </c>
      <c r="BQ93" s="92" t="str">
        <f t="shared" si="37"/>
        <v/>
      </c>
      <c r="BR93" s="89" t="str">
        <f t="shared" si="38"/>
        <v xml:space="preserve"> </v>
      </c>
      <c r="BS93" s="92" t="str">
        <f t="shared" si="39"/>
        <v xml:space="preserve"> </v>
      </c>
      <c r="BT93" s="92" t="str">
        <f t="shared" si="40"/>
        <v xml:space="preserve"> </v>
      </c>
      <c r="BU93" s="54"/>
      <c r="BV93" s="54"/>
      <c r="BW93" s="28"/>
      <c r="BX93" s="28"/>
      <c r="BY93" s="28"/>
      <c r="BZ93" s="28"/>
      <c r="CA93" s="28"/>
      <c r="CB93" s="28"/>
      <c r="CC93" s="28"/>
      <c r="CD93" s="8"/>
      <c r="CE93" s="8"/>
      <c r="CF93" s="8"/>
    </row>
    <row r="94" spans="1:84" ht="34.5" customHeight="1" x14ac:dyDescent="0.3">
      <c r="A94" s="53">
        <f t="shared" si="41"/>
        <v>81</v>
      </c>
      <c r="B94" s="51"/>
      <c r="C94" s="52"/>
      <c r="D94" s="93"/>
      <c r="E94" s="93"/>
      <c r="F94" s="93"/>
      <c r="G94" s="93"/>
      <c r="H94" s="93"/>
      <c r="I94" s="93"/>
      <c r="J94" s="93"/>
      <c r="K94" s="93"/>
      <c r="L94" s="89" t="str">
        <f>IF(ISBLANK($C94)=TRUE," ",IF(COUNTBLANK(D94:K94)=COLUMNS(D94:K94),0,SUM(D94:K94)*(100-'DATA ENTRY'!$G$10)/SUM($D$13:$K$13)+'DATA ENTRY'!$G$10))</f>
        <v xml:space="preserve"> </v>
      </c>
      <c r="M94" s="90" t="str">
        <f t="shared" si="22"/>
        <v xml:space="preserve"> </v>
      </c>
      <c r="N94" s="93"/>
      <c r="O94" s="93"/>
      <c r="P94" s="93"/>
      <c r="Q94" s="93"/>
      <c r="R94" s="93"/>
      <c r="S94" s="93"/>
      <c r="T94" s="89" t="str">
        <f>IF(ISBLANK($C94)," ",IF(COUNTBLANK(N94:S94)=COLUMNS(N94:S94),0,(SUM(N94:S94)*(100-'DATA ENTRY'!$G$10)/SUM($N$13:$S$13))+'DATA ENTRY'!$G$10))</f>
        <v xml:space="preserve"> </v>
      </c>
      <c r="U94" s="90" t="str">
        <f t="shared" si="23"/>
        <v xml:space="preserve"> </v>
      </c>
      <c r="V94" s="93"/>
      <c r="W94" s="93"/>
      <c r="X94" s="93"/>
      <c r="Y94" s="93"/>
      <c r="Z94" s="93"/>
      <c r="AA94" s="93"/>
      <c r="AB94" s="89" t="str">
        <f>IF(ISBLANK($C94)," ",IF(COUNTBLANK(V94:AA94)=COLUMNS(V94:AA94),0,(SUM(V94:AA94)*(100-'DATA ENTRY'!$G$10)/SUM($V$13:$AA$13))+'DATA ENTRY'!$G$10))</f>
        <v xml:space="preserve"> </v>
      </c>
      <c r="AC94" s="90" t="str">
        <f t="shared" si="24"/>
        <v xml:space="preserve"> </v>
      </c>
      <c r="AD94" s="93"/>
      <c r="AE94" s="89" t="str">
        <f>IF(ISBLANK(C94)," ",IF(ISBLANK(AD94)=TRUE,0,IF(ISTEXT(AD94)=TRUE,LOOKUP(AD94,remarks),(AD94*(100-'DATA ENTRY'!$G$10)/$AD$13)+'DATA ENTRY'!$G$10)))</f>
        <v xml:space="preserve"> </v>
      </c>
      <c r="AF94" s="91" t="str">
        <f t="shared" si="25"/>
        <v xml:space="preserve"> </v>
      </c>
      <c r="AG94" s="92" t="str">
        <f t="shared" si="26"/>
        <v xml:space="preserve"> </v>
      </c>
      <c r="AH94" s="92" t="str">
        <f t="shared" si="27"/>
        <v xml:space="preserve"> </v>
      </c>
      <c r="AI94" s="92" t="str">
        <f t="shared" si="28"/>
        <v xml:space="preserve"> </v>
      </c>
      <c r="AJ94" s="93"/>
      <c r="AK94" s="93"/>
      <c r="AL94" s="93"/>
      <c r="AM94" s="93"/>
      <c r="AN94" s="93"/>
      <c r="AO94" s="93"/>
      <c r="AP94" s="93"/>
      <c r="AQ94" s="93"/>
      <c r="AR94" s="89" t="str">
        <f>IF(ISBLANK($C94)=TRUE," ",IF(COUNTBLANK(AJ94:AQ94)=COLUMNS(AJ94:AQ94),0,SUM(AJ94:AQ94)*(100-'DATA ENTRY'!$G$10)/SUM($AJ$13:$AQ$13)+'DATA ENTRY'!$G$10))</f>
        <v xml:space="preserve"> </v>
      </c>
      <c r="AS94" s="92" t="str">
        <f t="shared" si="29"/>
        <v xml:space="preserve"> </v>
      </c>
      <c r="AT94" s="93"/>
      <c r="AU94" s="93"/>
      <c r="AV94" s="93"/>
      <c r="AW94" s="93"/>
      <c r="AX94" s="93"/>
      <c r="AY94" s="93"/>
      <c r="AZ94" s="89" t="str">
        <f>IF(ISBLANK($C94)=TRUE," ",IF(COUNTBLANK(AT94:AY94)=COLUMNS(AT94:AY94),0,(SUM(AT94:AY94)*(100-'DATA ENTRY'!$G$10)/SUM($AT$13:$AY$13))+'DATA ENTRY'!$G$10))</f>
        <v xml:space="preserve"> </v>
      </c>
      <c r="BA94" s="92" t="str">
        <f t="shared" si="30"/>
        <v xml:space="preserve"> </v>
      </c>
      <c r="BB94" s="93"/>
      <c r="BC94" s="93"/>
      <c r="BD94" s="93"/>
      <c r="BE94" s="93"/>
      <c r="BF94" s="93"/>
      <c r="BG94" s="93"/>
      <c r="BH94" s="89" t="str">
        <f>IF(ISBLANK($C94)=TRUE," ",IF(ISTEXT(AD94)=TRUE,AD94,IF(COUNTBLANK(BB94:BG94)=COLUMNS(BB94:BG94),0,(SUM(BB94:BG94)*(100-'DATA ENTRY'!$G$10)/SUM($BB$13:$BG$13))+'DATA ENTRY'!$G$10)))</f>
        <v xml:space="preserve"> </v>
      </c>
      <c r="BI94" s="92" t="str">
        <f t="shared" si="31"/>
        <v xml:space="preserve"> </v>
      </c>
      <c r="BJ94" s="93"/>
      <c r="BK94" s="89" t="str">
        <f>IF(ISBLANK(C94)=TRUE," ",IF(ISTEXT(AD94)=TRUE,AD94,IF(ISBLANK(BJ94),0,IF(ISTEXT(BJ94)=TRUE,LOOKUP(BJ94,remarks),(BJ94*(100-'DATA ENTRY'!$G$10)/$BJ$13)+'DATA ENTRY'!$G$10))))</f>
        <v xml:space="preserve"> </v>
      </c>
      <c r="BL94" s="92" t="str">
        <f t="shared" si="32"/>
        <v xml:space="preserve"> </v>
      </c>
      <c r="BM94" s="92" t="str">
        <f t="shared" si="33"/>
        <v/>
      </c>
      <c r="BN94" s="92" t="str">
        <f t="shared" si="34"/>
        <v xml:space="preserve"> </v>
      </c>
      <c r="BO94" s="92" t="str">
        <f t="shared" si="35"/>
        <v xml:space="preserve"> </v>
      </c>
      <c r="BP94" s="92" t="str">
        <f t="shared" si="36"/>
        <v xml:space="preserve"> </v>
      </c>
      <c r="BQ94" s="92" t="str">
        <f t="shared" si="37"/>
        <v/>
      </c>
      <c r="BR94" s="89" t="str">
        <f t="shared" si="38"/>
        <v xml:space="preserve"> </v>
      </c>
      <c r="BS94" s="92" t="str">
        <f t="shared" si="39"/>
        <v xml:space="preserve"> </v>
      </c>
      <c r="BT94" s="92" t="str">
        <f t="shared" si="40"/>
        <v xml:space="preserve"> </v>
      </c>
      <c r="BU94" s="54"/>
      <c r="BV94" s="54"/>
      <c r="BW94" s="28"/>
      <c r="BX94" s="28"/>
      <c r="BY94" s="28"/>
      <c r="BZ94" s="28"/>
      <c r="CA94" s="28"/>
      <c r="CB94" s="28"/>
      <c r="CC94" s="28"/>
      <c r="CD94" s="8"/>
      <c r="CE94" s="8"/>
      <c r="CF94" s="8"/>
    </row>
    <row r="95" spans="1:84" ht="34.5" customHeight="1" x14ac:dyDescent="0.3">
      <c r="A95" s="53">
        <f t="shared" si="41"/>
        <v>82</v>
      </c>
      <c r="B95" s="51"/>
      <c r="C95" s="52"/>
      <c r="D95" s="93"/>
      <c r="E95" s="93"/>
      <c r="F95" s="93"/>
      <c r="G95" s="93"/>
      <c r="H95" s="93"/>
      <c r="I95" s="93"/>
      <c r="J95" s="93"/>
      <c r="K95" s="93"/>
      <c r="L95" s="89" t="str">
        <f>IF(ISBLANK($C95)=TRUE," ",IF(COUNTBLANK(D95:K95)=COLUMNS(D95:K95),0,SUM(D95:K95)*(100-'DATA ENTRY'!$G$10)/SUM($D$13:$K$13)+'DATA ENTRY'!$G$10))</f>
        <v xml:space="preserve"> </v>
      </c>
      <c r="M95" s="90" t="str">
        <f t="shared" si="22"/>
        <v xml:space="preserve"> </v>
      </c>
      <c r="N95" s="93"/>
      <c r="O95" s="93"/>
      <c r="P95" s="93"/>
      <c r="Q95" s="93"/>
      <c r="R95" s="93"/>
      <c r="S95" s="93"/>
      <c r="T95" s="89" t="str">
        <f>IF(ISBLANK($C95)," ",IF(COUNTBLANK(N95:S95)=COLUMNS(N95:S95),0,(SUM(N95:S95)*(100-'DATA ENTRY'!$G$10)/SUM($N$13:$S$13))+'DATA ENTRY'!$G$10))</f>
        <v xml:space="preserve"> </v>
      </c>
      <c r="U95" s="90" t="str">
        <f t="shared" si="23"/>
        <v xml:space="preserve"> </v>
      </c>
      <c r="V95" s="93"/>
      <c r="W95" s="93"/>
      <c r="X95" s="93"/>
      <c r="Y95" s="93"/>
      <c r="Z95" s="93"/>
      <c r="AA95" s="93"/>
      <c r="AB95" s="89" t="str">
        <f>IF(ISBLANK($C95)," ",IF(COUNTBLANK(V95:AA95)=COLUMNS(V95:AA95),0,(SUM(V95:AA95)*(100-'DATA ENTRY'!$G$10)/SUM($V$13:$AA$13))+'DATA ENTRY'!$G$10))</f>
        <v xml:space="preserve"> </v>
      </c>
      <c r="AC95" s="90" t="str">
        <f t="shared" si="24"/>
        <v xml:space="preserve"> </v>
      </c>
      <c r="AD95" s="93"/>
      <c r="AE95" s="89" t="str">
        <f>IF(ISBLANK(C95)," ",IF(ISBLANK(AD95)=TRUE,0,IF(ISTEXT(AD95)=TRUE,LOOKUP(AD95,remarks),(AD95*(100-'DATA ENTRY'!$G$10)/$AD$13)+'DATA ENTRY'!$G$10)))</f>
        <v xml:space="preserve"> </v>
      </c>
      <c r="AF95" s="91" t="str">
        <f t="shared" si="25"/>
        <v xml:space="preserve"> </v>
      </c>
      <c r="AG95" s="92" t="str">
        <f t="shared" si="26"/>
        <v xml:space="preserve"> </v>
      </c>
      <c r="AH95" s="92" t="str">
        <f t="shared" si="27"/>
        <v xml:space="preserve"> </v>
      </c>
      <c r="AI95" s="92" t="str">
        <f t="shared" si="28"/>
        <v xml:space="preserve"> </v>
      </c>
      <c r="AJ95" s="93"/>
      <c r="AK95" s="93"/>
      <c r="AL95" s="93"/>
      <c r="AM95" s="93"/>
      <c r="AN95" s="93"/>
      <c r="AO95" s="93"/>
      <c r="AP95" s="93"/>
      <c r="AQ95" s="93"/>
      <c r="AR95" s="89" t="str">
        <f>IF(ISBLANK($C95)=TRUE," ",IF(COUNTBLANK(AJ95:AQ95)=COLUMNS(AJ95:AQ95),0,SUM(AJ95:AQ95)*(100-'DATA ENTRY'!$G$10)/SUM($AJ$13:$AQ$13)+'DATA ENTRY'!$G$10))</f>
        <v xml:space="preserve"> </v>
      </c>
      <c r="AS95" s="92" t="str">
        <f t="shared" si="29"/>
        <v xml:space="preserve"> </v>
      </c>
      <c r="AT95" s="93"/>
      <c r="AU95" s="93"/>
      <c r="AV95" s="93"/>
      <c r="AW95" s="93"/>
      <c r="AX95" s="93"/>
      <c r="AY95" s="93"/>
      <c r="AZ95" s="89" t="str">
        <f>IF(ISBLANK($C95)=TRUE," ",IF(COUNTBLANK(AT95:AY95)=COLUMNS(AT95:AY95),0,(SUM(AT95:AY95)*(100-'DATA ENTRY'!$G$10)/SUM($AT$13:$AY$13))+'DATA ENTRY'!$G$10))</f>
        <v xml:space="preserve"> </v>
      </c>
      <c r="BA95" s="92" t="str">
        <f t="shared" si="30"/>
        <v xml:space="preserve"> </v>
      </c>
      <c r="BB95" s="93"/>
      <c r="BC95" s="93"/>
      <c r="BD95" s="93"/>
      <c r="BE95" s="93"/>
      <c r="BF95" s="93"/>
      <c r="BG95" s="93"/>
      <c r="BH95" s="89" t="str">
        <f>IF(ISBLANK($C95)=TRUE," ",IF(ISTEXT(AD95)=TRUE,AD95,IF(COUNTBLANK(BB95:BG95)=COLUMNS(BB95:BG95),0,(SUM(BB95:BG95)*(100-'DATA ENTRY'!$G$10)/SUM($BB$13:$BG$13))+'DATA ENTRY'!$G$10)))</f>
        <v xml:space="preserve"> </v>
      </c>
      <c r="BI95" s="92" t="str">
        <f t="shared" si="31"/>
        <v xml:space="preserve"> </v>
      </c>
      <c r="BJ95" s="93"/>
      <c r="BK95" s="89" t="str">
        <f>IF(ISBLANK(C95)=TRUE," ",IF(ISTEXT(AD95)=TRUE,AD95,IF(ISBLANK(BJ95),0,IF(ISTEXT(BJ95)=TRUE,LOOKUP(BJ95,remarks),(BJ95*(100-'DATA ENTRY'!$G$10)/$BJ$13)+'DATA ENTRY'!$G$10))))</f>
        <v xml:space="preserve"> </v>
      </c>
      <c r="BL95" s="92" t="str">
        <f t="shared" si="32"/>
        <v xml:space="preserve"> </v>
      </c>
      <c r="BM95" s="92" t="str">
        <f t="shared" si="33"/>
        <v/>
      </c>
      <c r="BN95" s="92" t="str">
        <f t="shared" si="34"/>
        <v xml:space="preserve"> </v>
      </c>
      <c r="BO95" s="92" t="str">
        <f t="shared" si="35"/>
        <v xml:space="preserve"> </v>
      </c>
      <c r="BP95" s="92" t="str">
        <f t="shared" si="36"/>
        <v xml:space="preserve"> </v>
      </c>
      <c r="BQ95" s="92" t="str">
        <f t="shared" si="37"/>
        <v/>
      </c>
      <c r="BR95" s="89" t="str">
        <f t="shared" si="38"/>
        <v xml:space="preserve"> </v>
      </c>
      <c r="BS95" s="92" t="str">
        <f t="shared" si="39"/>
        <v xml:space="preserve"> </v>
      </c>
      <c r="BT95" s="92" t="str">
        <f t="shared" si="40"/>
        <v xml:space="preserve"> </v>
      </c>
      <c r="BU95" s="54"/>
      <c r="BV95" s="54"/>
      <c r="BW95" s="28"/>
      <c r="BX95" s="28"/>
      <c r="BY95" s="28"/>
      <c r="BZ95" s="28"/>
      <c r="CA95" s="28"/>
      <c r="CB95" s="28"/>
      <c r="CC95" s="28"/>
      <c r="CD95" s="8"/>
      <c r="CE95" s="8"/>
      <c r="CF95" s="8"/>
    </row>
    <row r="96" spans="1:84" ht="34.5" customHeight="1" x14ac:dyDescent="0.3">
      <c r="A96" s="53">
        <f t="shared" si="41"/>
        <v>83</v>
      </c>
      <c r="B96" s="51"/>
      <c r="C96" s="52"/>
      <c r="D96" s="93"/>
      <c r="E96" s="93"/>
      <c r="F96" s="93"/>
      <c r="G96" s="93"/>
      <c r="H96" s="93"/>
      <c r="I96" s="93"/>
      <c r="J96" s="93"/>
      <c r="K96" s="93"/>
      <c r="L96" s="89" t="str">
        <f>IF(ISBLANK($C96)=TRUE," ",IF(COUNTBLANK(D96:K96)=COLUMNS(D96:K96),0,SUM(D96:K96)*(100-'DATA ENTRY'!$G$10)/SUM($D$13:$K$13)+'DATA ENTRY'!$G$10))</f>
        <v xml:space="preserve"> </v>
      </c>
      <c r="M96" s="90" t="str">
        <f t="shared" si="22"/>
        <v xml:space="preserve"> </v>
      </c>
      <c r="N96" s="93"/>
      <c r="O96" s="93"/>
      <c r="P96" s="93"/>
      <c r="Q96" s="93"/>
      <c r="R96" s="93"/>
      <c r="S96" s="93"/>
      <c r="T96" s="89" t="str">
        <f>IF(ISBLANK($C96)," ",IF(COUNTBLANK(N96:S96)=COLUMNS(N96:S96),0,(SUM(N96:S96)*(100-'DATA ENTRY'!$G$10)/SUM($N$13:$S$13))+'DATA ENTRY'!$G$10))</f>
        <v xml:space="preserve"> </v>
      </c>
      <c r="U96" s="90" t="str">
        <f t="shared" si="23"/>
        <v xml:space="preserve"> </v>
      </c>
      <c r="V96" s="93"/>
      <c r="W96" s="93"/>
      <c r="X96" s="93"/>
      <c r="Y96" s="93"/>
      <c r="Z96" s="93"/>
      <c r="AA96" s="93"/>
      <c r="AB96" s="89" t="str">
        <f>IF(ISBLANK($C96)," ",IF(COUNTBLANK(V96:AA96)=COLUMNS(V96:AA96),0,(SUM(V96:AA96)*(100-'DATA ENTRY'!$G$10)/SUM($V$13:$AA$13))+'DATA ENTRY'!$G$10))</f>
        <v xml:space="preserve"> </v>
      </c>
      <c r="AC96" s="90" t="str">
        <f t="shared" si="24"/>
        <v xml:space="preserve"> </v>
      </c>
      <c r="AD96" s="93"/>
      <c r="AE96" s="89" t="str">
        <f>IF(ISBLANK(C96)," ",IF(ISBLANK(AD96)=TRUE,0,IF(ISTEXT(AD96)=TRUE,LOOKUP(AD96,remarks),(AD96*(100-'DATA ENTRY'!$G$10)/$AD$13)+'DATA ENTRY'!$G$10)))</f>
        <v xml:space="preserve"> </v>
      </c>
      <c r="AF96" s="91" t="str">
        <f t="shared" si="25"/>
        <v xml:space="preserve"> </v>
      </c>
      <c r="AG96" s="92" t="str">
        <f t="shared" si="26"/>
        <v xml:space="preserve"> </v>
      </c>
      <c r="AH96" s="92" t="str">
        <f t="shared" si="27"/>
        <v xml:space="preserve"> </v>
      </c>
      <c r="AI96" s="92" t="str">
        <f t="shared" si="28"/>
        <v xml:space="preserve"> </v>
      </c>
      <c r="AJ96" s="93"/>
      <c r="AK96" s="93"/>
      <c r="AL96" s="93"/>
      <c r="AM96" s="93"/>
      <c r="AN96" s="93"/>
      <c r="AO96" s="93"/>
      <c r="AP96" s="93"/>
      <c r="AQ96" s="93"/>
      <c r="AR96" s="89" t="str">
        <f>IF(ISBLANK($C96)=TRUE," ",IF(COUNTBLANK(AJ96:AQ96)=COLUMNS(AJ96:AQ96),0,SUM(AJ96:AQ96)*(100-'DATA ENTRY'!$G$10)/SUM($AJ$13:$AQ$13)+'DATA ENTRY'!$G$10))</f>
        <v xml:space="preserve"> </v>
      </c>
      <c r="AS96" s="92" t="str">
        <f t="shared" si="29"/>
        <v xml:space="preserve"> </v>
      </c>
      <c r="AT96" s="93"/>
      <c r="AU96" s="93"/>
      <c r="AV96" s="93"/>
      <c r="AW96" s="93"/>
      <c r="AX96" s="93"/>
      <c r="AY96" s="93"/>
      <c r="AZ96" s="89" t="str">
        <f>IF(ISBLANK($C96)=TRUE," ",IF(COUNTBLANK(AT96:AY96)=COLUMNS(AT96:AY96),0,(SUM(AT96:AY96)*(100-'DATA ENTRY'!$G$10)/SUM($AT$13:$AY$13))+'DATA ENTRY'!$G$10))</f>
        <v xml:space="preserve"> </v>
      </c>
      <c r="BA96" s="92" t="str">
        <f t="shared" si="30"/>
        <v xml:space="preserve"> </v>
      </c>
      <c r="BB96" s="93"/>
      <c r="BC96" s="93"/>
      <c r="BD96" s="93"/>
      <c r="BE96" s="93"/>
      <c r="BF96" s="93"/>
      <c r="BG96" s="93"/>
      <c r="BH96" s="89" t="str">
        <f>IF(ISBLANK($C96)=TRUE," ",IF(ISTEXT(AD96)=TRUE,AD96,IF(COUNTBLANK(BB96:BG96)=COLUMNS(BB96:BG96),0,(SUM(BB96:BG96)*(100-'DATA ENTRY'!$G$10)/SUM($BB$13:$BG$13))+'DATA ENTRY'!$G$10)))</f>
        <v xml:space="preserve"> </v>
      </c>
      <c r="BI96" s="92" t="str">
        <f t="shared" si="31"/>
        <v xml:space="preserve"> </v>
      </c>
      <c r="BJ96" s="93"/>
      <c r="BK96" s="89" t="str">
        <f>IF(ISBLANK(C96)=TRUE," ",IF(ISTEXT(AD96)=TRUE,AD96,IF(ISBLANK(BJ96),0,IF(ISTEXT(BJ96)=TRUE,LOOKUP(BJ96,remarks),(BJ96*(100-'DATA ENTRY'!$G$10)/$BJ$13)+'DATA ENTRY'!$G$10))))</f>
        <v xml:space="preserve"> </v>
      </c>
      <c r="BL96" s="92" t="str">
        <f t="shared" si="32"/>
        <v xml:space="preserve"> </v>
      </c>
      <c r="BM96" s="92" t="str">
        <f t="shared" si="33"/>
        <v/>
      </c>
      <c r="BN96" s="92" t="str">
        <f t="shared" si="34"/>
        <v xml:space="preserve"> </v>
      </c>
      <c r="BO96" s="92" t="str">
        <f t="shared" si="35"/>
        <v xml:space="preserve"> </v>
      </c>
      <c r="BP96" s="92" t="str">
        <f t="shared" si="36"/>
        <v xml:space="preserve"> </v>
      </c>
      <c r="BQ96" s="92" t="str">
        <f t="shared" si="37"/>
        <v/>
      </c>
      <c r="BR96" s="89" t="str">
        <f t="shared" si="38"/>
        <v xml:space="preserve"> </v>
      </c>
      <c r="BS96" s="92" t="str">
        <f t="shared" si="39"/>
        <v xml:space="preserve"> </v>
      </c>
      <c r="BT96" s="92" t="str">
        <f t="shared" si="40"/>
        <v xml:space="preserve"> </v>
      </c>
      <c r="BU96" s="54"/>
      <c r="BV96" s="54"/>
      <c r="BW96" s="28"/>
      <c r="BX96" s="28"/>
      <c r="BY96" s="28"/>
      <c r="BZ96" s="28"/>
      <c r="CA96" s="28"/>
      <c r="CB96" s="28"/>
      <c r="CC96" s="28"/>
      <c r="CD96" s="8"/>
      <c r="CE96" s="8"/>
      <c r="CF96" s="8"/>
    </row>
    <row r="97" spans="1:84" ht="34.5" customHeight="1" x14ac:dyDescent="0.3">
      <c r="A97" s="53">
        <f t="shared" si="41"/>
        <v>84</v>
      </c>
      <c r="B97" s="51"/>
      <c r="C97" s="52"/>
      <c r="D97" s="93"/>
      <c r="E97" s="93"/>
      <c r="F97" s="93"/>
      <c r="G97" s="93"/>
      <c r="H97" s="93"/>
      <c r="I97" s="93"/>
      <c r="J97" s="93"/>
      <c r="K97" s="93"/>
      <c r="L97" s="89" t="str">
        <f>IF(ISBLANK($C97)=TRUE," ",IF(COUNTBLANK(D97:K97)=COLUMNS(D97:K97),0,SUM(D97:K97)*(100-'DATA ENTRY'!$G$10)/SUM($D$13:$K$13)+'DATA ENTRY'!$G$10))</f>
        <v xml:space="preserve"> </v>
      </c>
      <c r="M97" s="90" t="str">
        <f t="shared" si="22"/>
        <v xml:space="preserve"> </v>
      </c>
      <c r="N97" s="93"/>
      <c r="O97" s="93"/>
      <c r="P97" s="93"/>
      <c r="Q97" s="93"/>
      <c r="R97" s="93"/>
      <c r="S97" s="93"/>
      <c r="T97" s="89" t="str">
        <f>IF(ISBLANK($C97)," ",IF(COUNTBLANK(N97:S97)=COLUMNS(N97:S97),0,(SUM(N97:S97)*(100-'DATA ENTRY'!$G$10)/SUM($N$13:$S$13))+'DATA ENTRY'!$G$10))</f>
        <v xml:space="preserve"> </v>
      </c>
      <c r="U97" s="90" t="str">
        <f t="shared" si="23"/>
        <v xml:space="preserve"> </v>
      </c>
      <c r="V97" s="93"/>
      <c r="W97" s="93"/>
      <c r="X97" s="93"/>
      <c r="Y97" s="93"/>
      <c r="Z97" s="93"/>
      <c r="AA97" s="93"/>
      <c r="AB97" s="89" t="str">
        <f>IF(ISBLANK($C97)," ",IF(COUNTBLANK(V97:AA97)=COLUMNS(V97:AA97),0,(SUM(V97:AA97)*(100-'DATA ENTRY'!$G$10)/SUM($V$13:$AA$13))+'DATA ENTRY'!$G$10))</f>
        <v xml:space="preserve"> </v>
      </c>
      <c r="AC97" s="90" t="str">
        <f t="shared" si="24"/>
        <v xml:space="preserve"> </v>
      </c>
      <c r="AD97" s="93"/>
      <c r="AE97" s="89" t="str">
        <f>IF(ISBLANK(C97)," ",IF(ISBLANK(AD97)=TRUE,0,IF(ISTEXT(AD97)=TRUE,LOOKUP(AD97,remarks),(AD97*(100-'DATA ENTRY'!$G$10)/$AD$13)+'DATA ENTRY'!$G$10)))</f>
        <v xml:space="preserve"> </v>
      </c>
      <c r="AF97" s="91" t="str">
        <f t="shared" si="25"/>
        <v xml:space="preserve"> </v>
      </c>
      <c r="AG97" s="92" t="str">
        <f t="shared" si="26"/>
        <v xml:space="preserve"> </v>
      </c>
      <c r="AH97" s="92" t="str">
        <f t="shared" si="27"/>
        <v xml:space="preserve"> </v>
      </c>
      <c r="AI97" s="92" t="str">
        <f t="shared" si="28"/>
        <v xml:space="preserve"> </v>
      </c>
      <c r="AJ97" s="93"/>
      <c r="AK97" s="93"/>
      <c r="AL97" s="93"/>
      <c r="AM97" s="93"/>
      <c r="AN97" s="93"/>
      <c r="AO97" s="93"/>
      <c r="AP97" s="93"/>
      <c r="AQ97" s="93"/>
      <c r="AR97" s="89" t="str">
        <f>IF(ISBLANK($C97)=TRUE," ",IF(COUNTBLANK(AJ97:AQ97)=COLUMNS(AJ97:AQ97),0,SUM(AJ97:AQ97)*(100-'DATA ENTRY'!$G$10)/SUM($AJ$13:$AQ$13)+'DATA ENTRY'!$G$10))</f>
        <v xml:space="preserve"> </v>
      </c>
      <c r="AS97" s="92" t="str">
        <f t="shared" si="29"/>
        <v xml:space="preserve"> </v>
      </c>
      <c r="AT97" s="93"/>
      <c r="AU97" s="93"/>
      <c r="AV97" s="93"/>
      <c r="AW97" s="93"/>
      <c r="AX97" s="93"/>
      <c r="AY97" s="93"/>
      <c r="AZ97" s="89" t="str">
        <f>IF(ISBLANK($C97)=TRUE," ",IF(COUNTBLANK(AT97:AY97)=COLUMNS(AT97:AY97),0,(SUM(AT97:AY97)*(100-'DATA ENTRY'!$G$10)/SUM($AT$13:$AY$13))+'DATA ENTRY'!$G$10))</f>
        <v xml:space="preserve"> </v>
      </c>
      <c r="BA97" s="92" t="str">
        <f t="shared" si="30"/>
        <v xml:space="preserve"> </v>
      </c>
      <c r="BB97" s="93"/>
      <c r="BC97" s="93"/>
      <c r="BD97" s="93"/>
      <c r="BE97" s="93"/>
      <c r="BF97" s="93"/>
      <c r="BG97" s="93"/>
      <c r="BH97" s="89" t="str">
        <f>IF(ISBLANK($C97)=TRUE," ",IF(ISTEXT(AD97)=TRUE,AD97,IF(COUNTBLANK(BB97:BG97)=COLUMNS(BB97:BG97),0,(SUM(BB97:BG97)*(100-'DATA ENTRY'!$G$10)/SUM($BB$13:$BG$13))+'DATA ENTRY'!$G$10)))</f>
        <v xml:space="preserve"> </v>
      </c>
      <c r="BI97" s="92" t="str">
        <f t="shared" si="31"/>
        <v xml:space="preserve"> </v>
      </c>
      <c r="BJ97" s="93"/>
      <c r="BK97" s="89" t="str">
        <f>IF(ISBLANK(C97)=TRUE," ",IF(ISTEXT(AD97)=TRUE,AD97,IF(ISBLANK(BJ97),0,IF(ISTEXT(BJ97)=TRUE,LOOKUP(BJ97,remarks),(BJ97*(100-'DATA ENTRY'!$G$10)/$BJ$13)+'DATA ENTRY'!$G$10))))</f>
        <v xml:space="preserve"> </v>
      </c>
      <c r="BL97" s="92" t="str">
        <f t="shared" si="32"/>
        <v xml:space="preserve"> </v>
      </c>
      <c r="BM97" s="92" t="str">
        <f t="shared" si="33"/>
        <v/>
      </c>
      <c r="BN97" s="92" t="str">
        <f t="shared" si="34"/>
        <v xml:space="preserve"> </v>
      </c>
      <c r="BO97" s="92" t="str">
        <f t="shared" si="35"/>
        <v xml:space="preserve"> </v>
      </c>
      <c r="BP97" s="92" t="str">
        <f t="shared" si="36"/>
        <v xml:space="preserve"> </v>
      </c>
      <c r="BQ97" s="92" t="str">
        <f t="shared" si="37"/>
        <v/>
      </c>
      <c r="BR97" s="89" t="str">
        <f t="shared" si="38"/>
        <v xml:space="preserve"> </v>
      </c>
      <c r="BS97" s="92" t="str">
        <f t="shared" si="39"/>
        <v xml:space="preserve"> </v>
      </c>
      <c r="BT97" s="92" t="str">
        <f t="shared" si="40"/>
        <v xml:space="preserve"> </v>
      </c>
      <c r="BU97" s="54"/>
      <c r="BV97" s="54"/>
      <c r="BW97" s="28"/>
      <c r="BX97" s="28"/>
      <c r="BY97" s="28"/>
      <c r="BZ97" s="28"/>
      <c r="CA97" s="28"/>
      <c r="CB97" s="28"/>
      <c r="CC97" s="28"/>
      <c r="CD97" s="8"/>
      <c r="CE97" s="8"/>
      <c r="CF97" s="8"/>
    </row>
    <row r="98" spans="1:84" ht="34.5" customHeight="1" x14ac:dyDescent="0.3">
      <c r="A98" s="53">
        <f t="shared" si="41"/>
        <v>85</v>
      </c>
      <c r="B98" s="51"/>
      <c r="C98" s="52"/>
      <c r="D98" s="93"/>
      <c r="E98" s="93"/>
      <c r="F98" s="93"/>
      <c r="G98" s="93"/>
      <c r="H98" s="93"/>
      <c r="I98" s="93"/>
      <c r="J98" s="93"/>
      <c r="K98" s="93"/>
      <c r="L98" s="89" t="str">
        <f>IF(ISBLANK($C98)=TRUE," ",IF(COUNTBLANK(D98:K98)=COLUMNS(D98:K98),0,SUM(D98:K98)*(100-'DATA ENTRY'!$G$10)/SUM($D$13:$K$13)+'DATA ENTRY'!$G$10))</f>
        <v xml:space="preserve"> </v>
      </c>
      <c r="M98" s="90" t="str">
        <f t="shared" si="22"/>
        <v xml:space="preserve"> </v>
      </c>
      <c r="N98" s="93"/>
      <c r="O98" s="93"/>
      <c r="P98" s="93"/>
      <c r="Q98" s="93"/>
      <c r="R98" s="93"/>
      <c r="S98" s="93"/>
      <c r="T98" s="89" t="str">
        <f>IF(ISBLANK($C98)," ",IF(COUNTBLANK(N98:S98)=COLUMNS(N98:S98),0,(SUM(N98:S98)*(100-'DATA ENTRY'!$G$10)/SUM($N$13:$S$13))+'DATA ENTRY'!$G$10))</f>
        <v xml:space="preserve"> </v>
      </c>
      <c r="U98" s="90" t="str">
        <f t="shared" si="23"/>
        <v xml:space="preserve"> </v>
      </c>
      <c r="V98" s="93"/>
      <c r="W98" s="93"/>
      <c r="X98" s="93"/>
      <c r="Y98" s="93"/>
      <c r="Z98" s="93"/>
      <c r="AA98" s="93"/>
      <c r="AB98" s="89" t="str">
        <f>IF(ISBLANK($C98)," ",IF(COUNTBLANK(V98:AA98)=COLUMNS(V98:AA98),0,(SUM(V98:AA98)*(100-'DATA ENTRY'!$G$10)/SUM($V$13:$AA$13))+'DATA ENTRY'!$G$10))</f>
        <v xml:space="preserve"> </v>
      </c>
      <c r="AC98" s="90" t="str">
        <f t="shared" si="24"/>
        <v xml:space="preserve"> </v>
      </c>
      <c r="AD98" s="93"/>
      <c r="AE98" s="89" t="str">
        <f>IF(ISBLANK(C98)," ",IF(ISBLANK(AD98)=TRUE,0,IF(ISTEXT(AD98)=TRUE,LOOKUP(AD98,remarks),(AD98*(100-'DATA ENTRY'!$G$10)/$AD$13)+'DATA ENTRY'!$G$10)))</f>
        <v xml:space="preserve"> </v>
      </c>
      <c r="AF98" s="91" t="str">
        <f t="shared" si="25"/>
        <v xml:space="preserve"> </v>
      </c>
      <c r="AG98" s="92" t="str">
        <f t="shared" si="26"/>
        <v xml:space="preserve"> </v>
      </c>
      <c r="AH98" s="92" t="str">
        <f t="shared" si="27"/>
        <v xml:space="preserve"> </v>
      </c>
      <c r="AI98" s="92" t="str">
        <f t="shared" si="28"/>
        <v xml:space="preserve"> </v>
      </c>
      <c r="AJ98" s="93"/>
      <c r="AK98" s="93"/>
      <c r="AL98" s="93"/>
      <c r="AM98" s="93"/>
      <c r="AN98" s="93"/>
      <c r="AO98" s="93"/>
      <c r="AP98" s="93"/>
      <c r="AQ98" s="93"/>
      <c r="AR98" s="89" t="str">
        <f>IF(ISBLANK($C98)=TRUE," ",IF(COUNTBLANK(AJ98:AQ98)=COLUMNS(AJ98:AQ98),0,SUM(AJ98:AQ98)*(100-'DATA ENTRY'!$G$10)/SUM($AJ$13:$AQ$13)+'DATA ENTRY'!$G$10))</f>
        <v xml:space="preserve"> </v>
      </c>
      <c r="AS98" s="92" t="str">
        <f t="shared" si="29"/>
        <v xml:space="preserve"> </v>
      </c>
      <c r="AT98" s="93"/>
      <c r="AU98" s="93"/>
      <c r="AV98" s="93"/>
      <c r="AW98" s="93"/>
      <c r="AX98" s="93"/>
      <c r="AY98" s="93"/>
      <c r="AZ98" s="89" t="str">
        <f>IF(ISBLANK($C98)=TRUE," ",IF(COUNTBLANK(AT98:AY98)=COLUMNS(AT98:AY98),0,(SUM(AT98:AY98)*(100-'DATA ENTRY'!$G$10)/SUM($AT$13:$AY$13))+'DATA ENTRY'!$G$10))</f>
        <v xml:space="preserve"> </v>
      </c>
      <c r="BA98" s="92" t="str">
        <f t="shared" si="30"/>
        <v xml:space="preserve"> </v>
      </c>
      <c r="BB98" s="93"/>
      <c r="BC98" s="93"/>
      <c r="BD98" s="93"/>
      <c r="BE98" s="93"/>
      <c r="BF98" s="93"/>
      <c r="BG98" s="93"/>
      <c r="BH98" s="89" t="str">
        <f>IF(ISBLANK($C98)=TRUE," ",IF(ISTEXT(AD98)=TRUE,AD98,IF(COUNTBLANK(BB98:BG98)=COLUMNS(BB98:BG98),0,(SUM(BB98:BG98)*(100-'DATA ENTRY'!$G$10)/SUM($BB$13:$BG$13))+'DATA ENTRY'!$G$10)))</f>
        <v xml:space="preserve"> </v>
      </c>
      <c r="BI98" s="92" t="str">
        <f t="shared" si="31"/>
        <v xml:space="preserve"> </v>
      </c>
      <c r="BJ98" s="93"/>
      <c r="BK98" s="89" t="str">
        <f>IF(ISBLANK(C98)=TRUE," ",IF(ISTEXT(AD98)=TRUE,AD98,IF(ISBLANK(BJ98),0,IF(ISTEXT(BJ98)=TRUE,LOOKUP(BJ98,remarks),(BJ98*(100-'DATA ENTRY'!$G$10)/$BJ$13)+'DATA ENTRY'!$G$10))))</f>
        <v xml:space="preserve"> </v>
      </c>
      <c r="BL98" s="92" t="str">
        <f t="shared" si="32"/>
        <v xml:space="preserve"> </v>
      </c>
      <c r="BM98" s="92" t="str">
        <f t="shared" si="33"/>
        <v/>
      </c>
      <c r="BN98" s="92" t="str">
        <f t="shared" si="34"/>
        <v xml:space="preserve"> </v>
      </c>
      <c r="BO98" s="92" t="str">
        <f t="shared" si="35"/>
        <v xml:space="preserve"> </v>
      </c>
      <c r="BP98" s="92" t="str">
        <f t="shared" si="36"/>
        <v xml:space="preserve"> </v>
      </c>
      <c r="BQ98" s="92" t="str">
        <f t="shared" si="37"/>
        <v/>
      </c>
      <c r="BR98" s="89" t="str">
        <f t="shared" si="38"/>
        <v xml:space="preserve"> </v>
      </c>
      <c r="BS98" s="92" t="str">
        <f t="shared" si="39"/>
        <v xml:space="preserve"> </v>
      </c>
      <c r="BT98" s="92" t="str">
        <f t="shared" si="40"/>
        <v xml:space="preserve"> </v>
      </c>
      <c r="BU98" s="54"/>
      <c r="BV98" s="54"/>
      <c r="BW98" s="28"/>
      <c r="BX98" s="28"/>
      <c r="BY98" s="28"/>
      <c r="BZ98" s="28"/>
      <c r="CA98" s="28"/>
      <c r="CB98" s="28"/>
      <c r="CC98" s="28"/>
      <c r="CD98" s="8"/>
      <c r="CE98" s="8"/>
      <c r="CF98" s="8"/>
    </row>
    <row r="99" spans="1:84" ht="34.5" customHeight="1" x14ac:dyDescent="0.3">
      <c r="A99" s="53">
        <f t="shared" si="41"/>
        <v>86</v>
      </c>
      <c r="B99" s="51"/>
      <c r="C99" s="52"/>
      <c r="D99" s="93"/>
      <c r="E99" s="93"/>
      <c r="F99" s="93"/>
      <c r="G99" s="93"/>
      <c r="H99" s="93"/>
      <c r="I99" s="93"/>
      <c r="J99" s="93"/>
      <c r="K99" s="93"/>
      <c r="L99" s="89" t="str">
        <f>IF(ISBLANK($C99)=TRUE," ",IF(COUNTBLANK(D99:K99)=COLUMNS(D99:K99),0,SUM(D99:K99)*(100-'DATA ENTRY'!$G$10)/SUM($D$13:$K$13)+'DATA ENTRY'!$G$10))</f>
        <v xml:space="preserve"> </v>
      </c>
      <c r="M99" s="90" t="str">
        <f t="shared" si="22"/>
        <v xml:space="preserve"> </v>
      </c>
      <c r="N99" s="93"/>
      <c r="O99" s="93"/>
      <c r="P99" s="93"/>
      <c r="Q99" s="93"/>
      <c r="R99" s="93"/>
      <c r="S99" s="93"/>
      <c r="T99" s="89" t="str">
        <f>IF(ISBLANK($C99)," ",IF(COUNTBLANK(N99:S99)=COLUMNS(N99:S99),0,(SUM(N99:S99)*(100-'DATA ENTRY'!$G$10)/SUM($N$13:$S$13))+'DATA ENTRY'!$G$10))</f>
        <v xml:space="preserve"> </v>
      </c>
      <c r="U99" s="90" t="str">
        <f t="shared" si="23"/>
        <v xml:space="preserve"> </v>
      </c>
      <c r="V99" s="93"/>
      <c r="W99" s="93"/>
      <c r="X99" s="93"/>
      <c r="Y99" s="93"/>
      <c r="Z99" s="93"/>
      <c r="AA99" s="93"/>
      <c r="AB99" s="89" t="str">
        <f>IF(ISBLANK($C99)," ",IF(COUNTBLANK(V99:AA99)=COLUMNS(V99:AA99),0,(SUM(V99:AA99)*(100-'DATA ENTRY'!$G$10)/SUM($V$13:$AA$13))+'DATA ENTRY'!$G$10))</f>
        <v xml:space="preserve"> </v>
      </c>
      <c r="AC99" s="90" t="str">
        <f t="shared" si="24"/>
        <v xml:space="preserve"> </v>
      </c>
      <c r="AD99" s="93"/>
      <c r="AE99" s="89" t="str">
        <f>IF(ISBLANK(C99)," ",IF(ISBLANK(AD99)=TRUE,0,IF(ISTEXT(AD99)=TRUE,LOOKUP(AD99,remarks),(AD99*(100-'DATA ENTRY'!$G$10)/$AD$13)+'DATA ENTRY'!$G$10)))</f>
        <v xml:space="preserve"> </v>
      </c>
      <c r="AF99" s="91" t="str">
        <f t="shared" si="25"/>
        <v xml:space="preserve"> </v>
      </c>
      <c r="AG99" s="92" t="str">
        <f t="shared" si="26"/>
        <v xml:space="preserve"> </v>
      </c>
      <c r="AH99" s="92" t="str">
        <f t="shared" si="27"/>
        <v xml:space="preserve"> </v>
      </c>
      <c r="AI99" s="92" t="str">
        <f t="shared" si="28"/>
        <v xml:space="preserve"> </v>
      </c>
      <c r="AJ99" s="93"/>
      <c r="AK99" s="93"/>
      <c r="AL99" s="93"/>
      <c r="AM99" s="93"/>
      <c r="AN99" s="93"/>
      <c r="AO99" s="93"/>
      <c r="AP99" s="93"/>
      <c r="AQ99" s="93"/>
      <c r="AR99" s="89" t="str">
        <f>IF(ISBLANK($C99)=TRUE," ",IF(COUNTBLANK(AJ99:AQ99)=COLUMNS(AJ99:AQ99),0,SUM(AJ99:AQ99)*(100-'DATA ENTRY'!$G$10)/SUM($AJ$13:$AQ$13)+'DATA ENTRY'!$G$10))</f>
        <v xml:space="preserve"> </v>
      </c>
      <c r="AS99" s="92" t="str">
        <f t="shared" si="29"/>
        <v xml:space="preserve"> </v>
      </c>
      <c r="AT99" s="93"/>
      <c r="AU99" s="93"/>
      <c r="AV99" s="93"/>
      <c r="AW99" s="93"/>
      <c r="AX99" s="93"/>
      <c r="AY99" s="93"/>
      <c r="AZ99" s="89" t="str">
        <f>IF(ISBLANK($C99)=TRUE," ",IF(COUNTBLANK(AT99:AY99)=COLUMNS(AT99:AY99),0,(SUM(AT99:AY99)*(100-'DATA ENTRY'!$G$10)/SUM($AT$13:$AY$13))+'DATA ENTRY'!$G$10))</f>
        <v xml:space="preserve"> </v>
      </c>
      <c r="BA99" s="92" t="str">
        <f t="shared" si="30"/>
        <v xml:space="preserve"> </v>
      </c>
      <c r="BB99" s="93"/>
      <c r="BC99" s="93"/>
      <c r="BD99" s="93"/>
      <c r="BE99" s="93"/>
      <c r="BF99" s="93"/>
      <c r="BG99" s="93"/>
      <c r="BH99" s="89" t="str">
        <f>IF(ISBLANK($C99)=TRUE," ",IF(ISTEXT(AD99)=TRUE,AD99,IF(COUNTBLANK(BB99:BG99)=COLUMNS(BB99:BG99),0,(SUM(BB99:BG99)*(100-'DATA ENTRY'!$G$10)/SUM($BB$13:$BG$13))+'DATA ENTRY'!$G$10)))</f>
        <v xml:space="preserve"> </v>
      </c>
      <c r="BI99" s="92" t="str">
        <f t="shared" si="31"/>
        <v xml:space="preserve"> </v>
      </c>
      <c r="BJ99" s="93"/>
      <c r="BK99" s="89" t="str">
        <f>IF(ISBLANK(C99)=TRUE," ",IF(ISTEXT(AD99)=TRUE,AD99,IF(ISBLANK(BJ99),0,IF(ISTEXT(BJ99)=TRUE,LOOKUP(BJ99,remarks),(BJ99*(100-'DATA ENTRY'!$G$10)/$BJ$13)+'DATA ENTRY'!$G$10))))</f>
        <v xml:space="preserve"> </v>
      </c>
      <c r="BL99" s="92" t="str">
        <f t="shared" si="32"/>
        <v xml:space="preserve"> </v>
      </c>
      <c r="BM99" s="92" t="str">
        <f t="shared" si="33"/>
        <v/>
      </c>
      <c r="BN99" s="92" t="str">
        <f t="shared" si="34"/>
        <v xml:space="preserve"> </v>
      </c>
      <c r="BO99" s="92" t="str">
        <f t="shared" si="35"/>
        <v xml:space="preserve"> </v>
      </c>
      <c r="BP99" s="92" t="str">
        <f t="shared" si="36"/>
        <v xml:space="preserve"> </v>
      </c>
      <c r="BQ99" s="92" t="str">
        <f t="shared" si="37"/>
        <v/>
      </c>
      <c r="BR99" s="89" t="str">
        <f t="shared" si="38"/>
        <v xml:space="preserve"> </v>
      </c>
      <c r="BS99" s="92" t="str">
        <f t="shared" si="39"/>
        <v xml:space="preserve"> </v>
      </c>
      <c r="BT99" s="92" t="str">
        <f t="shared" si="40"/>
        <v xml:space="preserve"> </v>
      </c>
      <c r="BU99" s="54"/>
      <c r="BV99" s="54"/>
      <c r="BW99" s="28"/>
      <c r="BX99" s="28"/>
      <c r="BY99" s="28"/>
      <c r="BZ99" s="28"/>
      <c r="CA99" s="28"/>
      <c r="CB99" s="28"/>
      <c r="CC99" s="28"/>
      <c r="CD99" s="8"/>
      <c r="CE99" s="8"/>
      <c r="CF99" s="8"/>
    </row>
    <row r="100" spans="1:84" ht="34.5" customHeight="1" x14ac:dyDescent="0.3">
      <c r="A100" s="53">
        <f t="shared" si="41"/>
        <v>87</v>
      </c>
      <c r="B100" s="51"/>
      <c r="C100" s="52"/>
      <c r="D100" s="93"/>
      <c r="E100" s="93"/>
      <c r="F100" s="93"/>
      <c r="G100" s="93"/>
      <c r="H100" s="93"/>
      <c r="I100" s="93"/>
      <c r="J100" s="93"/>
      <c r="K100" s="93"/>
      <c r="L100" s="89" t="str">
        <f>IF(ISBLANK($C100)=TRUE," ",IF(COUNTBLANK(D100:K100)=COLUMNS(D100:K100),0,SUM(D100:K100)*(100-'DATA ENTRY'!$G$10)/SUM($D$13:$K$13)+'DATA ENTRY'!$G$10))</f>
        <v xml:space="preserve"> </v>
      </c>
      <c r="M100" s="90" t="str">
        <f t="shared" si="22"/>
        <v xml:space="preserve"> </v>
      </c>
      <c r="N100" s="93"/>
      <c r="O100" s="93"/>
      <c r="P100" s="93"/>
      <c r="Q100" s="93"/>
      <c r="R100" s="93"/>
      <c r="S100" s="93"/>
      <c r="T100" s="89" t="str">
        <f>IF(ISBLANK($C100)," ",IF(COUNTBLANK(N100:S100)=COLUMNS(N100:S100),0,(SUM(N100:S100)*(100-'DATA ENTRY'!$G$10)/SUM($N$13:$S$13))+'DATA ENTRY'!$G$10))</f>
        <v xml:space="preserve"> </v>
      </c>
      <c r="U100" s="90" t="str">
        <f t="shared" si="23"/>
        <v xml:space="preserve"> </v>
      </c>
      <c r="V100" s="93"/>
      <c r="W100" s="93"/>
      <c r="X100" s="93"/>
      <c r="Y100" s="93"/>
      <c r="Z100" s="93"/>
      <c r="AA100" s="93"/>
      <c r="AB100" s="89" t="str">
        <f>IF(ISBLANK($C100)," ",IF(COUNTBLANK(V100:AA100)=COLUMNS(V100:AA100),0,(SUM(V100:AA100)*(100-'DATA ENTRY'!$G$10)/SUM($V$13:$AA$13))+'DATA ENTRY'!$G$10))</f>
        <v xml:space="preserve"> </v>
      </c>
      <c r="AC100" s="90" t="str">
        <f t="shared" si="24"/>
        <v xml:space="preserve"> </v>
      </c>
      <c r="AD100" s="93"/>
      <c r="AE100" s="89" t="str">
        <f>IF(ISBLANK(C100)," ",IF(ISBLANK(AD100)=TRUE,0,IF(ISTEXT(AD100)=TRUE,LOOKUP(AD100,remarks),(AD100*(100-'DATA ENTRY'!$G$10)/$AD$13)+'DATA ENTRY'!$G$10)))</f>
        <v xml:space="preserve"> </v>
      </c>
      <c r="AF100" s="91" t="str">
        <f t="shared" si="25"/>
        <v xml:space="preserve"> </v>
      </c>
      <c r="AG100" s="92" t="str">
        <f t="shared" si="26"/>
        <v xml:space="preserve"> </v>
      </c>
      <c r="AH100" s="92" t="str">
        <f t="shared" si="27"/>
        <v xml:space="preserve"> </v>
      </c>
      <c r="AI100" s="92" t="str">
        <f t="shared" si="28"/>
        <v xml:space="preserve"> </v>
      </c>
      <c r="AJ100" s="93"/>
      <c r="AK100" s="93"/>
      <c r="AL100" s="93"/>
      <c r="AM100" s="93"/>
      <c r="AN100" s="93"/>
      <c r="AO100" s="93"/>
      <c r="AP100" s="93"/>
      <c r="AQ100" s="93"/>
      <c r="AR100" s="89" t="str">
        <f>IF(ISBLANK($C100)=TRUE," ",IF(COUNTBLANK(AJ100:AQ100)=COLUMNS(AJ100:AQ100),0,SUM(AJ100:AQ100)*(100-'DATA ENTRY'!$G$10)/SUM($AJ$13:$AQ$13)+'DATA ENTRY'!$G$10))</f>
        <v xml:space="preserve"> </v>
      </c>
      <c r="AS100" s="92" t="str">
        <f t="shared" si="29"/>
        <v xml:space="preserve"> </v>
      </c>
      <c r="AT100" s="93"/>
      <c r="AU100" s="93"/>
      <c r="AV100" s="93"/>
      <c r="AW100" s="93"/>
      <c r="AX100" s="93"/>
      <c r="AY100" s="93"/>
      <c r="AZ100" s="89" t="str">
        <f>IF(ISBLANK($C100)=TRUE," ",IF(COUNTBLANK(AT100:AY100)=COLUMNS(AT100:AY100),0,(SUM(AT100:AY100)*(100-'DATA ENTRY'!$G$10)/SUM($AT$13:$AY$13))+'DATA ENTRY'!$G$10))</f>
        <v xml:space="preserve"> </v>
      </c>
      <c r="BA100" s="92" t="str">
        <f t="shared" si="30"/>
        <v xml:space="preserve"> </v>
      </c>
      <c r="BB100" s="93"/>
      <c r="BC100" s="93"/>
      <c r="BD100" s="93"/>
      <c r="BE100" s="93"/>
      <c r="BF100" s="93"/>
      <c r="BG100" s="93"/>
      <c r="BH100" s="89" t="str">
        <f>IF(ISBLANK($C100)=TRUE," ",IF(ISTEXT(AD100)=TRUE,AD100,IF(COUNTBLANK(BB100:BG100)=COLUMNS(BB100:BG100),0,(SUM(BB100:BG100)*(100-'DATA ENTRY'!$G$10)/SUM($BB$13:$BG$13))+'DATA ENTRY'!$G$10)))</f>
        <v xml:space="preserve"> </v>
      </c>
      <c r="BI100" s="92" t="str">
        <f t="shared" si="31"/>
        <v xml:space="preserve"> </v>
      </c>
      <c r="BJ100" s="93"/>
      <c r="BK100" s="89" t="str">
        <f>IF(ISBLANK(C100)=TRUE," ",IF(ISTEXT(AD100)=TRUE,AD100,IF(ISBLANK(BJ100),0,IF(ISTEXT(BJ100)=TRUE,LOOKUP(BJ100,remarks),(BJ100*(100-'DATA ENTRY'!$G$10)/$BJ$13)+'DATA ENTRY'!$G$10))))</f>
        <v xml:space="preserve"> </v>
      </c>
      <c r="BL100" s="92" t="str">
        <f t="shared" si="32"/>
        <v xml:space="preserve"> </v>
      </c>
      <c r="BM100" s="92" t="str">
        <f t="shared" si="33"/>
        <v/>
      </c>
      <c r="BN100" s="92" t="str">
        <f t="shared" si="34"/>
        <v xml:space="preserve"> </v>
      </c>
      <c r="BO100" s="92" t="str">
        <f t="shared" si="35"/>
        <v xml:space="preserve"> </v>
      </c>
      <c r="BP100" s="92" t="str">
        <f t="shared" si="36"/>
        <v xml:space="preserve"> </v>
      </c>
      <c r="BQ100" s="92" t="str">
        <f t="shared" si="37"/>
        <v/>
      </c>
      <c r="BR100" s="89" t="str">
        <f t="shared" si="38"/>
        <v xml:space="preserve"> </v>
      </c>
      <c r="BS100" s="92" t="str">
        <f t="shared" si="39"/>
        <v xml:space="preserve"> </v>
      </c>
      <c r="BT100" s="92" t="str">
        <f t="shared" si="40"/>
        <v xml:space="preserve"> </v>
      </c>
      <c r="BU100" s="54"/>
      <c r="CA100" s="28"/>
      <c r="CB100" s="28"/>
      <c r="CC100" s="28"/>
      <c r="CD100" s="8"/>
      <c r="CE100" s="8"/>
      <c r="CF100" s="8"/>
    </row>
    <row r="101" spans="1:84" ht="34.5" customHeight="1" x14ac:dyDescent="0.3">
      <c r="A101" s="53">
        <f t="shared" si="41"/>
        <v>88</v>
      </c>
      <c r="B101" s="51"/>
      <c r="C101" s="52"/>
      <c r="D101" s="93"/>
      <c r="E101" s="93"/>
      <c r="F101" s="93"/>
      <c r="G101" s="93"/>
      <c r="H101" s="93"/>
      <c r="I101" s="93"/>
      <c r="J101" s="93"/>
      <c r="K101" s="93"/>
      <c r="L101" s="89" t="str">
        <f>IF(ISBLANK($C101)=TRUE," ",IF(COUNTBLANK(D101:K101)=COLUMNS(D101:K101),0,SUM(D101:K101)*(100-'DATA ENTRY'!$G$10)/SUM($D$13:$K$13)+'DATA ENTRY'!$G$10))</f>
        <v xml:space="preserve"> </v>
      </c>
      <c r="M101" s="90" t="str">
        <f t="shared" si="22"/>
        <v xml:space="preserve"> </v>
      </c>
      <c r="N101" s="93"/>
      <c r="O101" s="93"/>
      <c r="P101" s="93"/>
      <c r="Q101" s="93"/>
      <c r="R101" s="93"/>
      <c r="S101" s="93"/>
      <c r="T101" s="89" t="str">
        <f>IF(ISBLANK($C101)," ",IF(COUNTBLANK(N101:S101)=COLUMNS(N101:S101),0,(SUM(N101:S101)*(100-'DATA ENTRY'!$G$10)/SUM($N$13:$S$13))+'DATA ENTRY'!$G$10))</f>
        <v xml:space="preserve"> </v>
      </c>
      <c r="U101" s="90" t="str">
        <f t="shared" si="23"/>
        <v xml:space="preserve"> </v>
      </c>
      <c r="V101" s="93"/>
      <c r="W101" s="93"/>
      <c r="X101" s="93"/>
      <c r="Y101" s="93"/>
      <c r="Z101" s="93"/>
      <c r="AA101" s="93"/>
      <c r="AB101" s="89" t="str">
        <f>IF(ISBLANK($C101)," ",IF(COUNTBLANK(V101:AA101)=COLUMNS(V101:AA101),0,(SUM(V101:AA101)*(100-'DATA ENTRY'!$G$10)/SUM($V$13:$AA$13))+'DATA ENTRY'!$G$10))</f>
        <v xml:space="preserve"> </v>
      </c>
      <c r="AC101" s="90" t="str">
        <f t="shared" si="24"/>
        <v xml:space="preserve"> </v>
      </c>
      <c r="AD101" s="93"/>
      <c r="AE101" s="89" t="str">
        <f>IF(ISBLANK(C101)," ",IF(ISBLANK(AD101)=TRUE,0,IF(ISTEXT(AD101)=TRUE,LOOKUP(AD101,remarks),(AD101*(100-'DATA ENTRY'!$G$10)/$AD$13)+'DATA ENTRY'!$G$10)))</f>
        <v xml:space="preserve"> </v>
      </c>
      <c r="AF101" s="91" t="str">
        <f t="shared" si="25"/>
        <v xml:space="preserve"> </v>
      </c>
      <c r="AG101" s="92" t="str">
        <f t="shared" si="26"/>
        <v xml:space="preserve"> </v>
      </c>
      <c r="AH101" s="92" t="str">
        <f t="shared" si="27"/>
        <v xml:space="preserve"> </v>
      </c>
      <c r="AI101" s="92" t="str">
        <f t="shared" si="28"/>
        <v xml:space="preserve"> </v>
      </c>
      <c r="AJ101" s="93"/>
      <c r="AK101" s="93"/>
      <c r="AL101" s="93"/>
      <c r="AM101" s="93"/>
      <c r="AN101" s="93"/>
      <c r="AO101" s="93"/>
      <c r="AP101" s="93"/>
      <c r="AQ101" s="93"/>
      <c r="AR101" s="89" t="str">
        <f>IF(ISBLANK($C101)=TRUE," ",IF(COUNTBLANK(AJ101:AQ101)=COLUMNS(AJ101:AQ101),0,SUM(AJ101:AQ101)*(100-'DATA ENTRY'!$G$10)/SUM($AJ$13:$AQ$13)+'DATA ENTRY'!$G$10))</f>
        <v xml:space="preserve"> </v>
      </c>
      <c r="AS101" s="92" t="str">
        <f t="shared" si="29"/>
        <v xml:space="preserve"> </v>
      </c>
      <c r="AT101" s="93"/>
      <c r="AU101" s="93"/>
      <c r="AV101" s="93"/>
      <c r="AW101" s="93"/>
      <c r="AX101" s="93"/>
      <c r="AY101" s="93"/>
      <c r="AZ101" s="89" t="str">
        <f>IF(ISBLANK($C101)=TRUE," ",IF(COUNTBLANK(AT101:AY101)=COLUMNS(AT101:AY101),0,(SUM(AT101:AY101)*(100-'DATA ENTRY'!$G$10)/SUM($AT$13:$AY$13))+'DATA ENTRY'!$G$10))</f>
        <v xml:space="preserve"> </v>
      </c>
      <c r="BA101" s="92" t="str">
        <f t="shared" si="30"/>
        <v xml:space="preserve"> </v>
      </c>
      <c r="BB101" s="93"/>
      <c r="BC101" s="93"/>
      <c r="BD101" s="93"/>
      <c r="BE101" s="93"/>
      <c r="BF101" s="93"/>
      <c r="BG101" s="93"/>
      <c r="BH101" s="89" t="str">
        <f>IF(ISBLANK($C101)=TRUE," ",IF(ISTEXT(AD101)=TRUE,AD101,IF(COUNTBLANK(BB101:BG101)=COLUMNS(BB101:BG101),0,(SUM(BB101:BG101)*(100-'DATA ENTRY'!$G$10)/SUM($BB$13:$BG$13))+'DATA ENTRY'!$G$10)))</f>
        <v xml:space="preserve"> </v>
      </c>
      <c r="BI101" s="92" t="str">
        <f t="shared" si="31"/>
        <v xml:space="preserve"> </v>
      </c>
      <c r="BJ101" s="93"/>
      <c r="BK101" s="89" t="str">
        <f>IF(ISBLANK(C101)=TRUE," ",IF(ISTEXT(AD101)=TRUE,AD101,IF(ISBLANK(BJ101),0,IF(ISTEXT(BJ101)=TRUE,LOOKUP(BJ101,remarks),(BJ101*(100-'DATA ENTRY'!$G$10)/$BJ$13)+'DATA ENTRY'!$G$10))))</f>
        <v xml:space="preserve"> </v>
      </c>
      <c r="BL101" s="92" t="str">
        <f t="shared" si="32"/>
        <v xml:space="preserve"> </v>
      </c>
      <c r="BM101" s="92" t="str">
        <f t="shared" si="33"/>
        <v/>
      </c>
      <c r="BN101" s="92" t="str">
        <f t="shared" si="34"/>
        <v xml:space="preserve"> </v>
      </c>
      <c r="BO101" s="92" t="str">
        <f t="shared" si="35"/>
        <v xml:space="preserve"> </v>
      </c>
      <c r="BP101" s="92" t="str">
        <f t="shared" si="36"/>
        <v xml:space="preserve"> </v>
      </c>
      <c r="BQ101" s="92" t="str">
        <f t="shared" si="37"/>
        <v/>
      </c>
      <c r="BR101" s="89" t="str">
        <f t="shared" si="38"/>
        <v xml:space="preserve"> </v>
      </c>
      <c r="BS101" s="92" t="str">
        <f t="shared" si="39"/>
        <v xml:space="preserve"> </v>
      </c>
      <c r="BT101" s="92" t="str">
        <f t="shared" si="40"/>
        <v xml:space="preserve"> </v>
      </c>
      <c r="BU101" s="54"/>
      <c r="CA101" s="28"/>
      <c r="CB101" s="28"/>
      <c r="CC101" s="28"/>
      <c r="CD101" s="8"/>
      <c r="CE101" s="8"/>
      <c r="CF101" s="8"/>
    </row>
    <row r="102" spans="1:84" ht="34.5" customHeight="1" x14ac:dyDescent="0.3">
      <c r="A102" s="53">
        <f t="shared" si="41"/>
        <v>89</v>
      </c>
      <c r="B102" s="51"/>
      <c r="C102" s="52"/>
      <c r="D102" s="93"/>
      <c r="E102" s="93"/>
      <c r="F102" s="93"/>
      <c r="G102" s="93"/>
      <c r="H102" s="93"/>
      <c r="I102" s="93"/>
      <c r="J102" s="93"/>
      <c r="K102" s="93"/>
      <c r="L102" s="89" t="str">
        <f>IF(ISBLANK($C102)=TRUE," ",IF(COUNTBLANK(D102:K102)=COLUMNS(D102:K102),0,SUM(D102:K102)*(100-'DATA ENTRY'!$G$10)/SUM($D$13:$K$13)+'DATA ENTRY'!$G$10))</f>
        <v xml:space="preserve"> </v>
      </c>
      <c r="M102" s="90" t="str">
        <f t="shared" si="22"/>
        <v xml:space="preserve"> </v>
      </c>
      <c r="N102" s="93"/>
      <c r="O102" s="93"/>
      <c r="P102" s="93"/>
      <c r="Q102" s="93"/>
      <c r="R102" s="93"/>
      <c r="S102" s="93"/>
      <c r="T102" s="89" t="str">
        <f>IF(ISBLANK($C102)," ",IF(COUNTBLANK(N102:S102)=COLUMNS(N102:S102),0,(SUM(N102:S102)*(100-'DATA ENTRY'!$G$10)/SUM($N$13:$S$13))+'DATA ENTRY'!$G$10))</f>
        <v xml:space="preserve"> </v>
      </c>
      <c r="U102" s="90" t="str">
        <f t="shared" si="23"/>
        <v xml:space="preserve"> </v>
      </c>
      <c r="V102" s="93"/>
      <c r="W102" s="93"/>
      <c r="X102" s="93"/>
      <c r="Y102" s="93"/>
      <c r="Z102" s="93"/>
      <c r="AA102" s="93"/>
      <c r="AB102" s="89" t="str">
        <f>IF(ISBLANK($C102)," ",IF(COUNTBLANK(V102:AA102)=COLUMNS(V102:AA102),0,(SUM(V102:AA102)*(100-'DATA ENTRY'!$G$10)/SUM($V$13:$AA$13))+'DATA ENTRY'!$G$10))</f>
        <v xml:space="preserve"> </v>
      </c>
      <c r="AC102" s="90" t="str">
        <f t="shared" si="24"/>
        <v xml:space="preserve"> </v>
      </c>
      <c r="AD102" s="93"/>
      <c r="AE102" s="89" t="str">
        <f>IF(ISBLANK(C102)," ",IF(ISBLANK(AD102)=TRUE,0,IF(ISTEXT(AD102)=TRUE,LOOKUP(AD102,remarks),(AD102*(100-'DATA ENTRY'!$G$10)/$AD$13)+'DATA ENTRY'!$G$10)))</f>
        <v xml:space="preserve"> </v>
      </c>
      <c r="AF102" s="91" t="str">
        <f t="shared" si="25"/>
        <v xml:space="preserve"> </v>
      </c>
      <c r="AG102" s="92" t="str">
        <f t="shared" si="26"/>
        <v xml:space="preserve"> </v>
      </c>
      <c r="AH102" s="92" t="str">
        <f t="shared" si="27"/>
        <v xml:space="preserve"> </v>
      </c>
      <c r="AI102" s="92" t="str">
        <f t="shared" si="28"/>
        <v xml:space="preserve"> </v>
      </c>
      <c r="AJ102" s="93"/>
      <c r="AK102" s="93"/>
      <c r="AL102" s="93"/>
      <c r="AM102" s="93"/>
      <c r="AN102" s="93"/>
      <c r="AO102" s="93"/>
      <c r="AP102" s="93"/>
      <c r="AQ102" s="93"/>
      <c r="AR102" s="89" t="str">
        <f>IF(ISBLANK($C102)=TRUE," ",IF(COUNTBLANK(AJ102:AQ102)=COLUMNS(AJ102:AQ102),0,SUM(AJ102:AQ102)*(100-'DATA ENTRY'!$G$10)/SUM($AJ$13:$AQ$13)+'DATA ENTRY'!$G$10))</f>
        <v xml:space="preserve"> </v>
      </c>
      <c r="AS102" s="92" t="str">
        <f t="shared" si="29"/>
        <v xml:space="preserve"> </v>
      </c>
      <c r="AT102" s="93"/>
      <c r="AU102" s="93"/>
      <c r="AV102" s="93"/>
      <c r="AW102" s="93"/>
      <c r="AX102" s="93"/>
      <c r="AY102" s="93"/>
      <c r="AZ102" s="89" t="str">
        <f>IF(ISBLANK($C102)=TRUE," ",IF(COUNTBLANK(AT102:AY102)=COLUMNS(AT102:AY102),0,(SUM(AT102:AY102)*(100-'DATA ENTRY'!$G$10)/SUM($AT$13:$AY$13))+'DATA ENTRY'!$G$10))</f>
        <v xml:space="preserve"> </v>
      </c>
      <c r="BA102" s="92" t="str">
        <f t="shared" si="30"/>
        <v xml:space="preserve"> </v>
      </c>
      <c r="BB102" s="93"/>
      <c r="BC102" s="93"/>
      <c r="BD102" s="93"/>
      <c r="BE102" s="93"/>
      <c r="BF102" s="93"/>
      <c r="BG102" s="93"/>
      <c r="BH102" s="89" t="str">
        <f>IF(ISBLANK($C102)=TRUE," ",IF(ISTEXT(AD102)=TRUE,AD102,IF(COUNTBLANK(BB102:BG102)=COLUMNS(BB102:BG102),0,(SUM(BB102:BG102)*(100-'DATA ENTRY'!$G$10)/SUM($BB$13:$BG$13))+'DATA ENTRY'!$G$10)))</f>
        <v xml:space="preserve"> </v>
      </c>
      <c r="BI102" s="92" t="str">
        <f t="shared" si="31"/>
        <v xml:space="preserve"> </v>
      </c>
      <c r="BJ102" s="93"/>
      <c r="BK102" s="89" t="str">
        <f>IF(ISBLANK(C102)=TRUE," ",IF(ISTEXT(AD102)=TRUE,AD102,IF(ISBLANK(BJ102),0,IF(ISTEXT(BJ102)=TRUE,LOOKUP(BJ102,remarks),(BJ102*(100-'DATA ENTRY'!$G$10)/$BJ$13)+'DATA ENTRY'!$G$10))))</f>
        <v xml:space="preserve"> </v>
      </c>
      <c r="BL102" s="92" t="str">
        <f t="shared" si="32"/>
        <v xml:space="preserve"> </v>
      </c>
      <c r="BM102" s="92" t="str">
        <f t="shared" si="33"/>
        <v/>
      </c>
      <c r="BN102" s="92" t="str">
        <f t="shared" si="34"/>
        <v xml:space="preserve"> </v>
      </c>
      <c r="BO102" s="92" t="str">
        <f t="shared" si="35"/>
        <v xml:space="preserve"> </v>
      </c>
      <c r="BP102" s="92" t="str">
        <f t="shared" si="36"/>
        <v xml:space="preserve"> </v>
      </c>
      <c r="BQ102" s="92" t="str">
        <f t="shared" si="37"/>
        <v/>
      </c>
      <c r="BR102" s="89" t="str">
        <f t="shared" si="38"/>
        <v xml:space="preserve"> </v>
      </c>
      <c r="BS102" s="92" t="str">
        <f t="shared" si="39"/>
        <v xml:space="preserve"> </v>
      </c>
      <c r="BT102" s="92" t="str">
        <f t="shared" si="40"/>
        <v xml:space="preserve"> </v>
      </c>
      <c r="BU102" s="54"/>
      <c r="CA102" s="28"/>
      <c r="CB102" s="28"/>
      <c r="CC102" s="28"/>
      <c r="CD102" s="8"/>
      <c r="CE102" s="8"/>
      <c r="CF102" s="8"/>
    </row>
    <row r="103" spans="1:84" ht="34.5" customHeight="1" x14ac:dyDescent="0.3">
      <c r="A103" s="53">
        <f t="shared" si="41"/>
        <v>90</v>
      </c>
      <c r="B103" s="51"/>
      <c r="C103" s="52"/>
      <c r="D103" s="93"/>
      <c r="E103" s="93"/>
      <c r="F103" s="93"/>
      <c r="G103" s="93"/>
      <c r="H103" s="93"/>
      <c r="I103" s="93"/>
      <c r="J103" s="93"/>
      <c r="K103" s="93"/>
      <c r="L103" s="89" t="str">
        <f>IF(ISBLANK($C103)=TRUE," ",IF(COUNTBLANK(D103:K103)=COLUMNS(D103:K103),0,SUM(D103:K103)*(100-'DATA ENTRY'!$G$10)/SUM($D$13:$K$13)+'DATA ENTRY'!$G$10))</f>
        <v xml:space="preserve"> </v>
      </c>
      <c r="M103" s="90" t="str">
        <f t="shared" si="22"/>
        <v xml:space="preserve"> </v>
      </c>
      <c r="N103" s="93"/>
      <c r="O103" s="93"/>
      <c r="P103" s="93"/>
      <c r="Q103" s="93"/>
      <c r="R103" s="93"/>
      <c r="S103" s="93"/>
      <c r="T103" s="89" t="str">
        <f>IF(ISBLANK($C103)," ",IF(COUNTBLANK(N103:S103)=COLUMNS(N103:S103),0,(SUM(N103:S103)*(100-'DATA ENTRY'!$G$10)/SUM($N$13:$S$13))+'DATA ENTRY'!$G$10))</f>
        <v xml:space="preserve"> </v>
      </c>
      <c r="U103" s="90" t="str">
        <f t="shared" si="23"/>
        <v xml:space="preserve"> </v>
      </c>
      <c r="V103" s="93"/>
      <c r="W103" s="93"/>
      <c r="X103" s="93"/>
      <c r="Y103" s="93"/>
      <c r="Z103" s="93"/>
      <c r="AA103" s="93"/>
      <c r="AB103" s="89" t="str">
        <f>IF(ISBLANK($C103)," ",IF(COUNTBLANK(V103:AA103)=COLUMNS(V103:AA103),0,(SUM(V103:AA103)*(100-'DATA ENTRY'!$G$10)/SUM($V$13:$AA$13))+'DATA ENTRY'!$G$10))</f>
        <v xml:space="preserve"> </v>
      </c>
      <c r="AC103" s="90" t="str">
        <f t="shared" si="24"/>
        <v xml:space="preserve"> </v>
      </c>
      <c r="AD103" s="93"/>
      <c r="AE103" s="89" t="str">
        <f>IF(ISBLANK(C103)," ",IF(ISBLANK(AD103)=TRUE,0,IF(ISTEXT(AD103)=TRUE,LOOKUP(AD103,remarks),(AD103*(100-'DATA ENTRY'!$G$10)/$AD$13)+'DATA ENTRY'!$G$10)))</f>
        <v xml:space="preserve"> </v>
      </c>
      <c r="AF103" s="91" t="str">
        <f t="shared" si="25"/>
        <v xml:space="preserve"> </v>
      </c>
      <c r="AG103" s="92" t="str">
        <f t="shared" si="26"/>
        <v xml:space="preserve"> </v>
      </c>
      <c r="AH103" s="92" t="str">
        <f t="shared" si="27"/>
        <v xml:space="preserve"> </v>
      </c>
      <c r="AI103" s="92" t="str">
        <f t="shared" si="28"/>
        <v xml:space="preserve"> </v>
      </c>
      <c r="AJ103" s="93"/>
      <c r="AK103" s="93"/>
      <c r="AL103" s="93"/>
      <c r="AM103" s="93"/>
      <c r="AN103" s="93"/>
      <c r="AO103" s="93"/>
      <c r="AP103" s="93"/>
      <c r="AQ103" s="93"/>
      <c r="AR103" s="89" t="str">
        <f>IF(ISBLANK($C103)=TRUE," ",IF(COUNTBLANK(AJ103:AQ103)=COLUMNS(AJ103:AQ103),0,SUM(AJ103:AQ103)*(100-'DATA ENTRY'!$G$10)/SUM($AJ$13:$AQ$13)+'DATA ENTRY'!$G$10))</f>
        <v xml:space="preserve"> </v>
      </c>
      <c r="AS103" s="92" t="str">
        <f t="shared" si="29"/>
        <v xml:space="preserve"> </v>
      </c>
      <c r="AT103" s="93"/>
      <c r="AU103" s="93"/>
      <c r="AV103" s="93"/>
      <c r="AW103" s="93"/>
      <c r="AX103" s="93"/>
      <c r="AY103" s="93"/>
      <c r="AZ103" s="89" t="str">
        <f>IF(ISBLANK($C103)=TRUE," ",IF(COUNTBLANK(AT103:AY103)=COLUMNS(AT103:AY103),0,(SUM(AT103:AY103)*(100-'DATA ENTRY'!$G$10)/SUM($AT$13:$AY$13))+'DATA ENTRY'!$G$10))</f>
        <v xml:space="preserve"> </v>
      </c>
      <c r="BA103" s="92" t="str">
        <f t="shared" si="30"/>
        <v xml:space="preserve"> </v>
      </c>
      <c r="BB103" s="93"/>
      <c r="BC103" s="93"/>
      <c r="BD103" s="93"/>
      <c r="BE103" s="93"/>
      <c r="BF103" s="93"/>
      <c r="BG103" s="93"/>
      <c r="BH103" s="89" t="str">
        <f>IF(ISBLANK($C103)=TRUE," ",IF(ISTEXT(AD103)=TRUE,AD103,IF(COUNTBLANK(BB103:BG103)=COLUMNS(BB103:BG103),0,(SUM(BB103:BG103)*(100-'DATA ENTRY'!$G$10)/SUM($BB$13:$BG$13))+'DATA ENTRY'!$G$10)))</f>
        <v xml:space="preserve"> </v>
      </c>
      <c r="BI103" s="92" t="str">
        <f t="shared" si="31"/>
        <v xml:space="preserve"> </v>
      </c>
      <c r="BJ103" s="93"/>
      <c r="BK103" s="89" t="str">
        <f>IF(ISBLANK(C103)=TRUE," ",IF(ISTEXT(AD103)=TRUE,AD103,IF(ISBLANK(BJ103),0,IF(ISTEXT(BJ103)=TRUE,LOOKUP(BJ103,remarks),(BJ103*(100-'DATA ENTRY'!$G$10)/$BJ$13)+'DATA ENTRY'!$G$10))))</f>
        <v xml:space="preserve"> </v>
      </c>
      <c r="BL103" s="92" t="str">
        <f t="shared" si="32"/>
        <v xml:space="preserve"> </v>
      </c>
      <c r="BM103" s="92" t="str">
        <f t="shared" si="33"/>
        <v/>
      </c>
      <c r="BN103" s="92" t="str">
        <f t="shared" si="34"/>
        <v xml:space="preserve"> </v>
      </c>
      <c r="BO103" s="92" t="str">
        <f t="shared" si="35"/>
        <v xml:space="preserve"> </v>
      </c>
      <c r="BP103" s="92" t="str">
        <f t="shared" si="36"/>
        <v xml:space="preserve"> </v>
      </c>
      <c r="BQ103" s="92" t="str">
        <f t="shared" si="37"/>
        <v/>
      </c>
      <c r="BR103" s="89" t="str">
        <f t="shared" si="38"/>
        <v xml:space="preserve"> </v>
      </c>
      <c r="BS103" s="92" t="str">
        <f t="shared" si="39"/>
        <v xml:space="preserve"> </v>
      </c>
      <c r="BT103" s="92" t="str">
        <f t="shared" si="40"/>
        <v xml:space="preserve"> </v>
      </c>
      <c r="BU103" s="54"/>
      <c r="CA103" s="28"/>
      <c r="CB103" s="28"/>
      <c r="CC103" s="28"/>
      <c r="CD103" s="8"/>
      <c r="CE103" s="8"/>
      <c r="CF103" s="8"/>
    </row>
    <row r="104" spans="1:84" ht="34.5" customHeight="1" x14ac:dyDescent="0.3">
      <c r="A104" s="53">
        <f t="shared" si="41"/>
        <v>91</v>
      </c>
      <c r="B104" s="51"/>
      <c r="C104" s="52"/>
      <c r="D104" s="93"/>
      <c r="E104" s="93"/>
      <c r="F104" s="93"/>
      <c r="G104" s="93"/>
      <c r="H104" s="93"/>
      <c r="I104" s="93"/>
      <c r="J104" s="93"/>
      <c r="K104" s="93"/>
      <c r="L104" s="89" t="str">
        <f>IF(ISBLANK($C104)=TRUE," ",IF(COUNTBLANK(D104:K104)=COLUMNS(D104:K104),0,SUM(D104:K104)*(100-'DATA ENTRY'!$G$10)/SUM($D$13:$K$13)+'DATA ENTRY'!$G$10))</f>
        <v xml:space="preserve"> </v>
      </c>
      <c r="M104" s="90" t="str">
        <f t="shared" si="22"/>
        <v xml:space="preserve"> </v>
      </c>
      <c r="N104" s="93"/>
      <c r="O104" s="93"/>
      <c r="P104" s="93"/>
      <c r="Q104" s="93"/>
      <c r="R104" s="93"/>
      <c r="S104" s="93"/>
      <c r="T104" s="89" t="str">
        <f>IF(ISBLANK($C104)," ",IF(COUNTBLANK(N104:S104)=COLUMNS(N104:S104),0,(SUM(N104:S104)*(100-'DATA ENTRY'!$G$10)/SUM($N$13:$S$13))+'DATA ENTRY'!$G$10))</f>
        <v xml:space="preserve"> </v>
      </c>
      <c r="U104" s="90" t="str">
        <f t="shared" si="23"/>
        <v xml:space="preserve"> </v>
      </c>
      <c r="V104" s="93"/>
      <c r="W104" s="93"/>
      <c r="X104" s="93"/>
      <c r="Y104" s="93"/>
      <c r="Z104" s="93"/>
      <c r="AA104" s="93"/>
      <c r="AB104" s="89" t="str">
        <f>IF(ISBLANK($C104)," ",IF(COUNTBLANK(V104:AA104)=COLUMNS(V104:AA104),0,(SUM(V104:AA104)*(100-'DATA ENTRY'!$G$10)/SUM($V$13:$AA$13))+'DATA ENTRY'!$G$10))</f>
        <v xml:space="preserve"> </v>
      </c>
      <c r="AC104" s="90" t="str">
        <f t="shared" si="24"/>
        <v xml:space="preserve"> </v>
      </c>
      <c r="AD104" s="93"/>
      <c r="AE104" s="89" t="str">
        <f>IF(ISBLANK(C104)," ",IF(ISBLANK(AD104)=TRUE,0,IF(ISTEXT(AD104)=TRUE,LOOKUP(AD104,remarks),(AD104*(100-'DATA ENTRY'!$G$10)/$AD$13)+'DATA ENTRY'!$G$10)))</f>
        <v xml:space="preserve"> </v>
      </c>
      <c r="AF104" s="91" t="str">
        <f t="shared" si="25"/>
        <v xml:space="preserve"> </v>
      </c>
      <c r="AG104" s="92" t="str">
        <f t="shared" si="26"/>
        <v xml:space="preserve"> </v>
      </c>
      <c r="AH104" s="92" t="str">
        <f t="shared" si="27"/>
        <v xml:space="preserve"> </v>
      </c>
      <c r="AI104" s="92" t="str">
        <f t="shared" si="28"/>
        <v xml:space="preserve"> </v>
      </c>
      <c r="AJ104" s="93"/>
      <c r="AK104" s="93"/>
      <c r="AL104" s="93"/>
      <c r="AM104" s="93"/>
      <c r="AN104" s="93"/>
      <c r="AO104" s="93"/>
      <c r="AP104" s="93"/>
      <c r="AQ104" s="93"/>
      <c r="AR104" s="89" t="str">
        <f>IF(ISBLANK($C104)=TRUE," ",IF(COUNTBLANK(AJ104:AQ104)=COLUMNS(AJ104:AQ104),0,SUM(AJ104:AQ104)*(100-'DATA ENTRY'!$G$10)/SUM($AJ$13:$AQ$13)+'DATA ENTRY'!$G$10))</f>
        <v xml:space="preserve"> </v>
      </c>
      <c r="AS104" s="92" t="str">
        <f t="shared" si="29"/>
        <v xml:space="preserve"> </v>
      </c>
      <c r="AT104" s="93"/>
      <c r="AU104" s="93"/>
      <c r="AV104" s="93"/>
      <c r="AW104" s="93"/>
      <c r="AX104" s="93"/>
      <c r="AY104" s="93"/>
      <c r="AZ104" s="89" t="str">
        <f>IF(ISBLANK($C104)=TRUE," ",IF(COUNTBLANK(AT104:AY104)=COLUMNS(AT104:AY104),0,(SUM(AT104:AY104)*(100-'DATA ENTRY'!$G$10)/SUM($AT$13:$AY$13))+'DATA ENTRY'!$G$10))</f>
        <v xml:space="preserve"> </v>
      </c>
      <c r="BA104" s="92" t="str">
        <f t="shared" si="30"/>
        <v xml:space="preserve"> </v>
      </c>
      <c r="BB104" s="93"/>
      <c r="BC104" s="93"/>
      <c r="BD104" s="93"/>
      <c r="BE104" s="93"/>
      <c r="BF104" s="93"/>
      <c r="BG104" s="93"/>
      <c r="BH104" s="89" t="str">
        <f>IF(ISBLANK($C104)=TRUE," ",IF(ISTEXT(AD104)=TRUE,AD104,IF(COUNTBLANK(BB104:BG104)=COLUMNS(BB104:BG104),0,(SUM(BB104:BG104)*(100-'DATA ENTRY'!$G$10)/SUM($BB$13:$BG$13))+'DATA ENTRY'!$G$10)))</f>
        <v xml:space="preserve"> </v>
      </c>
      <c r="BI104" s="92" t="str">
        <f t="shared" si="31"/>
        <v xml:space="preserve"> </v>
      </c>
      <c r="BJ104" s="93"/>
      <c r="BK104" s="89" t="str">
        <f>IF(ISBLANK(C104)=TRUE," ",IF(ISTEXT(AD104)=TRUE,AD104,IF(ISBLANK(BJ104),0,IF(ISTEXT(BJ104)=TRUE,LOOKUP(BJ104,remarks),(BJ104*(100-'DATA ENTRY'!$G$10)/$BJ$13)+'DATA ENTRY'!$G$10))))</f>
        <v xml:space="preserve"> </v>
      </c>
      <c r="BL104" s="92" t="str">
        <f t="shared" si="32"/>
        <v xml:space="preserve"> </v>
      </c>
      <c r="BM104" s="92" t="str">
        <f t="shared" si="33"/>
        <v/>
      </c>
      <c r="BN104" s="92" t="str">
        <f t="shared" si="34"/>
        <v xml:space="preserve"> </v>
      </c>
      <c r="BO104" s="92" t="str">
        <f t="shared" si="35"/>
        <v xml:space="preserve"> </v>
      </c>
      <c r="BP104" s="92" t="str">
        <f t="shared" si="36"/>
        <v xml:space="preserve"> </v>
      </c>
      <c r="BQ104" s="92" t="str">
        <f t="shared" si="37"/>
        <v/>
      </c>
      <c r="BR104" s="89" t="str">
        <f t="shared" si="38"/>
        <v xml:space="preserve"> </v>
      </c>
      <c r="BS104" s="92" t="str">
        <f t="shared" si="39"/>
        <v xml:space="preserve"> </v>
      </c>
      <c r="BT104" s="92" t="str">
        <f t="shared" si="40"/>
        <v xml:space="preserve"> </v>
      </c>
      <c r="BU104" s="54"/>
      <c r="CA104" s="28"/>
      <c r="CB104" s="28"/>
      <c r="CC104" s="28"/>
      <c r="CD104" s="8"/>
      <c r="CE104" s="8"/>
      <c r="CF104" s="8"/>
    </row>
    <row r="105" spans="1:84" ht="34.5" customHeight="1" x14ac:dyDescent="0.3">
      <c r="A105" s="53">
        <f t="shared" si="41"/>
        <v>92</v>
      </c>
      <c r="B105" s="51"/>
      <c r="C105" s="52"/>
      <c r="D105" s="93"/>
      <c r="E105" s="93"/>
      <c r="F105" s="93"/>
      <c r="G105" s="93"/>
      <c r="H105" s="93"/>
      <c r="I105" s="93"/>
      <c r="J105" s="93"/>
      <c r="K105" s="93"/>
      <c r="L105" s="89" t="str">
        <f>IF(ISBLANK($C105)=TRUE," ",IF(COUNTBLANK(D105:K105)=COLUMNS(D105:K105),0,SUM(D105:K105)*(100-'DATA ENTRY'!$G$10)/SUM($D$13:$K$13)+'DATA ENTRY'!$G$10))</f>
        <v xml:space="preserve"> </v>
      </c>
      <c r="M105" s="90" t="str">
        <f t="shared" si="22"/>
        <v xml:space="preserve"> </v>
      </c>
      <c r="N105" s="93"/>
      <c r="O105" s="93"/>
      <c r="P105" s="93"/>
      <c r="Q105" s="93"/>
      <c r="R105" s="93"/>
      <c r="S105" s="93"/>
      <c r="T105" s="89" t="str">
        <f>IF(ISBLANK($C105)," ",IF(COUNTBLANK(N105:S105)=COLUMNS(N105:S105),0,(SUM(N105:S105)*(100-'DATA ENTRY'!$G$10)/SUM($N$13:$S$13))+'DATA ENTRY'!$G$10))</f>
        <v xml:space="preserve"> </v>
      </c>
      <c r="U105" s="90" t="str">
        <f t="shared" si="23"/>
        <v xml:space="preserve"> </v>
      </c>
      <c r="V105" s="93"/>
      <c r="W105" s="93"/>
      <c r="X105" s="93"/>
      <c r="Y105" s="93"/>
      <c r="Z105" s="93"/>
      <c r="AA105" s="93"/>
      <c r="AB105" s="89" t="str">
        <f>IF(ISBLANK($C105)," ",IF(COUNTBLANK(V105:AA105)=COLUMNS(V105:AA105),0,(SUM(V105:AA105)*(100-'DATA ENTRY'!$G$10)/SUM($V$13:$AA$13))+'DATA ENTRY'!$G$10))</f>
        <v xml:space="preserve"> </v>
      </c>
      <c r="AC105" s="90" t="str">
        <f t="shared" si="24"/>
        <v xml:space="preserve"> </v>
      </c>
      <c r="AD105" s="93"/>
      <c r="AE105" s="89" t="str">
        <f>IF(ISBLANK(C105)," ",IF(ISBLANK(AD105)=TRUE,0,IF(ISTEXT(AD105)=TRUE,LOOKUP(AD105,remarks),(AD105*(100-'DATA ENTRY'!$G$10)/$AD$13)+'DATA ENTRY'!$G$10)))</f>
        <v xml:space="preserve"> </v>
      </c>
      <c r="AF105" s="91" t="str">
        <f t="shared" si="25"/>
        <v xml:space="preserve"> </v>
      </c>
      <c r="AG105" s="92" t="str">
        <f t="shared" si="26"/>
        <v xml:space="preserve"> </v>
      </c>
      <c r="AH105" s="92" t="str">
        <f t="shared" si="27"/>
        <v xml:space="preserve"> </v>
      </c>
      <c r="AI105" s="92" t="str">
        <f t="shared" si="28"/>
        <v xml:space="preserve"> </v>
      </c>
      <c r="AJ105" s="93"/>
      <c r="AK105" s="93"/>
      <c r="AL105" s="93"/>
      <c r="AM105" s="93"/>
      <c r="AN105" s="93"/>
      <c r="AO105" s="93"/>
      <c r="AP105" s="93"/>
      <c r="AQ105" s="93"/>
      <c r="AR105" s="89" t="str">
        <f>IF(ISBLANK($C105)=TRUE," ",IF(COUNTBLANK(AJ105:AQ105)=COLUMNS(AJ105:AQ105),0,SUM(AJ105:AQ105)*(100-'DATA ENTRY'!$G$10)/SUM($AJ$13:$AQ$13)+'DATA ENTRY'!$G$10))</f>
        <v xml:space="preserve"> </v>
      </c>
      <c r="AS105" s="92" t="str">
        <f t="shared" si="29"/>
        <v xml:space="preserve"> </v>
      </c>
      <c r="AT105" s="93"/>
      <c r="AU105" s="93"/>
      <c r="AV105" s="93"/>
      <c r="AW105" s="93"/>
      <c r="AX105" s="93"/>
      <c r="AY105" s="93"/>
      <c r="AZ105" s="89" t="str">
        <f>IF(ISBLANK($C105)=TRUE," ",IF(COUNTBLANK(AT105:AY105)=COLUMNS(AT105:AY105),0,(SUM(AT105:AY105)*(100-'DATA ENTRY'!$G$10)/SUM($AT$13:$AY$13))+'DATA ENTRY'!$G$10))</f>
        <v xml:space="preserve"> </v>
      </c>
      <c r="BA105" s="92" t="str">
        <f t="shared" si="30"/>
        <v xml:space="preserve"> </v>
      </c>
      <c r="BB105" s="93"/>
      <c r="BC105" s="93"/>
      <c r="BD105" s="93"/>
      <c r="BE105" s="93"/>
      <c r="BF105" s="93"/>
      <c r="BG105" s="93"/>
      <c r="BH105" s="89" t="str">
        <f>IF(ISBLANK($C105)=TRUE," ",IF(ISTEXT(AD105)=TRUE,AD105,IF(COUNTBLANK(BB105:BG105)=COLUMNS(BB105:BG105),0,(SUM(BB105:BG105)*(100-'DATA ENTRY'!$G$10)/SUM($BB$13:$BG$13))+'DATA ENTRY'!$G$10)))</f>
        <v xml:space="preserve"> </v>
      </c>
      <c r="BI105" s="92" t="str">
        <f t="shared" si="31"/>
        <v xml:space="preserve"> </v>
      </c>
      <c r="BJ105" s="93"/>
      <c r="BK105" s="89" t="str">
        <f>IF(ISBLANK(C105)=TRUE," ",IF(ISTEXT(AD105)=TRUE,AD105,IF(ISBLANK(BJ105),0,IF(ISTEXT(BJ105)=TRUE,LOOKUP(BJ105,remarks),(BJ105*(100-'DATA ENTRY'!$G$10)/$BJ$13)+'DATA ENTRY'!$G$10))))</f>
        <v xml:space="preserve"> </v>
      </c>
      <c r="BL105" s="92" t="str">
        <f t="shared" si="32"/>
        <v xml:space="preserve"> </v>
      </c>
      <c r="BM105" s="92" t="str">
        <f t="shared" si="33"/>
        <v/>
      </c>
      <c r="BN105" s="92" t="str">
        <f t="shared" si="34"/>
        <v xml:space="preserve"> </v>
      </c>
      <c r="BO105" s="92" t="str">
        <f t="shared" si="35"/>
        <v xml:space="preserve"> </v>
      </c>
      <c r="BP105" s="92" t="str">
        <f t="shared" si="36"/>
        <v xml:space="preserve"> </v>
      </c>
      <c r="BQ105" s="92" t="str">
        <f t="shared" si="37"/>
        <v/>
      </c>
      <c r="BR105" s="89" t="str">
        <f t="shared" si="38"/>
        <v xml:space="preserve"> </v>
      </c>
      <c r="BS105" s="92" t="str">
        <f t="shared" si="39"/>
        <v xml:space="preserve"> </v>
      </c>
      <c r="BT105" s="92" t="str">
        <f t="shared" si="40"/>
        <v xml:space="preserve"> </v>
      </c>
      <c r="BU105" s="54"/>
      <c r="CA105" s="28"/>
      <c r="CB105" s="28"/>
      <c r="CC105" s="28"/>
      <c r="CD105" s="8"/>
      <c r="CE105" s="8"/>
      <c r="CF105" s="8"/>
    </row>
    <row r="106" spans="1:84" ht="34.5" customHeight="1" x14ac:dyDescent="0.3">
      <c r="A106" s="53">
        <f t="shared" si="41"/>
        <v>93</v>
      </c>
      <c r="B106" s="51"/>
      <c r="C106" s="52"/>
      <c r="D106" s="93"/>
      <c r="E106" s="93"/>
      <c r="F106" s="93"/>
      <c r="G106" s="93"/>
      <c r="H106" s="93"/>
      <c r="I106" s="93"/>
      <c r="J106" s="93"/>
      <c r="K106" s="93"/>
      <c r="L106" s="89" t="str">
        <f>IF(ISBLANK($C106)=TRUE," ",IF(COUNTBLANK(D106:K106)=COLUMNS(D106:K106),0,SUM(D106:K106)*(100-'DATA ENTRY'!$G$10)/SUM($D$13:$K$13)+'DATA ENTRY'!$G$10))</f>
        <v xml:space="preserve"> </v>
      </c>
      <c r="M106" s="90" t="str">
        <f t="shared" si="22"/>
        <v xml:space="preserve"> </v>
      </c>
      <c r="N106" s="93"/>
      <c r="O106" s="93"/>
      <c r="P106" s="93"/>
      <c r="Q106" s="93"/>
      <c r="R106" s="93"/>
      <c r="S106" s="93"/>
      <c r="T106" s="89" t="str">
        <f>IF(ISBLANK($C106)," ",IF(COUNTBLANK(N106:S106)=COLUMNS(N106:S106),0,(SUM(N106:S106)*(100-'DATA ENTRY'!$G$10)/SUM($N$13:$S$13))+'DATA ENTRY'!$G$10))</f>
        <v xml:space="preserve"> </v>
      </c>
      <c r="U106" s="90" t="str">
        <f t="shared" si="23"/>
        <v xml:space="preserve"> </v>
      </c>
      <c r="V106" s="93"/>
      <c r="W106" s="93"/>
      <c r="X106" s="93"/>
      <c r="Y106" s="93"/>
      <c r="Z106" s="93"/>
      <c r="AA106" s="93"/>
      <c r="AB106" s="89" t="str">
        <f>IF(ISBLANK($C106)," ",IF(COUNTBLANK(V106:AA106)=COLUMNS(V106:AA106),0,(SUM(V106:AA106)*(100-'DATA ENTRY'!$G$10)/SUM($V$13:$AA$13))+'DATA ENTRY'!$G$10))</f>
        <v xml:space="preserve"> </v>
      </c>
      <c r="AC106" s="90" t="str">
        <f t="shared" si="24"/>
        <v xml:space="preserve"> </v>
      </c>
      <c r="AD106" s="93"/>
      <c r="AE106" s="89" t="str">
        <f>IF(ISBLANK(C106)," ",IF(ISBLANK(AD106)=TRUE,0,IF(ISTEXT(AD106)=TRUE,LOOKUP(AD106,remarks),(AD106*(100-'DATA ENTRY'!$G$10)/$AD$13)+'DATA ENTRY'!$G$10)))</f>
        <v xml:space="preserve"> </v>
      </c>
      <c r="AF106" s="91" t="str">
        <f t="shared" si="25"/>
        <v xml:space="preserve"> </v>
      </c>
      <c r="AG106" s="92" t="str">
        <f t="shared" si="26"/>
        <v xml:space="preserve"> </v>
      </c>
      <c r="AH106" s="92" t="str">
        <f t="shared" si="27"/>
        <v xml:space="preserve"> </v>
      </c>
      <c r="AI106" s="92" t="str">
        <f t="shared" si="28"/>
        <v xml:space="preserve"> </v>
      </c>
      <c r="AJ106" s="93"/>
      <c r="AK106" s="93"/>
      <c r="AL106" s="93"/>
      <c r="AM106" s="93"/>
      <c r="AN106" s="93"/>
      <c r="AO106" s="93"/>
      <c r="AP106" s="93"/>
      <c r="AQ106" s="93"/>
      <c r="AR106" s="89" t="str">
        <f>IF(ISBLANK($C106)=TRUE," ",IF(COUNTBLANK(AJ106:AQ106)=COLUMNS(AJ106:AQ106),0,SUM(AJ106:AQ106)*(100-'DATA ENTRY'!$G$10)/SUM($AJ$13:$AQ$13)+'DATA ENTRY'!$G$10))</f>
        <v xml:space="preserve"> </v>
      </c>
      <c r="AS106" s="92" t="str">
        <f t="shared" si="29"/>
        <v xml:space="preserve"> </v>
      </c>
      <c r="AT106" s="93"/>
      <c r="AU106" s="93"/>
      <c r="AV106" s="93"/>
      <c r="AW106" s="93"/>
      <c r="AX106" s="93"/>
      <c r="AY106" s="93"/>
      <c r="AZ106" s="89" t="str">
        <f>IF(ISBLANK($C106)=TRUE," ",IF(COUNTBLANK(AT106:AY106)=COLUMNS(AT106:AY106),0,(SUM(AT106:AY106)*(100-'DATA ENTRY'!$G$10)/SUM($AT$13:$AY$13))+'DATA ENTRY'!$G$10))</f>
        <v xml:space="preserve"> </v>
      </c>
      <c r="BA106" s="92" t="str">
        <f t="shared" si="30"/>
        <v xml:space="preserve"> </v>
      </c>
      <c r="BB106" s="93"/>
      <c r="BC106" s="93"/>
      <c r="BD106" s="93"/>
      <c r="BE106" s="93"/>
      <c r="BF106" s="93"/>
      <c r="BG106" s="93"/>
      <c r="BH106" s="89" t="str">
        <f>IF(ISBLANK($C106)=TRUE," ",IF(ISTEXT(AD106)=TRUE,AD106,IF(COUNTBLANK(BB106:BG106)=COLUMNS(BB106:BG106),0,(SUM(BB106:BG106)*(100-'DATA ENTRY'!$G$10)/SUM($BB$13:$BG$13))+'DATA ENTRY'!$G$10)))</f>
        <v xml:space="preserve"> </v>
      </c>
      <c r="BI106" s="92" t="str">
        <f t="shared" si="31"/>
        <v xml:space="preserve"> </v>
      </c>
      <c r="BJ106" s="93"/>
      <c r="BK106" s="89" t="str">
        <f>IF(ISBLANK(C106)=TRUE," ",IF(ISTEXT(AD106)=TRUE,AD106,IF(ISBLANK(BJ106),0,IF(ISTEXT(BJ106)=TRUE,LOOKUP(BJ106,remarks),(BJ106*(100-'DATA ENTRY'!$G$10)/$BJ$13)+'DATA ENTRY'!$G$10))))</f>
        <v xml:space="preserve"> </v>
      </c>
      <c r="BL106" s="92" t="str">
        <f t="shared" si="32"/>
        <v xml:space="preserve"> </v>
      </c>
      <c r="BM106" s="92" t="str">
        <f t="shared" si="33"/>
        <v/>
      </c>
      <c r="BN106" s="92" t="str">
        <f t="shared" si="34"/>
        <v xml:space="preserve"> </v>
      </c>
      <c r="BO106" s="92" t="str">
        <f t="shared" si="35"/>
        <v xml:space="preserve"> </v>
      </c>
      <c r="BP106" s="92" t="str">
        <f t="shared" si="36"/>
        <v xml:space="preserve"> </v>
      </c>
      <c r="BQ106" s="92" t="str">
        <f t="shared" si="37"/>
        <v/>
      </c>
      <c r="BR106" s="89" t="str">
        <f t="shared" si="38"/>
        <v xml:space="preserve"> </v>
      </c>
      <c r="BS106" s="92" t="str">
        <f t="shared" si="39"/>
        <v xml:space="preserve"> </v>
      </c>
      <c r="BT106" s="92" t="str">
        <f t="shared" si="40"/>
        <v xml:space="preserve"> </v>
      </c>
      <c r="BU106" s="54"/>
      <c r="CA106" s="28"/>
      <c r="CB106" s="28"/>
      <c r="CC106" s="28"/>
      <c r="CD106" s="8"/>
      <c r="CE106" s="8"/>
      <c r="CF106" s="8"/>
    </row>
    <row r="107" spans="1:84" ht="34.5" customHeight="1" x14ac:dyDescent="0.3">
      <c r="A107" s="53">
        <f t="shared" si="41"/>
        <v>94</v>
      </c>
      <c r="B107" s="51"/>
      <c r="C107" s="52"/>
      <c r="D107" s="93"/>
      <c r="E107" s="93"/>
      <c r="F107" s="93"/>
      <c r="G107" s="93"/>
      <c r="H107" s="93"/>
      <c r="I107" s="93"/>
      <c r="J107" s="93"/>
      <c r="K107" s="93"/>
      <c r="L107" s="89" t="str">
        <f>IF(ISBLANK($C107)=TRUE," ",IF(COUNTBLANK(D107:K107)=COLUMNS(D107:K107),0,SUM(D107:K107)*(100-'DATA ENTRY'!$G$10)/SUM($D$13:$K$13)+'DATA ENTRY'!$G$10))</f>
        <v xml:space="preserve"> </v>
      </c>
      <c r="M107" s="90" t="str">
        <f t="shared" si="22"/>
        <v xml:space="preserve"> </v>
      </c>
      <c r="N107" s="93"/>
      <c r="O107" s="93"/>
      <c r="P107" s="93"/>
      <c r="Q107" s="93"/>
      <c r="R107" s="93"/>
      <c r="S107" s="93"/>
      <c r="T107" s="89" t="str">
        <f>IF(ISBLANK($C107)," ",IF(COUNTBLANK(N107:S107)=COLUMNS(N107:S107),0,(SUM(N107:S107)*(100-'DATA ENTRY'!$G$10)/SUM($N$13:$S$13))+'DATA ENTRY'!$G$10))</f>
        <v xml:space="preserve"> </v>
      </c>
      <c r="U107" s="90" t="str">
        <f t="shared" si="23"/>
        <v xml:space="preserve"> </v>
      </c>
      <c r="V107" s="93"/>
      <c r="W107" s="93"/>
      <c r="X107" s="93"/>
      <c r="Y107" s="93"/>
      <c r="Z107" s="93"/>
      <c r="AA107" s="93"/>
      <c r="AB107" s="89" t="str">
        <f>IF(ISBLANK($C107)," ",IF(COUNTBLANK(V107:AA107)=COLUMNS(V107:AA107),0,(SUM(V107:AA107)*(100-'DATA ENTRY'!$G$10)/SUM($V$13:$AA$13))+'DATA ENTRY'!$G$10))</f>
        <v xml:space="preserve"> </v>
      </c>
      <c r="AC107" s="90" t="str">
        <f t="shared" si="24"/>
        <v xml:space="preserve"> </v>
      </c>
      <c r="AD107" s="93"/>
      <c r="AE107" s="89" t="str">
        <f>IF(ISBLANK(C107)," ",IF(ISBLANK(AD107)=TRUE,0,IF(ISTEXT(AD107)=TRUE,LOOKUP(AD107,remarks),(AD107*(100-'DATA ENTRY'!$G$10)/$AD$13)+'DATA ENTRY'!$G$10)))</f>
        <v xml:space="preserve"> </v>
      </c>
      <c r="AF107" s="91" t="str">
        <f t="shared" si="25"/>
        <v xml:space="preserve"> </v>
      </c>
      <c r="AG107" s="92" t="str">
        <f t="shared" si="26"/>
        <v xml:space="preserve"> </v>
      </c>
      <c r="AH107" s="92" t="str">
        <f t="shared" si="27"/>
        <v xml:space="preserve"> </v>
      </c>
      <c r="AI107" s="92" t="str">
        <f t="shared" si="28"/>
        <v xml:space="preserve"> </v>
      </c>
      <c r="AJ107" s="93"/>
      <c r="AK107" s="93"/>
      <c r="AL107" s="93"/>
      <c r="AM107" s="93"/>
      <c r="AN107" s="93"/>
      <c r="AO107" s="93"/>
      <c r="AP107" s="93"/>
      <c r="AQ107" s="93"/>
      <c r="AR107" s="89" t="str">
        <f>IF(ISBLANK($C107)=TRUE," ",IF(COUNTBLANK(AJ107:AQ107)=COLUMNS(AJ107:AQ107),0,SUM(AJ107:AQ107)*(100-'DATA ENTRY'!$G$10)/SUM($AJ$13:$AQ$13)+'DATA ENTRY'!$G$10))</f>
        <v xml:space="preserve"> </v>
      </c>
      <c r="AS107" s="92" t="str">
        <f t="shared" si="29"/>
        <v xml:space="preserve"> </v>
      </c>
      <c r="AT107" s="93"/>
      <c r="AU107" s="93"/>
      <c r="AV107" s="93"/>
      <c r="AW107" s="93"/>
      <c r="AX107" s="93"/>
      <c r="AY107" s="93"/>
      <c r="AZ107" s="89" t="str">
        <f>IF(ISBLANK($C107)=TRUE," ",IF(COUNTBLANK(AT107:AY107)=COLUMNS(AT107:AY107),0,(SUM(AT107:AY107)*(100-'DATA ENTRY'!$G$10)/SUM($AT$13:$AY$13))+'DATA ENTRY'!$G$10))</f>
        <v xml:space="preserve"> </v>
      </c>
      <c r="BA107" s="92" t="str">
        <f t="shared" si="30"/>
        <v xml:space="preserve"> </v>
      </c>
      <c r="BB107" s="93"/>
      <c r="BC107" s="93"/>
      <c r="BD107" s="93"/>
      <c r="BE107" s="93"/>
      <c r="BF107" s="93"/>
      <c r="BG107" s="93"/>
      <c r="BH107" s="89" t="str">
        <f>IF(ISBLANK($C107)=TRUE," ",IF(ISTEXT(AD107)=TRUE,AD107,IF(COUNTBLANK(BB107:BG107)=COLUMNS(BB107:BG107),0,(SUM(BB107:BG107)*(100-'DATA ENTRY'!$G$10)/SUM($BB$13:$BG$13))+'DATA ENTRY'!$G$10)))</f>
        <v xml:space="preserve"> </v>
      </c>
      <c r="BI107" s="92" t="str">
        <f t="shared" si="31"/>
        <v xml:space="preserve"> </v>
      </c>
      <c r="BJ107" s="93"/>
      <c r="BK107" s="89" t="str">
        <f>IF(ISBLANK(C107)=TRUE," ",IF(ISTEXT(AD107)=TRUE,AD107,IF(ISBLANK(BJ107),0,IF(ISTEXT(BJ107)=TRUE,LOOKUP(BJ107,remarks),(BJ107*(100-'DATA ENTRY'!$G$10)/$BJ$13)+'DATA ENTRY'!$G$10))))</f>
        <v xml:space="preserve"> </v>
      </c>
      <c r="BL107" s="92" t="str">
        <f t="shared" si="32"/>
        <v xml:space="preserve"> </v>
      </c>
      <c r="BM107" s="92" t="str">
        <f t="shared" si="33"/>
        <v/>
      </c>
      <c r="BN107" s="92" t="str">
        <f t="shared" si="34"/>
        <v xml:space="preserve"> </v>
      </c>
      <c r="BO107" s="92" t="str">
        <f t="shared" si="35"/>
        <v xml:space="preserve"> </v>
      </c>
      <c r="BP107" s="92" t="str">
        <f t="shared" si="36"/>
        <v xml:space="preserve"> </v>
      </c>
      <c r="BQ107" s="92" t="str">
        <f t="shared" si="37"/>
        <v/>
      </c>
      <c r="BR107" s="89" t="str">
        <f t="shared" si="38"/>
        <v xml:space="preserve"> </v>
      </c>
      <c r="BS107" s="92" t="str">
        <f t="shared" si="39"/>
        <v xml:space="preserve"> </v>
      </c>
      <c r="BT107" s="92" t="str">
        <f t="shared" si="40"/>
        <v xml:space="preserve"> </v>
      </c>
      <c r="BU107" s="54"/>
      <c r="CA107" s="28"/>
      <c r="CB107" s="28"/>
      <c r="CC107" s="28"/>
      <c r="CD107" s="8"/>
      <c r="CE107" s="8"/>
      <c r="CF107" s="8"/>
    </row>
    <row r="108" spans="1:84" ht="34.5" customHeight="1" x14ac:dyDescent="0.3">
      <c r="A108" s="53">
        <f t="shared" si="41"/>
        <v>95</v>
      </c>
      <c r="B108" s="51"/>
      <c r="C108" s="52"/>
      <c r="D108" s="93"/>
      <c r="E108" s="93"/>
      <c r="F108" s="93"/>
      <c r="G108" s="93"/>
      <c r="H108" s="93"/>
      <c r="I108" s="93"/>
      <c r="J108" s="93"/>
      <c r="K108" s="93"/>
      <c r="L108" s="89" t="str">
        <f>IF(ISBLANK($C108)=TRUE," ",IF(COUNTBLANK(D108:K108)=COLUMNS(D108:K108),0,SUM(D108:K108)*(100-'DATA ENTRY'!$G$10)/SUM($D$13:$K$13)+'DATA ENTRY'!$G$10))</f>
        <v xml:space="preserve"> </v>
      </c>
      <c r="M108" s="90" t="str">
        <f t="shared" si="22"/>
        <v xml:space="preserve"> </v>
      </c>
      <c r="N108" s="93"/>
      <c r="O108" s="93"/>
      <c r="P108" s="93"/>
      <c r="Q108" s="93"/>
      <c r="R108" s="93"/>
      <c r="S108" s="93"/>
      <c r="T108" s="89" t="str">
        <f>IF(ISBLANK($C108)," ",IF(COUNTBLANK(N108:S108)=COLUMNS(N108:S108),0,(SUM(N108:S108)*(100-'DATA ENTRY'!$G$10)/SUM($N$13:$S$13))+'DATA ENTRY'!$G$10))</f>
        <v xml:space="preserve"> </v>
      </c>
      <c r="U108" s="90" t="str">
        <f t="shared" si="23"/>
        <v xml:space="preserve"> </v>
      </c>
      <c r="V108" s="93"/>
      <c r="W108" s="93"/>
      <c r="X108" s="93"/>
      <c r="Y108" s="93"/>
      <c r="Z108" s="93"/>
      <c r="AA108" s="93"/>
      <c r="AB108" s="89" t="str">
        <f>IF(ISBLANK($C108)," ",IF(COUNTBLANK(V108:AA108)=COLUMNS(V108:AA108),0,(SUM(V108:AA108)*(100-'DATA ENTRY'!$G$10)/SUM($V$13:$AA$13))+'DATA ENTRY'!$G$10))</f>
        <v xml:space="preserve"> </v>
      </c>
      <c r="AC108" s="90" t="str">
        <f t="shared" si="24"/>
        <v xml:space="preserve"> </v>
      </c>
      <c r="AD108" s="93"/>
      <c r="AE108" s="89" t="str">
        <f>IF(ISBLANK(C108)," ",IF(ISBLANK(AD108)=TRUE,0,IF(ISTEXT(AD108)=TRUE,LOOKUP(AD108,remarks),(AD108*(100-'DATA ENTRY'!$G$10)/$AD$13)+'DATA ENTRY'!$G$10)))</f>
        <v xml:space="preserve"> </v>
      </c>
      <c r="AF108" s="91" t="str">
        <f t="shared" si="25"/>
        <v xml:space="preserve"> </v>
      </c>
      <c r="AG108" s="92" t="str">
        <f t="shared" si="26"/>
        <v xml:space="preserve"> </v>
      </c>
      <c r="AH108" s="92" t="str">
        <f t="shared" si="27"/>
        <v xml:space="preserve"> </v>
      </c>
      <c r="AI108" s="92" t="str">
        <f t="shared" si="28"/>
        <v xml:space="preserve"> </v>
      </c>
      <c r="AJ108" s="93"/>
      <c r="AK108" s="93"/>
      <c r="AL108" s="93"/>
      <c r="AM108" s="93"/>
      <c r="AN108" s="93"/>
      <c r="AO108" s="93"/>
      <c r="AP108" s="93"/>
      <c r="AQ108" s="93"/>
      <c r="AR108" s="89" t="str">
        <f>IF(ISBLANK($C108)=TRUE," ",IF(COUNTBLANK(AJ108:AQ108)=COLUMNS(AJ108:AQ108),0,SUM(AJ108:AQ108)*(100-'DATA ENTRY'!$G$10)/SUM($AJ$13:$AQ$13)+'DATA ENTRY'!$G$10))</f>
        <v xml:space="preserve"> </v>
      </c>
      <c r="AS108" s="92" t="str">
        <f t="shared" si="29"/>
        <v xml:space="preserve"> </v>
      </c>
      <c r="AT108" s="93"/>
      <c r="AU108" s="93"/>
      <c r="AV108" s="93"/>
      <c r="AW108" s="93"/>
      <c r="AX108" s="93"/>
      <c r="AY108" s="93"/>
      <c r="AZ108" s="89" t="str">
        <f>IF(ISBLANK($C108)=TRUE," ",IF(COUNTBLANK(AT108:AY108)=COLUMNS(AT108:AY108),0,(SUM(AT108:AY108)*(100-'DATA ENTRY'!$G$10)/SUM($AT$13:$AY$13))+'DATA ENTRY'!$G$10))</f>
        <v xml:space="preserve"> </v>
      </c>
      <c r="BA108" s="92" t="str">
        <f t="shared" si="30"/>
        <v xml:space="preserve"> </v>
      </c>
      <c r="BB108" s="93"/>
      <c r="BC108" s="93"/>
      <c r="BD108" s="93"/>
      <c r="BE108" s="93"/>
      <c r="BF108" s="93"/>
      <c r="BG108" s="93"/>
      <c r="BH108" s="89" t="str">
        <f>IF(ISBLANK($C108)=TRUE," ",IF(ISTEXT(AD108)=TRUE,AD108,IF(COUNTBLANK(BB108:BG108)=COLUMNS(BB108:BG108),0,(SUM(BB108:BG108)*(100-'DATA ENTRY'!$G$10)/SUM($BB$13:$BG$13))+'DATA ENTRY'!$G$10)))</f>
        <v xml:space="preserve"> </v>
      </c>
      <c r="BI108" s="92" t="str">
        <f t="shared" si="31"/>
        <v xml:space="preserve"> </v>
      </c>
      <c r="BJ108" s="93"/>
      <c r="BK108" s="89" t="str">
        <f>IF(ISBLANK(C108)=TRUE," ",IF(ISTEXT(AD108)=TRUE,AD108,IF(ISBLANK(BJ108),0,IF(ISTEXT(BJ108)=TRUE,LOOKUP(BJ108,remarks),(BJ108*(100-'DATA ENTRY'!$G$10)/$BJ$13)+'DATA ENTRY'!$G$10))))</f>
        <v xml:space="preserve"> </v>
      </c>
      <c r="BL108" s="92" t="str">
        <f t="shared" si="32"/>
        <v xml:space="preserve"> </v>
      </c>
      <c r="BM108" s="92" t="str">
        <f t="shared" si="33"/>
        <v/>
      </c>
      <c r="BN108" s="92" t="str">
        <f t="shared" si="34"/>
        <v xml:space="preserve"> </v>
      </c>
      <c r="BO108" s="92" t="str">
        <f t="shared" si="35"/>
        <v xml:space="preserve"> </v>
      </c>
      <c r="BP108" s="92" t="str">
        <f t="shared" si="36"/>
        <v xml:space="preserve"> </v>
      </c>
      <c r="BQ108" s="92" t="str">
        <f t="shared" si="37"/>
        <v/>
      </c>
      <c r="BR108" s="89" t="str">
        <f t="shared" si="38"/>
        <v xml:space="preserve"> </v>
      </c>
      <c r="BS108" s="92" t="str">
        <f t="shared" si="39"/>
        <v xml:space="preserve"> </v>
      </c>
      <c r="BT108" s="92" t="str">
        <f t="shared" si="40"/>
        <v xml:space="preserve"> </v>
      </c>
      <c r="BU108" s="54"/>
      <c r="CA108" s="28"/>
      <c r="CB108" s="28"/>
      <c r="CC108" s="28"/>
      <c r="CD108" s="8"/>
      <c r="CE108" s="8"/>
      <c r="CF108" s="8"/>
    </row>
    <row r="109" spans="1:84" ht="34.5" customHeight="1" x14ac:dyDescent="0.3">
      <c r="A109" s="53">
        <f t="shared" si="41"/>
        <v>96</v>
      </c>
      <c r="B109" s="51"/>
      <c r="C109" s="52"/>
      <c r="D109" s="93"/>
      <c r="E109" s="93"/>
      <c r="F109" s="93"/>
      <c r="G109" s="93"/>
      <c r="H109" s="93"/>
      <c r="I109" s="93"/>
      <c r="J109" s="93"/>
      <c r="K109" s="93"/>
      <c r="L109" s="89" t="str">
        <f>IF(ISBLANK($C109)=TRUE," ",IF(COUNTBLANK(D109:K109)=COLUMNS(D109:K109),0,SUM(D109:K109)*(100-'DATA ENTRY'!$G$10)/SUM($D$13:$K$13)+'DATA ENTRY'!$G$10))</f>
        <v xml:space="preserve"> </v>
      </c>
      <c r="M109" s="90" t="str">
        <f t="shared" si="22"/>
        <v xml:space="preserve"> </v>
      </c>
      <c r="N109" s="93"/>
      <c r="O109" s="93"/>
      <c r="P109" s="93"/>
      <c r="Q109" s="93"/>
      <c r="R109" s="93"/>
      <c r="S109" s="93"/>
      <c r="T109" s="89" t="str">
        <f>IF(ISBLANK($C109)," ",IF(COUNTBLANK(N109:S109)=COLUMNS(N109:S109),0,(SUM(N109:S109)*(100-'DATA ENTRY'!$G$10)/SUM($N$13:$S$13))+'DATA ENTRY'!$G$10))</f>
        <v xml:space="preserve"> </v>
      </c>
      <c r="U109" s="90" t="str">
        <f t="shared" si="23"/>
        <v xml:space="preserve"> </v>
      </c>
      <c r="V109" s="93"/>
      <c r="W109" s="93"/>
      <c r="X109" s="93"/>
      <c r="Y109" s="93"/>
      <c r="Z109" s="93"/>
      <c r="AA109" s="93"/>
      <c r="AB109" s="89" t="str">
        <f>IF(ISBLANK($C109)," ",IF(COUNTBLANK(V109:AA109)=COLUMNS(V109:AA109),0,(SUM(V109:AA109)*(100-'DATA ENTRY'!$G$10)/SUM($V$13:$AA$13))+'DATA ENTRY'!$G$10))</f>
        <v xml:space="preserve"> </v>
      </c>
      <c r="AC109" s="90" t="str">
        <f t="shared" si="24"/>
        <v xml:space="preserve"> </v>
      </c>
      <c r="AD109" s="93"/>
      <c r="AE109" s="89" t="str">
        <f>IF(ISBLANK(C109)," ",IF(ISBLANK(AD109)=TRUE,0,IF(ISTEXT(AD109)=TRUE,LOOKUP(AD109,remarks),(AD109*(100-'DATA ENTRY'!$G$10)/$AD$13)+'DATA ENTRY'!$G$10)))</f>
        <v xml:space="preserve"> </v>
      </c>
      <c r="AF109" s="91" t="str">
        <f t="shared" si="25"/>
        <v xml:space="preserve"> </v>
      </c>
      <c r="AG109" s="92" t="str">
        <f t="shared" si="26"/>
        <v xml:space="preserve"> </v>
      </c>
      <c r="AH109" s="92" t="str">
        <f t="shared" si="27"/>
        <v xml:space="preserve"> </v>
      </c>
      <c r="AI109" s="92" t="str">
        <f t="shared" si="28"/>
        <v xml:space="preserve"> </v>
      </c>
      <c r="AJ109" s="93"/>
      <c r="AK109" s="93"/>
      <c r="AL109" s="93"/>
      <c r="AM109" s="93"/>
      <c r="AN109" s="93"/>
      <c r="AO109" s="93"/>
      <c r="AP109" s="93"/>
      <c r="AQ109" s="93"/>
      <c r="AR109" s="89" t="str">
        <f>IF(ISBLANK($C109)=TRUE," ",IF(COUNTBLANK(AJ109:AQ109)=COLUMNS(AJ109:AQ109),0,SUM(AJ109:AQ109)*(100-'DATA ENTRY'!$G$10)/SUM($AJ$13:$AQ$13)+'DATA ENTRY'!$G$10))</f>
        <v xml:space="preserve"> </v>
      </c>
      <c r="AS109" s="92" t="str">
        <f t="shared" si="29"/>
        <v xml:space="preserve"> </v>
      </c>
      <c r="AT109" s="93"/>
      <c r="AU109" s="93"/>
      <c r="AV109" s="93"/>
      <c r="AW109" s="93"/>
      <c r="AX109" s="93"/>
      <c r="AY109" s="93"/>
      <c r="AZ109" s="89" t="str">
        <f>IF(ISBLANK($C109)=TRUE," ",IF(COUNTBLANK(AT109:AY109)=COLUMNS(AT109:AY109),0,(SUM(AT109:AY109)*(100-'DATA ENTRY'!$G$10)/SUM($AT$13:$AY$13))+'DATA ENTRY'!$G$10))</f>
        <v xml:space="preserve"> </v>
      </c>
      <c r="BA109" s="92" t="str">
        <f t="shared" si="30"/>
        <v xml:space="preserve"> </v>
      </c>
      <c r="BB109" s="93"/>
      <c r="BC109" s="93"/>
      <c r="BD109" s="93"/>
      <c r="BE109" s="93"/>
      <c r="BF109" s="93"/>
      <c r="BG109" s="93"/>
      <c r="BH109" s="89" t="str">
        <f>IF(ISBLANK($C109)=TRUE," ",IF(ISTEXT(AD109)=TRUE,AD109,IF(COUNTBLANK(BB109:BG109)=COLUMNS(BB109:BG109),0,(SUM(BB109:BG109)*(100-'DATA ENTRY'!$G$10)/SUM($BB$13:$BG$13))+'DATA ENTRY'!$G$10)))</f>
        <v xml:space="preserve"> </v>
      </c>
      <c r="BI109" s="92" t="str">
        <f t="shared" si="31"/>
        <v xml:space="preserve"> </v>
      </c>
      <c r="BJ109" s="93"/>
      <c r="BK109" s="89" t="str">
        <f>IF(ISBLANK(C109)=TRUE," ",IF(ISTEXT(AD109)=TRUE,AD109,IF(ISBLANK(BJ109),0,IF(ISTEXT(BJ109)=TRUE,LOOKUP(BJ109,remarks),(BJ109*(100-'DATA ENTRY'!$G$10)/$BJ$13)+'DATA ENTRY'!$G$10))))</f>
        <v xml:space="preserve"> </v>
      </c>
      <c r="BL109" s="92" t="str">
        <f t="shared" si="32"/>
        <v xml:space="preserve"> </v>
      </c>
      <c r="BM109" s="92" t="str">
        <f t="shared" si="33"/>
        <v/>
      </c>
      <c r="BN109" s="92" t="str">
        <f t="shared" si="34"/>
        <v xml:space="preserve"> </v>
      </c>
      <c r="BO109" s="92" t="str">
        <f t="shared" si="35"/>
        <v xml:space="preserve"> </v>
      </c>
      <c r="BP109" s="92" t="str">
        <f t="shared" si="36"/>
        <v xml:space="preserve"> </v>
      </c>
      <c r="BQ109" s="92" t="str">
        <f t="shared" si="37"/>
        <v/>
      </c>
      <c r="BR109" s="89" t="str">
        <f t="shared" si="38"/>
        <v xml:space="preserve"> </v>
      </c>
      <c r="BS109" s="92" t="str">
        <f t="shared" si="39"/>
        <v xml:space="preserve"> </v>
      </c>
      <c r="BT109" s="92" t="str">
        <f t="shared" si="40"/>
        <v xml:space="preserve"> </v>
      </c>
      <c r="BU109" s="54"/>
      <c r="CA109" s="28"/>
      <c r="CB109" s="28"/>
      <c r="CC109" s="28"/>
      <c r="CD109" s="8"/>
      <c r="CE109" s="8"/>
      <c r="CF109" s="8"/>
    </row>
    <row r="110" spans="1:84" ht="34.5" customHeight="1" x14ac:dyDescent="0.3">
      <c r="A110" s="53">
        <f t="shared" si="41"/>
        <v>97</v>
      </c>
      <c r="B110" s="51"/>
      <c r="C110" s="52"/>
      <c r="D110" s="93"/>
      <c r="E110" s="93"/>
      <c r="F110" s="93"/>
      <c r="G110" s="93"/>
      <c r="H110" s="93"/>
      <c r="I110" s="93"/>
      <c r="J110" s="93"/>
      <c r="K110" s="93"/>
      <c r="L110" s="89" t="str">
        <f>IF(ISBLANK($C110)=TRUE," ",IF(COUNTBLANK(D110:K110)=COLUMNS(D110:K110),0,SUM(D110:K110)*(100-'DATA ENTRY'!$G$10)/SUM($D$13:$K$13)+'DATA ENTRY'!$G$10))</f>
        <v xml:space="preserve"> </v>
      </c>
      <c r="M110" s="90" t="str">
        <f t="shared" si="22"/>
        <v xml:space="preserve"> </v>
      </c>
      <c r="N110" s="93"/>
      <c r="O110" s="93"/>
      <c r="P110" s="93"/>
      <c r="Q110" s="93"/>
      <c r="R110" s="93"/>
      <c r="S110" s="93"/>
      <c r="T110" s="89" t="str">
        <f>IF(ISBLANK($C110)," ",IF(COUNTBLANK(N110:S110)=COLUMNS(N110:S110),0,(SUM(N110:S110)*(100-'DATA ENTRY'!$G$10)/SUM($N$13:$S$13))+'DATA ENTRY'!$G$10))</f>
        <v xml:space="preserve"> </v>
      </c>
      <c r="U110" s="90" t="str">
        <f t="shared" si="23"/>
        <v xml:space="preserve"> </v>
      </c>
      <c r="V110" s="93"/>
      <c r="W110" s="93"/>
      <c r="X110" s="93"/>
      <c r="Y110" s="93"/>
      <c r="Z110" s="93"/>
      <c r="AA110" s="93"/>
      <c r="AB110" s="89" t="str">
        <f>IF(ISBLANK($C110)," ",IF(COUNTBLANK(V110:AA110)=COLUMNS(V110:AA110),0,(SUM(V110:AA110)*(100-'DATA ENTRY'!$G$10)/SUM($V$13:$AA$13))+'DATA ENTRY'!$G$10))</f>
        <v xml:space="preserve"> </v>
      </c>
      <c r="AC110" s="90" t="str">
        <f t="shared" si="24"/>
        <v xml:space="preserve"> </v>
      </c>
      <c r="AD110" s="93"/>
      <c r="AE110" s="89" t="str">
        <f>IF(ISBLANK(C110)," ",IF(ISBLANK(AD110)=TRUE,0,IF(ISTEXT(AD110)=TRUE,LOOKUP(AD110,remarks),(AD110*(100-'DATA ENTRY'!$G$10)/$AD$13)+'DATA ENTRY'!$G$10)))</f>
        <v xml:space="preserve"> </v>
      </c>
      <c r="AF110" s="91" t="str">
        <f t="shared" si="25"/>
        <v xml:space="preserve"> </v>
      </c>
      <c r="AG110" s="92" t="str">
        <f t="shared" si="26"/>
        <v xml:space="preserve"> </v>
      </c>
      <c r="AH110" s="92" t="str">
        <f t="shared" si="27"/>
        <v xml:space="preserve"> </v>
      </c>
      <c r="AI110" s="92" t="str">
        <f t="shared" si="28"/>
        <v xml:space="preserve"> </v>
      </c>
      <c r="AJ110" s="93"/>
      <c r="AK110" s="93"/>
      <c r="AL110" s="93"/>
      <c r="AM110" s="93"/>
      <c r="AN110" s="93"/>
      <c r="AO110" s="93"/>
      <c r="AP110" s="93"/>
      <c r="AQ110" s="93"/>
      <c r="AR110" s="89" t="str">
        <f>IF(ISBLANK($C110)=TRUE," ",IF(COUNTBLANK(AJ110:AQ110)=COLUMNS(AJ110:AQ110),0,SUM(AJ110:AQ110)*(100-'DATA ENTRY'!$G$10)/SUM($AJ$13:$AQ$13)+'DATA ENTRY'!$G$10))</f>
        <v xml:space="preserve"> </v>
      </c>
      <c r="AS110" s="92" t="str">
        <f t="shared" si="29"/>
        <v xml:space="preserve"> </v>
      </c>
      <c r="AT110" s="93"/>
      <c r="AU110" s="93"/>
      <c r="AV110" s="93"/>
      <c r="AW110" s="93"/>
      <c r="AX110" s="93"/>
      <c r="AY110" s="93"/>
      <c r="AZ110" s="89" t="str">
        <f>IF(ISBLANK($C110)=TRUE," ",IF(COUNTBLANK(AT110:AY110)=COLUMNS(AT110:AY110),0,(SUM(AT110:AY110)*(100-'DATA ENTRY'!$G$10)/SUM($AT$13:$AY$13))+'DATA ENTRY'!$G$10))</f>
        <v xml:space="preserve"> </v>
      </c>
      <c r="BA110" s="92" t="str">
        <f t="shared" si="30"/>
        <v xml:space="preserve"> </v>
      </c>
      <c r="BB110" s="93"/>
      <c r="BC110" s="93"/>
      <c r="BD110" s="93"/>
      <c r="BE110" s="93"/>
      <c r="BF110" s="93"/>
      <c r="BG110" s="93"/>
      <c r="BH110" s="89" t="str">
        <f>IF(ISBLANK($C110)=TRUE," ",IF(ISTEXT(AD110)=TRUE,AD110,IF(COUNTBLANK(BB110:BG110)=COLUMNS(BB110:BG110),0,(SUM(BB110:BG110)*(100-'DATA ENTRY'!$G$10)/SUM($BB$13:$BG$13))+'DATA ENTRY'!$G$10)))</f>
        <v xml:space="preserve"> </v>
      </c>
      <c r="BI110" s="92" t="str">
        <f t="shared" si="31"/>
        <v xml:space="preserve"> </v>
      </c>
      <c r="BJ110" s="93"/>
      <c r="BK110" s="89" t="str">
        <f>IF(ISBLANK(C110)=TRUE," ",IF(ISTEXT(AD110)=TRUE,AD110,IF(ISBLANK(BJ110),0,IF(ISTEXT(BJ110)=TRUE,LOOKUP(BJ110,remarks),(BJ110*(100-'DATA ENTRY'!$G$10)/$BJ$13)+'DATA ENTRY'!$G$10))))</f>
        <v xml:space="preserve"> </v>
      </c>
      <c r="BL110" s="92" t="str">
        <f t="shared" si="32"/>
        <v xml:space="preserve"> </v>
      </c>
      <c r="BM110" s="92" t="str">
        <f t="shared" si="33"/>
        <v/>
      </c>
      <c r="BN110" s="92" t="str">
        <f t="shared" si="34"/>
        <v xml:space="preserve"> </v>
      </c>
      <c r="BO110" s="92" t="str">
        <f t="shared" si="35"/>
        <v xml:space="preserve"> </v>
      </c>
      <c r="BP110" s="92" t="str">
        <f t="shared" si="36"/>
        <v xml:space="preserve"> </v>
      </c>
      <c r="BQ110" s="92" t="str">
        <f t="shared" si="37"/>
        <v/>
      </c>
      <c r="BR110" s="89" t="str">
        <f t="shared" si="38"/>
        <v xml:space="preserve"> </v>
      </c>
      <c r="BS110" s="92" t="str">
        <f t="shared" si="39"/>
        <v xml:space="preserve"> </v>
      </c>
      <c r="BT110" s="92" t="str">
        <f t="shared" si="40"/>
        <v xml:space="preserve"> </v>
      </c>
      <c r="BU110" s="54"/>
      <c r="BV110" s="54"/>
      <c r="BW110" s="28"/>
      <c r="BX110" s="28"/>
      <c r="BY110" s="28"/>
      <c r="BZ110" s="28"/>
      <c r="CA110" s="28"/>
      <c r="CB110" s="28"/>
      <c r="CC110" s="28"/>
      <c r="CD110" s="8"/>
      <c r="CE110" s="8"/>
      <c r="CF110" s="8"/>
    </row>
    <row r="111" spans="1:84" ht="34.5" customHeight="1" x14ac:dyDescent="0.3">
      <c r="A111" s="53">
        <f t="shared" si="41"/>
        <v>98</v>
      </c>
      <c r="B111" s="51"/>
      <c r="C111" s="52"/>
      <c r="D111" s="93"/>
      <c r="E111" s="93"/>
      <c r="F111" s="93"/>
      <c r="G111" s="93"/>
      <c r="H111" s="93"/>
      <c r="I111" s="93"/>
      <c r="J111" s="93"/>
      <c r="K111" s="93"/>
      <c r="L111" s="89" t="str">
        <f>IF(ISBLANK($C111)=TRUE," ",IF(COUNTBLANK(D111:K111)=COLUMNS(D111:K111),0,SUM(D111:K111)*(100-'DATA ENTRY'!$G$10)/SUM($D$13:$K$13)+'DATA ENTRY'!$G$10))</f>
        <v xml:space="preserve"> </v>
      </c>
      <c r="M111" s="90" t="str">
        <f t="shared" si="22"/>
        <v xml:space="preserve"> </v>
      </c>
      <c r="N111" s="93"/>
      <c r="O111" s="93"/>
      <c r="P111" s="93"/>
      <c r="Q111" s="93"/>
      <c r="R111" s="93"/>
      <c r="S111" s="93"/>
      <c r="T111" s="89" t="str">
        <f>IF(ISBLANK($C111)," ",IF(COUNTBLANK(N111:S111)=COLUMNS(N111:S111),0,(SUM(N111:S111)*(100-'DATA ENTRY'!$G$10)/SUM($N$13:$S$13))+'DATA ENTRY'!$G$10))</f>
        <v xml:space="preserve"> </v>
      </c>
      <c r="U111" s="90" t="str">
        <f t="shared" si="23"/>
        <v xml:space="preserve"> </v>
      </c>
      <c r="V111" s="93"/>
      <c r="W111" s="93"/>
      <c r="X111" s="93"/>
      <c r="Y111" s="93"/>
      <c r="Z111" s="93"/>
      <c r="AA111" s="93"/>
      <c r="AB111" s="89" t="str">
        <f>IF(ISBLANK($C111)," ",IF(COUNTBLANK(V111:AA111)=COLUMNS(V111:AA111),0,(SUM(V111:AA111)*(100-'DATA ENTRY'!$G$10)/SUM($V$13:$AA$13))+'DATA ENTRY'!$G$10))</f>
        <v xml:space="preserve"> </v>
      </c>
      <c r="AC111" s="90" t="str">
        <f t="shared" si="24"/>
        <v xml:space="preserve"> </v>
      </c>
      <c r="AD111" s="93"/>
      <c r="AE111" s="89" t="str">
        <f>IF(ISBLANK(C111)," ",IF(ISBLANK(AD111)=TRUE,0,IF(ISTEXT(AD111)=TRUE,LOOKUP(AD111,remarks),(AD111*(100-'DATA ENTRY'!$G$10)/$AD$13)+'DATA ENTRY'!$G$10)))</f>
        <v xml:space="preserve"> </v>
      </c>
      <c r="AF111" s="91" t="str">
        <f t="shared" si="25"/>
        <v xml:space="preserve"> </v>
      </c>
      <c r="AG111" s="92" t="str">
        <f t="shared" si="26"/>
        <v xml:space="preserve"> </v>
      </c>
      <c r="AH111" s="92" t="str">
        <f t="shared" si="27"/>
        <v xml:space="preserve"> </v>
      </c>
      <c r="AI111" s="92" t="str">
        <f t="shared" si="28"/>
        <v xml:space="preserve"> </v>
      </c>
      <c r="AJ111" s="93"/>
      <c r="AK111" s="93"/>
      <c r="AL111" s="93"/>
      <c r="AM111" s="93"/>
      <c r="AN111" s="93"/>
      <c r="AO111" s="93"/>
      <c r="AP111" s="93"/>
      <c r="AQ111" s="93"/>
      <c r="AR111" s="89" t="str">
        <f>IF(ISBLANK($C111)=TRUE," ",IF(COUNTBLANK(AJ111:AQ111)=COLUMNS(AJ111:AQ111),0,SUM(AJ111:AQ111)*(100-'DATA ENTRY'!$G$10)/SUM($AJ$13:$AQ$13)+'DATA ENTRY'!$G$10))</f>
        <v xml:space="preserve"> </v>
      </c>
      <c r="AS111" s="92" t="str">
        <f t="shared" si="29"/>
        <v xml:space="preserve"> </v>
      </c>
      <c r="AT111" s="93"/>
      <c r="AU111" s="93"/>
      <c r="AV111" s="93"/>
      <c r="AW111" s="93"/>
      <c r="AX111" s="93"/>
      <c r="AY111" s="93"/>
      <c r="AZ111" s="89" t="str">
        <f>IF(ISBLANK($C111)=TRUE," ",IF(COUNTBLANK(AT111:AY111)=COLUMNS(AT111:AY111),0,(SUM(AT111:AY111)*(100-'DATA ENTRY'!$G$10)/SUM($AT$13:$AY$13))+'DATA ENTRY'!$G$10))</f>
        <v xml:space="preserve"> </v>
      </c>
      <c r="BA111" s="92" t="str">
        <f t="shared" si="30"/>
        <v xml:space="preserve"> </v>
      </c>
      <c r="BB111" s="93"/>
      <c r="BC111" s="93"/>
      <c r="BD111" s="93"/>
      <c r="BE111" s="93"/>
      <c r="BF111" s="93"/>
      <c r="BG111" s="93"/>
      <c r="BH111" s="89" t="str">
        <f>IF(ISBLANK($C111)=TRUE," ",IF(ISTEXT(AD111)=TRUE,AD111,IF(COUNTBLANK(BB111:BG111)=COLUMNS(BB111:BG111),0,(SUM(BB111:BG111)*(100-'DATA ENTRY'!$G$10)/SUM($BB$13:$BG$13))+'DATA ENTRY'!$G$10)))</f>
        <v xml:space="preserve"> </v>
      </c>
      <c r="BI111" s="92" t="str">
        <f t="shared" si="31"/>
        <v xml:space="preserve"> </v>
      </c>
      <c r="BJ111" s="93"/>
      <c r="BK111" s="89" t="str">
        <f>IF(ISBLANK(C111)=TRUE," ",IF(ISTEXT(AD111)=TRUE,AD111,IF(ISBLANK(BJ111),0,IF(ISTEXT(BJ111)=TRUE,LOOKUP(BJ111,remarks),(BJ111*(100-'DATA ENTRY'!$G$10)/$BJ$13)+'DATA ENTRY'!$G$10))))</f>
        <v xml:space="preserve"> </v>
      </c>
      <c r="BL111" s="92" t="str">
        <f t="shared" si="32"/>
        <v xml:space="preserve"> </v>
      </c>
      <c r="BM111" s="92" t="str">
        <f t="shared" si="33"/>
        <v/>
      </c>
      <c r="BN111" s="92" t="str">
        <f t="shared" si="34"/>
        <v xml:space="preserve"> </v>
      </c>
      <c r="BO111" s="92" t="str">
        <f t="shared" si="35"/>
        <v xml:space="preserve"> </v>
      </c>
      <c r="BP111" s="92" t="str">
        <f t="shared" si="36"/>
        <v xml:space="preserve"> </v>
      </c>
      <c r="BQ111" s="92" t="str">
        <f t="shared" si="37"/>
        <v/>
      </c>
      <c r="BR111" s="89" t="str">
        <f t="shared" si="38"/>
        <v xml:space="preserve"> </v>
      </c>
      <c r="BS111" s="92" t="str">
        <f t="shared" si="39"/>
        <v xml:space="preserve"> </v>
      </c>
      <c r="BT111" s="92" t="str">
        <f t="shared" si="40"/>
        <v xml:space="preserve"> </v>
      </c>
      <c r="BU111" s="54"/>
      <c r="BV111" s="54"/>
      <c r="BW111" s="28"/>
      <c r="BX111" s="28"/>
      <c r="BY111" s="28"/>
      <c r="BZ111" s="28"/>
      <c r="CA111" s="28"/>
      <c r="CB111" s="28"/>
      <c r="CC111" s="28"/>
      <c r="CD111" s="8"/>
      <c r="CE111" s="8"/>
      <c r="CF111" s="8"/>
    </row>
    <row r="112" spans="1:84" ht="34.5" customHeight="1" x14ac:dyDescent="0.3">
      <c r="A112" s="53">
        <f t="shared" si="41"/>
        <v>99</v>
      </c>
      <c r="B112" s="51"/>
      <c r="C112" s="52"/>
      <c r="D112" s="93"/>
      <c r="E112" s="93"/>
      <c r="F112" s="93"/>
      <c r="G112" s="93"/>
      <c r="H112" s="93"/>
      <c r="I112" s="93"/>
      <c r="J112" s="93"/>
      <c r="K112" s="93"/>
      <c r="L112" s="89" t="str">
        <f>IF(ISBLANK($C112)=TRUE," ",IF(COUNTBLANK(D112:K112)=COLUMNS(D112:K112),0,SUM(D112:K112)*(100-'DATA ENTRY'!$G$10)/SUM($D$13:$K$13)+'DATA ENTRY'!$G$10))</f>
        <v xml:space="preserve"> </v>
      </c>
      <c r="M112" s="90" t="str">
        <f t="shared" si="22"/>
        <v xml:space="preserve"> </v>
      </c>
      <c r="N112" s="93"/>
      <c r="O112" s="93"/>
      <c r="P112" s="93"/>
      <c r="Q112" s="93"/>
      <c r="R112" s="93"/>
      <c r="S112" s="93"/>
      <c r="T112" s="89" t="str">
        <f>IF(ISBLANK($C112)," ",IF(COUNTBLANK(N112:S112)=COLUMNS(N112:S112),0,(SUM(N112:S112)*(100-'DATA ENTRY'!$G$10)/SUM($N$13:$S$13))+'DATA ENTRY'!$G$10))</f>
        <v xml:space="preserve"> </v>
      </c>
      <c r="U112" s="90" t="str">
        <f t="shared" si="23"/>
        <v xml:space="preserve"> </v>
      </c>
      <c r="V112" s="93"/>
      <c r="W112" s="93"/>
      <c r="X112" s="93"/>
      <c r="Y112" s="93"/>
      <c r="Z112" s="93"/>
      <c r="AA112" s="93"/>
      <c r="AB112" s="89" t="str">
        <f>IF(ISBLANK($C112)," ",IF(COUNTBLANK(V112:AA112)=COLUMNS(V112:AA112),0,(SUM(V112:AA112)*(100-'DATA ENTRY'!$G$10)/SUM($V$13:$AA$13))+'DATA ENTRY'!$G$10))</f>
        <v xml:space="preserve"> </v>
      </c>
      <c r="AC112" s="90" t="str">
        <f t="shared" si="24"/>
        <v xml:space="preserve"> </v>
      </c>
      <c r="AD112" s="93"/>
      <c r="AE112" s="89" t="str">
        <f>IF(ISBLANK(C112)," ",IF(ISBLANK(AD112)=TRUE,0,IF(ISTEXT(AD112)=TRUE,LOOKUP(AD112,remarks),(AD112*(100-'DATA ENTRY'!$G$10)/$AD$13)+'DATA ENTRY'!$G$10)))</f>
        <v xml:space="preserve"> </v>
      </c>
      <c r="AF112" s="91" t="str">
        <f t="shared" si="25"/>
        <v xml:space="preserve"> </v>
      </c>
      <c r="AG112" s="92" t="str">
        <f t="shared" si="26"/>
        <v xml:space="preserve"> </v>
      </c>
      <c r="AH112" s="92" t="str">
        <f t="shared" si="27"/>
        <v xml:space="preserve"> </v>
      </c>
      <c r="AI112" s="92" t="str">
        <f t="shared" si="28"/>
        <v xml:space="preserve"> </v>
      </c>
      <c r="AJ112" s="93"/>
      <c r="AK112" s="93"/>
      <c r="AL112" s="93"/>
      <c r="AM112" s="93"/>
      <c r="AN112" s="93"/>
      <c r="AO112" s="93"/>
      <c r="AP112" s="93"/>
      <c r="AQ112" s="93"/>
      <c r="AR112" s="89" t="str">
        <f>IF(ISBLANK($C112)=TRUE," ",IF(COUNTBLANK(AJ112:AQ112)=COLUMNS(AJ112:AQ112),0,SUM(AJ112:AQ112)*(100-'DATA ENTRY'!$G$10)/SUM($AJ$13:$AQ$13)+'DATA ENTRY'!$G$10))</f>
        <v xml:space="preserve"> </v>
      </c>
      <c r="AS112" s="92" t="str">
        <f t="shared" si="29"/>
        <v xml:space="preserve"> </v>
      </c>
      <c r="AT112" s="93"/>
      <c r="AU112" s="93"/>
      <c r="AV112" s="93"/>
      <c r="AW112" s="93"/>
      <c r="AX112" s="93"/>
      <c r="AY112" s="93"/>
      <c r="AZ112" s="89" t="str">
        <f>IF(ISBLANK($C112)=TRUE," ",IF(COUNTBLANK(AT112:AY112)=COLUMNS(AT112:AY112),0,(SUM(AT112:AY112)*(100-'DATA ENTRY'!$G$10)/SUM($AT$13:$AY$13))+'DATA ENTRY'!$G$10))</f>
        <v xml:space="preserve"> </v>
      </c>
      <c r="BA112" s="92" t="str">
        <f t="shared" si="30"/>
        <v xml:space="preserve"> </v>
      </c>
      <c r="BB112" s="93"/>
      <c r="BC112" s="93"/>
      <c r="BD112" s="93"/>
      <c r="BE112" s="93"/>
      <c r="BF112" s="93"/>
      <c r="BG112" s="93"/>
      <c r="BH112" s="89" t="str">
        <f>IF(ISBLANK($C112)=TRUE," ",IF(ISTEXT(AD112)=TRUE,AD112,IF(COUNTBLANK(BB112:BG112)=COLUMNS(BB112:BG112),0,(SUM(BB112:BG112)*(100-'DATA ENTRY'!$G$10)/SUM($BB$13:$BG$13))+'DATA ENTRY'!$G$10)))</f>
        <v xml:space="preserve"> </v>
      </c>
      <c r="BI112" s="92" t="str">
        <f t="shared" si="31"/>
        <v xml:space="preserve"> </v>
      </c>
      <c r="BJ112" s="93"/>
      <c r="BK112" s="89" t="str">
        <f>IF(ISBLANK(C112)=TRUE," ",IF(ISTEXT(AD112)=TRUE,AD112,IF(ISBLANK(BJ112),0,IF(ISTEXT(BJ112)=TRUE,LOOKUP(BJ112,remarks),(BJ112*(100-'DATA ENTRY'!$G$10)/$BJ$13)+'DATA ENTRY'!$G$10))))</f>
        <v xml:space="preserve"> </v>
      </c>
      <c r="BL112" s="92" t="str">
        <f t="shared" si="32"/>
        <v xml:space="preserve"> </v>
      </c>
      <c r="BM112" s="92" t="str">
        <f t="shared" si="33"/>
        <v/>
      </c>
      <c r="BN112" s="92" t="str">
        <f t="shared" si="34"/>
        <v xml:space="preserve"> </v>
      </c>
      <c r="BO112" s="92" t="str">
        <f t="shared" si="35"/>
        <v xml:space="preserve"> </v>
      </c>
      <c r="BP112" s="92" t="str">
        <f t="shared" si="36"/>
        <v xml:space="preserve"> </v>
      </c>
      <c r="BQ112" s="92" t="str">
        <f t="shared" si="37"/>
        <v/>
      </c>
      <c r="BR112" s="89" t="str">
        <f t="shared" si="38"/>
        <v xml:space="preserve"> </v>
      </c>
      <c r="BS112" s="92" t="str">
        <f t="shared" si="39"/>
        <v xml:space="preserve"> </v>
      </c>
      <c r="BT112" s="92" t="str">
        <f t="shared" si="40"/>
        <v xml:space="preserve"> </v>
      </c>
      <c r="BU112" s="54"/>
      <c r="BV112" s="54"/>
      <c r="BW112" s="28"/>
      <c r="BX112" s="28"/>
      <c r="BY112" s="28"/>
      <c r="BZ112" s="28"/>
      <c r="CA112" s="28"/>
      <c r="CB112" s="28"/>
      <c r="CC112" s="28"/>
      <c r="CD112" s="8"/>
      <c r="CE112" s="8"/>
      <c r="CF112" s="8"/>
    </row>
    <row r="113" spans="1:95" ht="34.5" customHeight="1" x14ac:dyDescent="0.3">
      <c r="A113" s="53">
        <f t="shared" si="41"/>
        <v>100</v>
      </c>
      <c r="B113" s="51"/>
      <c r="C113" s="52"/>
      <c r="D113" s="93"/>
      <c r="E113" s="93"/>
      <c r="F113" s="93"/>
      <c r="G113" s="93"/>
      <c r="H113" s="93"/>
      <c r="I113" s="93"/>
      <c r="J113" s="93"/>
      <c r="K113" s="93"/>
      <c r="L113" s="89" t="str">
        <f>IF(ISBLANK($C113)=TRUE," ",IF(COUNTBLANK(D113:K113)=COLUMNS(D113:K113),0,SUM(D113:K113)*(100-'DATA ENTRY'!$G$10)/SUM($D$13:$K$13)+'DATA ENTRY'!$G$10))</f>
        <v xml:space="preserve"> </v>
      </c>
      <c r="M113" s="90" t="str">
        <f t="shared" si="22"/>
        <v xml:space="preserve"> </v>
      </c>
      <c r="N113" s="93"/>
      <c r="O113" s="93"/>
      <c r="P113" s="93"/>
      <c r="Q113" s="93"/>
      <c r="R113" s="93"/>
      <c r="S113" s="93"/>
      <c r="T113" s="89" t="str">
        <f>IF(ISBLANK($C113)," ",IF(COUNTBLANK(N113:S113)=COLUMNS(N113:S113),0,(SUM(N113:S113)*(100-'DATA ENTRY'!$G$10)/SUM($N$13:$S$13))+'DATA ENTRY'!$G$10))</f>
        <v xml:space="preserve"> </v>
      </c>
      <c r="U113" s="90" t="str">
        <f t="shared" si="23"/>
        <v xml:space="preserve"> </v>
      </c>
      <c r="V113" s="93"/>
      <c r="W113" s="93"/>
      <c r="X113" s="93"/>
      <c r="Y113" s="93"/>
      <c r="Z113" s="93"/>
      <c r="AA113" s="93"/>
      <c r="AB113" s="89" t="str">
        <f>IF(ISBLANK($C113)," ",IF(COUNTBLANK(V113:AA113)=COLUMNS(V113:AA113),0,(SUM(V113:AA113)*(100-'DATA ENTRY'!$G$10)/SUM($V$13:$AA$13))+'DATA ENTRY'!$G$10))</f>
        <v xml:space="preserve"> </v>
      </c>
      <c r="AC113" s="90" t="str">
        <f t="shared" si="24"/>
        <v xml:space="preserve"> </v>
      </c>
      <c r="AD113" s="93"/>
      <c r="AE113" s="89" t="str">
        <f>IF(ISBLANK(C113)," ",IF(ISBLANK(AD113)=TRUE,0,IF(ISTEXT(AD113)=TRUE,LOOKUP(AD113,remarks),(AD113*(100-'DATA ENTRY'!$G$10)/$AD$13)+'DATA ENTRY'!$G$10)))</f>
        <v xml:space="preserve"> </v>
      </c>
      <c r="AF113" s="91" t="str">
        <f t="shared" si="25"/>
        <v xml:space="preserve"> </v>
      </c>
      <c r="AG113" s="92" t="str">
        <f t="shared" si="26"/>
        <v xml:space="preserve"> </v>
      </c>
      <c r="AH113" s="92" t="str">
        <f t="shared" si="27"/>
        <v xml:space="preserve"> </v>
      </c>
      <c r="AI113" s="92" t="str">
        <f t="shared" si="28"/>
        <v xml:space="preserve"> </v>
      </c>
      <c r="AJ113" s="93"/>
      <c r="AK113" s="93"/>
      <c r="AL113" s="93"/>
      <c r="AM113" s="93"/>
      <c r="AN113" s="93"/>
      <c r="AO113" s="93"/>
      <c r="AP113" s="93"/>
      <c r="AQ113" s="93"/>
      <c r="AR113" s="89" t="str">
        <f>IF(ISBLANK($C113)=TRUE," ",IF(COUNTBLANK(AJ113:AQ113)=COLUMNS(AJ113:AQ113),0,SUM(AJ113:AQ113)*(100-'DATA ENTRY'!$G$10)/SUM($AJ$13:$AQ$13)+'DATA ENTRY'!$G$10))</f>
        <v xml:space="preserve"> </v>
      </c>
      <c r="AS113" s="92" t="str">
        <f t="shared" si="29"/>
        <v xml:space="preserve"> </v>
      </c>
      <c r="AT113" s="93"/>
      <c r="AU113" s="93"/>
      <c r="AV113" s="93"/>
      <c r="AW113" s="93"/>
      <c r="AX113" s="93"/>
      <c r="AY113" s="93"/>
      <c r="AZ113" s="89" t="str">
        <f>IF(ISBLANK($C113)=TRUE," ",IF(COUNTBLANK(AT113:AY113)=COLUMNS(AT113:AY113),0,(SUM(AT113:AY113)*(100-'DATA ENTRY'!$G$10)/SUM($AT$13:$AY$13))+'DATA ENTRY'!$G$10))</f>
        <v xml:space="preserve"> </v>
      </c>
      <c r="BA113" s="92" t="str">
        <f t="shared" si="30"/>
        <v xml:space="preserve"> </v>
      </c>
      <c r="BB113" s="93"/>
      <c r="BC113" s="93"/>
      <c r="BD113" s="93"/>
      <c r="BE113" s="93"/>
      <c r="BF113" s="93"/>
      <c r="BG113" s="93"/>
      <c r="BH113" s="89" t="str">
        <f>IF(ISBLANK($C113)=TRUE," ",IF(ISTEXT(AD113)=TRUE,AD113,IF(COUNTBLANK(BB113:BG113)=COLUMNS(BB113:BG113),0,(SUM(BB113:BG113)*(100-'DATA ENTRY'!$G$10)/SUM($BB$13:$BG$13))+'DATA ENTRY'!$G$10)))</f>
        <v xml:space="preserve"> </v>
      </c>
      <c r="BI113" s="92" t="str">
        <f t="shared" si="31"/>
        <v xml:space="preserve"> </v>
      </c>
      <c r="BJ113" s="93"/>
      <c r="BK113" s="89" t="str">
        <f>IF(ISBLANK(C113)=TRUE," ",IF(ISTEXT(AD113)=TRUE,AD113,IF(ISBLANK(BJ113),0,IF(ISTEXT(BJ113)=TRUE,LOOKUP(BJ113,remarks),(BJ113*(100-'DATA ENTRY'!$G$10)/$BJ$13)+'DATA ENTRY'!$G$10))))</f>
        <v xml:space="preserve"> </v>
      </c>
      <c r="BL113" s="92" t="str">
        <f t="shared" si="32"/>
        <v xml:space="preserve"> </v>
      </c>
      <c r="BM113" s="92" t="str">
        <f t="shared" si="33"/>
        <v/>
      </c>
      <c r="BN113" s="92" t="str">
        <f t="shared" si="34"/>
        <v xml:space="preserve"> </v>
      </c>
      <c r="BO113" s="92" t="str">
        <f t="shared" si="35"/>
        <v xml:space="preserve"> </v>
      </c>
      <c r="BP113" s="92" t="str">
        <f t="shared" si="36"/>
        <v xml:space="preserve"> </v>
      </c>
      <c r="BQ113" s="92" t="str">
        <f t="shared" si="37"/>
        <v/>
      </c>
      <c r="BR113" s="89" t="str">
        <f t="shared" si="38"/>
        <v xml:space="preserve"> </v>
      </c>
      <c r="BS113" s="92" t="str">
        <f t="shared" si="39"/>
        <v xml:space="preserve"> </v>
      </c>
      <c r="BT113" s="92" t="str">
        <f t="shared" si="40"/>
        <v xml:space="preserve"> </v>
      </c>
      <c r="BU113" s="54"/>
      <c r="BV113" s="54"/>
      <c r="BW113" s="28"/>
      <c r="BX113" s="28"/>
      <c r="BY113" s="28"/>
      <c r="BZ113" s="28"/>
      <c r="CA113" s="28"/>
      <c r="CB113" s="28"/>
      <c r="CC113" s="28"/>
      <c r="CD113" s="8"/>
      <c r="CE113" s="8"/>
      <c r="CF113" s="8"/>
    </row>
    <row r="114" spans="1:95" ht="15.75" customHeight="1" x14ac:dyDescent="0.25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70"/>
      <c r="L114" s="70"/>
      <c r="M114" s="70"/>
      <c r="N114" s="70"/>
      <c r="O114" s="70"/>
      <c r="P114" s="70"/>
      <c r="Q114" s="70"/>
      <c r="R114" s="70"/>
      <c r="S114" s="70"/>
      <c r="T114" s="70"/>
      <c r="U114" s="70"/>
      <c r="V114" s="76"/>
      <c r="W114" s="76"/>
      <c r="X114" s="76"/>
      <c r="Y114" s="76"/>
      <c r="Z114" s="76"/>
      <c r="AA114" s="70"/>
      <c r="AB114" s="70"/>
      <c r="AC114" s="70"/>
      <c r="AD114" s="70"/>
      <c r="AE114" s="70"/>
      <c r="AF114" s="70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</row>
    <row r="115" spans="1:95" ht="30" customHeight="1" x14ac:dyDescent="0.25">
      <c r="A115" s="227" t="s">
        <v>79</v>
      </c>
      <c r="B115" s="228"/>
      <c r="C115" s="228"/>
      <c r="D115" s="77"/>
      <c r="E115" s="77"/>
      <c r="F115" s="77"/>
      <c r="G115" s="77"/>
      <c r="H115" s="77"/>
      <c r="I115" s="77"/>
      <c r="J115" s="77"/>
      <c r="K115" s="8"/>
      <c r="L115" s="70" t="s">
        <v>80</v>
      </c>
      <c r="M115" s="70"/>
      <c r="N115" s="8"/>
      <c r="O115" s="8"/>
      <c r="P115" s="8"/>
      <c r="Q115" s="8"/>
      <c r="R115" s="8"/>
      <c r="S115" s="8"/>
      <c r="T115" s="77"/>
      <c r="U115" s="77"/>
      <c r="V115" s="77"/>
      <c r="W115" s="77"/>
      <c r="X115" s="27"/>
      <c r="Y115" s="27"/>
      <c r="Z115" s="27"/>
      <c r="AB115" s="70" t="s">
        <v>81</v>
      </c>
      <c r="AC115" s="70"/>
      <c r="AD115" s="70"/>
      <c r="AE115" s="70"/>
      <c r="AF115" s="70"/>
      <c r="AG115" s="8"/>
      <c r="AH115" s="8"/>
      <c r="AI115" s="8"/>
      <c r="AJ115" s="77"/>
      <c r="AK115" s="77"/>
      <c r="AL115" s="77"/>
      <c r="AM115" s="78"/>
      <c r="AN115" s="78"/>
      <c r="AO115" s="78"/>
      <c r="AP115" s="78"/>
      <c r="AQ115" s="78"/>
      <c r="AR115" s="70" t="s">
        <v>80</v>
      </c>
      <c r="AS115" s="70"/>
      <c r="AT115" s="8"/>
      <c r="AU115" s="8"/>
      <c r="AV115" s="8"/>
      <c r="AW115" s="8"/>
      <c r="AX115" s="78"/>
      <c r="AY115" s="78"/>
      <c r="AZ115" s="78"/>
      <c r="BA115" s="78"/>
      <c r="BB115" s="78"/>
      <c r="BC115" s="77"/>
      <c r="BD115" s="77"/>
      <c r="BE115" s="27"/>
      <c r="BF115" s="27"/>
      <c r="BH115" s="79" t="s">
        <v>81</v>
      </c>
      <c r="BI115" s="78"/>
      <c r="BJ115" s="77"/>
      <c r="BK115" s="77"/>
      <c r="BL115" s="8"/>
      <c r="BM115" s="8"/>
      <c r="BN115" s="8"/>
      <c r="BO115" s="8"/>
      <c r="BP115" s="70"/>
      <c r="BQ115" s="211" t="s">
        <v>80</v>
      </c>
      <c r="BR115" s="199"/>
      <c r="BS115" s="8"/>
      <c r="BT115" s="211" t="s">
        <v>81</v>
      </c>
      <c r="BU115" s="199"/>
      <c r="BV115" s="199"/>
      <c r="BW115" s="70"/>
      <c r="BX115" s="70"/>
      <c r="BY115" s="70"/>
      <c r="BZ115" s="70"/>
      <c r="CA115" s="8"/>
      <c r="CB115" s="70"/>
      <c r="CC115" s="8"/>
      <c r="CD115" s="8"/>
      <c r="CE115" s="8"/>
      <c r="CF115" s="8"/>
    </row>
    <row r="116" spans="1:95" ht="30" customHeight="1" x14ac:dyDescent="0.25">
      <c r="A116" s="228"/>
      <c r="B116" s="228"/>
      <c r="C116" s="228"/>
      <c r="D116" s="77"/>
      <c r="E116" s="77"/>
      <c r="F116" s="77"/>
      <c r="G116" s="77"/>
      <c r="H116" s="77"/>
      <c r="I116" s="77"/>
      <c r="J116" s="77"/>
      <c r="K116" s="8"/>
      <c r="L116" s="70"/>
      <c r="M116" s="70"/>
      <c r="N116" s="8"/>
      <c r="O116" s="8"/>
      <c r="P116" s="8"/>
      <c r="Q116" s="8"/>
      <c r="R116" s="8"/>
      <c r="S116" s="8"/>
      <c r="T116" s="77"/>
      <c r="U116" s="77"/>
      <c r="V116" s="77"/>
      <c r="W116" s="77"/>
      <c r="X116" s="27"/>
      <c r="Y116" s="27"/>
      <c r="Z116" s="27"/>
      <c r="AB116" s="8"/>
      <c r="AC116" s="70"/>
      <c r="AD116" s="70"/>
      <c r="AE116" s="70"/>
      <c r="AF116" s="70"/>
      <c r="AG116" s="8"/>
      <c r="AH116" s="8"/>
      <c r="AI116" s="8"/>
      <c r="AJ116" s="77"/>
      <c r="AK116" s="77"/>
      <c r="AL116" s="77"/>
      <c r="AM116" s="78"/>
      <c r="AN116" s="78"/>
      <c r="AO116" s="78"/>
      <c r="AP116" s="78"/>
      <c r="AQ116" s="78"/>
      <c r="AR116" s="70"/>
      <c r="AS116" s="70"/>
      <c r="AT116" s="8"/>
      <c r="AU116" s="8"/>
      <c r="AV116" s="8"/>
      <c r="AW116" s="8"/>
      <c r="AX116" s="78"/>
      <c r="AY116" s="78"/>
      <c r="AZ116" s="78"/>
      <c r="BA116" s="78"/>
      <c r="BB116" s="78"/>
      <c r="BC116" s="77"/>
      <c r="BD116" s="77"/>
      <c r="BE116" s="27"/>
      <c r="BF116" s="27"/>
      <c r="BH116" s="77"/>
      <c r="BI116" s="77"/>
      <c r="BJ116" s="77"/>
      <c r="BK116" s="77"/>
      <c r="BL116" s="8"/>
      <c r="BM116" s="8"/>
      <c r="BN116" s="8"/>
      <c r="BO116" s="8"/>
      <c r="BP116" s="70"/>
      <c r="BQ116" s="70"/>
      <c r="BR116" s="70"/>
      <c r="BS116" s="8"/>
      <c r="BT116" s="8"/>
      <c r="BU116" s="8"/>
      <c r="BV116" s="70"/>
      <c r="BW116" s="70"/>
      <c r="BX116" s="70"/>
      <c r="BY116" s="70"/>
      <c r="BZ116" s="70"/>
      <c r="CA116" s="8"/>
      <c r="CB116" s="70"/>
      <c r="CC116" s="8"/>
      <c r="CD116" s="8"/>
      <c r="CE116" s="8"/>
      <c r="CF116" s="8"/>
    </row>
    <row r="117" spans="1:95" ht="30" customHeight="1" thickBot="1" x14ac:dyDescent="0.4">
      <c r="A117" s="229">
        <f>COUNTA(C14:C53)</f>
        <v>1</v>
      </c>
      <c r="B117" s="199"/>
      <c r="C117" s="199"/>
      <c r="D117" s="77"/>
      <c r="E117" s="80"/>
      <c r="F117" s="230" t="str">
        <f>'DATA ENTRY'!C3</f>
        <v>keith</v>
      </c>
      <c r="G117" s="231"/>
      <c r="H117" s="231"/>
      <c r="I117" s="231"/>
      <c r="J117" s="231"/>
      <c r="K117" s="231"/>
      <c r="P117" s="81"/>
      <c r="Q117" s="232"/>
      <c r="R117" s="233"/>
      <c r="S117" s="233"/>
      <c r="T117" s="233"/>
      <c r="U117" s="233"/>
      <c r="V117" s="233"/>
      <c r="W117" s="81"/>
      <c r="X117" s="82"/>
      <c r="Y117" s="82"/>
      <c r="Z117" s="82"/>
      <c r="AA117" s="230" t="str">
        <f>'DATA ENTRY'!C8</f>
        <v>MARICEL E. SIERTO Ed., D.</v>
      </c>
      <c r="AB117" s="231"/>
      <c r="AC117" s="231"/>
      <c r="AD117" s="231"/>
      <c r="AE117" s="231"/>
      <c r="AF117" s="231"/>
      <c r="AG117" s="71"/>
      <c r="AH117" s="8"/>
      <c r="AI117" s="8"/>
      <c r="AJ117" s="77"/>
      <c r="AK117" s="77"/>
      <c r="AL117" s="230" t="str">
        <f>F117</f>
        <v>keith</v>
      </c>
      <c r="AM117" s="231"/>
      <c r="AN117" s="231"/>
      <c r="AO117" s="231"/>
      <c r="AP117" s="231"/>
      <c r="AQ117" s="231"/>
      <c r="AV117" s="81"/>
      <c r="AW117" s="230">
        <f>Q117</f>
        <v>0</v>
      </c>
      <c r="AX117" s="231"/>
      <c r="AY117" s="231"/>
      <c r="AZ117" s="231"/>
      <c r="BA117" s="231"/>
      <c r="BB117" s="231"/>
      <c r="BC117" s="81"/>
      <c r="BD117" s="82"/>
      <c r="BE117" s="82"/>
      <c r="BF117" s="82"/>
      <c r="BG117" s="230" t="str">
        <f>AA117</f>
        <v>MARICEL E. SIERTO Ed., D.</v>
      </c>
      <c r="BH117" s="231"/>
      <c r="BI117" s="231"/>
      <c r="BJ117" s="231"/>
      <c r="BK117" s="231"/>
      <c r="BL117" s="231"/>
      <c r="BM117" s="71"/>
      <c r="BN117" s="71"/>
      <c r="BO117" s="71"/>
      <c r="BP117" s="109" t="str">
        <f>F117</f>
        <v>keith</v>
      </c>
      <c r="BQ117" s="109"/>
      <c r="BR117" s="109"/>
      <c r="BS117" s="8"/>
      <c r="BT117" s="109">
        <f>Q117</f>
        <v>0</v>
      </c>
      <c r="BU117" s="109"/>
      <c r="BV117" s="109"/>
      <c r="BW117" s="8"/>
      <c r="BX117" s="112" t="str">
        <f>AA117</f>
        <v>MARICEL E. SIERTO Ed., D.</v>
      </c>
      <c r="BY117" s="112"/>
      <c r="BZ117" s="112"/>
      <c r="CA117" s="112"/>
      <c r="CB117" s="70"/>
      <c r="CC117" s="8"/>
      <c r="CD117" s="8"/>
      <c r="CE117" s="8"/>
      <c r="CF117" s="8"/>
      <c r="CG117" s="81"/>
      <c r="CH117" s="82"/>
      <c r="CI117" s="82"/>
      <c r="CJ117" s="82"/>
      <c r="CK117" s="82"/>
      <c r="CL117" s="82"/>
      <c r="CM117" s="82"/>
      <c r="CN117" s="82"/>
      <c r="CO117" s="82"/>
      <c r="CP117" s="82"/>
      <c r="CQ117" s="82"/>
    </row>
    <row r="118" spans="1:95" ht="30" customHeight="1" x14ac:dyDescent="0.35">
      <c r="A118" s="199"/>
      <c r="B118" s="199"/>
      <c r="C118" s="199"/>
      <c r="D118" s="81"/>
      <c r="E118" s="83"/>
      <c r="F118" s="234" t="s">
        <v>82</v>
      </c>
      <c r="G118" s="235"/>
      <c r="H118" s="235"/>
      <c r="I118" s="235"/>
      <c r="J118" s="235"/>
      <c r="K118" s="235"/>
      <c r="P118" s="84"/>
      <c r="Q118" s="234" t="s">
        <v>35</v>
      </c>
      <c r="R118" s="235"/>
      <c r="S118" s="235"/>
      <c r="T118" s="235"/>
      <c r="U118" s="235"/>
      <c r="V118" s="235"/>
      <c r="W118" s="84"/>
      <c r="X118" s="27"/>
      <c r="Y118" s="27"/>
      <c r="Z118" s="27"/>
      <c r="AA118" s="234" t="s">
        <v>90</v>
      </c>
      <c r="AB118" s="235"/>
      <c r="AC118" s="235"/>
      <c r="AD118" s="235"/>
      <c r="AE118" s="235"/>
      <c r="AF118" s="235"/>
      <c r="AG118" s="8"/>
      <c r="AH118" s="8"/>
      <c r="AI118" s="8"/>
      <c r="AJ118" s="81"/>
      <c r="AK118" s="81"/>
      <c r="AL118" s="234" t="s">
        <v>82</v>
      </c>
      <c r="AM118" s="235"/>
      <c r="AN118" s="235"/>
      <c r="AO118" s="235"/>
      <c r="AP118" s="235"/>
      <c r="AQ118" s="235"/>
      <c r="AV118" s="84"/>
      <c r="AW118" s="234" t="s">
        <v>35</v>
      </c>
      <c r="AX118" s="235"/>
      <c r="AY118" s="235"/>
      <c r="AZ118" s="235"/>
      <c r="BA118" s="235"/>
      <c r="BB118" s="235"/>
      <c r="BC118" s="84"/>
      <c r="BD118" s="27"/>
      <c r="BE118" s="27"/>
      <c r="BF118" s="27"/>
      <c r="BG118" s="234" t="s">
        <v>90</v>
      </c>
      <c r="BH118" s="235"/>
      <c r="BI118" s="235"/>
      <c r="BJ118" s="235"/>
      <c r="BK118" s="235"/>
      <c r="BL118" s="235"/>
      <c r="BM118" s="8"/>
      <c r="BN118" s="8"/>
      <c r="BO118" s="8"/>
      <c r="BP118" s="110" t="s">
        <v>82</v>
      </c>
      <c r="BQ118" s="110"/>
      <c r="BR118" s="110"/>
      <c r="BS118" s="8"/>
      <c r="BT118" s="110" t="s">
        <v>35</v>
      </c>
      <c r="BU118" s="110"/>
      <c r="BV118" s="110"/>
      <c r="BW118" s="8"/>
      <c r="BX118" s="113" t="s">
        <v>90</v>
      </c>
      <c r="BY118" s="113"/>
      <c r="BZ118" s="113"/>
      <c r="CA118" s="113"/>
      <c r="CB118" s="70"/>
      <c r="CC118" s="8"/>
      <c r="CD118" s="8"/>
      <c r="CE118" s="8"/>
      <c r="CF118" s="8"/>
      <c r="CG118" s="84"/>
      <c r="CH118" s="27"/>
      <c r="CI118" s="27"/>
      <c r="CJ118" s="27"/>
      <c r="CK118" s="27"/>
      <c r="CL118" s="27"/>
      <c r="CM118" s="27"/>
      <c r="CN118" s="27"/>
      <c r="CO118" s="27"/>
      <c r="CP118" s="27"/>
      <c r="CQ118" s="27"/>
    </row>
    <row r="119" spans="1:95" ht="30" customHeight="1" x14ac:dyDescent="0.25">
      <c r="A119" s="8"/>
      <c r="B119" s="8"/>
      <c r="C119" s="8"/>
      <c r="D119" s="84"/>
      <c r="E119" s="75"/>
      <c r="F119" s="111" t="s">
        <v>83</v>
      </c>
      <c r="G119" s="199"/>
      <c r="H119" s="199"/>
      <c r="I119" s="199"/>
      <c r="J119" s="199"/>
      <c r="K119" s="199"/>
      <c r="P119" s="8"/>
      <c r="Q119" s="111" t="s">
        <v>83</v>
      </c>
      <c r="R119" s="199"/>
      <c r="S119" s="199"/>
      <c r="T119" s="199"/>
      <c r="U119" s="199"/>
      <c r="V119" s="199"/>
      <c r="W119" s="8"/>
      <c r="X119" s="27"/>
      <c r="Y119" s="27"/>
      <c r="Z119" s="27"/>
      <c r="AA119" s="111" t="s">
        <v>83</v>
      </c>
      <c r="AB119" s="199"/>
      <c r="AC119" s="199"/>
      <c r="AD119" s="199"/>
      <c r="AE119" s="199"/>
      <c r="AF119" s="199"/>
      <c r="AG119" s="8"/>
      <c r="AH119" s="8"/>
      <c r="AI119" s="8"/>
      <c r="AJ119" s="84"/>
      <c r="AK119" s="84"/>
      <c r="AL119" s="111" t="s">
        <v>83</v>
      </c>
      <c r="AM119" s="199"/>
      <c r="AN119" s="199"/>
      <c r="AO119" s="199"/>
      <c r="AP119" s="199"/>
      <c r="AQ119" s="199"/>
      <c r="AV119" s="8"/>
      <c r="AW119" s="111" t="s">
        <v>83</v>
      </c>
      <c r="AX119" s="199"/>
      <c r="AY119" s="199"/>
      <c r="AZ119" s="199"/>
      <c r="BA119" s="199"/>
      <c r="BB119" s="199"/>
      <c r="BC119" s="8"/>
      <c r="BD119" s="27"/>
      <c r="BE119" s="27"/>
      <c r="BF119" s="27"/>
      <c r="BG119" s="111" t="s">
        <v>83</v>
      </c>
      <c r="BH119" s="199"/>
      <c r="BI119" s="199"/>
      <c r="BJ119" s="199"/>
      <c r="BK119" s="199"/>
      <c r="BL119" s="199"/>
      <c r="BM119" s="8"/>
      <c r="BN119" s="8"/>
      <c r="BO119" s="8"/>
      <c r="BP119" s="111" t="s">
        <v>83</v>
      </c>
      <c r="BQ119" s="111"/>
      <c r="BR119" s="111"/>
      <c r="BS119" s="8"/>
      <c r="BT119" s="111" t="s">
        <v>83</v>
      </c>
      <c r="BU119" s="111"/>
      <c r="BV119" s="111"/>
      <c r="BW119" s="8"/>
      <c r="BX119" s="111" t="s">
        <v>83</v>
      </c>
      <c r="BY119" s="111"/>
      <c r="BZ119" s="111"/>
      <c r="CA119" s="111"/>
      <c r="CB119" s="70"/>
      <c r="CC119" s="8"/>
      <c r="CD119" s="8"/>
      <c r="CE119" s="8"/>
      <c r="CF119" s="8"/>
      <c r="CG119" s="8"/>
      <c r="CH119" s="27"/>
      <c r="CI119" s="27"/>
      <c r="CJ119" s="27"/>
      <c r="CK119" s="27"/>
      <c r="CL119" s="27"/>
      <c r="CM119" s="27"/>
      <c r="CN119" s="27"/>
      <c r="CO119" s="27"/>
      <c r="CP119" s="27"/>
      <c r="CQ119" s="27"/>
    </row>
    <row r="120" spans="1:95" ht="15.75" customHeight="1" x14ac:dyDescent="0.25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27"/>
      <c r="Y120" s="27"/>
      <c r="Z120" s="27"/>
      <c r="AA120" s="8"/>
      <c r="AB120" s="8"/>
      <c r="AC120" s="8"/>
      <c r="AD120" s="8"/>
      <c r="AE120" s="8"/>
      <c r="AF120" s="70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70"/>
      <c r="CC120" s="8"/>
      <c r="CD120" s="8"/>
      <c r="CE120" s="8"/>
      <c r="CF120" s="8"/>
    </row>
    <row r="121" spans="1:95" ht="15.75" customHeight="1" x14ac:dyDescent="0.3">
      <c r="A121" s="8"/>
      <c r="B121" s="8"/>
      <c r="C121" s="73"/>
      <c r="D121" s="85"/>
      <c r="E121" s="85"/>
      <c r="F121" s="85"/>
      <c r="G121" s="85"/>
      <c r="H121" s="85"/>
      <c r="I121" s="85"/>
      <c r="J121" s="85"/>
      <c r="M121" s="71"/>
      <c r="N121" s="70"/>
      <c r="O121" s="70"/>
      <c r="P121" s="70"/>
      <c r="Q121" s="85"/>
      <c r="R121" s="85"/>
      <c r="S121" s="85"/>
      <c r="T121" s="70"/>
      <c r="U121" s="70"/>
      <c r="V121" s="27"/>
      <c r="W121" s="27"/>
      <c r="X121" s="73"/>
      <c r="Y121" s="70"/>
      <c r="Z121" s="70"/>
      <c r="AA121" s="70"/>
      <c r="AB121" s="70"/>
      <c r="AC121" s="85"/>
      <c r="AD121" s="85"/>
      <c r="AE121" s="85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</row>
    <row r="122" spans="1:95" ht="15.75" customHeight="1" x14ac:dyDescent="0.35">
      <c r="A122" s="8"/>
      <c r="B122" s="8"/>
      <c r="C122" s="73"/>
      <c r="D122" s="85"/>
      <c r="E122" s="85"/>
      <c r="F122" s="85"/>
      <c r="G122" s="85"/>
      <c r="H122" s="85"/>
      <c r="I122" s="85"/>
      <c r="J122" s="85"/>
      <c r="K122" s="246"/>
      <c r="L122" s="199"/>
      <c r="M122" s="199"/>
      <c r="N122" s="247"/>
      <c r="O122" s="199"/>
      <c r="P122" s="86"/>
      <c r="Q122" s="85"/>
      <c r="R122" s="85"/>
      <c r="S122" s="85"/>
      <c r="T122" s="85"/>
      <c r="U122" s="85"/>
      <c r="V122" s="27"/>
      <c r="W122" s="27"/>
      <c r="X122" s="71"/>
      <c r="Y122" s="87"/>
      <c r="Z122" s="87"/>
      <c r="AA122" s="85"/>
      <c r="AB122" s="85"/>
      <c r="AC122" s="85"/>
      <c r="AD122" s="85"/>
      <c r="AE122" s="85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</row>
    <row r="123" spans="1:95" ht="15.75" customHeight="1" x14ac:dyDescent="0.25">
      <c r="A123" s="8"/>
      <c r="B123" s="8"/>
      <c r="C123" s="8"/>
      <c r="D123" s="85"/>
      <c r="E123" s="85"/>
      <c r="F123" s="85"/>
      <c r="G123" s="85"/>
      <c r="H123" s="85"/>
      <c r="I123" s="85"/>
      <c r="J123" s="85"/>
      <c r="K123" s="8"/>
      <c r="L123" s="8"/>
      <c r="M123" s="71"/>
      <c r="N123" s="70"/>
      <c r="O123" s="70"/>
      <c r="P123" s="70"/>
      <c r="Q123" s="85"/>
      <c r="R123" s="85"/>
      <c r="S123" s="85"/>
      <c r="T123" s="85"/>
      <c r="U123" s="85"/>
      <c r="V123" s="87"/>
      <c r="W123" s="87"/>
      <c r="X123" s="87"/>
      <c r="Y123" s="87"/>
      <c r="Z123" s="87"/>
      <c r="AA123" s="85"/>
      <c r="AB123" s="85"/>
      <c r="AC123" s="85"/>
      <c r="AD123" s="85"/>
      <c r="AE123" s="85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</row>
    <row r="124" spans="1:95" ht="15.75" customHeight="1" x14ac:dyDescent="0.25">
      <c r="A124" s="8"/>
      <c r="B124" s="8"/>
      <c r="C124" s="8"/>
      <c r="D124" s="85"/>
      <c r="E124" s="85"/>
      <c r="F124" s="85"/>
      <c r="G124" s="85"/>
      <c r="H124" s="85"/>
      <c r="I124" s="85"/>
      <c r="J124" s="85"/>
      <c r="K124" s="85"/>
      <c r="L124" s="85"/>
      <c r="M124" s="85"/>
      <c r="N124" s="85"/>
      <c r="O124" s="85"/>
      <c r="P124" s="85"/>
      <c r="Q124" s="85"/>
      <c r="R124" s="85"/>
      <c r="S124" s="85"/>
      <c r="T124" s="85"/>
      <c r="U124" s="85"/>
      <c r="V124" s="87"/>
      <c r="W124" s="87"/>
      <c r="X124" s="87"/>
      <c r="Y124" s="87"/>
      <c r="Z124" s="87"/>
      <c r="AA124" s="85"/>
      <c r="AB124" s="85"/>
      <c r="AC124" s="85"/>
      <c r="AD124" s="85"/>
      <c r="AE124" s="85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</row>
    <row r="125" spans="1:95" ht="15.75" customHeight="1" x14ac:dyDescent="0.25">
      <c r="A125" s="8"/>
      <c r="B125" s="8"/>
      <c r="C125" s="8"/>
      <c r="D125" s="85"/>
      <c r="E125" s="85"/>
      <c r="F125" s="85"/>
      <c r="G125" s="85"/>
      <c r="H125" s="85"/>
      <c r="I125" s="85"/>
      <c r="J125" s="85"/>
      <c r="K125" s="85"/>
      <c r="L125" s="85"/>
      <c r="M125" s="85"/>
      <c r="N125" s="85"/>
      <c r="O125" s="85"/>
      <c r="P125" s="85"/>
      <c r="Q125" s="85"/>
      <c r="R125" s="85"/>
      <c r="S125" s="85"/>
      <c r="T125" s="85"/>
      <c r="U125" s="85"/>
      <c r="V125" s="87"/>
      <c r="W125" s="87"/>
      <c r="X125" s="87"/>
      <c r="Y125" s="87"/>
      <c r="Z125" s="87"/>
      <c r="AA125" s="85"/>
      <c r="AB125" s="85"/>
      <c r="AC125" s="85"/>
      <c r="AD125" s="85"/>
      <c r="AE125" s="85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</row>
    <row r="126" spans="1:95" ht="15.75" customHeight="1" x14ac:dyDescent="0.25">
      <c r="A126" s="8"/>
      <c r="B126" s="8"/>
      <c r="C126" s="8"/>
      <c r="D126" s="85"/>
      <c r="E126" s="85"/>
      <c r="F126" s="85"/>
      <c r="G126" s="85"/>
      <c r="H126" s="85"/>
      <c r="I126" s="85"/>
      <c r="J126" s="85"/>
      <c r="K126" s="85"/>
      <c r="L126" s="85"/>
      <c r="M126" s="85"/>
      <c r="N126" s="85"/>
      <c r="O126" s="85"/>
      <c r="P126" s="85"/>
      <c r="Q126" s="85"/>
      <c r="R126" s="85"/>
      <c r="S126" s="85"/>
      <c r="T126" s="85"/>
      <c r="U126" s="85"/>
      <c r="V126" s="87"/>
      <c r="W126" s="87"/>
      <c r="X126" s="87"/>
      <c r="Y126" s="87"/>
      <c r="Z126" s="87"/>
      <c r="AA126" s="85"/>
      <c r="AB126" s="85"/>
      <c r="AC126" s="85"/>
      <c r="AD126" s="85"/>
      <c r="AE126" s="85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</row>
    <row r="127" spans="1:95" ht="15.75" customHeight="1" x14ac:dyDescent="0.25">
      <c r="A127" s="8"/>
      <c r="B127" s="8"/>
      <c r="C127" s="8"/>
      <c r="D127" s="85"/>
      <c r="E127" s="85"/>
      <c r="F127" s="85"/>
      <c r="G127" s="85"/>
      <c r="H127" s="85"/>
      <c r="I127" s="85"/>
      <c r="J127" s="85"/>
      <c r="K127" s="85"/>
      <c r="L127" s="85"/>
      <c r="M127" s="85"/>
      <c r="N127" s="85"/>
      <c r="O127" s="85"/>
      <c r="P127" s="85"/>
      <c r="Q127" s="85"/>
      <c r="R127" s="85"/>
      <c r="S127" s="85"/>
      <c r="T127" s="85"/>
      <c r="U127" s="85"/>
      <c r="V127" s="87"/>
      <c r="W127" s="87"/>
      <c r="X127" s="87"/>
      <c r="Y127" s="87"/>
      <c r="Z127" s="87"/>
      <c r="AA127" s="85"/>
      <c r="AB127" s="85"/>
      <c r="AC127" s="85"/>
      <c r="AD127" s="85"/>
      <c r="AE127" s="85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</row>
    <row r="128" spans="1:95" ht="15.75" customHeight="1" x14ac:dyDescent="0.25">
      <c r="A128" s="8"/>
      <c r="B128" s="8"/>
      <c r="C128" s="8"/>
      <c r="D128" s="85"/>
      <c r="E128" s="85"/>
      <c r="F128" s="85"/>
      <c r="G128" s="85"/>
      <c r="H128" s="85"/>
      <c r="I128" s="85"/>
      <c r="J128" s="85"/>
      <c r="K128" s="85"/>
      <c r="L128" s="85"/>
      <c r="M128" s="85"/>
      <c r="N128" s="85"/>
      <c r="O128" s="85"/>
      <c r="P128" s="85"/>
      <c r="Q128" s="85"/>
      <c r="R128" s="85"/>
      <c r="S128" s="85"/>
      <c r="T128" s="85"/>
      <c r="U128" s="85"/>
      <c r="V128" s="87"/>
      <c r="W128" s="87"/>
      <c r="X128" s="87"/>
      <c r="Y128" s="87"/>
      <c r="Z128" s="87"/>
      <c r="AA128" s="85"/>
      <c r="AB128" s="85"/>
      <c r="AC128" s="85"/>
      <c r="AD128" s="85"/>
      <c r="AE128" s="85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</row>
    <row r="129" spans="1:84" ht="15.75" customHeight="1" x14ac:dyDescent="0.25">
      <c r="A129" s="8"/>
      <c r="B129" s="8"/>
      <c r="C129" s="8"/>
      <c r="D129" s="85"/>
      <c r="E129" s="85"/>
      <c r="F129" s="85"/>
      <c r="G129" s="85"/>
      <c r="H129" s="85"/>
      <c r="I129" s="85"/>
      <c r="J129" s="85"/>
      <c r="K129" s="85"/>
      <c r="L129" s="85"/>
      <c r="M129" s="85"/>
      <c r="N129" s="85"/>
      <c r="O129" s="85"/>
      <c r="P129" s="85"/>
      <c r="Q129" s="85"/>
      <c r="R129" s="85"/>
      <c r="S129" s="85"/>
      <c r="T129" s="85"/>
      <c r="U129" s="85"/>
      <c r="V129" s="87"/>
      <c r="W129" s="87"/>
      <c r="X129" s="87"/>
      <c r="Y129" s="87"/>
      <c r="Z129" s="87"/>
      <c r="AA129" s="85"/>
      <c r="AB129" s="85"/>
      <c r="AC129" s="85"/>
      <c r="AD129" s="85"/>
      <c r="AE129" s="85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</row>
    <row r="130" spans="1:84" ht="15.75" customHeight="1" x14ac:dyDescent="0.25">
      <c r="A130" s="8"/>
      <c r="B130" s="8"/>
      <c r="C130" s="8"/>
      <c r="D130" s="85"/>
      <c r="E130" s="85"/>
      <c r="F130" s="85"/>
      <c r="G130" s="85"/>
      <c r="H130" s="85"/>
      <c r="I130" s="85"/>
      <c r="J130" s="85"/>
      <c r="K130" s="85"/>
      <c r="L130" s="85"/>
      <c r="M130" s="85"/>
      <c r="N130" s="85"/>
      <c r="O130" s="85"/>
      <c r="P130" s="85"/>
      <c r="Q130" s="85"/>
      <c r="R130" s="85"/>
      <c r="S130" s="85"/>
      <c r="T130" s="85"/>
      <c r="U130" s="85"/>
      <c r="V130" s="87"/>
      <c r="W130" s="87"/>
      <c r="X130" s="87"/>
      <c r="Y130" s="87"/>
      <c r="Z130" s="87"/>
      <c r="AA130" s="85"/>
      <c r="AB130" s="85"/>
      <c r="AC130" s="85"/>
      <c r="AD130" s="85"/>
      <c r="AE130" s="85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</row>
    <row r="131" spans="1:84" ht="15.75" customHeight="1" x14ac:dyDescent="0.25">
      <c r="A131" s="8"/>
      <c r="B131" s="8"/>
      <c r="C131" s="8"/>
      <c r="D131" s="85"/>
      <c r="E131" s="85"/>
      <c r="F131" s="85"/>
      <c r="G131" s="85"/>
      <c r="H131" s="85"/>
      <c r="I131" s="85"/>
      <c r="J131" s="85"/>
      <c r="K131" s="85"/>
      <c r="L131" s="85"/>
      <c r="M131" s="85"/>
      <c r="N131" s="85"/>
      <c r="O131" s="85"/>
      <c r="P131" s="85"/>
      <c r="Q131" s="85"/>
      <c r="R131" s="85"/>
      <c r="S131" s="85"/>
      <c r="T131" s="85"/>
      <c r="U131" s="85"/>
      <c r="V131" s="87"/>
      <c r="W131" s="87"/>
      <c r="X131" s="87"/>
      <c r="Y131" s="87"/>
      <c r="Z131" s="87"/>
      <c r="AA131" s="85"/>
      <c r="AB131" s="85"/>
      <c r="AC131" s="85"/>
      <c r="AD131" s="85"/>
      <c r="AE131" s="85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</row>
    <row r="132" spans="1:84" ht="15.75" customHeight="1" x14ac:dyDescent="0.25">
      <c r="A132" s="8"/>
      <c r="B132" s="8"/>
      <c r="C132" s="8"/>
      <c r="D132" s="85"/>
      <c r="E132" s="85"/>
      <c r="F132" s="85"/>
      <c r="G132" s="85"/>
      <c r="H132" s="85"/>
      <c r="I132" s="85"/>
      <c r="J132" s="85"/>
      <c r="K132" s="85"/>
      <c r="L132" s="85"/>
      <c r="M132" s="85"/>
      <c r="N132" s="85"/>
      <c r="O132" s="85"/>
      <c r="P132" s="85"/>
      <c r="Q132" s="85"/>
      <c r="R132" s="85"/>
      <c r="S132" s="85"/>
      <c r="T132" s="85"/>
      <c r="U132" s="85"/>
      <c r="V132" s="87"/>
      <c r="W132" s="87"/>
      <c r="X132" s="87"/>
      <c r="Y132" s="87"/>
      <c r="Z132" s="87"/>
      <c r="AA132" s="85"/>
      <c r="AB132" s="85"/>
      <c r="AC132" s="85"/>
      <c r="AD132" s="85"/>
      <c r="AE132" s="85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</row>
    <row r="133" spans="1:84" ht="15.75" customHeight="1" x14ac:dyDescent="0.25">
      <c r="A133" s="8"/>
      <c r="B133" s="8"/>
      <c r="C133" s="8"/>
      <c r="D133" s="85"/>
      <c r="E133" s="85"/>
      <c r="F133" s="85"/>
      <c r="G133" s="85"/>
      <c r="H133" s="85"/>
      <c r="I133" s="85"/>
      <c r="J133" s="85"/>
      <c r="K133" s="85"/>
      <c r="L133" s="85"/>
      <c r="M133" s="85"/>
      <c r="N133" s="85"/>
      <c r="O133" s="85"/>
      <c r="P133" s="85"/>
      <c r="Q133" s="85"/>
      <c r="R133" s="85"/>
      <c r="S133" s="85"/>
      <c r="T133" s="85"/>
      <c r="U133" s="85"/>
      <c r="V133" s="87"/>
      <c r="W133" s="87"/>
      <c r="X133" s="87"/>
      <c r="Y133" s="87"/>
      <c r="Z133" s="87"/>
      <c r="AA133" s="85"/>
      <c r="AB133" s="85"/>
      <c r="AC133" s="85"/>
      <c r="AD133" s="85"/>
      <c r="AE133" s="85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</row>
    <row r="134" spans="1:84" ht="15.75" customHeight="1" x14ac:dyDescent="0.25">
      <c r="A134" s="8"/>
      <c r="B134" s="8"/>
      <c r="C134" s="8"/>
      <c r="D134" s="85"/>
      <c r="E134" s="85"/>
      <c r="F134" s="85"/>
      <c r="G134" s="85"/>
      <c r="H134" s="85"/>
      <c r="I134" s="85"/>
      <c r="J134" s="85"/>
      <c r="K134" s="85"/>
      <c r="L134" s="85"/>
      <c r="M134" s="85"/>
      <c r="N134" s="85"/>
      <c r="O134" s="85"/>
      <c r="P134" s="85"/>
      <c r="Q134" s="85"/>
      <c r="R134" s="85"/>
      <c r="S134" s="85"/>
      <c r="T134" s="85"/>
      <c r="U134" s="85"/>
      <c r="V134" s="87"/>
      <c r="W134" s="87"/>
      <c r="X134" s="87"/>
      <c r="Y134" s="87"/>
      <c r="Z134" s="87"/>
      <c r="AA134" s="85"/>
      <c r="AB134" s="85"/>
      <c r="AC134" s="85"/>
      <c r="AD134" s="85"/>
      <c r="AE134" s="85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</row>
    <row r="135" spans="1:84" ht="15.75" customHeight="1" x14ac:dyDescent="0.25">
      <c r="A135" s="8"/>
      <c r="B135" s="8"/>
      <c r="C135" s="8"/>
      <c r="D135" s="85"/>
      <c r="E135" s="85"/>
      <c r="F135" s="85"/>
      <c r="G135" s="85"/>
      <c r="H135" s="85"/>
      <c r="I135" s="85"/>
      <c r="J135" s="85"/>
      <c r="K135" s="85"/>
      <c r="L135" s="85"/>
      <c r="M135" s="85"/>
      <c r="N135" s="85"/>
      <c r="O135" s="85"/>
      <c r="P135" s="85"/>
      <c r="Q135" s="85"/>
      <c r="R135" s="85"/>
      <c r="S135" s="85"/>
      <c r="T135" s="85"/>
      <c r="U135" s="85"/>
      <c r="V135" s="87"/>
      <c r="W135" s="87"/>
      <c r="X135" s="87"/>
      <c r="Y135" s="87"/>
      <c r="Z135" s="87"/>
      <c r="AA135" s="85"/>
      <c r="AB135" s="85"/>
      <c r="AC135" s="85"/>
      <c r="AD135" s="85"/>
      <c r="AE135" s="85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</row>
    <row r="136" spans="1:84" ht="15.75" customHeight="1" x14ac:dyDescent="0.25">
      <c r="A136" s="8"/>
      <c r="B136" s="8"/>
      <c r="C136" s="8"/>
      <c r="D136" s="85"/>
      <c r="E136" s="85"/>
      <c r="F136" s="85"/>
      <c r="G136" s="85"/>
      <c r="H136" s="85"/>
      <c r="I136" s="85"/>
      <c r="J136" s="85"/>
      <c r="K136" s="85"/>
      <c r="L136" s="85"/>
      <c r="M136" s="85"/>
      <c r="N136" s="85"/>
      <c r="O136" s="85"/>
      <c r="P136" s="85"/>
      <c r="Q136" s="85"/>
      <c r="R136" s="85"/>
      <c r="S136" s="85"/>
      <c r="T136" s="85"/>
      <c r="U136" s="85"/>
      <c r="V136" s="87"/>
      <c r="W136" s="87"/>
      <c r="X136" s="87"/>
      <c r="Y136" s="87"/>
      <c r="Z136" s="87"/>
      <c r="AA136" s="85"/>
      <c r="AB136" s="85"/>
      <c r="AC136" s="85"/>
      <c r="AD136" s="85"/>
      <c r="AE136" s="85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</row>
    <row r="137" spans="1:84" ht="15.75" customHeight="1" x14ac:dyDescent="0.25">
      <c r="A137" s="8"/>
      <c r="B137" s="8"/>
      <c r="C137" s="8"/>
      <c r="D137" s="85"/>
      <c r="E137" s="85"/>
      <c r="F137" s="85"/>
      <c r="G137" s="85"/>
      <c r="H137" s="85"/>
      <c r="I137" s="85"/>
      <c r="J137" s="85"/>
      <c r="K137" s="85"/>
      <c r="L137" s="85"/>
      <c r="M137" s="85"/>
      <c r="N137" s="85"/>
      <c r="O137" s="85"/>
      <c r="P137" s="85"/>
      <c r="Q137" s="85"/>
      <c r="R137" s="85"/>
      <c r="S137" s="85"/>
      <c r="T137" s="85"/>
      <c r="U137" s="85"/>
      <c r="V137" s="87"/>
      <c r="W137" s="87"/>
      <c r="X137" s="87"/>
      <c r="Y137" s="87"/>
      <c r="Z137" s="87"/>
      <c r="AA137" s="85"/>
      <c r="AB137" s="85"/>
      <c r="AC137" s="85"/>
      <c r="AD137" s="85"/>
      <c r="AE137" s="85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</row>
    <row r="138" spans="1:84" ht="15.75" customHeight="1" x14ac:dyDescent="0.25">
      <c r="A138" s="8"/>
      <c r="B138" s="8"/>
      <c r="C138" s="8"/>
      <c r="D138" s="85"/>
      <c r="E138" s="85"/>
      <c r="F138" s="85"/>
      <c r="G138" s="85"/>
      <c r="H138" s="85"/>
      <c r="I138" s="85"/>
      <c r="J138" s="85"/>
      <c r="K138" s="85"/>
      <c r="L138" s="85"/>
      <c r="M138" s="85"/>
      <c r="N138" s="85"/>
      <c r="O138" s="85"/>
      <c r="P138" s="85"/>
      <c r="Q138" s="85"/>
      <c r="R138" s="85"/>
      <c r="S138" s="85"/>
      <c r="T138" s="85"/>
      <c r="U138" s="85"/>
      <c r="V138" s="87"/>
      <c r="W138" s="87"/>
      <c r="X138" s="87"/>
      <c r="Y138" s="87"/>
      <c r="Z138" s="87"/>
      <c r="AA138" s="85"/>
      <c r="AB138" s="85"/>
      <c r="AC138" s="85"/>
      <c r="AD138" s="85"/>
      <c r="AE138" s="85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</row>
    <row r="139" spans="1:84" ht="15.75" customHeight="1" x14ac:dyDescent="0.25">
      <c r="A139" s="8"/>
      <c r="B139" s="8"/>
      <c r="C139" s="8"/>
      <c r="D139" s="85"/>
      <c r="E139" s="85"/>
      <c r="F139" s="85"/>
      <c r="G139" s="85"/>
      <c r="H139" s="85"/>
      <c r="I139" s="85"/>
      <c r="J139" s="85"/>
      <c r="K139" s="85"/>
      <c r="L139" s="85"/>
      <c r="M139" s="85"/>
      <c r="N139" s="85"/>
      <c r="O139" s="85"/>
      <c r="P139" s="85"/>
      <c r="Q139" s="85"/>
      <c r="R139" s="85"/>
      <c r="S139" s="85"/>
      <c r="T139" s="85"/>
      <c r="U139" s="85"/>
      <c r="V139" s="87"/>
      <c r="W139" s="87"/>
      <c r="X139" s="87"/>
      <c r="Y139" s="87"/>
      <c r="Z139" s="87"/>
      <c r="AA139" s="85"/>
      <c r="AB139" s="85"/>
      <c r="AC139" s="85"/>
      <c r="AD139" s="85"/>
      <c r="AE139" s="85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</row>
    <row r="140" spans="1:84" ht="15.75" customHeight="1" x14ac:dyDescent="0.25">
      <c r="A140" s="8"/>
      <c r="B140" s="8"/>
      <c r="C140" s="8"/>
      <c r="D140" s="85"/>
      <c r="E140" s="85"/>
      <c r="F140" s="85"/>
      <c r="G140" s="85"/>
      <c r="H140" s="85"/>
      <c r="I140" s="85"/>
      <c r="J140" s="85"/>
      <c r="K140" s="85"/>
      <c r="L140" s="85"/>
      <c r="M140" s="85"/>
      <c r="N140" s="85"/>
      <c r="O140" s="85"/>
      <c r="P140" s="85"/>
      <c r="Q140" s="85"/>
      <c r="R140" s="85"/>
      <c r="S140" s="85"/>
      <c r="T140" s="85"/>
      <c r="U140" s="85"/>
      <c r="V140" s="87"/>
      <c r="W140" s="87"/>
      <c r="X140" s="87"/>
      <c r="Y140" s="87"/>
      <c r="Z140" s="87"/>
      <c r="AA140" s="85"/>
      <c r="AB140" s="85"/>
      <c r="AC140" s="85"/>
      <c r="AD140" s="85"/>
      <c r="AE140" s="85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</row>
    <row r="141" spans="1:84" ht="15.75" customHeight="1" x14ac:dyDescent="0.25">
      <c r="A141" s="8"/>
      <c r="B141" s="8"/>
      <c r="C141" s="8"/>
      <c r="D141" s="85"/>
      <c r="E141" s="85"/>
      <c r="F141" s="85"/>
      <c r="G141" s="85"/>
      <c r="H141" s="85"/>
      <c r="I141" s="85"/>
      <c r="J141" s="85"/>
      <c r="K141" s="85"/>
      <c r="L141" s="85"/>
      <c r="M141" s="85"/>
      <c r="N141" s="85"/>
      <c r="O141" s="85"/>
      <c r="P141" s="85"/>
      <c r="Q141" s="85"/>
      <c r="R141" s="85"/>
      <c r="S141" s="85"/>
      <c r="T141" s="85"/>
      <c r="U141" s="85"/>
      <c r="V141" s="87"/>
      <c r="W141" s="87"/>
      <c r="X141" s="87"/>
      <c r="Y141" s="87"/>
      <c r="Z141" s="87"/>
      <c r="AA141" s="85"/>
      <c r="AB141" s="85"/>
      <c r="AC141" s="85"/>
      <c r="AD141" s="85"/>
      <c r="AE141" s="85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</row>
    <row r="142" spans="1:84" ht="15.75" customHeight="1" x14ac:dyDescent="0.25">
      <c r="A142" s="8"/>
      <c r="B142" s="8"/>
      <c r="C142" s="8"/>
      <c r="D142" s="85"/>
      <c r="E142" s="85"/>
      <c r="F142" s="85"/>
      <c r="G142" s="85"/>
      <c r="H142" s="85"/>
      <c r="I142" s="85"/>
      <c r="J142" s="85"/>
      <c r="K142" s="85"/>
      <c r="L142" s="85"/>
      <c r="M142" s="85"/>
      <c r="N142" s="85"/>
      <c r="O142" s="85"/>
      <c r="P142" s="85"/>
      <c r="Q142" s="85"/>
      <c r="R142" s="85"/>
      <c r="S142" s="85"/>
      <c r="T142" s="85"/>
      <c r="U142" s="85"/>
      <c r="V142" s="87"/>
      <c r="W142" s="87"/>
      <c r="X142" s="87"/>
      <c r="Y142" s="87"/>
      <c r="Z142" s="87"/>
      <c r="AA142" s="85"/>
      <c r="AB142" s="85"/>
      <c r="AC142" s="85"/>
      <c r="AD142" s="85"/>
      <c r="AE142" s="85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</row>
    <row r="143" spans="1:84" ht="15.75" customHeight="1" x14ac:dyDescent="0.25">
      <c r="A143" s="8"/>
      <c r="B143" s="8"/>
      <c r="C143" s="8"/>
      <c r="D143" s="85"/>
      <c r="E143" s="85"/>
      <c r="F143" s="85"/>
      <c r="G143" s="85"/>
      <c r="H143" s="85"/>
      <c r="I143" s="85"/>
      <c r="J143" s="85"/>
      <c r="K143" s="85"/>
      <c r="L143" s="85"/>
      <c r="M143" s="85"/>
      <c r="N143" s="85"/>
      <c r="O143" s="85"/>
      <c r="P143" s="85"/>
      <c r="Q143" s="85"/>
      <c r="R143" s="85"/>
      <c r="S143" s="85"/>
      <c r="T143" s="85"/>
      <c r="U143" s="85"/>
      <c r="V143" s="87"/>
      <c r="W143" s="87"/>
      <c r="X143" s="87"/>
      <c r="Y143" s="87"/>
      <c r="Z143" s="87"/>
      <c r="AA143" s="85"/>
      <c r="AB143" s="85"/>
      <c r="AC143" s="85"/>
      <c r="AD143" s="85"/>
      <c r="AE143" s="85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</row>
    <row r="144" spans="1:84" ht="15.75" customHeight="1" x14ac:dyDescent="0.25">
      <c r="A144" s="8"/>
      <c r="B144" s="8"/>
      <c r="C144" s="8"/>
      <c r="D144" s="85"/>
      <c r="E144" s="85"/>
      <c r="F144" s="85"/>
      <c r="G144" s="85"/>
      <c r="H144" s="85"/>
      <c r="I144" s="85"/>
      <c r="J144" s="85"/>
      <c r="K144" s="85"/>
      <c r="L144" s="85"/>
      <c r="M144" s="85"/>
      <c r="N144" s="85"/>
      <c r="O144" s="85"/>
      <c r="P144" s="85"/>
      <c r="Q144" s="85"/>
      <c r="R144" s="85"/>
      <c r="S144" s="85"/>
      <c r="T144" s="85"/>
      <c r="U144" s="85"/>
      <c r="V144" s="87"/>
      <c r="W144" s="87"/>
      <c r="X144" s="87"/>
      <c r="Y144" s="87"/>
      <c r="Z144" s="87"/>
      <c r="AA144" s="85"/>
      <c r="AB144" s="85"/>
      <c r="AC144" s="85"/>
      <c r="AD144" s="85"/>
      <c r="AE144" s="85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</row>
    <row r="145" spans="1:84" ht="15.75" customHeight="1" x14ac:dyDescent="0.25">
      <c r="A145" s="8"/>
      <c r="B145" s="8"/>
      <c r="C145" s="8"/>
      <c r="D145" s="85"/>
      <c r="E145" s="85"/>
      <c r="F145" s="85"/>
      <c r="G145" s="85"/>
      <c r="H145" s="85"/>
      <c r="I145" s="85"/>
      <c r="J145" s="85"/>
      <c r="K145" s="85"/>
      <c r="L145" s="85"/>
      <c r="M145" s="85"/>
      <c r="N145" s="85"/>
      <c r="O145" s="85"/>
      <c r="P145" s="85"/>
      <c r="Q145" s="85"/>
      <c r="R145" s="85"/>
      <c r="S145" s="85"/>
      <c r="T145" s="85"/>
      <c r="U145" s="85"/>
      <c r="V145" s="87"/>
      <c r="W145" s="87"/>
      <c r="X145" s="87"/>
      <c r="Y145" s="87"/>
      <c r="Z145" s="87"/>
      <c r="AA145" s="85"/>
      <c r="AB145" s="85"/>
      <c r="AC145" s="85"/>
      <c r="AD145" s="85"/>
      <c r="AE145" s="85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</row>
    <row r="146" spans="1:84" ht="15.75" customHeight="1" x14ac:dyDescent="0.25">
      <c r="A146" s="8"/>
      <c r="B146" s="8"/>
      <c r="C146" s="8"/>
      <c r="D146" s="85"/>
      <c r="E146" s="85"/>
      <c r="F146" s="85"/>
      <c r="G146" s="85"/>
      <c r="H146" s="85"/>
      <c r="I146" s="85"/>
      <c r="J146" s="85"/>
      <c r="K146" s="85"/>
      <c r="L146" s="85"/>
      <c r="M146" s="85"/>
      <c r="N146" s="85"/>
      <c r="O146" s="85"/>
      <c r="P146" s="85"/>
      <c r="Q146" s="85"/>
      <c r="R146" s="85"/>
      <c r="S146" s="85"/>
      <c r="T146" s="85"/>
      <c r="U146" s="85"/>
      <c r="V146" s="87"/>
      <c r="W146" s="87"/>
      <c r="X146" s="87"/>
      <c r="Y146" s="87"/>
      <c r="Z146" s="87"/>
      <c r="AA146" s="85"/>
      <c r="AB146" s="85"/>
      <c r="AC146" s="85"/>
      <c r="AD146" s="85"/>
      <c r="AE146" s="85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</row>
    <row r="147" spans="1:84" ht="15.75" customHeight="1" x14ac:dyDescent="0.25">
      <c r="A147" s="8"/>
      <c r="B147" s="8"/>
      <c r="C147" s="8"/>
      <c r="D147" s="85"/>
      <c r="E147" s="85"/>
      <c r="F147" s="85"/>
      <c r="G147" s="85"/>
      <c r="H147" s="85"/>
      <c r="I147" s="85"/>
      <c r="J147" s="85"/>
      <c r="K147" s="85"/>
      <c r="L147" s="85"/>
      <c r="M147" s="85"/>
      <c r="N147" s="85"/>
      <c r="O147" s="85"/>
      <c r="P147" s="85"/>
      <c r="Q147" s="85"/>
      <c r="R147" s="85"/>
      <c r="S147" s="85"/>
      <c r="T147" s="85"/>
      <c r="U147" s="85"/>
      <c r="V147" s="87"/>
      <c r="W147" s="87"/>
      <c r="X147" s="87"/>
      <c r="Y147" s="87"/>
      <c r="Z147" s="87"/>
      <c r="AA147" s="85"/>
      <c r="AB147" s="85"/>
      <c r="AC147" s="85"/>
      <c r="AD147" s="85"/>
      <c r="AE147" s="85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</row>
    <row r="148" spans="1:84" ht="15.75" customHeight="1" x14ac:dyDescent="0.25">
      <c r="A148" s="8"/>
      <c r="B148" s="8"/>
      <c r="C148" s="8"/>
      <c r="D148" s="85"/>
      <c r="E148" s="85"/>
      <c r="F148" s="85"/>
      <c r="G148" s="85"/>
      <c r="H148" s="85"/>
      <c r="I148" s="85"/>
      <c r="J148" s="85"/>
      <c r="K148" s="85"/>
      <c r="L148" s="85"/>
      <c r="M148" s="85"/>
      <c r="N148" s="85"/>
      <c r="O148" s="85"/>
      <c r="P148" s="85"/>
      <c r="Q148" s="85"/>
      <c r="R148" s="85"/>
      <c r="S148" s="85"/>
      <c r="T148" s="85"/>
      <c r="U148" s="85"/>
      <c r="V148" s="87"/>
      <c r="W148" s="87"/>
      <c r="X148" s="87"/>
      <c r="Y148" s="87"/>
      <c r="Z148" s="87"/>
      <c r="AA148" s="85"/>
      <c r="AB148" s="85"/>
      <c r="AC148" s="85"/>
      <c r="AD148" s="85"/>
      <c r="AE148" s="85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</row>
    <row r="149" spans="1:84" ht="15.75" customHeight="1" x14ac:dyDescent="0.25">
      <c r="A149" s="8"/>
      <c r="B149" s="8"/>
      <c r="C149" s="8"/>
      <c r="D149" s="85"/>
      <c r="E149" s="85"/>
      <c r="F149" s="85"/>
      <c r="G149" s="85"/>
      <c r="H149" s="85"/>
      <c r="I149" s="85"/>
      <c r="J149" s="85"/>
      <c r="K149" s="85"/>
      <c r="L149" s="85"/>
      <c r="M149" s="85"/>
      <c r="N149" s="85"/>
      <c r="O149" s="85"/>
      <c r="P149" s="85"/>
      <c r="Q149" s="85"/>
      <c r="R149" s="85"/>
      <c r="S149" s="85"/>
      <c r="T149" s="85"/>
      <c r="U149" s="85"/>
      <c r="V149" s="87"/>
      <c r="W149" s="87"/>
      <c r="X149" s="87"/>
      <c r="Y149" s="87"/>
      <c r="Z149" s="87"/>
      <c r="AA149" s="85"/>
      <c r="AB149" s="85"/>
      <c r="AC149" s="85"/>
      <c r="AD149" s="85"/>
      <c r="AE149" s="85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</row>
    <row r="150" spans="1:84" ht="15.75" customHeight="1" x14ac:dyDescent="0.25">
      <c r="A150" s="8"/>
      <c r="B150" s="8"/>
      <c r="C150" s="8"/>
      <c r="D150" s="85"/>
      <c r="E150" s="85"/>
      <c r="F150" s="85"/>
      <c r="G150" s="85"/>
      <c r="H150" s="85"/>
      <c r="I150" s="85"/>
      <c r="J150" s="85"/>
      <c r="K150" s="85"/>
      <c r="L150" s="85"/>
      <c r="M150" s="85"/>
      <c r="N150" s="85"/>
      <c r="O150" s="85"/>
      <c r="P150" s="85"/>
      <c r="Q150" s="85"/>
      <c r="R150" s="85"/>
      <c r="S150" s="85"/>
      <c r="T150" s="85"/>
      <c r="U150" s="85"/>
      <c r="V150" s="87"/>
      <c r="W150" s="87"/>
      <c r="X150" s="87"/>
      <c r="Y150" s="87"/>
      <c r="Z150" s="87"/>
      <c r="AA150" s="85"/>
      <c r="AB150" s="85"/>
      <c r="AC150" s="85"/>
      <c r="AD150" s="85"/>
      <c r="AE150" s="85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</row>
    <row r="151" spans="1:84" ht="15.75" customHeight="1" x14ac:dyDescent="0.25">
      <c r="A151" s="8"/>
      <c r="B151" s="8"/>
      <c r="C151" s="8"/>
      <c r="D151" s="85"/>
      <c r="E151" s="85"/>
      <c r="F151" s="85"/>
      <c r="G151" s="85"/>
      <c r="H151" s="85"/>
      <c r="I151" s="85"/>
      <c r="J151" s="85"/>
      <c r="K151" s="85"/>
      <c r="L151" s="85"/>
      <c r="M151" s="85"/>
      <c r="N151" s="85"/>
      <c r="O151" s="85"/>
      <c r="P151" s="85"/>
      <c r="Q151" s="85"/>
      <c r="R151" s="85"/>
      <c r="S151" s="85"/>
      <c r="T151" s="85"/>
      <c r="U151" s="85"/>
      <c r="V151" s="87"/>
      <c r="W151" s="87"/>
      <c r="X151" s="87"/>
      <c r="Y151" s="87"/>
      <c r="Z151" s="87"/>
      <c r="AA151" s="85"/>
      <c r="AB151" s="85"/>
      <c r="AC151" s="85"/>
      <c r="AD151" s="85"/>
      <c r="AE151" s="85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</row>
    <row r="152" spans="1:84" ht="15.75" customHeight="1" x14ac:dyDescent="0.25">
      <c r="A152" s="8"/>
      <c r="B152" s="8"/>
      <c r="C152" s="8"/>
      <c r="D152" s="85"/>
      <c r="E152" s="85"/>
      <c r="F152" s="85"/>
      <c r="G152" s="85"/>
      <c r="H152" s="85"/>
      <c r="I152" s="85"/>
      <c r="J152" s="85"/>
      <c r="K152" s="85"/>
      <c r="L152" s="85"/>
      <c r="M152" s="85"/>
      <c r="N152" s="85"/>
      <c r="O152" s="85"/>
      <c r="P152" s="85"/>
      <c r="Q152" s="85"/>
      <c r="R152" s="85"/>
      <c r="S152" s="85"/>
      <c r="T152" s="85"/>
      <c r="U152" s="85"/>
      <c r="V152" s="87"/>
      <c r="W152" s="87"/>
      <c r="X152" s="87"/>
      <c r="Y152" s="87"/>
      <c r="Z152" s="87"/>
      <c r="AA152" s="85"/>
      <c r="AB152" s="85"/>
      <c r="AC152" s="85"/>
      <c r="AD152" s="85"/>
      <c r="AE152" s="85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</row>
    <row r="153" spans="1:84" ht="15.75" customHeight="1" x14ac:dyDescent="0.25">
      <c r="A153" s="8"/>
      <c r="B153" s="8"/>
      <c r="C153" s="8"/>
      <c r="D153" s="85"/>
      <c r="E153" s="85"/>
      <c r="F153" s="85"/>
      <c r="G153" s="85"/>
      <c r="H153" s="85"/>
      <c r="I153" s="85"/>
      <c r="J153" s="85"/>
      <c r="K153" s="85"/>
      <c r="L153" s="85"/>
      <c r="M153" s="85"/>
      <c r="N153" s="85"/>
      <c r="O153" s="85"/>
      <c r="P153" s="85"/>
      <c r="Q153" s="85"/>
      <c r="R153" s="85"/>
      <c r="S153" s="85"/>
      <c r="T153" s="85"/>
      <c r="U153" s="85"/>
      <c r="V153" s="87"/>
      <c r="W153" s="87"/>
      <c r="X153" s="87"/>
      <c r="Y153" s="87"/>
      <c r="Z153" s="87"/>
      <c r="AA153" s="85"/>
      <c r="AB153" s="85"/>
      <c r="AC153" s="85"/>
      <c r="AD153" s="85"/>
      <c r="AE153" s="85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</row>
    <row r="154" spans="1:84" ht="15.75" customHeight="1" x14ac:dyDescent="0.25">
      <c r="A154" s="8"/>
      <c r="B154" s="8"/>
      <c r="C154" s="8"/>
      <c r="D154" s="85"/>
      <c r="E154" s="85"/>
      <c r="F154" s="85"/>
      <c r="G154" s="85"/>
      <c r="H154" s="85"/>
      <c r="I154" s="85"/>
      <c r="J154" s="85"/>
      <c r="K154" s="85"/>
      <c r="L154" s="85"/>
      <c r="M154" s="85"/>
      <c r="N154" s="85"/>
      <c r="O154" s="85"/>
      <c r="P154" s="85"/>
      <c r="Q154" s="85"/>
      <c r="R154" s="85"/>
      <c r="S154" s="85"/>
      <c r="T154" s="85"/>
      <c r="U154" s="85"/>
      <c r="V154" s="87"/>
      <c r="W154" s="87"/>
      <c r="X154" s="87"/>
      <c r="Y154" s="87"/>
      <c r="Z154" s="87"/>
      <c r="AA154" s="85"/>
      <c r="AB154" s="85"/>
      <c r="AC154" s="85"/>
      <c r="AD154" s="85"/>
      <c r="AE154" s="85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</row>
    <row r="155" spans="1:84" ht="15.75" customHeight="1" x14ac:dyDescent="0.25">
      <c r="A155" s="8"/>
      <c r="B155" s="8"/>
      <c r="C155" s="8"/>
      <c r="D155" s="85"/>
      <c r="E155" s="85"/>
      <c r="F155" s="85"/>
      <c r="G155" s="85"/>
      <c r="H155" s="85"/>
      <c r="I155" s="85"/>
      <c r="J155" s="85"/>
      <c r="K155" s="85"/>
      <c r="L155" s="85"/>
      <c r="M155" s="85"/>
      <c r="N155" s="85"/>
      <c r="O155" s="85"/>
      <c r="P155" s="85"/>
      <c r="Q155" s="85"/>
      <c r="R155" s="85"/>
      <c r="S155" s="85"/>
      <c r="T155" s="85"/>
      <c r="U155" s="85"/>
      <c r="V155" s="87"/>
      <c r="W155" s="87"/>
      <c r="X155" s="87"/>
      <c r="Y155" s="87"/>
      <c r="Z155" s="87"/>
      <c r="AA155" s="85"/>
      <c r="AB155" s="85"/>
      <c r="AC155" s="85"/>
      <c r="AD155" s="85"/>
      <c r="AE155" s="85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</row>
    <row r="156" spans="1:84" ht="15.75" customHeight="1" x14ac:dyDescent="0.25">
      <c r="A156" s="8"/>
      <c r="B156" s="8"/>
      <c r="C156" s="8"/>
      <c r="D156" s="85"/>
      <c r="E156" s="85"/>
      <c r="F156" s="85"/>
      <c r="G156" s="85"/>
      <c r="H156" s="85"/>
      <c r="I156" s="85"/>
      <c r="J156" s="85"/>
      <c r="K156" s="85"/>
      <c r="L156" s="85"/>
      <c r="M156" s="85"/>
      <c r="N156" s="85"/>
      <c r="O156" s="85"/>
      <c r="P156" s="85"/>
      <c r="Q156" s="85"/>
      <c r="R156" s="85"/>
      <c r="S156" s="85"/>
      <c r="T156" s="85"/>
      <c r="U156" s="85"/>
      <c r="V156" s="87"/>
      <c r="W156" s="87"/>
      <c r="X156" s="87"/>
      <c r="Y156" s="87"/>
      <c r="Z156" s="87"/>
      <c r="AA156" s="85"/>
      <c r="AB156" s="85"/>
      <c r="AC156" s="85"/>
      <c r="AD156" s="85"/>
      <c r="AE156" s="85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</row>
    <row r="157" spans="1:84" ht="15.75" customHeight="1" x14ac:dyDescent="0.25">
      <c r="A157" s="8"/>
      <c r="B157" s="8"/>
      <c r="C157" s="8"/>
      <c r="D157" s="85"/>
      <c r="E157" s="85"/>
      <c r="F157" s="85"/>
      <c r="G157" s="85"/>
      <c r="H157" s="85"/>
      <c r="I157" s="85"/>
      <c r="J157" s="85"/>
      <c r="K157" s="85"/>
      <c r="L157" s="85"/>
      <c r="M157" s="85"/>
      <c r="N157" s="85"/>
      <c r="O157" s="85"/>
      <c r="P157" s="85"/>
      <c r="Q157" s="85"/>
      <c r="R157" s="85"/>
      <c r="S157" s="85"/>
      <c r="T157" s="85"/>
      <c r="U157" s="85"/>
      <c r="V157" s="87"/>
      <c r="W157" s="87"/>
      <c r="X157" s="87"/>
      <c r="Y157" s="87"/>
      <c r="Z157" s="87"/>
      <c r="AA157" s="85"/>
      <c r="AB157" s="85"/>
      <c r="AC157" s="85"/>
      <c r="AD157" s="85"/>
      <c r="AE157" s="85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</row>
    <row r="158" spans="1:84" ht="15.75" customHeight="1" x14ac:dyDescent="0.25">
      <c r="A158" s="8"/>
      <c r="B158" s="8"/>
      <c r="C158" s="8"/>
      <c r="D158" s="85"/>
      <c r="E158" s="85"/>
      <c r="F158" s="85"/>
      <c r="G158" s="85"/>
      <c r="H158" s="85"/>
      <c r="I158" s="85"/>
      <c r="J158" s="85"/>
      <c r="K158" s="85"/>
      <c r="L158" s="85"/>
      <c r="M158" s="85"/>
      <c r="N158" s="85"/>
      <c r="O158" s="85"/>
      <c r="P158" s="85"/>
      <c r="Q158" s="85"/>
      <c r="R158" s="85"/>
      <c r="S158" s="85"/>
      <c r="T158" s="85"/>
      <c r="U158" s="85"/>
      <c r="V158" s="87"/>
      <c r="W158" s="87"/>
      <c r="X158" s="87"/>
      <c r="Y158" s="87"/>
      <c r="Z158" s="87"/>
      <c r="AA158" s="85"/>
      <c r="AB158" s="85"/>
      <c r="AC158" s="85"/>
      <c r="AD158" s="85"/>
      <c r="AE158" s="85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</row>
    <row r="159" spans="1:84" ht="15.75" customHeight="1" x14ac:dyDescent="0.25">
      <c r="A159" s="8"/>
      <c r="B159" s="8"/>
      <c r="C159" s="8"/>
      <c r="D159" s="85"/>
      <c r="E159" s="85"/>
      <c r="F159" s="85"/>
      <c r="G159" s="85"/>
      <c r="H159" s="85"/>
      <c r="I159" s="85"/>
      <c r="J159" s="85"/>
      <c r="K159" s="85"/>
      <c r="L159" s="85"/>
      <c r="M159" s="85"/>
      <c r="N159" s="85"/>
      <c r="O159" s="85"/>
      <c r="P159" s="85"/>
      <c r="Q159" s="85"/>
      <c r="R159" s="85"/>
      <c r="S159" s="85"/>
      <c r="T159" s="85"/>
      <c r="U159" s="85"/>
      <c r="V159" s="87"/>
      <c r="W159" s="87"/>
      <c r="X159" s="87"/>
      <c r="Y159" s="87"/>
      <c r="Z159" s="87"/>
      <c r="AA159" s="85"/>
      <c r="AB159" s="85"/>
      <c r="AC159" s="85"/>
      <c r="AD159" s="85"/>
      <c r="AE159" s="85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</row>
    <row r="160" spans="1:84" ht="15.75" customHeight="1" x14ac:dyDescent="0.25">
      <c r="A160" s="8"/>
      <c r="B160" s="8"/>
      <c r="C160" s="8"/>
      <c r="D160" s="85"/>
      <c r="E160" s="85"/>
      <c r="F160" s="85"/>
      <c r="G160" s="85"/>
      <c r="H160" s="85"/>
      <c r="I160" s="85"/>
      <c r="J160" s="85"/>
      <c r="K160" s="85"/>
      <c r="L160" s="85"/>
      <c r="M160" s="85"/>
      <c r="N160" s="85"/>
      <c r="O160" s="85"/>
      <c r="P160" s="85"/>
      <c r="Q160" s="85"/>
      <c r="R160" s="85"/>
      <c r="S160" s="85"/>
      <c r="T160" s="85"/>
      <c r="U160" s="85"/>
      <c r="V160" s="87"/>
      <c r="W160" s="87"/>
      <c r="X160" s="87"/>
      <c r="Y160" s="87"/>
      <c r="Z160" s="87"/>
      <c r="AA160" s="85"/>
      <c r="AB160" s="85"/>
      <c r="AC160" s="85"/>
      <c r="AD160" s="85"/>
      <c r="AE160" s="85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</row>
    <row r="161" spans="1:84" ht="15.75" customHeight="1" x14ac:dyDescent="0.25">
      <c r="A161" s="8"/>
      <c r="B161" s="8"/>
      <c r="C161" s="8"/>
      <c r="D161" s="85"/>
      <c r="E161" s="85"/>
      <c r="F161" s="85"/>
      <c r="G161" s="85"/>
      <c r="H161" s="85"/>
      <c r="I161" s="85"/>
      <c r="J161" s="85"/>
      <c r="K161" s="85"/>
      <c r="L161" s="85"/>
      <c r="M161" s="85"/>
      <c r="N161" s="85"/>
      <c r="O161" s="85"/>
      <c r="P161" s="85"/>
      <c r="Q161" s="85"/>
      <c r="R161" s="85"/>
      <c r="S161" s="85"/>
      <c r="T161" s="85"/>
      <c r="U161" s="85"/>
      <c r="V161" s="87"/>
      <c r="W161" s="87"/>
      <c r="X161" s="87"/>
      <c r="Y161" s="87"/>
      <c r="Z161" s="87"/>
      <c r="AA161" s="85"/>
      <c r="AB161" s="85"/>
      <c r="AC161" s="85"/>
      <c r="AD161" s="85"/>
      <c r="AE161" s="85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</row>
    <row r="162" spans="1:84" ht="15.75" customHeight="1" x14ac:dyDescent="0.25">
      <c r="A162" s="8"/>
      <c r="B162" s="8"/>
      <c r="C162" s="8"/>
      <c r="D162" s="85"/>
      <c r="E162" s="85"/>
      <c r="F162" s="85"/>
      <c r="G162" s="85"/>
      <c r="H162" s="85"/>
      <c r="I162" s="85"/>
      <c r="J162" s="85"/>
      <c r="K162" s="85"/>
      <c r="L162" s="85"/>
      <c r="M162" s="85"/>
      <c r="N162" s="85"/>
      <c r="O162" s="85"/>
      <c r="P162" s="85"/>
      <c r="Q162" s="85"/>
      <c r="R162" s="85"/>
      <c r="S162" s="85"/>
      <c r="T162" s="85"/>
      <c r="U162" s="85"/>
      <c r="V162" s="87"/>
      <c r="W162" s="87"/>
      <c r="X162" s="87"/>
      <c r="Y162" s="87"/>
      <c r="Z162" s="87"/>
      <c r="AA162" s="85"/>
      <c r="AB162" s="85"/>
      <c r="AC162" s="85"/>
      <c r="AD162" s="85"/>
      <c r="AE162" s="85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</row>
    <row r="163" spans="1:84" ht="15.75" customHeight="1" x14ac:dyDescent="0.25">
      <c r="A163" s="8"/>
      <c r="B163" s="8"/>
      <c r="C163" s="8"/>
      <c r="D163" s="85"/>
      <c r="E163" s="85"/>
      <c r="F163" s="85"/>
      <c r="G163" s="85"/>
      <c r="H163" s="85"/>
      <c r="I163" s="85"/>
      <c r="J163" s="85"/>
      <c r="K163" s="85"/>
      <c r="L163" s="85"/>
      <c r="M163" s="85"/>
      <c r="N163" s="85"/>
      <c r="O163" s="85"/>
      <c r="P163" s="85"/>
      <c r="Q163" s="85"/>
      <c r="R163" s="85"/>
      <c r="S163" s="85"/>
      <c r="T163" s="85"/>
      <c r="U163" s="85"/>
      <c r="V163" s="87"/>
      <c r="W163" s="87"/>
      <c r="X163" s="87"/>
      <c r="Y163" s="87"/>
      <c r="Z163" s="87"/>
      <c r="AA163" s="85"/>
      <c r="AB163" s="85"/>
      <c r="AC163" s="85"/>
      <c r="AD163" s="85"/>
      <c r="AE163" s="85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</row>
    <row r="164" spans="1:84" ht="15.75" customHeight="1" x14ac:dyDescent="0.25">
      <c r="A164" s="8"/>
      <c r="B164" s="8"/>
      <c r="C164" s="8"/>
      <c r="D164" s="85"/>
      <c r="E164" s="85"/>
      <c r="F164" s="85"/>
      <c r="G164" s="85"/>
      <c r="H164" s="85"/>
      <c r="I164" s="85"/>
      <c r="J164" s="85"/>
      <c r="K164" s="85"/>
      <c r="L164" s="85"/>
      <c r="M164" s="85"/>
      <c r="N164" s="85"/>
      <c r="O164" s="85"/>
      <c r="P164" s="85"/>
      <c r="Q164" s="85"/>
      <c r="R164" s="85"/>
      <c r="S164" s="85"/>
      <c r="T164" s="85"/>
      <c r="U164" s="85"/>
      <c r="V164" s="87"/>
      <c r="W164" s="87"/>
      <c r="X164" s="87"/>
      <c r="Y164" s="87"/>
      <c r="Z164" s="87"/>
      <c r="AA164" s="85"/>
      <c r="AB164" s="85"/>
      <c r="AC164" s="85"/>
      <c r="AD164" s="85"/>
      <c r="AE164" s="85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</row>
    <row r="165" spans="1:84" ht="15.75" customHeight="1" x14ac:dyDescent="0.25">
      <c r="A165" s="8"/>
      <c r="B165" s="8"/>
      <c r="C165" s="8"/>
      <c r="D165" s="85"/>
      <c r="E165" s="85"/>
      <c r="F165" s="85"/>
      <c r="G165" s="85"/>
      <c r="H165" s="85"/>
      <c r="I165" s="85"/>
      <c r="J165" s="85"/>
      <c r="K165" s="85"/>
      <c r="L165" s="85"/>
      <c r="M165" s="85"/>
      <c r="N165" s="85"/>
      <c r="O165" s="85"/>
      <c r="P165" s="85"/>
      <c r="Q165" s="85"/>
      <c r="R165" s="85"/>
      <c r="S165" s="85"/>
      <c r="T165" s="85"/>
      <c r="U165" s="85"/>
      <c r="V165" s="87"/>
      <c r="W165" s="87"/>
      <c r="X165" s="87"/>
      <c r="Y165" s="87"/>
      <c r="Z165" s="87"/>
      <c r="AA165" s="85"/>
      <c r="AB165" s="85"/>
      <c r="AC165" s="85"/>
      <c r="AD165" s="85"/>
      <c r="AE165" s="85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</row>
    <row r="166" spans="1:84" ht="15.75" customHeight="1" x14ac:dyDescent="0.25">
      <c r="A166" s="8"/>
      <c r="B166" s="8"/>
      <c r="C166" s="8"/>
      <c r="D166" s="85"/>
      <c r="E166" s="85"/>
      <c r="F166" s="85"/>
      <c r="G166" s="85"/>
      <c r="H166" s="85"/>
      <c r="I166" s="85"/>
      <c r="J166" s="85"/>
      <c r="K166" s="85"/>
      <c r="L166" s="85"/>
      <c r="M166" s="85"/>
      <c r="N166" s="85"/>
      <c r="O166" s="85"/>
      <c r="P166" s="85"/>
      <c r="Q166" s="85"/>
      <c r="R166" s="85"/>
      <c r="S166" s="85"/>
      <c r="T166" s="85"/>
      <c r="U166" s="85"/>
      <c r="V166" s="87"/>
      <c r="W166" s="87"/>
      <c r="X166" s="87"/>
      <c r="Y166" s="87"/>
      <c r="Z166" s="87"/>
      <c r="AA166" s="85"/>
      <c r="AB166" s="85"/>
      <c r="AC166" s="85"/>
      <c r="AD166" s="85"/>
      <c r="AE166" s="85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</row>
    <row r="167" spans="1:84" ht="15.75" customHeight="1" x14ac:dyDescent="0.25">
      <c r="A167" s="8"/>
      <c r="B167" s="8"/>
      <c r="C167" s="8"/>
      <c r="D167" s="85"/>
      <c r="E167" s="85"/>
      <c r="F167" s="85"/>
      <c r="G167" s="85"/>
      <c r="H167" s="85"/>
      <c r="I167" s="85"/>
      <c r="J167" s="85"/>
      <c r="K167" s="85"/>
      <c r="L167" s="85"/>
      <c r="M167" s="85"/>
      <c r="N167" s="85"/>
      <c r="O167" s="85"/>
      <c r="P167" s="85"/>
      <c r="Q167" s="85"/>
      <c r="R167" s="85"/>
      <c r="S167" s="85"/>
      <c r="T167" s="85"/>
      <c r="U167" s="85"/>
      <c r="V167" s="87"/>
      <c r="W167" s="87"/>
      <c r="X167" s="87"/>
      <c r="Y167" s="87"/>
      <c r="Z167" s="87"/>
      <c r="AA167" s="85"/>
      <c r="AB167" s="85"/>
      <c r="AC167" s="85"/>
      <c r="AD167" s="85"/>
      <c r="AE167" s="85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</row>
    <row r="168" spans="1:84" ht="15.75" customHeight="1" x14ac:dyDescent="0.25">
      <c r="A168" s="8"/>
      <c r="B168" s="8"/>
      <c r="C168" s="8"/>
      <c r="D168" s="85"/>
      <c r="E168" s="85"/>
      <c r="F168" s="85"/>
      <c r="G168" s="85"/>
      <c r="H168" s="85"/>
      <c r="I168" s="85"/>
      <c r="J168" s="85"/>
      <c r="K168" s="85"/>
      <c r="L168" s="85"/>
      <c r="M168" s="85"/>
      <c r="N168" s="85"/>
      <c r="O168" s="85"/>
      <c r="P168" s="85"/>
      <c r="Q168" s="85"/>
      <c r="R168" s="85"/>
      <c r="S168" s="85"/>
      <c r="T168" s="85"/>
      <c r="U168" s="85"/>
      <c r="V168" s="87"/>
      <c r="W168" s="87"/>
      <c r="X168" s="87"/>
      <c r="Y168" s="87"/>
      <c r="Z168" s="87"/>
      <c r="AA168" s="85"/>
      <c r="AB168" s="85"/>
      <c r="AC168" s="85"/>
      <c r="AD168" s="85"/>
      <c r="AE168" s="85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</row>
    <row r="169" spans="1:84" ht="15.75" customHeight="1" x14ac:dyDescent="0.25">
      <c r="A169" s="8"/>
      <c r="B169" s="8"/>
      <c r="C169" s="8"/>
      <c r="D169" s="85"/>
      <c r="E169" s="85"/>
      <c r="F169" s="85"/>
      <c r="G169" s="85"/>
      <c r="H169" s="85"/>
      <c r="I169" s="85"/>
      <c r="J169" s="85"/>
      <c r="K169" s="85"/>
      <c r="L169" s="85"/>
      <c r="M169" s="85"/>
      <c r="N169" s="85"/>
      <c r="O169" s="85"/>
      <c r="P169" s="85"/>
      <c r="Q169" s="85"/>
      <c r="R169" s="85"/>
      <c r="S169" s="85"/>
      <c r="T169" s="85"/>
      <c r="U169" s="85"/>
      <c r="V169" s="87"/>
      <c r="W169" s="87"/>
      <c r="X169" s="87"/>
      <c r="Y169" s="87"/>
      <c r="Z169" s="87"/>
      <c r="AA169" s="85"/>
      <c r="AB169" s="85"/>
      <c r="AC169" s="85"/>
      <c r="AD169" s="85"/>
      <c r="AE169" s="85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</row>
    <row r="170" spans="1:84" ht="15.75" customHeight="1" x14ac:dyDescent="0.25">
      <c r="A170" s="8"/>
      <c r="B170" s="8"/>
      <c r="C170" s="8"/>
      <c r="D170" s="85"/>
      <c r="E170" s="85"/>
      <c r="F170" s="85"/>
      <c r="G170" s="85"/>
      <c r="H170" s="85"/>
      <c r="I170" s="85"/>
      <c r="J170" s="85"/>
      <c r="K170" s="85"/>
      <c r="L170" s="85"/>
      <c r="M170" s="85"/>
      <c r="N170" s="85"/>
      <c r="O170" s="85"/>
      <c r="P170" s="85"/>
      <c r="Q170" s="85"/>
      <c r="R170" s="85"/>
      <c r="S170" s="85"/>
      <c r="T170" s="85"/>
      <c r="U170" s="85"/>
      <c r="V170" s="87"/>
      <c r="W170" s="87"/>
      <c r="X170" s="87"/>
      <c r="Y170" s="87"/>
      <c r="Z170" s="87"/>
      <c r="AA170" s="85"/>
      <c r="AB170" s="85"/>
      <c r="AC170" s="85"/>
      <c r="AD170" s="85"/>
      <c r="AE170" s="85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</row>
    <row r="171" spans="1:84" ht="15.75" customHeight="1" x14ac:dyDescent="0.25">
      <c r="A171" s="8"/>
      <c r="B171" s="8"/>
      <c r="C171" s="8"/>
      <c r="D171" s="85"/>
      <c r="E171" s="85"/>
      <c r="F171" s="85"/>
      <c r="G171" s="85"/>
      <c r="H171" s="85"/>
      <c r="I171" s="85"/>
      <c r="J171" s="85"/>
      <c r="K171" s="85"/>
      <c r="L171" s="85"/>
      <c r="M171" s="85"/>
      <c r="N171" s="85"/>
      <c r="O171" s="85"/>
      <c r="P171" s="85"/>
      <c r="Q171" s="85"/>
      <c r="R171" s="85"/>
      <c r="S171" s="85"/>
      <c r="T171" s="85"/>
      <c r="U171" s="85"/>
      <c r="V171" s="87"/>
      <c r="W171" s="87"/>
      <c r="X171" s="87"/>
      <c r="Y171" s="87"/>
      <c r="Z171" s="87"/>
      <c r="AA171" s="85"/>
      <c r="AB171" s="85"/>
      <c r="AC171" s="85"/>
      <c r="AD171" s="85"/>
      <c r="AE171" s="85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</row>
    <row r="172" spans="1:84" ht="15.75" customHeight="1" x14ac:dyDescent="0.25">
      <c r="A172" s="8"/>
      <c r="B172" s="8"/>
      <c r="C172" s="8"/>
      <c r="D172" s="85"/>
      <c r="E172" s="85"/>
      <c r="F172" s="85"/>
      <c r="G172" s="85"/>
      <c r="H172" s="85"/>
      <c r="I172" s="85"/>
      <c r="J172" s="85"/>
      <c r="K172" s="85"/>
      <c r="L172" s="85"/>
      <c r="M172" s="85"/>
      <c r="N172" s="85"/>
      <c r="O172" s="85"/>
      <c r="P172" s="85"/>
      <c r="Q172" s="85"/>
      <c r="R172" s="85"/>
      <c r="S172" s="85"/>
      <c r="T172" s="85"/>
      <c r="U172" s="85"/>
      <c r="V172" s="87"/>
      <c r="W172" s="87"/>
      <c r="X172" s="87"/>
      <c r="Y172" s="87"/>
      <c r="Z172" s="87"/>
      <c r="AA172" s="85"/>
      <c r="AB172" s="85"/>
      <c r="AC172" s="85"/>
      <c r="AD172" s="85"/>
      <c r="AE172" s="85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</row>
    <row r="173" spans="1:84" ht="15.75" customHeight="1" x14ac:dyDescent="0.25">
      <c r="A173" s="8"/>
      <c r="B173" s="8"/>
      <c r="C173" s="8"/>
      <c r="D173" s="85"/>
      <c r="E173" s="85"/>
      <c r="F173" s="85"/>
      <c r="G173" s="85"/>
      <c r="H173" s="85"/>
      <c r="I173" s="85"/>
      <c r="J173" s="85"/>
      <c r="K173" s="85"/>
      <c r="L173" s="85"/>
      <c r="M173" s="85"/>
      <c r="N173" s="85"/>
      <c r="O173" s="85"/>
      <c r="P173" s="85"/>
      <c r="Q173" s="85"/>
      <c r="R173" s="85"/>
      <c r="S173" s="85"/>
      <c r="T173" s="85"/>
      <c r="U173" s="85"/>
      <c r="V173" s="87"/>
      <c r="W173" s="87"/>
      <c r="X173" s="87"/>
      <c r="Y173" s="87"/>
      <c r="Z173" s="87"/>
      <c r="AA173" s="85"/>
      <c r="AB173" s="85"/>
      <c r="AC173" s="85"/>
      <c r="AD173" s="85"/>
      <c r="AE173" s="85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</row>
    <row r="174" spans="1:84" ht="15.75" customHeight="1" x14ac:dyDescent="0.25">
      <c r="A174" s="8"/>
      <c r="B174" s="8"/>
      <c r="C174" s="8"/>
      <c r="D174" s="85"/>
      <c r="E174" s="85"/>
      <c r="F174" s="85"/>
      <c r="G174" s="85"/>
      <c r="H174" s="85"/>
      <c r="I174" s="85"/>
      <c r="J174" s="85"/>
      <c r="K174" s="85"/>
      <c r="L174" s="85"/>
      <c r="M174" s="85"/>
      <c r="N174" s="85"/>
      <c r="O174" s="85"/>
      <c r="P174" s="85"/>
      <c r="Q174" s="85"/>
      <c r="R174" s="85"/>
      <c r="S174" s="85"/>
      <c r="T174" s="85"/>
      <c r="U174" s="85"/>
      <c r="V174" s="87"/>
      <c r="W174" s="87"/>
      <c r="X174" s="87"/>
      <c r="Y174" s="87"/>
      <c r="Z174" s="87"/>
      <c r="AA174" s="85"/>
      <c r="AB174" s="85"/>
      <c r="AC174" s="85"/>
      <c r="AD174" s="85"/>
      <c r="AE174" s="85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</row>
    <row r="175" spans="1:84" ht="15.75" customHeight="1" x14ac:dyDescent="0.25">
      <c r="A175" s="8"/>
      <c r="B175" s="8"/>
      <c r="C175" s="8"/>
      <c r="D175" s="85"/>
      <c r="E175" s="85"/>
      <c r="F175" s="85"/>
      <c r="G175" s="85"/>
      <c r="H175" s="85"/>
      <c r="I175" s="85"/>
      <c r="J175" s="85"/>
      <c r="K175" s="85"/>
      <c r="L175" s="85"/>
      <c r="M175" s="85"/>
      <c r="N175" s="85"/>
      <c r="O175" s="85"/>
      <c r="P175" s="85"/>
      <c r="Q175" s="85"/>
      <c r="R175" s="85"/>
      <c r="S175" s="85"/>
      <c r="T175" s="85"/>
      <c r="U175" s="85"/>
      <c r="V175" s="87"/>
      <c r="W175" s="87"/>
      <c r="X175" s="87"/>
      <c r="Y175" s="87"/>
      <c r="Z175" s="87"/>
      <c r="AA175" s="85"/>
      <c r="AB175" s="85"/>
      <c r="AC175" s="85"/>
      <c r="AD175" s="85"/>
      <c r="AE175" s="85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</row>
    <row r="176" spans="1:84" ht="15.75" customHeight="1" x14ac:dyDescent="0.25">
      <c r="A176" s="8"/>
      <c r="B176" s="8"/>
      <c r="C176" s="8"/>
      <c r="D176" s="85"/>
      <c r="E176" s="85"/>
      <c r="F176" s="85"/>
      <c r="G176" s="85"/>
      <c r="H176" s="85"/>
      <c r="I176" s="85"/>
      <c r="J176" s="85"/>
      <c r="K176" s="85"/>
      <c r="L176" s="85"/>
      <c r="M176" s="85"/>
      <c r="N176" s="85"/>
      <c r="O176" s="85"/>
      <c r="P176" s="85"/>
      <c r="Q176" s="85"/>
      <c r="R176" s="85"/>
      <c r="S176" s="85"/>
      <c r="T176" s="85"/>
      <c r="U176" s="85"/>
      <c r="V176" s="87"/>
      <c r="W176" s="87"/>
      <c r="X176" s="87"/>
      <c r="Y176" s="87"/>
      <c r="Z176" s="87"/>
      <c r="AA176" s="85"/>
      <c r="AB176" s="85"/>
      <c r="AC176" s="85"/>
      <c r="AD176" s="85"/>
      <c r="AE176" s="85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</row>
    <row r="177" spans="1:84" ht="15.75" customHeight="1" x14ac:dyDescent="0.25">
      <c r="A177" s="8"/>
      <c r="B177" s="8"/>
      <c r="C177" s="8"/>
      <c r="D177" s="85"/>
      <c r="E177" s="85"/>
      <c r="F177" s="85"/>
      <c r="G177" s="85"/>
      <c r="H177" s="85"/>
      <c r="I177" s="85"/>
      <c r="J177" s="85"/>
      <c r="K177" s="85"/>
      <c r="L177" s="85"/>
      <c r="M177" s="85"/>
      <c r="N177" s="85"/>
      <c r="O177" s="85"/>
      <c r="P177" s="85"/>
      <c r="Q177" s="85"/>
      <c r="R177" s="85"/>
      <c r="S177" s="85"/>
      <c r="T177" s="85"/>
      <c r="U177" s="85"/>
      <c r="V177" s="87"/>
      <c r="W177" s="87"/>
      <c r="X177" s="87"/>
      <c r="Y177" s="87"/>
      <c r="Z177" s="87"/>
      <c r="AA177" s="85"/>
      <c r="AB177" s="85"/>
      <c r="AC177" s="85"/>
      <c r="AD177" s="85"/>
      <c r="AE177" s="85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</row>
    <row r="178" spans="1:84" ht="15.75" customHeight="1" x14ac:dyDescent="0.25">
      <c r="A178" s="8"/>
      <c r="B178" s="8"/>
      <c r="C178" s="8"/>
      <c r="D178" s="85"/>
      <c r="E178" s="85"/>
      <c r="F178" s="85"/>
      <c r="G178" s="85"/>
      <c r="H178" s="85"/>
      <c r="I178" s="85"/>
      <c r="J178" s="85"/>
      <c r="K178" s="85"/>
      <c r="L178" s="85"/>
      <c r="M178" s="85"/>
      <c r="N178" s="85"/>
      <c r="O178" s="85"/>
      <c r="P178" s="85"/>
      <c r="Q178" s="85"/>
      <c r="R178" s="85"/>
      <c r="S178" s="85"/>
      <c r="T178" s="85"/>
      <c r="U178" s="85"/>
      <c r="V178" s="87"/>
      <c r="W178" s="87"/>
      <c r="X178" s="87"/>
      <c r="Y178" s="87"/>
      <c r="Z178" s="87"/>
      <c r="AA178" s="85"/>
      <c r="AB178" s="85"/>
      <c r="AC178" s="85"/>
      <c r="AD178" s="85"/>
      <c r="AE178" s="85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</row>
    <row r="179" spans="1:84" ht="15.75" customHeight="1" x14ac:dyDescent="0.25">
      <c r="A179" s="8"/>
      <c r="B179" s="8"/>
      <c r="C179" s="8"/>
      <c r="D179" s="85"/>
      <c r="E179" s="85"/>
      <c r="F179" s="85"/>
      <c r="G179" s="85"/>
      <c r="H179" s="85"/>
      <c r="I179" s="85"/>
      <c r="J179" s="85"/>
      <c r="K179" s="85"/>
      <c r="L179" s="85"/>
      <c r="M179" s="85"/>
      <c r="N179" s="85"/>
      <c r="O179" s="85"/>
      <c r="P179" s="85"/>
      <c r="Q179" s="85"/>
      <c r="R179" s="85"/>
      <c r="S179" s="85"/>
      <c r="T179" s="85"/>
      <c r="U179" s="85"/>
      <c r="V179" s="87"/>
      <c r="W179" s="87"/>
      <c r="X179" s="87"/>
      <c r="Y179" s="87"/>
      <c r="Z179" s="87"/>
      <c r="AA179" s="85"/>
      <c r="AB179" s="85"/>
      <c r="AC179" s="85"/>
      <c r="AD179" s="85"/>
      <c r="AE179" s="85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</row>
    <row r="180" spans="1:84" ht="15.75" customHeight="1" x14ac:dyDescent="0.25">
      <c r="A180" s="8"/>
      <c r="B180" s="8"/>
      <c r="C180" s="8"/>
      <c r="D180" s="85"/>
      <c r="E180" s="85"/>
      <c r="F180" s="85"/>
      <c r="G180" s="85"/>
      <c r="H180" s="85"/>
      <c r="I180" s="85"/>
      <c r="J180" s="85"/>
      <c r="K180" s="85"/>
      <c r="L180" s="85"/>
      <c r="M180" s="85"/>
      <c r="N180" s="85"/>
      <c r="O180" s="85"/>
      <c r="P180" s="85"/>
      <c r="Q180" s="85"/>
      <c r="R180" s="85"/>
      <c r="S180" s="85"/>
      <c r="T180" s="85"/>
      <c r="U180" s="85"/>
      <c r="V180" s="87"/>
      <c r="W180" s="87"/>
      <c r="X180" s="87"/>
      <c r="Y180" s="87"/>
      <c r="Z180" s="87"/>
      <c r="AA180" s="85"/>
      <c r="AB180" s="85"/>
      <c r="AC180" s="85"/>
      <c r="AD180" s="85"/>
      <c r="AE180" s="85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</row>
    <row r="181" spans="1:84" ht="15.75" customHeight="1" x14ac:dyDescent="0.25">
      <c r="A181" s="8"/>
      <c r="B181" s="8"/>
      <c r="C181" s="8"/>
      <c r="D181" s="85"/>
      <c r="E181" s="85"/>
      <c r="F181" s="85"/>
      <c r="G181" s="85"/>
      <c r="H181" s="85"/>
      <c r="I181" s="85"/>
      <c r="J181" s="85"/>
      <c r="K181" s="85"/>
      <c r="L181" s="85"/>
      <c r="M181" s="85"/>
      <c r="N181" s="85"/>
      <c r="O181" s="85"/>
      <c r="P181" s="85"/>
      <c r="Q181" s="85"/>
      <c r="R181" s="85"/>
      <c r="S181" s="85"/>
      <c r="T181" s="85"/>
      <c r="U181" s="85"/>
      <c r="V181" s="87"/>
      <c r="W181" s="87"/>
      <c r="X181" s="87"/>
      <c r="Y181" s="87"/>
      <c r="Z181" s="87"/>
      <c r="AA181" s="85"/>
      <c r="AB181" s="85"/>
      <c r="AC181" s="85"/>
      <c r="AD181" s="85"/>
      <c r="AE181" s="85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</row>
    <row r="182" spans="1:84" ht="15.75" customHeight="1" x14ac:dyDescent="0.25">
      <c r="A182" s="8"/>
      <c r="B182" s="8"/>
      <c r="C182" s="8"/>
      <c r="D182" s="85"/>
      <c r="E182" s="85"/>
      <c r="F182" s="85"/>
      <c r="G182" s="85"/>
      <c r="H182" s="85"/>
      <c r="I182" s="85"/>
      <c r="J182" s="85"/>
      <c r="K182" s="85"/>
      <c r="L182" s="85"/>
      <c r="M182" s="85"/>
      <c r="N182" s="85"/>
      <c r="O182" s="85"/>
      <c r="P182" s="85"/>
      <c r="Q182" s="85"/>
      <c r="R182" s="85"/>
      <c r="S182" s="85"/>
      <c r="T182" s="85"/>
      <c r="U182" s="85"/>
      <c r="V182" s="87"/>
      <c r="W182" s="87"/>
      <c r="X182" s="87"/>
      <c r="Y182" s="87"/>
      <c r="Z182" s="87"/>
      <c r="AA182" s="85"/>
      <c r="AB182" s="85"/>
      <c r="AC182" s="85"/>
      <c r="AD182" s="85"/>
      <c r="AE182" s="85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</row>
    <row r="183" spans="1:84" ht="15.75" customHeight="1" x14ac:dyDescent="0.25">
      <c r="A183" s="8"/>
      <c r="B183" s="8"/>
      <c r="C183" s="8"/>
      <c r="D183" s="85"/>
      <c r="E183" s="85"/>
      <c r="F183" s="85"/>
      <c r="G183" s="85"/>
      <c r="H183" s="85"/>
      <c r="I183" s="85"/>
      <c r="J183" s="85"/>
      <c r="K183" s="85"/>
      <c r="L183" s="85"/>
      <c r="M183" s="85"/>
      <c r="N183" s="85"/>
      <c r="O183" s="85"/>
      <c r="P183" s="85"/>
      <c r="Q183" s="85"/>
      <c r="R183" s="85"/>
      <c r="S183" s="85"/>
      <c r="T183" s="85"/>
      <c r="U183" s="85"/>
      <c r="V183" s="87"/>
      <c r="W183" s="87"/>
      <c r="X183" s="87"/>
      <c r="Y183" s="87"/>
      <c r="Z183" s="87"/>
      <c r="AA183" s="85"/>
      <c r="AB183" s="85"/>
      <c r="AC183" s="85"/>
      <c r="AD183" s="85"/>
      <c r="AE183" s="85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</row>
    <row r="184" spans="1:84" ht="15.75" customHeight="1" x14ac:dyDescent="0.25">
      <c r="A184" s="8"/>
      <c r="B184" s="8"/>
      <c r="C184" s="8"/>
      <c r="D184" s="85"/>
      <c r="E184" s="85"/>
      <c r="F184" s="85"/>
      <c r="G184" s="85"/>
      <c r="H184" s="85"/>
      <c r="I184" s="85"/>
      <c r="J184" s="85"/>
      <c r="K184" s="85"/>
      <c r="L184" s="85"/>
      <c r="M184" s="85"/>
      <c r="N184" s="85"/>
      <c r="O184" s="85"/>
      <c r="P184" s="85"/>
      <c r="Q184" s="85"/>
      <c r="R184" s="85"/>
      <c r="S184" s="85"/>
      <c r="T184" s="85"/>
      <c r="U184" s="85"/>
      <c r="V184" s="87"/>
      <c r="W184" s="87"/>
      <c r="X184" s="87"/>
      <c r="Y184" s="87"/>
      <c r="Z184" s="87"/>
      <c r="AA184" s="85"/>
      <c r="AB184" s="85"/>
      <c r="AC184" s="85"/>
      <c r="AD184" s="85"/>
      <c r="AE184" s="85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</row>
    <row r="185" spans="1:84" ht="15.75" customHeight="1" x14ac:dyDescent="0.25">
      <c r="A185" s="8"/>
      <c r="B185" s="8"/>
      <c r="C185" s="8"/>
      <c r="D185" s="85"/>
      <c r="E185" s="85"/>
      <c r="F185" s="85"/>
      <c r="G185" s="85"/>
      <c r="H185" s="85"/>
      <c r="I185" s="85"/>
      <c r="J185" s="85"/>
      <c r="K185" s="85"/>
      <c r="L185" s="85"/>
      <c r="M185" s="85"/>
      <c r="N185" s="85"/>
      <c r="O185" s="85"/>
      <c r="P185" s="85"/>
      <c r="Q185" s="85"/>
      <c r="R185" s="85"/>
      <c r="S185" s="85"/>
      <c r="T185" s="85"/>
      <c r="U185" s="85"/>
      <c r="V185" s="87"/>
      <c r="W185" s="87"/>
      <c r="X185" s="87"/>
      <c r="Y185" s="87"/>
      <c r="Z185" s="87"/>
      <c r="AA185" s="85"/>
      <c r="AB185" s="85"/>
      <c r="AC185" s="85"/>
      <c r="AD185" s="85"/>
      <c r="AE185" s="85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</row>
    <row r="186" spans="1:84" ht="15.75" customHeight="1" x14ac:dyDescent="0.25">
      <c r="A186" s="8"/>
      <c r="B186" s="8"/>
      <c r="C186" s="8"/>
      <c r="D186" s="85"/>
      <c r="E186" s="85"/>
      <c r="F186" s="85"/>
      <c r="G186" s="85"/>
      <c r="H186" s="85"/>
      <c r="I186" s="85"/>
      <c r="J186" s="85"/>
      <c r="K186" s="85"/>
      <c r="L186" s="85"/>
      <c r="M186" s="85"/>
      <c r="N186" s="85"/>
      <c r="O186" s="85"/>
      <c r="P186" s="85"/>
      <c r="Q186" s="85"/>
      <c r="R186" s="85"/>
      <c r="S186" s="85"/>
      <c r="T186" s="85"/>
      <c r="U186" s="85"/>
      <c r="V186" s="87"/>
      <c r="W186" s="87"/>
      <c r="X186" s="87"/>
      <c r="Y186" s="87"/>
      <c r="Z186" s="87"/>
      <c r="AA186" s="85"/>
      <c r="AB186" s="85"/>
      <c r="AC186" s="85"/>
      <c r="AD186" s="85"/>
      <c r="AE186" s="85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</row>
    <row r="187" spans="1:84" ht="15.75" customHeight="1" x14ac:dyDescent="0.25">
      <c r="A187" s="8"/>
      <c r="B187" s="8"/>
      <c r="C187" s="8"/>
      <c r="D187" s="85"/>
      <c r="E187" s="85"/>
      <c r="F187" s="85"/>
      <c r="G187" s="85"/>
      <c r="H187" s="85"/>
      <c r="I187" s="85"/>
      <c r="J187" s="85"/>
      <c r="K187" s="85"/>
      <c r="L187" s="85"/>
      <c r="M187" s="85"/>
      <c r="N187" s="85"/>
      <c r="O187" s="85"/>
      <c r="P187" s="85"/>
      <c r="Q187" s="85"/>
      <c r="R187" s="85"/>
      <c r="S187" s="85"/>
      <c r="T187" s="85"/>
      <c r="U187" s="85"/>
      <c r="V187" s="87"/>
      <c r="W187" s="87"/>
      <c r="X187" s="87"/>
      <c r="Y187" s="87"/>
      <c r="Z187" s="87"/>
      <c r="AA187" s="85"/>
      <c r="AB187" s="85"/>
      <c r="AC187" s="85"/>
      <c r="AD187" s="85"/>
      <c r="AE187" s="85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</row>
    <row r="188" spans="1:84" ht="15.75" customHeight="1" x14ac:dyDescent="0.25">
      <c r="A188" s="8"/>
      <c r="B188" s="8"/>
      <c r="C188" s="8"/>
      <c r="D188" s="85"/>
      <c r="E188" s="85"/>
      <c r="F188" s="85"/>
      <c r="G188" s="85"/>
      <c r="H188" s="85"/>
      <c r="I188" s="85"/>
      <c r="J188" s="85"/>
      <c r="K188" s="85"/>
      <c r="L188" s="85"/>
      <c r="M188" s="85"/>
      <c r="N188" s="85"/>
      <c r="O188" s="85"/>
      <c r="P188" s="85"/>
      <c r="Q188" s="85"/>
      <c r="R188" s="85"/>
      <c r="S188" s="85"/>
      <c r="T188" s="85"/>
      <c r="U188" s="85"/>
      <c r="V188" s="87"/>
      <c r="W188" s="87"/>
      <c r="X188" s="87"/>
      <c r="Y188" s="87"/>
      <c r="Z188" s="87"/>
      <c r="AA188" s="85"/>
      <c r="AB188" s="85"/>
      <c r="AC188" s="85"/>
      <c r="AD188" s="85"/>
      <c r="AE188" s="85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</row>
    <row r="189" spans="1:84" ht="15.75" customHeight="1" x14ac:dyDescent="0.25">
      <c r="A189" s="8"/>
      <c r="B189" s="8"/>
      <c r="C189" s="8"/>
      <c r="D189" s="85"/>
      <c r="E189" s="85"/>
      <c r="F189" s="85"/>
      <c r="G189" s="85"/>
      <c r="H189" s="85"/>
      <c r="I189" s="85"/>
      <c r="J189" s="85"/>
      <c r="K189" s="85"/>
      <c r="L189" s="85"/>
      <c r="M189" s="85"/>
      <c r="N189" s="85"/>
      <c r="O189" s="85"/>
      <c r="P189" s="85"/>
      <c r="Q189" s="85"/>
      <c r="R189" s="85"/>
      <c r="S189" s="85"/>
      <c r="T189" s="85"/>
      <c r="U189" s="85"/>
      <c r="V189" s="87"/>
      <c r="W189" s="87"/>
      <c r="X189" s="87"/>
      <c r="Y189" s="87"/>
      <c r="Z189" s="87"/>
      <c r="AA189" s="85"/>
      <c r="AB189" s="85"/>
      <c r="AC189" s="85"/>
      <c r="AD189" s="85"/>
      <c r="AE189" s="85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</row>
    <row r="190" spans="1:84" ht="15.75" customHeight="1" x14ac:dyDescent="0.25">
      <c r="A190" s="8"/>
      <c r="B190" s="8"/>
      <c r="C190" s="8"/>
      <c r="D190" s="85"/>
      <c r="E190" s="85"/>
      <c r="F190" s="85"/>
      <c r="G190" s="85"/>
      <c r="H190" s="85"/>
      <c r="I190" s="85"/>
      <c r="J190" s="85"/>
      <c r="K190" s="85"/>
      <c r="L190" s="85"/>
      <c r="M190" s="85"/>
      <c r="N190" s="85"/>
      <c r="O190" s="85"/>
      <c r="P190" s="85"/>
      <c r="Q190" s="85"/>
      <c r="R190" s="85"/>
      <c r="S190" s="85"/>
      <c r="T190" s="85"/>
      <c r="U190" s="85"/>
      <c r="V190" s="87"/>
      <c r="W190" s="87"/>
      <c r="X190" s="87"/>
      <c r="Y190" s="87"/>
      <c r="Z190" s="87"/>
      <c r="AA190" s="85"/>
      <c r="AB190" s="85"/>
      <c r="AC190" s="85"/>
      <c r="AD190" s="85"/>
      <c r="AE190" s="85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</row>
    <row r="191" spans="1:84" ht="15.75" customHeight="1" x14ac:dyDescent="0.25">
      <c r="A191" s="8"/>
      <c r="B191" s="8"/>
      <c r="C191" s="8"/>
      <c r="D191" s="85"/>
      <c r="E191" s="85"/>
      <c r="F191" s="85"/>
      <c r="G191" s="85"/>
      <c r="H191" s="85"/>
      <c r="I191" s="85"/>
      <c r="J191" s="85"/>
      <c r="K191" s="85"/>
      <c r="L191" s="85"/>
      <c r="M191" s="85"/>
      <c r="N191" s="85"/>
      <c r="O191" s="85"/>
      <c r="P191" s="85"/>
      <c r="Q191" s="85"/>
      <c r="R191" s="85"/>
      <c r="S191" s="85"/>
      <c r="T191" s="85"/>
      <c r="U191" s="85"/>
      <c r="V191" s="87"/>
      <c r="W191" s="87"/>
      <c r="X191" s="87"/>
      <c r="Y191" s="87"/>
      <c r="Z191" s="87"/>
      <c r="AA191" s="85"/>
      <c r="AB191" s="85"/>
      <c r="AC191" s="85"/>
      <c r="AD191" s="85"/>
      <c r="AE191" s="85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</row>
    <row r="192" spans="1:84" ht="15.75" customHeight="1" x14ac:dyDescent="0.25">
      <c r="A192" s="8"/>
      <c r="B192" s="8"/>
      <c r="C192" s="8"/>
      <c r="D192" s="85"/>
      <c r="E192" s="85"/>
      <c r="F192" s="85"/>
      <c r="G192" s="85"/>
      <c r="H192" s="85"/>
      <c r="I192" s="85"/>
      <c r="J192" s="85"/>
      <c r="K192" s="85"/>
      <c r="L192" s="85"/>
      <c r="M192" s="85"/>
      <c r="N192" s="85"/>
      <c r="O192" s="85"/>
      <c r="P192" s="85"/>
      <c r="Q192" s="85"/>
      <c r="R192" s="85"/>
      <c r="S192" s="85"/>
      <c r="T192" s="85"/>
      <c r="U192" s="85"/>
      <c r="V192" s="87"/>
      <c r="W192" s="87"/>
      <c r="X192" s="87"/>
      <c r="Y192" s="87"/>
      <c r="Z192" s="87"/>
      <c r="AA192" s="85"/>
      <c r="AB192" s="85"/>
      <c r="AC192" s="85"/>
      <c r="AD192" s="85"/>
      <c r="AE192" s="85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</row>
    <row r="193" spans="1:84" ht="15.75" customHeight="1" x14ac:dyDescent="0.25">
      <c r="A193" s="8"/>
      <c r="B193" s="8"/>
      <c r="C193" s="8"/>
      <c r="D193" s="85"/>
      <c r="E193" s="85"/>
      <c r="F193" s="85"/>
      <c r="G193" s="85"/>
      <c r="H193" s="85"/>
      <c r="I193" s="85"/>
      <c r="J193" s="85"/>
      <c r="K193" s="85"/>
      <c r="L193" s="85"/>
      <c r="M193" s="85"/>
      <c r="N193" s="85"/>
      <c r="O193" s="85"/>
      <c r="P193" s="85"/>
      <c r="Q193" s="85"/>
      <c r="R193" s="85"/>
      <c r="S193" s="85"/>
      <c r="T193" s="85"/>
      <c r="U193" s="85"/>
      <c r="V193" s="87"/>
      <c r="W193" s="87"/>
      <c r="X193" s="87"/>
      <c r="Y193" s="87"/>
      <c r="Z193" s="87"/>
      <c r="AA193" s="85"/>
      <c r="AB193" s="85"/>
      <c r="AC193" s="85"/>
      <c r="AD193" s="85"/>
      <c r="AE193" s="85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</row>
    <row r="194" spans="1:84" ht="15.75" customHeight="1" x14ac:dyDescent="0.25">
      <c r="A194" s="8"/>
      <c r="B194" s="8"/>
      <c r="C194" s="8"/>
      <c r="D194" s="85"/>
      <c r="E194" s="85"/>
      <c r="F194" s="85"/>
      <c r="G194" s="85"/>
      <c r="H194" s="85"/>
      <c r="I194" s="85"/>
      <c r="J194" s="85"/>
      <c r="K194" s="85"/>
      <c r="L194" s="85"/>
      <c r="M194" s="85"/>
      <c r="N194" s="85"/>
      <c r="O194" s="85"/>
      <c r="P194" s="85"/>
      <c r="Q194" s="85"/>
      <c r="R194" s="85"/>
      <c r="S194" s="85"/>
      <c r="T194" s="85"/>
      <c r="U194" s="85"/>
      <c r="V194" s="87"/>
      <c r="W194" s="87"/>
      <c r="X194" s="87"/>
      <c r="Y194" s="87"/>
      <c r="Z194" s="87"/>
      <c r="AA194" s="85"/>
      <c r="AB194" s="85"/>
      <c r="AC194" s="85"/>
      <c r="AD194" s="85"/>
      <c r="AE194" s="85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</row>
    <row r="195" spans="1:84" ht="15.75" customHeight="1" x14ac:dyDescent="0.25">
      <c r="A195" s="8"/>
      <c r="B195" s="8"/>
      <c r="C195" s="8"/>
      <c r="D195" s="85"/>
      <c r="E195" s="85"/>
      <c r="F195" s="85"/>
      <c r="G195" s="85"/>
      <c r="H195" s="85"/>
      <c r="I195" s="85"/>
      <c r="J195" s="85"/>
      <c r="K195" s="85"/>
      <c r="L195" s="85"/>
      <c r="M195" s="85"/>
      <c r="N195" s="85"/>
      <c r="O195" s="85"/>
      <c r="P195" s="85"/>
      <c r="Q195" s="85"/>
      <c r="R195" s="85"/>
      <c r="S195" s="85"/>
      <c r="T195" s="85"/>
      <c r="U195" s="85"/>
      <c r="V195" s="87"/>
      <c r="W195" s="87"/>
      <c r="X195" s="87"/>
      <c r="Y195" s="87"/>
      <c r="Z195" s="87"/>
      <c r="AA195" s="85"/>
      <c r="AB195" s="85"/>
      <c r="AC195" s="85"/>
      <c r="AD195" s="85"/>
      <c r="AE195" s="85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</row>
    <row r="196" spans="1:84" ht="15.75" customHeight="1" x14ac:dyDescent="0.25">
      <c r="A196" s="8"/>
      <c r="B196" s="8"/>
      <c r="C196" s="8"/>
      <c r="D196" s="85"/>
      <c r="E196" s="85"/>
      <c r="F196" s="85"/>
      <c r="G196" s="85"/>
      <c r="H196" s="85"/>
      <c r="I196" s="85"/>
      <c r="J196" s="85"/>
      <c r="K196" s="85"/>
      <c r="L196" s="85"/>
      <c r="M196" s="85"/>
      <c r="N196" s="85"/>
      <c r="O196" s="85"/>
      <c r="P196" s="85"/>
      <c r="Q196" s="85"/>
      <c r="R196" s="85"/>
      <c r="S196" s="85"/>
      <c r="T196" s="85"/>
      <c r="U196" s="85"/>
      <c r="V196" s="87"/>
      <c r="W196" s="87"/>
      <c r="X196" s="87"/>
      <c r="Y196" s="87"/>
      <c r="Z196" s="87"/>
      <c r="AA196" s="85"/>
      <c r="AB196" s="85"/>
      <c r="AC196" s="85"/>
      <c r="AD196" s="85"/>
      <c r="AE196" s="85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</row>
    <row r="197" spans="1:84" ht="15.75" customHeight="1" x14ac:dyDescent="0.25">
      <c r="A197" s="8"/>
      <c r="B197" s="8"/>
      <c r="C197" s="8"/>
      <c r="D197" s="85"/>
      <c r="E197" s="85"/>
      <c r="F197" s="85"/>
      <c r="G197" s="85"/>
      <c r="H197" s="85"/>
      <c r="I197" s="85"/>
      <c r="J197" s="85"/>
      <c r="K197" s="85"/>
      <c r="L197" s="85"/>
      <c r="M197" s="85"/>
      <c r="N197" s="85"/>
      <c r="O197" s="85"/>
      <c r="P197" s="85"/>
      <c r="Q197" s="85"/>
      <c r="R197" s="85"/>
      <c r="S197" s="85"/>
      <c r="T197" s="85"/>
      <c r="U197" s="85"/>
      <c r="V197" s="87"/>
      <c r="W197" s="87"/>
      <c r="X197" s="87"/>
      <c r="Y197" s="87"/>
      <c r="Z197" s="87"/>
      <c r="AA197" s="85"/>
      <c r="AB197" s="85"/>
      <c r="AC197" s="85"/>
      <c r="AD197" s="85"/>
      <c r="AE197" s="85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</row>
    <row r="198" spans="1:84" ht="15.75" customHeight="1" x14ac:dyDescent="0.25">
      <c r="A198" s="8"/>
      <c r="B198" s="8"/>
      <c r="C198" s="8"/>
      <c r="D198" s="85"/>
      <c r="E198" s="85"/>
      <c r="F198" s="85"/>
      <c r="G198" s="85"/>
      <c r="H198" s="85"/>
      <c r="I198" s="85"/>
      <c r="J198" s="85"/>
      <c r="K198" s="85"/>
      <c r="L198" s="85"/>
      <c r="M198" s="85"/>
      <c r="N198" s="85"/>
      <c r="O198" s="85"/>
      <c r="P198" s="85"/>
      <c r="Q198" s="85"/>
      <c r="R198" s="85"/>
      <c r="S198" s="85"/>
      <c r="T198" s="85"/>
      <c r="U198" s="85"/>
      <c r="V198" s="87"/>
      <c r="W198" s="87"/>
      <c r="X198" s="87"/>
      <c r="Y198" s="87"/>
      <c r="Z198" s="87"/>
      <c r="AA198" s="85"/>
      <c r="AB198" s="85"/>
      <c r="AC198" s="85"/>
      <c r="AD198" s="85"/>
      <c r="AE198" s="85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</row>
    <row r="199" spans="1:84" ht="15.75" customHeight="1" x14ac:dyDescent="0.25">
      <c r="A199" s="8"/>
      <c r="B199" s="8"/>
      <c r="C199" s="8"/>
      <c r="D199" s="85"/>
      <c r="E199" s="85"/>
      <c r="F199" s="85"/>
      <c r="G199" s="85"/>
      <c r="H199" s="85"/>
      <c r="I199" s="85"/>
      <c r="J199" s="85"/>
      <c r="K199" s="85"/>
      <c r="L199" s="85"/>
      <c r="M199" s="85"/>
      <c r="N199" s="85"/>
      <c r="O199" s="85"/>
      <c r="P199" s="85"/>
      <c r="Q199" s="85"/>
      <c r="R199" s="85"/>
      <c r="S199" s="85"/>
      <c r="T199" s="85"/>
      <c r="U199" s="85"/>
      <c r="V199" s="87"/>
      <c r="W199" s="87"/>
      <c r="X199" s="87"/>
      <c r="Y199" s="87"/>
      <c r="Z199" s="87"/>
      <c r="AA199" s="85"/>
      <c r="AB199" s="85"/>
      <c r="AC199" s="85"/>
      <c r="AD199" s="85"/>
      <c r="AE199" s="85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</row>
    <row r="200" spans="1:84" ht="15.75" customHeight="1" x14ac:dyDescent="0.25">
      <c r="A200" s="8"/>
      <c r="B200" s="8"/>
      <c r="C200" s="8"/>
      <c r="D200" s="85"/>
      <c r="E200" s="85"/>
      <c r="F200" s="85"/>
      <c r="G200" s="85"/>
      <c r="H200" s="85"/>
      <c r="I200" s="85"/>
      <c r="J200" s="85"/>
      <c r="K200" s="85"/>
      <c r="L200" s="85"/>
      <c r="M200" s="85"/>
      <c r="N200" s="85"/>
      <c r="O200" s="85"/>
      <c r="P200" s="85"/>
      <c r="Q200" s="85"/>
      <c r="R200" s="85"/>
      <c r="S200" s="85"/>
      <c r="T200" s="85"/>
      <c r="U200" s="85"/>
      <c r="V200" s="87"/>
      <c r="W200" s="87"/>
      <c r="X200" s="87"/>
      <c r="Y200" s="87"/>
      <c r="Z200" s="87"/>
      <c r="AA200" s="85"/>
      <c r="AB200" s="85"/>
      <c r="AC200" s="85"/>
      <c r="AD200" s="85"/>
      <c r="AE200" s="85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</row>
    <row r="201" spans="1:84" ht="15.75" customHeight="1" x14ac:dyDescent="0.25">
      <c r="A201" s="8"/>
      <c r="B201" s="8"/>
      <c r="C201" s="8"/>
      <c r="D201" s="85"/>
      <c r="E201" s="85"/>
      <c r="F201" s="85"/>
      <c r="G201" s="85"/>
      <c r="H201" s="85"/>
      <c r="I201" s="85"/>
      <c r="J201" s="85"/>
      <c r="K201" s="85"/>
      <c r="L201" s="85"/>
      <c r="M201" s="85"/>
      <c r="N201" s="85"/>
      <c r="O201" s="85"/>
      <c r="P201" s="85"/>
      <c r="Q201" s="85"/>
      <c r="R201" s="85"/>
      <c r="S201" s="85"/>
      <c r="T201" s="85"/>
      <c r="U201" s="85"/>
      <c r="V201" s="87"/>
      <c r="W201" s="87"/>
      <c r="X201" s="87"/>
      <c r="Y201" s="87"/>
      <c r="Z201" s="87"/>
      <c r="AA201" s="85"/>
      <c r="AB201" s="85"/>
      <c r="AC201" s="85"/>
      <c r="AD201" s="85"/>
      <c r="AE201" s="85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</row>
    <row r="202" spans="1:84" ht="15.75" customHeight="1" x14ac:dyDescent="0.25">
      <c r="A202" s="8"/>
      <c r="B202" s="8"/>
      <c r="C202" s="8"/>
      <c r="D202" s="85"/>
      <c r="E202" s="85"/>
      <c r="F202" s="85"/>
      <c r="G202" s="85"/>
      <c r="H202" s="85"/>
      <c r="I202" s="85"/>
      <c r="J202" s="85"/>
      <c r="K202" s="85"/>
      <c r="L202" s="85"/>
      <c r="M202" s="85"/>
      <c r="N202" s="85"/>
      <c r="O202" s="85"/>
      <c r="P202" s="85"/>
      <c r="Q202" s="85"/>
      <c r="R202" s="85"/>
      <c r="S202" s="85"/>
      <c r="T202" s="85"/>
      <c r="U202" s="85"/>
      <c r="V202" s="87"/>
      <c r="W202" s="87"/>
      <c r="X202" s="87"/>
      <c r="Y202" s="87"/>
      <c r="Z202" s="87"/>
      <c r="AA202" s="85"/>
      <c r="AB202" s="85"/>
      <c r="AC202" s="85"/>
      <c r="AD202" s="85"/>
      <c r="AE202" s="85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</row>
    <row r="203" spans="1:84" ht="15.75" customHeight="1" x14ac:dyDescent="0.25">
      <c r="A203" s="8"/>
      <c r="B203" s="8"/>
      <c r="C203" s="8"/>
      <c r="D203" s="85"/>
      <c r="E203" s="85"/>
      <c r="F203" s="85"/>
      <c r="G203" s="85"/>
      <c r="H203" s="85"/>
      <c r="I203" s="85"/>
      <c r="J203" s="85"/>
      <c r="K203" s="85"/>
      <c r="L203" s="85"/>
      <c r="M203" s="85"/>
      <c r="N203" s="85"/>
      <c r="O203" s="85"/>
      <c r="P203" s="85"/>
      <c r="Q203" s="85"/>
      <c r="R203" s="85"/>
      <c r="S203" s="85"/>
      <c r="T203" s="85"/>
      <c r="U203" s="85"/>
      <c r="V203" s="87"/>
      <c r="W203" s="87"/>
      <c r="X203" s="87"/>
      <c r="Y203" s="87"/>
      <c r="Z203" s="87"/>
      <c r="AA203" s="85"/>
      <c r="AB203" s="85"/>
      <c r="AC203" s="85"/>
      <c r="AD203" s="85"/>
      <c r="AE203" s="85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</row>
    <row r="204" spans="1:84" ht="15.75" customHeight="1" x14ac:dyDescent="0.25">
      <c r="A204" s="8"/>
      <c r="B204" s="8"/>
      <c r="C204" s="8"/>
      <c r="D204" s="85"/>
      <c r="E204" s="85"/>
      <c r="F204" s="85"/>
      <c r="G204" s="85"/>
      <c r="H204" s="85"/>
      <c r="I204" s="85"/>
      <c r="J204" s="85"/>
      <c r="K204" s="85"/>
      <c r="L204" s="85"/>
      <c r="M204" s="85"/>
      <c r="N204" s="85"/>
      <c r="O204" s="85"/>
      <c r="P204" s="85"/>
      <c r="Q204" s="85"/>
      <c r="R204" s="85"/>
      <c r="S204" s="85"/>
      <c r="T204" s="85"/>
      <c r="U204" s="85"/>
      <c r="V204" s="87"/>
      <c r="W204" s="87"/>
      <c r="X204" s="87"/>
      <c r="Y204" s="87"/>
      <c r="Z204" s="87"/>
      <c r="AA204" s="85"/>
      <c r="AB204" s="85"/>
      <c r="AC204" s="85"/>
      <c r="AD204" s="85"/>
      <c r="AE204" s="85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</row>
    <row r="205" spans="1:84" ht="15.75" customHeight="1" x14ac:dyDescent="0.25">
      <c r="A205" s="8"/>
      <c r="B205" s="8"/>
      <c r="C205" s="8"/>
      <c r="D205" s="85"/>
      <c r="E205" s="85"/>
      <c r="F205" s="85"/>
      <c r="G205" s="85"/>
      <c r="H205" s="85"/>
      <c r="I205" s="85"/>
      <c r="J205" s="85"/>
      <c r="K205" s="85"/>
      <c r="L205" s="85"/>
      <c r="M205" s="85"/>
      <c r="N205" s="85"/>
      <c r="O205" s="85"/>
      <c r="P205" s="85"/>
      <c r="Q205" s="85"/>
      <c r="R205" s="85"/>
      <c r="S205" s="85"/>
      <c r="T205" s="85"/>
      <c r="U205" s="85"/>
      <c r="V205" s="87"/>
      <c r="W205" s="87"/>
      <c r="X205" s="87"/>
      <c r="Y205" s="87"/>
      <c r="Z205" s="87"/>
      <c r="AA205" s="85"/>
      <c r="AB205" s="85"/>
      <c r="AC205" s="85"/>
      <c r="AD205" s="85"/>
      <c r="AE205" s="85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</row>
    <row r="206" spans="1:84" ht="15.75" customHeight="1" x14ac:dyDescent="0.25">
      <c r="A206" s="8"/>
      <c r="B206" s="8"/>
      <c r="C206" s="8"/>
      <c r="D206" s="85"/>
      <c r="E206" s="85"/>
      <c r="F206" s="85"/>
      <c r="G206" s="85"/>
      <c r="H206" s="85"/>
      <c r="I206" s="85"/>
      <c r="J206" s="85"/>
      <c r="K206" s="85"/>
      <c r="L206" s="85"/>
      <c r="M206" s="85"/>
      <c r="N206" s="85"/>
      <c r="O206" s="85"/>
      <c r="P206" s="85"/>
      <c r="Q206" s="85"/>
      <c r="R206" s="85"/>
      <c r="S206" s="85"/>
      <c r="T206" s="85"/>
      <c r="U206" s="85"/>
      <c r="V206" s="87"/>
      <c r="W206" s="87"/>
      <c r="X206" s="87"/>
      <c r="Y206" s="87"/>
      <c r="Z206" s="87"/>
      <c r="AA206" s="85"/>
      <c r="AB206" s="85"/>
      <c r="AC206" s="85"/>
      <c r="AD206" s="85"/>
      <c r="AE206" s="85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</row>
    <row r="207" spans="1:84" ht="15.75" customHeight="1" x14ac:dyDescent="0.25">
      <c r="A207" s="8"/>
      <c r="B207" s="8"/>
      <c r="C207" s="8"/>
      <c r="D207" s="85"/>
      <c r="E207" s="85"/>
      <c r="F207" s="85"/>
      <c r="G207" s="85"/>
      <c r="H207" s="85"/>
      <c r="I207" s="85"/>
      <c r="J207" s="85"/>
      <c r="K207" s="85"/>
      <c r="L207" s="85"/>
      <c r="M207" s="85"/>
      <c r="N207" s="85"/>
      <c r="O207" s="85"/>
      <c r="P207" s="85"/>
      <c r="Q207" s="85"/>
      <c r="R207" s="85"/>
      <c r="S207" s="85"/>
      <c r="T207" s="85"/>
      <c r="U207" s="85"/>
      <c r="V207" s="87"/>
      <c r="W207" s="87"/>
      <c r="X207" s="87"/>
      <c r="Y207" s="87"/>
      <c r="Z207" s="87"/>
      <c r="AA207" s="85"/>
      <c r="AB207" s="85"/>
      <c r="AC207" s="85"/>
      <c r="AD207" s="85"/>
      <c r="AE207" s="85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</row>
    <row r="208" spans="1:84" ht="15.75" customHeight="1" x14ac:dyDescent="0.25">
      <c r="A208" s="8"/>
      <c r="B208" s="8"/>
      <c r="C208" s="8"/>
      <c r="D208" s="85"/>
      <c r="E208" s="85"/>
      <c r="F208" s="85"/>
      <c r="G208" s="85"/>
      <c r="H208" s="85"/>
      <c r="I208" s="85"/>
      <c r="J208" s="85"/>
      <c r="K208" s="85"/>
      <c r="L208" s="85"/>
      <c r="M208" s="85"/>
      <c r="N208" s="85"/>
      <c r="O208" s="85"/>
      <c r="P208" s="85"/>
      <c r="Q208" s="85"/>
      <c r="R208" s="85"/>
      <c r="S208" s="85"/>
      <c r="T208" s="85"/>
      <c r="U208" s="85"/>
      <c r="V208" s="87"/>
      <c r="W208" s="87"/>
      <c r="X208" s="87"/>
      <c r="Y208" s="87"/>
      <c r="Z208" s="87"/>
      <c r="AA208" s="85"/>
      <c r="AB208" s="85"/>
      <c r="AC208" s="85"/>
      <c r="AD208" s="85"/>
      <c r="AE208" s="85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</row>
    <row r="209" spans="1:84" ht="15.75" customHeight="1" x14ac:dyDescent="0.25">
      <c r="A209" s="8"/>
      <c r="B209" s="8"/>
      <c r="C209" s="8"/>
      <c r="D209" s="85"/>
      <c r="E209" s="85"/>
      <c r="F209" s="85"/>
      <c r="G209" s="85"/>
      <c r="H209" s="85"/>
      <c r="I209" s="85"/>
      <c r="J209" s="85"/>
      <c r="K209" s="85"/>
      <c r="L209" s="85"/>
      <c r="M209" s="85"/>
      <c r="N209" s="85"/>
      <c r="O209" s="85"/>
      <c r="P209" s="85"/>
      <c r="Q209" s="85"/>
      <c r="R209" s="85"/>
      <c r="S209" s="85"/>
      <c r="T209" s="85"/>
      <c r="U209" s="85"/>
      <c r="V209" s="87"/>
      <c r="W209" s="87"/>
      <c r="X209" s="87"/>
      <c r="Y209" s="87"/>
      <c r="Z209" s="87"/>
      <c r="AA209" s="85"/>
      <c r="AB209" s="85"/>
      <c r="AC209" s="85"/>
      <c r="AD209" s="85"/>
      <c r="AE209" s="85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</row>
    <row r="210" spans="1:84" ht="15.75" customHeight="1" x14ac:dyDescent="0.25">
      <c r="A210" s="8"/>
      <c r="B210" s="8"/>
      <c r="C210" s="8"/>
      <c r="D210" s="85"/>
      <c r="E210" s="85"/>
      <c r="F210" s="85"/>
      <c r="G210" s="85"/>
      <c r="H210" s="85"/>
      <c r="I210" s="85"/>
      <c r="J210" s="85"/>
      <c r="K210" s="85"/>
      <c r="L210" s="85"/>
      <c r="M210" s="85"/>
      <c r="N210" s="85"/>
      <c r="O210" s="85"/>
      <c r="P210" s="85"/>
      <c r="Q210" s="85"/>
      <c r="R210" s="85"/>
      <c r="S210" s="85"/>
      <c r="T210" s="85"/>
      <c r="U210" s="85"/>
      <c r="V210" s="87"/>
      <c r="W210" s="87"/>
      <c r="X210" s="87"/>
      <c r="Y210" s="87"/>
      <c r="Z210" s="87"/>
      <c r="AA210" s="85"/>
      <c r="AB210" s="85"/>
      <c r="AC210" s="85"/>
      <c r="AD210" s="85"/>
      <c r="AE210" s="85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</row>
    <row r="211" spans="1:84" ht="15.75" customHeight="1" x14ac:dyDescent="0.25">
      <c r="A211" s="8"/>
      <c r="B211" s="8"/>
      <c r="C211" s="8"/>
      <c r="D211" s="85"/>
      <c r="E211" s="85"/>
      <c r="F211" s="85"/>
      <c r="G211" s="85"/>
      <c r="H211" s="85"/>
      <c r="I211" s="85"/>
      <c r="J211" s="85"/>
      <c r="K211" s="85"/>
      <c r="L211" s="85"/>
      <c r="M211" s="85"/>
      <c r="N211" s="85"/>
      <c r="O211" s="85"/>
      <c r="P211" s="85"/>
      <c r="Q211" s="85"/>
      <c r="R211" s="85"/>
      <c r="S211" s="85"/>
      <c r="T211" s="85"/>
      <c r="U211" s="85"/>
      <c r="V211" s="87"/>
      <c r="W211" s="87"/>
      <c r="X211" s="87"/>
      <c r="Y211" s="87"/>
      <c r="Z211" s="87"/>
      <c r="AA211" s="85"/>
      <c r="AB211" s="85"/>
      <c r="AC211" s="85"/>
      <c r="AD211" s="85"/>
      <c r="AE211" s="85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</row>
    <row r="212" spans="1:84" ht="15.75" customHeight="1" x14ac:dyDescent="0.25">
      <c r="A212" s="8"/>
      <c r="B212" s="8"/>
      <c r="C212" s="8"/>
      <c r="D212" s="85"/>
      <c r="E212" s="85"/>
      <c r="F212" s="85"/>
      <c r="G212" s="85"/>
      <c r="H212" s="85"/>
      <c r="I212" s="85"/>
      <c r="J212" s="85"/>
      <c r="K212" s="85"/>
      <c r="L212" s="85"/>
      <c r="M212" s="85"/>
      <c r="N212" s="85"/>
      <c r="O212" s="85"/>
      <c r="P212" s="85"/>
      <c r="Q212" s="85"/>
      <c r="R212" s="85"/>
      <c r="S212" s="85"/>
      <c r="T212" s="85"/>
      <c r="U212" s="85"/>
      <c r="V212" s="87"/>
      <c r="W212" s="87"/>
      <c r="X212" s="87"/>
      <c r="Y212" s="87"/>
      <c r="Z212" s="87"/>
      <c r="AA212" s="85"/>
      <c r="AB212" s="85"/>
      <c r="AC212" s="85"/>
      <c r="AD212" s="85"/>
      <c r="AE212" s="85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</row>
    <row r="213" spans="1:84" ht="15.75" customHeight="1" x14ac:dyDescent="0.25">
      <c r="A213" s="8"/>
      <c r="B213" s="8"/>
      <c r="C213" s="8"/>
      <c r="D213" s="85"/>
      <c r="E213" s="85"/>
      <c r="F213" s="85"/>
      <c r="G213" s="85"/>
      <c r="H213" s="85"/>
      <c r="I213" s="85"/>
      <c r="J213" s="85"/>
      <c r="K213" s="85"/>
      <c r="L213" s="85"/>
      <c r="M213" s="85"/>
      <c r="N213" s="85"/>
      <c r="O213" s="85"/>
      <c r="P213" s="85"/>
      <c r="Q213" s="85"/>
      <c r="R213" s="85"/>
      <c r="S213" s="85"/>
      <c r="T213" s="85"/>
      <c r="U213" s="85"/>
      <c r="V213" s="87"/>
      <c r="W213" s="87"/>
      <c r="X213" s="87"/>
      <c r="Y213" s="87"/>
      <c r="Z213" s="87"/>
      <c r="AA213" s="85"/>
      <c r="AB213" s="85"/>
      <c r="AC213" s="85"/>
      <c r="AD213" s="85"/>
      <c r="AE213" s="85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</row>
    <row r="214" spans="1:84" ht="15.75" customHeight="1" x14ac:dyDescent="0.25">
      <c r="A214" s="8"/>
      <c r="B214" s="8"/>
      <c r="C214" s="8"/>
      <c r="D214" s="85"/>
      <c r="E214" s="85"/>
      <c r="F214" s="85"/>
      <c r="G214" s="85"/>
      <c r="H214" s="85"/>
      <c r="I214" s="85"/>
      <c r="J214" s="85"/>
      <c r="K214" s="85"/>
      <c r="L214" s="85"/>
      <c r="M214" s="85"/>
      <c r="N214" s="85"/>
      <c r="O214" s="85"/>
      <c r="P214" s="85"/>
      <c r="Q214" s="85"/>
      <c r="R214" s="85"/>
      <c r="S214" s="85"/>
      <c r="T214" s="85"/>
      <c r="U214" s="85"/>
      <c r="V214" s="87"/>
      <c r="W214" s="87"/>
      <c r="X214" s="87"/>
      <c r="Y214" s="87"/>
      <c r="Z214" s="87"/>
      <c r="AA214" s="85"/>
      <c r="AB214" s="85"/>
      <c r="AC214" s="85"/>
      <c r="AD214" s="85"/>
      <c r="AE214" s="85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</row>
    <row r="215" spans="1:84" ht="15.75" customHeight="1" x14ac:dyDescent="0.25">
      <c r="A215" s="8"/>
      <c r="B215" s="8"/>
      <c r="C215" s="8"/>
      <c r="D215" s="85"/>
      <c r="E215" s="85"/>
      <c r="F215" s="85"/>
      <c r="G215" s="85"/>
      <c r="H215" s="85"/>
      <c r="I215" s="85"/>
      <c r="J215" s="85"/>
      <c r="K215" s="85"/>
      <c r="L215" s="85"/>
      <c r="M215" s="85"/>
      <c r="N215" s="85"/>
      <c r="O215" s="85"/>
      <c r="P215" s="85"/>
      <c r="Q215" s="85"/>
      <c r="R215" s="85"/>
      <c r="S215" s="85"/>
      <c r="T215" s="85"/>
      <c r="U215" s="85"/>
      <c r="V215" s="87"/>
      <c r="W215" s="87"/>
      <c r="X215" s="87"/>
      <c r="Y215" s="87"/>
      <c r="Z215" s="87"/>
      <c r="AA215" s="85"/>
      <c r="AB215" s="85"/>
      <c r="AC215" s="85"/>
      <c r="AD215" s="85"/>
      <c r="AE215" s="85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</row>
    <row r="216" spans="1:84" ht="15.75" customHeight="1" x14ac:dyDescent="0.25">
      <c r="A216" s="8"/>
      <c r="B216" s="8"/>
      <c r="C216" s="8"/>
      <c r="D216" s="85"/>
      <c r="E216" s="85"/>
      <c r="F216" s="85"/>
      <c r="G216" s="85"/>
      <c r="H216" s="85"/>
      <c r="I216" s="85"/>
      <c r="J216" s="85"/>
      <c r="K216" s="85"/>
      <c r="L216" s="85"/>
      <c r="M216" s="85"/>
      <c r="N216" s="85"/>
      <c r="O216" s="85"/>
      <c r="P216" s="85"/>
      <c r="Q216" s="85"/>
      <c r="R216" s="85"/>
      <c r="S216" s="85"/>
      <c r="T216" s="85"/>
      <c r="U216" s="85"/>
      <c r="V216" s="87"/>
      <c r="W216" s="87"/>
      <c r="X216" s="87"/>
      <c r="Y216" s="87"/>
      <c r="Z216" s="87"/>
      <c r="AA216" s="85"/>
      <c r="AB216" s="85"/>
      <c r="AC216" s="85"/>
      <c r="AD216" s="85"/>
      <c r="AE216" s="85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</row>
    <row r="217" spans="1:84" ht="15.75" customHeight="1" x14ac:dyDescent="0.25">
      <c r="A217" s="8"/>
      <c r="B217" s="8"/>
      <c r="C217" s="8"/>
      <c r="D217" s="85"/>
      <c r="E217" s="85"/>
      <c r="F217" s="85"/>
      <c r="G217" s="85"/>
      <c r="H217" s="85"/>
      <c r="I217" s="85"/>
      <c r="J217" s="85"/>
      <c r="K217" s="85"/>
      <c r="L217" s="85"/>
      <c r="M217" s="85"/>
      <c r="N217" s="85"/>
      <c r="O217" s="85"/>
      <c r="P217" s="85"/>
      <c r="Q217" s="85"/>
      <c r="R217" s="85"/>
      <c r="S217" s="85"/>
      <c r="T217" s="85"/>
      <c r="U217" s="85"/>
      <c r="V217" s="87"/>
      <c r="W217" s="87"/>
      <c r="X217" s="87"/>
      <c r="Y217" s="87"/>
      <c r="Z217" s="87"/>
      <c r="AA217" s="85"/>
      <c r="AB217" s="85"/>
      <c r="AC217" s="85"/>
      <c r="AD217" s="85"/>
      <c r="AE217" s="85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</row>
    <row r="218" spans="1:84" ht="15.75" customHeight="1" x14ac:dyDescent="0.25">
      <c r="A218" s="8"/>
      <c r="B218" s="8"/>
      <c r="C218" s="8"/>
      <c r="D218" s="85"/>
      <c r="E218" s="85"/>
      <c r="F218" s="85"/>
      <c r="G218" s="85"/>
      <c r="H218" s="85"/>
      <c r="I218" s="85"/>
      <c r="J218" s="85"/>
      <c r="K218" s="85"/>
      <c r="L218" s="85"/>
      <c r="M218" s="85"/>
      <c r="N218" s="85"/>
      <c r="O218" s="85"/>
      <c r="P218" s="85"/>
      <c r="Q218" s="85"/>
      <c r="R218" s="85"/>
      <c r="S218" s="85"/>
      <c r="T218" s="85"/>
      <c r="U218" s="85"/>
      <c r="V218" s="87"/>
      <c r="W218" s="87"/>
      <c r="X218" s="87"/>
      <c r="Y218" s="87"/>
      <c r="Z218" s="87"/>
      <c r="AA218" s="85"/>
      <c r="AB218" s="85"/>
      <c r="AC218" s="85"/>
      <c r="AD218" s="85"/>
      <c r="AE218" s="85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</row>
    <row r="219" spans="1:84" ht="15.75" customHeight="1" x14ac:dyDescent="0.25">
      <c r="A219" s="8"/>
      <c r="B219" s="8"/>
      <c r="C219" s="8"/>
      <c r="D219" s="85"/>
      <c r="E219" s="85"/>
      <c r="F219" s="85"/>
      <c r="G219" s="85"/>
      <c r="H219" s="85"/>
      <c r="I219" s="85"/>
      <c r="J219" s="85"/>
      <c r="K219" s="85"/>
      <c r="L219" s="85"/>
      <c r="M219" s="85"/>
      <c r="N219" s="85"/>
      <c r="O219" s="85"/>
      <c r="P219" s="85"/>
      <c r="Q219" s="85"/>
      <c r="R219" s="85"/>
      <c r="S219" s="85"/>
      <c r="T219" s="85"/>
      <c r="U219" s="85"/>
      <c r="V219" s="87"/>
      <c r="W219" s="87"/>
      <c r="X219" s="87"/>
      <c r="Y219" s="87"/>
      <c r="Z219" s="87"/>
      <c r="AA219" s="85"/>
      <c r="AB219" s="85"/>
      <c r="AC219" s="85"/>
      <c r="AD219" s="85"/>
      <c r="AE219" s="85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</row>
    <row r="220" spans="1:84" ht="15.75" customHeight="1" x14ac:dyDescent="0.25">
      <c r="A220" s="8"/>
      <c r="B220" s="8"/>
      <c r="C220" s="8"/>
      <c r="D220" s="85"/>
      <c r="E220" s="85"/>
      <c r="F220" s="85"/>
      <c r="G220" s="85"/>
      <c r="H220" s="85"/>
      <c r="I220" s="85"/>
      <c r="J220" s="85"/>
      <c r="K220" s="85"/>
      <c r="L220" s="85"/>
      <c r="M220" s="85"/>
      <c r="N220" s="85"/>
      <c r="O220" s="85"/>
      <c r="P220" s="85"/>
      <c r="Q220" s="85"/>
      <c r="R220" s="85"/>
      <c r="S220" s="85"/>
      <c r="T220" s="85"/>
      <c r="U220" s="85"/>
      <c r="V220" s="87"/>
      <c r="W220" s="87"/>
      <c r="X220" s="87"/>
      <c r="Y220" s="87"/>
      <c r="Z220" s="87"/>
      <c r="AA220" s="85"/>
      <c r="AB220" s="85"/>
      <c r="AC220" s="85"/>
      <c r="AD220" s="85"/>
      <c r="AE220" s="85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</row>
    <row r="221" spans="1:84" ht="15.75" customHeight="1" x14ac:dyDescent="0.25">
      <c r="A221" s="8"/>
      <c r="B221" s="8"/>
      <c r="C221" s="8"/>
      <c r="D221" s="85"/>
      <c r="E221" s="85"/>
      <c r="F221" s="85"/>
      <c r="G221" s="85"/>
      <c r="H221" s="85"/>
      <c r="I221" s="85"/>
      <c r="J221" s="85"/>
      <c r="K221" s="85"/>
      <c r="L221" s="85"/>
      <c r="M221" s="85"/>
      <c r="N221" s="85"/>
      <c r="O221" s="85"/>
      <c r="P221" s="85"/>
      <c r="Q221" s="85"/>
      <c r="R221" s="85"/>
      <c r="S221" s="85"/>
      <c r="T221" s="85"/>
      <c r="U221" s="85"/>
      <c r="V221" s="87"/>
      <c r="W221" s="87"/>
      <c r="X221" s="87"/>
      <c r="Y221" s="87"/>
      <c r="Z221" s="87"/>
      <c r="AA221" s="85"/>
      <c r="AB221" s="85"/>
      <c r="AC221" s="85"/>
      <c r="AD221" s="85"/>
      <c r="AE221" s="85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</row>
    <row r="222" spans="1:84" ht="15.75" customHeight="1" x14ac:dyDescent="0.25">
      <c r="A222" s="8"/>
      <c r="B222" s="8"/>
      <c r="C222" s="8"/>
      <c r="D222" s="85"/>
      <c r="E222" s="85"/>
      <c r="F222" s="85"/>
      <c r="G222" s="85"/>
      <c r="H222" s="85"/>
      <c r="I222" s="85"/>
      <c r="J222" s="85"/>
      <c r="K222" s="85"/>
      <c r="L222" s="85"/>
      <c r="M222" s="85"/>
      <c r="N222" s="85"/>
      <c r="O222" s="85"/>
      <c r="P222" s="85"/>
      <c r="Q222" s="85"/>
      <c r="R222" s="85"/>
      <c r="S222" s="85"/>
      <c r="T222" s="85"/>
      <c r="U222" s="85"/>
      <c r="V222" s="87"/>
      <c r="W222" s="87"/>
      <c r="X222" s="87"/>
      <c r="Y222" s="87"/>
      <c r="Z222" s="87"/>
      <c r="AA222" s="85"/>
      <c r="AB222" s="85"/>
      <c r="AC222" s="85"/>
      <c r="AD222" s="85"/>
      <c r="AE222" s="85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</row>
    <row r="223" spans="1:84" ht="15.75" customHeight="1" x14ac:dyDescent="0.25">
      <c r="A223" s="8"/>
      <c r="B223" s="8"/>
      <c r="C223" s="8"/>
      <c r="D223" s="85"/>
      <c r="E223" s="85"/>
      <c r="F223" s="85"/>
      <c r="G223" s="85"/>
      <c r="H223" s="85"/>
      <c r="I223" s="85"/>
      <c r="J223" s="85"/>
      <c r="K223" s="85"/>
      <c r="L223" s="85"/>
      <c r="M223" s="85"/>
      <c r="N223" s="85"/>
      <c r="O223" s="85"/>
      <c r="P223" s="85"/>
      <c r="Q223" s="85"/>
      <c r="R223" s="85"/>
      <c r="S223" s="85"/>
      <c r="T223" s="85"/>
      <c r="U223" s="85"/>
      <c r="V223" s="87"/>
      <c r="W223" s="87"/>
      <c r="X223" s="87"/>
      <c r="Y223" s="87"/>
      <c r="Z223" s="87"/>
      <c r="AA223" s="85"/>
      <c r="AB223" s="85"/>
      <c r="AC223" s="85"/>
      <c r="AD223" s="85"/>
      <c r="AE223" s="85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</row>
    <row r="224" spans="1:84" ht="15.75" customHeight="1" x14ac:dyDescent="0.25">
      <c r="A224" s="8"/>
      <c r="B224" s="8"/>
      <c r="C224" s="8"/>
      <c r="D224" s="85"/>
      <c r="E224" s="85"/>
      <c r="F224" s="85"/>
      <c r="G224" s="85"/>
      <c r="H224" s="85"/>
      <c r="I224" s="85"/>
      <c r="J224" s="85"/>
      <c r="K224" s="85"/>
      <c r="L224" s="85"/>
      <c r="M224" s="85"/>
      <c r="N224" s="85"/>
      <c r="O224" s="85"/>
      <c r="P224" s="85"/>
      <c r="Q224" s="85"/>
      <c r="R224" s="85"/>
      <c r="S224" s="85"/>
      <c r="T224" s="85"/>
      <c r="U224" s="85"/>
      <c r="V224" s="87"/>
      <c r="W224" s="87"/>
      <c r="X224" s="87"/>
      <c r="Y224" s="87"/>
      <c r="Z224" s="87"/>
      <c r="AA224" s="85"/>
      <c r="AB224" s="85"/>
      <c r="AC224" s="85"/>
      <c r="AD224" s="85"/>
      <c r="AE224" s="85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</row>
    <row r="225" spans="1:84" ht="15.75" customHeight="1" x14ac:dyDescent="0.25">
      <c r="A225" s="8"/>
      <c r="B225" s="8"/>
      <c r="C225" s="8"/>
      <c r="D225" s="85"/>
      <c r="E225" s="85"/>
      <c r="F225" s="85"/>
      <c r="G225" s="85"/>
      <c r="H225" s="85"/>
      <c r="I225" s="85"/>
      <c r="J225" s="85"/>
      <c r="K225" s="85"/>
      <c r="L225" s="85"/>
      <c r="M225" s="85"/>
      <c r="N225" s="85"/>
      <c r="O225" s="85"/>
      <c r="P225" s="85"/>
      <c r="Q225" s="85"/>
      <c r="R225" s="85"/>
      <c r="S225" s="85"/>
      <c r="T225" s="85"/>
      <c r="U225" s="85"/>
      <c r="V225" s="87"/>
      <c r="W225" s="87"/>
      <c r="X225" s="87"/>
      <c r="Y225" s="87"/>
      <c r="Z225" s="87"/>
      <c r="AA225" s="85"/>
      <c r="AB225" s="85"/>
      <c r="AC225" s="85"/>
      <c r="AD225" s="85"/>
      <c r="AE225" s="85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</row>
    <row r="226" spans="1:84" ht="15.75" customHeight="1" x14ac:dyDescent="0.25">
      <c r="A226" s="8"/>
      <c r="B226" s="8"/>
      <c r="C226" s="8"/>
      <c r="D226" s="85"/>
      <c r="E226" s="85"/>
      <c r="F226" s="85"/>
      <c r="G226" s="85"/>
      <c r="H226" s="85"/>
      <c r="I226" s="85"/>
      <c r="J226" s="85"/>
      <c r="K226" s="85"/>
      <c r="L226" s="85"/>
      <c r="M226" s="85"/>
      <c r="N226" s="85"/>
      <c r="O226" s="85"/>
      <c r="P226" s="85"/>
      <c r="Q226" s="85"/>
      <c r="R226" s="85"/>
      <c r="S226" s="85"/>
      <c r="T226" s="85"/>
      <c r="U226" s="85"/>
      <c r="V226" s="87"/>
      <c r="W226" s="87"/>
      <c r="X226" s="87"/>
      <c r="Y226" s="87"/>
      <c r="Z226" s="87"/>
      <c r="AA226" s="85"/>
      <c r="AB226" s="85"/>
      <c r="AC226" s="85"/>
      <c r="AD226" s="85"/>
      <c r="AE226" s="85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</row>
    <row r="227" spans="1:84" ht="15.75" customHeight="1" x14ac:dyDescent="0.25">
      <c r="A227" s="8"/>
      <c r="B227" s="8"/>
      <c r="C227" s="8"/>
      <c r="D227" s="85"/>
      <c r="E227" s="85"/>
      <c r="F227" s="85"/>
      <c r="G227" s="85"/>
      <c r="H227" s="85"/>
      <c r="I227" s="85"/>
      <c r="J227" s="85"/>
      <c r="K227" s="85"/>
      <c r="L227" s="85"/>
      <c r="M227" s="85"/>
      <c r="N227" s="85"/>
      <c r="O227" s="85"/>
      <c r="P227" s="85"/>
      <c r="Q227" s="85"/>
      <c r="R227" s="85"/>
      <c r="S227" s="85"/>
      <c r="T227" s="85"/>
      <c r="U227" s="85"/>
      <c r="V227" s="87"/>
      <c r="W227" s="87"/>
      <c r="X227" s="87"/>
      <c r="Y227" s="87"/>
      <c r="Z227" s="87"/>
      <c r="AA227" s="85"/>
      <c r="AB227" s="85"/>
      <c r="AC227" s="85"/>
      <c r="AD227" s="85"/>
      <c r="AE227" s="85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</row>
    <row r="228" spans="1:84" ht="15.75" customHeight="1" x14ac:dyDescent="0.25">
      <c r="A228" s="8"/>
      <c r="B228" s="8"/>
      <c r="C228" s="8"/>
      <c r="D228" s="85"/>
      <c r="E228" s="85"/>
      <c r="F228" s="85"/>
      <c r="G228" s="85"/>
      <c r="H228" s="85"/>
      <c r="I228" s="85"/>
      <c r="J228" s="85"/>
      <c r="K228" s="85"/>
      <c r="L228" s="85"/>
      <c r="M228" s="85"/>
      <c r="N228" s="85"/>
      <c r="O228" s="85"/>
      <c r="P228" s="85"/>
      <c r="Q228" s="85"/>
      <c r="R228" s="85"/>
      <c r="S228" s="85"/>
      <c r="T228" s="85"/>
      <c r="U228" s="85"/>
      <c r="V228" s="87"/>
      <c r="W228" s="87"/>
      <c r="X228" s="87"/>
      <c r="Y228" s="87"/>
      <c r="Z228" s="87"/>
      <c r="AA228" s="85"/>
      <c r="AB228" s="85"/>
      <c r="AC228" s="85"/>
      <c r="AD228" s="85"/>
      <c r="AE228" s="85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</row>
    <row r="229" spans="1:84" ht="15.75" customHeight="1" x14ac:dyDescent="0.25">
      <c r="A229" s="8"/>
      <c r="B229" s="8"/>
      <c r="C229" s="8"/>
      <c r="D229" s="85"/>
      <c r="E229" s="85"/>
      <c r="F229" s="85"/>
      <c r="G229" s="85"/>
      <c r="H229" s="85"/>
      <c r="I229" s="85"/>
      <c r="J229" s="85"/>
      <c r="K229" s="85"/>
      <c r="L229" s="85"/>
      <c r="M229" s="85"/>
      <c r="N229" s="85"/>
      <c r="O229" s="85"/>
      <c r="P229" s="85"/>
      <c r="Q229" s="85"/>
      <c r="R229" s="85"/>
      <c r="S229" s="85"/>
      <c r="T229" s="85"/>
      <c r="U229" s="85"/>
      <c r="V229" s="87"/>
      <c r="W229" s="87"/>
      <c r="X229" s="87"/>
      <c r="Y229" s="87"/>
      <c r="Z229" s="87"/>
      <c r="AA229" s="85"/>
      <c r="AB229" s="85"/>
      <c r="AC229" s="85"/>
      <c r="AD229" s="85"/>
      <c r="AE229" s="85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8"/>
      <c r="CF229" s="8"/>
    </row>
    <row r="230" spans="1:84" ht="15.75" customHeight="1" x14ac:dyDescent="0.25">
      <c r="A230" s="8"/>
      <c r="B230" s="8"/>
      <c r="C230" s="8"/>
      <c r="D230" s="85"/>
      <c r="E230" s="85"/>
      <c r="F230" s="85"/>
      <c r="G230" s="85"/>
      <c r="H230" s="85"/>
      <c r="I230" s="85"/>
      <c r="J230" s="85"/>
      <c r="K230" s="85"/>
      <c r="L230" s="85"/>
      <c r="M230" s="85"/>
      <c r="N230" s="85"/>
      <c r="O230" s="85"/>
      <c r="P230" s="85"/>
      <c r="Q230" s="85"/>
      <c r="R230" s="85"/>
      <c r="S230" s="85"/>
      <c r="T230" s="85"/>
      <c r="U230" s="85"/>
      <c r="V230" s="87"/>
      <c r="W230" s="87"/>
      <c r="X230" s="87"/>
      <c r="Y230" s="87"/>
      <c r="Z230" s="87"/>
      <c r="AA230" s="85"/>
      <c r="AB230" s="85"/>
      <c r="AC230" s="85"/>
      <c r="AD230" s="85"/>
      <c r="AE230" s="85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</row>
    <row r="231" spans="1:84" ht="15.75" customHeight="1" x14ac:dyDescent="0.25">
      <c r="A231" s="8"/>
      <c r="B231" s="8"/>
      <c r="C231" s="8"/>
      <c r="D231" s="85"/>
      <c r="E231" s="85"/>
      <c r="F231" s="85"/>
      <c r="G231" s="85"/>
      <c r="H231" s="85"/>
      <c r="I231" s="85"/>
      <c r="J231" s="85"/>
      <c r="K231" s="85"/>
      <c r="L231" s="85"/>
      <c r="M231" s="85"/>
      <c r="N231" s="85"/>
      <c r="O231" s="85"/>
      <c r="P231" s="85"/>
      <c r="Q231" s="85"/>
      <c r="R231" s="85"/>
      <c r="S231" s="85"/>
      <c r="T231" s="85"/>
      <c r="U231" s="85"/>
      <c r="V231" s="87"/>
      <c r="W231" s="87"/>
      <c r="X231" s="87"/>
      <c r="Y231" s="87"/>
      <c r="Z231" s="87"/>
      <c r="AA231" s="85"/>
      <c r="AB231" s="85"/>
      <c r="AC231" s="85"/>
      <c r="AD231" s="85"/>
      <c r="AE231" s="85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</row>
    <row r="232" spans="1:84" ht="15.75" customHeight="1" x14ac:dyDescent="0.25">
      <c r="A232" s="8"/>
      <c r="B232" s="8"/>
      <c r="C232" s="8"/>
      <c r="D232" s="85"/>
      <c r="E232" s="85"/>
      <c r="F232" s="85"/>
      <c r="G232" s="85"/>
      <c r="H232" s="85"/>
      <c r="I232" s="85"/>
      <c r="J232" s="85"/>
      <c r="K232" s="85"/>
      <c r="L232" s="85"/>
      <c r="M232" s="85"/>
      <c r="N232" s="85"/>
      <c r="O232" s="85"/>
      <c r="P232" s="85"/>
      <c r="Q232" s="85"/>
      <c r="R232" s="85"/>
      <c r="S232" s="85"/>
      <c r="T232" s="85"/>
      <c r="U232" s="85"/>
      <c r="V232" s="87"/>
      <c r="W232" s="87"/>
      <c r="X232" s="87"/>
      <c r="Y232" s="87"/>
      <c r="Z232" s="87"/>
      <c r="AA232" s="85"/>
      <c r="AB232" s="85"/>
      <c r="AC232" s="85"/>
      <c r="AD232" s="85"/>
      <c r="AE232" s="85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</row>
    <row r="233" spans="1:84" ht="15.75" customHeight="1" x14ac:dyDescent="0.25">
      <c r="A233" s="8"/>
      <c r="B233" s="8"/>
      <c r="C233" s="8"/>
      <c r="D233" s="85"/>
      <c r="E233" s="85"/>
      <c r="F233" s="85"/>
      <c r="G233" s="85"/>
      <c r="H233" s="85"/>
      <c r="I233" s="85"/>
      <c r="J233" s="85"/>
      <c r="K233" s="85"/>
      <c r="L233" s="85"/>
      <c r="M233" s="85"/>
      <c r="N233" s="85"/>
      <c r="O233" s="85"/>
      <c r="P233" s="85"/>
      <c r="Q233" s="85"/>
      <c r="R233" s="85"/>
      <c r="S233" s="85"/>
      <c r="T233" s="85"/>
      <c r="U233" s="85"/>
      <c r="V233" s="87"/>
      <c r="W233" s="87"/>
      <c r="X233" s="87"/>
      <c r="Y233" s="87"/>
      <c r="Z233" s="87"/>
      <c r="AA233" s="85"/>
      <c r="AB233" s="85"/>
      <c r="AC233" s="85"/>
      <c r="AD233" s="85"/>
      <c r="AE233" s="85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  <c r="CF233" s="8"/>
    </row>
    <row r="234" spans="1:84" ht="15.75" customHeight="1" x14ac:dyDescent="0.25">
      <c r="A234" s="8"/>
      <c r="B234" s="8"/>
      <c r="C234" s="8"/>
      <c r="D234" s="85"/>
      <c r="E234" s="85"/>
      <c r="F234" s="85"/>
      <c r="G234" s="85"/>
      <c r="H234" s="85"/>
      <c r="I234" s="85"/>
      <c r="J234" s="85"/>
      <c r="K234" s="85"/>
      <c r="L234" s="85"/>
      <c r="M234" s="85"/>
      <c r="N234" s="85"/>
      <c r="O234" s="85"/>
      <c r="P234" s="85"/>
      <c r="Q234" s="85"/>
      <c r="R234" s="85"/>
      <c r="S234" s="85"/>
      <c r="T234" s="85"/>
      <c r="U234" s="85"/>
      <c r="V234" s="87"/>
      <c r="W234" s="87"/>
      <c r="X234" s="87"/>
      <c r="Y234" s="87"/>
      <c r="Z234" s="87"/>
      <c r="AA234" s="85"/>
      <c r="AB234" s="85"/>
      <c r="AC234" s="85"/>
      <c r="AD234" s="85"/>
      <c r="AE234" s="85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8"/>
      <c r="CF234" s="8"/>
    </row>
    <row r="235" spans="1:84" ht="15.75" customHeight="1" x14ac:dyDescent="0.25">
      <c r="A235" s="8"/>
      <c r="B235" s="8"/>
      <c r="C235" s="8"/>
      <c r="D235" s="85"/>
      <c r="E235" s="85"/>
      <c r="F235" s="85"/>
      <c r="G235" s="85"/>
      <c r="H235" s="85"/>
      <c r="I235" s="85"/>
      <c r="J235" s="85"/>
      <c r="K235" s="85"/>
      <c r="L235" s="85"/>
      <c r="M235" s="85"/>
      <c r="N235" s="85"/>
      <c r="O235" s="85"/>
      <c r="P235" s="85"/>
      <c r="Q235" s="85"/>
      <c r="R235" s="85"/>
      <c r="S235" s="85"/>
      <c r="T235" s="85"/>
      <c r="U235" s="85"/>
      <c r="V235" s="87"/>
      <c r="W235" s="87"/>
      <c r="X235" s="87"/>
      <c r="Y235" s="87"/>
      <c r="Z235" s="87"/>
      <c r="AA235" s="85"/>
      <c r="AB235" s="85"/>
      <c r="AC235" s="85"/>
      <c r="AD235" s="85"/>
      <c r="AE235" s="85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</row>
    <row r="236" spans="1:84" ht="15.75" customHeight="1" x14ac:dyDescent="0.25">
      <c r="A236" s="8"/>
      <c r="B236" s="8"/>
      <c r="C236" s="8"/>
      <c r="D236" s="85"/>
      <c r="E236" s="85"/>
      <c r="F236" s="85"/>
      <c r="G236" s="85"/>
      <c r="H236" s="85"/>
      <c r="I236" s="85"/>
      <c r="J236" s="85"/>
      <c r="K236" s="85"/>
      <c r="L236" s="85"/>
      <c r="M236" s="85"/>
      <c r="N236" s="85"/>
      <c r="O236" s="85"/>
      <c r="P236" s="85"/>
      <c r="Q236" s="85"/>
      <c r="R236" s="85"/>
      <c r="S236" s="85"/>
      <c r="T236" s="85"/>
      <c r="U236" s="85"/>
      <c r="V236" s="87"/>
      <c r="W236" s="87"/>
      <c r="X236" s="87"/>
      <c r="Y236" s="87"/>
      <c r="Z236" s="87"/>
      <c r="AA236" s="85"/>
      <c r="AB236" s="85"/>
      <c r="AC236" s="85"/>
      <c r="AD236" s="85"/>
      <c r="AE236" s="85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</row>
    <row r="237" spans="1:84" ht="15.75" customHeight="1" x14ac:dyDescent="0.25">
      <c r="A237" s="8"/>
      <c r="B237" s="8"/>
      <c r="C237" s="8"/>
      <c r="D237" s="85"/>
      <c r="E237" s="85"/>
      <c r="F237" s="85"/>
      <c r="G237" s="85"/>
      <c r="H237" s="85"/>
      <c r="I237" s="85"/>
      <c r="J237" s="85"/>
      <c r="K237" s="85"/>
      <c r="L237" s="85"/>
      <c r="M237" s="85"/>
      <c r="N237" s="85"/>
      <c r="O237" s="85"/>
      <c r="P237" s="85"/>
      <c r="Q237" s="85"/>
      <c r="R237" s="85"/>
      <c r="S237" s="85"/>
      <c r="T237" s="85"/>
      <c r="U237" s="85"/>
      <c r="V237" s="87"/>
      <c r="W237" s="87"/>
      <c r="X237" s="87"/>
      <c r="Y237" s="87"/>
      <c r="Z237" s="87"/>
      <c r="AA237" s="85"/>
      <c r="AB237" s="85"/>
      <c r="AC237" s="85"/>
      <c r="AD237" s="85"/>
      <c r="AE237" s="85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</row>
    <row r="238" spans="1:84" ht="15.75" customHeight="1" x14ac:dyDescent="0.25">
      <c r="A238" s="8"/>
      <c r="B238" s="8"/>
      <c r="C238" s="8"/>
      <c r="D238" s="85"/>
      <c r="E238" s="85"/>
      <c r="F238" s="85"/>
      <c r="G238" s="85"/>
      <c r="H238" s="85"/>
      <c r="I238" s="85"/>
      <c r="J238" s="85"/>
      <c r="K238" s="85"/>
      <c r="L238" s="85"/>
      <c r="M238" s="85"/>
      <c r="N238" s="85"/>
      <c r="O238" s="85"/>
      <c r="P238" s="85"/>
      <c r="Q238" s="85"/>
      <c r="R238" s="85"/>
      <c r="S238" s="85"/>
      <c r="T238" s="85"/>
      <c r="U238" s="85"/>
      <c r="V238" s="87"/>
      <c r="W238" s="87"/>
      <c r="X238" s="87"/>
      <c r="Y238" s="87"/>
      <c r="Z238" s="87"/>
      <c r="AA238" s="85"/>
      <c r="AB238" s="85"/>
      <c r="AC238" s="85"/>
      <c r="AD238" s="85"/>
      <c r="AE238" s="85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</row>
    <row r="239" spans="1:84" ht="15.75" customHeight="1" x14ac:dyDescent="0.25">
      <c r="A239" s="8"/>
      <c r="B239" s="8"/>
      <c r="C239" s="8"/>
      <c r="D239" s="85"/>
      <c r="E239" s="85"/>
      <c r="F239" s="85"/>
      <c r="G239" s="85"/>
      <c r="H239" s="85"/>
      <c r="I239" s="85"/>
      <c r="J239" s="85"/>
      <c r="K239" s="85"/>
      <c r="L239" s="85"/>
      <c r="M239" s="85"/>
      <c r="N239" s="85"/>
      <c r="O239" s="85"/>
      <c r="P239" s="85"/>
      <c r="Q239" s="85"/>
      <c r="R239" s="85"/>
      <c r="S239" s="85"/>
      <c r="T239" s="85"/>
      <c r="U239" s="85"/>
      <c r="V239" s="87"/>
      <c r="W239" s="87"/>
      <c r="X239" s="87"/>
      <c r="Y239" s="87"/>
      <c r="Z239" s="87"/>
      <c r="AA239" s="85"/>
      <c r="AB239" s="85"/>
      <c r="AC239" s="85"/>
      <c r="AD239" s="85"/>
      <c r="AE239" s="85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</row>
    <row r="240" spans="1:84" ht="15.75" customHeight="1" x14ac:dyDescent="0.25">
      <c r="A240" s="8"/>
      <c r="B240" s="8"/>
      <c r="C240" s="8"/>
      <c r="D240" s="85"/>
      <c r="E240" s="85"/>
      <c r="F240" s="85"/>
      <c r="G240" s="85"/>
      <c r="H240" s="85"/>
      <c r="I240" s="85"/>
      <c r="J240" s="85"/>
      <c r="K240" s="85"/>
      <c r="L240" s="85"/>
      <c r="M240" s="85"/>
      <c r="N240" s="85"/>
      <c r="O240" s="85"/>
      <c r="P240" s="85"/>
      <c r="Q240" s="85"/>
      <c r="R240" s="85"/>
      <c r="S240" s="85"/>
      <c r="T240" s="85"/>
      <c r="U240" s="85"/>
      <c r="V240" s="87"/>
      <c r="W240" s="87"/>
      <c r="X240" s="87"/>
      <c r="Y240" s="87"/>
      <c r="Z240" s="87"/>
      <c r="AA240" s="85"/>
      <c r="AB240" s="85"/>
      <c r="AC240" s="85"/>
      <c r="AD240" s="85"/>
      <c r="AE240" s="85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</row>
    <row r="241" spans="1:84" ht="15.75" customHeight="1" x14ac:dyDescent="0.25">
      <c r="A241" s="8"/>
      <c r="B241" s="8"/>
      <c r="C241" s="8"/>
      <c r="D241" s="85"/>
      <c r="E241" s="85"/>
      <c r="F241" s="85"/>
      <c r="G241" s="85"/>
      <c r="H241" s="85"/>
      <c r="I241" s="85"/>
      <c r="J241" s="85"/>
      <c r="K241" s="85"/>
      <c r="L241" s="85"/>
      <c r="M241" s="85"/>
      <c r="N241" s="85"/>
      <c r="O241" s="85"/>
      <c r="P241" s="85"/>
      <c r="Q241" s="85"/>
      <c r="R241" s="85"/>
      <c r="S241" s="85"/>
      <c r="T241" s="85"/>
      <c r="U241" s="85"/>
      <c r="V241" s="87"/>
      <c r="W241" s="87"/>
      <c r="X241" s="87"/>
      <c r="Y241" s="87"/>
      <c r="Z241" s="87"/>
      <c r="AA241" s="85"/>
      <c r="AB241" s="85"/>
      <c r="AC241" s="85"/>
      <c r="AD241" s="85"/>
      <c r="AE241" s="85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</row>
    <row r="242" spans="1:84" ht="15.75" customHeight="1" x14ac:dyDescent="0.25">
      <c r="A242" s="8"/>
      <c r="B242" s="8"/>
      <c r="C242" s="8"/>
      <c r="D242" s="85"/>
      <c r="E242" s="85"/>
      <c r="F242" s="85"/>
      <c r="G242" s="85"/>
      <c r="H242" s="85"/>
      <c r="I242" s="85"/>
      <c r="J242" s="85"/>
      <c r="K242" s="85"/>
      <c r="L242" s="85"/>
      <c r="M242" s="85"/>
      <c r="N242" s="85"/>
      <c r="O242" s="85"/>
      <c r="P242" s="85"/>
      <c r="Q242" s="85"/>
      <c r="R242" s="85"/>
      <c r="S242" s="85"/>
      <c r="T242" s="85"/>
      <c r="U242" s="85"/>
      <c r="V242" s="87"/>
      <c r="W242" s="87"/>
      <c r="X242" s="87"/>
      <c r="Y242" s="87"/>
      <c r="Z242" s="87"/>
      <c r="AA242" s="85"/>
      <c r="AB242" s="85"/>
      <c r="AC242" s="85"/>
      <c r="AD242" s="85"/>
      <c r="AE242" s="85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</row>
    <row r="243" spans="1:84" ht="15.75" customHeight="1" x14ac:dyDescent="0.25">
      <c r="A243" s="8"/>
      <c r="B243" s="8"/>
      <c r="C243" s="8"/>
      <c r="D243" s="85"/>
      <c r="E243" s="85"/>
      <c r="F243" s="85"/>
      <c r="G243" s="85"/>
      <c r="H243" s="85"/>
      <c r="I243" s="85"/>
      <c r="J243" s="85"/>
      <c r="K243" s="85"/>
      <c r="L243" s="85"/>
      <c r="M243" s="85"/>
      <c r="N243" s="85"/>
      <c r="O243" s="85"/>
      <c r="P243" s="85"/>
      <c r="Q243" s="85"/>
      <c r="R243" s="85"/>
      <c r="S243" s="85"/>
      <c r="T243" s="85"/>
      <c r="U243" s="85"/>
      <c r="V243" s="87"/>
      <c r="W243" s="87"/>
      <c r="X243" s="87"/>
      <c r="Y243" s="87"/>
      <c r="Z243" s="87"/>
      <c r="AA243" s="85"/>
      <c r="AB243" s="85"/>
      <c r="AC243" s="85"/>
      <c r="AD243" s="85"/>
      <c r="AE243" s="85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</row>
    <row r="244" spans="1:84" ht="15.75" customHeight="1" x14ac:dyDescent="0.25">
      <c r="A244" s="8"/>
      <c r="B244" s="8"/>
      <c r="C244" s="8"/>
      <c r="D244" s="85"/>
      <c r="E244" s="85"/>
      <c r="F244" s="85"/>
      <c r="G244" s="85"/>
      <c r="H244" s="85"/>
      <c r="I244" s="85"/>
      <c r="J244" s="85"/>
      <c r="K244" s="85"/>
      <c r="L244" s="85"/>
      <c r="M244" s="85"/>
      <c r="N244" s="85"/>
      <c r="O244" s="85"/>
      <c r="P244" s="85"/>
      <c r="Q244" s="85"/>
      <c r="R244" s="85"/>
      <c r="S244" s="85"/>
      <c r="T244" s="85"/>
      <c r="U244" s="85"/>
      <c r="V244" s="87"/>
      <c r="W244" s="87"/>
      <c r="X244" s="87"/>
      <c r="Y244" s="87"/>
      <c r="Z244" s="87"/>
      <c r="AA244" s="85"/>
      <c r="AB244" s="85"/>
      <c r="AC244" s="85"/>
      <c r="AD244" s="85"/>
      <c r="AE244" s="85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</row>
    <row r="245" spans="1:84" ht="15.75" customHeight="1" x14ac:dyDescent="0.25">
      <c r="A245" s="8"/>
      <c r="B245" s="8"/>
      <c r="C245" s="8"/>
      <c r="D245" s="85"/>
      <c r="E245" s="85"/>
      <c r="F245" s="85"/>
      <c r="G245" s="85"/>
      <c r="H245" s="85"/>
      <c r="I245" s="85"/>
      <c r="J245" s="85"/>
      <c r="K245" s="85"/>
      <c r="L245" s="85"/>
      <c r="M245" s="85"/>
      <c r="N245" s="85"/>
      <c r="O245" s="85"/>
      <c r="P245" s="85"/>
      <c r="Q245" s="85"/>
      <c r="R245" s="85"/>
      <c r="S245" s="85"/>
      <c r="T245" s="85"/>
      <c r="U245" s="85"/>
      <c r="V245" s="87"/>
      <c r="W245" s="87"/>
      <c r="X245" s="87"/>
      <c r="Y245" s="87"/>
      <c r="Z245" s="87"/>
      <c r="AA245" s="85"/>
      <c r="AB245" s="85"/>
      <c r="AC245" s="85"/>
      <c r="AD245" s="85"/>
      <c r="AE245" s="85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</row>
    <row r="246" spans="1:84" ht="15.75" customHeight="1" x14ac:dyDescent="0.25">
      <c r="A246" s="8"/>
      <c r="B246" s="8"/>
      <c r="C246" s="8"/>
      <c r="D246" s="85"/>
      <c r="E246" s="85"/>
      <c r="F246" s="85"/>
      <c r="G246" s="85"/>
      <c r="H246" s="85"/>
      <c r="I246" s="85"/>
      <c r="J246" s="85"/>
      <c r="K246" s="85"/>
      <c r="L246" s="85"/>
      <c r="M246" s="85"/>
      <c r="N246" s="85"/>
      <c r="O246" s="85"/>
      <c r="P246" s="85"/>
      <c r="Q246" s="85"/>
      <c r="R246" s="85"/>
      <c r="S246" s="85"/>
      <c r="T246" s="85"/>
      <c r="U246" s="85"/>
      <c r="V246" s="87"/>
      <c r="W246" s="87"/>
      <c r="X246" s="87"/>
      <c r="Y246" s="87"/>
      <c r="Z246" s="87"/>
      <c r="AA246" s="85"/>
      <c r="AB246" s="85"/>
      <c r="AC246" s="85"/>
      <c r="AD246" s="85"/>
      <c r="AE246" s="85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</row>
    <row r="247" spans="1:84" ht="15.75" customHeight="1" x14ac:dyDescent="0.25">
      <c r="A247" s="8"/>
      <c r="B247" s="8"/>
      <c r="C247" s="8"/>
      <c r="D247" s="85"/>
      <c r="E247" s="85"/>
      <c r="F247" s="85"/>
      <c r="G247" s="85"/>
      <c r="H247" s="85"/>
      <c r="I247" s="85"/>
      <c r="J247" s="85"/>
      <c r="K247" s="85"/>
      <c r="L247" s="85"/>
      <c r="M247" s="85"/>
      <c r="N247" s="85"/>
      <c r="O247" s="85"/>
      <c r="P247" s="85"/>
      <c r="Q247" s="85"/>
      <c r="R247" s="85"/>
      <c r="S247" s="85"/>
      <c r="T247" s="85"/>
      <c r="U247" s="85"/>
      <c r="V247" s="87"/>
      <c r="W247" s="87"/>
      <c r="X247" s="87"/>
      <c r="Y247" s="87"/>
      <c r="Z247" s="87"/>
      <c r="AA247" s="85"/>
      <c r="AB247" s="85"/>
      <c r="AC247" s="85"/>
      <c r="AD247" s="85"/>
      <c r="AE247" s="85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  <c r="CF247" s="8"/>
    </row>
    <row r="248" spans="1:84" ht="15.75" customHeight="1" x14ac:dyDescent="0.25">
      <c r="A248" s="8"/>
      <c r="B248" s="8"/>
      <c r="C248" s="8"/>
      <c r="D248" s="85"/>
      <c r="E248" s="85"/>
      <c r="F248" s="85"/>
      <c r="G248" s="85"/>
      <c r="H248" s="85"/>
      <c r="I248" s="85"/>
      <c r="J248" s="85"/>
      <c r="K248" s="85"/>
      <c r="L248" s="85"/>
      <c r="M248" s="85"/>
      <c r="N248" s="85"/>
      <c r="O248" s="85"/>
      <c r="P248" s="85"/>
      <c r="Q248" s="85"/>
      <c r="R248" s="85"/>
      <c r="S248" s="85"/>
      <c r="T248" s="85"/>
      <c r="U248" s="85"/>
      <c r="V248" s="87"/>
      <c r="W248" s="87"/>
      <c r="X248" s="87"/>
      <c r="Y248" s="87"/>
      <c r="Z248" s="87"/>
      <c r="AA248" s="85"/>
      <c r="AB248" s="85"/>
      <c r="AC248" s="85"/>
      <c r="AD248" s="85"/>
      <c r="AE248" s="85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/>
      <c r="CA248" s="8"/>
      <c r="CB248" s="8"/>
      <c r="CC248" s="8"/>
      <c r="CD248" s="8"/>
      <c r="CE248" s="8"/>
      <c r="CF248" s="8"/>
    </row>
    <row r="249" spans="1:84" ht="15.75" customHeight="1" x14ac:dyDescent="0.25">
      <c r="A249" s="8"/>
      <c r="B249" s="8"/>
      <c r="C249" s="8"/>
      <c r="D249" s="85"/>
      <c r="E249" s="85"/>
      <c r="F249" s="85"/>
      <c r="G249" s="85"/>
      <c r="H249" s="85"/>
      <c r="I249" s="85"/>
      <c r="J249" s="85"/>
      <c r="K249" s="85"/>
      <c r="L249" s="85"/>
      <c r="M249" s="85"/>
      <c r="N249" s="85"/>
      <c r="O249" s="85"/>
      <c r="P249" s="85"/>
      <c r="Q249" s="85"/>
      <c r="R249" s="85"/>
      <c r="S249" s="85"/>
      <c r="T249" s="85"/>
      <c r="U249" s="85"/>
      <c r="V249" s="87"/>
      <c r="W249" s="87"/>
      <c r="X249" s="87"/>
      <c r="Y249" s="87"/>
      <c r="Z249" s="87"/>
      <c r="AA249" s="85"/>
      <c r="AB249" s="85"/>
      <c r="AC249" s="85"/>
      <c r="AD249" s="85"/>
      <c r="AE249" s="85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</row>
    <row r="250" spans="1:84" ht="15.75" customHeight="1" x14ac:dyDescent="0.25">
      <c r="A250" s="8"/>
      <c r="B250" s="8"/>
      <c r="C250" s="8"/>
      <c r="D250" s="85"/>
      <c r="E250" s="85"/>
      <c r="F250" s="85"/>
      <c r="G250" s="85"/>
      <c r="H250" s="85"/>
      <c r="I250" s="85"/>
      <c r="J250" s="85"/>
      <c r="K250" s="85"/>
      <c r="L250" s="85"/>
      <c r="M250" s="85"/>
      <c r="N250" s="85"/>
      <c r="O250" s="85"/>
      <c r="P250" s="85"/>
      <c r="Q250" s="85"/>
      <c r="R250" s="85"/>
      <c r="S250" s="85"/>
      <c r="T250" s="85"/>
      <c r="U250" s="85"/>
      <c r="V250" s="87"/>
      <c r="W250" s="87"/>
      <c r="X250" s="87"/>
      <c r="Y250" s="87"/>
      <c r="Z250" s="87"/>
      <c r="AA250" s="85"/>
      <c r="AB250" s="85"/>
      <c r="AC250" s="85"/>
      <c r="AD250" s="85"/>
      <c r="AE250" s="85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  <c r="BZ250" s="8"/>
      <c r="CA250" s="8"/>
      <c r="CB250" s="8"/>
      <c r="CC250" s="8"/>
      <c r="CD250" s="8"/>
      <c r="CE250" s="8"/>
      <c r="CF250" s="8"/>
    </row>
    <row r="251" spans="1:84" ht="15.75" customHeight="1" x14ac:dyDescent="0.25">
      <c r="A251" s="8"/>
      <c r="B251" s="8"/>
      <c r="C251" s="8"/>
      <c r="D251" s="85"/>
      <c r="E251" s="85"/>
      <c r="F251" s="85"/>
      <c r="G251" s="85"/>
      <c r="H251" s="85"/>
      <c r="I251" s="85"/>
      <c r="J251" s="85"/>
      <c r="K251" s="85"/>
      <c r="L251" s="85"/>
      <c r="M251" s="85"/>
      <c r="N251" s="85"/>
      <c r="O251" s="85"/>
      <c r="P251" s="85"/>
      <c r="Q251" s="85"/>
      <c r="R251" s="85"/>
      <c r="S251" s="85"/>
      <c r="T251" s="85"/>
      <c r="U251" s="85"/>
      <c r="V251" s="87"/>
      <c r="W251" s="87"/>
      <c r="X251" s="87"/>
      <c r="Y251" s="87"/>
      <c r="Z251" s="87"/>
      <c r="AA251" s="85"/>
      <c r="AB251" s="85"/>
      <c r="AC251" s="85"/>
      <c r="AD251" s="85"/>
      <c r="AE251" s="85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  <c r="BZ251" s="8"/>
      <c r="CA251" s="8"/>
      <c r="CB251" s="8"/>
      <c r="CC251" s="8"/>
      <c r="CD251" s="8"/>
      <c r="CE251" s="8"/>
      <c r="CF251" s="8"/>
    </row>
    <row r="252" spans="1:84" ht="15.75" customHeight="1" x14ac:dyDescent="0.25">
      <c r="A252" s="8"/>
      <c r="B252" s="8"/>
      <c r="C252" s="8"/>
      <c r="D252" s="85"/>
      <c r="E252" s="85"/>
      <c r="F252" s="85"/>
      <c r="G252" s="85"/>
      <c r="H252" s="85"/>
      <c r="I252" s="85"/>
      <c r="J252" s="85"/>
      <c r="K252" s="85"/>
      <c r="L252" s="85"/>
      <c r="M252" s="85"/>
      <c r="N252" s="85"/>
      <c r="O252" s="85"/>
      <c r="P252" s="85"/>
      <c r="Q252" s="85"/>
      <c r="R252" s="85"/>
      <c r="S252" s="85"/>
      <c r="T252" s="85"/>
      <c r="U252" s="85"/>
      <c r="V252" s="87"/>
      <c r="W252" s="87"/>
      <c r="X252" s="87"/>
      <c r="Y252" s="87"/>
      <c r="Z252" s="87"/>
      <c r="AA252" s="85"/>
      <c r="AB252" s="85"/>
      <c r="AC252" s="85"/>
      <c r="AD252" s="85"/>
      <c r="AE252" s="85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  <c r="BZ252" s="8"/>
      <c r="CA252" s="8"/>
      <c r="CB252" s="8"/>
      <c r="CC252" s="8"/>
      <c r="CD252" s="8"/>
      <c r="CE252" s="8"/>
      <c r="CF252" s="8"/>
    </row>
    <row r="253" spans="1:84" ht="15.75" customHeight="1" x14ac:dyDescent="0.25">
      <c r="A253" s="8"/>
      <c r="B253" s="8"/>
      <c r="C253" s="8"/>
      <c r="D253" s="85"/>
      <c r="E253" s="85"/>
      <c r="F253" s="85"/>
      <c r="G253" s="85"/>
      <c r="H253" s="85"/>
      <c r="I253" s="85"/>
      <c r="J253" s="85"/>
      <c r="K253" s="85"/>
      <c r="L253" s="85"/>
      <c r="M253" s="85"/>
      <c r="N253" s="85"/>
      <c r="O253" s="85"/>
      <c r="P253" s="85"/>
      <c r="Q253" s="85"/>
      <c r="R253" s="85"/>
      <c r="S253" s="85"/>
      <c r="T253" s="85"/>
      <c r="U253" s="85"/>
      <c r="V253" s="87"/>
      <c r="W253" s="87"/>
      <c r="X253" s="87"/>
      <c r="Y253" s="87"/>
      <c r="Z253" s="87"/>
      <c r="AA253" s="85"/>
      <c r="AB253" s="85"/>
      <c r="AC253" s="85"/>
      <c r="AD253" s="85"/>
      <c r="AE253" s="85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</row>
    <row r="254" spans="1:84" ht="15.75" customHeight="1" x14ac:dyDescent="0.25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5"/>
      <c r="L254" s="85"/>
      <c r="M254" s="85"/>
      <c r="N254" s="85"/>
      <c r="O254" s="85"/>
      <c r="P254" s="85"/>
      <c r="Q254" s="8"/>
      <c r="R254" s="8"/>
      <c r="S254" s="8"/>
      <c r="T254" s="8"/>
      <c r="U254" s="8"/>
      <c r="V254" s="27"/>
      <c r="W254" s="27"/>
      <c r="X254" s="27"/>
      <c r="Y254" s="27"/>
      <c r="Z254" s="27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  <c r="BZ254" s="8"/>
      <c r="CA254" s="8"/>
      <c r="CB254" s="8"/>
      <c r="CC254" s="8"/>
      <c r="CD254" s="8"/>
      <c r="CE254" s="8"/>
      <c r="CF254" s="8"/>
    </row>
    <row r="255" spans="1:84" ht="15.75" customHeight="1" x14ac:dyDescent="0.25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5"/>
      <c r="L255" s="85"/>
      <c r="M255" s="85"/>
      <c r="N255" s="85"/>
      <c r="O255" s="85"/>
      <c r="P255" s="85"/>
      <c r="Q255" s="8"/>
      <c r="R255" s="8"/>
      <c r="S255" s="8"/>
      <c r="T255" s="8"/>
      <c r="U255" s="8"/>
      <c r="V255" s="27"/>
      <c r="W255" s="27"/>
      <c r="X255" s="27"/>
      <c r="Y255" s="27"/>
      <c r="Z255" s="27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</row>
    <row r="256" spans="1:84" ht="15.75" customHeight="1" x14ac:dyDescent="0.25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5"/>
      <c r="L256" s="85"/>
      <c r="M256" s="85"/>
      <c r="N256" s="85"/>
      <c r="O256" s="85"/>
      <c r="P256" s="85"/>
      <c r="Q256" s="8"/>
      <c r="R256" s="8"/>
      <c r="S256" s="8"/>
      <c r="T256" s="8"/>
      <c r="U256" s="8"/>
      <c r="V256" s="27"/>
      <c r="W256" s="27"/>
      <c r="X256" s="27"/>
      <c r="Y256" s="27"/>
      <c r="Z256" s="27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</row>
    <row r="257" spans="1:84" ht="15.75" customHeight="1" x14ac:dyDescent="0.25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5"/>
      <c r="L257" s="85"/>
      <c r="M257" s="85"/>
      <c r="N257" s="85"/>
      <c r="O257" s="85"/>
      <c r="P257" s="85"/>
      <c r="Q257" s="8"/>
      <c r="R257" s="8"/>
      <c r="S257" s="8"/>
      <c r="T257" s="8"/>
      <c r="U257" s="8"/>
      <c r="V257" s="27"/>
      <c r="W257" s="27"/>
      <c r="X257" s="27"/>
      <c r="Y257" s="27"/>
      <c r="Z257" s="27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  <c r="BV257" s="8"/>
      <c r="BW257" s="8"/>
      <c r="BX257" s="8"/>
      <c r="BY257" s="8"/>
      <c r="BZ257" s="8"/>
      <c r="CA257" s="8"/>
      <c r="CB257" s="8"/>
      <c r="CC257" s="8"/>
      <c r="CD257" s="8"/>
      <c r="CE257" s="8"/>
      <c r="CF257" s="8"/>
    </row>
    <row r="258" spans="1:84" ht="15.75" customHeight="1" x14ac:dyDescent="0.25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27"/>
      <c r="W258" s="27"/>
      <c r="X258" s="27"/>
      <c r="Y258" s="27"/>
      <c r="Z258" s="27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</row>
    <row r="259" spans="1:84" ht="15.75" customHeight="1" x14ac:dyDescent="0.25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27"/>
      <c r="W259" s="27"/>
      <c r="X259" s="27"/>
      <c r="Y259" s="27"/>
      <c r="Z259" s="27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</row>
    <row r="260" spans="1:84" ht="15.75" customHeight="1" x14ac:dyDescent="0.25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27"/>
      <c r="W260" s="27"/>
      <c r="X260" s="27"/>
      <c r="Y260" s="27"/>
      <c r="Z260" s="27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  <c r="BV260" s="8"/>
      <c r="BW260" s="8"/>
      <c r="BX260" s="8"/>
      <c r="BY260" s="8"/>
      <c r="BZ260" s="8"/>
      <c r="CA260" s="8"/>
      <c r="CB260" s="8"/>
      <c r="CC260" s="8"/>
      <c r="CD260" s="8"/>
      <c r="CE260" s="8"/>
      <c r="CF260" s="8"/>
    </row>
    <row r="261" spans="1:84" ht="15.75" customHeight="1" x14ac:dyDescent="0.25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27"/>
      <c r="W261" s="27"/>
      <c r="X261" s="27"/>
      <c r="Y261" s="27"/>
      <c r="Z261" s="27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  <c r="BV261" s="8"/>
      <c r="BW261" s="8"/>
      <c r="BX261" s="8"/>
      <c r="BY261" s="8"/>
      <c r="BZ261" s="8"/>
      <c r="CA261" s="8"/>
      <c r="CB261" s="8"/>
      <c r="CC261" s="8"/>
      <c r="CD261" s="8"/>
      <c r="CE261" s="8"/>
      <c r="CF261" s="8"/>
    </row>
    <row r="262" spans="1:84" ht="15.75" customHeight="1" x14ac:dyDescent="0.25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27"/>
      <c r="W262" s="27"/>
      <c r="X262" s="27"/>
      <c r="Y262" s="27"/>
      <c r="Z262" s="27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  <c r="BV262" s="8"/>
      <c r="BW262" s="8"/>
      <c r="BX262" s="8"/>
      <c r="BY262" s="8"/>
      <c r="BZ262" s="8"/>
      <c r="CA262" s="8"/>
      <c r="CB262" s="8"/>
      <c r="CC262" s="8"/>
      <c r="CD262" s="8"/>
      <c r="CE262" s="8"/>
      <c r="CF262" s="8"/>
    </row>
    <row r="263" spans="1:84" ht="15.75" customHeight="1" x14ac:dyDescent="0.25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27"/>
      <c r="W263" s="27"/>
      <c r="X263" s="27"/>
      <c r="Y263" s="27"/>
      <c r="Z263" s="27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  <c r="BV263" s="8"/>
      <c r="BW263" s="8"/>
      <c r="BX263" s="8"/>
      <c r="BY263" s="8"/>
      <c r="BZ263" s="8"/>
      <c r="CA263" s="8"/>
      <c r="CB263" s="8"/>
      <c r="CC263" s="8"/>
      <c r="CD263" s="8"/>
      <c r="CE263" s="8"/>
      <c r="CF263" s="8"/>
    </row>
    <row r="264" spans="1:84" ht="15.75" customHeight="1" x14ac:dyDescent="0.25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27"/>
      <c r="W264" s="27"/>
      <c r="X264" s="27"/>
      <c r="Y264" s="27"/>
      <c r="Z264" s="27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BT264" s="8"/>
      <c r="BU264" s="8"/>
      <c r="BV264" s="8"/>
      <c r="BW264" s="8"/>
      <c r="BX264" s="8"/>
      <c r="BY264" s="8"/>
      <c r="BZ264" s="8"/>
      <c r="CA264" s="8"/>
      <c r="CB264" s="8"/>
      <c r="CC264" s="8"/>
      <c r="CD264" s="8"/>
      <c r="CE264" s="8"/>
      <c r="CF264" s="8"/>
    </row>
    <row r="265" spans="1:84" ht="15.75" customHeight="1" x14ac:dyDescent="0.25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27"/>
      <c r="W265" s="27"/>
      <c r="X265" s="27"/>
      <c r="Y265" s="27"/>
      <c r="Z265" s="27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BT265" s="8"/>
      <c r="BU265" s="8"/>
      <c r="BV265" s="8"/>
      <c r="BW265" s="8"/>
      <c r="BX265" s="8"/>
      <c r="BY265" s="8"/>
      <c r="BZ265" s="8"/>
      <c r="CA265" s="8"/>
      <c r="CB265" s="8"/>
      <c r="CC265" s="8"/>
      <c r="CD265" s="8"/>
      <c r="CE265" s="8"/>
      <c r="CF265" s="8"/>
    </row>
    <row r="266" spans="1:84" ht="15.75" customHeight="1" x14ac:dyDescent="0.25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27"/>
      <c r="W266" s="27"/>
      <c r="X266" s="27"/>
      <c r="Y266" s="27"/>
      <c r="Z266" s="27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  <c r="BV266" s="8"/>
      <c r="BW266" s="8"/>
      <c r="BX266" s="8"/>
      <c r="BY266" s="8"/>
      <c r="BZ266" s="8"/>
      <c r="CA266" s="8"/>
      <c r="CB266" s="8"/>
      <c r="CC266" s="8"/>
      <c r="CD266" s="8"/>
      <c r="CE266" s="8"/>
      <c r="CF266" s="8"/>
    </row>
    <row r="267" spans="1:84" ht="15.75" customHeight="1" x14ac:dyDescent="0.25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27"/>
      <c r="W267" s="27"/>
      <c r="X267" s="27"/>
      <c r="Y267" s="27"/>
      <c r="Z267" s="27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  <c r="BV267" s="8"/>
      <c r="BW267" s="8"/>
      <c r="BX267" s="8"/>
      <c r="BY267" s="8"/>
      <c r="BZ267" s="8"/>
      <c r="CA267" s="8"/>
      <c r="CB267" s="8"/>
      <c r="CC267" s="8"/>
      <c r="CD267" s="8"/>
      <c r="CE267" s="8"/>
      <c r="CF267" s="8"/>
    </row>
    <row r="268" spans="1:84" ht="15.75" customHeight="1" x14ac:dyDescent="0.25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27"/>
      <c r="W268" s="27"/>
      <c r="X268" s="27"/>
      <c r="Y268" s="27"/>
      <c r="Z268" s="27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  <c r="BV268" s="8"/>
      <c r="BW268" s="8"/>
      <c r="BX268" s="8"/>
      <c r="BY268" s="8"/>
      <c r="BZ268" s="8"/>
      <c r="CA268" s="8"/>
      <c r="CB268" s="8"/>
      <c r="CC268" s="8"/>
      <c r="CD268" s="8"/>
      <c r="CE268" s="8"/>
      <c r="CF268" s="8"/>
    </row>
    <row r="269" spans="1:84" ht="15.75" customHeight="1" x14ac:dyDescent="0.25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27"/>
      <c r="W269" s="27"/>
      <c r="X269" s="27"/>
      <c r="Y269" s="27"/>
      <c r="Z269" s="27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BT269" s="8"/>
      <c r="BU269" s="8"/>
      <c r="BV269" s="8"/>
      <c r="BW269" s="8"/>
      <c r="BX269" s="8"/>
      <c r="BY269" s="8"/>
      <c r="BZ269" s="8"/>
      <c r="CA269" s="8"/>
      <c r="CB269" s="8"/>
      <c r="CC269" s="8"/>
      <c r="CD269" s="8"/>
      <c r="CE269" s="8"/>
      <c r="CF269" s="8"/>
    </row>
    <row r="270" spans="1:84" ht="15.75" customHeight="1" x14ac:dyDescent="0.25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27"/>
      <c r="W270" s="27"/>
      <c r="X270" s="27"/>
      <c r="Y270" s="27"/>
      <c r="Z270" s="27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  <c r="BV270" s="8"/>
      <c r="BW270" s="8"/>
      <c r="BX270" s="8"/>
      <c r="BY270" s="8"/>
      <c r="BZ270" s="8"/>
      <c r="CA270" s="8"/>
      <c r="CB270" s="8"/>
      <c r="CC270" s="8"/>
      <c r="CD270" s="8"/>
      <c r="CE270" s="8"/>
      <c r="CF270" s="8"/>
    </row>
    <row r="271" spans="1:84" ht="15.75" customHeight="1" x14ac:dyDescent="0.25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27"/>
      <c r="W271" s="27"/>
      <c r="X271" s="27"/>
      <c r="Y271" s="27"/>
      <c r="Z271" s="27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  <c r="BV271" s="8"/>
      <c r="BW271" s="8"/>
      <c r="BX271" s="8"/>
      <c r="BY271" s="8"/>
      <c r="BZ271" s="8"/>
      <c r="CA271" s="8"/>
      <c r="CB271" s="8"/>
      <c r="CC271" s="8"/>
      <c r="CD271" s="8"/>
      <c r="CE271" s="8"/>
      <c r="CF271" s="8"/>
    </row>
    <row r="272" spans="1:84" ht="15.75" customHeight="1" x14ac:dyDescent="0.25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27"/>
      <c r="W272" s="27"/>
      <c r="X272" s="27"/>
      <c r="Y272" s="27"/>
      <c r="Z272" s="27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  <c r="BZ272" s="8"/>
      <c r="CA272" s="8"/>
      <c r="CB272" s="8"/>
      <c r="CC272" s="8"/>
      <c r="CD272" s="8"/>
      <c r="CE272" s="8"/>
      <c r="CF272" s="8"/>
    </row>
    <row r="273" spans="1:84" ht="15.75" customHeight="1" x14ac:dyDescent="0.25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27"/>
      <c r="W273" s="27"/>
      <c r="X273" s="27"/>
      <c r="Y273" s="27"/>
      <c r="Z273" s="27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  <c r="BZ273" s="8"/>
      <c r="CA273" s="8"/>
      <c r="CB273" s="8"/>
      <c r="CC273" s="8"/>
      <c r="CD273" s="8"/>
      <c r="CE273" s="8"/>
      <c r="CF273" s="8"/>
    </row>
    <row r="274" spans="1:84" ht="15.75" customHeight="1" x14ac:dyDescent="0.25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27"/>
      <c r="W274" s="27"/>
      <c r="X274" s="27"/>
      <c r="Y274" s="27"/>
      <c r="Z274" s="27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BT274" s="8"/>
      <c r="BU274" s="8"/>
      <c r="BV274" s="8"/>
      <c r="BW274" s="8"/>
      <c r="BX274" s="8"/>
      <c r="BY274" s="8"/>
      <c r="BZ274" s="8"/>
      <c r="CA274" s="8"/>
      <c r="CB274" s="8"/>
      <c r="CC274" s="8"/>
      <c r="CD274" s="8"/>
      <c r="CE274" s="8"/>
      <c r="CF274" s="8"/>
    </row>
    <row r="275" spans="1:84" ht="15.75" customHeight="1" x14ac:dyDescent="0.25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27"/>
      <c r="W275" s="27"/>
      <c r="X275" s="27"/>
      <c r="Y275" s="27"/>
      <c r="Z275" s="27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  <c r="CF275" s="8"/>
    </row>
    <row r="276" spans="1:84" ht="15.75" customHeight="1" x14ac:dyDescent="0.25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27"/>
      <c r="W276" s="27"/>
      <c r="X276" s="27"/>
      <c r="Y276" s="27"/>
      <c r="Z276" s="27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  <c r="BV276" s="8"/>
      <c r="BW276" s="8"/>
      <c r="BX276" s="8"/>
      <c r="BY276" s="8"/>
      <c r="BZ276" s="8"/>
      <c r="CA276" s="8"/>
      <c r="CB276" s="8"/>
      <c r="CC276" s="8"/>
      <c r="CD276" s="8"/>
      <c r="CE276" s="8"/>
      <c r="CF276" s="8"/>
    </row>
    <row r="277" spans="1:84" ht="15.75" customHeight="1" x14ac:dyDescent="0.25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27"/>
      <c r="W277" s="27"/>
      <c r="X277" s="27"/>
      <c r="Y277" s="27"/>
      <c r="Z277" s="27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BT277" s="8"/>
      <c r="BU277" s="8"/>
      <c r="BV277" s="8"/>
      <c r="BW277" s="8"/>
      <c r="BX277" s="8"/>
      <c r="BY277" s="8"/>
      <c r="BZ277" s="8"/>
      <c r="CA277" s="8"/>
      <c r="CB277" s="8"/>
      <c r="CC277" s="8"/>
      <c r="CD277" s="8"/>
      <c r="CE277" s="8"/>
      <c r="CF277" s="8"/>
    </row>
    <row r="278" spans="1:84" ht="15.75" customHeight="1" x14ac:dyDescent="0.25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27"/>
      <c r="W278" s="27"/>
      <c r="X278" s="27"/>
      <c r="Y278" s="27"/>
      <c r="Z278" s="27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BT278" s="8"/>
      <c r="BU278" s="8"/>
      <c r="BV278" s="8"/>
      <c r="BW278" s="8"/>
      <c r="BX278" s="8"/>
      <c r="BY278" s="8"/>
      <c r="BZ278" s="8"/>
      <c r="CA278" s="8"/>
      <c r="CB278" s="8"/>
      <c r="CC278" s="8"/>
      <c r="CD278" s="8"/>
      <c r="CE278" s="8"/>
      <c r="CF278" s="8"/>
    </row>
    <row r="279" spans="1:84" ht="15.75" customHeight="1" x14ac:dyDescent="0.25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27"/>
      <c r="W279" s="27"/>
      <c r="X279" s="27"/>
      <c r="Y279" s="27"/>
      <c r="Z279" s="27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BT279" s="8"/>
      <c r="BU279" s="8"/>
      <c r="BV279" s="8"/>
      <c r="BW279" s="8"/>
      <c r="BX279" s="8"/>
      <c r="BY279" s="8"/>
      <c r="BZ279" s="8"/>
      <c r="CA279" s="8"/>
      <c r="CB279" s="8"/>
      <c r="CC279" s="8"/>
      <c r="CD279" s="8"/>
      <c r="CE279" s="8"/>
      <c r="CF279" s="8"/>
    </row>
    <row r="280" spans="1:84" ht="15.75" customHeight="1" x14ac:dyDescent="0.25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27"/>
      <c r="W280" s="27"/>
      <c r="X280" s="27"/>
      <c r="Y280" s="27"/>
      <c r="Z280" s="27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BT280" s="8"/>
      <c r="BU280" s="8"/>
      <c r="BV280" s="8"/>
      <c r="BW280" s="8"/>
      <c r="BX280" s="8"/>
      <c r="BY280" s="8"/>
      <c r="BZ280" s="8"/>
      <c r="CA280" s="8"/>
      <c r="CB280" s="8"/>
      <c r="CC280" s="8"/>
      <c r="CD280" s="8"/>
      <c r="CE280" s="8"/>
      <c r="CF280" s="8"/>
    </row>
    <row r="281" spans="1:84" ht="15.75" customHeight="1" x14ac:dyDescent="0.25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27"/>
      <c r="W281" s="27"/>
      <c r="X281" s="27"/>
      <c r="Y281" s="27"/>
      <c r="Z281" s="27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BT281" s="8"/>
      <c r="BU281" s="8"/>
      <c r="BV281" s="8"/>
      <c r="BW281" s="8"/>
      <c r="BX281" s="8"/>
      <c r="BY281" s="8"/>
      <c r="BZ281" s="8"/>
      <c r="CA281" s="8"/>
      <c r="CB281" s="8"/>
      <c r="CC281" s="8"/>
      <c r="CD281" s="8"/>
      <c r="CE281" s="8"/>
      <c r="CF281" s="8"/>
    </row>
    <row r="282" spans="1:84" ht="15.75" customHeight="1" x14ac:dyDescent="0.25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27"/>
      <c r="W282" s="27"/>
      <c r="X282" s="27"/>
      <c r="Y282" s="27"/>
      <c r="Z282" s="27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BT282" s="8"/>
      <c r="BU282" s="8"/>
      <c r="BV282" s="8"/>
      <c r="BW282" s="8"/>
      <c r="BX282" s="8"/>
      <c r="BY282" s="8"/>
      <c r="BZ282" s="8"/>
      <c r="CA282" s="8"/>
      <c r="CB282" s="8"/>
      <c r="CC282" s="8"/>
      <c r="CD282" s="8"/>
      <c r="CE282" s="8"/>
      <c r="CF282" s="8"/>
    </row>
    <row r="283" spans="1:84" ht="15.75" customHeight="1" x14ac:dyDescent="0.25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27"/>
      <c r="W283" s="27"/>
      <c r="X283" s="27"/>
      <c r="Y283" s="27"/>
      <c r="Z283" s="27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  <c r="BV283" s="8"/>
      <c r="BW283" s="8"/>
      <c r="BX283" s="8"/>
      <c r="BY283" s="8"/>
      <c r="BZ283" s="8"/>
      <c r="CA283" s="8"/>
      <c r="CB283" s="8"/>
      <c r="CC283" s="8"/>
      <c r="CD283" s="8"/>
      <c r="CE283" s="8"/>
      <c r="CF283" s="8"/>
    </row>
    <row r="284" spans="1:84" ht="15.75" customHeight="1" x14ac:dyDescent="0.25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27"/>
      <c r="W284" s="27"/>
      <c r="X284" s="27"/>
      <c r="Y284" s="27"/>
      <c r="Z284" s="27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BT284" s="8"/>
      <c r="BU284" s="8"/>
      <c r="BV284" s="8"/>
      <c r="BW284" s="8"/>
      <c r="BX284" s="8"/>
      <c r="BY284" s="8"/>
      <c r="BZ284" s="8"/>
      <c r="CA284" s="8"/>
      <c r="CB284" s="8"/>
      <c r="CC284" s="8"/>
      <c r="CD284" s="8"/>
      <c r="CE284" s="8"/>
      <c r="CF284" s="8"/>
    </row>
    <row r="285" spans="1:84" ht="15.75" customHeight="1" x14ac:dyDescent="0.25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27"/>
      <c r="W285" s="27"/>
      <c r="X285" s="27"/>
      <c r="Y285" s="27"/>
      <c r="Z285" s="27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BT285" s="8"/>
      <c r="BU285" s="8"/>
      <c r="BV285" s="8"/>
      <c r="BW285" s="8"/>
      <c r="BX285" s="8"/>
      <c r="BY285" s="8"/>
      <c r="BZ285" s="8"/>
      <c r="CA285" s="8"/>
      <c r="CB285" s="8"/>
      <c r="CC285" s="8"/>
      <c r="CD285" s="8"/>
      <c r="CE285" s="8"/>
      <c r="CF285" s="8"/>
    </row>
    <row r="286" spans="1:84" ht="15.75" customHeight="1" x14ac:dyDescent="0.25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27"/>
      <c r="W286" s="27"/>
      <c r="X286" s="27"/>
      <c r="Y286" s="27"/>
      <c r="Z286" s="27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BT286" s="8"/>
      <c r="BU286" s="8"/>
      <c r="BV286" s="8"/>
      <c r="BW286" s="8"/>
      <c r="BX286" s="8"/>
      <c r="BY286" s="8"/>
      <c r="BZ286" s="8"/>
      <c r="CA286" s="8"/>
      <c r="CB286" s="8"/>
      <c r="CC286" s="8"/>
      <c r="CD286" s="8"/>
      <c r="CE286" s="8"/>
      <c r="CF286" s="8"/>
    </row>
    <row r="287" spans="1:84" ht="15.75" customHeight="1" x14ac:dyDescent="0.25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27"/>
      <c r="W287" s="27"/>
      <c r="X287" s="27"/>
      <c r="Y287" s="27"/>
      <c r="Z287" s="27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BT287" s="8"/>
      <c r="BU287" s="8"/>
      <c r="BV287" s="8"/>
      <c r="BW287" s="8"/>
      <c r="BX287" s="8"/>
      <c r="BY287" s="8"/>
      <c r="BZ287" s="8"/>
      <c r="CA287" s="8"/>
      <c r="CB287" s="8"/>
      <c r="CC287" s="8"/>
      <c r="CD287" s="8"/>
      <c r="CE287" s="8"/>
      <c r="CF287" s="8"/>
    </row>
    <row r="288" spans="1:84" ht="15.75" customHeight="1" x14ac:dyDescent="0.25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27"/>
      <c r="W288" s="27"/>
      <c r="X288" s="27"/>
      <c r="Y288" s="27"/>
      <c r="Z288" s="27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BT288" s="8"/>
      <c r="BU288" s="8"/>
      <c r="BV288" s="8"/>
      <c r="BW288" s="8"/>
      <c r="BX288" s="8"/>
      <c r="BY288" s="8"/>
      <c r="BZ288" s="8"/>
      <c r="CA288" s="8"/>
      <c r="CB288" s="8"/>
      <c r="CC288" s="8"/>
      <c r="CD288" s="8"/>
      <c r="CE288" s="8"/>
      <c r="CF288" s="8"/>
    </row>
    <row r="289" spans="1:84" ht="15.75" customHeight="1" x14ac:dyDescent="0.25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27"/>
      <c r="W289" s="27"/>
      <c r="X289" s="27"/>
      <c r="Y289" s="27"/>
      <c r="Z289" s="27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BT289" s="8"/>
      <c r="BU289" s="8"/>
      <c r="BV289" s="8"/>
      <c r="BW289" s="8"/>
      <c r="BX289" s="8"/>
      <c r="BY289" s="8"/>
      <c r="BZ289" s="8"/>
      <c r="CA289" s="8"/>
      <c r="CB289" s="8"/>
      <c r="CC289" s="8"/>
      <c r="CD289" s="8"/>
      <c r="CE289" s="8"/>
      <c r="CF289" s="8"/>
    </row>
    <row r="290" spans="1:84" ht="15.75" customHeight="1" x14ac:dyDescent="0.25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27"/>
      <c r="W290" s="27"/>
      <c r="X290" s="27"/>
      <c r="Y290" s="27"/>
      <c r="Z290" s="27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BT290" s="8"/>
      <c r="BU290" s="8"/>
      <c r="BV290" s="8"/>
      <c r="BW290" s="8"/>
      <c r="BX290" s="8"/>
      <c r="BY290" s="8"/>
      <c r="BZ290" s="8"/>
      <c r="CA290" s="8"/>
      <c r="CB290" s="8"/>
      <c r="CC290" s="8"/>
      <c r="CD290" s="8"/>
      <c r="CE290" s="8"/>
      <c r="CF290" s="8"/>
    </row>
    <row r="291" spans="1:84" ht="15.75" customHeight="1" x14ac:dyDescent="0.25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27"/>
      <c r="W291" s="27"/>
      <c r="X291" s="27"/>
      <c r="Y291" s="27"/>
      <c r="Z291" s="27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8"/>
      <c r="BB291" s="8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BT291" s="8"/>
      <c r="BU291" s="8"/>
      <c r="BV291" s="8"/>
      <c r="BW291" s="8"/>
      <c r="BX291" s="8"/>
      <c r="BY291" s="8"/>
      <c r="BZ291" s="8"/>
      <c r="CA291" s="8"/>
      <c r="CB291" s="8"/>
      <c r="CC291" s="8"/>
      <c r="CD291" s="8"/>
      <c r="CE291" s="8"/>
      <c r="CF291" s="8"/>
    </row>
    <row r="292" spans="1:84" ht="15.75" customHeight="1" x14ac:dyDescent="0.25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27"/>
      <c r="W292" s="27"/>
      <c r="X292" s="27"/>
      <c r="Y292" s="27"/>
      <c r="Z292" s="27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BT292" s="8"/>
      <c r="BU292" s="8"/>
      <c r="BV292" s="8"/>
      <c r="BW292" s="8"/>
      <c r="BX292" s="8"/>
      <c r="BY292" s="8"/>
      <c r="BZ292" s="8"/>
      <c r="CA292" s="8"/>
      <c r="CB292" s="8"/>
      <c r="CC292" s="8"/>
      <c r="CD292" s="8"/>
      <c r="CE292" s="8"/>
      <c r="CF292" s="8"/>
    </row>
    <row r="293" spans="1:84" ht="15.75" customHeight="1" x14ac:dyDescent="0.25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27"/>
      <c r="W293" s="27"/>
      <c r="X293" s="27"/>
      <c r="Y293" s="27"/>
      <c r="Z293" s="27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BT293" s="8"/>
      <c r="BU293" s="8"/>
      <c r="BV293" s="8"/>
      <c r="BW293" s="8"/>
      <c r="BX293" s="8"/>
      <c r="BY293" s="8"/>
      <c r="BZ293" s="8"/>
      <c r="CA293" s="8"/>
      <c r="CB293" s="8"/>
      <c r="CC293" s="8"/>
      <c r="CD293" s="8"/>
      <c r="CE293" s="8"/>
      <c r="CF293" s="8"/>
    </row>
    <row r="294" spans="1:84" ht="15.75" customHeight="1" x14ac:dyDescent="0.25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27"/>
      <c r="W294" s="27"/>
      <c r="X294" s="27"/>
      <c r="Y294" s="27"/>
      <c r="Z294" s="27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BT294" s="8"/>
      <c r="BU294" s="8"/>
      <c r="BV294" s="8"/>
      <c r="BW294" s="8"/>
      <c r="BX294" s="8"/>
      <c r="BY294" s="8"/>
      <c r="BZ294" s="8"/>
      <c r="CA294" s="8"/>
      <c r="CB294" s="8"/>
      <c r="CC294" s="8"/>
      <c r="CD294" s="8"/>
      <c r="CE294" s="8"/>
      <c r="CF294" s="8"/>
    </row>
    <row r="295" spans="1:84" ht="15.75" customHeight="1" x14ac:dyDescent="0.25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27"/>
      <c r="W295" s="27"/>
      <c r="X295" s="27"/>
      <c r="Y295" s="27"/>
      <c r="Z295" s="27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BT295" s="8"/>
      <c r="BU295" s="8"/>
      <c r="BV295" s="8"/>
      <c r="BW295" s="8"/>
      <c r="BX295" s="8"/>
      <c r="BY295" s="8"/>
      <c r="BZ295" s="8"/>
      <c r="CA295" s="8"/>
      <c r="CB295" s="8"/>
      <c r="CC295" s="8"/>
      <c r="CD295" s="8"/>
      <c r="CE295" s="8"/>
      <c r="CF295" s="8"/>
    </row>
    <row r="296" spans="1:84" ht="15.75" customHeight="1" x14ac:dyDescent="0.25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27"/>
      <c r="W296" s="27"/>
      <c r="X296" s="27"/>
      <c r="Y296" s="27"/>
      <c r="Z296" s="27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BT296" s="8"/>
      <c r="BU296" s="8"/>
      <c r="BV296" s="8"/>
      <c r="BW296" s="8"/>
      <c r="BX296" s="8"/>
      <c r="BY296" s="8"/>
      <c r="BZ296" s="8"/>
      <c r="CA296" s="8"/>
      <c r="CB296" s="8"/>
      <c r="CC296" s="8"/>
      <c r="CD296" s="8"/>
      <c r="CE296" s="8"/>
      <c r="CF296" s="8"/>
    </row>
    <row r="297" spans="1:84" ht="15.75" customHeight="1" x14ac:dyDescent="0.25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27"/>
      <c r="W297" s="27"/>
      <c r="X297" s="27"/>
      <c r="Y297" s="27"/>
      <c r="Z297" s="27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BT297" s="8"/>
      <c r="BU297" s="8"/>
      <c r="BV297" s="8"/>
      <c r="BW297" s="8"/>
      <c r="BX297" s="8"/>
      <c r="BY297" s="8"/>
      <c r="BZ297" s="8"/>
      <c r="CA297" s="8"/>
      <c r="CB297" s="8"/>
      <c r="CC297" s="8"/>
      <c r="CD297" s="8"/>
      <c r="CE297" s="8"/>
      <c r="CF297" s="8"/>
    </row>
    <row r="298" spans="1:84" ht="15.75" customHeight="1" x14ac:dyDescent="0.25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27"/>
      <c r="W298" s="27"/>
      <c r="X298" s="27"/>
      <c r="Y298" s="27"/>
      <c r="Z298" s="27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BT298" s="8"/>
      <c r="BU298" s="8"/>
      <c r="BV298" s="8"/>
      <c r="BW298" s="8"/>
      <c r="BX298" s="8"/>
      <c r="BY298" s="8"/>
      <c r="BZ298" s="8"/>
      <c r="CA298" s="8"/>
      <c r="CB298" s="8"/>
      <c r="CC298" s="8"/>
      <c r="CD298" s="8"/>
      <c r="CE298" s="8"/>
      <c r="CF298" s="8"/>
    </row>
    <row r="299" spans="1:84" ht="15.75" customHeight="1" x14ac:dyDescent="0.25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27"/>
      <c r="W299" s="27"/>
      <c r="X299" s="27"/>
      <c r="Y299" s="27"/>
      <c r="Z299" s="27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BT299" s="8"/>
      <c r="BU299" s="8"/>
      <c r="BV299" s="8"/>
      <c r="BW299" s="8"/>
      <c r="BX299" s="8"/>
      <c r="BY299" s="8"/>
      <c r="BZ299" s="8"/>
      <c r="CA299" s="8"/>
      <c r="CB299" s="8"/>
      <c r="CC299" s="8"/>
      <c r="CD299" s="8"/>
      <c r="CE299" s="8"/>
      <c r="CF299" s="8"/>
    </row>
    <row r="300" spans="1:84" ht="15.75" customHeight="1" x14ac:dyDescent="0.25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27"/>
      <c r="W300" s="27"/>
      <c r="X300" s="27"/>
      <c r="Y300" s="27"/>
      <c r="Z300" s="27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BT300" s="8"/>
      <c r="BU300" s="8"/>
      <c r="BV300" s="8"/>
      <c r="BW300" s="8"/>
      <c r="BX300" s="8"/>
      <c r="BY300" s="8"/>
      <c r="BZ300" s="8"/>
      <c r="CA300" s="8"/>
      <c r="CB300" s="8"/>
      <c r="CC300" s="8"/>
      <c r="CD300" s="8"/>
      <c r="CE300" s="8"/>
      <c r="CF300" s="8"/>
    </row>
    <row r="301" spans="1:84" ht="15.75" customHeight="1" x14ac:dyDescent="0.25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27"/>
      <c r="W301" s="27"/>
      <c r="X301" s="27"/>
      <c r="Y301" s="27"/>
      <c r="Z301" s="27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BT301" s="8"/>
      <c r="BU301" s="8"/>
      <c r="BV301" s="8"/>
      <c r="BW301" s="8"/>
      <c r="BX301" s="8"/>
      <c r="BY301" s="8"/>
      <c r="BZ301" s="8"/>
      <c r="CA301" s="8"/>
      <c r="CB301" s="8"/>
      <c r="CC301" s="8"/>
      <c r="CD301" s="8"/>
      <c r="CE301" s="8"/>
      <c r="CF301" s="8"/>
    </row>
    <row r="302" spans="1:84" ht="15.75" customHeight="1" x14ac:dyDescent="0.25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27"/>
      <c r="W302" s="27"/>
      <c r="X302" s="27"/>
      <c r="Y302" s="27"/>
      <c r="Z302" s="27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BT302" s="8"/>
      <c r="BU302" s="8"/>
      <c r="BV302" s="8"/>
      <c r="BW302" s="8"/>
      <c r="BX302" s="8"/>
      <c r="BY302" s="8"/>
      <c r="BZ302" s="8"/>
      <c r="CA302" s="8"/>
      <c r="CB302" s="8"/>
      <c r="CC302" s="8"/>
      <c r="CD302" s="8"/>
      <c r="CE302" s="8"/>
      <c r="CF302" s="8"/>
    </row>
    <row r="303" spans="1:84" ht="15.75" customHeight="1" x14ac:dyDescent="0.25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27"/>
      <c r="W303" s="27"/>
      <c r="X303" s="27"/>
      <c r="Y303" s="27"/>
      <c r="Z303" s="27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8"/>
      <c r="BA303" s="8"/>
      <c r="BB303" s="8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BT303" s="8"/>
      <c r="BU303" s="8"/>
      <c r="BV303" s="8"/>
      <c r="BW303" s="8"/>
      <c r="BX303" s="8"/>
      <c r="BY303" s="8"/>
      <c r="BZ303" s="8"/>
      <c r="CA303" s="8"/>
      <c r="CB303" s="8"/>
      <c r="CC303" s="8"/>
      <c r="CD303" s="8"/>
      <c r="CE303" s="8"/>
      <c r="CF303" s="8"/>
    </row>
    <row r="304" spans="1:84" ht="15.75" customHeight="1" x14ac:dyDescent="0.25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27"/>
      <c r="W304" s="27"/>
      <c r="X304" s="27"/>
      <c r="Y304" s="27"/>
      <c r="Z304" s="27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BT304" s="8"/>
      <c r="BU304" s="8"/>
      <c r="BV304" s="8"/>
      <c r="BW304" s="8"/>
      <c r="BX304" s="8"/>
      <c r="BY304" s="8"/>
      <c r="BZ304" s="8"/>
      <c r="CA304" s="8"/>
      <c r="CB304" s="8"/>
      <c r="CC304" s="8"/>
      <c r="CD304" s="8"/>
      <c r="CE304" s="8"/>
      <c r="CF304" s="8"/>
    </row>
    <row r="305" spans="1:84" ht="15.75" customHeight="1" x14ac:dyDescent="0.25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27"/>
      <c r="W305" s="27"/>
      <c r="X305" s="27"/>
      <c r="Y305" s="27"/>
      <c r="Z305" s="27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BT305" s="8"/>
      <c r="BU305" s="8"/>
      <c r="BV305" s="8"/>
      <c r="BW305" s="8"/>
      <c r="BX305" s="8"/>
      <c r="BY305" s="8"/>
      <c r="BZ305" s="8"/>
      <c r="CA305" s="8"/>
      <c r="CB305" s="8"/>
      <c r="CC305" s="8"/>
      <c r="CD305" s="8"/>
      <c r="CE305" s="8"/>
      <c r="CF305" s="8"/>
    </row>
    <row r="306" spans="1:84" ht="15.75" customHeight="1" x14ac:dyDescent="0.25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27"/>
      <c r="W306" s="27"/>
      <c r="X306" s="27"/>
      <c r="Y306" s="27"/>
      <c r="Z306" s="27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BT306" s="8"/>
      <c r="BU306" s="8"/>
      <c r="BV306" s="8"/>
      <c r="BW306" s="8"/>
      <c r="BX306" s="8"/>
      <c r="BY306" s="8"/>
      <c r="BZ306" s="8"/>
      <c r="CA306" s="8"/>
      <c r="CB306" s="8"/>
      <c r="CC306" s="8"/>
      <c r="CD306" s="8"/>
      <c r="CE306" s="8"/>
      <c r="CF306" s="8"/>
    </row>
    <row r="307" spans="1:84" ht="15.75" customHeight="1" x14ac:dyDescent="0.25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27"/>
      <c r="W307" s="27"/>
      <c r="X307" s="27"/>
      <c r="Y307" s="27"/>
      <c r="Z307" s="27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BT307" s="8"/>
      <c r="BU307" s="8"/>
      <c r="BV307" s="8"/>
      <c r="BW307" s="8"/>
      <c r="BX307" s="8"/>
      <c r="BY307" s="8"/>
      <c r="BZ307" s="8"/>
      <c r="CA307" s="8"/>
      <c r="CB307" s="8"/>
      <c r="CC307" s="8"/>
      <c r="CD307" s="8"/>
      <c r="CE307" s="8"/>
      <c r="CF307" s="8"/>
    </row>
    <row r="308" spans="1:84" ht="15.75" customHeight="1" x14ac:dyDescent="0.25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27"/>
      <c r="W308" s="27"/>
      <c r="X308" s="27"/>
      <c r="Y308" s="27"/>
      <c r="Z308" s="27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  <c r="AX308" s="8"/>
      <c r="AY308" s="8"/>
      <c r="AZ308" s="8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BT308" s="8"/>
      <c r="BU308" s="8"/>
      <c r="BV308" s="8"/>
      <c r="BW308" s="8"/>
      <c r="BX308" s="8"/>
      <c r="BY308" s="8"/>
      <c r="BZ308" s="8"/>
      <c r="CA308" s="8"/>
      <c r="CB308" s="8"/>
      <c r="CC308" s="8"/>
      <c r="CD308" s="8"/>
      <c r="CE308" s="8"/>
      <c r="CF308" s="8"/>
    </row>
    <row r="309" spans="1:84" ht="15.75" customHeight="1" x14ac:dyDescent="0.25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27"/>
      <c r="W309" s="27"/>
      <c r="X309" s="27"/>
      <c r="Y309" s="27"/>
      <c r="Z309" s="27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8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BT309" s="8"/>
      <c r="BU309" s="8"/>
      <c r="BV309" s="8"/>
      <c r="BW309" s="8"/>
      <c r="BX309" s="8"/>
      <c r="BY309" s="8"/>
      <c r="BZ309" s="8"/>
      <c r="CA309" s="8"/>
      <c r="CB309" s="8"/>
      <c r="CC309" s="8"/>
      <c r="CD309" s="8"/>
      <c r="CE309" s="8"/>
      <c r="CF309" s="8"/>
    </row>
    <row r="310" spans="1:84" ht="15.75" customHeight="1" x14ac:dyDescent="0.25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27"/>
      <c r="W310" s="27"/>
      <c r="X310" s="27"/>
      <c r="Y310" s="27"/>
      <c r="Z310" s="27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BT310" s="8"/>
      <c r="BU310" s="8"/>
      <c r="BV310" s="8"/>
      <c r="BW310" s="8"/>
      <c r="BX310" s="8"/>
      <c r="BY310" s="8"/>
      <c r="BZ310" s="8"/>
      <c r="CA310" s="8"/>
      <c r="CB310" s="8"/>
      <c r="CC310" s="8"/>
      <c r="CD310" s="8"/>
      <c r="CE310" s="8"/>
      <c r="CF310" s="8"/>
    </row>
    <row r="311" spans="1:84" ht="15.75" customHeight="1" x14ac:dyDescent="0.25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27"/>
      <c r="W311" s="27"/>
      <c r="X311" s="27"/>
      <c r="Y311" s="27"/>
      <c r="Z311" s="27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BT311" s="8"/>
      <c r="BU311" s="8"/>
      <c r="BV311" s="8"/>
      <c r="BW311" s="8"/>
      <c r="BX311" s="8"/>
      <c r="BY311" s="8"/>
      <c r="BZ311" s="8"/>
      <c r="CA311" s="8"/>
      <c r="CB311" s="8"/>
      <c r="CC311" s="8"/>
      <c r="CD311" s="8"/>
      <c r="CE311" s="8"/>
      <c r="CF311" s="8"/>
    </row>
    <row r="312" spans="1:84" ht="15.75" customHeight="1" x14ac:dyDescent="0.25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27"/>
      <c r="W312" s="27"/>
      <c r="X312" s="27"/>
      <c r="Y312" s="27"/>
      <c r="Z312" s="27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8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BT312" s="8"/>
      <c r="BU312" s="8"/>
      <c r="BV312" s="8"/>
      <c r="BW312" s="8"/>
      <c r="BX312" s="8"/>
      <c r="BY312" s="8"/>
      <c r="BZ312" s="8"/>
      <c r="CA312" s="8"/>
      <c r="CB312" s="8"/>
      <c r="CC312" s="8"/>
      <c r="CD312" s="8"/>
      <c r="CE312" s="8"/>
      <c r="CF312" s="8"/>
    </row>
    <row r="313" spans="1:84" ht="15.75" customHeight="1" x14ac:dyDescent="0.25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27"/>
      <c r="W313" s="27"/>
      <c r="X313" s="27"/>
      <c r="Y313" s="27"/>
      <c r="Z313" s="27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BT313" s="8"/>
      <c r="BU313" s="8"/>
      <c r="BV313" s="8"/>
      <c r="BW313" s="8"/>
      <c r="BX313" s="8"/>
      <c r="BY313" s="8"/>
      <c r="BZ313" s="8"/>
      <c r="CA313" s="8"/>
      <c r="CB313" s="8"/>
      <c r="CC313" s="8"/>
      <c r="CD313" s="8"/>
      <c r="CE313" s="8"/>
      <c r="CF313" s="8"/>
    </row>
    <row r="314" spans="1:84" ht="15.75" customHeight="1" x14ac:dyDescent="0.25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27"/>
      <c r="W314" s="27"/>
      <c r="X314" s="27"/>
      <c r="Y314" s="27"/>
      <c r="Z314" s="27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/>
      <c r="AU314" s="8"/>
      <c r="AV314" s="8"/>
      <c r="AW314" s="8"/>
      <c r="AX314" s="8"/>
      <c r="AY314" s="8"/>
      <c r="AZ314" s="8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BT314" s="8"/>
      <c r="BU314" s="8"/>
      <c r="BV314" s="8"/>
      <c r="BW314" s="8"/>
      <c r="BX314" s="8"/>
      <c r="BY314" s="8"/>
      <c r="BZ314" s="8"/>
      <c r="CA314" s="8"/>
      <c r="CB314" s="8"/>
      <c r="CC314" s="8"/>
      <c r="CD314" s="8"/>
      <c r="CE314" s="8"/>
      <c r="CF314" s="8"/>
    </row>
    <row r="315" spans="1:84" ht="15.75" customHeight="1" x14ac:dyDescent="0.25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27"/>
      <c r="W315" s="27"/>
      <c r="X315" s="27"/>
      <c r="Y315" s="27"/>
      <c r="Z315" s="27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  <c r="AX315" s="8"/>
      <c r="AY315" s="8"/>
      <c r="AZ315" s="8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BT315" s="8"/>
      <c r="BU315" s="8"/>
      <c r="BV315" s="8"/>
      <c r="BW315" s="8"/>
      <c r="BX315" s="8"/>
      <c r="BY315" s="8"/>
      <c r="BZ315" s="8"/>
      <c r="CA315" s="8"/>
      <c r="CB315" s="8"/>
      <c r="CC315" s="8"/>
      <c r="CD315" s="8"/>
      <c r="CE315" s="8"/>
      <c r="CF315" s="8"/>
    </row>
    <row r="316" spans="1:84" ht="15.75" customHeight="1" x14ac:dyDescent="0.25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27"/>
      <c r="W316" s="27"/>
      <c r="X316" s="27"/>
      <c r="Y316" s="27"/>
      <c r="Z316" s="27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8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BT316" s="8"/>
      <c r="BU316" s="8"/>
      <c r="BV316" s="8"/>
      <c r="BW316" s="8"/>
      <c r="BX316" s="8"/>
      <c r="BY316" s="8"/>
      <c r="BZ316" s="8"/>
      <c r="CA316" s="8"/>
      <c r="CB316" s="8"/>
      <c r="CC316" s="8"/>
      <c r="CD316" s="8"/>
      <c r="CE316" s="8"/>
      <c r="CF316" s="8"/>
    </row>
    <row r="317" spans="1:84" ht="15.75" customHeight="1" x14ac:dyDescent="0.25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27"/>
      <c r="W317" s="27"/>
      <c r="X317" s="27"/>
      <c r="Y317" s="27"/>
      <c r="Z317" s="27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BT317" s="8"/>
      <c r="BU317" s="8"/>
      <c r="BV317" s="8"/>
      <c r="BW317" s="8"/>
      <c r="BX317" s="8"/>
      <c r="BY317" s="8"/>
      <c r="BZ317" s="8"/>
      <c r="CA317" s="8"/>
      <c r="CB317" s="8"/>
      <c r="CC317" s="8"/>
      <c r="CD317" s="8"/>
      <c r="CE317" s="8"/>
      <c r="CF317" s="8"/>
    </row>
    <row r="318" spans="1:84" ht="15.75" customHeight="1" x14ac:dyDescent="0.25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27"/>
      <c r="W318" s="27"/>
      <c r="X318" s="27"/>
      <c r="Y318" s="27"/>
      <c r="Z318" s="27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BT318" s="8"/>
      <c r="BU318" s="8"/>
      <c r="BV318" s="8"/>
      <c r="BW318" s="8"/>
      <c r="BX318" s="8"/>
      <c r="BY318" s="8"/>
      <c r="BZ318" s="8"/>
      <c r="CA318" s="8"/>
      <c r="CB318" s="8"/>
      <c r="CC318" s="8"/>
      <c r="CD318" s="8"/>
      <c r="CE318" s="8"/>
      <c r="CF318" s="8"/>
    </row>
    <row r="319" spans="1:84" ht="15.75" customHeight="1" x14ac:dyDescent="0.25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27"/>
      <c r="W319" s="27"/>
      <c r="X319" s="27"/>
      <c r="Y319" s="27"/>
      <c r="Z319" s="27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/>
      <c r="AZ319" s="8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BT319" s="8"/>
      <c r="BU319" s="8"/>
      <c r="BV319" s="8"/>
      <c r="BW319" s="8"/>
      <c r="BX319" s="8"/>
      <c r="BY319" s="8"/>
      <c r="BZ319" s="8"/>
      <c r="CA319" s="8"/>
      <c r="CB319" s="8"/>
      <c r="CC319" s="8"/>
      <c r="CD319" s="8"/>
      <c r="CE319" s="8"/>
      <c r="CF319" s="8"/>
    </row>
    <row r="320" spans="1:84" ht="15.75" customHeight="1" x14ac:dyDescent="0.25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27"/>
      <c r="W320" s="27"/>
      <c r="X320" s="27"/>
      <c r="Y320" s="27"/>
      <c r="Z320" s="27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BT320" s="8"/>
      <c r="BU320" s="8"/>
      <c r="BV320" s="8"/>
      <c r="BW320" s="8"/>
      <c r="BX320" s="8"/>
      <c r="BY320" s="8"/>
      <c r="BZ320" s="8"/>
      <c r="CA320" s="8"/>
      <c r="CB320" s="8"/>
      <c r="CC320" s="8"/>
      <c r="CD320" s="8"/>
      <c r="CE320" s="8"/>
      <c r="CF320" s="8"/>
    </row>
    <row r="321" spans="1:84" ht="15.75" customHeight="1" x14ac:dyDescent="0.25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27"/>
      <c r="W321" s="27"/>
      <c r="X321" s="27"/>
      <c r="Y321" s="27"/>
      <c r="Z321" s="27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BT321" s="8"/>
      <c r="BU321" s="8"/>
      <c r="BV321" s="8"/>
      <c r="BW321" s="8"/>
      <c r="BX321" s="8"/>
      <c r="BY321" s="8"/>
      <c r="BZ321" s="8"/>
      <c r="CA321" s="8"/>
      <c r="CB321" s="8"/>
      <c r="CC321" s="8"/>
      <c r="CD321" s="8"/>
      <c r="CE321" s="8"/>
      <c r="CF321" s="8"/>
    </row>
    <row r="322" spans="1:84" ht="15.75" customHeight="1" x14ac:dyDescent="0.25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27"/>
      <c r="W322" s="27"/>
      <c r="X322" s="27"/>
      <c r="Y322" s="27"/>
      <c r="Z322" s="27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  <c r="AV322" s="8"/>
      <c r="AW322" s="8"/>
      <c r="AX322" s="8"/>
      <c r="AY322" s="8"/>
      <c r="AZ322" s="8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BT322" s="8"/>
      <c r="BU322" s="8"/>
      <c r="BV322" s="8"/>
      <c r="BW322" s="8"/>
      <c r="BX322" s="8"/>
      <c r="BY322" s="8"/>
      <c r="BZ322" s="8"/>
      <c r="CA322" s="8"/>
      <c r="CB322" s="8"/>
      <c r="CC322" s="8"/>
      <c r="CD322" s="8"/>
      <c r="CE322" s="8"/>
      <c r="CF322" s="8"/>
    </row>
    <row r="323" spans="1:84" ht="15.75" customHeight="1" x14ac:dyDescent="0.25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27"/>
      <c r="W323" s="27"/>
      <c r="X323" s="27"/>
      <c r="Y323" s="27"/>
      <c r="Z323" s="27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BT323" s="8"/>
      <c r="BU323" s="8"/>
      <c r="BV323" s="8"/>
      <c r="BW323" s="8"/>
      <c r="BX323" s="8"/>
      <c r="BY323" s="8"/>
      <c r="BZ323" s="8"/>
      <c r="CA323" s="8"/>
      <c r="CB323" s="8"/>
      <c r="CC323" s="8"/>
      <c r="CD323" s="8"/>
      <c r="CE323" s="8"/>
      <c r="CF323" s="8"/>
    </row>
    <row r="324" spans="1:84" ht="15.75" customHeight="1" x14ac:dyDescent="0.25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27"/>
      <c r="W324" s="27"/>
      <c r="X324" s="27"/>
      <c r="Y324" s="27"/>
      <c r="Z324" s="27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8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BT324" s="8"/>
      <c r="BU324" s="8"/>
      <c r="BV324" s="8"/>
      <c r="BW324" s="8"/>
      <c r="BX324" s="8"/>
      <c r="BY324" s="8"/>
      <c r="BZ324" s="8"/>
      <c r="CA324" s="8"/>
      <c r="CB324" s="8"/>
      <c r="CC324" s="8"/>
      <c r="CD324" s="8"/>
      <c r="CE324" s="8"/>
      <c r="CF324" s="8"/>
    </row>
    <row r="325" spans="1:84" ht="15.75" customHeight="1" x14ac:dyDescent="0.25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27"/>
      <c r="W325" s="27"/>
      <c r="X325" s="27"/>
      <c r="Y325" s="27"/>
      <c r="Z325" s="27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BT325" s="8"/>
      <c r="BU325" s="8"/>
      <c r="BV325" s="8"/>
      <c r="BW325" s="8"/>
      <c r="BX325" s="8"/>
      <c r="BY325" s="8"/>
      <c r="BZ325" s="8"/>
      <c r="CA325" s="8"/>
      <c r="CB325" s="8"/>
      <c r="CC325" s="8"/>
      <c r="CD325" s="8"/>
      <c r="CE325" s="8"/>
      <c r="CF325" s="8"/>
    </row>
    <row r="326" spans="1:84" ht="15.75" customHeight="1" x14ac:dyDescent="0.25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27"/>
      <c r="W326" s="27"/>
      <c r="X326" s="27"/>
      <c r="Y326" s="27"/>
      <c r="Z326" s="27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BT326" s="8"/>
      <c r="BU326" s="8"/>
      <c r="BV326" s="8"/>
      <c r="BW326" s="8"/>
      <c r="BX326" s="8"/>
      <c r="BY326" s="8"/>
      <c r="BZ326" s="8"/>
      <c r="CA326" s="8"/>
      <c r="CB326" s="8"/>
      <c r="CC326" s="8"/>
      <c r="CD326" s="8"/>
      <c r="CE326" s="8"/>
      <c r="CF326" s="8"/>
    </row>
    <row r="327" spans="1:84" ht="15.75" customHeight="1" x14ac:dyDescent="0.25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27"/>
      <c r="W327" s="27"/>
      <c r="X327" s="27"/>
      <c r="Y327" s="27"/>
      <c r="Z327" s="27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BT327" s="8"/>
      <c r="BU327" s="8"/>
      <c r="BV327" s="8"/>
      <c r="BW327" s="8"/>
      <c r="BX327" s="8"/>
      <c r="BY327" s="8"/>
      <c r="BZ327" s="8"/>
      <c r="CA327" s="8"/>
      <c r="CB327" s="8"/>
      <c r="CC327" s="8"/>
      <c r="CD327" s="8"/>
      <c r="CE327" s="8"/>
      <c r="CF327" s="8"/>
    </row>
    <row r="328" spans="1:84" ht="15.75" customHeight="1" x14ac:dyDescent="0.25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27"/>
      <c r="W328" s="27"/>
      <c r="X328" s="27"/>
      <c r="Y328" s="27"/>
      <c r="Z328" s="27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BT328" s="8"/>
      <c r="BU328" s="8"/>
      <c r="BV328" s="8"/>
      <c r="BW328" s="8"/>
      <c r="BX328" s="8"/>
      <c r="BY328" s="8"/>
      <c r="BZ328" s="8"/>
      <c r="CA328" s="8"/>
      <c r="CB328" s="8"/>
      <c r="CC328" s="8"/>
      <c r="CD328" s="8"/>
      <c r="CE328" s="8"/>
      <c r="CF328" s="8"/>
    </row>
    <row r="329" spans="1:84" ht="15.75" customHeight="1" x14ac:dyDescent="0.25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27"/>
      <c r="W329" s="27"/>
      <c r="X329" s="27"/>
      <c r="Y329" s="27"/>
      <c r="Z329" s="27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BT329" s="8"/>
      <c r="BU329" s="8"/>
      <c r="BV329" s="8"/>
      <c r="BW329" s="8"/>
      <c r="BX329" s="8"/>
      <c r="BY329" s="8"/>
      <c r="BZ329" s="8"/>
      <c r="CA329" s="8"/>
      <c r="CB329" s="8"/>
      <c r="CC329" s="8"/>
      <c r="CD329" s="8"/>
      <c r="CE329" s="8"/>
      <c r="CF329" s="8"/>
    </row>
    <row r="330" spans="1:84" ht="15.75" customHeight="1" x14ac:dyDescent="0.25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27"/>
      <c r="W330" s="27"/>
      <c r="X330" s="27"/>
      <c r="Y330" s="27"/>
      <c r="Z330" s="27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BT330" s="8"/>
      <c r="BU330" s="8"/>
      <c r="BV330" s="8"/>
      <c r="BW330" s="8"/>
      <c r="BX330" s="8"/>
      <c r="BY330" s="8"/>
      <c r="BZ330" s="8"/>
      <c r="CA330" s="8"/>
      <c r="CB330" s="8"/>
      <c r="CC330" s="8"/>
      <c r="CD330" s="8"/>
      <c r="CE330" s="8"/>
      <c r="CF330" s="8"/>
    </row>
    <row r="331" spans="1:84" ht="15.75" customHeight="1" x14ac:dyDescent="0.25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27"/>
      <c r="W331" s="27"/>
      <c r="X331" s="27"/>
      <c r="Y331" s="27"/>
      <c r="Z331" s="27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BT331" s="8"/>
      <c r="BU331" s="8"/>
      <c r="BV331" s="8"/>
      <c r="BW331" s="8"/>
      <c r="BX331" s="8"/>
      <c r="BY331" s="8"/>
      <c r="BZ331" s="8"/>
      <c r="CA331" s="8"/>
      <c r="CB331" s="8"/>
      <c r="CC331" s="8"/>
      <c r="CD331" s="8"/>
      <c r="CE331" s="8"/>
      <c r="CF331" s="8"/>
    </row>
    <row r="332" spans="1:84" ht="15.75" customHeight="1" x14ac:dyDescent="0.25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27"/>
      <c r="W332" s="27"/>
      <c r="X332" s="27"/>
      <c r="Y332" s="27"/>
      <c r="Z332" s="27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BT332" s="8"/>
      <c r="BU332" s="8"/>
      <c r="BV332" s="8"/>
      <c r="BW332" s="8"/>
      <c r="BX332" s="8"/>
      <c r="BY332" s="8"/>
      <c r="BZ332" s="8"/>
      <c r="CA332" s="8"/>
      <c r="CB332" s="8"/>
      <c r="CC332" s="8"/>
      <c r="CD332" s="8"/>
      <c r="CE332" s="8"/>
      <c r="CF332" s="8"/>
    </row>
    <row r="333" spans="1:84" ht="15.75" customHeight="1" x14ac:dyDescent="0.25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27"/>
      <c r="W333" s="27"/>
      <c r="X333" s="27"/>
      <c r="Y333" s="27"/>
      <c r="Z333" s="27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BT333" s="8"/>
      <c r="BU333" s="8"/>
      <c r="BV333" s="8"/>
      <c r="BW333" s="8"/>
      <c r="BX333" s="8"/>
      <c r="BY333" s="8"/>
      <c r="BZ333" s="8"/>
      <c r="CA333" s="8"/>
      <c r="CB333" s="8"/>
      <c r="CC333" s="8"/>
      <c r="CD333" s="8"/>
      <c r="CE333" s="8"/>
      <c r="CF333" s="8"/>
    </row>
    <row r="334" spans="1:84" ht="15.75" customHeight="1" x14ac:dyDescent="0.25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27"/>
      <c r="W334" s="27"/>
      <c r="X334" s="27"/>
      <c r="Y334" s="27"/>
      <c r="Z334" s="27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BT334" s="8"/>
      <c r="BU334" s="8"/>
      <c r="BV334" s="8"/>
      <c r="BW334" s="8"/>
      <c r="BX334" s="8"/>
      <c r="BY334" s="8"/>
      <c r="BZ334" s="8"/>
      <c r="CA334" s="8"/>
      <c r="CB334" s="8"/>
      <c r="CC334" s="8"/>
      <c r="CD334" s="8"/>
      <c r="CE334" s="8"/>
      <c r="CF334" s="8"/>
    </row>
    <row r="335" spans="1:84" ht="15.75" customHeight="1" x14ac:dyDescent="0.25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27"/>
      <c r="W335" s="27"/>
      <c r="X335" s="27"/>
      <c r="Y335" s="27"/>
      <c r="Z335" s="27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BT335" s="8"/>
      <c r="BU335" s="8"/>
      <c r="BV335" s="8"/>
      <c r="BW335" s="8"/>
      <c r="BX335" s="8"/>
      <c r="BY335" s="8"/>
      <c r="BZ335" s="8"/>
      <c r="CA335" s="8"/>
      <c r="CB335" s="8"/>
      <c r="CC335" s="8"/>
      <c r="CD335" s="8"/>
      <c r="CE335" s="8"/>
      <c r="CF335" s="8"/>
    </row>
    <row r="336" spans="1:84" ht="15.75" customHeight="1" x14ac:dyDescent="0.25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27"/>
      <c r="W336" s="27"/>
      <c r="X336" s="27"/>
      <c r="Y336" s="27"/>
      <c r="Z336" s="27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BT336" s="8"/>
      <c r="BU336" s="8"/>
      <c r="BV336" s="8"/>
      <c r="BW336" s="8"/>
      <c r="BX336" s="8"/>
      <c r="BY336" s="8"/>
      <c r="BZ336" s="8"/>
      <c r="CA336" s="8"/>
      <c r="CB336" s="8"/>
      <c r="CC336" s="8"/>
      <c r="CD336" s="8"/>
      <c r="CE336" s="8"/>
      <c r="CF336" s="8"/>
    </row>
    <row r="337" spans="1:84" ht="15.75" customHeight="1" x14ac:dyDescent="0.25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27"/>
      <c r="W337" s="27"/>
      <c r="X337" s="27"/>
      <c r="Y337" s="27"/>
      <c r="Z337" s="27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BT337" s="8"/>
      <c r="BU337" s="8"/>
      <c r="BV337" s="8"/>
      <c r="BW337" s="8"/>
      <c r="BX337" s="8"/>
      <c r="BY337" s="8"/>
      <c r="BZ337" s="8"/>
      <c r="CA337" s="8"/>
      <c r="CB337" s="8"/>
      <c r="CC337" s="8"/>
      <c r="CD337" s="8"/>
      <c r="CE337" s="8"/>
      <c r="CF337" s="8"/>
    </row>
    <row r="338" spans="1:84" ht="15.75" customHeight="1" x14ac:dyDescent="0.25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27"/>
      <c r="W338" s="27"/>
      <c r="X338" s="27"/>
      <c r="Y338" s="27"/>
      <c r="Z338" s="27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BT338" s="8"/>
      <c r="BU338" s="8"/>
      <c r="BV338" s="8"/>
      <c r="BW338" s="8"/>
      <c r="BX338" s="8"/>
      <c r="BY338" s="8"/>
      <c r="BZ338" s="8"/>
      <c r="CA338" s="8"/>
      <c r="CB338" s="8"/>
      <c r="CC338" s="8"/>
      <c r="CD338" s="8"/>
      <c r="CE338" s="8"/>
      <c r="CF338" s="8"/>
    </row>
    <row r="339" spans="1:84" ht="15.75" customHeight="1" x14ac:dyDescent="0.25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27"/>
      <c r="W339" s="27"/>
      <c r="X339" s="27"/>
      <c r="Y339" s="27"/>
      <c r="Z339" s="27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8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BT339" s="8"/>
      <c r="BU339" s="8"/>
      <c r="BV339" s="8"/>
      <c r="BW339" s="8"/>
      <c r="BX339" s="8"/>
      <c r="BY339" s="8"/>
      <c r="BZ339" s="8"/>
      <c r="CA339" s="8"/>
      <c r="CB339" s="8"/>
      <c r="CC339" s="8"/>
      <c r="CD339" s="8"/>
      <c r="CE339" s="8"/>
      <c r="CF339" s="8"/>
    </row>
    <row r="340" spans="1:84" ht="15.75" customHeight="1" x14ac:dyDescent="0.25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27"/>
      <c r="W340" s="27"/>
      <c r="X340" s="27"/>
      <c r="Y340" s="27"/>
      <c r="Z340" s="27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8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BT340" s="8"/>
      <c r="BU340" s="8"/>
      <c r="BV340" s="8"/>
      <c r="BW340" s="8"/>
      <c r="BX340" s="8"/>
      <c r="BY340" s="8"/>
      <c r="BZ340" s="8"/>
      <c r="CA340" s="8"/>
      <c r="CB340" s="8"/>
      <c r="CC340" s="8"/>
      <c r="CD340" s="8"/>
      <c r="CE340" s="8"/>
      <c r="CF340" s="8"/>
    </row>
    <row r="341" spans="1:84" ht="15.75" customHeight="1" x14ac:dyDescent="0.25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27"/>
      <c r="W341" s="27"/>
      <c r="X341" s="27"/>
      <c r="Y341" s="27"/>
      <c r="Z341" s="27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8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BT341" s="8"/>
      <c r="BU341" s="8"/>
      <c r="BV341" s="8"/>
      <c r="BW341" s="8"/>
      <c r="BX341" s="8"/>
      <c r="BY341" s="8"/>
      <c r="BZ341" s="8"/>
      <c r="CA341" s="8"/>
      <c r="CB341" s="8"/>
      <c r="CC341" s="8"/>
      <c r="CD341" s="8"/>
      <c r="CE341" s="8"/>
      <c r="CF341" s="8"/>
    </row>
    <row r="342" spans="1:84" ht="15.75" customHeight="1" x14ac:dyDescent="0.25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27"/>
      <c r="W342" s="27"/>
      <c r="X342" s="27"/>
      <c r="Y342" s="27"/>
      <c r="Z342" s="27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  <c r="AX342" s="8"/>
      <c r="AY342" s="8"/>
      <c r="AZ342" s="8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BT342" s="8"/>
      <c r="BU342" s="8"/>
      <c r="BV342" s="8"/>
      <c r="BW342" s="8"/>
      <c r="BX342" s="8"/>
      <c r="BY342" s="8"/>
      <c r="BZ342" s="8"/>
      <c r="CA342" s="8"/>
      <c r="CB342" s="8"/>
      <c r="CC342" s="8"/>
      <c r="CD342" s="8"/>
      <c r="CE342" s="8"/>
      <c r="CF342" s="8"/>
    </row>
    <row r="343" spans="1:84" ht="15.75" customHeight="1" x14ac:dyDescent="0.25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27"/>
      <c r="W343" s="27"/>
      <c r="X343" s="27"/>
      <c r="Y343" s="27"/>
      <c r="Z343" s="27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BT343" s="8"/>
      <c r="BU343" s="8"/>
      <c r="BV343" s="8"/>
      <c r="BW343" s="8"/>
      <c r="BX343" s="8"/>
      <c r="BY343" s="8"/>
      <c r="BZ343" s="8"/>
      <c r="CA343" s="8"/>
      <c r="CB343" s="8"/>
      <c r="CC343" s="8"/>
      <c r="CD343" s="8"/>
      <c r="CE343" s="8"/>
      <c r="CF343" s="8"/>
    </row>
    <row r="344" spans="1:84" ht="15.75" customHeight="1" x14ac:dyDescent="0.25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27"/>
      <c r="W344" s="27"/>
      <c r="X344" s="27"/>
      <c r="Y344" s="27"/>
      <c r="Z344" s="27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8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BT344" s="8"/>
      <c r="BU344" s="8"/>
      <c r="BV344" s="8"/>
      <c r="BW344" s="8"/>
      <c r="BX344" s="8"/>
      <c r="BY344" s="8"/>
      <c r="BZ344" s="8"/>
      <c r="CA344" s="8"/>
      <c r="CB344" s="8"/>
      <c r="CC344" s="8"/>
      <c r="CD344" s="8"/>
      <c r="CE344" s="8"/>
      <c r="CF344" s="8"/>
    </row>
    <row r="345" spans="1:84" ht="15.75" customHeight="1" x14ac:dyDescent="0.25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27"/>
      <c r="W345" s="27"/>
      <c r="X345" s="27"/>
      <c r="Y345" s="27"/>
      <c r="Z345" s="27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8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BT345" s="8"/>
      <c r="BU345" s="8"/>
      <c r="BV345" s="8"/>
      <c r="BW345" s="8"/>
      <c r="BX345" s="8"/>
      <c r="BY345" s="8"/>
      <c r="BZ345" s="8"/>
      <c r="CA345" s="8"/>
      <c r="CB345" s="8"/>
      <c r="CC345" s="8"/>
      <c r="CD345" s="8"/>
      <c r="CE345" s="8"/>
      <c r="CF345" s="8"/>
    </row>
    <row r="346" spans="1:84" ht="15.75" customHeight="1" x14ac:dyDescent="0.25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27"/>
      <c r="W346" s="27"/>
      <c r="X346" s="27"/>
      <c r="Y346" s="27"/>
      <c r="Z346" s="27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BT346" s="8"/>
      <c r="BU346" s="8"/>
      <c r="BV346" s="8"/>
      <c r="BW346" s="8"/>
      <c r="BX346" s="8"/>
      <c r="BY346" s="8"/>
      <c r="BZ346" s="8"/>
      <c r="CA346" s="8"/>
      <c r="CB346" s="8"/>
      <c r="CC346" s="8"/>
      <c r="CD346" s="8"/>
      <c r="CE346" s="8"/>
      <c r="CF346" s="8"/>
    </row>
    <row r="347" spans="1:84" ht="15.75" customHeight="1" x14ac:dyDescent="0.25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27"/>
      <c r="W347" s="27"/>
      <c r="X347" s="27"/>
      <c r="Y347" s="27"/>
      <c r="Z347" s="27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BT347" s="8"/>
      <c r="BU347" s="8"/>
      <c r="BV347" s="8"/>
      <c r="BW347" s="8"/>
      <c r="BX347" s="8"/>
      <c r="BY347" s="8"/>
      <c r="BZ347" s="8"/>
      <c r="CA347" s="8"/>
      <c r="CB347" s="8"/>
      <c r="CC347" s="8"/>
      <c r="CD347" s="8"/>
      <c r="CE347" s="8"/>
      <c r="CF347" s="8"/>
    </row>
    <row r="348" spans="1:84" ht="15.75" customHeight="1" x14ac:dyDescent="0.25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27"/>
      <c r="W348" s="27"/>
      <c r="X348" s="27"/>
      <c r="Y348" s="27"/>
      <c r="Z348" s="27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BT348" s="8"/>
      <c r="BU348" s="8"/>
      <c r="BV348" s="8"/>
      <c r="BW348" s="8"/>
      <c r="BX348" s="8"/>
      <c r="BY348" s="8"/>
      <c r="BZ348" s="8"/>
      <c r="CA348" s="8"/>
      <c r="CB348" s="8"/>
      <c r="CC348" s="8"/>
      <c r="CD348" s="8"/>
      <c r="CE348" s="8"/>
      <c r="CF348" s="8"/>
    </row>
    <row r="349" spans="1:84" ht="15.75" customHeight="1" x14ac:dyDescent="0.25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27"/>
      <c r="W349" s="27"/>
      <c r="X349" s="27"/>
      <c r="Y349" s="27"/>
      <c r="Z349" s="27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8"/>
      <c r="AT349" s="8"/>
      <c r="AU349" s="8"/>
      <c r="AV349" s="8"/>
      <c r="AW349" s="8"/>
      <c r="AX349" s="8"/>
      <c r="AY349" s="8"/>
      <c r="AZ349" s="8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BT349" s="8"/>
      <c r="BU349" s="8"/>
      <c r="BV349" s="8"/>
      <c r="BW349" s="8"/>
      <c r="BX349" s="8"/>
      <c r="BY349" s="8"/>
      <c r="BZ349" s="8"/>
      <c r="CA349" s="8"/>
      <c r="CB349" s="8"/>
      <c r="CC349" s="8"/>
      <c r="CD349" s="8"/>
      <c r="CE349" s="8"/>
      <c r="CF349" s="8"/>
    </row>
    <row r="350" spans="1:84" ht="15.75" customHeight="1" x14ac:dyDescent="0.25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27"/>
      <c r="W350" s="27"/>
      <c r="X350" s="27"/>
      <c r="Y350" s="27"/>
      <c r="Z350" s="27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BT350" s="8"/>
      <c r="BU350" s="8"/>
      <c r="BV350" s="8"/>
      <c r="BW350" s="8"/>
      <c r="BX350" s="8"/>
      <c r="BY350" s="8"/>
      <c r="BZ350" s="8"/>
      <c r="CA350" s="8"/>
      <c r="CB350" s="8"/>
      <c r="CC350" s="8"/>
      <c r="CD350" s="8"/>
      <c r="CE350" s="8"/>
      <c r="CF350" s="8"/>
    </row>
    <row r="351" spans="1:84" ht="15.75" customHeight="1" x14ac:dyDescent="0.25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27"/>
      <c r="W351" s="27"/>
      <c r="X351" s="27"/>
      <c r="Y351" s="27"/>
      <c r="Z351" s="27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8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BT351" s="8"/>
      <c r="BU351" s="8"/>
      <c r="BV351" s="8"/>
      <c r="BW351" s="8"/>
      <c r="BX351" s="8"/>
      <c r="BY351" s="8"/>
      <c r="BZ351" s="8"/>
      <c r="CA351" s="8"/>
      <c r="CB351" s="8"/>
      <c r="CC351" s="8"/>
      <c r="CD351" s="8"/>
      <c r="CE351" s="8"/>
      <c r="CF351" s="8"/>
    </row>
    <row r="352" spans="1:84" ht="15.75" customHeight="1" x14ac:dyDescent="0.25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27"/>
      <c r="W352" s="27"/>
      <c r="X352" s="27"/>
      <c r="Y352" s="27"/>
      <c r="Z352" s="27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8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BT352" s="8"/>
      <c r="BU352" s="8"/>
      <c r="BV352" s="8"/>
      <c r="BW352" s="8"/>
      <c r="BX352" s="8"/>
      <c r="BY352" s="8"/>
      <c r="BZ352" s="8"/>
      <c r="CA352" s="8"/>
      <c r="CB352" s="8"/>
      <c r="CC352" s="8"/>
      <c r="CD352" s="8"/>
      <c r="CE352" s="8"/>
      <c r="CF352" s="8"/>
    </row>
    <row r="353" spans="1:84" ht="15.75" customHeight="1" x14ac:dyDescent="0.25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27"/>
      <c r="W353" s="27"/>
      <c r="X353" s="27"/>
      <c r="Y353" s="27"/>
      <c r="Z353" s="27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BT353" s="8"/>
      <c r="BU353" s="8"/>
      <c r="BV353" s="8"/>
      <c r="BW353" s="8"/>
      <c r="BX353" s="8"/>
      <c r="BY353" s="8"/>
      <c r="BZ353" s="8"/>
      <c r="CA353" s="8"/>
      <c r="CB353" s="8"/>
      <c r="CC353" s="8"/>
      <c r="CD353" s="8"/>
      <c r="CE353" s="8"/>
      <c r="CF353" s="8"/>
    </row>
    <row r="354" spans="1:84" ht="15.75" customHeight="1" x14ac:dyDescent="0.25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27"/>
      <c r="W354" s="27"/>
      <c r="X354" s="27"/>
      <c r="Y354" s="27"/>
      <c r="Z354" s="27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BT354" s="8"/>
      <c r="BU354" s="8"/>
      <c r="BV354" s="8"/>
      <c r="BW354" s="8"/>
      <c r="BX354" s="8"/>
      <c r="BY354" s="8"/>
      <c r="BZ354" s="8"/>
      <c r="CA354" s="8"/>
      <c r="CB354" s="8"/>
      <c r="CC354" s="8"/>
      <c r="CD354" s="8"/>
      <c r="CE354" s="8"/>
      <c r="CF354" s="8"/>
    </row>
    <row r="355" spans="1:84" ht="15.75" customHeight="1" x14ac:dyDescent="0.25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27"/>
      <c r="W355" s="27"/>
      <c r="X355" s="27"/>
      <c r="Y355" s="27"/>
      <c r="Z355" s="27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BT355" s="8"/>
      <c r="BU355" s="8"/>
      <c r="BV355" s="8"/>
      <c r="BW355" s="8"/>
      <c r="BX355" s="8"/>
      <c r="BY355" s="8"/>
      <c r="BZ355" s="8"/>
      <c r="CA355" s="8"/>
      <c r="CB355" s="8"/>
      <c r="CC355" s="8"/>
      <c r="CD355" s="8"/>
      <c r="CE355" s="8"/>
      <c r="CF355" s="8"/>
    </row>
    <row r="356" spans="1:84" ht="15.75" customHeight="1" x14ac:dyDescent="0.25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27"/>
      <c r="W356" s="27"/>
      <c r="X356" s="27"/>
      <c r="Y356" s="27"/>
      <c r="Z356" s="27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  <c r="AS356" s="8"/>
      <c r="AT356" s="8"/>
      <c r="AU356" s="8"/>
      <c r="AV356" s="8"/>
      <c r="AW356" s="8"/>
      <c r="AX356" s="8"/>
      <c r="AY356" s="8"/>
      <c r="AZ356" s="8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BT356" s="8"/>
      <c r="BU356" s="8"/>
      <c r="BV356" s="8"/>
      <c r="BW356" s="8"/>
      <c r="BX356" s="8"/>
      <c r="BY356" s="8"/>
      <c r="BZ356" s="8"/>
      <c r="CA356" s="8"/>
      <c r="CB356" s="8"/>
      <c r="CC356" s="8"/>
      <c r="CD356" s="8"/>
      <c r="CE356" s="8"/>
      <c r="CF356" s="8"/>
    </row>
    <row r="357" spans="1:84" ht="15.75" customHeight="1" x14ac:dyDescent="0.25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27"/>
      <c r="W357" s="27"/>
      <c r="X357" s="27"/>
      <c r="Y357" s="27"/>
      <c r="Z357" s="27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  <c r="AS357" s="8"/>
      <c r="AT357" s="8"/>
      <c r="AU357" s="8"/>
      <c r="AV357" s="8"/>
      <c r="AW357" s="8"/>
      <c r="AX357" s="8"/>
      <c r="AY357" s="8"/>
      <c r="AZ357" s="8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BT357" s="8"/>
      <c r="BU357" s="8"/>
      <c r="BV357" s="8"/>
      <c r="BW357" s="8"/>
      <c r="BX357" s="8"/>
      <c r="BY357" s="8"/>
      <c r="BZ357" s="8"/>
      <c r="CA357" s="8"/>
      <c r="CB357" s="8"/>
      <c r="CC357" s="8"/>
      <c r="CD357" s="8"/>
      <c r="CE357" s="8"/>
      <c r="CF357" s="8"/>
    </row>
    <row r="358" spans="1:84" ht="15.75" customHeight="1" x14ac:dyDescent="0.25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27"/>
      <c r="W358" s="27"/>
      <c r="X358" s="27"/>
      <c r="Y358" s="27"/>
      <c r="Z358" s="27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  <c r="AT358" s="8"/>
      <c r="AU358" s="8"/>
      <c r="AV358" s="8"/>
      <c r="AW358" s="8"/>
      <c r="AX358" s="8"/>
      <c r="AY358" s="8"/>
      <c r="AZ358" s="8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BT358" s="8"/>
      <c r="BU358" s="8"/>
      <c r="BV358" s="8"/>
      <c r="BW358" s="8"/>
      <c r="BX358" s="8"/>
      <c r="BY358" s="8"/>
      <c r="BZ358" s="8"/>
      <c r="CA358" s="8"/>
      <c r="CB358" s="8"/>
      <c r="CC358" s="8"/>
      <c r="CD358" s="8"/>
      <c r="CE358" s="8"/>
      <c r="CF358" s="8"/>
    </row>
    <row r="359" spans="1:84" ht="15.75" customHeight="1" x14ac:dyDescent="0.25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27"/>
      <c r="W359" s="27"/>
      <c r="X359" s="27"/>
      <c r="Y359" s="27"/>
      <c r="Z359" s="27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  <c r="AQ359" s="8"/>
      <c r="AR359" s="8"/>
      <c r="AS359" s="8"/>
      <c r="AT359" s="8"/>
      <c r="AU359" s="8"/>
      <c r="AV359" s="8"/>
      <c r="AW359" s="8"/>
      <c r="AX359" s="8"/>
      <c r="AY359" s="8"/>
      <c r="AZ359" s="8"/>
      <c r="BA359" s="8"/>
      <c r="BB359" s="8"/>
      <c r="BC359" s="8"/>
      <c r="BD359" s="8"/>
      <c r="BE359" s="8"/>
      <c r="BF359" s="8"/>
      <c r="BG359" s="8"/>
      <c r="BH359" s="8"/>
      <c r="BI359" s="8"/>
      <c r="BJ359" s="8"/>
      <c r="BK359" s="8"/>
      <c r="BL359" s="8"/>
      <c r="BM359" s="8"/>
      <c r="BN359" s="8"/>
      <c r="BO359" s="8"/>
      <c r="BP359" s="8"/>
      <c r="BQ359" s="8"/>
      <c r="BR359" s="8"/>
      <c r="BS359" s="8"/>
      <c r="BT359" s="8"/>
      <c r="BU359" s="8"/>
      <c r="BV359" s="8"/>
      <c r="BW359" s="8"/>
      <c r="BX359" s="8"/>
      <c r="BY359" s="8"/>
      <c r="BZ359" s="8"/>
      <c r="CA359" s="8"/>
      <c r="CB359" s="8"/>
      <c r="CC359" s="8"/>
      <c r="CD359" s="8"/>
      <c r="CE359" s="8"/>
      <c r="CF359" s="8"/>
    </row>
    <row r="360" spans="1:84" ht="15.75" customHeight="1" x14ac:dyDescent="0.25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27"/>
      <c r="W360" s="27"/>
      <c r="X360" s="27"/>
      <c r="Y360" s="27"/>
      <c r="Z360" s="27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  <c r="AS360" s="8"/>
      <c r="AT360" s="8"/>
      <c r="AU360" s="8"/>
      <c r="AV360" s="8"/>
      <c r="AW360" s="8"/>
      <c r="AX360" s="8"/>
      <c r="AY360" s="8"/>
      <c r="AZ360" s="8"/>
      <c r="BA360" s="8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  <c r="BN360" s="8"/>
      <c r="BO360" s="8"/>
      <c r="BP360" s="8"/>
      <c r="BQ360" s="8"/>
      <c r="BR360" s="8"/>
      <c r="BS360" s="8"/>
      <c r="BT360" s="8"/>
      <c r="BU360" s="8"/>
      <c r="BV360" s="8"/>
      <c r="BW360" s="8"/>
      <c r="BX360" s="8"/>
      <c r="BY360" s="8"/>
      <c r="BZ360" s="8"/>
      <c r="CA360" s="8"/>
      <c r="CB360" s="8"/>
      <c r="CC360" s="8"/>
      <c r="CD360" s="8"/>
      <c r="CE360" s="8"/>
      <c r="CF360" s="8"/>
    </row>
    <row r="361" spans="1:84" ht="15.75" customHeight="1" x14ac:dyDescent="0.25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27"/>
      <c r="W361" s="27"/>
      <c r="X361" s="27"/>
      <c r="Y361" s="27"/>
      <c r="Z361" s="27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  <c r="AS361" s="8"/>
      <c r="AT361" s="8"/>
      <c r="AU361" s="8"/>
      <c r="AV361" s="8"/>
      <c r="AW361" s="8"/>
      <c r="AX361" s="8"/>
      <c r="AY361" s="8"/>
      <c r="AZ361" s="8"/>
      <c r="BA361" s="8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  <c r="BN361" s="8"/>
      <c r="BO361" s="8"/>
      <c r="BP361" s="8"/>
      <c r="BQ361" s="8"/>
      <c r="BR361" s="8"/>
      <c r="BS361" s="8"/>
      <c r="BT361" s="8"/>
      <c r="BU361" s="8"/>
      <c r="BV361" s="8"/>
      <c r="BW361" s="8"/>
      <c r="BX361" s="8"/>
      <c r="BY361" s="8"/>
      <c r="BZ361" s="8"/>
      <c r="CA361" s="8"/>
      <c r="CB361" s="8"/>
      <c r="CC361" s="8"/>
      <c r="CD361" s="8"/>
      <c r="CE361" s="8"/>
      <c r="CF361" s="8"/>
    </row>
    <row r="362" spans="1:84" ht="15.75" customHeight="1" x14ac:dyDescent="0.25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27"/>
      <c r="W362" s="27"/>
      <c r="X362" s="27"/>
      <c r="Y362" s="27"/>
      <c r="Z362" s="27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  <c r="AQ362" s="8"/>
      <c r="AR362" s="8"/>
      <c r="AS362" s="8"/>
      <c r="AT362" s="8"/>
      <c r="AU362" s="8"/>
      <c r="AV362" s="8"/>
      <c r="AW362" s="8"/>
      <c r="AX362" s="8"/>
      <c r="AY362" s="8"/>
      <c r="AZ362" s="8"/>
      <c r="BA362" s="8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  <c r="BN362" s="8"/>
      <c r="BO362" s="8"/>
      <c r="BP362" s="8"/>
      <c r="BQ362" s="8"/>
      <c r="BR362" s="8"/>
      <c r="BS362" s="8"/>
      <c r="BT362" s="8"/>
      <c r="BU362" s="8"/>
      <c r="BV362" s="8"/>
      <c r="BW362" s="8"/>
      <c r="BX362" s="8"/>
      <c r="BY362" s="8"/>
      <c r="BZ362" s="8"/>
      <c r="CA362" s="8"/>
      <c r="CB362" s="8"/>
      <c r="CC362" s="8"/>
      <c r="CD362" s="8"/>
      <c r="CE362" s="8"/>
      <c r="CF362" s="8"/>
    </row>
    <row r="363" spans="1:84" ht="15.75" customHeight="1" x14ac:dyDescent="0.25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27"/>
      <c r="W363" s="27"/>
      <c r="X363" s="27"/>
      <c r="Y363" s="27"/>
      <c r="Z363" s="27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  <c r="AS363" s="8"/>
      <c r="AT363" s="8"/>
      <c r="AU363" s="8"/>
      <c r="AV363" s="8"/>
      <c r="AW363" s="8"/>
      <c r="AX363" s="8"/>
      <c r="AY363" s="8"/>
      <c r="AZ363" s="8"/>
      <c r="BA363" s="8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  <c r="BN363" s="8"/>
      <c r="BO363" s="8"/>
      <c r="BP363" s="8"/>
      <c r="BQ363" s="8"/>
      <c r="BR363" s="8"/>
      <c r="BS363" s="8"/>
      <c r="BT363" s="8"/>
      <c r="BU363" s="8"/>
      <c r="BV363" s="8"/>
      <c r="BW363" s="8"/>
      <c r="BX363" s="8"/>
      <c r="BY363" s="8"/>
      <c r="BZ363" s="8"/>
      <c r="CA363" s="8"/>
      <c r="CB363" s="8"/>
      <c r="CC363" s="8"/>
      <c r="CD363" s="8"/>
      <c r="CE363" s="8"/>
      <c r="CF363" s="8"/>
    </row>
    <row r="364" spans="1:84" ht="15.75" customHeight="1" x14ac:dyDescent="0.25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27"/>
      <c r="W364" s="27"/>
      <c r="X364" s="27"/>
      <c r="Y364" s="27"/>
      <c r="Z364" s="27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  <c r="AQ364" s="8"/>
      <c r="AR364" s="8"/>
      <c r="AS364" s="8"/>
      <c r="AT364" s="8"/>
      <c r="AU364" s="8"/>
      <c r="AV364" s="8"/>
      <c r="AW364" s="8"/>
      <c r="AX364" s="8"/>
      <c r="AY364" s="8"/>
      <c r="AZ364" s="8"/>
      <c r="BA364" s="8"/>
      <c r="BB364" s="8"/>
      <c r="BC364" s="8"/>
      <c r="BD364" s="8"/>
      <c r="BE364" s="8"/>
      <c r="BF364" s="8"/>
      <c r="BG364" s="8"/>
      <c r="BH364" s="8"/>
      <c r="BI364" s="8"/>
      <c r="BJ364" s="8"/>
      <c r="BK364" s="8"/>
      <c r="BL364" s="8"/>
      <c r="BM364" s="8"/>
      <c r="BN364" s="8"/>
      <c r="BO364" s="8"/>
      <c r="BP364" s="8"/>
      <c r="BQ364" s="8"/>
      <c r="BR364" s="8"/>
      <c r="BS364" s="8"/>
      <c r="BT364" s="8"/>
      <c r="BU364" s="8"/>
      <c r="BV364" s="8"/>
      <c r="BW364" s="8"/>
      <c r="BX364" s="8"/>
      <c r="BY364" s="8"/>
      <c r="BZ364" s="8"/>
      <c r="CA364" s="8"/>
      <c r="CB364" s="8"/>
      <c r="CC364" s="8"/>
      <c r="CD364" s="8"/>
      <c r="CE364" s="8"/>
      <c r="CF364" s="8"/>
    </row>
    <row r="365" spans="1:84" ht="15.75" customHeight="1" x14ac:dyDescent="0.25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27"/>
      <c r="W365" s="27"/>
      <c r="X365" s="27"/>
      <c r="Y365" s="27"/>
      <c r="Z365" s="27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  <c r="AQ365" s="8"/>
      <c r="AR365" s="8"/>
      <c r="AS365" s="8"/>
      <c r="AT365" s="8"/>
      <c r="AU365" s="8"/>
      <c r="AV365" s="8"/>
      <c r="AW365" s="8"/>
      <c r="AX365" s="8"/>
      <c r="AY365" s="8"/>
      <c r="AZ365" s="8"/>
      <c r="BA365" s="8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  <c r="BN365" s="8"/>
      <c r="BO365" s="8"/>
      <c r="BP365" s="8"/>
      <c r="BQ365" s="8"/>
      <c r="BR365" s="8"/>
      <c r="BS365" s="8"/>
      <c r="BT365" s="8"/>
      <c r="BU365" s="8"/>
      <c r="BV365" s="8"/>
      <c r="BW365" s="8"/>
      <c r="BX365" s="8"/>
      <c r="BY365" s="8"/>
      <c r="BZ365" s="8"/>
      <c r="CA365" s="8"/>
      <c r="CB365" s="8"/>
      <c r="CC365" s="8"/>
      <c r="CD365" s="8"/>
      <c r="CE365" s="8"/>
      <c r="CF365" s="8"/>
    </row>
    <row r="366" spans="1:84" ht="15.75" customHeight="1" x14ac:dyDescent="0.25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27"/>
      <c r="W366" s="27"/>
      <c r="X366" s="27"/>
      <c r="Y366" s="27"/>
      <c r="Z366" s="27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  <c r="AS366" s="8"/>
      <c r="AT366" s="8"/>
      <c r="AU366" s="8"/>
      <c r="AV366" s="8"/>
      <c r="AW366" s="8"/>
      <c r="AX366" s="8"/>
      <c r="AY366" s="8"/>
      <c r="AZ366" s="8"/>
      <c r="BA366" s="8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  <c r="BN366" s="8"/>
      <c r="BO366" s="8"/>
      <c r="BP366" s="8"/>
      <c r="BQ366" s="8"/>
      <c r="BR366" s="8"/>
      <c r="BS366" s="8"/>
      <c r="BT366" s="8"/>
      <c r="BU366" s="8"/>
      <c r="BV366" s="8"/>
      <c r="BW366" s="8"/>
      <c r="BX366" s="8"/>
      <c r="BY366" s="8"/>
      <c r="BZ366" s="8"/>
      <c r="CA366" s="8"/>
      <c r="CB366" s="8"/>
      <c r="CC366" s="8"/>
      <c r="CD366" s="8"/>
      <c r="CE366" s="8"/>
      <c r="CF366" s="8"/>
    </row>
    <row r="367" spans="1:84" ht="15.75" customHeight="1" x14ac:dyDescent="0.25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27"/>
      <c r="W367" s="27"/>
      <c r="X367" s="27"/>
      <c r="Y367" s="27"/>
      <c r="Z367" s="27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  <c r="AT367" s="8"/>
      <c r="AU367" s="8"/>
      <c r="AV367" s="8"/>
      <c r="AW367" s="8"/>
      <c r="AX367" s="8"/>
      <c r="AY367" s="8"/>
      <c r="AZ367" s="8"/>
      <c r="BA367" s="8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  <c r="BN367" s="8"/>
      <c r="BO367" s="8"/>
      <c r="BP367" s="8"/>
      <c r="BQ367" s="8"/>
      <c r="BR367" s="8"/>
      <c r="BS367" s="8"/>
      <c r="BT367" s="8"/>
      <c r="BU367" s="8"/>
      <c r="BV367" s="8"/>
      <c r="BW367" s="8"/>
      <c r="BX367" s="8"/>
      <c r="BY367" s="8"/>
      <c r="BZ367" s="8"/>
      <c r="CA367" s="8"/>
      <c r="CB367" s="8"/>
      <c r="CC367" s="8"/>
      <c r="CD367" s="8"/>
      <c r="CE367" s="8"/>
      <c r="CF367" s="8"/>
    </row>
    <row r="368" spans="1:84" ht="15.75" customHeight="1" x14ac:dyDescent="0.25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27"/>
      <c r="W368" s="27"/>
      <c r="X368" s="27"/>
      <c r="Y368" s="27"/>
      <c r="Z368" s="27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  <c r="AS368" s="8"/>
      <c r="AT368" s="8"/>
      <c r="AU368" s="8"/>
      <c r="AV368" s="8"/>
      <c r="AW368" s="8"/>
      <c r="AX368" s="8"/>
      <c r="AY368" s="8"/>
      <c r="AZ368" s="8"/>
      <c r="BA368" s="8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  <c r="BN368" s="8"/>
      <c r="BO368" s="8"/>
      <c r="BP368" s="8"/>
      <c r="BQ368" s="8"/>
      <c r="BR368" s="8"/>
      <c r="BS368" s="8"/>
      <c r="BT368" s="8"/>
      <c r="BU368" s="8"/>
      <c r="BV368" s="8"/>
      <c r="BW368" s="8"/>
      <c r="BX368" s="8"/>
      <c r="BY368" s="8"/>
      <c r="BZ368" s="8"/>
      <c r="CA368" s="8"/>
      <c r="CB368" s="8"/>
      <c r="CC368" s="8"/>
      <c r="CD368" s="8"/>
      <c r="CE368" s="8"/>
      <c r="CF368" s="8"/>
    </row>
    <row r="369" spans="1:84" ht="15.75" customHeight="1" x14ac:dyDescent="0.25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27"/>
      <c r="W369" s="27"/>
      <c r="X369" s="27"/>
      <c r="Y369" s="27"/>
      <c r="Z369" s="27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  <c r="AN369" s="8"/>
      <c r="AO369" s="8"/>
      <c r="AP369" s="8"/>
      <c r="AQ369" s="8"/>
      <c r="AR369" s="8"/>
      <c r="AS369" s="8"/>
      <c r="AT369" s="8"/>
      <c r="AU369" s="8"/>
      <c r="AV369" s="8"/>
      <c r="AW369" s="8"/>
      <c r="AX369" s="8"/>
      <c r="AY369" s="8"/>
      <c r="AZ369" s="8"/>
      <c r="BA369" s="8"/>
      <c r="BB369" s="8"/>
      <c r="BC369" s="8"/>
      <c r="BD369" s="8"/>
      <c r="BE369" s="8"/>
      <c r="BF369" s="8"/>
      <c r="BG369" s="8"/>
      <c r="BH369" s="8"/>
      <c r="BI369" s="8"/>
      <c r="BJ369" s="8"/>
      <c r="BK369" s="8"/>
      <c r="BL369" s="8"/>
      <c r="BM369" s="8"/>
      <c r="BN369" s="8"/>
      <c r="BO369" s="8"/>
      <c r="BP369" s="8"/>
      <c r="BQ369" s="8"/>
      <c r="BR369" s="8"/>
      <c r="BS369" s="8"/>
      <c r="BT369" s="8"/>
      <c r="BU369" s="8"/>
      <c r="BV369" s="8"/>
      <c r="BW369" s="8"/>
      <c r="BX369" s="8"/>
      <c r="BY369" s="8"/>
      <c r="BZ369" s="8"/>
      <c r="CA369" s="8"/>
      <c r="CB369" s="8"/>
      <c r="CC369" s="8"/>
      <c r="CD369" s="8"/>
      <c r="CE369" s="8"/>
      <c r="CF369" s="8"/>
    </row>
    <row r="370" spans="1:84" ht="15.75" customHeight="1" x14ac:dyDescent="0.25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27"/>
      <c r="W370" s="27"/>
      <c r="X370" s="27"/>
      <c r="Y370" s="27"/>
      <c r="Z370" s="27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  <c r="AO370" s="8"/>
      <c r="AP370" s="8"/>
      <c r="AQ370" s="8"/>
      <c r="AR370" s="8"/>
      <c r="AS370" s="8"/>
      <c r="AT370" s="8"/>
      <c r="AU370" s="8"/>
      <c r="AV370" s="8"/>
      <c r="AW370" s="8"/>
      <c r="AX370" s="8"/>
      <c r="AY370" s="8"/>
      <c r="AZ370" s="8"/>
      <c r="BA370" s="8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  <c r="BN370" s="8"/>
      <c r="BO370" s="8"/>
      <c r="BP370" s="8"/>
      <c r="BQ370" s="8"/>
      <c r="BR370" s="8"/>
      <c r="BS370" s="8"/>
      <c r="BT370" s="8"/>
      <c r="BU370" s="8"/>
      <c r="BV370" s="8"/>
      <c r="BW370" s="8"/>
      <c r="BX370" s="8"/>
      <c r="BY370" s="8"/>
      <c r="BZ370" s="8"/>
      <c r="CA370" s="8"/>
      <c r="CB370" s="8"/>
      <c r="CC370" s="8"/>
      <c r="CD370" s="8"/>
      <c r="CE370" s="8"/>
      <c r="CF370" s="8"/>
    </row>
    <row r="371" spans="1:84" ht="15.75" customHeight="1" x14ac:dyDescent="0.25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27"/>
      <c r="W371" s="27"/>
      <c r="X371" s="27"/>
      <c r="Y371" s="27"/>
      <c r="Z371" s="27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  <c r="AQ371" s="8"/>
      <c r="AR371" s="8"/>
      <c r="AS371" s="8"/>
      <c r="AT371" s="8"/>
      <c r="AU371" s="8"/>
      <c r="AV371" s="8"/>
      <c r="AW371" s="8"/>
      <c r="AX371" s="8"/>
      <c r="AY371" s="8"/>
      <c r="AZ371" s="8"/>
      <c r="BA371" s="8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8"/>
      <c r="BM371" s="8"/>
      <c r="BN371" s="8"/>
      <c r="BO371" s="8"/>
      <c r="BP371" s="8"/>
      <c r="BQ371" s="8"/>
      <c r="BR371" s="8"/>
      <c r="BS371" s="8"/>
      <c r="BT371" s="8"/>
      <c r="BU371" s="8"/>
      <c r="BV371" s="8"/>
      <c r="BW371" s="8"/>
      <c r="BX371" s="8"/>
      <c r="BY371" s="8"/>
      <c r="BZ371" s="8"/>
      <c r="CA371" s="8"/>
      <c r="CB371" s="8"/>
      <c r="CC371" s="8"/>
      <c r="CD371" s="8"/>
      <c r="CE371" s="8"/>
      <c r="CF371" s="8"/>
    </row>
    <row r="372" spans="1:84" ht="15.75" customHeight="1" x14ac:dyDescent="0.25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27"/>
      <c r="W372" s="27"/>
      <c r="X372" s="27"/>
      <c r="Y372" s="27"/>
      <c r="Z372" s="27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  <c r="AO372" s="8"/>
      <c r="AP372" s="8"/>
      <c r="AQ372" s="8"/>
      <c r="AR372" s="8"/>
      <c r="AS372" s="8"/>
      <c r="AT372" s="8"/>
      <c r="AU372" s="8"/>
      <c r="AV372" s="8"/>
      <c r="AW372" s="8"/>
      <c r="AX372" s="8"/>
      <c r="AY372" s="8"/>
      <c r="AZ372" s="8"/>
      <c r="BA372" s="8"/>
      <c r="BB372" s="8"/>
      <c r="BC372" s="8"/>
      <c r="BD372" s="8"/>
      <c r="BE372" s="8"/>
      <c r="BF372" s="8"/>
      <c r="BG372" s="8"/>
      <c r="BH372" s="8"/>
      <c r="BI372" s="8"/>
      <c r="BJ372" s="8"/>
      <c r="BK372" s="8"/>
      <c r="BL372" s="8"/>
      <c r="BM372" s="8"/>
      <c r="BN372" s="8"/>
      <c r="BO372" s="8"/>
      <c r="BP372" s="8"/>
      <c r="BQ372" s="8"/>
      <c r="BR372" s="8"/>
      <c r="BS372" s="8"/>
      <c r="BT372" s="8"/>
      <c r="BU372" s="8"/>
      <c r="BV372" s="8"/>
      <c r="BW372" s="8"/>
      <c r="BX372" s="8"/>
      <c r="BY372" s="8"/>
      <c r="BZ372" s="8"/>
      <c r="CA372" s="8"/>
      <c r="CB372" s="8"/>
      <c r="CC372" s="8"/>
      <c r="CD372" s="8"/>
      <c r="CE372" s="8"/>
      <c r="CF372" s="8"/>
    </row>
    <row r="373" spans="1:84" ht="15.75" customHeight="1" x14ac:dyDescent="0.25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27"/>
      <c r="W373" s="27"/>
      <c r="X373" s="27"/>
      <c r="Y373" s="27"/>
      <c r="Z373" s="27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  <c r="AO373" s="8"/>
      <c r="AP373" s="8"/>
      <c r="AQ373" s="8"/>
      <c r="AR373" s="8"/>
      <c r="AS373" s="8"/>
      <c r="AT373" s="8"/>
      <c r="AU373" s="8"/>
      <c r="AV373" s="8"/>
      <c r="AW373" s="8"/>
      <c r="AX373" s="8"/>
      <c r="AY373" s="8"/>
      <c r="AZ373" s="8"/>
      <c r="BA373" s="8"/>
      <c r="BB373" s="8"/>
      <c r="BC373" s="8"/>
      <c r="BD373" s="8"/>
      <c r="BE373" s="8"/>
      <c r="BF373" s="8"/>
      <c r="BG373" s="8"/>
      <c r="BH373" s="8"/>
      <c r="BI373" s="8"/>
      <c r="BJ373" s="8"/>
      <c r="BK373" s="8"/>
      <c r="BL373" s="8"/>
      <c r="BM373" s="8"/>
      <c r="BN373" s="8"/>
      <c r="BO373" s="8"/>
      <c r="BP373" s="8"/>
      <c r="BQ373" s="8"/>
      <c r="BR373" s="8"/>
      <c r="BS373" s="8"/>
      <c r="BT373" s="8"/>
      <c r="BU373" s="8"/>
      <c r="BV373" s="8"/>
      <c r="BW373" s="8"/>
      <c r="BX373" s="8"/>
      <c r="BY373" s="8"/>
      <c r="BZ373" s="8"/>
      <c r="CA373" s="8"/>
      <c r="CB373" s="8"/>
      <c r="CC373" s="8"/>
      <c r="CD373" s="8"/>
      <c r="CE373" s="8"/>
      <c r="CF373" s="8"/>
    </row>
    <row r="374" spans="1:84" ht="15.75" customHeight="1" x14ac:dyDescent="0.25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27"/>
      <c r="W374" s="27"/>
      <c r="X374" s="27"/>
      <c r="Y374" s="27"/>
      <c r="Z374" s="27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  <c r="AN374" s="8"/>
      <c r="AO374" s="8"/>
      <c r="AP374" s="8"/>
      <c r="AQ374" s="8"/>
      <c r="AR374" s="8"/>
      <c r="AS374" s="8"/>
      <c r="AT374" s="8"/>
      <c r="AU374" s="8"/>
      <c r="AV374" s="8"/>
      <c r="AW374" s="8"/>
      <c r="AX374" s="8"/>
      <c r="AY374" s="8"/>
      <c r="AZ374" s="8"/>
      <c r="BA374" s="8"/>
      <c r="BB374" s="8"/>
      <c r="BC374" s="8"/>
      <c r="BD374" s="8"/>
      <c r="BE374" s="8"/>
      <c r="BF374" s="8"/>
      <c r="BG374" s="8"/>
      <c r="BH374" s="8"/>
      <c r="BI374" s="8"/>
      <c r="BJ374" s="8"/>
      <c r="BK374" s="8"/>
      <c r="BL374" s="8"/>
      <c r="BM374" s="8"/>
      <c r="BN374" s="8"/>
      <c r="BO374" s="8"/>
      <c r="BP374" s="8"/>
      <c r="BQ374" s="8"/>
      <c r="BR374" s="8"/>
      <c r="BS374" s="8"/>
      <c r="BT374" s="8"/>
      <c r="BU374" s="8"/>
      <c r="BV374" s="8"/>
      <c r="BW374" s="8"/>
      <c r="BX374" s="8"/>
      <c r="BY374" s="8"/>
      <c r="BZ374" s="8"/>
      <c r="CA374" s="8"/>
      <c r="CB374" s="8"/>
      <c r="CC374" s="8"/>
      <c r="CD374" s="8"/>
      <c r="CE374" s="8"/>
      <c r="CF374" s="8"/>
    </row>
    <row r="375" spans="1:84" ht="15.75" customHeight="1" x14ac:dyDescent="0.25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27"/>
      <c r="W375" s="27"/>
      <c r="X375" s="27"/>
      <c r="Y375" s="27"/>
      <c r="Z375" s="27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  <c r="AN375" s="8"/>
      <c r="AO375" s="8"/>
      <c r="AP375" s="8"/>
      <c r="AQ375" s="8"/>
      <c r="AR375" s="8"/>
      <c r="AS375" s="8"/>
      <c r="AT375" s="8"/>
      <c r="AU375" s="8"/>
      <c r="AV375" s="8"/>
      <c r="AW375" s="8"/>
      <c r="AX375" s="8"/>
      <c r="AY375" s="8"/>
      <c r="AZ375" s="8"/>
      <c r="BA375" s="8"/>
      <c r="BB375" s="8"/>
      <c r="BC375" s="8"/>
      <c r="BD375" s="8"/>
      <c r="BE375" s="8"/>
      <c r="BF375" s="8"/>
      <c r="BG375" s="8"/>
      <c r="BH375" s="8"/>
      <c r="BI375" s="8"/>
      <c r="BJ375" s="8"/>
      <c r="BK375" s="8"/>
      <c r="BL375" s="8"/>
      <c r="BM375" s="8"/>
      <c r="BN375" s="8"/>
      <c r="BO375" s="8"/>
      <c r="BP375" s="8"/>
      <c r="BQ375" s="8"/>
      <c r="BR375" s="8"/>
      <c r="BS375" s="8"/>
      <c r="BT375" s="8"/>
      <c r="BU375" s="8"/>
      <c r="BV375" s="8"/>
      <c r="BW375" s="8"/>
      <c r="BX375" s="8"/>
      <c r="BY375" s="8"/>
      <c r="BZ375" s="8"/>
      <c r="CA375" s="8"/>
      <c r="CB375" s="8"/>
      <c r="CC375" s="8"/>
      <c r="CD375" s="8"/>
      <c r="CE375" s="8"/>
      <c r="CF375" s="8"/>
    </row>
    <row r="376" spans="1:84" ht="15.75" customHeight="1" x14ac:dyDescent="0.25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27"/>
      <c r="W376" s="27"/>
      <c r="X376" s="27"/>
      <c r="Y376" s="27"/>
      <c r="Z376" s="27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  <c r="AN376" s="8"/>
      <c r="AO376" s="8"/>
      <c r="AP376" s="8"/>
      <c r="AQ376" s="8"/>
      <c r="AR376" s="8"/>
      <c r="AS376" s="8"/>
      <c r="AT376" s="8"/>
      <c r="AU376" s="8"/>
      <c r="AV376" s="8"/>
      <c r="AW376" s="8"/>
      <c r="AX376" s="8"/>
      <c r="AY376" s="8"/>
      <c r="AZ376" s="8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  <c r="BN376" s="8"/>
      <c r="BO376" s="8"/>
      <c r="BP376" s="8"/>
      <c r="BQ376" s="8"/>
      <c r="BR376" s="8"/>
      <c r="BS376" s="8"/>
      <c r="BT376" s="8"/>
      <c r="BU376" s="8"/>
      <c r="BV376" s="8"/>
      <c r="BW376" s="8"/>
      <c r="BX376" s="8"/>
      <c r="BY376" s="8"/>
      <c r="BZ376" s="8"/>
      <c r="CA376" s="8"/>
      <c r="CB376" s="8"/>
      <c r="CC376" s="8"/>
      <c r="CD376" s="8"/>
      <c r="CE376" s="8"/>
      <c r="CF376" s="8"/>
    </row>
    <row r="377" spans="1:84" ht="15.75" customHeight="1" x14ac:dyDescent="0.25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27"/>
      <c r="W377" s="27"/>
      <c r="X377" s="27"/>
      <c r="Y377" s="27"/>
      <c r="Z377" s="27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  <c r="AN377" s="8"/>
      <c r="AO377" s="8"/>
      <c r="AP377" s="8"/>
      <c r="AQ377" s="8"/>
      <c r="AR377" s="8"/>
      <c r="AS377" s="8"/>
      <c r="AT377" s="8"/>
      <c r="AU377" s="8"/>
      <c r="AV377" s="8"/>
      <c r="AW377" s="8"/>
      <c r="AX377" s="8"/>
      <c r="AY377" s="8"/>
      <c r="AZ377" s="8"/>
      <c r="BA377" s="8"/>
      <c r="BB377" s="8"/>
      <c r="BC377" s="8"/>
      <c r="BD377" s="8"/>
      <c r="BE377" s="8"/>
      <c r="BF377" s="8"/>
      <c r="BG377" s="8"/>
      <c r="BH377" s="8"/>
      <c r="BI377" s="8"/>
      <c r="BJ377" s="8"/>
      <c r="BK377" s="8"/>
      <c r="BL377" s="8"/>
      <c r="BM377" s="8"/>
      <c r="BN377" s="8"/>
      <c r="BO377" s="8"/>
      <c r="BP377" s="8"/>
      <c r="BQ377" s="8"/>
      <c r="BR377" s="8"/>
      <c r="BS377" s="8"/>
      <c r="BT377" s="8"/>
      <c r="BU377" s="8"/>
      <c r="BV377" s="8"/>
      <c r="BW377" s="8"/>
      <c r="BX377" s="8"/>
      <c r="BY377" s="8"/>
      <c r="BZ377" s="8"/>
      <c r="CA377" s="8"/>
      <c r="CB377" s="8"/>
      <c r="CC377" s="8"/>
      <c r="CD377" s="8"/>
      <c r="CE377" s="8"/>
      <c r="CF377" s="8"/>
    </row>
    <row r="378" spans="1:84" ht="15.75" customHeight="1" x14ac:dyDescent="0.25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27"/>
      <c r="W378" s="27"/>
      <c r="X378" s="27"/>
      <c r="Y378" s="27"/>
      <c r="Z378" s="27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  <c r="AN378" s="8"/>
      <c r="AO378" s="8"/>
      <c r="AP378" s="8"/>
      <c r="AQ378" s="8"/>
      <c r="AR378" s="8"/>
      <c r="AS378" s="8"/>
      <c r="AT378" s="8"/>
      <c r="AU378" s="8"/>
      <c r="AV378" s="8"/>
      <c r="AW378" s="8"/>
      <c r="AX378" s="8"/>
      <c r="AY378" s="8"/>
      <c r="AZ378" s="8"/>
      <c r="BA378" s="8"/>
      <c r="BB378" s="8"/>
      <c r="BC378" s="8"/>
      <c r="BD378" s="8"/>
      <c r="BE378" s="8"/>
      <c r="BF378" s="8"/>
      <c r="BG378" s="8"/>
      <c r="BH378" s="8"/>
      <c r="BI378" s="8"/>
      <c r="BJ378" s="8"/>
      <c r="BK378" s="8"/>
      <c r="BL378" s="8"/>
      <c r="BM378" s="8"/>
      <c r="BN378" s="8"/>
      <c r="BO378" s="8"/>
      <c r="BP378" s="8"/>
      <c r="BQ378" s="8"/>
      <c r="BR378" s="8"/>
      <c r="BS378" s="8"/>
      <c r="BT378" s="8"/>
      <c r="BU378" s="8"/>
      <c r="BV378" s="8"/>
      <c r="BW378" s="8"/>
      <c r="BX378" s="8"/>
      <c r="BY378" s="8"/>
      <c r="BZ378" s="8"/>
      <c r="CA378" s="8"/>
      <c r="CB378" s="8"/>
      <c r="CC378" s="8"/>
      <c r="CD378" s="8"/>
      <c r="CE378" s="8"/>
      <c r="CF378" s="8"/>
    </row>
    <row r="379" spans="1:84" ht="15.75" customHeight="1" x14ac:dyDescent="0.25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27"/>
      <c r="W379" s="27"/>
      <c r="X379" s="27"/>
      <c r="Y379" s="27"/>
      <c r="Z379" s="27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  <c r="AM379" s="8"/>
      <c r="AN379" s="8"/>
      <c r="AO379" s="8"/>
      <c r="AP379" s="8"/>
      <c r="AQ379" s="8"/>
      <c r="AR379" s="8"/>
      <c r="AS379" s="8"/>
      <c r="AT379" s="8"/>
      <c r="AU379" s="8"/>
      <c r="AV379" s="8"/>
      <c r="AW379" s="8"/>
      <c r="AX379" s="8"/>
      <c r="AY379" s="8"/>
      <c r="AZ379" s="8"/>
      <c r="BA379" s="8"/>
      <c r="BB379" s="8"/>
      <c r="BC379" s="8"/>
      <c r="BD379" s="8"/>
      <c r="BE379" s="8"/>
      <c r="BF379" s="8"/>
      <c r="BG379" s="8"/>
      <c r="BH379" s="8"/>
      <c r="BI379" s="8"/>
      <c r="BJ379" s="8"/>
      <c r="BK379" s="8"/>
      <c r="BL379" s="8"/>
      <c r="BM379" s="8"/>
      <c r="BN379" s="8"/>
      <c r="BO379" s="8"/>
      <c r="BP379" s="8"/>
      <c r="BQ379" s="8"/>
      <c r="BR379" s="8"/>
      <c r="BS379" s="8"/>
      <c r="BT379" s="8"/>
      <c r="BU379" s="8"/>
      <c r="BV379" s="8"/>
      <c r="BW379" s="8"/>
      <c r="BX379" s="8"/>
      <c r="BY379" s="8"/>
      <c r="BZ379" s="8"/>
      <c r="CA379" s="8"/>
      <c r="CB379" s="8"/>
      <c r="CC379" s="8"/>
      <c r="CD379" s="8"/>
      <c r="CE379" s="8"/>
      <c r="CF379" s="8"/>
    </row>
    <row r="380" spans="1:84" ht="15.75" customHeight="1" x14ac:dyDescent="0.25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27"/>
      <c r="W380" s="27"/>
      <c r="X380" s="27"/>
      <c r="Y380" s="27"/>
      <c r="Z380" s="27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  <c r="AN380" s="8"/>
      <c r="AO380" s="8"/>
      <c r="AP380" s="8"/>
      <c r="AQ380" s="8"/>
      <c r="AR380" s="8"/>
      <c r="AS380" s="8"/>
      <c r="AT380" s="8"/>
      <c r="AU380" s="8"/>
      <c r="AV380" s="8"/>
      <c r="AW380" s="8"/>
      <c r="AX380" s="8"/>
      <c r="AY380" s="8"/>
      <c r="AZ380" s="8"/>
      <c r="BA380" s="8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  <c r="BN380" s="8"/>
      <c r="BO380" s="8"/>
      <c r="BP380" s="8"/>
      <c r="BQ380" s="8"/>
      <c r="BR380" s="8"/>
      <c r="BS380" s="8"/>
      <c r="BT380" s="8"/>
      <c r="BU380" s="8"/>
      <c r="BV380" s="8"/>
      <c r="BW380" s="8"/>
      <c r="BX380" s="8"/>
      <c r="BY380" s="8"/>
      <c r="BZ380" s="8"/>
      <c r="CA380" s="8"/>
      <c r="CB380" s="8"/>
      <c r="CC380" s="8"/>
      <c r="CD380" s="8"/>
      <c r="CE380" s="8"/>
      <c r="CF380" s="8"/>
    </row>
    <row r="381" spans="1:84" ht="15.75" customHeight="1" x14ac:dyDescent="0.25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27"/>
      <c r="W381" s="27"/>
      <c r="X381" s="27"/>
      <c r="Y381" s="27"/>
      <c r="Z381" s="27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  <c r="AN381" s="8"/>
      <c r="AO381" s="8"/>
      <c r="AP381" s="8"/>
      <c r="AQ381" s="8"/>
      <c r="AR381" s="8"/>
      <c r="AS381" s="8"/>
      <c r="AT381" s="8"/>
      <c r="AU381" s="8"/>
      <c r="AV381" s="8"/>
      <c r="AW381" s="8"/>
      <c r="AX381" s="8"/>
      <c r="AY381" s="8"/>
      <c r="AZ381" s="8"/>
      <c r="BA381" s="8"/>
      <c r="BB381" s="8"/>
      <c r="BC381" s="8"/>
      <c r="BD381" s="8"/>
      <c r="BE381" s="8"/>
      <c r="BF381" s="8"/>
      <c r="BG381" s="8"/>
      <c r="BH381" s="8"/>
      <c r="BI381" s="8"/>
      <c r="BJ381" s="8"/>
      <c r="BK381" s="8"/>
      <c r="BL381" s="8"/>
      <c r="BM381" s="8"/>
      <c r="BN381" s="8"/>
      <c r="BO381" s="8"/>
      <c r="BP381" s="8"/>
      <c r="BQ381" s="8"/>
      <c r="BR381" s="8"/>
      <c r="BS381" s="8"/>
      <c r="BT381" s="8"/>
      <c r="BU381" s="8"/>
      <c r="BV381" s="8"/>
      <c r="BW381" s="8"/>
      <c r="BX381" s="8"/>
      <c r="BY381" s="8"/>
      <c r="BZ381" s="8"/>
      <c r="CA381" s="8"/>
      <c r="CB381" s="8"/>
      <c r="CC381" s="8"/>
      <c r="CD381" s="8"/>
      <c r="CE381" s="8"/>
      <c r="CF381" s="8"/>
    </row>
    <row r="382" spans="1:84" ht="15.75" customHeight="1" x14ac:dyDescent="0.25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27"/>
      <c r="W382" s="27"/>
      <c r="X382" s="27"/>
      <c r="Y382" s="27"/>
      <c r="Z382" s="27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  <c r="AN382" s="8"/>
      <c r="AO382" s="8"/>
      <c r="AP382" s="8"/>
      <c r="AQ382" s="8"/>
      <c r="AR382" s="8"/>
      <c r="AS382" s="8"/>
      <c r="AT382" s="8"/>
      <c r="AU382" s="8"/>
      <c r="AV382" s="8"/>
      <c r="AW382" s="8"/>
      <c r="AX382" s="8"/>
      <c r="AY382" s="8"/>
      <c r="AZ382" s="8"/>
      <c r="BA382" s="8"/>
      <c r="BB382" s="8"/>
      <c r="BC382" s="8"/>
      <c r="BD382" s="8"/>
      <c r="BE382" s="8"/>
      <c r="BF382" s="8"/>
      <c r="BG382" s="8"/>
      <c r="BH382" s="8"/>
      <c r="BI382" s="8"/>
      <c r="BJ382" s="8"/>
      <c r="BK382" s="8"/>
      <c r="BL382" s="8"/>
      <c r="BM382" s="8"/>
      <c r="BN382" s="8"/>
      <c r="BO382" s="8"/>
      <c r="BP382" s="8"/>
      <c r="BQ382" s="8"/>
      <c r="BR382" s="8"/>
      <c r="BS382" s="8"/>
      <c r="BT382" s="8"/>
      <c r="BU382" s="8"/>
      <c r="BV382" s="8"/>
      <c r="BW382" s="8"/>
      <c r="BX382" s="8"/>
      <c r="BY382" s="8"/>
      <c r="BZ382" s="8"/>
      <c r="CA382" s="8"/>
      <c r="CB382" s="8"/>
      <c r="CC382" s="8"/>
      <c r="CD382" s="8"/>
      <c r="CE382" s="8"/>
      <c r="CF382" s="8"/>
    </row>
    <row r="383" spans="1:84" ht="15.75" customHeight="1" x14ac:dyDescent="0.25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27"/>
      <c r="W383" s="27"/>
      <c r="X383" s="27"/>
      <c r="Y383" s="27"/>
      <c r="Z383" s="27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  <c r="AN383" s="8"/>
      <c r="AO383" s="8"/>
      <c r="AP383" s="8"/>
      <c r="AQ383" s="8"/>
      <c r="AR383" s="8"/>
      <c r="AS383" s="8"/>
      <c r="AT383" s="8"/>
      <c r="AU383" s="8"/>
      <c r="AV383" s="8"/>
      <c r="AW383" s="8"/>
      <c r="AX383" s="8"/>
      <c r="AY383" s="8"/>
      <c r="AZ383" s="8"/>
      <c r="BA383" s="8"/>
      <c r="BB383" s="8"/>
      <c r="BC383" s="8"/>
      <c r="BD383" s="8"/>
      <c r="BE383" s="8"/>
      <c r="BF383" s="8"/>
      <c r="BG383" s="8"/>
      <c r="BH383" s="8"/>
      <c r="BI383" s="8"/>
      <c r="BJ383" s="8"/>
      <c r="BK383" s="8"/>
      <c r="BL383" s="8"/>
      <c r="BM383" s="8"/>
      <c r="BN383" s="8"/>
      <c r="BO383" s="8"/>
      <c r="BP383" s="8"/>
      <c r="BQ383" s="8"/>
      <c r="BR383" s="8"/>
      <c r="BS383" s="8"/>
      <c r="BT383" s="8"/>
      <c r="BU383" s="8"/>
      <c r="BV383" s="8"/>
      <c r="BW383" s="8"/>
      <c r="BX383" s="8"/>
      <c r="BY383" s="8"/>
      <c r="BZ383" s="8"/>
      <c r="CA383" s="8"/>
      <c r="CB383" s="8"/>
      <c r="CC383" s="8"/>
      <c r="CD383" s="8"/>
      <c r="CE383" s="8"/>
      <c r="CF383" s="8"/>
    </row>
    <row r="384" spans="1:84" ht="15.75" customHeight="1" x14ac:dyDescent="0.25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27"/>
      <c r="W384" s="27"/>
      <c r="X384" s="27"/>
      <c r="Y384" s="27"/>
      <c r="Z384" s="27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  <c r="AM384" s="8"/>
      <c r="AN384" s="8"/>
      <c r="AO384" s="8"/>
      <c r="AP384" s="8"/>
      <c r="AQ384" s="8"/>
      <c r="AR384" s="8"/>
      <c r="AS384" s="8"/>
      <c r="AT384" s="8"/>
      <c r="AU384" s="8"/>
      <c r="AV384" s="8"/>
      <c r="AW384" s="8"/>
      <c r="AX384" s="8"/>
      <c r="AY384" s="8"/>
      <c r="AZ384" s="8"/>
      <c r="BA384" s="8"/>
      <c r="BB384" s="8"/>
      <c r="BC384" s="8"/>
      <c r="BD384" s="8"/>
      <c r="BE384" s="8"/>
      <c r="BF384" s="8"/>
      <c r="BG384" s="8"/>
      <c r="BH384" s="8"/>
      <c r="BI384" s="8"/>
      <c r="BJ384" s="8"/>
      <c r="BK384" s="8"/>
      <c r="BL384" s="8"/>
      <c r="BM384" s="8"/>
      <c r="BN384" s="8"/>
      <c r="BO384" s="8"/>
      <c r="BP384" s="8"/>
      <c r="BQ384" s="8"/>
      <c r="BR384" s="8"/>
      <c r="BS384" s="8"/>
      <c r="BT384" s="8"/>
      <c r="BU384" s="8"/>
      <c r="BV384" s="8"/>
      <c r="BW384" s="8"/>
      <c r="BX384" s="8"/>
      <c r="BY384" s="8"/>
      <c r="BZ384" s="8"/>
      <c r="CA384" s="8"/>
      <c r="CB384" s="8"/>
      <c r="CC384" s="8"/>
      <c r="CD384" s="8"/>
      <c r="CE384" s="8"/>
      <c r="CF384" s="8"/>
    </row>
    <row r="385" spans="1:84" ht="15.75" customHeight="1" x14ac:dyDescent="0.25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27"/>
      <c r="W385" s="27"/>
      <c r="X385" s="27"/>
      <c r="Y385" s="27"/>
      <c r="Z385" s="27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  <c r="AN385" s="8"/>
      <c r="AO385" s="8"/>
      <c r="AP385" s="8"/>
      <c r="AQ385" s="8"/>
      <c r="AR385" s="8"/>
      <c r="AS385" s="8"/>
      <c r="AT385" s="8"/>
      <c r="AU385" s="8"/>
      <c r="AV385" s="8"/>
      <c r="AW385" s="8"/>
      <c r="AX385" s="8"/>
      <c r="AY385" s="8"/>
      <c r="AZ385" s="8"/>
      <c r="BA385" s="8"/>
      <c r="BB385" s="8"/>
      <c r="BC385" s="8"/>
      <c r="BD385" s="8"/>
      <c r="BE385" s="8"/>
      <c r="BF385" s="8"/>
      <c r="BG385" s="8"/>
      <c r="BH385" s="8"/>
      <c r="BI385" s="8"/>
      <c r="BJ385" s="8"/>
      <c r="BK385" s="8"/>
      <c r="BL385" s="8"/>
      <c r="BM385" s="8"/>
      <c r="BN385" s="8"/>
      <c r="BO385" s="8"/>
      <c r="BP385" s="8"/>
      <c r="BQ385" s="8"/>
      <c r="BR385" s="8"/>
      <c r="BS385" s="8"/>
      <c r="BT385" s="8"/>
      <c r="BU385" s="8"/>
      <c r="BV385" s="8"/>
      <c r="BW385" s="8"/>
      <c r="BX385" s="8"/>
      <c r="BY385" s="8"/>
      <c r="BZ385" s="8"/>
      <c r="CA385" s="8"/>
      <c r="CB385" s="8"/>
      <c r="CC385" s="8"/>
      <c r="CD385" s="8"/>
      <c r="CE385" s="8"/>
      <c r="CF385" s="8"/>
    </row>
    <row r="386" spans="1:84" ht="15.75" customHeight="1" x14ac:dyDescent="0.25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27"/>
      <c r="W386" s="27"/>
      <c r="X386" s="27"/>
      <c r="Y386" s="27"/>
      <c r="Z386" s="27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  <c r="AN386" s="8"/>
      <c r="AO386" s="8"/>
      <c r="AP386" s="8"/>
      <c r="AQ386" s="8"/>
      <c r="AR386" s="8"/>
      <c r="AS386" s="8"/>
      <c r="AT386" s="8"/>
      <c r="AU386" s="8"/>
      <c r="AV386" s="8"/>
      <c r="AW386" s="8"/>
      <c r="AX386" s="8"/>
      <c r="AY386" s="8"/>
      <c r="AZ386" s="8"/>
      <c r="BA386" s="8"/>
      <c r="BB386" s="8"/>
      <c r="BC386" s="8"/>
      <c r="BD386" s="8"/>
      <c r="BE386" s="8"/>
      <c r="BF386" s="8"/>
      <c r="BG386" s="8"/>
      <c r="BH386" s="8"/>
      <c r="BI386" s="8"/>
      <c r="BJ386" s="8"/>
      <c r="BK386" s="8"/>
      <c r="BL386" s="8"/>
      <c r="BM386" s="8"/>
      <c r="BN386" s="8"/>
      <c r="BO386" s="8"/>
      <c r="BP386" s="8"/>
      <c r="BQ386" s="8"/>
      <c r="BR386" s="8"/>
      <c r="BS386" s="8"/>
      <c r="BT386" s="8"/>
      <c r="BU386" s="8"/>
      <c r="BV386" s="8"/>
      <c r="BW386" s="8"/>
      <c r="BX386" s="8"/>
      <c r="BY386" s="8"/>
      <c r="BZ386" s="8"/>
      <c r="CA386" s="8"/>
      <c r="CB386" s="8"/>
      <c r="CC386" s="8"/>
      <c r="CD386" s="8"/>
      <c r="CE386" s="8"/>
      <c r="CF386" s="8"/>
    </row>
    <row r="387" spans="1:84" ht="15.75" customHeight="1" x14ac:dyDescent="0.25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27"/>
      <c r="W387" s="27"/>
      <c r="X387" s="27"/>
      <c r="Y387" s="27"/>
      <c r="Z387" s="27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  <c r="AN387" s="8"/>
      <c r="AO387" s="8"/>
      <c r="AP387" s="8"/>
      <c r="AQ387" s="8"/>
      <c r="AR387" s="8"/>
      <c r="AS387" s="8"/>
      <c r="AT387" s="8"/>
      <c r="AU387" s="8"/>
      <c r="AV387" s="8"/>
      <c r="AW387" s="8"/>
      <c r="AX387" s="8"/>
      <c r="AY387" s="8"/>
      <c r="AZ387" s="8"/>
      <c r="BA387" s="8"/>
      <c r="BB387" s="8"/>
      <c r="BC387" s="8"/>
      <c r="BD387" s="8"/>
      <c r="BE387" s="8"/>
      <c r="BF387" s="8"/>
      <c r="BG387" s="8"/>
      <c r="BH387" s="8"/>
      <c r="BI387" s="8"/>
      <c r="BJ387" s="8"/>
      <c r="BK387" s="8"/>
      <c r="BL387" s="8"/>
      <c r="BM387" s="8"/>
      <c r="BN387" s="8"/>
      <c r="BO387" s="8"/>
      <c r="BP387" s="8"/>
      <c r="BQ387" s="8"/>
      <c r="BR387" s="8"/>
      <c r="BS387" s="8"/>
      <c r="BT387" s="8"/>
      <c r="BU387" s="8"/>
      <c r="BV387" s="8"/>
      <c r="BW387" s="8"/>
      <c r="BX387" s="8"/>
      <c r="BY387" s="8"/>
      <c r="BZ387" s="8"/>
      <c r="CA387" s="8"/>
      <c r="CB387" s="8"/>
      <c r="CC387" s="8"/>
      <c r="CD387" s="8"/>
      <c r="CE387" s="8"/>
      <c r="CF387" s="8"/>
    </row>
    <row r="388" spans="1:84" ht="15.75" customHeight="1" x14ac:dyDescent="0.25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27"/>
      <c r="W388" s="27"/>
      <c r="X388" s="27"/>
      <c r="Y388" s="27"/>
      <c r="Z388" s="27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  <c r="AN388" s="8"/>
      <c r="AO388" s="8"/>
      <c r="AP388" s="8"/>
      <c r="AQ388" s="8"/>
      <c r="AR388" s="8"/>
      <c r="AS388" s="8"/>
      <c r="AT388" s="8"/>
      <c r="AU388" s="8"/>
      <c r="AV388" s="8"/>
      <c r="AW388" s="8"/>
      <c r="AX388" s="8"/>
      <c r="AY388" s="8"/>
      <c r="AZ388" s="8"/>
      <c r="BA388" s="8"/>
      <c r="BB388" s="8"/>
      <c r="BC388" s="8"/>
      <c r="BD388" s="8"/>
      <c r="BE388" s="8"/>
      <c r="BF388" s="8"/>
      <c r="BG388" s="8"/>
      <c r="BH388" s="8"/>
      <c r="BI388" s="8"/>
      <c r="BJ388" s="8"/>
      <c r="BK388" s="8"/>
      <c r="BL388" s="8"/>
      <c r="BM388" s="8"/>
      <c r="BN388" s="8"/>
      <c r="BO388" s="8"/>
      <c r="BP388" s="8"/>
      <c r="BQ388" s="8"/>
      <c r="BR388" s="8"/>
      <c r="BS388" s="8"/>
      <c r="BT388" s="8"/>
      <c r="BU388" s="8"/>
      <c r="BV388" s="8"/>
      <c r="BW388" s="8"/>
      <c r="BX388" s="8"/>
      <c r="BY388" s="8"/>
      <c r="BZ388" s="8"/>
      <c r="CA388" s="8"/>
      <c r="CB388" s="8"/>
      <c r="CC388" s="8"/>
      <c r="CD388" s="8"/>
      <c r="CE388" s="8"/>
      <c r="CF388" s="8"/>
    </row>
    <row r="389" spans="1:84" ht="15.75" customHeight="1" x14ac:dyDescent="0.25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27"/>
      <c r="W389" s="27"/>
      <c r="X389" s="27"/>
      <c r="Y389" s="27"/>
      <c r="Z389" s="27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8"/>
      <c r="AM389" s="8"/>
      <c r="AN389" s="8"/>
      <c r="AO389" s="8"/>
      <c r="AP389" s="8"/>
      <c r="AQ389" s="8"/>
      <c r="AR389" s="8"/>
      <c r="AS389" s="8"/>
      <c r="AT389" s="8"/>
      <c r="AU389" s="8"/>
      <c r="AV389" s="8"/>
      <c r="AW389" s="8"/>
      <c r="AX389" s="8"/>
      <c r="AY389" s="8"/>
      <c r="AZ389" s="8"/>
      <c r="BA389" s="8"/>
      <c r="BB389" s="8"/>
      <c r="BC389" s="8"/>
      <c r="BD389" s="8"/>
      <c r="BE389" s="8"/>
      <c r="BF389" s="8"/>
      <c r="BG389" s="8"/>
      <c r="BH389" s="8"/>
      <c r="BI389" s="8"/>
      <c r="BJ389" s="8"/>
      <c r="BK389" s="8"/>
      <c r="BL389" s="8"/>
      <c r="BM389" s="8"/>
      <c r="BN389" s="8"/>
      <c r="BO389" s="8"/>
      <c r="BP389" s="8"/>
      <c r="BQ389" s="8"/>
      <c r="BR389" s="8"/>
      <c r="BS389" s="8"/>
      <c r="BT389" s="8"/>
      <c r="BU389" s="8"/>
      <c r="BV389" s="8"/>
      <c r="BW389" s="8"/>
      <c r="BX389" s="8"/>
      <c r="BY389" s="8"/>
      <c r="BZ389" s="8"/>
      <c r="CA389" s="8"/>
      <c r="CB389" s="8"/>
      <c r="CC389" s="8"/>
      <c r="CD389" s="8"/>
      <c r="CE389" s="8"/>
      <c r="CF389" s="8"/>
    </row>
    <row r="390" spans="1:84" ht="15.75" customHeight="1" x14ac:dyDescent="0.25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27"/>
      <c r="W390" s="27"/>
      <c r="X390" s="27"/>
      <c r="Y390" s="27"/>
      <c r="Z390" s="27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  <c r="AN390" s="8"/>
      <c r="AO390" s="8"/>
      <c r="AP390" s="8"/>
      <c r="AQ390" s="8"/>
      <c r="AR390" s="8"/>
      <c r="AS390" s="8"/>
      <c r="AT390" s="8"/>
      <c r="AU390" s="8"/>
      <c r="AV390" s="8"/>
      <c r="AW390" s="8"/>
      <c r="AX390" s="8"/>
      <c r="AY390" s="8"/>
      <c r="AZ390" s="8"/>
      <c r="BA390" s="8"/>
      <c r="BB390" s="8"/>
      <c r="BC390" s="8"/>
      <c r="BD390" s="8"/>
      <c r="BE390" s="8"/>
      <c r="BF390" s="8"/>
      <c r="BG390" s="8"/>
      <c r="BH390" s="8"/>
      <c r="BI390" s="8"/>
      <c r="BJ390" s="8"/>
      <c r="BK390" s="8"/>
      <c r="BL390" s="8"/>
      <c r="BM390" s="8"/>
      <c r="BN390" s="8"/>
      <c r="BO390" s="8"/>
      <c r="BP390" s="8"/>
      <c r="BQ390" s="8"/>
      <c r="BR390" s="8"/>
      <c r="BS390" s="8"/>
      <c r="BT390" s="8"/>
      <c r="BU390" s="8"/>
      <c r="BV390" s="8"/>
      <c r="BW390" s="8"/>
      <c r="BX390" s="8"/>
      <c r="BY390" s="8"/>
      <c r="BZ390" s="8"/>
      <c r="CA390" s="8"/>
      <c r="CB390" s="8"/>
      <c r="CC390" s="8"/>
      <c r="CD390" s="8"/>
      <c r="CE390" s="8"/>
      <c r="CF390" s="8"/>
    </row>
    <row r="391" spans="1:84" ht="15.75" customHeight="1" x14ac:dyDescent="0.25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27"/>
      <c r="W391" s="27"/>
      <c r="X391" s="27"/>
      <c r="Y391" s="27"/>
      <c r="Z391" s="27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  <c r="AN391" s="8"/>
      <c r="AO391" s="8"/>
      <c r="AP391" s="8"/>
      <c r="AQ391" s="8"/>
      <c r="AR391" s="8"/>
      <c r="AS391" s="8"/>
      <c r="AT391" s="8"/>
      <c r="AU391" s="8"/>
      <c r="AV391" s="8"/>
      <c r="AW391" s="8"/>
      <c r="AX391" s="8"/>
      <c r="AY391" s="8"/>
      <c r="AZ391" s="8"/>
      <c r="BA391" s="8"/>
      <c r="BB391" s="8"/>
      <c r="BC391" s="8"/>
      <c r="BD391" s="8"/>
      <c r="BE391" s="8"/>
      <c r="BF391" s="8"/>
      <c r="BG391" s="8"/>
      <c r="BH391" s="8"/>
      <c r="BI391" s="8"/>
      <c r="BJ391" s="8"/>
      <c r="BK391" s="8"/>
      <c r="BL391" s="8"/>
      <c r="BM391" s="8"/>
      <c r="BN391" s="8"/>
      <c r="BO391" s="8"/>
      <c r="BP391" s="8"/>
      <c r="BQ391" s="8"/>
      <c r="BR391" s="8"/>
      <c r="BS391" s="8"/>
      <c r="BT391" s="8"/>
      <c r="BU391" s="8"/>
      <c r="BV391" s="8"/>
      <c r="BW391" s="8"/>
      <c r="BX391" s="8"/>
      <c r="BY391" s="8"/>
      <c r="BZ391" s="8"/>
      <c r="CA391" s="8"/>
      <c r="CB391" s="8"/>
      <c r="CC391" s="8"/>
      <c r="CD391" s="8"/>
      <c r="CE391" s="8"/>
      <c r="CF391" s="8"/>
    </row>
    <row r="392" spans="1:84" ht="15.75" customHeight="1" x14ac:dyDescent="0.25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27"/>
      <c r="W392" s="27"/>
      <c r="X392" s="27"/>
      <c r="Y392" s="27"/>
      <c r="Z392" s="27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  <c r="AN392" s="8"/>
      <c r="AO392" s="8"/>
      <c r="AP392" s="8"/>
      <c r="AQ392" s="8"/>
      <c r="AR392" s="8"/>
      <c r="AS392" s="8"/>
      <c r="AT392" s="8"/>
      <c r="AU392" s="8"/>
      <c r="AV392" s="8"/>
      <c r="AW392" s="8"/>
      <c r="AX392" s="8"/>
      <c r="AY392" s="8"/>
      <c r="AZ392" s="8"/>
      <c r="BA392" s="8"/>
      <c r="BB392" s="8"/>
      <c r="BC392" s="8"/>
      <c r="BD392" s="8"/>
      <c r="BE392" s="8"/>
      <c r="BF392" s="8"/>
      <c r="BG392" s="8"/>
      <c r="BH392" s="8"/>
      <c r="BI392" s="8"/>
      <c r="BJ392" s="8"/>
      <c r="BK392" s="8"/>
      <c r="BL392" s="8"/>
      <c r="BM392" s="8"/>
      <c r="BN392" s="8"/>
      <c r="BO392" s="8"/>
      <c r="BP392" s="8"/>
      <c r="BQ392" s="8"/>
      <c r="BR392" s="8"/>
      <c r="BS392" s="8"/>
      <c r="BT392" s="8"/>
      <c r="BU392" s="8"/>
      <c r="BV392" s="8"/>
      <c r="BW392" s="8"/>
      <c r="BX392" s="8"/>
      <c r="BY392" s="8"/>
      <c r="BZ392" s="8"/>
      <c r="CA392" s="8"/>
      <c r="CB392" s="8"/>
      <c r="CC392" s="8"/>
      <c r="CD392" s="8"/>
      <c r="CE392" s="8"/>
      <c r="CF392" s="8"/>
    </row>
    <row r="393" spans="1:84" ht="15.75" customHeight="1" x14ac:dyDescent="0.25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27"/>
      <c r="W393" s="27"/>
      <c r="X393" s="27"/>
      <c r="Y393" s="27"/>
      <c r="Z393" s="27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  <c r="AN393" s="8"/>
      <c r="AO393" s="8"/>
      <c r="AP393" s="8"/>
      <c r="AQ393" s="8"/>
      <c r="AR393" s="8"/>
      <c r="AS393" s="8"/>
      <c r="AT393" s="8"/>
      <c r="AU393" s="8"/>
      <c r="AV393" s="8"/>
      <c r="AW393" s="8"/>
      <c r="AX393" s="8"/>
      <c r="AY393" s="8"/>
      <c r="AZ393" s="8"/>
      <c r="BA393" s="8"/>
      <c r="BB393" s="8"/>
      <c r="BC393" s="8"/>
      <c r="BD393" s="8"/>
      <c r="BE393" s="8"/>
      <c r="BF393" s="8"/>
      <c r="BG393" s="8"/>
      <c r="BH393" s="8"/>
      <c r="BI393" s="8"/>
      <c r="BJ393" s="8"/>
      <c r="BK393" s="8"/>
      <c r="BL393" s="8"/>
      <c r="BM393" s="8"/>
      <c r="BN393" s="8"/>
      <c r="BO393" s="8"/>
      <c r="BP393" s="8"/>
      <c r="BQ393" s="8"/>
      <c r="BR393" s="8"/>
      <c r="BS393" s="8"/>
      <c r="BT393" s="8"/>
      <c r="BU393" s="8"/>
      <c r="BV393" s="8"/>
      <c r="BW393" s="8"/>
      <c r="BX393" s="8"/>
      <c r="BY393" s="8"/>
      <c r="BZ393" s="8"/>
      <c r="CA393" s="8"/>
      <c r="CB393" s="8"/>
      <c r="CC393" s="8"/>
      <c r="CD393" s="8"/>
      <c r="CE393" s="8"/>
      <c r="CF393" s="8"/>
    </row>
    <row r="394" spans="1:84" ht="15.75" customHeight="1" x14ac:dyDescent="0.25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27"/>
      <c r="W394" s="27"/>
      <c r="X394" s="27"/>
      <c r="Y394" s="27"/>
      <c r="Z394" s="27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  <c r="AM394" s="8"/>
      <c r="AN394" s="8"/>
      <c r="AO394" s="8"/>
      <c r="AP394" s="8"/>
      <c r="AQ394" s="8"/>
      <c r="AR394" s="8"/>
      <c r="AS394" s="8"/>
      <c r="AT394" s="8"/>
      <c r="AU394" s="8"/>
      <c r="AV394" s="8"/>
      <c r="AW394" s="8"/>
      <c r="AX394" s="8"/>
      <c r="AY394" s="8"/>
      <c r="AZ394" s="8"/>
      <c r="BA394" s="8"/>
      <c r="BB394" s="8"/>
      <c r="BC394" s="8"/>
      <c r="BD394" s="8"/>
      <c r="BE394" s="8"/>
      <c r="BF394" s="8"/>
      <c r="BG394" s="8"/>
      <c r="BH394" s="8"/>
      <c r="BI394" s="8"/>
      <c r="BJ394" s="8"/>
      <c r="BK394" s="8"/>
      <c r="BL394" s="8"/>
      <c r="BM394" s="8"/>
      <c r="BN394" s="8"/>
      <c r="BO394" s="8"/>
      <c r="BP394" s="8"/>
      <c r="BQ394" s="8"/>
      <c r="BR394" s="8"/>
      <c r="BS394" s="8"/>
      <c r="BT394" s="8"/>
      <c r="BU394" s="8"/>
      <c r="BV394" s="8"/>
      <c r="BW394" s="8"/>
      <c r="BX394" s="8"/>
      <c r="BY394" s="8"/>
      <c r="BZ394" s="8"/>
      <c r="CA394" s="8"/>
      <c r="CB394" s="8"/>
      <c r="CC394" s="8"/>
      <c r="CD394" s="8"/>
      <c r="CE394" s="8"/>
      <c r="CF394" s="8"/>
    </row>
    <row r="395" spans="1:84" ht="15.75" customHeight="1" x14ac:dyDescent="0.25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27"/>
      <c r="W395" s="27"/>
      <c r="X395" s="27"/>
      <c r="Y395" s="27"/>
      <c r="Z395" s="27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/>
      <c r="AN395" s="8"/>
      <c r="AO395" s="8"/>
      <c r="AP395" s="8"/>
      <c r="AQ395" s="8"/>
      <c r="AR395" s="8"/>
      <c r="AS395" s="8"/>
      <c r="AT395" s="8"/>
      <c r="AU395" s="8"/>
      <c r="AV395" s="8"/>
      <c r="AW395" s="8"/>
      <c r="AX395" s="8"/>
      <c r="AY395" s="8"/>
      <c r="AZ395" s="8"/>
      <c r="BA395" s="8"/>
      <c r="BB395" s="8"/>
      <c r="BC395" s="8"/>
      <c r="BD395" s="8"/>
      <c r="BE395" s="8"/>
      <c r="BF395" s="8"/>
      <c r="BG395" s="8"/>
      <c r="BH395" s="8"/>
      <c r="BI395" s="8"/>
      <c r="BJ395" s="8"/>
      <c r="BK395" s="8"/>
      <c r="BL395" s="8"/>
      <c r="BM395" s="8"/>
      <c r="BN395" s="8"/>
      <c r="BO395" s="8"/>
      <c r="BP395" s="8"/>
      <c r="BQ395" s="8"/>
      <c r="BR395" s="8"/>
      <c r="BS395" s="8"/>
      <c r="BT395" s="8"/>
      <c r="BU395" s="8"/>
      <c r="BV395" s="8"/>
      <c r="BW395" s="8"/>
      <c r="BX395" s="8"/>
      <c r="BY395" s="8"/>
      <c r="BZ395" s="8"/>
      <c r="CA395" s="8"/>
      <c r="CB395" s="8"/>
      <c r="CC395" s="8"/>
      <c r="CD395" s="8"/>
      <c r="CE395" s="8"/>
      <c r="CF395" s="8"/>
    </row>
    <row r="396" spans="1:84" ht="15.75" customHeight="1" x14ac:dyDescent="0.25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27"/>
      <c r="W396" s="27"/>
      <c r="X396" s="27"/>
      <c r="Y396" s="27"/>
      <c r="Z396" s="27"/>
      <c r="AA396" s="8"/>
      <c r="AB396" s="8"/>
      <c r="AC396" s="8"/>
      <c r="AD396" s="8"/>
      <c r="AE396" s="8"/>
      <c r="AF396" s="8"/>
      <c r="AG396" s="8"/>
      <c r="AH396" s="8"/>
      <c r="AI396" s="8"/>
      <c r="AJ396" s="8"/>
      <c r="AK396" s="8"/>
      <c r="AL396" s="8"/>
      <c r="AM396" s="8"/>
      <c r="AN396" s="8"/>
      <c r="AO396" s="8"/>
      <c r="AP396" s="8"/>
      <c r="AQ396" s="8"/>
      <c r="AR396" s="8"/>
      <c r="AS396" s="8"/>
      <c r="AT396" s="8"/>
      <c r="AU396" s="8"/>
      <c r="AV396" s="8"/>
      <c r="AW396" s="8"/>
      <c r="AX396" s="8"/>
      <c r="AY396" s="8"/>
      <c r="AZ396" s="8"/>
      <c r="BA396" s="8"/>
      <c r="BB396" s="8"/>
      <c r="BC396" s="8"/>
      <c r="BD396" s="8"/>
      <c r="BE396" s="8"/>
      <c r="BF396" s="8"/>
      <c r="BG396" s="8"/>
      <c r="BH396" s="8"/>
      <c r="BI396" s="8"/>
      <c r="BJ396" s="8"/>
      <c r="BK396" s="8"/>
      <c r="BL396" s="8"/>
      <c r="BM396" s="8"/>
      <c r="BN396" s="8"/>
      <c r="BO396" s="8"/>
      <c r="BP396" s="8"/>
      <c r="BQ396" s="8"/>
      <c r="BR396" s="8"/>
      <c r="BS396" s="8"/>
      <c r="BT396" s="8"/>
      <c r="BU396" s="8"/>
      <c r="BV396" s="8"/>
      <c r="BW396" s="8"/>
      <c r="BX396" s="8"/>
      <c r="BY396" s="8"/>
      <c r="BZ396" s="8"/>
      <c r="CA396" s="8"/>
      <c r="CB396" s="8"/>
      <c r="CC396" s="8"/>
      <c r="CD396" s="8"/>
      <c r="CE396" s="8"/>
      <c r="CF396" s="8"/>
    </row>
    <row r="397" spans="1:84" ht="15.75" customHeight="1" x14ac:dyDescent="0.25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27"/>
      <c r="W397" s="27"/>
      <c r="X397" s="27"/>
      <c r="Y397" s="27"/>
      <c r="Z397" s="27"/>
      <c r="AA397" s="8"/>
      <c r="AB397" s="8"/>
      <c r="AC397" s="8"/>
      <c r="AD397" s="8"/>
      <c r="AE397" s="8"/>
      <c r="AF397" s="8"/>
      <c r="AG397" s="8"/>
      <c r="AH397" s="8"/>
      <c r="AI397" s="8"/>
      <c r="AJ397" s="8"/>
      <c r="AK397" s="8"/>
      <c r="AL397" s="8"/>
      <c r="AM397" s="8"/>
      <c r="AN397" s="8"/>
      <c r="AO397" s="8"/>
      <c r="AP397" s="8"/>
      <c r="AQ397" s="8"/>
      <c r="AR397" s="8"/>
      <c r="AS397" s="8"/>
      <c r="AT397" s="8"/>
      <c r="AU397" s="8"/>
      <c r="AV397" s="8"/>
      <c r="AW397" s="8"/>
      <c r="AX397" s="8"/>
      <c r="AY397" s="8"/>
      <c r="AZ397" s="8"/>
      <c r="BA397" s="8"/>
      <c r="BB397" s="8"/>
      <c r="BC397" s="8"/>
      <c r="BD397" s="8"/>
      <c r="BE397" s="8"/>
      <c r="BF397" s="8"/>
      <c r="BG397" s="8"/>
      <c r="BH397" s="8"/>
      <c r="BI397" s="8"/>
      <c r="BJ397" s="8"/>
      <c r="BK397" s="8"/>
      <c r="BL397" s="8"/>
      <c r="BM397" s="8"/>
      <c r="BN397" s="8"/>
      <c r="BO397" s="8"/>
      <c r="BP397" s="8"/>
      <c r="BQ397" s="8"/>
      <c r="BR397" s="8"/>
      <c r="BS397" s="8"/>
      <c r="BT397" s="8"/>
      <c r="BU397" s="8"/>
      <c r="BV397" s="8"/>
      <c r="BW397" s="8"/>
      <c r="BX397" s="8"/>
      <c r="BY397" s="8"/>
      <c r="BZ397" s="8"/>
      <c r="CA397" s="8"/>
      <c r="CB397" s="8"/>
      <c r="CC397" s="8"/>
      <c r="CD397" s="8"/>
      <c r="CE397" s="8"/>
      <c r="CF397" s="8"/>
    </row>
    <row r="398" spans="1:84" ht="15.75" customHeight="1" x14ac:dyDescent="0.25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27"/>
      <c r="W398" s="27"/>
      <c r="X398" s="27"/>
      <c r="Y398" s="27"/>
      <c r="Z398" s="27"/>
      <c r="AA398" s="8"/>
      <c r="AB398" s="8"/>
      <c r="AC398" s="8"/>
      <c r="AD398" s="8"/>
      <c r="AE398" s="8"/>
      <c r="AF398" s="8"/>
      <c r="AG398" s="8"/>
      <c r="AH398" s="8"/>
      <c r="AI398" s="8"/>
      <c r="AJ398" s="8"/>
      <c r="AK398" s="8"/>
      <c r="AL398" s="8"/>
      <c r="AM398" s="8"/>
      <c r="AN398" s="8"/>
      <c r="AO398" s="8"/>
      <c r="AP398" s="8"/>
      <c r="AQ398" s="8"/>
      <c r="AR398" s="8"/>
      <c r="AS398" s="8"/>
      <c r="AT398" s="8"/>
      <c r="AU398" s="8"/>
      <c r="AV398" s="8"/>
      <c r="AW398" s="8"/>
      <c r="AX398" s="8"/>
      <c r="AY398" s="8"/>
      <c r="AZ398" s="8"/>
      <c r="BA398" s="8"/>
      <c r="BB398" s="8"/>
      <c r="BC398" s="8"/>
      <c r="BD398" s="8"/>
      <c r="BE398" s="8"/>
      <c r="BF398" s="8"/>
      <c r="BG398" s="8"/>
      <c r="BH398" s="8"/>
      <c r="BI398" s="8"/>
      <c r="BJ398" s="8"/>
      <c r="BK398" s="8"/>
      <c r="BL398" s="8"/>
      <c r="BM398" s="8"/>
      <c r="BN398" s="8"/>
      <c r="BO398" s="8"/>
      <c r="BP398" s="8"/>
      <c r="BQ398" s="8"/>
      <c r="BR398" s="8"/>
      <c r="BS398" s="8"/>
      <c r="BT398" s="8"/>
      <c r="BU398" s="8"/>
      <c r="BV398" s="8"/>
      <c r="BW398" s="8"/>
      <c r="BX398" s="8"/>
      <c r="BY398" s="8"/>
      <c r="BZ398" s="8"/>
      <c r="CA398" s="8"/>
      <c r="CB398" s="8"/>
      <c r="CC398" s="8"/>
      <c r="CD398" s="8"/>
      <c r="CE398" s="8"/>
      <c r="CF398" s="8"/>
    </row>
    <row r="399" spans="1:84" ht="15.75" customHeight="1" x14ac:dyDescent="0.25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27"/>
      <c r="W399" s="27"/>
      <c r="X399" s="27"/>
      <c r="Y399" s="27"/>
      <c r="Z399" s="27"/>
      <c r="AA399" s="8"/>
      <c r="AB399" s="8"/>
      <c r="AC399" s="8"/>
      <c r="AD399" s="8"/>
      <c r="AE399" s="8"/>
      <c r="AF399" s="8"/>
      <c r="AG399" s="8"/>
      <c r="AH399" s="8"/>
      <c r="AI399" s="8"/>
      <c r="AJ399" s="8"/>
      <c r="AK399" s="8"/>
      <c r="AL399" s="8"/>
      <c r="AM399" s="8"/>
      <c r="AN399" s="8"/>
      <c r="AO399" s="8"/>
      <c r="AP399" s="8"/>
      <c r="AQ399" s="8"/>
      <c r="AR399" s="8"/>
      <c r="AS399" s="8"/>
      <c r="AT399" s="8"/>
      <c r="AU399" s="8"/>
      <c r="AV399" s="8"/>
      <c r="AW399" s="8"/>
      <c r="AX399" s="8"/>
      <c r="AY399" s="8"/>
      <c r="AZ399" s="8"/>
      <c r="BA399" s="8"/>
      <c r="BB399" s="8"/>
      <c r="BC399" s="8"/>
      <c r="BD399" s="8"/>
      <c r="BE399" s="8"/>
      <c r="BF399" s="8"/>
      <c r="BG399" s="8"/>
      <c r="BH399" s="8"/>
      <c r="BI399" s="8"/>
      <c r="BJ399" s="8"/>
      <c r="BK399" s="8"/>
      <c r="BL399" s="8"/>
      <c r="BM399" s="8"/>
      <c r="BN399" s="8"/>
      <c r="BO399" s="8"/>
      <c r="BP399" s="8"/>
      <c r="BQ399" s="8"/>
      <c r="BR399" s="8"/>
      <c r="BS399" s="8"/>
      <c r="BT399" s="8"/>
      <c r="BU399" s="8"/>
      <c r="BV399" s="8"/>
      <c r="BW399" s="8"/>
      <c r="BX399" s="8"/>
      <c r="BY399" s="8"/>
      <c r="BZ399" s="8"/>
      <c r="CA399" s="8"/>
      <c r="CB399" s="8"/>
      <c r="CC399" s="8"/>
      <c r="CD399" s="8"/>
      <c r="CE399" s="8"/>
      <c r="CF399" s="8"/>
    </row>
    <row r="400" spans="1:84" ht="15.75" customHeight="1" x14ac:dyDescent="0.25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27"/>
      <c r="W400" s="27"/>
      <c r="X400" s="27"/>
      <c r="Y400" s="27"/>
      <c r="Z400" s="27"/>
      <c r="AA400" s="8"/>
      <c r="AB400" s="8"/>
      <c r="AC400" s="8"/>
      <c r="AD400" s="8"/>
      <c r="AE400" s="8"/>
      <c r="AF400" s="8"/>
      <c r="AG400" s="8"/>
      <c r="AH400" s="8"/>
      <c r="AI400" s="8"/>
      <c r="AJ400" s="8"/>
      <c r="AK400" s="8"/>
      <c r="AL400" s="8"/>
      <c r="AM400" s="8"/>
      <c r="AN400" s="8"/>
      <c r="AO400" s="8"/>
      <c r="AP400" s="8"/>
      <c r="AQ400" s="8"/>
      <c r="AR400" s="8"/>
      <c r="AS400" s="8"/>
      <c r="AT400" s="8"/>
      <c r="AU400" s="8"/>
      <c r="AV400" s="8"/>
      <c r="AW400" s="8"/>
      <c r="AX400" s="8"/>
      <c r="AY400" s="8"/>
      <c r="AZ400" s="8"/>
      <c r="BA400" s="8"/>
      <c r="BB400" s="8"/>
      <c r="BC400" s="8"/>
      <c r="BD400" s="8"/>
      <c r="BE400" s="8"/>
      <c r="BF400" s="8"/>
      <c r="BG400" s="8"/>
      <c r="BH400" s="8"/>
      <c r="BI400" s="8"/>
      <c r="BJ400" s="8"/>
      <c r="BK400" s="8"/>
      <c r="BL400" s="8"/>
      <c r="BM400" s="8"/>
      <c r="BN400" s="8"/>
      <c r="BO400" s="8"/>
      <c r="BP400" s="8"/>
      <c r="BQ400" s="8"/>
      <c r="BR400" s="8"/>
      <c r="BS400" s="8"/>
      <c r="BT400" s="8"/>
      <c r="BU400" s="8"/>
      <c r="BV400" s="8"/>
      <c r="BW400" s="8"/>
      <c r="BX400" s="8"/>
      <c r="BY400" s="8"/>
      <c r="BZ400" s="8"/>
      <c r="CA400" s="8"/>
      <c r="CB400" s="8"/>
      <c r="CC400" s="8"/>
      <c r="CD400" s="8"/>
      <c r="CE400" s="8"/>
      <c r="CF400" s="8"/>
    </row>
    <row r="401" spans="1:84" ht="15.75" customHeight="1" x14ac:dyDescent="0.25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27"/>
      <c r="W401" s="27"/>
      <c r="X401" s="27"/>
      <c r="Y401" s="27"/>
      <c r="Z401" s="27"/>
      <c r="AA401" s="8"/>
      <c r="AB401" s="8"/>
      <c r="AC401" s="8"/>
      <c r="AD401" s="8"/>
      <c r="AE401" s="8"/>
      <c r="AF401" s="8"/>
      <c r="AG401" s="8"/>
      <c r="AH401" s="8"/>
      <c r="AI401" s="8"/>
      <c r="AJ401" s="8"/>
      <c r="AK401" s="8"/>
      <c r="AL401" s="8"/>
      <c r="AM401" s="8"/>
      <c r="AN401" s="8"/>
      <c r="AO401" s="8"/>
      <c r="AP401" s="8"/>
      <c r="AQ401" s="8"/>
      <c r="AR401" s="8"/>
      <c r="AS401" s="8"/>
      <c r="AT401" s="8"/>
      <c r="AU401" s="8"/>
      <c r="AV401" s="8"/>
      <c r="AW401" s="8"/>
      <c r="AX401" s="8"/>
      <c r="AY401" s="8"/>
      <c r="AZ401" s="8"/>
      <c r="BA401" s="8"/>
      <c r="BB401" s="8"/>
      <c r="BC401" s="8"/>
      <c r="BD401" s="8"/>
      <c r="BE401" s="8"/>
      <c r="BF401" s="8"/>
      <c r="BG401" s="8"/>
      <c r="BH401" s="8"/>
      <c r="BI401" s="8"/>
      <c r="BJ401" s="8"/>
      <c r="BK401" s="8"/>
      <c r="BL401" s="8"/>
      <c r="BM401" s="8"/>
      <c r="BN401" s="8"/>
      <c r="BO401" s="8"/>
      <c r="BP401" s="8"/>
      <c r="BQ401" s="8"/>
      <c r="BR401" s="8"/>
      <c r="BS401" s="8"/>
      <c r="BT401" s="8"/>
      <c r="BU401" s="8"/>
      <c r="BV401" s="8"/>
      <c r="BW401" s="8"/>
      <c r="BX401" s="8"/>
      <c r="BY401" s="8"/>
      <c r="BZ401" s="8"/>
      <c r="CA401" s="8"/>
      <c r="CB401" s="8"/>
      <c r="CC401" s="8"/>
      <c r="CD401" s="8"/>
      <c r="CE401" s="8"/>
      <c r="CF401" s="8"/>
    </row>
    <row r="402" spans="1:84" ht="15.75" customHeight="1" x14ac:dyDescent="0.25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27"/>
      <c r="W402" s="27"/>
      <c r="X402" s="27"/>
      <c r="Y402" s="27"/>
      <c r="Z402" s="27"/>
      <c r="AA402" s="8"/>
      <c r="AB402" s="8"/>
      <c r="AC402" s="8"/>
      <c r="AD402" s="8"/>
      <c r="AE402" s="8"/>
      <c r="AF402" s="8"/>
      <c r="AG402" s="8"/>
      <c r="AH402" s="8"/>
      <c r="AI402" s="8"/>
      <c r="AJ402" s="8"/>
      <c r="AK402" s="8"/>
      <c r="AL402" s="8"/>
      <c r="AM402" s="8"/>
      <c r="AN402" s="8"/>
      <c r="AO402" s="8"/>
      <c r="AP402" s="8"/>
      <c r="AQ402" s="8"/>
      <c r="AR402" s="8"/>
      <c r="AS402" s="8"/>
      <c r="AT402" s="8"/>
      <c r="AU402" s="8"/>
      <c r="AV402" s="8"/>
      <c r="AW402" s="8"/>
      <c r="AX402" s="8"/>
      <c r="AY402" s="8"/>
      <c r="AZ402" s="8"/>
      <c r="BA402" s="8"/>
      <c r="BB402" s="8"/>
      <c r="BC402" s="8"/>
      <c r="BD402" s="8"/>
      <c r="BE402" s="8"/>
      <c r="BF402" s="8"/>
      <c r="BG402" s="8"/>
      <c r="BH402" s="8"/>
      <c r="BI402" s="8"/>
      <c r="BJ402" s="8"/>
      <c r="BK402" s="8"/>
      <c r="BL402" s="8"/>
      <c r="BM402" s="8"/>
      <c r="BN402" s="8"/>
      <c r="BO402" s="8"/>
      <c r="BP402" s="8"/>
      <c r="BQ402" s="8"/>
      <c r="BR402" s="8"/>
      <c r="BS402" s="8"/>
      <c r="BT402" s="8"/>
      <c r="BU402" s="8"/>
      <c r="BV402" s="8"/>
      <c r="BW402" s="8"/>
      <c r="BX402" s="8"/>
      <c r="BY402" s="8"/>
      <c r="BZ402" s="8"/>
      <c r="CA402" s="8"/>
      <c r="CB402" s="8"/>
      <c r="CC402" s="8"/>
      <c r="CD402" s="8"/>
      <c r="CE402" s="8"/>
      <c r="CF402" s="8"/>
    </row>
    <row r="403" spans="1:84" ht="15.75" customHeight="1" x14ac:dyDescent="0.25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27"/>
      <c r="W403" s="27"/>
      <c r="X403" s="27"/>
      <c r="Y403" s="27"/>
      <c r="Z403" s="27"/>
      <c r="AA403" s="8"/>
      <c r="AB403" s="8"/>
      <c r="AC403" s="8"/>
      <c r="AD403" s="8"/>
      <c r="AE403" s="8"/>
      <c r="AF403" s="8"/>
      <c r="AG403" s="8"/>
      <c r="AH403" s="8"/>
      <c r="AI403" s="8"/>
      <c r="AJ403" s="8"/>
      <c r="AK403" s="8"/>
      <c r="AL403" s="8"/>
      <c r="AM403" s="8"/>
      <c r="AN403" s="8"/>
      <c r="AO403" s="8"/>
      <c r="AP403" s="8"/>
      <c r="AQ403" s="8"/>
      <c r="AR403" s="8"/>
      <c r="AS403" s="8"/>
      <c r="AT403" s="8"/>
      <c r="AU403" s="8"/>
      <c r="AV403" s="8"/>
      <c r="AW403" s="8"/>
      <c r="AX403" s="8"/>
      <c r="AY403" s="8"/>
      <c r="AZ403" s="8"/>
      <c r="BA403" s="8"/>
      <c r="BB403" s="8"/>
      <c r="BC403" s="8"/>
      <c r="BD403" s="8"/>
      <c r="BE403" s="8"/>
      <c r="BF403" s="8"/>
      <c r="BG403" s="8"/>
      <c r="BH403" s="8"/>
      <c r="BI403" s="8"/>
      <c r="BJ403" s="8"/>
      <c r="BK403" s="8"/>
      <c r="BL403" s="8"/>
      <c r="BM403" s="8"/>
      <c r="BN403" s="8"/>
      <c r="BO403" s="8"/>
      <c r="BP403" s="8"/>
      <c r="BQ403" s="8"/>
      <c r="BR403" s="8"/>
      <c r="BS403" s="8"/>
      <c r="BT403" s="8"/>
      <c r="BU403" s="8"/>
      <c r="BV403" s="8"/>
      <c r="BW403" s="8"/>
      <c r="BX403" s="8"/>
      <c r="BY403" s="8"/>
      <c r="BZ403" s="8"/>
      <c r="CA403" s="8"/>
      <c r="CB403" s="8"/>
      <c r="CC403" s="8"/>
      <c r="CD403" s="8"/>
      <c r="CE403" s="8"/>
      <c r="CF403" s="8"/>
    </row>
    <row r="404" spans="1:84" ht="15.75" customHeight="1" x14ac:dyDescent="0.25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27"/>
      <c r="W404" s="27"/>
      <c r="X404" s="27"/>
      <c r="Y404" s="27"/>
      <c r="Z404" s="27"/>
      <c r="AA404" s="8"/>
      <c r="AB404" s="8"/>
      <c r="AC404" s="8"/>
      <c r="AD404" s="8"/>
      <c r="AE404" s="8"/>
      <c r="AF404" s="8"/>
      <c r="AG404" s="8"/>
      <c r="AH404" s="8"/>
      <c r="AI404" s="8"/>
      <c r="AJ404" s="8"/>
      <c r="AK404" s="8"/>
      <c r="AL404" s="8"/>
      <c r="AM404" s="8"/>
      <c r="AN404" s="8"/>
      <c r="AO404" s="8"/>
      <c r="AP404" s="8"/>
      <c r="AQ404" s="8"/>
      <c r="AR404" s="8"/>
      <c r="AS404" s="8"/>
      <c r="AT404" s="8"/>
      <c r="AU404" s="8"/>
      <c r="AV404" s="8"/>
      <c r="AW404" s="8"/>
      <c r="AX404" s="8"/>
      <c r="AY404" s="8"/>
      <c r="AZ404" s="8"/>
      <c r="BA404" s="8"/>
      <c r="BB404" s="8"/>
      <c r="BC404" s="8"/>
      <c r="BD404" s="8"/>
      <c r="BE404" s="8"/>
      <c r="BF404" s="8"/>
      <c r="BG404" s="8"/>
      <c r="BH404" s="8"/>
      <c r="BI404" s="8"/>
      <c r="BJ404" s="8"/>
      <c r="BK404" s="8"/>
      <c r="BL404" s="8"/>
      <c r="BM404" s="8"/>
      <c r="BN404" s="8"/>
      <c r="BO404" s="8"/>
      <c r="BP404" s="8"/>
      <c r="BQ404" s="8"/>
      <c r="BR404" s="8"/>
      <c r="BS404" s="8"/>
      <c r="BT404" s="8"/>
      <c r="BU404" s="8"/>
      <c r="BV404" s="8"/>
      <c r="BW404" s="8"/>
      <c r="BX404" s="8"/>
      <c r="BY404" s="8"/>
      <c r="BZ404" s="8"/>
      <c r="CA404" s="8"/>
      <c r="CB404" s="8"/>
      <c r="CC404" s="8"/>
      <c r="CD404" s="8"/>
      <c r="CE404" s="8"/>
      <c r="CF404" s="8"/>
    </row>
    <row r="405" spans="1:84" ht="15.75" customHeight="1" x14ac:dyDescent="0.25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27"/>
      <c r="W405" s="27"/>
      <c r="X405" s="27"/>
      <c r="Y405" s="27"/>
      <c r="Z405" s="27"/>
      <c r="AA405" s="8"/>
      <c r="AB405" s="8"/>
      <c r="AC405" s="8"/>
      <c r="AD405" s="8"/>
      <c r="AE405" s="8"/>
      <c r="AF405" s="8"/>
      <c r="AG405" s="8"/>
      <c r="AH405" s="8"/>
      <c r="AI405" s="8"/>
      <c r="AJ405" s="8"/>
      <c r="AK405" s="8"/>
      <c r="AL405" s="8"/>
      <c r="AM405" s="8"/>
      <c r="AN405" s="8"/>
      <c r="AO405" s="8"/>
      <c r="AP405" s="8"/>
      <c r="AQ405" s="8"/>
      <c r="AR405" s="8"/>
      <c r="AS405" s="8"/>
      <c r="AT405" s="8"/>
      <c r="AU405" s="8"/>
      <c r="AV405" s="8"/>
      <c r="AW405" s="8"/>
      <c r="AX405" s="8"/>
      <c r="AY405" s="8"/>
      <c r="AZ405" s="8"/>
      <c r="BA405" s="8"/>
      <c r="BB405" s="8"/>
      <c r="BC405" s="8"/>
      <c r="BD405" s="8"/>
      <c r="BE405" s="8"/>
      <c r="BF405" s="8"/>
      <c r="BG405" s="8"/>
      <c r="BH405" s="8"/>
      <c r="BI405" s="8"/>
      <c r="BJ405" s="8"/>
      <c r="BK405" s="8"/>
      <c r="BL405" s="8"/>
      <c r="BM405" s="8"/>
      <c r="BN405" s="8"/>
      <c r="BO405" s="8"/>
      <c r="BP405" s="8"/>
      <c r="BQ405" s="8"/>
      <c r="BR405" s="8"/>
      <c r="BS405" s="8"/>
      <c r="BT405" s="8"/>
      <c r="BU405" s="8"/>
      <c r="BV405" s="8"/>
      <c r="BW405" s="8"/>
      <c r="BX405" s="8"/>
      <c r="BY405" s="8"/>
      <c r="BZ405" s="8"/>
      <c r="CA405" s="8"/>
      <c r="CB405" s="8"/>
      <c r="CC405" s="8"/>
      <c r="CD405" s="8"/>
      <c r="CE405" s="8"/>
      <c r="CF405" s="8"/>
    </row>
    <row r="406" spans="1:84" ht="15.75" customHeight="1" x14ac:dyDescent="0.25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27"/>
      <c r="W406" s="27"/>
      <c r="X406" s="27"/>
      <c r="Y406" s="27"/>
      <c r="Z406" s="27"/>
      <c r="AA406" s="8"/>
      <c r="AB406" s="8"/>
      <c r="AC406" s="8"/>
      <c r="AD406" s="8"/>
      <c r="AE406" s="8"/>
      <c r="AF406" s="8"/>
      <c r="AG406" s="8"/>
      <c r="AH406" s="8"/>
      <c r="AI406" s="8"/>
      <c r="AJ406" s="8"/>
      <c r="AK406" s="8"/>
      <c r="AL406" s="8"/>
      <c r="AM406" s="8"/>
      <c r="AN406" s="8"/>
      <c r="AO406" s="8"/>
      <c r="AP406" s="8"/>
      <c r="AQ406" s="8"/>
      <c r="AR406" s="8"/>
      <c r="AS406" s="8"/>
      <c r="AT406" s="8"/>
      <c r="AU406" s="8"/>
      <c r="AV406" s="8"/>
      <c r="AW406" s="8"/>
      <c r="AX406" s="8"/>
      <c r="AY406" s="8"/>
      <c r="AZ406" s="8"/>
      <c r="BA406" s="8"/>
      <c r="BB406" s="8"/>
      <c r="BC406" s="8"/>
      <c r="BD406" s="8"/>
      <c r="BE406" s="8"/>
      <c r="BF406" s="8"/>
      <c r="BG406" s="8"/>
      <c r="BH406" s="8"/>
      <c r="BI406" s="8"/>
      <c r="BJ406" s="8"/>
      <c r="BK406" s="8"/>
      <c r="BL406" s="8"/>
      <c r="BM406" s="8"/>
      <c r="BN406" s="8"/>
      <c r="BO406" s="8"/>
      <c r="BP406" s="8"/>
      <c r="BQ406" s="8"/>
      <c r="BR406" s="8"/>
      <c r="BS406" s="8"/>
      <c r="BT406" s="8"/>
      <c r="BU406" s="8"/>
      <c r="BV406" s="8"/>
      <c r="BW406" s="8"/>
      <c r="BX406" s="8"/>
      <c r="BY406" s="8"/>
      <c r="BZ406" s="8"/>
      <c r="CA406" s="8"/>
      <c r="CB406" s="8"/>
      <c r="CC406" s="8"/>
      <c r="CD406" s="8"/>
      <c r="CE406" s="8"/>
      <c r="CF406" s="8"/>
    </row>
    <row r="407" spans="1:84" ht="15.75" customHeight="1" x14ac:dyDescent="0.25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27"/>
      <c r="W407" s="27"/>
      <c r="X407" s="27"/>
      <c r="Y407" s="27"/>
      <c r="Z407" s="27"/>
      <c r="AA407" s="8"/>
      <c r="AB407" s="8"/>
      <c r="AC407" s="8"/>
      <c r="AD407" s="8"/>
      <c r="AE407" s="8"/>
      <c r="AF407" s="8"/>
      <c r="AG407" s="8"/>
      <c r="AH407" s="8"/>
      <c r="AI407" s="8"/>
      <c r="AJ407" s="8"/>
      <c r="AK407" s="8"/>
      <c r="AL407" s="8"/>
      <c r="AM407" s="8"/>
      <c r="AN407" s="8"/>
      <c r="AO407" s="8"/>
      <c r="AP407" s="8"/>
      <c r="AQ407" s="8"/>
      <c r="AR407" s="8"/>
      <c r="AS407" s="8"/>
      <c r="AT407" s="8"/>
      <c r="AU407" s="8"/>
      <c r="AV407" s="8"/>
      <c r="AW407" s="8"/>
      <c r="AX407" s="8"/>
      <c r="AY407" s="8"/>
      <c r="AZ407" s="8"/>
      <c r="BA407" s="8"/>
      <c r="BB407" s="8"/>
      <c r="BC407" s="8"/>
      <c r="BD407" s="8"/>
      <c r="BE407" s="8"/>
      <c r="BF407" s="8"/>
      <c r="BG407" s="8"/>
      <c r="BH407" s="8"/>
      <c r="BI407" s="8"/>
      <c r="BJ407" s="8"/>
      <c r="BK407" s="8"/>
      <c r="BL407" s="8"/>
      <c r="BM407" s="8"/>
      <c r="BN407" s="8"/>
      <c r="BO407" s="8"/>
      <c r="BP407" s="8"/>
      <c r="BQ407" s="8"/>
      <c r="BR407" s="8"/>
      <c r="BS407" s="8"/>
      <c r="BT407" s="8"/>
      <c r="BU407" s="8"/>
      <c r="BV407" s="8"/>
      <c r="BW407" s="8"/>
      <c r="BX407" s="8"/>
      <c r="BY407" s="8"/>
      <c r="BZ407" s="8"/>
      <c r="CA407" s="8"/>
      <c r="CB407" s="8"/>
      <c r="CC407" s="8"/>
      <c r="CD407" s="8"/>
      <c r="CE407" s="8"/>
      <c r="CF407" s="8"/>
    </row>
    <row r="408" spans="1:84" ht="15.75" customHeight="1" x14ac:dyDescent="0.25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27"/>
      <c r="W408" s="27"/>
      <c r="X408" s="27"/>
      <c r="Y408" s="27"/>
      <c r="Z408" s="27"/>
      <c r="AA408" s="8"/>
      <c r="AB408" s="8"/>
      <c r="AC408" s="8"/>
      <c r="AD408" s="8"/>
      <c r="AE408" s="8"/>
      <c r="AF408" s="8"/>
      <c r="AG408" s="8"/>
      <c r="AH408" s="8"/>
      <c r="AI408" s="8"/>
      <c r="AJ408" s="8"/>
      <c r="AK408" s="8"/>
      <c r="AL408" s="8"/>
      <c r="AM408" s="8"/>
      <c r="AN408" s="8"/>
      <c r="AO408" s="8"/>
      <c r="AP408" s="8"/>
      <c r="AQ408" s="8"/>
      <c r="AR408" s="8"/>
      <c r="AS408" s="8"/>
      <c r="AT408" s="8"/>
      <c r="AU408" s="8"/>
      <c r="AV408" s="8"/>
      <c r="AW408" s="8"/>
      <c r="AX408" s="8"/>
      <c r="AY408" s="8"/>
      <c r="AZ408" s="8"/>
      <c r="BA408" s="8"/>
      <c r="BB408" s="8"/>
      <c r="BC408" s="8"/>
      <c r="BD408" s="8"/>
      <c r="BE408" s="8"/>
      <c r="BF408" s="8"/>
      <c r="BG408" s="8"/>
      <c r="BH408" s="8"/>
      <c r="BI408" s="8"/>
      <c r="BJ408" s="8"/>
      <c r="BK408" s="8"/>
      <c r="BL408" s="8"/>
      <c r="BM408" s="8"/>
      <c r="BN408" s="8"/>
      <c r="BO408" s="8"/>
      <c r="BP408" s="8"/>
      <c r="BQ408" s="8"/>
      <c r="BR408" s="8"/>
      <c r="BS408" s="8"/>
      <c r="BT408" s="8"/>
      <c r="BU408" s="8"/>
      <c r="BV408" s="8"/>
      <c r="BW408" s="8"/>
      <c r="BX408" s="8"/>
      <c r="BY408" s="8"/>
      <c r="BZ408" s="8"/>
      <c r="CA408" s="8"/>
      <c r="CB408" s="8"/>
      <c r="CC408" s="8"/>
      <c r="CD408" s="8"/>
      <c r="CE408" s="8"/>
      <c r="CF408" s="8"/>
    </row>
    <row r="409" spans="1:84" ht="15.75" customHeight="1" x14ac:dyDescent="0.25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27"/>
      <c r="W409" s="27"/>
      <c r="X409" s="27"/>
      <c r="Y409" s="27"/>
      <c r="Z409" s="27"/>
      <c r="AA409" s="8"/>
      <c r="AB409" s="8"/>
      <c r="AC409" s="8"/>
      <c r="AD409" s="8"/>
      <c r="AE409" s="8"/>
      <c r="AF409" s="8"/>
      <c r="AG409" s="8"/>
      <c r="AH409" s="8"/>
      <c r="AI409" s="8"/>
      <c r="AJ409" s="8"/>
      <c r="AK409" s="8"/>
      <c r="AL409" s="8"/>
      <c r="AM409" s="8"/>
      <c r="AN409" s="8"/>
      <c r="AO409" s="8"/>
      <c r="AP409" s="8"/>
      <c r="AQ409" s="8"/>
      <c r="AR409" s="8"/>
      <c r="AS409" s="8"/>
      <c r="AT409" s="8"/>
      <c r="AU409" s="8"/>
      <c r="AV409" s="8"/>
      <c r="AW409" s="8"/>
      <c r="AX409" s="8"/>
      <c r="AY409" s="8"/>
      <c r="AZ409" s="8"/>
      <c r="BA409" s="8"/>
      <c r="BB409" s="8"/>
      <c r="BC409" s="8"/>
      <c r="BD409" s="8"/>
      <c r="BE409" s="8"/>
      <c r="BF409" s="8"/>
      <c r="BG409" s="8"/>
      <c r="BH409" s="8"/>
      <c r="BI409" s="8"/>
      <c r="BJ409" s="8"/>
      <c r="BK409" s="8"/>
      <c r="BL409" s="8"/>
      <c r="BM409" s="8"/>
      <c r="BN409" s="8"/>
      <c r="BO409" s="8"/>
      <c r="BP409" s="8"/>
      <c r="BQ409" s="8"/>
      <c r="BR409" s="8"/>
      <c r="BS409" s="8"/>
      <c r="BT409" s="8"/>
      <c r="BU409" s="8"/>
      <c r="BV409" s="8"/>
      <c r="BW409" s="8"/>
      <c r="BX409" s="8"/>
      <c r="BY409" s="8"/>
      <c r="BZ409" s="8"/>
      <c r="CA409" s="8"/>
      <c r="CB409" s="8"/>
      <c r="CC409" s="8"/>
      <c r="CD409" s="8"/>
      <c r="CE409" s="8"/>
      <c r="CF409" s="8"/>
    </row>
    <row r="410" spans="1:84" ht="15.75" customHeight="1" x14ac:dyDescent="0.25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27"/>
      <c r="W410" s="27"/>
      <c r="X410" s="27"/>
      <c r="Y410" s="27"/>
      <c r="Z410" s="27"/>
      <c r="AA410" s="8"/>
      <c r="AB410" s="8"/>
      <c r="AC410" s="8"/>
      <c r="AD410" s="8"/>
      <c r="AE410" s="8"/>
      <c r="AF410" s="8"/>
      <c r="AG410" s="8"/>
      <c r="AH410" s="8"/>
      <c r="AI410" s="8"/>
      <c r="AJ410" s="8"/>
      <c r="AK410" s="8"/>
      <c r="AL410" s="8"/>
      <c r="AM410" s="8"/>
      <c r="AN410" s="8"/>
      <c r="AO410" s="8"/>
      <c r="AP410" s="8"/>
      <c r="AQ410" s="8"/>
      <c r="AR410" s="8"/>
      <c r="AS410" s="8"/>
      <c r="AT410" s="8"/>
      <c r="AU410" s="8"/>
      <c r="AV410" s="8"/>
      <c r="AW410" s="8"/>
      <c r="AX410" s="8"/>
      <c r="AY410" s="8"/>
      <c r="AZ410" s="8"/>
      <c r="BA410" s="8"/>
      <c r="BB410" s="8"/>
      <c r="BC410" s="8"/>
      <c r="BD410" s="8"/>
      <c r="BE410" s="8"/>
      <c r="BF410" s="8"/>
      <c r="BG410" s="8"/>
      <c r="BH410" s="8"/>
      <c r="BI410" s="8"/>
      <c r="BJ410" s="8"/>
      <c r="BK410" s="8"/>
      <c r="BL410" s="8"/>
      <c r="BM410" s="8"/>
      <c r="BN410" s="8"/>
      <c r="BO410" s="8"/>
      <c r="BP410" s="8"/>
      <c r="BQ410" s="8"/>
      <c r="BR410" s="8"/>
      <c r="BS410" s="8"/>
      <c r="BT410" s="8"/>
      <c r="BU410" s="8"/>
      <c r="BV410" s="8"/>
      <c r="BW410" s="8"/>
      <c r="BX410" s="8"/>
      <c r="BY410" s="8"/>
      <c r="BZ410" s="8"/>
      <c r="CA410" s="8"/>
      <c r="CB410" s="8"/>
      <c r="CC410" s="8"/>
      <c r="CD410" s="8"/>
      <c r="CE410" s="8"/>
      <c r="CF410" s="8"/>
    </row>
    <row r="411" spans="1:84" ht="15.75" customHeight="1" x14ac:dyDescent="0.25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27"/>
      <c r="W411" s="27"/>
      <c r="X411" s="27"/>
      <c r="Y411" s="27"/>
      <c r="Z411" s="27"/>
      <c r="AA411" s="8"/>
      <c r="AB411" s="8"/>
      <c r="AC411" s="8"/>
      <c r="AD411" s="8"/>
      <c r="AE411" s="8"/>
      <c r="AF411" s="8"/>
      <c r="AG411" s="8"/>
      <c r="AH411" s="8"/>
      <c r="AI411" s="8"/>
      <c r="AJ411" s="8"/>
      <c r="AK411" s="8"/>
      <c r="AL411" s="8"/>
      <c r="AM411" s="8"/>
      <c r="AN411" s="8"/>
      <c r="AO411" s="8"/>
      <c r="AP411" s="8"/>
      <c r="AQ411" s="8"/>
      <c r="AR411" s="8"/>
      <c r="AS411" s="8"/>
      <c r="AT411" s="8"/>
      <c r="AU411" s="8"/>
      <c r="AV411" s="8"/>
      <c r="AW411" s="8"/>
      <c r="AX411" s="8"/>
      <c r="AY411" s="8"/>
      <c r="AZ411" s="8"/>
      <c r="BA411" s="8"/>
      <c r="BB411" s="8"/>
      <c r="BC411" s="8"/>
      <c r="BD411" s="8"/>
      <c r="BE411" s="8"/>
      <c r="BF411" s="8"/>
      <c r="BG411" s="8"/>
      <c r="BH411" s="8"/>
      <c r="BI411" s="8"/>
      <c r="BJ411" s="8"/>
      <c r="BK411" s="8"/>
      <c r="BL411" s="8"/>
      <c r="BM411" s="8"/>
      <c r="BN411" s="8"/>
      <c r="BO411" s="8"/>
      <c r="BP411" s="8"/>
      <c r="BQ411" s="8"/>
      <c r="BR411" s="8"/>
      <c r="BS411" s="8"/>
      <c r="BT411" s="8"/>
      <c r="BU411" s="8"/>
      <c r="BV411" s="8"/>
      <c r="BW411" s="8"/>
      <c r="BX411" s="8"/>
      <c r="BY411" s="8"/>
      <c r="BZ411" s="8"/>
      <c r="CA411" s="8"/>
      <c r="CB411" s="8"/>
      <c r="CC411" s="8"/>
      <c r="CD411" s="8"/>
      <c r="CE411" s="8"/>
      <c r="CF411" s="8"/>
    </row>
    <row r="412" spans="1:84" ht="15.75" customHeight="1" x14ac:dyDescent="0.25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27"/>
      <c r="W412" s="27"/>
      <c r="X412" s="27"/>
      <c r="Y412" s="27"/>
      <c r="Z412" s="27"/>
      <c r="AA412" s="8"/>
      <c r="AB412" s="8"/>
      <c r="AC412" s="8"/>
      <c r="AD412" s="8"/>
      <c r="AE412" s="8"/>
      <c r="AF412" s="8"/>
      <c r="AG412" s="8"/>
      <c r="AH412" s="8"/>
      <c r="AI412" s="8"/>
      <c r="AJ412" s="8"/>
      <c r="AK412" s="8"/>
      <c r="AL412" s="8"/>
      <c r="AM412" s="8"/>
      <c r="AN412" s="8"/>
      <c r="AO412" s="8"/>
      <c r="AP412" s="8"/>
      <c r="AQ412" s="8"/>
      <c r="AR412" s="8"/>
      <c r="AS412" s="8"/>
      <c r="AT412" s="8"/>
      <c r="AU412" s="8"/>
      <c r="AV412" s="8"/>
      <c r="AW412" s="8"/>
      <c r="AX412" s="8"/>
      <c r="AY412" s="8"/>
      <c r="AZ412" s="8"/>
      <c r="BA412" s="8"/>
      <c r="BB412" s="8"/>
      <c r="BC412" s="8"/>
      <c r="BD412" s="8"/>
      <c r="BE412" s="8"/>
      <c r="BF412" s="8"/>
      <c r="BG412" s="8"/>
      <c r="BH412" s="8"/>
      <c r="BI412" s="8"/>
      <c r="BJ412" s="8"/>
      <c r="BK412" s="8"/>
      <c r="BL412" s="8"/>
      <c r="BM412" s="8"/>
      <c r="BN412" s="8"/>
      <c r="BO412" s="8"/>
      <c r="BP412" s="8"/>
      <c r="BQ412" s="8"/>
      <c r="BR412" s="8"/>
      <c r="BS412" s="8"/>
      <c r="BT412" s="8"/>
      <c r="BU412" s="8"/>
      <c r="BV412" s="8"/>
      <c r="BW412" s="8"/>
      <c r="BX412" s="8"/>
      <c r="BY412" s="8"/>
      <c r="BZ412" s="8"/>
      <c r="CA412" s="8"/>
      <c r="CB412" s="8"/>
      <c r="CC412" s="8"/>
      <c r="CD412" s="8"/>
      <c r="CE412" s="8"/>
      <c r="CF412" s="8"/>
    </row>
    <row r="413" spans="1:84" ht="15.75" customHeight="1" x14ac:dyDescent="0.25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27"/>
      <c r="W413" s="27"/>
      <c r="X413" s="27"/>
      <c r="Y413" s="27"/>
      <c r="Z413" s="27"/>
      <c r="AA413" s="8"/>
      <c r="AB413" s="8"/>
      <c r="AC413" s="8"/>
      <c r="AD413" s="8"/>
      <c r="AE413" s="8"/>
      <c r="AF413" s="8"/>
      <c r="AG413" s="8"/>
      <c r="AH413" s="8"/>
      <c r="AI413" s="8"/>
      <c r="AJ413" s="8"/>
      <c r="AK413" s="8"/>
      <c r="AL413" s="8"/>
      <c r="AM413" s="8"/>
      <c r="AN413" s="8"/>
      <c r="AO413" s="8"/>
      <c r="AP413" s="8"/>
      <c r="AQ413" s="8"/>
      <c r="AR413" s="8"/>
      <c r="AS413" s="8"/>
      <c r="AT413" s="8"/>
      <c r="AU413" s="8"/>
      <c r="AV413" s="8"/>
      <c r="AW413" s="8"/>
      <c r="AX413" s="8"/>
      <c r="AY413" s="8"/>
      <c r="AZ413" s="8"/>
      <c r="BA413" s="8"/>
      <c r="BB413" s="8"/>
      <c r="BC413" s="8"/>
      <c r="BD413" s="8"/>
      <c r="BE413" s="8"/>
      <c r="BF413" s="8"/>
      <c r="BG413" s="8"/>
      <c r="BH413" s="8"/>
      <c r="BI413" s="8"/>
      <c r="BJ413" s="8"/>
      <c r="BK413" s="8"/>
      <c r="BL413" s="8"/>
      <c r="BM413" s="8"/>
      <c r="BN413" s="8"/>
      <c r="BO413" s="8"/>
      <c r="BP413" s="8"/>
      <c r="BQ413" s="8"/>
      <c r="BR413" s="8"/>
      <c r="BS413" s="8"/>
      <c r="BT413" s="8"/>
      <c r="BU413" s="8"/>
      <c r="BV413" s="8"/>
      <c r="BW413" s="8"/>
      <c r="BX413" s="8"/>
      <c r="BY413" s="8"/>
      <c r="BZ413" s="8"/>
      <c r="CA413" s="8"/>
      <c r="CB413" s="8"/>
      <c r="CC413" s="8"/>
      <c r="CD413" s="8"/>
      <c r="CE413" s="8"/>
      <c r="CF413" s="8"/>
    </row>
    <row r="414" spans="1:84" ht="15.75" customHeight="1" x14ac:dyDescent="0.25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27"/>
      <c r="W414" s="27"/>
      <c r="X414" s="27"/>
      <c r="Y414" s="27"/>
      <c r="Z414" s="27"/>
      <c r="AA414" s="8"/>
      <c r="AB414" s="8"/>
      <c r="AC414" s="8"/>
      <c r="AD414" s="8"/>
      <c r="AE414" s="8"/>
      <c r="AF414" s="8"/>
      <c r="AG414" s="8"/>
      <c r="AH414" s="8"/>
      <c r="AI414" s="8"/>
      <c r="AJ414" s="8"/>
      <c r="AK414" s="8"/>
      <c r="AL414" s="8"/>
      <c r="AM414" s="8"/>
      <c r="AN414" s="8"/>
      <c r="AO414" s="8"/>
      <c r="AP414" s="8"/>
      <c r="AQ414" s="8"/>
      <c r="AR414" s="8"/>
      <c r="AS414" s="8"/>
      <c r="AT414" s="8"/>
      <c r="AU414" s="8"/>
      <c r="AV414" s="8"/>
      <c r="AW414" s="8"/>
      <c r="AX414" s="8"/>
      <c r="AY414" s="8"/>
      <c r="AZ414" s="8"/>
      <c r="BA414" s="8"/>
      <c r="BB414" s="8"/>
      <c r="BC414" s="8"/>
      <c r="BD414" s="8"/>
      <c r="BE414" s="8"/>
      <c r="BF414" s="8"/>
      <c r="BG414" s="8"/>
      <c r="BH414" s="8"/>
      <c r="BI414" s="8"/>
      <c r="BJ414" s="8"/>
      <c r="BK414" s="8"/>
      <c r="BL414" s="8"/>
      <c r="BM414" s="8"/>
      <c r="BN414" s="8"/>
      <c r="BO414" s="8"/>
      <c r="BP414" s="8"/>
      <c r="BQ414" s="8"/>
      <c r="BR414" s="8"/>
      <c r="BS414" s="8"/>
      <c r="BT414" s="8"/>
      <c r="BU414" s="8"/>
      <c r="BV414" s="8"/>
      <c r="BW414" s="8"/>
      <c r="BX414" s="8"/>
      <c r="BY414" s="8"/>
      <c r="BZ414" s="8"/>
      <c r="CA414" s="8"/>
      <c r="CB414" s="8"/>
      <c r="CC414" s="8"/>
      <c r="CD414" s="8"/>
      <c r="CE414" s="8"/>
      <c r="CF414" s="8"/>
    </row>
    <row r="415" spans="1:84" ht="15.75" customHeight="1" x14ac:dyDescent="0.25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27"/>
      <c r="W415" s="27"/>
      <c r="X415" s="27"/>
      <c r="Y415" s="27"/>
      <c r="Z415" s="27"/>
      <c r="AA415" s="8"/>
      <c r="AB415" s="8"/>
      <c r="AC415" s="8"/>
      <c r="AD415" s="8"/>
      <c r="AE415" s="8"/>
      <c r="AF415" s="8"/>
      <c r="AG415" s="8"/>
      <c r="AH415" s="8"/>
      <c r="AI415" s="8"/>
      <c r="AJ415" s="8"/>
      <c r="AK415" s="8"/>
      <c r="AL415" s="8"/>
      <c r="AM415" s="8"/>
      <c r="AN415" s="8"/>
      <c r="AO415" s="8"/>
      <c r="AP415" s="8"/>
      <c r="AQ415" s="8"/>
      <c r="AR415" s="8"/>
      <c r="AS415" s="8"/>
      <c r="AT415" s="8"/>
      <c r="AU415" s="8"/>
      <c r="AV415" s="8"/>
      <c r="AW415" s="8"/>
      <c r="AX415" s="8"/>
      <c r="AY415" s="8"/>
      <c r="AZ415" s="8"/>
      <c r="BA415" s="8"/>
      <c r="BB415" s="8"/>
      <c r="BC415" s="8"/>
      <c r="BD415" s="8"/>
      <c r="BE415" s="8"/>
      <c r="BF415" s="8"/>
      <c r="BG415" s="8"/>
      <c r="BH415" s="8"/>
      <c r="BI415" s="8"/>
      <c r="BJ415" s="8"/>
      <c r="BK415" s="8"/>
      <c r="BL415" s="8"/>
      <c r="BM415" s="8"/>
      <c r="BN415" s="8"/>
      <c r="BO415" s="8"/>
      <c r="BP415" s="8"/>
      <c r="BQ415" s="8"/>
      <c r="BR415" s="8"/>
      <c r="BS415" s="8"/>
      <c r="BT415" s="8"/>
      <c r="BU415" s="8"/>
      <c r="BV415" s="8"/>
      <c r="BW415" s="8"/>
      <c r="BX415" s="8"/>
      <c r="BY415" s="8"/>
      <c r="BZ415" s="8"/>
      <c r="CA415" s="8"/>
      <c r="CB415" s="8"/>
      <c r="CC415" s="8"/>
      <c r="CD415" s="8"/>
      <c r="CE415" s="8"/>
      <c r="CF415" s="8"/>
    </row>
    <row r="416" spans="1:84" ht="15.75" customHeight="1" x14ac:dyDescent="0.25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27"/>
      <c r="W416" s="27"/>
      <c r="X416" s="27"/>
      <c r="Y416" s="27"/>
      <c r="Z416" s="27"/>
      <c r="AA416" s="8"/>
      <c r="AB416" s="8"/>
      <c r="AC416" s="8"/>
      <c r="AD416" s="8"/>
      <c r="AE416" s="8"/>
      <c r="AF416" s="8"/>
      <c r="AG416" s="8"/>
      <c r="AH416" s="8"/>
      <c r="AI416" s="8"/>
      <c r="AJ416" s="8"/>
      <c r="AK416" s="8"/>
      <c r="AL416" s="8"/>
      <c r="AM416" s="8"/>
      <c r="AN416" s="8"/>
      <c r="AO416" s="8"/>
      <c r="AP416" s="8"/>
      <c r="AQ416" s="8"/>
      <c r="AR416" s="8"/>
      <c r="AS416" s="8"/>
      <c r="AT416" s="8"/>
      <c r="AU416" s="8"/>
      <c r="AV416" s="8"/>
      <c r="AW416" s="8"/>
      <c r="AX416" s="8"/>
      <c r="AY416" s="8"/>
      <c r="AZ416" s="8"/>
      <c r="BA416" s="8"/>
      <c r="BB416" s="8"/>
      <c r="BC416" s="8"/>
      <c r="BD416" s="8"/>
      <c r="BE416" s="8"/>
      <c r="BF416" s="8"/>
      <c r="BG416" s="8"/>
      <c r="BH416" s="8"/>
      <c r="BI416" s="8"/>
      <c r="BJ416" s="8"/>
      <c r="BK416" s="8"/>
      <c r="BL416" s="8"/>
      <c r="BM416" s="8"/>
      <c r="BN416" s="8"/>
      <c r="BO416" s="8"/>
      <c r="BP416" s="8"/>
      <c r="BQ416" s="8"/>
      <c r="BR416" s="8"/>
      <c r="BS416" s="8"/>
      <c r="BT416" s="8"/>
      <c r="BU416" s="8"/>
      <c r="BV416" s="8"/>
      <c r="BW416" s="8"/>
      <c r="BX416" s="8"/>
      <c r="BY416" s="8"/>
      <c r="BZ416" s="8"/>
      <c r="CA416" s="8"/>
      <c r="CB416" s="8"/>
      <c r="CC416" s="8"/>
      <c r="CD416" s="8"/>
      <c r="CE416" s="8"/>
      <c r="CF416" s="8"/>
    </row>
    <row r="417" spans="1:84" ht="15.75" customHeight="1" x14ac:dyDescent="0.25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27"/>
      <c r="W417" s="27"/>
      <c r="X417" s="27"/>
      <c r="Y417" s="27"/>
      <c r="Z417" s="27"/>
      <c r="AA417" s="8"/>
      <c r="AB417" s="8"/>
      <c r="AC417" s="8"/>
      <c r="AD417" s="8"/>
      <c r="AE417" s="8"/>
      <c r="AF417" s="8"/>
      <c r="AG417" s="8"/>
      <c r="AH417" s="8"/>
      <c r="AI417" s="8"/>
      <c r="AJ417" s="8"/>
      <c r="AK417" s="8"/>
      <c r="AL417" s="8"/>
      <c r="AM417" s="8"/>
      <c r="AN417" s="8"/>
      <c r="AO417" s="8"/>
      <c r="AP417" s="8"/>
      <c r="AQ417" s="8"/>
      <c r="AR417" s="8"/>
      <c r="AS417" s="8"/>
      <c r="AT417" s="8"/>
      <c r="AU417" s="8"/>
      <c r="AV417" s="8"/>
      <c r="AW417" s="8"/>
      <c r="AX417" s="8"/>
      <c r="AY417" s="8"/>
      <c r="AZ417" s="8"/>
      <c r="BA417" s="8"/>
      <c r="BB417" s="8"/>
      <c r="BC417" s="8"/>
      <c r="BD417" s="8"/>
      <c r="BE417" s="8"/>
      <c r="BF417" s="8"/>
      <c r="BG417" s="8"/>
      <c r="BH417" s="8"/>
      <c r="BI417" s="8"/>
      <c r="BJ417" s="8"/>
      <c r="BK417" s="8"/>
      <c r="BL417" s="8"/>
      <c r="BM417" s="8"/>
      <c r="BN417" s="8"/>
      <c r="BO417" s="8"/>
      <c r="BP417" s="8"/>
      <c r="BQ417" s="8"/>
      <c r="BR417" s="8"/>
      <c r="BS417" s="8"/>
      <c r="BT417" s="8"/>
      <c r="BU417" s="8"/>
      <c r="BV417" s="8"/>
      <c r="BW417" s="8"/>
      <c r="BX417" s="8"/>
      <c r="BY417" s="8"/>
      <c r="BZ417" s="8"/>
      <c r="CA417" s="8"/>
      <c r="CB417" s="8"/>
      <c r="CC417" s="8"/>
      <c r="CD417" s="8"/>
      <c r="CE417" s="8"/>
      <c r="CF417" s="8"/>
    </row>
    <row r="418" spans="1:84" ht="15.75" customHeight="1" x14ac:dyDescent="0.25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27"/>
      <c r="W418" s="27"/>
      <c r="X418" s="27"/>
      <c r="Y418" s="27"/>
      <c r="Z418" s="27"/>
      <c r="AA418" s="8"/>
      <c r="AB418" s="8"/>
      <c r="AC418" s="8"/>
      <c r="AD418" s="8"/>
      <c r="AE418" s="8"/>
      <c r="AF418" s="8"/>
      <c r="AG418" s="8"/>
      <c r="AH418" s="8"/>
      <c r="AI418" s="8"/>
      <c r="AJ418" s="8"/>
      <c r="AK418" s="8"/>
      <c r="AL418" s="8"/>
      <c r="AM418" s="8"/>
      <c r="AN418" s="8"/>
      <c r="AO418" s="8"/>
      <c r="AP418" s="8"/>
      <c r="AQ418" s="8"/>
      <c r="AR418" s="8"/>
      <c r="AS418" s="8"/>
      <c r="AT418" s="8"/>
      <c r="AU418" s="8"/>
      <c r="AV418" s="8"/>
      <c r="AW418" s="8"/>
      <c r="AX418" s="8"/>
      <c r="AY418" s="8"/>
      <c r="AZ418" s="8"/>
      <c r="BA418" s="8"/>
      <c r="BB418" s="8"/>
      <c r="BC418" s="8"/>
      <c r="BD418" s="8"/>
      <c r="BE418" s="8"/>
      <c r="BF418" s="8"/>
      <c r="BG418" s="8"/>
      <c r="BH418" s="8"/>
      <c r="BI418" s="8"/>
      <c r="BJ418" s="8"/>
      <c r="BK418" s="8"/>
      <c r="BL418" s="8"/>
      <c r="BM418" s="8"/>
      <c r="BN418" s="8"/>
      <c r="BO418" s="8"/>
      <c r="BP418" s="8"/>
      <c r="BQ418" s="8"/>
      <c r="BR418" s="8"/>
      <c r="BS418" s="8"/>
      <c r="BT418" s="8"/>
      <c r="BU418" s="8"/>
      <c r="BV418" s="8"/>
      <c r="BW418" s="8"/>
      <c r="BX418" s="8"/>
      <c r="BY418" s="8"/>
      <c r="BZ418" s="8"/>
      <c r="CA418" s="8"/>
      <c r="CB418" s="8"/>
      <c r="CC418" s="8"/>
      <c r="CD418" s="8"/>
      <c r="CE418" s="8"/>
      <c r="CF418" s="8"/>
    </row>
    <row r="419" spans="1:84" ht="15.75" customHeight="1" x14ac:dyDescent="0.25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27"/>
      <c r="W419" s="27"/>
      <c r="X419" s="27"/>
      <c r="Y419" s="27"/>
      <c r="Z419" s="27"/>
      <c r="AA419" s="8"/>
      <c r="AB419" s="8"/>
      <c r="AC419" s="8"/>
      <c r="AD419" s="8"/>
      <c r="AE419" s="8"/>
      <c r="AF419" s="8"/>
      <c r="AG419" s="8"/>
      <c r="AH419" s="8"/>
      <c r="AI419" s="8"/>
      <c r="AJ419" s="8"/>
      <c r="AK419" s="8"/>
      <c r="AL419" s="8"/>
      <c r="AM419" s="8"/>
      <c r="AN419" s="8"/>
      <c r="AO419" s="8"/>
      <c r="AP419" s="8"/>
      <c r="AQ419" s="8"/>
      <c r="AR419" s="8"/>
      <c r="AS419" s="8"/>
      <c r="AT419" s="8"/>
      <c r="AU419" s="8"/>
      <c r="AV419" s="8"/>
      <c r="AW419" s="8"/>
      <c r="AX419" s="8"/>
      <c r="AY419" s="8"/>
      <c r="AZ419" s="8"/>
      <c r="BA419" s="8"/>
      <c r="BB419" s="8"/>
      <c r="BC419" s="8"/>
      <c r="BD419" s="8"/>
      <c r="BE419" s="8"/>
      <c r="BF419" s="8"/>
      <c r="BG419" s="8"/>
      <c r="BH419" s="8"/>
      <c r="BI419" s="8"/>
      <c r="BJ419" s="8"/>
      <c r="BK419" s="8"/>
      <c r="BL419" s="8"/>
      <c r="BM419" s="8"/>
      <c r="BN419" s="8"/>
      <c r="BO419" s="8"/>
      <c r="BP419" s="8"/>
      <c r="BQ419" s="8"/>
      <c r="BR419" s="8"/>
      <c r="BS419" s="8"/>
      <c r="BT419" s="8"/>
      <c r="BU419" s="8"/>
      <c r="BV419" s="8"/>
      <c r="BW419" s="8"/>
      <c r="BX419" s="8"/>
      <c r="BY419" s="8"/>
      <c r="BZ419" s="8"/>
      <c r="CA419" s="8"/>
      <c r="CB419" s="8"/>
      <c r="CC419" s="8"/>
      <c r="CD419" s="8"/>
      <c r="CE419" s="8"/>
      <c r="CF419" s="8"/>
    </row>
    <row r="420" spans="1:84" ht="15.75" customHeight="1" x14ac:dyDescent="0.25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27"/>
      <c r="W420" s="27"/>
      <c r="X420" s="27"/>
      <c r="Y420" s="27"/>
      <c r="Z420" s="27"/>
      <c r="AA420" s="8"/>
      <c r="AB420" s="8"/>
      <c r="AC420" s="8"/>
      <c r="AD420" s="8"/>
      <c r="AE420" s="8"/>
      <c r="AF420" s="8"/>
      <c r="AG420" s="8"/>
      <c r="AH420" s="8"/>
      <c r="AI420" s="8"/>
      <c r="AJ420" s="8"/>
      <c r="AK420" s="8"/>
      <c r="AL420" s="8"/>
      <c r="AM420" s="8"/>
      <c r="AN420" s="8"/>
      <c r="AO420" s="8"/>
      <c r="AP420" s="8"/>
      <c r="AQ420" s="8"/>
      <c r="AR420" s="8"/>
      <c r="AS420" s="8"/>
      <c r="AT420" s="8"/>
      <c r="AU420" s="8"/>
      <c r="AV420" s="8"/>
      <c r="AW420" s="8"/>
      <c r="AX420" s="8"/>
      <c r="AY420" s="8"/>
      <c r="AZ420" s="8"/>
      <c r="BA420" s="8"/>
      <c r="BB420" s="8"/>
      <c r="BC420" s="8"/>
      <c r="BD420" s="8"/>
      <c r="BE420" s="8"/>
      <c r="BF420" s="8"/>
      <c r="BG420" s="8"/>
      <c r="BH420" s="8"/>
      <c r="BI420" s="8"/>
      <c r="BJ420" s="8"/>
      <c r="BK420" s="8"/>
      <c r="BL420" s="8"/>
      <c r="BM420" s="8"/>
      <c r="BN420" s="8"/>
      <c r="BO420" s="8"/>
      <c r="BP420" s="8"/>
      <c r="BQ420" s="8"/>
      <c r="BR420" s="8"/>
      <c r="BS420" s="8"/>
      <c r="BT420" s="8"/>
      <c r="BU420" s="8"/>
      <c r="BV420" s="8"/>
      <c r="BW420" s="8"/>
      <c r="BX420" s="8"/>
      <c r="BY420" s="8"/>
      <c r="BZ420" s="8"/>
      <c r="CA420" s="8"/>
      <c r="CB420" s="8"/>
      <c r="CC420" s="8"/>
      <c r="CD420" s="8"/>
      <c r="CE420" s="8"/>
      <c r="CF420" s="8"/>
    </row>
    <row r="421" spans="1:84" ht="15.75" customHeight="1" x14ac:dyDescent="0.25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27"/>
      <c r="W421" s="27"/>
      <c r="X421" s="27"/>
      <c r="Y421" s="27"/>
      <c r="Z421" s="27"/>
      <c r="AA421" s="8"/>
      <c r="AB421" s="8"/>
      <c r="AC421" s="8"/>
      <c r="AD421" s="8"/>
      <c r="AE421" s="8"/>
      <c r="AF421" s="8"/>
      <c r="AG421" s="8"/>
      <c r="AH421" s="8"/>
      <c r="AI421" s="8"/>
      <c r="AJ421" s="8"/>
      <c r="AK421" s="8"/>
      <c r="AL421" s="8"/>
      <c r="AM421" s="8"/>
      <c r="AN421" s="8"/>
      <c r="AO421" s="8"/>
      <c r="AP421" s="8"/>
      <c r="AQ421" s="8"/>
      <c r="AR421" s="8"/>
      <c r="AS421" s="8"/>
      <c r="AT421" s="8"/>
      <c r="AU421" s="8"/>
      <c r="AV421" s="8"/>
      <c r="AW421" s="8"/>
      <c r="AX421" s="8"/>
      <c r="AY421" s="8"/>
      <c r="AZ421" s="8"/>
      <c r="BA421" s="8"/>
      <c r="BB421" s="8"/>
      <c r="BC421" s="8"/>
      <c r="BD421" s="8"/>
      <c r="BE421" s="8"/>
      <c r="BF421" s="8"/>
      <c r="BG421" s="8"/>
      <c r="BH421" s="8"/>
      <c r="BI421" s="8"/>
      <c r="BJ421" s="8"/>
      <c r="BK421" s="8"/>
      <c r="BL421" s="8"/>
      <c r="BM421" s="8"/>
      <c r="BN421" s="8"/>
      <c r="BO421" s="8"/>
      <c r="BP421" s="8"/>
      <c r="BQ421" s="8"/>
      <c r="BR421" s="8"/>
      <c r="BS421" s="8"/>
      <c r="BT421" s="8"/>
      <c r="BU421" s="8"/>
      <c r="BV421" s="8"/>
      <c r="BW421" s="8"/>
      <c r="BX421" s="8"/>
      <c r="BY421" s="8"/>
      <c r="BZ421" s="8"/>
      <c r="CA421" s="8"/>
      <c r="CB421" s="8"/>
      <c r="CC421" s="8"/>
      <c r="CD421" s="8"/>
      <c r="CE421" s="8"/>
      <c r="CF421" s="8"/>
    </row>
    <row r="422" spans="1:84" ht="15.75" customHeight="1" x14ac:dyDescent="0.25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27"/>
      <c r="W422" s="27"/>
      <c r="X422" s="27"/>
      <c r="Y422" s="27"/>
      <c r="Z422" s="27"/>
      <c r="AA422" s="8"/>
      <c r="AB422" s="8"/>
      <c r="AC422" s="8"/>
      <c r="AD422" s="8"/>
      <c r="AE422" s="8"/>
      <c r="AF422" s="8"/>
      <c r="AG422" s="8"/>
      <c r="AH422" s="8"/>
      <c r="AI422" s="8"/>
      <c r="AJ422" s="8"/>
      <c r="AK422" s="8"/>
      <c r="AL422" s="8"/>
      <c r="AM422" s="8"/>
      <c r="AN422" s="8"/>
      <c r="AO422" s="8"/>
      <c r="AP422" s="8"/>
      <c r="AQ422" s="8"/>
      <c r="AR422" s="8"/>
      <c r="AS422" s="8"/>
      <c r="AT422" s="8"/>
      <c r="AU422" s="8"/>
      <c r="AV422" s="8"/>
      <c r="AW422" s="8"/>
      <c r="AX422" s="8"/>
      <c r="AY422" s="8"/>
      <c r="AZ422" s="8"/>
      <c r="BA422" s="8"/>
      <c r="BB422" s="8"/>
      <c r="BC422" s="8"/>
      <c r="BD422" s="8"/>
      <c r="BE422" s="8"/>
      <c r="BF422" s="8"/>
      <c r="BG422" s="8"/>
      <c r="BH422" s="8"/>
      <c r="BI422" s="8"/>
      <c r="BJ422" s="8"/>
      <c r="BK422" s="8"/>
      <c r="BL422" s="8"/>
      <c r="BM422" s="8"/>
      <c r="BN422" s="8"/>
      <c r="BO422" s="8"/>
      <c r="BP422" s="8"/>
      <c r="BQ422" s="8"/>
      <c r="BR422" s="8"/>
      <c r="BS422" s="8"/>
      <c r="BT422" s="8"/>
      <c r="BU422" s="8"/>
      <c r="BV422" s="8"/>
      <c r="BW422" s="8"/>
      <c r="BX422" s="8"/>
      <c r="BY422" s="8"/>
      <c r="BZ422" s="8"/>
      <c r="CA422" s="8"/>
      <c r="CB422" s="8"/>
      <c r="CC422" s="8"/>
      <c r="CD422" s="8"/>
      <c r="CE422" s="8"/>
      <c r="CF422" s="8"/>
    </row>
    <row r="423" spans="1:84" ht="15.75" customHeight="1" x14ac:dyDescent="0.25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27"/>
      <c r="W423" s="27"/>
      <c r="X423" s="27"/>
      <c r="Y423" s="27"/>
      <c r="Z423" s="27"/>
      <c r="AA423" s="8"/>
      <c r="AB423" s="8"/>
      <c r="AC423" s="8"/>
      <c r="AD423" s="8"/>
      <c r="AE423" s="8"/>
      <c r="AF423" s="8"/>
      <c r="AG423" s="8"/>
      <c r="AH423" s="8"/>
      <c r="AI423" s="8"/>
      <c r="AJ423" s="8"/>
      <c r="AK423" s="8"/>
      <c r="AL423" s="8"/>
      <c r="AM423" s="8"/>
      <c r="AN423" s="8"/>
      <c r="AO423" s="8"/>
      <c r="AP423" s="8"/>
      <c r="AQ423" s="8"/>
      <c r="AR423" s="8"/>
      <c r="AS423" s="8"/>
      <c r="AT423" s="8"/>
      <c r="AU423" s="8"/>
      <c r="AV423" s="8"/>
      <c r="AW423" s="8"/>
      <c r="AX423" s="8"/>
      <c r="AY423" s="8"/>
      <c r="AZ423" s="8"/>
      <c r="BA423" s="8"/>
      <c r="BB423" s="8"/>
      <c r="BC423" s="8"/>
      <c r="BD423" s="8"/>
      <c r="BE423" s="8"/>
      <c r="BF423" s="8"/>
      <c r="BG423" s="8"/>
      <c r="BH423" s="8"/>
      <c r="BI423" s="8"/>
      <c r="BJ423" s="8"/>
      <c r="BK423" s="8"/>
      <c r="BL423" s="8"/>
      <c r="BM423" s="8"/>
      <c r="BN423" s="8"/>
      <c r="BO423" s="8"/>
      <c r="BP423" s="8"/>
      <c r="BQ423" s="8"/>
      <c r="BR423" s="8"/>
      <c r="BS423" s="8"/>
      <c r="BT423" s="8"/>
      <c r="BU423" s="8"/>
      <c r="BV423" s="8"/>
      <c r="BW423" s="8"/>
      <c r="BX423" s="8"/>
      <c r="BY423" s="8"/>
      <c r="BZ423" s="8"/>
      <c r="CA423" s="8"/>
      <c r="CB423" s="8"/>
      <c r="CC423" s="8"/>
      <c r="CD423" s="8"/>
      <c r="CE423" s="8"/>
      <c r="CF423" s="8"/>
    </row>
    <row r="424" spans="1:84" ht="15.75" customHeight="1" x14ac:dyDescent="0.25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27"/>
      <c r="W424" s="27"/>
      <c r="X424" s="27"/>
      <c r="Y424" s="27"/>
      <c r="Z424" s="27"/>
      <c r="AA424" s="8"/>
      <c r="AB424" s="8"/>
      <c r="AC424" s="8"/>
      <c r="AD424" s="8"/>
      <c r="AE424" s="8"/>
      <c r="AF424" s="8"/>
      <c r="AG424" s="8"/>
      <c r="AH424" s="8"/>
      <c r="AI424" s="8"/>
      <c r="AJ424" s="8"/>
      <c r="AK424" s="8"/>
      <c r="AL424" s="8"/>
      <c r="AM424" s="8"/>
      <c r="AN424" s="8"/>
      <c r="AO424" s="8"/>
      <c r="AP424" s="8"/>
      <c r="AQ424" s="8"/>
      <c r="AR424" s="8"/>
      <c r="AS424" s="8"/>
      <c r="AT424" s="8"/>
      <c r="AU424" s="8"/>
      <c r="AV424" s="8"/>
      <c r="AW424" s="8"/>
      <c r="AX424" s="8"/>
      <c r="AY424" s="8"/>
      <c r="AZ424" s="8"/>
      <c r="BA424" s="8"/>
      <c r="BB424" s="8"/>
      <c r="BC424" s="8"/>
      <c r="BD424" s="8"/>
      <c r="BE424" s="8"/>
      <c r="BF424" s="8"/>
      <c r="BG424" s="8"/>
      <c r="BH424" s="8"/>
      <c r="BI424" s="8"/>
      <c r="BJ424" s="8"/>
      <c r="BK424" s="8"/>
      <c r="BL424" s="8"/>
      <c r="BM424" s="8"/>
      <c r="BN424" s="8"/>
      <c r="BO424" s="8"/>
      <c r="BP424" s="8"/>
      <c r="BQ424" s="8"/>
      <c r="BR424" s="8"/>
      <c r="BS424" s="8"/>
      <c r="BT424" s="8"/>
      <c r="BU424" s="8"/>
      <c r="BV424" s="8"/>
      <c r="BW424" s="8"/>
      <c r="BX424" s="8"/>
      <c r="BY424" s="8"/>
      <c r="BZ424" s="8"/>
      <c r="CA424" s="8"/>
      <c r="CB424" s="8"/>
      <c r="CC424" s="8"/>
      <c r="CD424" s="8"/>
      <c r="CE424" s="8"/>
      <c r="CF424" s="8"/>
    </row>
    <row r="425" spans="1:84" ht="15.75" customHeight="1" x14ac:dyDescent="0.25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27"/>
      <c r="W425" s="27"/>
      <c r="X425" s="27"/>
      <c r="Y425" s="27"/>
      <c r="Z425" s="27"/>
      <c r="AA425" s="8"/>
      <c r="AB425" s="8"/>
      <c r="AC425" s="8"/>
      <c r="AD425" s="8"/>
      <c r="AE425" s="8"/>
      <c r="AF425" s="8"/>
      <c r="AG425" s="8"/>
      <c r="AH425" s="8"/>
      <c r="AI425" s="8"/>
      <c r="AJ425" s="8"/>
      <c r="AK425" s="8"/>
      <c r="AL425" s="8"/>
      <c r="AM425" s="8"/>
      <c r="AN425" s="8"/>
      <c r="AO425" s="8"/>
      <c r="AP425" s="8"/>
      <c r="AQ425" s="8"/>
      <c r="AR425" s="8"/>
      <c r="AS425" s="8"/>
      <c r="AT425" s="8"/>
      <c r="AU425" s="8"/>
      <c r="AV425" s="8"/>
      <c r="AW425" s="8"/>
      <c r="AX425" s="8"/>
      <c r="AY425" s="8"/>
      <c r="AZ425" s="8"/>
      <c r="BA425" s="8"/>
      <c r="BB425" s="8"/>
      <c r="BC425" s="8"/>
      <c r="BD425" s="8"/>
      <c r="BE425" s="8"/>
      <c r="BF425" s="8"/>
      <c r="BG425" s="8"/>
      <c r="BH425" s="8"/>
      <c r="BI425" s="8"/>
      <c r="BJ425" s="8"/>
      <c r="BK425" s="8"/>
      <c r="BL425" s="8"/>
      <c r="BM425" s="8"/>
      <c r="BN425" s="8"/>
      <c r="BO425" s="8"/>
      <c r="BP425" s="8"/>
      <c r="BQ425" s="8"/>
      <c r="BR425" s="8"/>
      <c r="BS425" s="8"/>
      <c r="BT425" s="8"/>
      <c r="BU425" s="8"/>
      <c r="BV425" s="8"/>
      <c r="BW425" s="8"/>
      <c r="BX425" s="8"/>
      <c r="BY425" s="8"/>
      <c r="BZ425" s="8"/>
      <c r="CA425" s="8"/>
      <c r="CB425" s="8"/>
      <c r="CC425" s="8"/>
      <c r="CD425" s="8"/>
      <c r="CE425" s="8"/>
      <c r="CF425" s="8"/>
    </row>
    <row r="426" spans="1:84" ht="15.75" customHeight="1" x14ac:dyDescent="0.25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27"/>
      <c r="W426" s="27"/>
      <c r="X426" s="27"/>
      <c r="Y426" s="27"/>
      <c r="Z426" s="27"/>
      <c r="AA426" s="8"/>
      <c r="AB426" s="8"/>
      <c r="AC426" s="8"/>
      <c r="AD426" s="8"/>
      <c r="AE426" s="8"/>
      <c r="AF426" s="8"/>
      <c r="AG426" s="8"/>
      <c r="AH426" s="8"/>
      <c r="AI426" s="8"/>
      <c r="AJ426" s="8"/>
      <c r="AK426" s="8"/>
      <c r="AL426" s="8"/>
      <c r="AM426" s="8"/>
      <c r="AN426" s="8"/>
      <c r="AO426" s="8"/>
      <c r="AP426" s="8"/>
      <c r="AQ426" s="8"/>
      <c r="AR426" s="8"/>
      <c r="AS426" s="8"/>
      <c r="AT426" s="8"/>
      <c r="AU426" s="8"/>
      <c r="AV426" s="8"/>
      <c r="AW426" s="8"/>
      <c r="AX426" s="8"/>
      <c r="AY426" s="8"/>
      <c r="AZ426" s="8"/>
      <c r="BA426" s="8"/>
      <c r="BB426" s="8"/>
      <c r="BC426" s="8"/>
      <c r="BD426" s="8"/>
      <c r="BE426" s="8"/>
      <c r="BF426" s="8"/>
      <c r="BG426" s="8"/>
      <c r="BH426" s="8"/>
      <c r="BI426" s="8"/>
      <c r="BJ426" s="8"/>
      <c r="BK426" s="8"/>
      <c r="BL426" s="8"/>
      <c r="BM426" s="8"/>
      <c r="BN426" s="8"/>
      <c r="BO426" s="8"/>
      <c r="BP426" s="8"/>
      <c r="BQ426" s="8"/>
      <c r="BR426" s="8"/>
      <c r="BS426" s="8"/>
      <c r="BT426" s="8"/>
      <c r="BU426" s="8"/>
      <c r="BV426" s="8"/>
      <c r="BW426" s="8"/>
      <c r="BX426" s="8"/>
      <c r="BY426" s="8"/>
      <c r="BZ426" s="8"/>
      <c r="CA426" s="8"/>
      <c r="CB426" s="8"/>
      <c r="CC426" s="8"/>
      <c r="CD426" s="8"/>
      <c r="CE426" s="8"/>
      <c r="CF426" s="8"/>
    </row>
    <row r="427" spans="1:84" ht="15.75" customHeight="1" x14ac:dyDescent="0.25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27"/>
      <c r="W427" s="27"/>
      <c r="X427" s="27"/>
      <c r="Y427" s="27"/>
      <c r="Z427" s="27"/>
      <c r="AA427" s="8"/>
      <c r="AB427" s="8"/>
      <c r="AC427" s="8"/>
      <c r="AD427" s="8"/>
      <c r="AE427" s="8"/>
      <c r="AF427" s="8"/>
      <c r="AG427" s="8"/>
      <c r="AH427" s="8"/>
      <c r="AI427" s="8"/>
      <c r="AJ427" s="8"/>
      <c r="AK427" s="8"/>
      <c r="AL427" s="8"/>
      <c r="AM427" s="8"/>
      <c r="AN427" s="8"/>
      <c r="AO427" s="8"/>
      <c r="AP427" s="8"/>
      <c r="AQ427" s="8"/>
      <c r="AR427" s="8"/>
      <c r="AS427" s="8"/>
      <c r="AT427" s="8"/>
      <c r="AU427" s="8"/>
      <c r="AV427" s="8"/>
      <c r="AW427" s="8"/>
      <c r="AX427" s="8"/>
      <c r="AY427" s="8"/>
      <c r="AZ427" s="8"/>
      <c r="BA427" s="8"/>
      <c r="BB427" s="8"/>
      <c r="BC427" s="8"/>
      <c r="BD427" s="8"/>
      <c r="BE427" s="8"/>
      <c r="BF427" s="8"/>
      <c r="BG427" s="8"/>
      <c r="BH427" s="8"/>
      <c r="BI427" s="8"/>
      <c r="BJ427" s="8"/>
      <c r="BK427" s="8"/>
      <c r="BL427" s="8"/>
      <c r="BM427" s="8"/>
      <c r="BN427" s="8"/>
      <c r="BO427" s="8"/>
      <c r="BP427" s="8"/>
      <c r="BQ427" s="8"/>
      <c r="BR427" s="8"/>
      <c r="BS427" s="8"/>
      <c r="BT427" s="8"/>
      <c r="BU427" s="8"/>
      <c r="BV427" s="8"/>
      <c r="BW427" s="8"/>
      <c r="BX427" s="8"/>
      <c r="BY427" s="8"/>
      <c r="BZ427" s="8"/>
      <c r="CA427" s="8"/>
      <c r="CB427" s="8"/>
      <c r="CC427" s="8"/>
      <c r="CD427" s="8"/>
      <c r="CE427" s="8"/>
      <c r="CF427" s="8"/>
    </row>
    <row r="428" spans="1:84" ht="15.75" customHeight="1" x14ac:dyDescent="0.25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27"/>
      <c r="W428" s="27"/>
      <c r="X428" s="27"/>
      <c r="Y428" s="27"/>
      <c r="Z428" s="27"/>
      <c r="AA428" s="8"/>
      <c r="AB428" s="8"/>
      <c r="AC428" s="8"/>
      <c r="AD428" s="8"/>
      <c r="AE428" s="8"/>
      <c r="AF428" s="8"/>
      <c r="AG428" s="8"/>
      <c r="AH428" s="8"/>
      <c r="AI428" s="8"/>
      <c r="AJ428" s="8"/>
      <c r="AK428" s="8"/>
      <c r="AL428" s="8"/>
      <c r="AM428" s="8"/>
      <c r="AN428" s="8"/>
      <c r="AO428" s="8"/>
      <c r="AP428" s="8"/>
      <c r="AQ428" s="8"/>
      <c r="AR428" s="8"/>
      <c r="AS428" s="8"/>
      <c r="AT428" s="8"/>
      <c r="AU428" s="8"/>
      <c r="AV428" s="8"/>
      <c r="AW428" s="8"/>
      <c r="AX428" s="8"/>
      <c r="AY428" s="8"/>
      <c r="AZ428" s="8"/>
      <c r="BA428" s="8"/>
      <c r="BB428" s="8"/>
      <c r="BC428" s="8"/>
      <c r="BD428" s="8"/>
      <c r="BE428" s="8"/>
      <c r="BF428" s="8"/>
      <c r="BG428" s="8"/>
      <c r="BH428" s="8"/>
      <c r="BI428" s="8"/>
      <c r="BJ428" s="8"/>
      <c r="BK428" s="8"/>
      <c r="BL428" s="8"/>
      <c r="BM428" s="8"/>
      <c r="BN428" s="8"/>
      <c r="BO428" s="8"/>
      <c r="BP428" s="8"/>
      <c r="BQ428" s="8"/>
      <c r="BR428" s="8"/>
      <c r="BS428" s="8"/>
      <c r="BT428" s="8"/>
      <c r="BU428" s="8"/>
      <c r="BV428" s="8"/>
      <c r="BW428" s="8"/>
      <c r="BX428" s="8"/>
      <c r="BY428" s="8"/>
      <c r="BZ428" s="8"/>
      <c r="CA428" s="8"/>
      <c r="CB428" s="8"/>
      <c r="CC428" s="8"/>
      <c r="CD428" s="8"/>
      <c r="CE428" s="8"/>
      <c r="CF428" s="8"/>
    </row>
    <row r="429" spans="1:84" ht="15.75" customHeight="1" x14ac:dyDescent="0.25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27"/>
      <c r="W429" s="27"/>
      <c r="X429" s="27"/>
      <c r="Y429" s="27"/>
      <c r="Z429" s="27"/>
      <c r="AA429" s="8"/>
      <c r="AB429" s="8"/>
      <c r="AC429" s="8"/>
      <c r="AD429" s="8"/>
      <c r="AE429" s="8"/>
      <c r="AF429" s="8"/>
      <c r="AG429" s="8"/>
      <c r="AH429" s="8"/>
      <c r="AI429" s="8"/>
      <c r="AJ429" s="8"/>
      <c r="AK429" s="8"/>
      <c r="AL429" s="8"/>
      <c r="AM429" s="8"/>
      <c r="AN429" s="8"/>
      <c r="AO429" s="8"/>
      <c r="AP429" s="8"/>
      <c r="AQ429" s="8"/>
      <c r="AR429" s="8"/>
      <c r="AS429" s="8"/>
      <c r="AT429" s="8"/>
      <c r="AU429" s="8"/>
      <c r="AV429" s="8"/>
      <c r="AW429" s="8"/>
      <c r="AX429" s="8"/>
      <c r="AY429" s="8"/>
      <c r="AZ429" s="8"/>
      <c r="BA429" s="8"/>
      <c r="BB429" s="8"/>
      <c r="BC429" s="8"/>
      <c r="BD429" s="8"/>
      <c r="BE429" s="8"/>
      <c r="BF429" s="8"/>
      <c r="BG429" s="8"/>
      <c r="BH429" s="8"/>
      <c r="BI429" s="8"/>
      <c r="BJ429" s="8"/>
      <c r="BK429" s="8"/>
      <c r="BL429" s="8"/>
      <c r="BM429" s="8"/>
      <c r="BN429" s="8"/>
      <c r="BO429" s="8"/>
      <c r="BP429" s="8"/>
      <c r="BQ429" s="8"/>
      <c r="BR429" s="8"/>
      <c r="BS429" s="8"/>
      <c r="BT429" s="8"/>
      <c r="BU429" s="8"/>
      <c r="BV429" s="8"/>
      <c r="BW429" s="8"/>
      <c r="BX429" s="8"/>
      <c r="BY429" s="8"/>
      <c r="BZ429" s="8"/>
      <c r="CA429" s="8"/>
      <c r="CB429" s="8"/>
      <c r="CC429" s="8"/>
      <c r="CD429" s="8"/>
      <c r="CE429" s="8"/>
      <c r="CF429" s="8"/>
    </row>
    <row r="430" spans="1:84" ht="15.75" customHeight="1" x14ac:dyDescent="0.25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27"/>
      <c r="W430" s="27"/>
      <c r="X430" s="27"/>
      <c r="Y430" s="27"/>
      <c r="Z430" s="27"/>
      <c r="AA430" s="8"/>
      <c r="AB430" s="8"/>
      <c r="AC430" s="8"/>
      <c r="AD430" s="8"/>
      <c r="AE430" s="8"/>
      <c r="AF430" s="8"/>
      <c r="AG430" s="8"/>
      <c r="AH430" s="8"/>
      <c r="AI430" s="8"/>
      <c r="AJ430" s="8"/>
      <c r="AK430" s="8"/>
      <c r="AL430" s="8"/>
      <c r="AM430" s="8"/>
      <c r="AN430" s="8"/>
      <c r="AO430" s="8"/>
      <c r="AP430" s="8"/>
      <c r="AQ430" s="8"/>
      <c r="AR430" s="8"/>
      <c r="AS430" s="8"/>
      <c r="AT430" s="8"/>
      <c r="AU430" s="8"/>
      <c r="AV430" s="8"/>
      <c r="AW430" s="8"/>
      <c r="AX430" s="8"/>
      <c r="AY430" s="8"/>
      <c r="AZ430" s="8"/>
      <c r="BA430" s="8"/>
      <c r="BB430" s="8"/>
      <c r="BC430" s="8"/>
      <c r="BD430" s="8"/>
      <c r="BE430" s="8"/>
      <c r="BF430" s="8"/>
      <c r="BG430" s="8"/>
      <c r="BH430" s="8"/>
      <c r="BI430" s="8"/>
      <c r="BJ430" s="8"/>
      <c r="BK430" s="8"/>
      <c r="BL430" s="8"/>
      <c r="BM430" s="8"/>
      <c r="BN430" s="8"/>
      <c r="BO430" s="8"/>
      <c r="BP430" s="8"/>
      <c r="BQ430" s="8"/>
      <c r="BR430" s="8"/>
      <c r="BS430" s="8"/>
      <c r="BT430" s="8"/>
      <c r="BU430" s="8"/>
      <c r="BV430" s="8"/>
      <c r="BW430" s="8"/>
      <c r="BX430" s="8"/>
      <c r="BY430" s="8"/>
      <c r="BZ430" s="8"/>
      <c r="CA430" s="8"/>
      <c r="CB430" s="8"/>
      <c r="CC430" s="8"/>
      <c r="CD430" s="8"/>
      <c r="CE430" s="8"/>
      <c r="CF430" s="8"/>
    </row>
    <row r="431" spans="1:84" ht="15.75" customHeight="1" x14ac:dyDescent="0.25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27"/>
      <c r="W431" s="27"/>
      <c r="X431" s="27"/>
      <c r="Y431" s="27"/>
      <c r="Z431" s="27"/>
      <c r="AA431" s="8"/>
      <c r="AB431" s="8"/>
      <c r="AC431" s="8"/>
      <c r="AD431" s="8"/>
      <c r="AE431" s="8"/>
      <c r="AF431" s="8"/>
      <c r="AG431" s="8"/>
      <c r="AH431" s="8"/>
      <c r="AI431" s="8"/>
      <c r="AJ431" s="8"/>
      <c r="AK431" s="8"/>
      <c r="AL431" s="8"/>
      <c r="AM431" s="8"/>
      <c r="AN431" s="8"/>
      <c r="AO431" s="8"/>
      <c r="AP431" s="8"/>
      <c r="AQ431" s="8"/>
      <c r="AR431" s="8"/>
      <c r="AS431" s="8"/>
      <c r="AT431" s="8"/>
      <c r="AU431" s="8"/>
      <c r="AV431" s="8"/>
      <c r="AW431" s="8"/>
      <c r="AX431" s="8"/>
      <c r="AY431" s="8"/>
      <c r="AZ431" s="8"/>
      <c r="BA431" s="8"/>
      <c r="BB431" s="8"/>
      <c r="BC431" s="8"/>
      <c r="BD431" s="8"/>
      <c r="BE431" s="8"/>
      <c r="BF431" s="8"/>
      <c r="BG431" s="8"/>
      <c r="BH431" s="8"/>
      <c r="BI431" s="8"/>
      <c r="BJ431" s="8"/>
      <c r="BK431" s="8"/>
      <c r="BL431" s="8"/>
      <c r="BM431" s="8"/>
      <c r="BN431" s="8"/>
      <c r="BO431" s="8"/>
      <c r="BP431" s="8"/>
      <c r="BQ431" s="8"/>
      <c r="BR431" s="8"/>
      <c r="BS431" s="8"/>
      <c r="BT431" s="8"/>
      <c r="BU431" s="8"/>
      <c r="BV431" s="8"/>
      <c r="BW431" s="8"/>
      <c r="BX431" s="8"/>
      <c r="BY431" s="8"/>
      <c r="BZ431" s="8"/>
      <c r="CA431" s="8"/>
      <c r="CB431" s="8"/>
      <c r="CC431" s="8"/>
      <c r="CD431" s="8"/>
      <c r="CE431" s="8"/>
      <c r="CF431" s="8"/>
    </row>
    <row r="432" spans="1:84" ht="15.75" customHeight="1" x14ac:dyDescent="0.25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27"/>
      <c r="W432" s="27"/>
      <c r="X432" s="27"/>
      <c r="Y432" s="27"/>
      <c r="Z432" s="27"/>
      <c r="AA432" s="8"/>
      <c r="AB432" s="8"/>
      <c r="AC432" s="8"/>
      <c r="AD432" s="8"/>
      <c r="AE432" s="8"/>
      <c r="AF432" s="8"/>
      <c r="AG432" s="8"/>
      <c r="AH432" s="8"/>
      <c r="AI432" s="8"/>
      <c r="AJ432" s="8"/>
      <c r="AK432" s="8"/>
      <c r="AL432" s="8"/>
      <c r="AM432" s="8"/>
      <c r="AN432" s="8"/>
      <c r="AO432" s="8"/>
      <c r="AP432" s="8"/>
      <c r="AQ432" s="8"/>
      <c r="AR432" s="8"/>
      <c r="AS432" s="8"/>
      <c r="AT432" s="8"/>
      <c r="AU432" s="8"/>
      <c r="AV432" s="8"/>
      <c r="AW432" s="8"/>
      <c r="AX432" s="8"/>
      <c r="AY432" s="8"/>
      <c r="AZ432" s="8"/>
      <c r="BA432" s="8"/>
      <c r="BB432" s="8"/>
      <c r="BC432" s="8"/>
      <c r="BD432" s="8"/>
      <c r="BE432" s="8"/>
      <c r="BF432" s="8"/>
      <c r="BG432" s="8"/>
      <c r="BH432" s="8"/>
      <c r="BI432" s="8"/>
      <c r="BJ432" s="8"/>
      <c r="BK432" s="8"/>
      <c r="BL432" s="8"/>
      <c r="BM432" s="8"/>
      <c r="BN432" s="8"/>
      <c r="BO432" s="8"/>
      <c r="BP432" s="8"/>
      <c r="BQ432" s="8"/>
      <c r="BR432" s="8"/>
      <c r="BS432" s="8"/>
      <c r="BT432" s="8"/>
      <c r="BU432" s="8"/>
      <c r="BV432" s="8"/>
      <c r="BW432" s="8"/>
      <c r="BX432" s="8"/>
      <c r="BY432" s="8"/>
      <c r="BZ432" s="8"/>
      <c r="CA432" s="8"/>
      <c r="CB432" s="8"/>
      <c r="CC432" s="8"/>
      <c r="CD432" s="8"/>
      <c r="CE432" s="8"/>
      <c r="CF432" s="8"/>
    </row>
    <row r="433" spans="1:84" ht="15.75" customHeight="1" x14ac:dyDescent="0.25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27"/>
      <c r="W433" s="27"/>
      <c r="X433" s="27"/>
      <c r="Y433" s="27"/>
      <c r="Z433" s="27"/>
      <c r="AA433" s="8"/>
      <c r="AB433" s="8"/>
      <c r="AC433" s="8"/>
      <c r="AD433" s="8"/>
      <c r="AE433" s="8"/>
      <c r="AF433" s="8"/>
      <c r="AG433" s="8"/>
      <c r="AH433" s="8"/>
      <c r="AI433" s="8"/>
      <c r="AJ433" s="8"/>
      <c r="AK433" s="8"/>
      <c r="AL433" s="8"/>
      <c r="AM433" s="8"/>
      <c r="AN433" s="8"/>
      <c r="AO433" s="8"/>
      <c r="AP433" s="8"/>
      <c r="AQ433" s="8"/>
      <c r="AR433" s="8"/>
      <c r="AS433" s="8"/>
      <c r="AT433" s="8"/>
      <c r="AU433" s="8"/>
      <c r="AV433" s="8"/>
      <c r="AW433" s="8"/>
      <c r="AX433" s="8"/>
      <c r="AY433" s="8"/>
      <c r="AZ433" s="8"/>
      <c r="BA433" s="8"/>
      <c r="BB433" s="8"/>
      <c r="BC433" s="8"/>
      <c r="BD433" s="8"/>
      <c r="BE433" s="8"/>
      <c r="BF433" s="8"/>
      <c r="BG433" s="8"/>
      <c r="BH433" s="8"/>
      <c r="BI433" s="8"/>
      <c r="BJ433" s="8"/>
      <c r="BK433" s="8"/>
      <c r="BL433" s="8"/>
      <c r="BM433" s="8"/>
      <c r="BN433" s="8"/>
      <c r="BO433" s="8"/>
      <c r="BP433" s="8"/>
      <c r="BQ433" s="8"/>
      <c r="BR433" s="8"/>
      <c r="BS433" s="8"/>
      <c r="BT433" s="8"/>
      <c r="BU433" s="8"/>
      <c r="BV433" s="8"/>
      <c r="BW433" s="8"/>
      <c r="BX433" s="8"/>
      <c r="BY433" s="8"/>
      <c r="BZ433" s="8"/>
      <c r="CA433" s="8"/>
      <c r="CB433" s="8"/>
      <c r="CC433" s="8"/>
      <c r="CD433" s="8"/>
      <c r="CE433" s="8"/>
      <c r="CF433" s="8"/>
    </row>
    <row r="434" spans="1:84" ht="15.75" customHeight="1" x14ac:dyDescent="0.25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27"/>
      <c r="W434" s="27"/>
      <c r="X434" s="27"/>
      <c r="Y434" s="27"/>
      <c r="Z434" s="27"/>
      <c r="AA434" s="8"/>
      <c r="AB434" s="8"/>
      <c r="AC434" s="8"/>
      <c r="AD434" s="8"/>
      <c r="AE434" s="8"/>
      <c r="AF434" s="8"/>
      <c r="AG434" s="8"/>
      <c r="AH434" s="8"/>
      <c r="AI434" s="8"/>
      <c r="AJ434" s="8"/>
      <c r="AK434" s="8"/>
      <c r="AL434" s="8"/>
      <c r="AM434" s="8"/>
      <c r="AN434" s="8"/>
      <c r="AO434" s="8"/>
      <c r="AP434" s="8"/>
      <c r="AQ434" s="8"/>
      <c r="AR434" s="8"/>
      <c r="AS434" s="8"/>
      <c r="AT434" s="8"/>
      <c r="AU434" s="8"/>
      <c r="AV434" s="8"/>
      <c r="AW434" s="8"/>
      <c r="AX434" s="8"/>
      <c r="AY434" s="8"/>
      <c r="AZ434" s="8"/>
      <c r="BA434" s="8"/>
      <c r="BB434" s="8"/>
      <c r="BC434" s="8"/>
      <c r="BD434" s="8"/>
      <c r="BE434" s="8"/>
      <c r="BF434" s="8"/>
      <c r="BG434" s="8"/>
      <c r="BH434" s="8"/>
      <c r="BI434" s="8"/>
      <c r="BJ434" s="8"/>
      <c r="BK434" s="8"/>
      <c r="BL434" s="8"/>
      <c r="BM434" s="8"/>
      <c r="BN434" s="8"/>
      <c r="BO434" s="8"/>
      <c r="BP434" s="8"/>
      <c r="BQ434" s="8"/>
      <c r="BR434" s="8"/>
      <c r="BS434" s="8"/>
      <c r="BT434" s="8"/>
      <c r="BU434" s="8"/>
      <c r="BV434" s="8"/>
      <c r="BW434" s="8"/>
      <c r="BX434" s="8"/>
      <c r="BY434" s="8"/>
      <c r="BZ434" s="8"/>
      <c r="CA434" s="8"/>
      <c r="CB434" s="8"/>
      <c r="CC434" s="8"/>
      <c r="CD434" s="8"/>
      <c r="CE434" s="8"/>
      <c r="CF434" s="8"/>
    </row>
    <row r="435" spans="1:84" ht="15.75" customHeight="1" x14ac:dyDescent="0.25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27"/>
      <c r="W435" s="27"/>
      <c r="X435" s="27"/>
      <c r="Y435" s="27"/>
      <c r="Z435" s="27"/>
      <c r="AA435" s="8"/>
      <c r="AB435" s="8"/>
      <c r="AC435" s="8"/>
      <c r="AD435" s="8"/>
      <c r="AE435" s="8"/>
      <c r="AF435" s="8"/>
      <c r="AG435" s="8"/>
      <c r="AH435" s="8"/>
      <c r="AI435" s="8"/>
      <c r="AJ435" s="8"/>
      <c r="AK435" s="8"/>
      <c r="AL435" s="8"/>
      <c r="AM435" s="8"/>
      <c r="AN435" s="8"/>
      <c r="AO435" s="8"/>
      <c r="AP435" s="8"/>
      <c r="AQ435" s="8"/>
      <c r="AR435" s="8"/>
      <c r="AS435" s="8"/>
      <c r="AT435" s="8"/>
      <c r="AU435" s="8"/>
      <c r="AV435" s="8"/>
      <c r="AW435" s="8"/>
      <c r="AX435" s="8"/>
      <c r="AY435" s="8"/>
      <c r="AZ435" s="8"/>
      <c r="BA435" s="8"/>
      <c r="BB435" s="8"/>
      <c r="BC435" s="8"/>
      <c r="BD435" s="8"/>
      <c r="BE435" s="8"/>
      <c r="BF435" s="8"/>
      <c r="BG435" s="8"/>
      <c r="BH435" s="8"/>
      <c r="BI435" s="8"/>
      <c r="BJ435" s="8"/>
      <c r="BK435" s="8"/>
      <c r="BL435" s="8"/>
      <c r="BM435" s="8"/>
      <c r="BN435" s="8"/>
      <c r="BO435" s="8"/>
      <c r="BP435" s="8"/>
      <c r="BQ435" s="8"/>
      <c r="BR435" s="8"/>
      <c r="BS435" s="8"/>
      <c r="BT435" s="8"/>
      <c r="BU435" s="8"/>
      <c r="BV435" s="8"/>
      <c r="BW435" s="8"/>
      <c r="BX435" s="8"/>
      <c r="BY435" s="8"/>
      <c r="BZ435" s="8"/>
      <c r="CA435" s="8"/>
      <c r="CB435" s="8"/>
      <c r="CC435" s="8"/>
      <c r="CD435" s="8"/>
      <c r="CE435" s="8"/>
      <c r="CF435" s="8"/>
    </row>
    <row r="436" spans="1:84" ht="15.75" customHeight="1" x14ac:dyDescent="0.25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27"/>
      <c r="W436" s="27"/>
      <c r="X436" s="27"/>
      <c r="Y436" s="27"/>
      <c r="Z436" s="27"/>
      <c r="AA436" s="8"/>
      <c r="AB436" s="8"/>
      <c r="AC436" s="8"/>
      <c r="AD436" s="8"/>
      <c r="AE436" s="8"/>
      <c r="AF436" s="8"/>
      <c r="AG436" s="8"/>
      <c r="AH436" s="8"/>
      <c r="AI436" s="8"/>
      <c r="AJ436" s="8"/>
      <c r="AK436" s="8"/>
      <c r="AL436" s="8"/>
      <c r="AM436" s="8"/>
      <c r="AN436" s="8"/>
      <c r="AO436" s="8"/>
      <c r="AP436" s="8"/>
      <c r="AQ436" s="8"/>
      <c r="AR436" s="8"/>
      <c r="AS436" s="8"/>
      <c r="AT436" s="8"/>
      <c r="AU436" s="8"/>
      <c r="AV436" s="8"/>
      <c r="AW436" s="8"/>
      <c r="AX436" s="8"/>
      <c r="AY436" s="8"/>
      <c r="AZ436" s="8"/>
      <c r="BA436" s="8"/>
      <c r="BB436" s="8"/>
      <c r="BC436" s="8"/>
      <c r="BD436" s="8"/>
      <c r="BE436" s="8"/>
      <c r="BF436" s="8"/>
      <c r="BG436" s="8"/>
      <c r="BH436" s="8"/>
      <c r="BI436" s="8"/>
      <c r="BJ436" s="8"/>
      <c r="BK436" s="8"/>
      <c r="BL436" s="8"/>
      <c r="BM436" s="8"/>
      <c r="BN436" s="8"/>
      <c r="BO436" s="8"/>
      <c r="BP436" s="8"/>
      <c r="BQ436" s="8"/>
      <c r="BR436" s="8"/>
      <c r="BS436" s="8"/>
      <c r="BT436" s="8"/>
      <c r="BU436" s="8"/>
      <c r="BV436" s="8"/>
      <c r="BW436" s="8"/>
      <c r="BX436" s="8"/>
      <c r="BY436" s="8"/>
      <c r="BZ436" s="8"/>
      <c r="CA436" s="8"/>
      <c r="CB436" s="8"/>
      <c r="CC436" s="8"/>
      <c r="CD436" s="8"/>
      <c r="CE436" s="8"/>
      <c r="CF436" s="8"/>
    </row>
    <row r="437" spans="1:84" ht="15.75" customHeight="1" x14ac:dyDescent="0.25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27"/>
      <c r="W437" s="27"/>
      <c r="X437" s="27"/>
      <c r="Y437" s="27"/>
      <c r="Z437" s="27"/>
      <c r="AA437" s="8"/>
      <c r="AB437" s="8"/>
      <c r="AC437" s="8"/>
      <c r="AD437" s="8"/>
      <c r="AE437" s="8"/>
      <c r="AF437" s="8"/>
      <c r="AG437" s="8"/>
      <c r="AH437" s="8"/>
      <c r="AI437" s="8"/>
      <c r="AJ437" s="8"/>
      <c r="AK437" s="8"/>
      <c r="AL437" s="8"/>
      <c r="AM437" s="8"/>
      <c r="AN437" s="8"/>
      <c r="AO437" s="8"/>
      <c r="AP437" s="8"/>
      <c r="AQ437" s="8"/>
      <c r="AR437" s="8"/>
      <c r="AS437" s="8"/>
      <c r="AT437" s="8"/>
      <c r="AU437" s="8"/>
      <c r="AV437" s="8"/>
      <c r="AW437" s="8"/>
      <c r="AX437" s="8"/>
      <c r="AY437" s="8"/>
      <c r="AZ437" s="8"/>
      <c r="BA437" s="8"/>
      <c r="BB437" s="8"/>
      <c r="BC437" s="8"/>
      <c r="BD437" s="8"/>
      <c r="BE437" s="8"/>
      <c r="BF437" s="8"/>
      <c r="BG437" s="8"/>
      <c r="BH437" s="8"/>
      <c r="BI437" s="8"/>
      <c r="BJ437" s="8"/>
      <c r="BK437" s="8"/>
      <c r="BL437" s="8"/>
      <c r="BM437" s="8"/>
      <c r="BN437" s="8"/>
      <c r="BO437" s="8"/>
      <c r="BP437" s="8"/>
      <c r="BQ437" s="8"/>
      <c r="BR437" s="8"/>
      <c r="BS437" s="8"/>
      <c r="BT437" s="8"/>
      <c r="BU437" s="8"/>
      <c r="BV437" s="8"/>
      <c r="BW437" s="8"/>
      <c r="BX437" s="8"/>
      <c r="BY437" s="8"/>
      <c r="BZ437" s="8"/>
      <c r="CA437" s="8"/>
      <c r="CB437" s="8"/>
      <c r="CC437" s="8"/>
      <c r="CD437" s="8"/>
      <c r="CE437" s="8"/>
      <c r="CF437" s="8"/>
    </row>
    <row r="438" spans="1:84" ht="15.75" customHeight="1" x14ac:dyDescent="0.25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27"/>
      <c r="W438" s="27"/>
      <c r="X438" s="27"/>
      <c r="Y438" s="27"/>
      <c r="Z438" s="27"/>
      <c r="AA438" s="8"/>
      <c r="AB438" s="8"/>
      <c r="AC438" s="8"/>
      <c r="AD438" s="8"/>
      <c r="AE438" s="8"/>
      <c r="AF438" s="8"/>
      <c r="AG438" s="8"/>
      <c r="AH438" s="8"/>
      <c r="AI438" s="8"/>
      <c r="AJ438" s="8"/>
      <c r="AK438" s="8"/>
      <c r="AL438" s="8"/>
      <c r="AM438" s="8"/>
      <c r="AN438" s="8"/>
      <c r="AO438" s="8"/>
      <c r="AP438" s="8"/>
      <c r="AQ438" s="8"/>
      <c r="AR438" s="8"/>
      <c r="AS438" s="8"/>
      <c r="AT438" s="8"/>
      <c r="AU438" s="8"/>
      <c r="AV438" s="8"/>
      <c r="AW438" s="8"/>
      <c r="AX438" s="8"/>
      <c r="AY438" s="8"/>
      <c r="AZ438" s="8"/>
      <c r="BA438" s="8"/>
      <c r="BB438" s="8"/>
      <c r="BC438" s="8"/>
      <c r="BD438" s="8"/>
      <c r="BE438" s="8"/>
      <c r="BF438" s="8"/>
      <c r="BG438" s="8"/>
      <c r="BH438" s="8"/>
      <c r="BI438" s="8"/>
      <c r="BJ438" s="8"/>
      <c r="BK438" s="8"/>
      <c r="BL438" s="8"/>
      <c r="BM438" s="8"/>
      <c r="BN438" s="8"/>
      <c r="BO438" s="8"/>
      <c r="BP438" s="8"/>
      <c r="BQ438" s="8"/>
      <c r="BR438" s="8"/>
      <c r="BS438" s="8"/>
      <c r="BT438" s="8"/>
      <c r="BU438" s="8"/>
      <c r="BV438" s="8"/>
      <c r="BW438" s="8"/>
      <c r="BX438" s="8"/>
      <c r="BY438" s="8"/>
      <c r="BZ438" s="8"/>
      <c r="CA438" s="8"/>
      <c r="CB438" s="8"/>
      <c r="CC438" s="8"/>
      <c r="CD438" s="8"/>
      <c r="CE438" s="8"/>
      <c r="CF438" s="8"/>
    </row>
    <row r="439" spans="1:84" ht="15.75" customHeight="1" x14ac:dyDescent="0.25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27"/>
      <c r="W439" s="27"/>
      <c r="X439" s="27"/>
      <c r="Y439" s="27"/>
      <c r="Z439" s="27"/>
      <c r="AA439" s="8"/>
      <c r="AB439" s="8"/>
      <c r="AC439" s="8"/>
      <c r="AD439" s="8"/>
      <c r="AE439" s="8"/>
      <c r="AF439" s="8"/>
      <c r="AG439" s="8"/>
      <c r="AH439" s="8"/>
      <c r="AI439" s="8"/>
      <c r="AJ439" s="8"/>
      <c r="AK439" s="8"/>
      <c r="AL439" s="8"/>
      <c r="AM439" s="8"/>
      <c r="AN439" s="8"/>
      <c r="AO439" s="8"/>
      <c r="AP439" s="8"/>
      <c r="AQ439" s="8"/>
      <c r="AR439" s="8"/>
      <c r="AS439" s="8"/>
      <c r="AT439" s="8"/>
      <c r="AU439" s="8"/>
      <c r="AV439" s="8"/>
      <c r="AW439" s="8"/>
      <c r="AX439" s="8"/>
      <c r="AY439" s="8"/>
      <c r="AZ439" s="8"/>
      <c r="BA439" s="8"/>
      <c r="BB439" s="8"/>
      <c r="BC439" s="8"/>
      <c r="BD439" s="8"/>
      <c r="BE439" s="8"/>
      <c r="BF439" s="8"/>
      <c r="BG439" s="8"/>
      <c r="BH439" s="8"/>
      <c r="BI439" s="8"/>
      <c r="BJ439" s="8"/>
      <c r="BK439" s="8"/>
      <c r="BL439" s="8"/>
      <c r="BM439" s="8"/>
      <c r="BN439" s="8"/>
      <c r="BO439" s="8"/>
      <c r="BP439" s="8"/>
      <c r="BQ439" s="8"/>
      <c r="BR439" s="8"/>
      <c r="BS439" s="8"/>
      <c r="BT439" s="8"/>
      <c r="BU439" s="8"/>
      <c r="BV439" s="8"/>
      <c r="BW439" s="8"/>
      <c r="BX439" s="8"/>
      <c r="BY439" s="8"/>
      <c r="BZ439" s="8"/>
      <c r="CA439" s="8"/>
      <c r="CB439" s="8"/>
      <c r="CC439" s="8"/>
      <c r="CD439" s="8"/>
      <c r="CE439" s="8"/>
      <c r="CF439" s="8"/>
    </row>
    <row r="440" spans="1:84" ht="15.75" customHeight="1" x14ac:dyDescent="0.25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27"/>
      <c r="W440" s="27"/>
      <c r="X440" s="27"/>
      <c r="Y440" s="27"/>
      <c r="Z440" s="27"/>
      <c r="AA440" s="8"/>
      <c r="AB440" s="8"/>
      <c r="AC440" s="8"/>
      <c r="AD440" s="8"/>
      <c r="AE440" s="8"/>
      <c r="AF440" s="8"/>
      <c r="AG440" s="8"/>
      <c r="AH440" s="8"/>
      <c r="AI440" s="8"/>
      <c r="AJ440" s="8"/>
      <c r="AK440" s="8"/>
      <c r="AL440" s="8"/>
      <c r="AM440" s="8"/>
      <c r="AN440" s="8"/>
      <c r="AO440" s="8"/>
      <c r="AP440" s="8"/>
      <c r="AQ440" s="8"/>
      <c r="AR440" s="8"/>
      <c r="AS440" s="8"/>
      <c r="AT440" s="8"/>
      <c r="AU440" s="8"/>
      <c r="AV440" s="8"/>
      <c r="AW440" s="8"/>
      <c r="AX440" s="8"/>
      <c r="AY440" s="8"/>
      <c r="AZ440" s="8"/>
      <c r="BA440" s="8"/>
      <c r="BB440" s="8"/>
      <c r="BC440" s="8"/>
      <c r="BD440" s="8"/>
      <c r="BE440" s="8"/>
      <c r="BF440" s="8"/>
      <c r="BG440" s="8"/>
      <c r="BH440" s="8"/>
      <c r="BI440" s="8"/>
      <c r="BJ440" s="8"/>
      <c r="BK440" s="8"/>
      <c r="BL440" s="8"/>
      <c r="BM440" s="8"/>
      <c r="BN440" s="8"/>
      <c r="BO440" s="8"/>
      <c r="BP440" s="8"/>
      <c r="BQ440" s="8"/>
      <c r="BR440" s="8"/>
      <c r="BS440" s="8"/>
      <c r="BT440" s="8"/>
      <c r="BU440" s="8"/>
      <c r="BV440" s="8"/>
      <c r="BW440" s="8"/>
      <c r="BX440" s="8"/>
      <c r="BY440" s="8"/>
      <c r="BZ440" s="8"/>
      <c r="CA440" s="8"/>
      <c r="CB440" s="8"/>
      <c r="CC440" s="8"/>
      <c r="CD440" s="8"/>
      <c r="CE440" s="8"/>
      <c r="CF440" s="8"/>
    </row>
    <row r="441" spans="1:84" ht="15.75" customHeight="1" x14ac:dyDescent="0.25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27"/>
      <c r="W441" s="27"/>
      <c r="X441" s="27"/>
      <c r="Y441" s="27"/>
      <c r="Z441" s="27"/>
      <c r="AA441" s="8"/>
      <c r="AB441" s="8"/>
      <c r="AC441" s="8"/>
      <c r="AD441" s="8"/>
      <c r="AE441" s="8"/>
      <c r="AF441" s="8"/>
      <c r="AG441" s="8"/>
      <c r="AH441" s="8"/>
      <c r="AI441" s="8"/>
      <c r="AJ441" s="8"/>
      <c r="AK441" s="8"/>
      <c r="AL441" s="8"/>
      <c r="AM441" s="8"/>
      <c r="AN441" s="8"/>
      <c r="AO441" s="8"/>
      <c r="AP441" s="8"/>
      <c r="AQ441" s="8"/>
      <c r="AR441" s="8"/>
      <c r="AS441" s="8"/>
      <c r="AT441" s="8"/>
      <c r="AU441" s="8"/>
      <c r="AV441" s="8"/>
      <c r="AW441" s="8"/>
      <c r="AX441" s="8"/>
      <c r="AY441" s="8"/>
      <c r="AZ441" s="8"/>
      <c r="BA441" s="8"/>
      <c r="BB441" s="8"/>
      <c r="BC441" s="8"/>
      <c r="BD441" s="8"/>
      <c r="BE441" s="8"/>
      <c r="BF441" s="8"/>
      <c r="BG441" s="8"/>
      <c r="BH441" s="8"/>
      <c r="BI441" s="8"/>
      <c r="BJ441" s="8"/>
      <c r="BK441" s="8"/>
      <c r="BL441" s="8"/>
      <c r="BM441" s="8"/>
      <c r="BN441" s="8"/>
      <c r="BO441" s="8"/>
      <c r="BP441" s="8"/>
      <c r="BQ441" s="8"/>
      <c r="BR441" s="8"/>
      <c r="BS441" s="8"/>
      <c r="BT441" s="8"/>
      <c r="BU441" s="8"/>
      <c r="BV441" s="8"/>
      <c r="BW441" s="8"/>
      <c r="BX441" s="8"/>
      <c r="BY441" s="8"/>
      <c r="BZ441" s="8"/>
      <c r="CA441" s="8"/>
      <c r="CB441" s="8"/>
      <c r="CC441" s="8"/>
      <c r="CD441" s="8"/>
      <c r="CE441" s="8"/>
      <c r="CF441" s="8"/>
    </row>
    <row r="442" spans="1:84" ht="15.75" customHeight="1" x14ac:dyDescent="0.25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27"/>
      <c r="W442" s="27"/>
      <c r="X442" s="27"/>
      <c r="Y442" s="27"/>
      <c r="Z442" s="27"/>
      <c r="AA442" s="8"/>
      <c r="AB442" s="8"/>
      <c r="AC442" s="8"/>
      <c r="AD442" s="8"/>
      <c r="AE442" s="8"/>
      <c r="AF442" s="8"/>
      <c r="AG442" s="8"/>
      <c r="AH442" s="8"/>
      <c r="AI442" s="8"/>
      <c r="AJ442" s="8"/>
      <c r="AK442" s="8"/>
      <c r="AL442" s="8"/>
      <c r="AM442" s="8"/>
      <c r="AN442" s="8"/>
      <c r="AO442" s="8"/>
      <c r="AP442" s="8"/>
      <c r="AQ442" s="8"/>
      <c r="AR442" s="8"/>
      <c r="AS442" s="8"/>
      <c r="AT442" s="8"/>
      <c r="AU442" s="8"/>
      <c r="AV442" s="8"/>
      <c r="AW442" s="8"/>
      <c r="AX442" s="8"/>
      <c r="AY442" s="8"/>
      <c r="AZ442" s="8"/>
      <c r="BA442" s="8"/>
      <c r="BB442" s="8"/>
      <c r="BC442" s="8"/>
      <c r="BD442" s="8"/>
      <c r="BE442" s="8"/>
      <c r="BF442" s="8"/>
      <c r="BG442" s="8"/>
      <c r="BH442" s="8"/>
      <c r="BI442" s="8"/>
      <c r="BJ442" s="8"/>
      <c r="BK442" s="8"/>
      <c r="BL442" s="8"/>
      <c r="BM442" s="8"/>
      <c r="BN442" s="8"/>
      <c r="BO442" s="8"/>
      <c r="BP442" s="8"/>
      <c r="BQ442" s="8"/>
      <c r="BR442" s="8"/>
      <c r="BS442" s="8"/>
      <c r="BT442" s="8"/>
      <c r="BU442" s="8"/>
      <c r="BV442" s="8"/>
      <c r="BW442" s="8"/>
      <c r="BX442" s="8"/>
      <c r="BY442" s="8"/>
      <c r="BZ442" s="8"/>
      <c r="CA442" s="8"/>
      <c r="CB442" s="8"/>
      <c r="CC442" s="8"/>
      <c r="CD442" s="8"/>
      <c r="CE442" s="8"/>
      <c r="CF442" s="8"/>
    </row>
    <row r="443" spans="1:84" ht="15.75" customHeight="1" x14ac:dyDescent="0.25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27"/>
      <c r="W443" s="27"/>
      <c r="X443" s="27"/>
      <c r="Y443" s="27"/>
      <c r="Z443" s="27"/>
      <c r="AA443" s="8"/>
      <c r="AB443" s="8"/>
      <c r="AC443" s="8"/>
      <c r="AD443" s="8"/>
      <c r="AE443" s="8"/>
      <c r="AF443" s="8"/>
      <c r="AG443" s="8"/>
      <c r="AH443" s="8"/>
      <c r="AI443" s="8"/>
      <c r="AJ443" s="8"/>
      <c r="AK443" s="8"/>
      <c r="AL443" s="8"/>
      <c r="AM443" s="8"/>
      <c r="AN443" s="8"/>
      <c r="AO443" s="8"/>
      <c r="AP443" s="8"/>
      <c r="AQ443" s="8"/>
      <c r="AR443" s="8"/>
      <c r="AS443" s="8"/>
      <c r="AT443" s="8"/>
      <c r="AU443" s="8"/>
      <c r="AV443" s="8"/>
      <c r="AW443" s="8"/>
      <c r="AX443" s="8"/>
      <c r="AY443" s="8"/>
      <c r="AZ443" s="8"/>
      <c r="BA443" s="8"/>
      <c r="BB443" s="8"/>
      <c r="BC443" s="8"/>
      <c r="BD443" s="8"/>
      <c r="BE443" s="8"/>
      <c r="BF443" s="8"/>
      <c r="BG443" s="8"/>
      <c r="BH443" s="8"/>
      <c r="BI443" s="8"/>
      <c r="BJ443" s="8"/>
      <c r="BK443" s="8"/>
      <c r="BL443" s="8"/>
      <c r="BM443" s="8"/>
      <c r="BN443" s="8"/>
      <c r="BO443" s="8"/>
      <c r="BP443" s="8"/>
      <c r="BQ443" s="8"/>
      <c r="BR443" s="8"/>
      <c r="BS443" s="8"/>
      <c r="BT443" s="8"/>
      <c r="BU443" s="8"/>
      <c r="BV443" s="8"/>
      <c r="BW443" s="8"/>
      <c r="BX443" s="8"/>
      <c r="BY443" s="8"/>
      <c r="BZ443" s="8"/>
      <c r="CA443" s="8"/>
      <c r="CB443" s="8"/>
      <c r="CC443" s="8"/>
      <c r="CD443" s="8"/>
      <c r="CE443" s="8"/>
      <c r="CF443" s="8"/>
    </row>
    <row r="444" spans="1:84" ht="15.75" customHeight="1" x14ac:dyDescent="0.25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27"/>
      <c r="W444" s="27"/>
      <c r="X444" s="27"/>
      <c r="Y444" s="27"/>
      <c r="Z444" s="27"/>
      <c r="AA444" s="8"/>
      <c r="AB444" s="8"/>
      <c r="AC444" s="8"/>
      <c r="AD444" s="8"/>
      <c r="AE444" s="8"/>
      <c r="AF444" s="8"/>
      <c r="AG444" s="8"/>
      <c r="AH444" s="8"/>
      <c r="AI444" s="8"/>
      <c r="AJ444" s="8"/>
      <c r="AK444" s="8"/>
      <c r="AL444" s="8"/>
      <c r="AM444" s="8"/>
      <c r="AN444" s="8"/>
      <c r="AO444" s="8"/>
      <c r="AP444" s="8"/>
      <c r="AQ444" s="8"/>
      <c r="AR444" s="8"/>
      <c r="AS444" s="8"/>
      <c r="AT444" s="8"/>
      <c r="AU444" s="8"/>
      <c r="AV444" s="8"/>
      <c r="AW444" s="8"/>
      <c r="AX444" s="8"/>
      <c r="AY444" s="8"/>
      <c r="AZ444" s="8"/>
      <c r="BA444" s="8"/>
      <c r="BB444" s="8"/>
      <c r="BC444" s="8"/>
      <c r="BD444" s="8"/>
      <c r="BE444" s="8"/>
      <c r="BF444" s="8"/>
      <c r="BG444" s="8"/>
      <c r="BH444" s="8"/>
      <c r="BI444" s="8"/>
      <c r="BJ444" s="8"/>
      <c r="BK444" s="8"/>
      <c r="BL444" s="8"/>
      <c r="BM444" s="8"/>
      <c r="BN444" s="8"/>
      <c r="BO444" s="8"/>
      <c r="BP444" s="8"/>
      <c r="BQ444" s="8"/>
      <c r="BR444" s="8"/>
      <c r="BS444" s="8"/>
      <c r="BT444" s="8"/>
      <c r="BU444" s="8"/>
      <c r="BV444" s="8"/>
      <c r="BW444" s="8"/>
      <c r="BX444" s="8"/>
      <c r="BY444" s="8"/>
      <c r="BZ444" s="8"/>
      <c r="CA444" s="8"/>
      <c r="CB444" s="8"/>
      <c r="CC444" s="8"/>
      <c r="CD444" s="8"/>
      <c r="CE444" s="8"/>
      <c r="CF444" s="8"/>
    </row>
    <row r="445" spans="1:84" ht="15.75" customHeight="1" x14ac:dyDescent="0.25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27"/>
      <c r="W445" s="27"/>
      <c r="X445" s="27"/>
      <c r="Y445" s="27"/>
      <c r="Z445" s="27"/>
      <c r="AA445" s="8"/>
      <c r="AB445" s="8"/>
      <c r="AC445" s="8"/>
      <c r="AD445" s="8"/>
      <c r="AE445" s="8"/>
      <c r="AF445" s="8"/>
      <c r="AG445" s="8"/>
      <c r="AH445" s="8"/>
      <c r="AI445" s="8"/>
      <c r="AJ445" s="8"/>
      <c r="AK445" s="8"/>
      <c r="AL445" s="8"/>
      <c r="AM445" s="8"/>
      <c r="AN445" s="8"/>
      <c r="AO445" s="8"/>
      <c r="AP445" s="8"/>
      <c r="AQ445" s="8"/>
      <c r="AR445" s="8"/>
      <c r="AS445" s="8"/>
      <c r="AT445" s="8"/>
      <c r="AU445" s="8"/>
      <c r="AV445" s="8"/>
      <c r="AW445" s="8"/>
      <c r="AX445" s="8"/>
      <c r="AY445" s="8"/>
      <c r="AZ445" s="8"/>
      <c r="BA445" s="8"/>
      <c r="BB445" s="8"/>
      <c r="BC445" s="8"/>
      <c r="BD445" s="8"/>
      <c r="BE445" s="8"/>
      <c r="BF445" s="8"/>
      <c r="BG445" s="8"/>
      <c r="BH445" s="8"/>
      <c r="BI445" s="8"/>
      <c r="BJ445" s="8"/>
      <c r="BK445" s="8"/>
      <c r="BL445" s="8"/>
      <c r="BM445" s="8"/>
      <c r="BN445" s="8"/>
      <c r="BO445" s="8"/>
      <c r="BP445" s="8"/>
      <c r="BQ445" s="8"/>
      <c r="BR445" s="8"/>
      <c r="BS445" s="8"/>
      <c r="BT445" s="8"/>
      <c r="BU445" s="8"/>
      <c r="BV445" s="8"/>
      <c r="BW445" s="8"/>
      <c r="BX445" s="8"/>
      <c r="BY445" s="8"/>
      <c r="BZ445" s="8"/>
      <c r="CA445" s="8"/>
      <c r="CB445" s="8"/>
      <c r="CC445" s="8"/>
      <c r="CD445" s="8"/>
      <c r="CE445" s="8"/>
      <c r="CF445" s="8"/>
    </row>
    <row r="446" spans="1:84" ht="15.75" customHeight="1" x14ac:dyDescent="0.25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27"/>
      <c r="W446" s="27"/>
      <c r="X446" s="27"/>
      <c r="Y446" s="27"/>
      <c r="Z446" s="27"/>
      <c r="AA446" s="8"/>
      <c r="AB446" s="8"/>
      <c r="AC446" s="8"/>
      <c r="AD446" s="8"/>
      <c r="AE446" s="8"/>
      <c r="AF446" s="8"/>
      <c r="AG446" s="8"/>
      <c r="AH446" s="8"/>
      <c r="AI446" s="8"/>
      <c r="AJ446" s="8"/>
      <c r="AK446" s="8"/>
      <c r="AL446" s="8"/>
      <c r="AM446" s="8"/>
      <c r="AN446" s="8"/>
      <c r="AO446" s="8"/>
      <c r="AP446" s="8"/>
      <c r="AQ446" s="8"/>
      <c r="AR446" s="8"/>
      <c r="AS446" s="8"/>
      <c r="AT446" s="8"/>
      <c r="AU446" s="8"/>
      <c r="AV446" s="8"/>
      <c r="AW446" s="8"/>
      <c r="AX446" s="8"/>
      <c r="AY446" s="8"/>
      <c r="AZ446" s="8"/>
      <c r="BA446" s="8"/>
      <c r="BB446" s="8"/>
      <c r="BC446" s="8"/>
      <c r="BD446" s="8"/>
      <c r="BE446" s="8"/>
      <c r="BF446" s="8"/>
      <c r="BG446" s="8"/>
      <c r="BH446" s="8"/>
      <c r="BI446" s="8"/>
      <c r="BJ446" s="8"/>
      <c r="BK446" s="8"/>
      <c r="BL446" s="8"/>
      <c r="BM446" s="8"/>
      <c r="BN446" s="8"/>
      <c r="BO446" s="8"/>
      <c r="BP446" s="8"/>
      <c r="BQ446" s="8"/>
      <c r="BR446" s="8"/>
      <c r="BS446" s="8"/>
      <c r="BT446" s="8"/>
      <c r="BU446" s="8"/>
      <c r="BV446" s="8"/>
      <c r="BW446" s="8"/>
      <c r="BX446" s="8"/>
      <c r="BY446" s="8"/>
      <c r="BZ446" s="8"/>
      <c r="CA446" s="8"/>
      <c r="CB446" s="8"/>
      <c r="CC446" s="8"/>
      <c r="CD446" s="8"/>
      <c r="CE446" s="8"/>
      <c r="CF446" s="8"/>
    </row>
    <row r="447" spans="1:84" ht="15.75" customHeight="1" x14ac:dyDescent="0.25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27"/>
      <c r="W447" s="27"/>
      <c r="X447" s="27"/>
      <c r="Y447" s="27"/>
      <c r="Z447" s="27"/>
      <c r="AA447" s="8"/>
      <c r="AB447" s="8"/>
      <c r="AC447" s="8"/>
      <c r="AD447" s="8"/>
      <c r="AE447" s="8"/>
      <c r="AF447" s="8"/>
      <c r="AG447" s="8"/>
      <c r="AH447" s="8"/>
      <c r="AI447" s="8"/>
      <c r="AJ447" s="8"/>
      <c r="AK447" s="8"/>
      <c r="AL447" s="8"/>
      <c r="AM447" s="8"/>
      <c r="AN447" s="8"/>
      <c r="AO447" s="8"/>
      <c r="AP447" s="8"/>
      <c r="AQ447" s="8"/>
      <c r="AR447" s="8"/>
      <c r="AS447" s="8"/>
      <c r="AT447" s="8"/>
      <c r="AU447" s="8"/>
      <c r="AV447" s="8"/>
      <c r="AW447" s="8"/>
      <c r="AX447" s="8"/>
      <c r="AY447" s="8"/>
      <c r="AZ447" s="8"/>
      <c r="BA447" s="8"/>
      <c r="BB447" s="8"/>
      <c r="BC447" s="8"/>
      <c r="BD447" s="8"/>
      <c r="BE447" s="8"/>
      <c r="BF447" s="8"/>
      <c r="BG447" s="8"/>
      <c r="BH447" s="8"/>
      <c r="BI447" s="8"/>
      <c r="BJ447" s="8"/>
      <c r="BK447" s="8"/>
      <c r="BL447" s="8"/>
      <c r="BM447" s="8"/>
      <c r="BN447" s="8"/>
      <c r="BO447" s="8"/>
      <c r="BP447" s="8"/>
      <c r="BQ447" s="8"/>
      <c r="BR447" s="8"/>
      <c r="BS447" s="8"/>
      <c r="BT447" s="8"/>
      <c r="BU447" s="8"/>
      <c r="BV447" s="8"/>
      <c r="BW447" s="8"/>
      <c r="BX447" s="8"/>
      <c r="BY447" s="8"/>
      <c r="BZ447" s="8"/>
      <c r="CA447" s="8"/>
      <c r="CB447" s="8"/>
      <c r="CC447" s="8"/>
      <c r="CD447" s="8"/>
      <c r="CE447" s="8"/>
      <c r="CF447" s="8"/>
    </row>
    <row r="448" spans="1:84" ht="15.75" customHeight="1" x14ac:dyDescent="0.25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27"/>
      <c r="W448" s="27"/>
      <c r="X448" s="27"/>
      <c r="Y448" s="27"/>
      <c r="Z448" s="27"/>
      <c r="AA448" s="8"/>
      <c r="AB448" s="8"/>
      <c r="AC448" s="8"/>
      <c r="AD448" s="8"/>
      <c r="AE448" s="8"/>
      <c r="AF448" s="8"/>
      <c r="AG448" s="8"/>
      <c r="AH448" s="8"/>
      <c r="AI448" s="8"/>
      <c r="AJ448" s="8"/>
      <c r="AK448" s="8"/>
      <c r="AL448" s="8"/>
      <c r="AM448" s="8"/>
      <c r="AN448" s="8"/>
      <c r="AO448" s="8"/>
      <c r="AP448" s="8"/>
      <c r="AQ448" s="8"/>
      <c r="AR448" s="8"/>
      <c r="AS448" s="8"/>
      <c r="AT448" s="8"/>
      <c r="AU448" s="8"/>
      <c r="AV448" s="8"/>
      <c r="AW448" s="8"/>
      <c r="AX448" s="8"/>
      <c r="AY448" s="8"/>
      <c r="AZ448" s="8"/>
      <c r="BA448" s="8"/>
      <c r="BB448" s="8"/>
      <c r="BC448" s="8"/>
      <c r="BD448" s="8"/>
      <c r="BE448" s="8"/>
      <c r="BF448" s="8"/>
      <c r="BG448" s="8"/>
      <c r="BH448" s="8"/>
      <c r="BI448" s="8"/>
      <c r="BJ448" s="8"/>
      <c r="BK448" s="8"/>
      <c r="BL448" s="8"/>
      <c r="BM448" s="8"/>
      <c r="BN448" s="8"/>
      <c r="BO448" s="8"/>
      <c r="BP448" s="8"/>
      <c r="BQ448" s="8"/>
      <c r="BR448" s="8"/>
      <c r="BS448" s="8"/>
      <c r="BT448" s="8"/>
      <c r="BU448" s="8"/>
      <c r="BV448" s="8"/>
      <c r="BW448" s="8"/>
      <c r="BX448" s="8"/>
      <c r="BY448" s="8"/>
      <c r="BZ448" s="8"/>
      <c r="CA448" s="8"/>
      <c r="CB448" s="8"/>
      <c r="CC448" s="8"/>
      <c r="CD448" s="8"/>
      <c r="CE448" s="8"/>
      <c r="CF448" s="8"/>
    </row>
    <row r="449" spans="1:84" ht="15.75" customHeight="1" x14ac:dyDescent="0.25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27"/>
      <c r="W449" s="27"/>
      <c r="X449" s="27"/>
      <c r="Y449" s="27"/>
      <c r="Z449" s="27"/>
      <c r="AA449" s="8"/>
      <c r="AB449" s="8"/>
      <c r="AC449" s="8"/>
      <c r="AD449" s="8"/>
      <c r="AE449" s="8"/>
      <c r="AF449" s="8"/>
      <c r="AG449" s="8"/>
      <c r="AH449" s="8"/>
      <c r="AI449" s="8"/>
      <c r="AJ449" s="8"/>
      <c r="AK449" s="8"/>
      <c r="AL449" s="8"/>
      <c r="AM449" s="8"/>
      <c r="AN449" s="8"/>
      <c r="AO449" s="8"/>
      <c r="AP449" s="8"/>
      <c r="AQ449" s="8"/>
      <c r="AR449" s="8"/>
      <c r="AS449" s="8"/>
      <c r="AT449" s="8"/>
      <c r="AU449" s="8"/>
      <c r="AV449" s="8"/>
      <c r="AW449" s="8"/>
      <c r="AX449" s="8"/>
      <c r="AY449" s="8"/>
      <c r="AZ449" s="8"/>
      <c r="BA449" s="8"/>
      <c r="BB449" s="8"/>
      <c r="BC449" s="8"/>
      <c r="BD449" s="8"/>
      <c r="BE449" s="8"/>
      <c r="BF449" s="8"/>
      <c r="BG449" s="8"/>
      <c r="BH449" s="8"/>
      <c r="BI449" s="8"/>
      <c r="BJ449" s="8"/>
      <c r="BK449" s="8"/>
      <c r="BL449" s="8"/>
      <c r="BM449" s="8"/>
      <c r="BN449" s="8"/>
      <c r="BO449" s="8"/>
      <c r="BP449" s="8"/>
      <c r="BQ449" s="8"/>
      <c r="BR449" s="8"/>
      <c r="BS449" s="8"/>
      <c r="BT449" s="8"/>
      <c r="BU449" s="8"/>
      <c r="BV449" s="8"/>
      <c r="BW449" s="8"/>
      <c r="BX449" s="8"/>
      <c r="BY449" s="8"/>
      <c r="BZ449" s="8"/>
      <c r="CA449" s="8"/>
      <c r="CB449" s="8"/>
      <c r="CC449" s="8"/>
      <c r="CD449" s="8"/>
      <c r="CE449" s="8"/>
      <c r="CF449" s="8"/>
    </row>
    <row r="450" spans="1:84" ht="15.75" customHeight="1" x14ac:dyDescent="0.25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27"/>
      <c r="W450" s="27"/>
      <c r="X450" s="27"/>
      <c r="Y450" s="27"/>
      <c r="Z450" s="27"/>
      <c r="AA450" s="8"/>
      <c r="AB450" s="8"/>
      <c r="AC450" s="8"/>
      <c r="AD450" s="8"/>
      <c r="AE450" s="8"/>
      <c r="AF450" s="8"/>
      <c r="AG450" s="8"/>
      <c r="AH450" s="8"/>
      <c r="AI450" s="8"/>
      <c r="AJ450" s="8"/>
      <c r="AK450" s="8"/>
      <c r="AL450" s="8"/>
      <c r="AM450" s="8"/>
      <c r="AN450" s="8"/>
      <c r="AO450" s="8"/>
      <c r="AP450" s="8"/>
      <c r="AQ450" s="8"/>
      <c r="AR450" s="8"/>
      <c r="AS450" s="8"/>
      <c r="AT450" s="8"/>
      <c r="AU450" s="8"/>
      <c r="AV450" s="8"/>
      <c r="AW450" s="8"/>
      <c r="AX450" s="8"/>
      <c r="AY450" s="8"/>
      <c r="AZ450" s="8"/>
      <c r="BA450" s="8"/>
      <c r="BB450" s="8"/>
      <c r="BC450" s="8"/>
      <c r="BD450" s="8"/>
      <c r="BE450" s="8"/>
      <c r="BF450" s="8"/>
      <c r="BG450" s="8"/>
      <c r="BH450" s="8"/>
      <c r="BI450" s="8"/>
      <c r="BJ450" s="8"/>
      <c r="BK450" s="8"/>
      <c r="BL450" s="8"/>
      <c r="BM450" s="8"/>
      <c r="BN450" s="8"/>
      <c r="BO450" s="8"/>
      <c r="BP450" s="8"/>
      <c r="BQ450" s="8"/>
      <c r="BR450" s="8"/>
      <c r="BS450" s="8"/>
      <c r="BT450" s="8"/>
      <c r="BU450" s="8"/>
      <c r="BV450" s="8"/>
      <c r="BW450" s="8"/>
      <c r="BX450" s="8"/>
      <c r="BY450" s="8"/>
      <c r="BZ450" s="8"/>
      <c r="CA450" s="8"/>
      <c r="CB450" s="8"/>
      <c r="CC450" s="8"/>
      <c r="CD450" s="8"/>
      <c r="CE450" s="8"/>
      <c r="CF450" s="8"/>
    </row>
    <row r="451" spans="1:84" ht="15.75" customHeight="1" x14ac:dyDescent="0.25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27"/>
      <c r="W451" s="27"/>
      <c r="X451" s="27"/>
      <c r="Y451" s="27"/>
      <c r="Z451" s="27"/>
      <c r="AA451" s="8"/>
      <c r="AB451" s="8"/>
      <c r="AC451" s="8"/>
      <c r="AD451" s="8"/>
      <c r="AE451" s="8"/>
      <c r="AF451" s="8"/>
      <c r="AG451" s="8"/>
      <c r="AH451" s="8"/>
      <c r="AI451" s="8"/>
      <c r="AJ451" s="8"/>
      <c r="AK451" s="8"/>
      <c r="AL451" s="8"/>
      <c r="AM451" s="8"/>
      <c r="AN451" s="8"/>
      <c r="AO451" s="8"/>
      <c r="AP451" s="8"/>
      <c r="AQ451" s="8"/>
      <c r="AR451" s="8"/>
      <c r="AS451" s="8"/>
      <c r="AT451" s="8"/>
      <c r="AU451" s="8"/>
      <c r="AV451" s="8"/>
      <c r="AW451" s="8"/>
      <c r="AX451" s="8"/>
      <c r="AY451" s="8"/>
      <c r="AZ451" s="8"/>
      <c r="BA451" s="8"/>
      <c r="BB451" s="8"/>
      <c r="BC451" s="8"/>
      <c r="BD451" s="8"/>
      <c r="BE451" s="8"/>
      <c r="BF451" s="8"/>
      <c r="BG451" s="8"/>
      <c r="BH451" s="8"/>
      <c r="BI451" s="8"/>
      <c r="BJ451" s="8"/>
      <c r="BK451" s="8"/>
      <c r="BL451" s="8"/>
      <c r="BM451" s="8"/>
      <c r="BN451" s="8"/>
      <c r="BO451" s="8"/>
      <c r="BP451" s="8"/>
      <c r="BQ451" s="8"/>
      <c r="BR451" s="8"/>
      <c r="BS451" s="8"/>
      <c r="BT451" s="8"/>
      <c r="BU451" s="8"/>
      <c r="BV451" s="8"/>
      <c r="BW451" s="8"/>
      <c r="BX451" s="8"/>
      <c r="BY451" s="8"/>
      <c r="BZ451" s="8"/>
      <c r="CA451" s="8"/>
      <c r="CB451" s="8"/>
      <c r="CC451" s="8"/>
      <c r="CD451" s="8"/>
      <c r="CE451" s="8"/>
      <c r="CF451" s="8"/>
    </row>
    <row r="452" spans="1:84" ht="15.75" customHeight="1" x14ac:dyDescent="0.25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27"/>
      <c r="W452" s="27"/>
      <c r="X452" s="27"/>
      <c r="Y452" s="27"/>
      <c r="Z452" s="27"/>
      <c r="AA452" s="8"/>
      <c r="AB452" s="8"/>
      <c r="AC452" s="8"/>
      <c r="AD452" s="8"/>
      <c r="AE452" s="8"/>
      <c r="AF452" s="8"/>
      <c r="AG452" s="8"/>
      <c r="AH452" s="8"/>
      <c r="AI452" s="8"/>
      <c r="AJ452" s="8"/>
      <c r="AK452" s="8"/>
      <c r="AL452" s="8"/>
      <c r="AM452" s="8"/>
      <c r="AN452" s="8"/>
      <c r="AO452" s="8"/>
      <c r="AP452" s="8"/>
      <c r="AQ452" s="8"/>
      <c r="AR452" s="8"/>
      <c r="AS452" s="8"/>
      <c r="AT452" s="8"/>
      <c r="AU452" s="8"/>
      <c r="AV452" s="8"/>
      <c r="AW452" s="8"/>
      <c r="AX452" s="8"/>
      <c r="AY452" s="8"/>
      <c r="AZ452" s="8"/>
      <c r="BA452" s="8"/>
      <c r="BB452" s="8"/>
      <c r="BC452" s="8"/>
      <c r="BD452" s="8"/>
      <c r="BE452" s="8"/>
      <c r="BF452" s="8"/>
      <c r="BG452" s="8"/>
      <c r="BH452" s="8"/>
      <c r="BI452" s="8"/>
      <c r="BJ452" s="8"/>
      <c r="BK452" s="8"/>
      <c r="BL452" s="8"/>
      <c r="BM452" s="8"/>
      <c r="BN452" s="8"/>
      <c r="BO452" s="8"/>
      <c r="BP452" s="8"/>
      <c r="BQ452" s="8"/>
      <c r="BR452" s="8"/>
      <c r="BS452" s="8"/>
      <c r="BT452" s="8"/>
      <c r="BU452" s="8"/>
      <c r="BV452" s="8"/>
      <c r="BW452" s="8"/>
      <c r="BX452" s="8"/>
      <c r="BY452" s="8"/>
      <c r="BZ452" s="8"/>
      <c r="CA452" s="8"/>
      <c r="CB452" s="8"/>
      <c r="CC452" s="8"/>
      <c r="CD452" s="8"/>
      <c r="CE452" s="8"/>
      <c r="CF452" s="8"/>
    </row>
    <row r="453" spans="1:84" ht="15.75" customHeight="1" x14ac:dyDescent="0.25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27"/>
      <c r="W453" s="27"/>
      <c r="X453" s="27"/>
      <c r="Y453" s="27"/>
      <c r="Z453" s="27"/>
      <c r="AA453" s="8"/>
      <c r="AB453" s="8"/>
      <c r="AC453" s="8"/>
      <c r="AD453" s="8"/>
      <c r="AE453" s="8"/>
      <c r="AF453" s="8"/>
      <c r="AG453" s="8"/>
      <c r="AH453" s="8"/>
      <c r="AI453" s="8"/>
      <c r="AJ453" s="8"/>
      <c r="AK453" s="8"/>
      <c r="AL453" s="8"/>
      <c r="AM453" s="8"/>
      <c r="AN453" s="8"/>
      <c r="AO453" s="8"/>
      <c r="AP453" s="8"/>
      <c r="AQ453" s="8"/>
      <c r="AR453" s="8"/>
      <c r="AS453" s="8"/>
      <c r="AT453" s="8"/>
      <c r="AU453" s="8"/>
      <c r="AV453" s="8"/>
      <c r="AW453" s="8"/>
      <c r="AX453" s="8"/>
      <c r="AY453" s="8"/>
      <c r="AZ453" s="8"/>
      <c r="BA453" s="8"/>
      <c r="BB453" s="8"/>
      <c r="BC453" s="8"/>
      <c r="BD453" s="8"/>
      <c r="BE453" s="8"/>
      <c r="BF453" s="8"/>
      <c r="BG453" s="8"/>
      <c r="BH453" s="8"/>
      <c r="BI453" s="8"/>
      <c r="BJ453" s="8"/>
      <c r="BK453" s="8"/>
      <c r="BL453" s="8"/>
      <c r="BM453" s="8"/>
      <c r="BN453" s="8"/>
      <c r="BO453" s="8"/>
      <c r="BP453" s="8"/>
      <c r="BQ453" s="8"/>
      <c r="BR453" s="8"/>
      <c r="BS453" s="8"/>
      <c r="BT453" s="8"/>
      <c r="BU453" s="8"/>
      <c r="BV453" s="8"/>
      <c r="BW453" s="8"/>
      <c r="BX453" s="8"/>
      <c r="BY453" s="8"/>
      <c r="BZ453" s="8"/>
      <c r="CA453" s="8"/>
      <c r="CB453" s="8"/>
      <c r="CC453" s="8"/>
      <c r="CD453" s="8"/>
      <c r="CE453" s="8"/>
      <c r="CF453" s="8"/>
    </row>
    <row r="454" spans="1:84" ht="15.75" customHeight="1" x14ac:dyDescent="0.25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27"/>
      <c r="W454" s="27"/>
      <c r="X454" s="27"/>
      <c r="Y454" s="27"/>
      <c r="Z454" s="27"/>
      <c r="AA454" s="8"/>
      <c r="AB454" s="8"/>
      <c r="AC454" s="8"/>
      <c r="AD454" s="8"/>
      <c r="AE454" s="8"/>
      <c r="AF454" s="8"/>
      <c r="AG454" s="8"/>
      <c r="AH454" s="8"/>
      <c r="AI454" s="8"/>
      <c r="AJ454" s="8"/>
      <c r="AK454" s="8"/>
      <c r="AL454" s="8"/>
      <c r="AM454" s="8"/>
      <c r="AN454" s="8"/>
      <c r="AO454" s="8"/>
      <c r="AP454" s="8"/>
      <c r="AQ454" s="8"/>
      <c r="AR454" s="8"/>
      <c r="AS454" s="8"/>
      <c r="AT454" s="8"/>
      <c r="AU454" s="8"/>
      <c r="AV454" s="8"/>
      <c r="AW454" s="8"/>
      <c r="AX454" s="8"/>
      <c r="AY454" s="8"/>
      <c r="AZ454" s="8"/>
      <c r="BA454" s="8"/>
      <c r="BB454" s="8"/>
      <c r="BC454" s="8"/>
      <c r="BD454" s="8"/>
      <c r="BE454" s="8"/>
      <c r="BF454" s="8"/>
      <c r="BG454" s="8"/>
      <c r="BH454" s="8"/>
      <c r="BI454" s="8"/>
      <c r="BJ454" s="8"/>
      <c r="BK454" s="8"/>
      <c r="BL454" s="8"/>
      <c r="BM454" s="8"/>
      <c r="BN454" s="8"/>
      <c r="BO454" s="8"/>
      <c r="BP454" s="8"/>
      <c r="BQ454" s="8"/>
      <c r="BR454" s="8"/>
      <c r="BS454" s="8"/>
      <c r="BT454" s="8"/>
      <c r="BU454" s="8"/>
      <c r="BV454" s="8"/>
      <c r="BW454" s="8"/>
      <c r="BX454" s="8"/>
      <c r="BY454" s="8"/>
      <c r="BZ454" s="8"/>
      <c r="CA454" s="8"/>
      <c r="CB454" s="8"/>
      <c r="CC454" s="8"/>
      <c r="CD454" s="8"/>
      <c r="CE454" s="8"/>
      <c r="CF454" s="8"/>
    </row>
    <row r="455" spans="1:84" ht="15.75" customHeight="1" x14ac:dyDescent="0.25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27"/>
      <c r="W455" s="27"/>
      <c r="X455" s="27"/>
      <c r="Y455" s="27"/>
      <c r="Z455" s="27"/>
      <c r="AA455" s="8"/>
      <c r="AB455" s="8"/>
      <c r="AC455" s="8"/>
      <c r="AD455" s="8"/>
      <c r="AE455" s="8"/>
      <c r="AF455" s="8"/>
      <c r="AG455" s="8"/>
      <c r="AH455" s="8"/>
      <c r="AI455" s="8"/>
      <c r="AJ455" s="8"/>
      <c r="AK455" s="8"/>
      <c r="AL455" s="8"/>
      <c r="AM455" s="8"/>
      <c r="AN455" s="8"/>
      <c r="AO455" s="8"/>
      <c r="AP455" s="8"/>
      <c r="AQ455" s="8"/>
      <c r="AR455" s="8"/>
      <c r="AS455" s="8"/>
      <c r="AT455" s="8"/>
      <c r="AU455" s="8"/>
      <c r="AV455" s="8"/>
      <c r="AW455" s="8"/>
      <c r="AX455" s="8"/>
      <c r="AY455" s="8"/>
      <c r="AZ455" s="8"/>
      <c r="BA455" s="8"/>
      <c r="BB455" s="8"/>
      <c r="BC455" s="8"/>
      <c r="BD455" s="8"/>
      <c r="BE455" s="8"/>
      <c r="BF455" s="8"/>
      <c r="BG455" s="8"/>
      <c r="BH455" s="8"/>
      <c r="BI455" s="8"/>
      <c r="BJ455" s="8"/>
      <c r="BK455" s="8"/>
      <c r="BL455" s="8"/>
      <c r="BM455" s="8"/>
      <c r="BN455" s="8"/>
      <c r="BO455" s="8"/>
      <c r="BP455" s="8"/>
      <c r="BQ455" s="8"/>
      <c r="BR455" s="8"/>
      <c r="BS455" s="8"/>
      <c r="BT455" s="8"/>
      <c r="BU455" s="8"/>
      <c r="BV455" s="8"/>
      <c r="BW455" s="8"/>
      <c r="BX455" s="8"/>
      <c r="BY455" s="8"/>
      <c r="BZ455" s="8"/>
      <c r="CA455" s="8"/>
      <c r="CB455" s="8"/>
      <c r="CC455" s="8"/>
      <c r="CD455" s="8"/>
      <c r="CE455" s="8"/>
      <c r="CF455" s="8"/>
    </row>
    <row r="456" spans="1:84" ht="15.75" customHeight="1" x14ac:dyDescent="0.25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27"/>
      <c r="W456" s="27"/>
      <c r="X456" s="27"/>
      <c r="Y456" s="27"/>
      <c r="Z456" s="27"/>
      <c r="AA456" s="8"/>
      <c r="AB456" s="8"/>
      <c r="AC456" s="8"/>
      <c r="AD456" s="8"/>
      <c r="AE456" s="8"/>
      <c r="AF456" s="8"/>
      <c r="AG456" s="8"/>
      <c r="AH456" s="8"/>
      <c r="AI456" s="8"/>
      <c r="AJ456" s="8"/>
      <c r="AK456" s="8"/>
      <c r="AL456" s="8"/>
      <c r="AM456" s="8"/>
      <c r="AN456" s="8"/>
      <c r="AO456" s="8"/>
      <c r="AP456" s="8"/>
      <c r="AQ456" s="8"/>
      <c r="AR456" s="8"/>
      <c r="AS456" s="8"/>
      <c r="AT456" s="8"/>
      <c r="AU456" s="8"/>
      <c r="AV456" s="8"/>
      <c r="AW456" s="8"/>
      <c r="AX456" s="8"/>
      <c r="AY456" s="8"/>
      <c r="AZ456" s="8"/>
      <c r="BA456" s="8"/>
      <c r="BB456" s="8"/>
      <c r="BC456" s="8"/>
      <c r="BD456" s="8"/>
      <c r="BE456" s="8"/>
      <c r="BF456" s="8"/>
      <c r="BG456" s="8"/>
      <c r="BH456" s="8"/>
      <c r="BI456" s="8"/>
      <c r="BJ456" s="8"/>
      <c r="BK456" s="8"/>
      <c r="BL456" s="8"/>
      <c r="BM456" s="8"/>
      <c r="BN456" s="8"/>
      <c r="BO456" s="8"/>
      <c r="BP456" s="8"/>
      <c r="BQ456" s="8"/>
      <c r="BR456" s="8"/>
      <c r="BS456" s="8"/>
      <c r="BT456" s="8"/>
      <c r="BU456" s="8"/>
      <c r="BV456" s="8"/>
      <c r="BW456" s="8"/>
      <c r="BX456" s="8"/>
      <c r="BY456" s="8"/>
      <c r="BZ456" s="8"/>
      <c r="CA456" s="8"/>
      <c r="CB456" s="8"/>
      <c r="CC456" s="8"/>
      <c r="CD456" s="8"/>
      <c r="CE456" s="8"/>
      <c r="CF456" s="8"/>
    </row>
    <row r="457" spans="1:84" ht="15.75" customHeight="1" x14ac:dyDescent="0.25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27"/>
      <c r="W457" s="27"/>
      <c r="X457" s="27"/>
      <c r="Y457" s="27"/>
      <c r="Z457" s="27"/>
      <c r="AA457" s="8"/>
      <c r="AB457" s="8"/>
      <c r="AC457" s="8"/>
      <c r="AD457" s="8"/>
      <c r="AE457" s="8"/>
      <c r="AF457" s="8"/>
      <c r="AG457" s="8"/>
      <c r="AH457" s="8"/>
      <c r="AI457" s="8"/>
      <c r="AJ457" s="8"/>
      <c r="AK457" s="8"/>
      <c r="AL457" s="8"/>
      <c r="AM457" s="8"/>
      <c r="AN457" s="8"/>
      <c r="AO457" s="8"/>
      <c r="AP457" s="8"/>
      <c r="AQ457" s="8"/>
      <c r="AR457" s="8"/>
      <c r="AS457" s="8"/>
      <c r="AT457" s="8"/>
      <c r="AU457" s="8"/>
      <c r="AV457" s="8"/>
      <c r="AW457" s="8"/>
      <c r="AX457" s="8"/>
      <c r="AY457" s="8"/>
      <c r="AZ457" s="8"/>
      <c r="BA457" s="8"/>
      <c r="BB457" s="8"/>
      <c r="BC457" s="8"/>
      <c r="BD457" s="8"/>
      <c r="BE457" s="8"/>
      <c r="BF457" s="8"/>
      <c r="BG457" s="8"/>
      <c r="BH457" s="8"/>
      <c r="BI457" s="8"/>
      <c r="BJ457" s="8"/>
      <c r="BK457" s="8"/>
      <c r="BL457" s="8"/>
      <c r="BM457" s="8"/>
      <c r="BN457" s="8"/>
      <c r="BO457" s="8"/>
      <c r="BP457" s="8"/>
      <c r="BQ457" s="8"/>
      <c r="BR457" s="8"/>
      <c r="BS457" s="8"/>
      <c r="BT457" s="8"/>
      <c r="BU457" s="8"/>
      <c r="BV457" s="8"/>
      <c r="BW457" s="8"/>
      <c r="BX457" s="8"/>
      <c r="BY457" s="8"/>
      <c r="BZ457" s="8"/>
      <c r="CA457" s="8"/>
      <c r="CB457" s="8"/>
      <c r="CC457" s="8"/>
      <c r="CD457" s="8"/>
      <c r="CE457" s="8"/>
      <c r="CF457" s="8"/>
    </row>
    <row r="458" spans="1:84" ht="15.75" customHeight="1" x14ac:dyDescent="0.25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27"/>
      <c r="W458" s="27"/>
      <c r="X458" s="27"/>
      <c r="Y458" s="27"/>
      <c r="Z458" s="27"/>
      <c r="AA458" s="8"/>
      <c r="AB458" s="8"/>
      <c r="AC458" s="8"/>
      <c r="AD458" s="8"/>
      <c r="AE458" s="8"/>
      <c r="AF458" s="8"/>
      <c r="AG458" s="8"/>
      <c r="AH458" s="8"/>
      <c r="AI458" s="8"/>
      <c r="AJ458" s="8"/>
      <c r="AK458" s="8"/>
      <c r="AL458" s="8"/>
      <c r="AM458" s="8"/>
      <c r="AN458" s="8"/>
      <c r="AO458" s="8"/>
      <c r="AP458" s="8"/>
      <c r="AQ458" s="8"/>
      <c r="AR458" s="8"/>
      <c r="AS458" s="8"/>
      <c r="AT458" s="8"/>
      <c r="AU458" s="8"/>
      <c r="AV458" s="8"/>
      <c r="AW458" s="8"/>
      <c r="AX458" s="8"/>
      <c r="AY458" s="8"/>
      <c r="AZ458" s="8"/>
      <c r="BA458" s="8"/>
      <c r="BB458" s="8"/>
      <c r="BC458" s="8"/>
      <c r="BD458" s="8"/>
      <c r="BE458" s="8"/>
      <c r="BF458" s="8"/>
      <c r="BG458" s="8"/>
      <c r="BH458" s="8"/>
      <c r="BI458" s="8"/>
      <c r="BJ458" s="8"/>
      <c r="BK458" s="8"/>
      <c r="BL458" s="8"/>
      <c r="BM458" s="8"/>
      <c r="BN458" s="8"/>
      <c r="BO458" s="8"/>
      <c r="BP458" s="8"/>
      <c r="BQ458" s="8"/>
      <c r="BR458" s="8"/>
      <c r="BS458" s="8"/>
      <c r="BT458" s="8"/>
      <c r="BU458" s="8"/>
      <c r="BV458" s="8"/>
      <c r="BW458" s="8"/>
      <c r="BX458" s="8"/>
      <c r="BY458" s="8"/>
      <c r="BZ458" s="8"/>
      <c r="CA458" s="8"/>
      <c r="CB458" s="8"/>
      <c r="CC458" s="8"/>
      <c r="CD458" s="8"/>
      <c r="CE458" s="8"/>
      <c r="CF458" s="8"/>
    </row>
    <row r="459" spans="1:84" ht="15.75" customHeight="1" x14ac:dyDescent="0.25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27"/>
      <c r="W459" s="27"/>
      <c r="X459" s="27"/>
      <c r="Y459" s="27"/>
      <c r="Z459" s="27"/>
      <c r="AA459" s="8"/>
      <c r="AB459" s="8"/>
      <c r="AC459" s="8"/>
      <c r="AD459" s="8"/>
      <c r="AE459" s="8"/>
      <c r="AF459" s="8"/>
      <c r="AG459" s="8"/>
      <c r="AH459" s="8"/>
      <c r="AI459" s="8"/>
      <c r="AJ459" s="8"/>
      <c r="AK459" s="8"/>
      <c r="AL459" s="8"/>
      <c r="AM459" s="8"/>
      <c r="AN459" s="8"/>
      <c r="AO459" s="8"/>
      <c r="AP459" s="8"/>
      <c r="AQ459" s="8"/>
      <c r="AR459" s="8"/>
      <c r="AS459" s="8"/>
      <c r="AT459" s="8"/>
      <c r="AU459" s="8"/>
      <c r="AV459" s="8"/>
      <c r="AW459" s="8"/>
      <c r="AX459" s="8"/>
      <c r="AY459" s="8"/>
      <c r="AZ459" s="8"/>
      <c r="BA459" s="8"/>
      <c r="BB459" s="8"/>
      <c r="BC459" s="8"/>
      <c r="BD459" s="8"/>
      <c r="BE459" s="8"/>
      <c r="BF459" s="8"/>
      <c r="BG459" s="8"/>
      <c r="BH459" s="8"/>
      <c r="BI459" s="8"/>
      <c r="BJ459" s="8"/>
      <c r="BK459" s="8"/>
      <c r="BL459" s="8"/>
      <c r="BM459" s="8"/>
      <c r="BN459" s="8"/>
      <c r="BO459" s="8"/>
      <c r="BP459" s="8"/>
      <c r="BQ459" s="8"/>
      <c r="BR459" s="8"/>
      <c r="BS459" s="8"/>
      <c r="BT459" s="8"/>
      <c r="BU459" s="8"/>
      <c r="BV459" s="8"/>
      <c r="BW459" s="8"/>
      <c r="BX459" s="8"/>
      <c r="BY459" s="8"/>
      <c r="BZ459" s="8"/>
      <c r="CA459" s="8"/>
      <c r="CB459" s="8"/>
      <c r="CC459" s="8"/>
      <c r="CD459" s="8"/>
      <c r="CE459" s="8"/>
      <c r="CF459" s="8"/>
    </row>
    <row r="460" spans="1:84" ht="15.75" customHeight="1" x14ac:dyDescent="0.25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27"/>
      <c r="W460" s="27"/>
      <c r="X460" s="27"/>
      <c r="Y460" s="27"/>
      <c r="Z460" s="27"/>
      <c r="AA460" s="8"/>
      <c r="AB460" s="8"/>
      <c r="AC460" s="8"/>
      <c r="AD460" s="8"/>
      <c r="AE460" s="8"/>
      <c r="AF460" s="8"/>
      <c r="AG460" s="8"/>
      <c r="AH460" s="8"/>
      <c r="AI460" s="8"/>
      <c r="AJ460" s="8"/>
      <c r="AK460" s="8"/>
      <c r="AL460" s="8"/>
      <c r="AM460" s="8"/>
      <c r="AN460" s="8"/>
      <c r="AO460" s="8"/>
      <c r="AP460" s="8"/>
      <c r="AQ460" s="8"/>
      <c r="AR460" s="8"/>
      <c r="AS460" s="8"/>
      <c r="AT460" s="8"/>
      <c r="AU460" s="8"/>
      <c r="AV460" s="8"/>
      <c r="AW460" s="8"/>
      <c r="AX460" s="8"/>
      <c r="AY460" s="8"/>
      <c r="AZ460" s="8"/>
      <c r="BA460" s="8"/>
      <c r="BB460" s="8"/>
      <c r="BC460" s="8"/>
      <c r="BD460" s="8"/>
      <c r="BE460" s="8"/>
      <c r="BF460" s="8"/>
      <c r="BG460" s="8"/>
      <c r="BH460" s="8"/>
      <c r="BI460" s="8"/>
      <c r="BJ460" s="8"/>
      <c r="BK460" s="8"/>
      <c r="BL460" s="8"/>
      <c r="BM460" s="8"/>
      <c r="BN460" s="8"/>
      <c r="BO460" s="8"/>
      <c r="BP460" s="8"/>
      <c r="BQ460" s="8"/>
      <c r="BR460" s="8"/>
      <c r="BS460" s="8"/>
      <c r="BT460" s="8"/>
      <c r="BU460" s="8"/>
      <c r="BV460" s="8"/>
      <c r="BW460" s="8"/>
      <c r="BX460" s="8"/>
      <c r="BY460" s="8"/>
      <c r="BZ460" s="8"/>
      <c r="CA460" s="8"/>
      <c r="CB460" s="8"/>
      <c r="CC460" s="8"/>
      <c r="CD460" s="8"/>
      <c r="CE460" s="8"/>
      <c r="CF460" s="8"/>
    </row>
    <row r="461" spans="1:84" ht="15.75" customHeight="1" x14ac:dyDescent="0.25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27"/>
      <c r="W461" s="27"/>
      <c r="X461" s="27"/>
      <c r="Y461" s="27"/>
      <c r="Z461" s="27"/>
      <c r="AA461" s="8"/>
      <c r="AB461" s="8"/>
      <c r="AC461" s="8"/>
      <c r="AD461" s="8"/>
      <c r="AE461" s="8"/>
      <c r="AF461" s="8"/>
      <c r="AG461" s="8"/>
      <c r="AH461" s="8"/>
      <c r="AI461" s="8"/>
      <c r="AJ461" s="8"/>
      <c r="AK461" s="8"/>
      <c r="AL461" s="8"/>
      <c r="AM461" s="8"/>
      <c r="AN461" s="8"/>
      <c r="AO461" s="8"/>
      <c r="AP461" s="8"/>
      <c r="AQ461" s="8"/>
      <c r="AR461" s="8"/>
      <c r="AS461" s="8"/>
      <c r="AT461" s="8"/>
      <c r="AU461" s="8"/>
      <c r="AV461" s="8"/>
      <c r="AW461" s="8"/>
      <c r="AX461" s="8"/>
      <c r="AY461" s="8"/>
      <c r="AZ461" s="8"/>
      <c r="BA461" s="8"/>
      <c r="BB461" s="8"/>
      <c r="BC461" s="8"/>
      <c r="BD461" s="8"/>
      <c r="BE461" s="8"/>
      <c r="BF461" s="8"/>
      <c r="BG461" s="8"/>
      <c r="BH461" s="8"/>
      <c r="BI461" s="8"/>
      <c r="BJ461" s="8"/>
      <c r="BK461" s="8"/>
      <c r="BL461" s="8"/>
      <c r="BM461" s="8"/>
      <c r="BN461" s="8"/>
      <c r="BO461" s="8"/>
      <c r="BP461" s="8"/>
      <c r="BQ461" s="8"/>
      <c r="BR461" s="8"/>
      <c r="BS461" s="8"/>
      <c r="BT461" s="8"/>
      <c r="BU461" s="8"/>
      <c r="BV461" s="8"/>
      <c r="BW461" s="8"/>
      <c r="BX461" s="8"/>
      <c r="BY461" s="8"/>
      <c r="BZ461" s="8"/>
      <c r="CA461" s="8"/>
      <c r="CB461" s="8"/>
      <c r="CC461" s="8"/>
      <c r="CD461" s="8"/>
      <c r="CE461" s="8"/>
      <c r="CF461" s="8"/>
    </row>
    <row r="462" spans="1:84" ht="15.75" customHeight="1" x14ac:dyDescent="0.25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27"/>
      <c r="W462" s="27"/>
      <c r="X462" s="27"/>
      <c r="Y462" s="27"/>
      <c r="Z462" s="27"/>
      <c r="AA462" s="8"/>
      <c r="AB462" s="8"/>
      <c r="AC462" s="8"/>
      <c r="AD462" s="8"/>
      <c r="AE462" s="8"/>
      <c r="AF462" s="8"/>
      <c r="AG462" s="8"/>
      <c r="AH462" s="8"/>
      <c r="AI462" s="8"/>
      <c r="AJ462" s="8"/>
      <c r="AK462" s="8"/>
      <c r="AL462" s="8"/>
      <c r="AM462" s="8"/>
      <c r="AN462" s="8"/>
      <c r="AO462" s="8"/>
      <c r="AP462" s="8"/>
      <c r="AQ462" s="8"/>
      <c r="AR462" s="8"/>
      <c r="AS462" s="8"/>
      <c r="AT462" s="8"/>
      <c r="AU462" s="8"/>
      <c r="AV462" s="8"/>
      <c r="AW462" s="8"/>
      <c r="AX462" s="8"/>
      <c r="AY462" s="8"/>
      <c r="AZ462" s="8"/>
      <c r="BA462" s="8"/>
      <c r="BB462" s="8"/>
      <c r="BC462" s="8"/>
      <c r="BD462" s="8"/>
      <c r="BE462" s="8"/>
      <c r="BF462" s="8"/>
      <c r="BG462" s="8"/>
      <c r="BH462" s="8"/>
      <c r="BI462" s="8"/>
      <c r="BJ462" s="8"/>
      <c r="BK462" s="8"/>
      <c r="BL462" s="8"/>
      <c r="BM462" s="8"/>
      <c r="BN462" s="8"/>
      <c r="BO462" s="8"/>
      <c r="BP462" s="8"/>
      <c r="BQ462" s="8"/>
      <c r="BR462" s="8"/>
      <c r="BS462" s="8"/>
      <c r="BT462" s="8"/>
      <c r="BU462" s="8"/>
      <c r="BV462" s="8"/>
      <c r="BW462" s="8"/>
      <c r="BX462" s="8"/>
      <c r="BY462" s="8"/>
      <c r="BZ462" s="8"/>
      <c r="CA462" s="8"/>
      <c r="CB462" s="8"/>
      <c r="CC462" s="8"/>
      <c r="CD462" s="8"/>
      <c r="CE462" s="8"/>
      <c r="CF462" s="8"/>
    </row>
    <row r="463" spans="1:84" ht="15.75" customHeight="1" x14ac:dyDescent="0.25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27"/>
      <c r="W463" s="27"/>
      <c r="X463" s="27"/>
      <c r="Y463" s="27"/>
      <c r="Z463" s="27"/>
      <c r="AA463" s="8"/>
      <c r="AB463" s="8"/>
      <c r="AC463" s="8"/>
      <c r="AD463" s="8"/>
      <c r="AE463" s="8"/>
      <c r="AF463" s="8"/>
      <c r="AG463" s="8"/>
      <c r="AH463" s="8"/>
      <c r="AI463" s="8"/>
      <c r="AJ463" s="8"/>
      <c r="AK463" s="8"/>
      <c r="AL463" s="8"/>
      <c r="AM463" s="8"/>
      <c r="AN463" s="8"/>
      <c r="AO463" s="8"/>
      <c r="AP463" s="8"/>
      <c r="AQ463" s="8"/>
      <c r="AR463" s="8"/>
      <c r="AS463" s="8"/>
      <c r="AT463" s="8"/>
      <c r="AU463" s="8"/>
      <c r="AV463" s="8"/>
      <c r="AW463" s="8"/>
      <c r="AX463" s="8"/>
      <c r="AY463" s="8"/>
      <c r="AZ463" s="8"/>
      <c r="BA463" s="8"/>
      <c r="BB463" s="8"/>
      <c r="BC463" s="8"/>
      <c r="BD463" s="8"/>
      <c r="BE463" s="8"/>
      <c r="BF463" s="8"/>
      <c r="BG463" s="8"/>
      <c r="BH463" s="8"/>
      <c r="BI463" s="8"/>
      <c r="BJ463" s="8"/>
      <c r="BK463" s="8"/>
      <c r="BL463" s="8"/>
      <c r="BM463" s="8"/>
      <c r="BN463" s="8"/>
      <c r="BO463" s="8"/>
      <c r="BP463" s="8"/>
      <c r="BQ463" s="8"/>
      <c r="BR463" s="8"/>
      <c r="BS463" s="8"/>
      <c r="BT463" s="8"/>
      <c r="BU463" s="8"/>
      <c r="BV463" s="8"/>
      <c r="BW463" s="8"/>
      <c r="BX463" s="8"/>
      <c r="BY463" s="8"/>
      <c r="BZ463" s="8"/>
      <c r="CA463" s="8"/>
      <c r="CB463" s="8"/>
      <c r="CC463" s="8"/>
      <c r="CD463" s="8"/>
      <c r="CE463" s="8"/>
      <c r="CF463" s="8"/>
    </row>
    <row r="464" spans="1:84" ht="15.75" customHeight="1" x14ac:dyDescent="0.25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27"/>
      <c r="W464" s="27"/>
      <c r="X464" s="27"/>
      <c r="Y464" s="27"/>
      <c r="Z464" s="27"/>
      <c r="AA464" s="8"/>
      <c r="AB464" s="8"/>
      <c r="AC464" s="8"/>
      <c r="AD464" s="8"/>
      <c r="AE464" s="8"/>
      <c r="AF464" s="8"/>
      <c r="AG464" s="8"/>
      <c r="AH464" s="8"/>
      <c r="AI464" s="8"/>
      <c r="AJ464" s="8"/>
      <c r="AK464" s="8"/>
      <c r="AL464" s="8"/>
      <c r="AM464" s="8"/>
      <c r="AN464" s="8"/>
      <c r="AO464" s="8"/>
      <c r="AP464" s="8"/>
      <c r="AQ464" s="8"/>
      <c r="AR464" s="8"/>
      <c r="AS464" s="8"/>
      <c r="AT464" s="8"/>
      <c r="AU464" s="8"/>
      <c r="AV464" s="8"/>
      <c r="AW464" s="8"/>
      <c r="AX464" s="8"/>
      <c r="AY464" s="8"/>
      <c r="AZ464" s="8"/>
      <c r="BA464" s="8"/>
      <c r="BB464" s="8"/>
      <c r="BC464" s="8"/>
      <c r="BD464" s="8"/>
      <c r="BE464" s="8"/>
      <c r="BF464" s="8"/>
      <c r="BG464" s="8"/>
      <c r="BH464" s="8"/>
      <c r="BI464" s="8"/>
      <c r="BJ464" s="8"/>
      <c r="BK464" s="8"/>
      <c r="BL464" s="8"/>
      <c r="BM464" s="8"/>
      <c r="BN464" s="8"/>
      <c r="BO464" s="8"/>
      <c r="BP464" s="8"/>
      <c r="BQ464" s="8"/>
      <c r="BR464" s="8"/>
      <c r="BS464" s="8"/>
      <c r="BT464" s="8"/>
      <c r="BU464" s="8"/>
      <c r="BV464" s="8"/>
      <c r="BW464" s="8"/>
      <c r="BX464" s="8"/>
      <c r="BY464" s="8"/>
      <c r="BZ464" s="8"/>
      <c r="CA464" s="8"/>
      <c r="CB464" s="8"/>
      <c r="CC464" s="8"/>
      <c r="CD464" s="8"/>
      <c r="CE464" s="8"/>
      <c r="CF464" s="8"/>
    </row>
    <row r="465" spans="1:84" ht="15.75" customHeight="1" x14ac:dyDescent="0.25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27"/>
      <c r="W465" s="27"/>
      <c r="X465" s="27"/>
      <c r="Y465" s="27"/>
      <c r="Z465" s="27"/>
      <c r="AA465" s="8"/>
      <c r="AB465" s="8"/>
      <c r="AC465" s="8"/>
      <c r="AD465" s="8"/>
      <c r="AE465" s="8"/>
      <c r="AF465" s="8"/>
      <c r="AG465" s="8"/>
      <c r="AH465" s="8"/>
      <c r="AI465" s="8"/>
      <c r="AJ465" s="8"/>
      <c r="AK465" s="8"/>
      <c r="AL465" s="8"/>
      <c r="AM465" s="8"/>
      <c r="AN465" s="8"/>
      <c r="AO465" s="8"/>
      <c r="AP465" s="8"/>
      <c r="AQ465" s="8"/>
      <c r="AR465" s="8"/>
      <c r="AS465" s="8"/>
      <c r="AT465" s="8"/>
      <c r="AU465" s="8"/>
      <c r="AV465" s="8"/>
      <c r="AW465" s="8"/>
      <c r="AX465" s="8"/>
      <c r="AY465" s="8"/>
      <c r="AZ465" s="8"/>
      <c r="BA465" s="8"/>
      <c r="BB465" s="8"/>
      <c r="BC465" s="8"/>
      <c r="BD465" s="8"/>
      <c r="BE465" s="8"/>
      <c r="BF465" s="8"/>
      <c r="BG465" s="8"/>
      <c r="BH465" s="8"/>
      <c r="BI465" s="8"/>
      <c r="BJ465" s="8"/>
      <c r="BK465" s="8"/>
      <c r="BL465" s="8"/>
      <c r="BM465" s="8"/>
      <c r="BN465" s="8"/>
      <c r="BO465" s="8"/>
      <c r="BP465" s="8"/>
      <c r="BQ465" s="8"/>
      <c r="BR465" s="8"/>
      <c r="BS465" s="8"/>
      <c r="BT465" s="8"/>
      <c r="BU465" s="8"/>
      <c r="BV465" s="8"/>
      <c r="BW465" s="8"/>
      <c r="BX465" s="8"/>
      <c r="BY465" s="8"/>
      <c r="BZ465" s="8"/>
      <c r="CA465" s="8"/>
      <c r="CB465" s="8"/>
      <c r="CC465" s="8"/>
      <c r="CD465" s="8"/>
      <c r="CE465" s="8"/>
      <c r="CF465" s="8"/>
    </row>
    <row r="466" spans="1:84" ht="15.75" customHeight="1" x14ac:dyDescent="0.25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27"/>
      <c r="W466" s="27"/>
      <c r="X466" s="27"/>
      <c r="Y466" s="27"/>
      <c r="Z466" s="27"/>
      <c r="AA466" s="8"/>
      <c r="AB466" s="8"/>
      <c r="AC466" s="8"/>
      <c r="AD466" s="8"/>
      <c r="AE466" s="8"/>
      <c r="AF466" s="8"/>
      <c r="AG466" s="8"/>
      <c r="AH466" s="8"/>
      <c r="AI466" s="8"/>
      <c r="AJ466" s="8"/>
      <c r="AK466" s="8"/>
      <c r="AL466" s="8"/>
      <c r="AM466" s="8"/>
      <c r="AN466" s="8"/>
      <c r="AO466" s="8"/>
      <c r="AP466" s="8"/>
      <c r="AQ466" s="8"/>
      <c r="AR466" s="8"/>
      <c r="AS466" s="8"/>
      <c r="AT466" s="8"/>
      <c r="AU466" s="8"/>
      <c r="AV466" s="8"/>
      <c r="AW466" s="8"/>
      <c r="AX466" s="8"/>
      <c r="AY466" s="8"/>
      <c r="AZ466" s="8"/>
      <c r="BA466" s="8"/>
      <c r="BB466" s="8"/>
      <c r="BC466" s="8"/>
      <c r="BD466" s="8"/>
      <c r="BE466" s="8"/>
      <c r="BF466" s="8"/>
      <c r="BG466" s="8"/>
      <c r="BH466" s="8"/>
      <c r="BI466" s="8"/>
      <c r="BJ466" s="8"/>
      <c r="BK466" s="8"/>
      <c r="BL466" s="8"/>
      <c r="BM466" s="8"/>
      <c r="BN466" s="8"/>
      <c r="BO466" s="8"/>
      <c r="BP466" s="8"/>
      <c r="BQ466" s="8"/>
      <c r="BR466" s="8"/>
      <c r="BS466" s="8"/>
      <c r="BT466" s="8"/>
      <c r="BU466" s="8"/>
      <c r="BV466" s="8"/>
      <c r="BW466" s="8"/>
      <c r="BX466" s="8"/>
      <c r="BY466" s="8"/>
      <c r="BZ466" s="8"/>
      <c r="CA466" s="8"/>
      <c r="CB466" s="8"/>
      <c r="CC466" s="8"/>
      <c r="CD466" s="8"/>
      <c r="CE466" s="8"/>
      <c r="CF466" s="8"/>
    </row>
    <row r="467" spans="1:84" ht="15.75" customHeight="1" x14ac:dyDescent="0.25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27"/>
      <c r="W467" s="27"/>
      <c r="X467" s="27"/>
      <c r="Y467" s="27"/>
      <c r="Z467" s="27"/>
      <c r="AA467" s="8"/>
      <c r="AB467" s="8"/>
      <c r="AC467" s="8"/>
      <c r="AD467" s="8"/>
      <c r="AE467" s="8"/>
      <c r="AF467" s="8"/>
      <c r="AG467" s="8"/>
      <c r="AH467" s="8"/>
      <c r="AI467" s="8"/>
      <c r="AJ467" s="8"/>
      <c r="AK467" s="8"/>
      <c r="AL467" s="8"/>
      <c r="AM467" s="8"/>
      <c r="AN467" s="8"/>
      <c r="AO467" s="8"/>
      <c r="AP467" s="8"/>
      <c r="AQ467" s="8"/>
      <c r="AR467" s="8"/>
      <c r="AS467" s="8"/>
      <c r="AT467" s="8"/>
      <c r="AU467" s="8"/>
      <c r="AV467" s="8"/>
      <c r="AW467" s="8"/>
      <c r="AX467" s="8"/>
      <c r="AY467" s="8"/>
      <c r="AZ467" s="8"/>
      <c r="BA467" s="8"/>
      <c r="BB467" s="8"/>
      <c r="BC467" s="8"/>
      <c r="BD467" s="8"/>
      <c r="BE467" s="8"/>
      <c r="BF467" s="8"/>
      <c r="BG467" s="8"/>
      <c r="BH467" s="8"/>
      <c r="BI467" s="8"/>
      <c r="BJ467" s="8"/>
      <c r="BK467" s="8"/>
      <c r="BL467" s="8"/>
      <c r="BM467" s="8"/>
      <c r="BN467" s="8"/>
      <c r="BO467" s="8"/>
      <c r="BP467" s="8"/>
      <c r="BQ467" s="8"/>
      <c r="BR467" s="8"/>
      <c r="BS467" s="8"/>
      <c r="BT467" s="8"/>
      <c r="BU467" s="8"/>
      <c r="BV467" s="8"/>
      <c r="BW467" s="8"/>
      <c r="BX467" s="8"/>
      <c r="BY467" s="8"/>
      <c r="BZ467" s="8"/>
      <c r="CA467" s="8"/>
      <c r="CB467" s="8"/>
      <c r="CC467" s="8"/>
      <c r="CD467" s="8"/>
      <c r="CE467" s="8"/>
      <c r="CF467" s="8"/>
    </row>
    <row r="468" spans="1:84" ht="15.75" customHeight="1" x14ac:dyDescent="0.25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27"/>
      <c r="W468" s="27"/>
      <c r="X468" s="27"/>
      <c r="Y468" s="27"/>
      <c r="Z468" s="27"/>
      <c r="AA468" s="8"/>
      <c r="AB468" s="8"/>
      <c r="AC468" s="8"/>
      <c r="AD468" s="8"/>
      <c r="AE468" s="8"/>
      <c r="AF468" s="8"/>
      <c r="AG468" s="8"/>
      <c r="AH468" s="8"/>
      <c r="AI468" s="8"/>
      <c r="AJ468" s="8"/>
      <c r="AK468" s="8"/>
      <c r="AL468" s="8"/>
      <c r="AM468" s="8"/>
      <c r="AN468" s="8"/>
      <c r="AO468" s="8"/>
      <c r="AP468" s="8"/>
      <c r="AQ468" s="8"/>
      <c r="AR468" s="8"/>
      <c r="AS468" s="8"/>
      <c r="AT468" s="8"/>
      <c r="AU468" s="8"/>
      <c r="AV468" s="8"/>
      <c r="AW468" s="8"/>
      <c r="AX468" s="8"/>
      <c r="AY468" s="8"/>
      <c r="AZ468" s="8"/>
      <c r="BA468" s="8"/>
      <c r="BB468" s="8"/>
      <c r="BC468" s="8"/>
      <c r="BD468" s="8"/>
      <c r="BE468" s="8"/>
      <c r="BF468" s="8"/>
      <c r="BG468" s="8"/>
      <c r="BH468" s="8"/>
      <c r="BI468" s="8"/>
      <c r="BJ468" s="8"/>
      <c r="BK468" s="8"/>
      <c r="BL468" s="8"/>
      <c r="BM468" s="8"/>
      <c r="BN468" s="8"/>
      <c r="BO468" s="8"/>
      <c r="BP468" s="8"/>
      <c r="BQ468" s="8"/>
      <c r="BR468" s="8"/>
      <c r="BS468" s="8"/>
      <c r="BT468" s="8"/>
      <c r="BU468" s="8"/>
      <c r="BV468" s="8"/>
      <c r="BW468" s="8"/>
      <c r="BX468" s="8"/>
      <c r="BY468" s="8"/>
      <c r="BZ468" s="8"/>
      <c r="CA468" s="8"/>
      <c r="CB468" s="8"/>
      <c r="CC468" s="8"/>
      <c r="CD468" s="8"/>
      <c r="CE468" s="8"/>
      <c r="CF468" s="8"/>
    </row>
    <row r="469" spans="1:84" ht="15.75" customHeight="1" x14ac:dyDescent="0.25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27"/>
      <c r="W469" s="27"/>
      <c r="X469" s="27"/>
      <c r="Y469" s="27"/>
      <c r="Z469" s="27"/>
      <c r="AA469" s="8"/>
      <c r="AB469" s="8"/>
      <c r="AC469" s="8"/>
      <c r="AD469" s="8"/>
      <c r="AE469" s="8"/>
      <c r="AF469" s="8"/>
      <c r="AG469" s="8"/>
      <c r="AH469" s="8"/>
      <c r="AI469" s="8"/>
      <c r="AJ469" s="8"/>
      <c r="AK469" s="8"/>
      <c r="AL469" s="8"/>
      <c r="AM469" s="8"/>
      <c r="AN469" s="8"/>
      <c r="AO469" s="8"/>
      <c r="AP469" s="8"/>
      <c r="AQ469" s="8"/>
      <c r="AR469" s="8"/>
      <c r="AS469" s="8"/>
      <c r="AT469" s="8"/>
      <c r="AU469" s="8"/>
      <c r="AV469" s="8"/>
      <c r="AW469" s="8"/>
      <c r="AX469" s="8"/>
      <c r="AY469" s="8"/>
      <c r="AZ469" s="8"/>
      <c r="BA469" s="8"/>
      <c r="BB469" s="8"/>
      <c r="BC469" s="8"/>
      <c r="BD469" s="8"/>
      <c r="BE469" s="8"/>
      <c r="BF469" s="8"/>
      <c r="BG469" s="8"/>
      <c r="BH469" s="8"/>
      <c r="BI469" s="8"/>
      <c r="BJ469" s="8"/>
      <c r="BK469" s="8"/>
      <c r="BL469" s="8"/>
      <c r="BM469" s="8"/>
      <c r="BN469" s="8"/>
      <c r="BO469" s="8"/>
      <c r="BP469" s="8"/>
      <c r="BQ469" s="8"/>
      <c r="BR469" s="8"/>
      <c r="BS469" s="8"/>
      <c r="BT469" s="8"/>
      <c r="BU469" s="8"/>
      <c r="BV469" s="8"/>
      <c r="BW469" s="8"/>
      <c r="BX469" s="8"/>
      <c r="BY469" s="8"/>
      <c r="BZ469" s="8"/>
      <c r="CA469" s="8"/>
      <c r="CB469" s="8"/>
      <c r="CC469" s="8"/>
      <c r="CD469" s="8"/>
      <c r="CE469" s="8"/>
      <c r="CF469" s="8"/>
    </row>
    <row r="470" spans="1:84" ht="15.75" customHeight="1" x14ac:dyDescent="0.25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27"/>
      <c r="W470" s="27"/>
      <c r="X470" s="27"/>
      <c r="Y470" s="27"/>
      <c r="Z470" s="27"/>
      <c r="AA470" s="8"/>
      <c r="AB470" s="8"/>
      <c r="AC470" s="8"/>
      <c r="AD470" s="8"/>
      <c r="AE470" s="8"/>
      <c r="AF470" s="8"/>
      <c r="AG470" s="8"/>
      <c r="AH470" s="8"/>
      <c r="AI470" s="8"/>
      <c r="AJ470" s="8"/>
      <c r="AK470" s="8"/>
      <c r="AL470" s="8"/>
      <c r="AM470" s="8"/>
      <c r="AN470" s="8"/>
      <c r="AO470" s="8"/>
      <c r="AP470" s="8"/>
      <c r="AQ470" s="8"/>
      <c r="AR470" s="8"/>
      <c r="AS470" s="8"/>
      <c r="AT470" s="8"/>
      <c r="AU470" s="8"/>
      <c r="AV470" s="8"/>
      <c r="AW470" s="8"/>
      <c r="AX470" s="8"/>
      <c r="AY470" s="8"/>
      <c r="AZ470" s="8"/>
      <c r="BA470" s="8"/>
      <c r="BB470" s="8"/>
      <c r="BC470" s="8"/>
      <c r="BD470" s="8"/>
      <c r="BE470" s="8"/>
      <c r="BF470" s="8"/>
      <c r="BG470" s="8"/>
      <c r="BH470" s="8"/>
      <c r="BI470" s="8"/>
      <c r="BJ470" s="8"/>
      <c r="BK470" s="8"/>
      <c r="BL470" s="8"/>
      <c r="BM470" s="8"/>
      <c r="BN470" s="8"/>
      <c r="BO470" s="8"/>
      <c r="BP470" s="8"/>
      <c r="BQ470" s="8"/>
      <c r="BR470" s="8"/>
      <c r="BS470" s="8"/>
      <c r="BT470" s="8"/>
      <c r="BU470" s="8"/>
      <c r="BV470" s="8"/>
      <c r="BW470" s="8"/>
      <c r="BX470" s="8"/>
      <c r="BY470" s="8"/>
      <c r="BZ470" s="8"/>
      <c r="CA470" s="8"/>
      <c r="CB470" s="8"/>
      <c r="CC470" s="8"/>
      <c r="CD470" s="8"/>
      <c r="CE470" s="8"/>
      <c r="CF470" s="8"/>
    </row>
    <row r="471" spans="1:84" ht="15.75" customHeight="1" x14ac:dyDescent="0.25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27"/>
      <c r="W471" s="27"/>
      <c r="X471" s="27"/>
      <c r="Y471" s="27"/>
      <c r="Z471" s="27"/>
      <c r="AA471" s="8"/>
      <c r="AB471" s="8"/>
      <c r="AC471" s="8"/>
      <c r="AD471" s="8"/>
      <c r="AE471" s="8"/>
      <c r="AF471" s="8"/>
      <c r="AG471" s="8"/>
      <c r="AH471" s="8"/>
      <c r="AI471" s="8"/>
      <c r="AJ471" s="8"/>
      <c r="AK471" s="8"/>
      <c r="AL471" s="8"/>
      <c r="AM471" s="8"/>
      <c r="AN471" s="8"/>
      <c r="AO471" s="8"/>
      <c r="AP471" s="8"/>
      <c r="AQ471" s="8"/>
      <c r="AR471" s="8"/>
      <c r="AS471" s="8"/>
      <c r="AT471" s="8"/>
      <c r="AU471" s="8"/>
      <c r="AV471" s="8"/>
      <c r="AW471" s="8"/>
      <c r="AX471" s="8"/>
      <c r="AY471" s="8"/>
      <c r="AZ471" s="8"/>
      <c r="BA471" s="8"/>
      <c r="BB471" s="8"/>
      <c r="BC471" s="8"/>
      <c r="BD471" s="8"/>
      <c r="BE471" s="8"/>
      <c r="BF471" s="8"/>
      <c r="BG471" s="8"/>
      <c r="BH471" s="8"/>
      <c r="BI471" s="8"/>
      <c r="BJ471" s="8"/>
      <c r="BK471" s="8"/>
      <c r="BL471" s="8"/>
      <c r="BM471" s="8"/>
      <c r="BN471" s="8"/>
      <c r="BO471" s="8"/>
      <c r="BP471" s="8"/>
      <c r="BQ471" s="8"/>
      <c r="BR471" s="8"/>
      <c r="BS471" s="8"/>
      <c r="BT471" s="8"/>
      <c r="BU471" s="8"/>
      <c r="BV471" s="8"/>
      <c r="BW471" s="8"/>
      <c r="BX471" s="8"/>
      <c r="BY471" s="8"/>
      <c r="BZ471" s="8"/>
      <c r="CA471" s="8"/>
      <c r="CB471" s="8"/>
      <c r="CC471" s="8"/>
      <c r="CD471" s="8"/>
      <c r="CE471" s="8"/>
      <c r="CF471" s="8"/>
    </row>
    <row r="472" spans="1:84" ht="15.75" customHeight="1" x14ac:dyDescent="0.25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27"/>
      <c r="W472" s="27"/>
      <c r="X472" s="27"/>
      <c r="Y472" s="27"/>
      <c r="Z472" s="27"/>
      <c r="AA472" s="8"/>
      <c r="AB472" s="8"/>
      <c r="AC472" s="8"/>
      <c r="AD472" s="8"/>
      <c r="AE472" s="8"/>
      <c r="AF472" s="8"/>
      <c r="AG472" s="8"/>
      <c r="AH472" s="8"/>
      <c r="AI472" s="8"/>
      <c r="AJ472" s="8"/>
      <c r="AK472" s="8"/>
      <c r="AL472" s="8"/>
      <c r="AM472" s="8"/>
      <c r="AN472" s="8"/>
      <c r="AO472" s="8"/>
      <c r="AP472" s="8"/>
      <c r="AQ472" s="8"/>
      <c r="AR472" s="8"/>
      <c r="AS472" s="8"/>
      <c r="AT472" s="8"/>
      <c r="AU472" s="8"/>
      <c r="AV472" s="8"/>
      <c r="AW472" s="8"/>
      <c r="AX472" s="8"/>
      <c r="AY472" s="8"/>
      <c r="AZ472" s="8"/>
      <c r="BA472" s="8"/>
      <c r="BB472" s="8"/>
      <c r="BC472" s="8"/>
      <c r="BD472" s="8"/>
      <c r="BE472" s="8"/>
      <c r="BF472" s="8"/>
      <c r="BG472" s="8"/>
      <c r="BH472" s="8"/>
      <c r="BI472" s="8"/>
      <c r="BJ472" s="8"/>
      <c r="BK472" s="8"/>
      <c r="BL472" s="8"/>
      <c r="BM472" s="8"/>
      <c r="BN472" s="8"/>
      <c r="BO472" s="8"/>
      <c r="BP472" s="8"/>
      <c r="BQ472" s="8"/>
      <c r="BR472" s="8"/>
      <c r="BS472" s="8"/>
      <c r="BT472" s="8"/>
      <c r="BU472" s="8"/>
      <c r="BV472" s="8"/>
      <c r="BW472" s="8"/>
      <c r="BX472" s="8"/>
      <c r="BY472" s="8"/>
      <c r="BZ472" s="8"/>
      <c r="CA472" s="8"/>
      <c r="CB472" s="8"/>
      <c r="CC472" s="8"/>
      <c r="CD472" s="8"/>
      <c r="CE472" s="8"/>
      <c r="CF472" s="8"/>
    </row>
    <row r="473" spans="1:84" ht="15.75" customHeight="1" x14ac:dyDescent="0.25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27"/>
      <c r="W473" s="27"/>
      <c r="X473" s="27"/>
      <c r="Y473" s="27"/>
      <c r="Z473" s="27"/>
      <c r="AA473" s="8"/>
      <c r="AB473" s="8"/>
      <c r="AC473" s="8"/>
      <c r="AD473" s="8"/>
      <c r="AE473" s="8"/>
      <c r="AF473" s="8"/>
      <c r="AG473" s="8"/>
      <c r="AH473" s="8"/>
      <c r="AI473" s="8"/>
      <c r="AJ473" s="8"/>
      <c r="AK473" s="8"/>
      <c r="AL473" s="8"/>
      <c r="AM473" s="8"/>
      <c r="AN473" s="8"/>
      <c r="AO473" s="8"/>
      <c r="AP473" s="8"/>
      <c r="AQ473" s="8"/>
      <c r="AR473" s="8"/>
      <c r="AS473" s="8"/>
      <c r="AT473" s="8"/>
      <c r="AU473" s="8"/>
      <c r="AV473" s="8"/>
      <c r="AW473" s="8"/>
      <c r="AX473" s="8"/>
      <c r="AY473" s="8"/>
      <c r="AZ473" s="8"/>
      <c r="BA473" s="8"/>
      <c r="BB473" s="8"/>
      <c r="BC473" s="8"/>
      <c r="BD473" s="8"/>
      <c r="BE473" s="8"/>
      <c r="BF473" s="8"/>
      <c r="BG473" s="8"/>
      <c r="BH473" s="8"/>
      <c r="BI473" s="8"/>
      <c r="BJ473" s="8"/>
      <c r="BK473" s="8"/>
      <c r="BL473" s="8"/>
      <c r="BM473" s="8"/>
      <c r="BN473" s="8"/>
      <c r="BO473" s="8"/>
      <c r="BP473" s="8"/>
      <c r="BQ473" s="8"/>
      <c r="BR473" s="8"/>
      <c r="BS473" s="8"/>
      <c r="BT473" s="8"/>
      <c r="BU473" s="8"/>
      <c r="BV473" s="8"/>
      <c r="BW473" s="8"/>
      <c r="BX473" s="8"/>
      <c r="BY473" s="8"/>
      <c r="BZ473" s="8"/>
      <c r="CA473" s="8"/>
      <c r="CB473" s="8"/>
      <c r="CC473" s="8"/>
      <c r="CD473" s="8"/>
      <c r="CE473" s="8"/>
      <c r="CF473" s="8"/>
    </row>
    <row r="474" spans="1:84" ht="15.75" customHeight="1" x14ac:dyDescent="0.25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27"/>
      <c r="W474" s="27"/>
      <c r="X474" s="27"/>
      <c r="Y474" s="27"/>
      <c r="Z474" s="27"/>
      <c r="AA474" s="8"/>
      <c r="AB474" s="8"/>
      <c r="AC474" s="8"/>
      <c r="AD474" s="8"/>
      <c r="AE474" s="8"/>
      <c r="AF474" s="8"/>
      <c r="AG474" s="8"/>
      <c r="AH474" s="8"/>
      <c r="AI474" s="8"/>
      <c r="AJ474" s="8"/>
      <c r="AK474" s="8"/>
      <c r="AL474" s="8"/>
      <c r="AM474" s="8"/>
      <c r="AN474" s="8"/>
      <c r="AO474" s="8"/>
      <c r="AP474" s="8"/>
      <c r="AQ474" s="8"/>
      <c r="AR474" s="8"/>
      <c r="AS474" s="8"/>
      <c r="AT474" s="8"/>
      <c r="AU474" s="8"/>
      <c r="AV474" s="8"/>
      <c r="AW474" s="8"/>
      <c r="AX474" s="8"/>
      <c r="AY474" s="8"/>
      <c r="AZ474" s="8"/>
      <c r="BA474" s="8"/>
      <c r="BB474" s="8"/>
      <c r="BC474" s="8"/>
      <c r="BD474" s="8"/>
      <c r="BE474" s="8"/>
      <c r="BF474" s="8"/>
      <c r="BG474" s="8"/>
      <c r="BH474" s="8"/>
      <c r="BI474" s="8"/>
      <c r="BJ474" s="8"/>
      <c r="BK474" s="8"/>
      <c r="BL474" s="8"/>
      <c r="BM474" s="8"/>
      <c r="BN474" s="8"/>
      <c r="BO474" s="8"/>
      <c r="BP474" s="8"/>
      <c r="BQ474" s="8"/>
      <c r="BR474" s="8"/>
      <c r="BS474" s="8"/>
      <c r="BT474" s="8"/>
      <c r="BU474" s="8"/>
      <c r="BV474" s="8"/>
      <c r="BW474" s="8"/>
      <c r="BX474" s="8"/>
      <c r="BY474" s="8"/>
      <c r="BZ474" s="8"/>
      <c r="CA474" s="8"/>
      <c r="CB474" s="8"/>
      <c r="CC474" s="8"/>
      <c r="CD474" s="8"/>
      <c r="CE474" s="8"/>
      <c r="CF474" s="8"/>
    </row>
    <row r="475" spans="1:84" ht="15.75" customHeight="1" x14ac:dyDescent="0.25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27"/>
      <c r="W475" s="27"/>
      <c r="X475" s="27"/>
      <c r="Y475" s="27"/>
      <c r="Z475" s="27"/>
      <c r="AA475" s="8"/>
      <c r="AB475" s="8"/>
      <c r="AC475" s="8"/>
      <c r="AD475" s="8"/>
      <c r="AE475" s="8"/>
      <c r="AF475" s="8"/>
      <c r="AG475" s="8"/>
      <c r="AH475" s="8"/>
      <c r="AI475" s="8"/>
      <c r="AJ475" s="8"/>
      <c r="AK475" s="8"/>
      <c r="AL475" s="8"/>
      <c r="AM475" s="8"/>
      <c r="AN475" s="8"/>
      <c r="AO475" s="8"/>
      <c r="AP475" s="8"/>
      <c r="AQ475" s="8"/>
      <c r="AR475" s="8"/>
      <c r="AS475" s="8"/>
      <c r="AT475" s="8"/>
      <c r="AU475" s="8"/>
      <c r="AV475" s="8"/>
      <c r="AW475" s="8"/>
      <c r="AX475" s="8"/>
      <c r="AY475" s="8"/>
      <c r="AZ475" s="8"/>
      <c r="BA475" s="8"/>
      <c r="BB475" s="8"/>
      <c r="BC475" s="8"/>
      <c r="BD475" s="8"/>
      <c r="BE475" s="8"/>
      <c r="BF475" s="8"/>
      <c r="BG475" s="8"/>
      <c r="BH475" s="8"/>
      <c r="BI475" s="8"/>
      <c r="BJ475" s="8"/>
      <c r="BK475" s="8"/>
      <c r="BL475" s="8"/>
      <c r="BM475" s="8"/>
      <c r="BN475" s="8"/>
      <c r="BO475" s="8"/>
      <c r="BP475" s="8"/>
      <c r="BQ475" s="8"/>
      <c r="BR475" s="8"/>
      <c r="BS475" s="8"/>
      <c r="BT475" s="8"/>
      <c r="BU475" s="8"/>
      <c r="BV475" s="8"/>
      <c r="BW475" s="8"/>
      <c r="BX475" s="8"/>
      <c r="BY475" s="8"/>
      <c r="BZ475" s="8"/>
      <c r="CA475" s="8"/>
      <c r="CB475" s="8"/>
      <c r="CC475" s="8"/>
      <c r="CD475" s="8"/>
      <c r="CE475" s="8"/>
      <c r="CF475" s="8"/>
    </row>
    <row r="476" spans="1:84" ht="15.75" customHeight="1" x14ac:dyDescent="0.25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27"/>
      <c r="W476" s="27"/>
      <c r="X476" s="27"/>
      <c r="Y476" s="27"/>
      <c r="Z476" s="27"/>
      <c r="AA476" s="8"/>
      <c r="AB476" s="8"/>
      <c r="AC476" s="8"/>
      <c r="AD476" s="8"/>
      <c r="AE476" s="8"/>
      <c r="AF476" s="8"/>
      <c r="AG476" s="8"/>
      <c r="AH476" s="8"/>
      <c r="AI476" s="8"/>
      <c r="AJ476" s="8"/>
      <c r="AK476" s="8"/>
      <c r="AL476" s="8"/>
      <c r="AM476" s="8"/>
      <c r="AN476" s="8"/>
      <c r="AO476" s="8"/>
      <c r="AP476" s="8"/>
      <c r="AQ476" s="8"/>
      <c r="AR476" s="8"/>
      <c r="AS476" s="8"/>
      <c r="AT476" s="8"/>
      <c r="AU476" s="8"/>
      <c r="AV476" s="8"/>
      <c r="AW476" s="8"/>
      <c r="AX476" s="8"/>
      <c r="AY476" s="8"/>
      <c r="AZ476" s="8"/>
      <c r="BA476" s="8"/>
      <c r="BB476" s="8"/>
      <c r="BC476" s="8"/>
      <c r="BD476" s="8"/>
      <c r="BE476" s="8"/>
      <c r="BF476" s="8"/>
      <c r="BG476" s="8"/>
      <c r="BH476" s="8"/>
      <c r="BI476" s="8"/>
      <c r="BJ476" s="8"/>
      <c r="BK476" s="8"/>
      <c r="BL476" s="8"/>
      <c r="BM476" s="8"/>
      <c r="BN476" s="8"/>
      <c r="BO476" s="8"/>
      <c r="BP476" s="8"/>
      <c r="BQ476" s="8"/>
      <c r="BR476" s="8"/>
      <c r="BS476" s="8"/>
      <c r="BT476" s="8"/>
      <c r="BU476" s="8"/>
      <c r="BV476" s="8"/>
      <c r="BW476" s="8"/>
      <c r="BX476" s="8"/>
      <c r="BY476" s="8"/>
      <c r="BZ476" s="8"/>
      <c r="CA476" s="8"/>
      <c r="CB476" s="8"/>
      <c r="CC476" s="8"/>
      <c r="CD476" s="8"/>
      <c r="CE476" s="8"/>
      <c r="CF476" s="8"/>
    </row>
    <row r="477" spans="1:84" ht="15.75" customHeight="1" x14ac:dyDescent="0.25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27"/>
      <c r="W477" s="27"/>
      <c r="X477" s="27"/>
      <c r="Y477" s="27"/>
      <c r="Z477" s="27"/>
      <c r="AA477" s="8"/>
      <c r="AB477" s="8"/>
      <c r="AC477" s="8"/>
      <c r="AD477" s="8"/>
      <c r="AE477" s="8"/>
      <c r="AF477" s="8"/>
      <c r="AG477" s="8"/>
      <c r="AH477" s="8"/>
      <c r="AI477" s="8"/>
      <c r="AJ477" s="8"/>
      <c r="AK477" s="8"/>
      <c r="AL477" s="8"/>
      <c r="AM477" s="8"/>
      <c r="AN477" s="8"/>
      <c r="AO477" s="8"/>
      <c r="AP477" s="8"/>
      <c r="AQ477" s="8"/>
      <c r="AR477" s="8"/>
      <c r="AS477" s="8"/>
      <c r="AT477" s="8"/>
      <c r="AU477" s="8"/>
      <c r="AV477" s="8"/>
      <c r="AW477" s="8"/>
      <c r="AX477" s="8"/>
      <c r="AY477" s="8"/>
      <c r="AZ477" s="8"/>
      <c r="BA477" s="8"/>
      <c r="BB477" s="8"/>
      <c r="BC477" s="8"/>
      <c r="BD477" s="8"/>
      <c r="BE477" s="8"/>
      <c r="BF477" s="8"/>
      <c r="BG477" s="8"/>
      <c r="BH477" s="8"/>
      <c r="BI477" s="8"/>
      <c r="BJ477" s="8"/>
      <c r="BK477" s="8"/>
      <c r="BL477" s="8"/>
      <c r="BM477" s="8"/>
      <c r="BN477" s="8"/>
      <c r="BO477" s="8"/>
      <c r="BP477" s="8"/>
      <c r="BQ477" s="8"/>
      <c r="BR477" s="8"/>
      <c r="BS477" s="8"/>
      <c r="BT477" s="8"/>
      <c r="BU477" s="8"/>
      <c r="BV477" s="8"/>
      <c r="BW477" s="8"/>
      <c r="BX477" s="8"/>
      <c r="BY477" s="8"/>
      <c r="BZ477" s="8"/>
      <c r="CA477" s="8"/>
      <c r="CB477" s="8"/>
      <c r="CC477" s="8"/>
      <c r="CD477" s="8"/>
      <c r="CE477" s="8"/>
      <c r="CF477" s="8"/>
    </row>
    <row r="478" spans="1:84" ht="15.75" customHeight="1" x14ac:dyDescent="0.25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27"/>
      <c r="W478" s="27"/>
      <c r="X478" s="27"/>
      <c r="Y478" s="27"/>
      <c r="Z478" s="27"/>
      <c r="AA478" s="8"/>
      <c r="AB478" s="8"/>
      <c r="AC478" s="8"/>
      <c r="AD478" s="8"/>
      <c r="AE478" s="8"/>
      <c r="AF478" s="8"/>
      <c r="AG478" s="8"/>
      <c r="AH478" s="8"/>
      <c r="AI478" s="8"/>
      <c r="AJ478" s="8"/>
      <c r="AK478" s="8"/>
      <c r="AL478" s="8"/>
      <c r="AM478" s="8"/>
      <c r="AN478" s="8"/>
      <c r="AO478" s="8"/>
      <c r="AP478" s="8"/>
      <c r="AQ478" s="8"/>
      <c r="AR478" s="8"/>
      <c r="AS478" s="8"/>
      <c r="AT478" s="8"/>
      <c r="AU478" s="8"/>
      <c r="AV478" s="8"/>
      <c r="AW478" s="8"/>
      <c r="AX478" s="8"/>
      <c r="AY478" s="8"/>
      <c r="AZ478" s="8"/>
      <c r="BA478" s="8"/>
      <c r="BB478" s="8"/>
      <c r="BC478" s="8"/>
      <c r="BD478" s="8"/>
      <c r="BE478" s="8"/>
      <c r="BF478" s="8"/>
      <c r="BG478" s="8"/>
      <c r="BH478" s="8"/>
      <c r="BI478" s="8"/>
      <c r="BJ478" s="8"/>
      <c r="BK478" s="8"/>
      <c r="BL478" s="8"/>
      <c r="BM478" s="8"/>
      <c r="BN478" s="8"/>
      <c r="BO478" s="8"/>
      <c r="BP478" s="8"/>
      <c r="BQ478" s="8"/>
      <c r="BR478" s="8"/>
      <c r="BS478" s="8"/>
      <c r="BT478" s="8"/>
      <c r="BU478" s="8"/>
      <c r="BV478" s="8"/>
      <c r="BW478" s="8"/>
      <c r="BX478" s="8"/>
      <c r="BY478" s="8"/>
      <c r="BZ478" s="8"/>
      <c r="CA478" s="8"/>
      <c r="CB478" s="8"/>
      <c r="CC478" s="8"/>
      <c r="CD478" s="8"/>
      <c r="CE478" s="8"/>
      <c r="CF478" s="8"/>
    </row>
    <row r="479" spans="1:84" ht="15.75" customHeight="1" x14ac:dyDescent="0.25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27"/>
      <c r="W479" s="27"/>
      <c r="X479" s="27"/>
      <c r="Y479" s="27"/>
      <c r="Z479" s="27"/>
      <c r="AA479" s="8"/>
      <c r="AB479" s="8"/>
      <c r="AC479" s="8"/>
      <c r="AD479" s="8"/>
      <c r="AE479" s="8"/>
      <c r="AF479" s="8"/>
      <c r="AG479" s="8"/>
      <c r="AH479" s="8"/>
      <c r="AI479" s="8"/>
      <c r="AJ479" s="8"/>
      <c r="AK479" s="8"/>
      <c r="AL479" s="8"/>
      <c r="AM479" s="8"/>
      <c r="AN479" s="8"/>
      <c r="AO479" s="8"/>
      <c r="AP479" s="8"/>
      <c r="AQ479" s="8"/>
      <c r="AR479" s="8"/>
      <c r="AS479" s="8"/>
      <c r="AT479" s="8"/>
      <c r="AU479" s="8"/>
      <c r="AV479" s="8"/>
      <c r="AW479" s="8"/>
      <c r="AX479" s="8"/>
      <c r="AY479" s="8"/>
      <c r="AZ479" s="8"/>
      <c r="BA479" s="8"/>
      <c r="BB479" s="8"/>
      <c r="BC479" s="8"/>
      <c r="BD479" s="8"/>
      <c r="BE479" s="8"/>
      <c r="BF479" s="8"/>
      <c r="BG479" s="8"/>
      <c r="BH479" s="8"/>
      <c r="BI479" s="8"/>
      <c r="BJ479" s="8"/>
      <c r="BK479" s="8"/>
      <c r="BL479" s="8"/>
      <c r="BM479" s="8"/>
      <c r="BN479" s="8"/>
      <c r="BO479" s="8"/>
      <c r="BP479" s="8"/>
      <c r="BQ479" s="8"/>
      <c r="BR479" s="8"/>
      <c r="BS479" s="8"/>
      <c r="BT479" s="8"/>
      <c r="BU479" s="8"/>
      <c r="BV479" s="8"/>
      <c r="BW479" s="8"/>
      <c r="BX479" s="8"/>
      <c r="BY479" s="8"/>
      <c r="BZ479" s="8"/>
      <c r="CA479" s="8"/>
      <c r="CB479" s="8"/>
      <c r="CC479" s="8"/>
      <c r="CD479" s="8"/>
      <c r="CE479" s="8"/>
      <c r="CF479" s="8"/>
    </row>
    <row r="480" spans="1:84" ht="15.75" customHeight="1" x14ac:dyDescent="0.25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27"/>
      <c r="W480" s="27"/>
      <c r="X480" s="27"/>
      <c r="Y480" s="27"/>
      <c r="Z480" s="27"/>
      <c r="AA480" s="8"/>
      <c r="AB480" s="8"/>
      <c r="AC480" s="8"/>
      <c r="AD480" s="8"/>
      <c r="AE480" s="8"/>
      <c r="AF480" s="8"/>
      <c r="AG480" s="8"/>
      <c r="AH480" s="8"/>
      <c r="AI480" s="8"/>
      <c r="AJ480" s="8"/>
      <c r="AK480" s="8"/>
      <c r="AL480" s="8"/>
      <c r="AM480" s="8"/>
      <c r="AN480" s="8"/>
      <c r="AO480" s="8"/>
      <c r="AP480" s="8"/>
      <c r="AQ480" s="8"/>
      <c r="AR480" s="8"/>
      <c r="AS480" s="8"/>
      <c r="AT480" s="8"/>
      <c r="AU480" s="8"/>
      <c r="AV480" s="8"/>
      <c r="AW480" s="8"/>
      <c r="AX480" s="8"/>
      <c r="AY480" s="8"/>
      <c r="AZ480" s="8"/>
      <c r="BA480" s="8"/>
      <c r="BB480" s="8"/>
      <c r="BC480" s="8"/>
      <c r="BD480" s="8"/>
      <c r="BE480" s="8"/>
      <c r="BF480" s="8"/>
      <c r="BG480" s="8"/>
      <c r="BH480" s="8"/>
      <c r="BI480" s="8"/>
      <c r="BJ480" s="8"/>
      <c r="BK480" s="8"/>
      <c r="BL480" s="8"/>
      <c r="BM480" s="8"/>
      <c r="BN480" s="8"/>
      <c r="BO480" s="8"/>
      <c r="BP480" s="8"/>
      <c r="BQ480" s="8"/>
      <c r="BR480" s="8"/>
      <c r="BS480" s="8"/>
      <c r="BT480" s="8"/>
      <c r="BU480" s="8"/>
      <c r="BV480" s="8"/>
      <c r="BW480" s="8"/>
      <c r="BX480" s="8"/>
      <c r="BY480" s="8"/>
      <c r="BZ480" s="8"/>
      <c r="CA480" s="8"/>
      <c r="CB480" s="8"/>
      <c r="CC480" s="8"/>
      <c r="CD480" s="8"/>
      <c r="CE480" s="8"/>
      <c r="CF480" s="8"/>
    </row>
    <row r="481" spans="1:84" ht="15.75" customHeight="1" x14ac:dyDescent="0.25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27"/>
      <c r="W481" s="27"/>
      <c r="X481" s="27"/>
      <c r="Y481" s="27"/>
      <c r="Z481" s="27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  <c r="AM481" s="8"/>
      <c r="AN481" s="8"/>
      <c r="AO481" s="8"/>
      <c r="AP481" s="8"/>
      <c r="AQ481" s="8"/>
      <c r="AR481" s="8"/>
      <c r="AS481" s="8"/>
      <c r="AT481" s="8"/>
      <c r="AU481" s="8"/>
      <c r="AV481" s="8"/>
      <c r="AW481" s="8"/>
      <c r="AX481" s="8"/>
      <c r="AY481" s="8"/>
      <c r="AZ481" s="8"/>
      <c r="BA481" s="8"/>
      <c r="BB481" s="8"/>
      <c r="BC481" s="8"/>
      <c r="BD481" s="8"/>
      <c r="BE481" s="8"/>
      <c r="BF481" s="8"/>
      <c r="BG481" s="8"/>
      <c r="BH481" s="8"/>
      <c r="BI481" s="8"/>
      <c r="BJ481" s="8"/>
      <c r="BK481" s="8"/>
      <c r="BL481" s="8"/>
      <c r="BM481" s="8"/>
      <c r="BN481" s="8"/>
      <c r="BO481" s="8"/>
      <c r="BP481" s="8"/>
      <c r="BQ481" s="8"/>
      <c r="BR481" s="8"/>
      <c r="BS481" s="8"/>
      <c r="BT481" s="8"/>
      <c r="BU481" s="8"/>
      <c r="BV481" s="8"/>
      <c r="BW481" s="8"/>
      <c r="BX481" s="8"/>
      <c r="BY481" s="8"/>
      <c r="BZ481" s="8"/>
      <c r="CA481" s="8"/>
      <c r="CB481" s="8"/>
      <c r="CC481" s="8"/>
      <c r="CD481" s="8"/>
      <c r="CE481" s="8"/>
      <c r="CF481" s="8"/>
    </row>
    <row r="482" spans="1:84" ht="15.75" customHeight="1" x14ac:dyDescent="0.25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27"/>
      <c r="W482" s="27"/>
      <c r="X482" s="27"/>
      <c r="Y482" s="27"/>
      <c r="Z482" s="27"/>
      <c r="AA482" s="8"/>
      <c r="AB482" s="8"/>
      <c r="AC482" s="8"/>
      <c r="AD482" s="8"/>
      <c r="AE482" s="8"/>
      <c r="AF482" s="8"/>
      <c r="AG482" s="8"/>
      <c r="AH482" s="8"/>
      <c r="AI482" s="8"/>
      <c r="AJ482" s="8"/>
      <c r="AK482" s="8"/>
      <c r="AL482" s="8"/>
      <c r="AM482" s="8"/>
      <c r="AN482" s="8"/>
      <c r="AO482" s="8"/>
      <c r="AP482" s="8"/>
      <c r="AQ482" s="8"/>
      <c r="AR482" s="8"/>
      <c r="AS482" s="8"/>
      <c r="AT482" s="8"/>
      <c r="AU482" s="8"/>
      <c r="AV482" s="8"/>
      <c r="AW482" s="8"/>
      <c r="AX482" s="8"/>
      <c r="AY482" s="8"/>
      <c r="AZ482" s="8"/>
      <c r="BA482" s="8"/>
      <c r="BB482" s="8"/>
      <c r="BC482" s="8"/>
      <c r="BD482" s="8"/>
      <c r="BE482" s="8"/>
      <c r="BF482" s="8"/>
      <c r="BG482" s="8"/>
      <c r="BH482" s="8"/>
      <c r="BI482" s="8"/>
      <c r="BJ482" s="8"/>
      <c r="BK482" s="8"/>
      <c r="BL482" s="8"/>
      <c r="BM482" s="8"/>
      <c r="BN482" s="8"/>
      <c r="BO482" s="8"/>
      <c r="BP482" s="8"/>
      <c r="BQ482" s="8"/>
      <c r="BR482" s="8"/>
      <c r="BS482" s="8"/>
      <c r="BT482" s="8"/>
      <c r="BU482" s="8"/>
      <c r="BV482" s="8"/>
      <c r="BW482" s="8"/>
      <c r="BX482" s="8"/>
      <c r="BY482" s="8"/>
      <c r="BZ482" s="8"/>
      <c r="CA482" s="8"/>
      <c r="CB482" s="8"/>
      <c r="CC482" s="8"/>
      <c r="CD482" s="8"/>
      <c r="CE482" s="8"/>
      <c r="CF482" s="8"/>
    </row>
    <row r="483" spans="1:84" ht="15.75" customHeight="1" x14ac:dyDescent="0.25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27"/>
      <c r="W483" s="27"/>
      <c r="X483" s="27"/>
      <c r="Y483" s="27"/>
      <c r="Z483" s="27"/>
      <c r="AA483" s="8"/>
      <c r="AB483" s="8"/>
      <c r="AC483" s="8"/>
      <c r="AD483" s="8"/>
      <c r="AE483" s="8"/>
      <c r="AF483" s="8"/>
      <c r="AG483" s="8"/>
      <c r="AH483" s="8"/>
      <c r="AI483" s="8"/>
      <c r="AJ483" s="8"/>
      <c r="AK483" s="8"/>
      <c r="AL483" s="8"/>
      <c r="AM483" s="8"/>
      <c r="AN483" s="8"/>
      <c r="AO483" s="8"/>
      <c r="AP483" s="8"/>
      <c r="AQ483" s="8"/>
      <c r="AR483" s="8"/>
      <c r="AS483" s="8"/>
      <c r="AT483" s="8"/>
      <c r="AU483" s="8"/>
      <c r="AV483" s="8"/>
      <c r="AW483" s="8"/>
      <c r="AX483" s="8"/>
      <c r="AY483" s="8"/>
      <c r="AZ483" s="8"/>
      <c r="BA483" s="8"/>
      <c r="BB483" s="8"/>
      <c r="BC483" s="8"/>
      <c r="BD483" s="8"/>
      <c r="BE483" s="8"/>
      <c r="BF483" s="8"/>
      <c r="BG483" s="8"/>
      <c r="BH483" s="8"/>
      <c r="BI483" s="8"/>
      <c r="BJ483" s="8"/>
      <c r="BK483" s="8"/>
      <c r="BL483" s="8"/>
      <c r="BM483" s="8"/>
      <c r="BN483" s="8"/>
      <c r="BO483" s="8"/>
      <c r="BP483" s="8"/>
      <c r="BQ483" s="8"/>
      <c r="BR483" s="8"/>
      <c r="BS483" s="8"/>
      <c r="BT483" s="8"/>
      <c r="BU483" s="8"/>
      <c r="BV483" s="8"/>
      <c r="BW483" s="8"/>
      <c r="BX483" s="8"/>
      <c r="BY483" s="8"/>
      <c r="BZ483" s="8"/>
      <c r="CA483" s="8"/>
      <c r="CB483" s="8"/>
      <c r="CC483" s="8"/>
      <c r="CD483" s="8"/>
      <c r="CE483" s="8"/>
      <c r="CF483" s="8"/>
    </row>
    <row r="484" spans="1:84" ht="15.75" customHeight="1" x14ac:dyDescent="0.25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27"/>
      <c r="W484" s="27"/>
      <c r="X484" s="27"/>
      <c r="Y484" s="27"/>
      <c r="Z484" s="27"/>
      <c r="AA484" s="8"/>
      <c r="AB484" s="8"/>
      <c r="AC484" s="8"/>
      <c r="AD484" s="8"/>
      <c r="AE484" s="8"/>
      <c r="AF484" s="8"/>
      <c r="AG484" s="8"/>
      <c r="AH484" s="8"/>
      <c r="AI484" s="8"/>
      <c r="AJ484" s="8"/>
      <c r="AK484" s="8"/>
      <c r="AL484" s="8"/>
      <c r="AM484" s="8"/>
      <c r="AN484" s="8"/>
      <c r="AO484" s="8"/>
      <c r="AP484" s="8"/>
      <c r="AQ484" s="8"/>
      <c r="AR484" s="8"/>
      <c r="AS484" s="8"/>
      <c r="AT484" s="8"/>
      <c r="AU484" s="8"/>
      <c r="AV484" s="8"/>
      <c r="AW484" s="8"/>
      <c r="AX484" s="8"/>
      <c r="AY484" s="8"/>
      <c r="AZ484" s="8"/>
      <c r="BA484" s="8"/>
      <c r="BB484" s="8"/>
      <c r="BC484" s="8"/>
      <c r="BD484" s="8"/>
      <c r="BE484" s="8"/>
      <c r="BF484" s="8"/>
      <c r="BG484" s="8"/>
      <c r="BH484" s="8"/>
      <c r="BI484" s="8"/>
      <c r="BJ484" s="8"/>
      <c r="BK484" s="8"/>
      <c r="BL484" s="8"/>
      <c r="BM484" s="8"/>
      <c r="BN484" s="8"/>
      <c r="BO484" s="8"/>
      <c r="BP484" s="8"/>
      <c r="BQ484" s="8"/>
      <c r="BR484" s="8"/>
      <c r="BS484" s="8"/>
      <c r="BT484" s="8"/>
      <c r="BU484" s="8"/>
      <c r="BV484" s="8"/>
      <c r="BW484" s="8"/>
      <c r="BX484" s="8"/>
      <c r="BY484" s="8"/>
      <c r="BZ484" s="8"/>
      <c r="CA484" s="8"/>
      <c r="CB484" s="8"/>
      <c r="CC484" s="8"/>
      <c r="CD484" s="8"/>
      <c r="CE484" s="8"/>
      <c r="CF484" s="8"/>
    </row>
    <row r="485" spans="1:84" ht="15.75" customHeight="1" x14ac:dyDescent="0.25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27"/>
      <c r="W485" s="27"/>
      <c r="X485" s="27"/>
      <c r="Y485" s="27"/>
      <c r="Z485" s="27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  <c r="AN485" s="8"/>
      <c r="AO485" s="8"/>
      <c r="AP485" s="8"/>
      <c r="AQ485" s="8"/>
      <c r="AR485" s="8"/>
      <c r="AS485" s="8"/>
      <c r="AT485" s="8"/>
      <c r="AU485" s="8"/>
      <c r="AV485" s="8"/>
      <c r="AW485" s="8"/>
      <c r="AX485" s="8"/>
      <c r="AY485" s="8"/>
      <c r="AZ485" s="8"/>
      <c r="BA485" s="8"/>
      <c r="BB485" s="8"/>
      <c r="BC485" s="8"/>
      <c r="BD485" s="8"/>
      <c r="BE485" s="8"/>
      <c r="BF485" s="8"/>
      <c r="BG485" s="8"/>
      <c r="BH485" s="8"/>
      <c r="BI485" s="8"/>
      <c r="BJ485" s="8"/>
      <c r="BK485" s="8"/>
      <c r="BL485" s="8"/>
      <c r="BM485" s="8"/>
      <c r="BN485" s="8"/>
      <c r="BO485" s="8"/>
      <c r="BP485" s="8"/>
      <c r="BQ485" s="8"/>
      <c r="BR485" s="8"/>
      <c r="BS485" s="8"/>
      <c r="BT485" s="8"/>
      <c r="BU485" s="8"/>
      <c r="BV485" s="8"/>
      <c r="BW485" s="8"/>
      <c r="BX485" s="8"/>
      <c r="BY485" s="8"/>
      <c r="BZ485" s="8"/>
      <c r="CA485" s="8"/>
      <c r="CB485" s="8"/>
      <c r="CC485" s="8"/>
      <c r="CD485" s="8"/>
      <c r="CE485" s="8"/>
      <c r="CF485" s="8"/>
    </row>
    <row r="486" spans="1:84" ht="15.75" customHeight="1" x14ac:dyDescent="0.25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27"/>
      <c r="W486" s="27"/>
      <c r="X486" s="27"/>
      <c r="Y486" s="27"/>
      <c r="Z486" s="27"/>
      <c r="AA486" s="8"/>
      <c r="AB486" s="8"/>
      <c r="AC486" s="8"/>
      <c r="AD486" s="8"/>
      <c r="AE486" s="8"/>
      <c r="AF486" s="8"/>
      <c r="AG486" s="8"/>
      <c r="AH486" s="8"/>
      <c r="AI486" s="8"/>
      <c r="AJ486" s="8"/>
      <c r="AK486" s="8"/>
      <c r="AL486" s="8"/>
      <c r="AM486" s="8"/>
      <c r="AN486" s="8"/>
      <c r="AO486" s="8"/>
      <c r="AP486" s="8"/>
      <c r="AQ486" s="8"/>
      <c r="AR486" s="8"/>
      <c r="AS486" s="8"/>
      <c r="AT486" s="8"/>
      <c r="AU486" s="8"/>
      <c r="AV486" s="8"/>
      <c r="AW486" s="8"/>
      <c r="AX486" s="8"/>
      <c r="AY486" s="8"/>
      <c r="AZ486" s="8"/>
      <c r="BA486" s="8"/>
      <c r="BB486" s="8"/>
      <c r="BC486" s="8"/>
      <c r="BD486" s="8"/>
      <c r="BE486" s="8"/>
      <c r="BF486" s="8"/>
      <c r="BG486" s="8"/>
      <c r="BH486" s="8"/>
      <c r="BI486" s="8"/>
      <c r="BJ486" s="8"/>
      <c r="BK486" s="8"/>
      <c r="BL486" s="8"/>
      <c r="BM486" s="8"/>
      <c r="BN486" s="8"/>
      <c r="BO486" s="8"/>
      <c r="BP486" s="8"/>
      <c r="BQ486" s="8"/>
      <c r="BR486" s="8"/>
      <c r="BS486" s="8"/>
      <c r="BT486" s="8"/>
      <c r="BU486" s="8"/>
      <c r="BV486" s="8"/>
      <c r="BW486" s="8"/>
      <c r="BX486" s="8"/>
      <c r="BY486" s="8"/>
      <c r="BZ486" s="8"/>
      <c r="CA486" s="8"/>
      <c r="CB486" s="8"/>
      <c r="CC486" s="8"/>
      <c r="CD486" s="8"/>
      <c r="CE486" s="8"/>
      <c r="CF486" s="8"/>
    </row>
    <row r="487" spans="1:84" ht="15.75" customHeight="1" x14ac:dyDescent="0.25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27"/>
      <c r="W487" s="27"/>
      <c r="X487" s="27"/>
      <c r="Y487" s="27"/>
      <c r="Z487" s="27"/>
      <c r="AA487" s="8"/>
      <c r="AB487" s="8"/>
      <c r="AC487" s="8"/>
      <c r="AD487" s="8"/>
      <c r="AE487" s="8"/>
      <c r="AF487" s="8"/>
      <c r="AG487" s="8"/>
      <c r="AH487" s="8"/>
      <c r="AI487" s="8"/>
      <c r="AJ487" s="8"/>
      <c r="AK487" s="8"/>
      <c r="AL487" s="8"/>
      <c r="AM487" s="8"/>
      <c r="AN487" s="8"/>
      <c r="AO487" s="8"/>
      <c r="AP487" s="8"/>
      <c r="AQ487" s="8"/>
      <c r="AR487" s="8"/>
      <c r="AS487" s="8"/>
      <c r="AT487" s="8"/>
      <c r="AU487" s="8"/>
      <c r="AV487" s="8"/>
      <c r="AW487" s="8"/>
      <c r="AX487" s="8"/>
      <c r="AY487" s="8"/>
      <c r="AZ487" s="8"/>
      <c r="BA487" s="8"/>
      <c r="BB487" s="8"/>
      <c r="BC487" s="8"/>
      <c r="BD487" s="8"/>
      <c r="BE487" s="8"/>
      <c r="BF487" s="8"/>
      <c r="BG487" s="8"/>
      <c r="BH487" s="8"/>
      <c r="BI487" s="8"/>
      <c r="BJ487" s="8"/>
      <c r="BK487" s="8"/>
      <c r="BL487" s="8"/>
      <c r="BM487" s="8"/>
      <c r="BN487" s="8"/>
      <c r="BO487" s="8"/>
      <c r="BP487" s="8"/>
      <c r="BQ487" s="8"/>
      <c r="BR487" s="8"/>
      <c r="BS487" s="8"/>
      <c r="BT487" s="8"/>
      <c r="BU487" s="8"/>
      <c r="BV487" s="8"/>
      <c r="BW487" s="8"/>
      <c r="BX487" s="8"/>
      <c r="BY487" s="8"/>
      <c r="BZ487" s="8"/>
      <c r="CA487" s="8"/>
      <c r="CB487" s="8"/>
      <c r="CC487" s="8"/>
      <c r="CD487" s="8"/>
      <c r="CE487" s="8"/>
      <c r="CF487" s="8"/>
    </row>
    <row r="488" spans="1:84" ht="15.75" customHeight="1" x14ac:dyDescent="0.25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27"/>
      <c r="W488" s="27"/>
      <c r="X488" s="27"/>
      <c r="Y488" s="27"/>
      <c r="Z488" s="27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  <c r="AN488" s="8"/>
      <c r="AO488" s="8"/>
      <c r="AP488" s="8"/>
      <c r="AQ488" s="8"/>
      <c r="AR488" s="8"/>
      <c r="AS488" s="8"/>
      <c r="AT488" s="8"/>
      <c r="AU488" s="8"/>
      <c r="AV488" s="8"/>
      <c r="AW488" s="8"/>
      <c r="AX488" s="8"/>
      <c r="AY488" s="8"/>
      <c r="AZ488" s="8"/>
      <c r="BA488" s="8"/>
      <c r="BB488" s="8"/>
      <c r="BC488" s="8"/>
      <c r="BD488" s="8"/>
      <c r="BE488" s="8"/>
      <c r="BF488" s="8"/>
      <c r="BG488" s="8"/>
      <c r="BH488" s="8"/>
      <c r="BI488" s="8"/>
      <c r="BJ488" s="8"/>
      <c r="BK488" s="8"/>
      <c r="BL488" s="8"/>
      <c r="BM488" s="8"/>
      <c r="BN488" s="8"/>
      <c r="BO488" s="8"/>
      <c r="BP488" s="8"/>
      <c r="BQ488" s="8"/>
      <c r="BR488" s="8"/>
      <c r="BS488" s="8"/>
      <c r="BT488" s="8"/>
      <c r="BU488" s="8"/>
      <c r="BV488" s="8"/>
      <c r="BW488" s="8"/>
      <c r="BX488" s="8"/>
      <c r="BY488" s="8"/>
      <c r="BZ488" s="8"/>
      <c r="CA488" s="8"/>
      <c r="CB488" s="8"/>
      <c r="CC488" s="8"/>
      <c r="CD488" s="8"/>
      <c r="CE488" s="8"/>
      <c r="CF488" s="8"/>
    </row>
    <row r="489" spans="1:84" ht="15.75" customHeight="1" x14ac:dyDescent="0.25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27"/>
      <c r="W489" s="27"/>
      <c r="X489" s="27"/>
      <c r="Y489" s="27"/>
      <c r="Z489" s="27"/>
      <c r="AA489" s="8"/>
      <c r="AB489" s="8"/>
      <c r="AC489" s="8"/>
      <c r="AD489" s="8"/>
      <c r="AE489" s="8"/>
      <c r="AF489" s="8"/>
      <c r="AG489" s="8"/>
      <c r="AH489" s="8"/>
      <c r="AI489" s="8"/>
      <c r="AJ489" s="8"/>
      <c r="AK489" s="8"/>
      <c r="AL489" s="8"/>
      <c r="AM489" s="8"/>
      <c r="AN489" s="8"/>
      <c r="AO489" s="8"/>
      <c r="AP489" s="8"/>
      <c r="AQ489" s="8"/>
      <c r="AR489" s="8"/>
      <c r="AS489" s="8"/>
      <c r="AT489" s="8"/>
      <c r="AU489" s="8"/>
      <c r="AV489" s="8"/>
      <c r="AW489" s="8"/>
      <c r="AX489" s="8"/>
      <c r="AY489" s="8"/>
      <c r="AZ489" s="8"/>
      <c r="BA489" s="8"/>
      <c r="BB489" s="8"/>
      <c r="BC489" s="8"/>
      <c r="BD489" s="8"/>
      <c r="BE489" s="8"/>
      <c r="BF489" s="8"/>
      <c r="BG489" s="8"/>
      <c r="BH489" s="8"/>
      <c r="BI489" s="8"/>
      <c r="BJ489" s="8"/>
      <c r="BK489" s="8"/>
      <c r="BL489" s="8"/>
      <c r="BM489" s="8"/>
      <c r="BN489" s="8"/>
      <c r="BO489" s="8"/>
      <c r="BP489" s="8"/>
      <c r="BQ489" s="8"/>
      <c r="BR489" s="8"/>
      <c r="BS489" s="8"/>
      <c r="BT489" s="8"/>
      <c r="BU489" s="8"/>
      <c r="BV489" s="8"/>
      <c r="BW489" s="8"/>
      <c r="BX489" s="8"/>
      <c r="BY489" s="8"/>
      <c r="BZ489" s="8"/>
      <c r="CA489" s="8"/>
      <c r="CB489" s="8"/>
      <c r="CC489" s="8"/>
      <c r="CD489" s="8"/>
      <c r="CE489" s="8"/>
      <c r="CF489" s="8"/>
    </row>
    <row r="490" spans="1:84" ht="15.75" customHeight="1" x14ac:dyDescent="0.25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27"/>
      <c r="W490" s="27"/>
      <c r="X490" s="27"/>
      <c r="Y490" s="27"/>
      <c r="Z490" s="27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  <c r="AM490" s="8"/>
      <c r="AN490" s="8"/>
      <c r="AO490" s="8"/>
      <c r="AP490" s="8"/>
      <c r="AQ490" s="8"/>
      <c r="AR490" s="8"/>
      <c r="AS490" s="8"/>
      <c r="AT490" s="8"/>
      <c r="AU490" s="8"/>
      <c r="AV490" s="8"/>
      <c r="AW490" s="8"/>
      <c r="AX490" s="8"/>
      <c r="AY490" s="8"/>
      <c r="AZ490" s="8"/>
      <c r="BA490" s="8"/>
      <c r="BB490" s="8"/>
      <c r="BC490" s="8"/>
      <c r="BD490" s="8"/>
      <c r="BE490" s="8"/>
      <c r="BF490" s="8"/>
      <c r="BG490" s="8"/>
      <c r="BH490" s="8"/>
      <c r="BI490" s="8"/>
      <c r="BJ490" s="8"/>
      <c r="BK490" s="8"/>
      <c r="BL490" s="8"/>
      <c r="BM490" s="8"/>
      <c r="BN490" s="8"/>
      <c r="BO490" s="8"/>
      <c r="BP490" s="8"/>
      <c r="BQ490" s="8"/>
      <c r="BR490" s="8"/>
      <c r="BS490" s="8"/>
      <c r="BT490" s="8"/>
      <c r="BU490" s="8"/>
      <c r="BV490" s="8"/>
      <c r="BW490" s="8"/>
      <c r="BX490" s="8"/>
      <c r="BY490" s="8"/>
      <c r="BZ490" s="8"/>
      <c r="CA490" s="8"/>
      <c r="CB490" s="8"/>
      <c r="CC490" s="8"/>
      <c r="CD490" s="8"/>
      <c r="CE490" s="8"/>
      <c r="CF490" s="8"/>
    </row>
    <row r="491" spans="1:84" ht="15.75" customHeight="1" x14ac:dyDescent="0.25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27"/>
      <c r="W491" s="27"/>
      <c r="X491" s="27"/>
      <c r="Y491" s="27"/>
      <c r="Z491" s="27"/>
      <c r="AA491" s="8"/>
      <c r="AB491" s="8"/>
      <c r="AC491" s="8"/>
      <c r="AD491" s="8"/>
      <c r="AE491" s="8"/>
      <c r="AF491" s="8"/>
      <c r="AG491" s="8"/>
      <c r="AH491" s="8"/>
      <c r="AI491" s="8"/>
      <c r="AJ491" s="8"/>
      <c r="AK491" s="8"/>
      <c r="AL491" s="8"/>
      <c r="AM491" s="8"/>
      <c r="AN491" s="8"/>
      <c r="AO491" s="8"/>
      <c r="AP491" s="8"/>
      <c r="AQ491" s="8"/>
      <c r="AR491" s="8"/>
      <c r="AS491" s="8"/>
      <c r="AT491" s="8"/>
      <c r="AU491" s="8"/>
      <c r="AV491" s="8"/>
      <c r="AW491" s="8"/>
      <c r="AX491" s="8"/>
      <c r="AY491" s="8"/>
      <c r="AZ491" s="8"/>
      <c r="BA491" s="8"/>
      <c r="BB491" s="8"/>
      <c r="BC491" s="8"/>
      <c r="BD491" s="8"/>
      <c r="BE491" s="8"/>
      <c r="BF491" s="8"/>
      <c r="BG491" s="8"/>
      <c r="BH491" s="8"/>
      <c r="BI491" s="8"/>
      <c r="BJ491" s="8"/>
      <c r="BK491" s="8"/>
      <c r="BL491" s="8"/>
      <c r="BM491" s="8"/>
      <c r="BN491" s="8"/>
      <c r="BO491" s="8"/>
      <c r="BP491" s="8"/>
      <c r="BQ491" s="8"/>
      <c r="BR491" s="8"/>
      <c r="BS491" s="8"/>
      <c r="BT491" s="8"/>
      <c r="BU491" s="8"/>
      <c r="BV491" s="8"/>
      <c r="BW491" s="8"/>
      <c r="BX491" s="8"/>
      <c r="BY491" s="8"/>
      <c r="BZ491" s="8"/>
      <c r="CA491" s="8"/>
      <c r="CB491" s="8"/>
      <c r="CC491" s="8"/>
      <c r="CD491" s="8"/>
      <c r="CE491" s="8"/>
      <c r="CF491" s="8"/>
    </row>
    <row r="492" spans="1:84" ht="15.75" customHeight="1" x14ac:dyDescent="0.25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27"/>
      <c r="W492" s="27"/>
      <c r="X492" s="27"/>
      <c r="Y492" s="27"/>
      <c r="Z492" s="27"/>
      <c r="AA492" s="8"/>
      <c r="AB492" s="8"/>
      <c r="AC492" s="8"/>
      <c r="AD492" s="8"/>
      <c r="AE492" s="8"/>
      <c r="AF492" s="8"/>
      <c r="AG492" s="8"/>
      <c r="AH492" s="8"/>
      <c r="AI492" s="8"/>
      <c r="AJ492" s="8"/>
      <c r="AK492" s="8"/>
      <c r="AL492" s="8"/>
      <c r="AM492" s="8"/>
      <c r="AN492" s="8"/>
      <c r="AO492" s="8"/>
      <c r="AP492" s="8"/>
      <c r="AQ492" s="8"/>
      <c r="AR492" s="8"/>
      <c r="AS492" s="8"/>
      <c r="AT492" s="8"/>
      <c r="AU492" s="8"/>
      <c r="AV492" s="8"/>
      <c r="AW492" s="8"/>
      <c r="AX492" s="8"/>
      <c r="AY492" s="8"/>
      <c r="AZ492" s="8"/>
      <c r="BA492" s="8"/>
      <c r="BB492" s="8"/>
      <c r="BC492" s="8"/>
      <c r="BD492" s="8"/>
      <c r="BE492" s="8"/>
      <c r="BF492" s="8"/>
      <c r="BG492" s="8"/>
      <c r="BH492" s="8"/>
      <c r="BI492" s="8"/>
      <c r="BJ492" s="8"/>
      <c r="BK492" s="8"/>
      <c r="BL492" s="8"/>
      <c r="BM492" s="8"/>
      <c r="BN492" s="8"/>
      <c r="BO492" s="8"/>
      <c r="BP492" s="8"/>
      <c r="BQ492" s="8"/>
      <c r="BR492" s="8"/>
      <c r="BS492" s="8"/>
      <c r="BT492" s="8"/>
      <c r="BU492" s="8"/>
      <c r="BV492" s="8"/>
      <c r="BW492" s="8"/>
      <c r="BX492" s="8"/>
      <c r="BY492" s="8"/>
      <c r="BZ492" s="8"/>
      <c r="CA492" s="8"/>
      <c r="CB492" s="8"/>
      <c r="CC492" s="8"/>
      <c r="CD492" s="8"/>
      <c r="CE492" s="8"/>
      <c r="CF492" s="8"/>
    </row>
    <row r="493" spans="1:84" ht="15.75" customHeight="1" x14ac:dyDescent="0.25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27"/>
      <c r="W493" s="27"/>
      <c r="X493" s="27"/>
      <c r="Y493" s="27"/>
      <c r="Z493" s="27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  <c r="AM493" s="8"/>
      <c r="AN493" s="8"/>
      <c r="AO493" s="8"/>
      <c r="AP493" s="8"/>
      <c r="AQ493" s="8"/>
      <c r="AR493" s="8"/>
      <c r="AS493" s="8"/>
      <c r="AT493" s="8"/>
      <c r="AU493" s="8"/>
      <c r="AV493" s="8"/>
      <c r="AW493" s="8"/>
      <c r="AX493" s="8"/>
      <c r="AY493" s="8"/>
      <c r="AZ493" s="8"/>
      <c r="BA493" s="8"/>
      <c r="BB493" s="8"/>
      <c r="BC493" s="8"/>
      <c r="BD493" s="8"/>
      <c r="BE493" s="8"/>
      <c r="BF493" s="8"/>
      <c r="BG493" s="8"/>
      <c r="BH493" s="8"/>
      <c r="BI493" s="8"/>
      <c r="BJ493" s="8"/>
      <c r="BK493" s="8"/>
      <c r="BL493" s="8"/>
      <c r="BM493" s="8"/>
      <c r="BN493" s="8"/>
      <c r="BO493" s="8"/>
      <c r="BP493" s="8"/>
      <c r="BQ493" s="8"/>
      <c r="BR493" s="8"/>
      <c r="BS493" s="8"/>
      <c r="BT493" s="8"/>
      <c r="BU493" s="8"/>
      <c r="BV493" s="8"/>
      <c r="BW493" s="8"/>
      <c r="BX493" s="8"/>
      <c r="BY493" s="8"/>
      <c r="BZ493" s="8"/>
      <c r="CA493" s="8"/>
      <c r="CB493" s="8"/>
      <c r="CC493" s="8"/>
      <c r="CD493" s="8"/>
      <c r="CE493" s="8"/>
      <c r="CF493" s="8"/>
    </row>
    <row r="494" spans="1:84" ht="15.75" customHeight="1" x14ac:dyDescent="0.25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27"/>
      <c r="W494" s="27"/>
      <c r="X494" s="27"/>
      <c r="Y494" s="27"/>
      <c r="Z494" s="27"/>
      <c r="AA494" s="8"/>
      <c r="AB494" s="8"/>
      <c r="AC494" s="8"/>
      <c r="AD494" s="8"/>
      <c r="AE494" s="8"/>
      <c r="AF494" s="8"/>
      <c r="AG494" s="8"/>
      <c r="AH494" s="8"/>
      <c r="AI494" s="8"/>
      <c r="AJ494" s="8"/>
      <c r="AK494" s="8"/>
      <c r="AL494" s="8"/>
      <c r="AM494" s="8"/>
      <c r="AN494" s="8"/>
      <c r="AO494" s="8"/>
      <c r="AP494" s="8"/>
      <c r="AQ494" s="8"/>
      <c r="AR494" s="8"/>
      <c r="AS494" s="8"/>
      <c r="AT494" s="8"/>
      <c r="AU494" s="8"/>
      <c r="AV494" s="8"/>
      <c r="AW494" s="8"/>
      <c r="AX494" s="8"/>
      <c r="AY494" s="8"/>
      <c r="AZ494" s="8"/>
      <c r="BA494" s="8"/>
      <c r="BB494" s="8"/>
      <c r="BC494" s="8"/>
      <c r="BD494" s="8"/>
      <c r="BE494" s="8"/>
      <c r="BF494" s="8"/>
      <c r="BG494" s="8"/>
      <c r="BH494" s="8"/>
      <c r="BI494" s="8"/>
      <c r="BJ494" s="8"/>
      <c r="BK494" s="8"/>
      <c r="BL494" s="8"/>
      <c r="BM494" s="8"/>
      <c r="BN494" s="8"/>
      <c r="BO494" s="8"/>
      <c r="BP494" s="8"/>
      <c r="BQ494" s="8"/>
      <c r="BR494" s="8"/>
      <c r="BS494" s="8"/>
      <c r="BT494" s="8"/>
      <c r="BU494" s="8"/>
      <c r="BV494" s="8"/>
      <c r="BW494" s="8"/>
      <c r="BX494" s="8"/>
      <c r="BY494" s="8"/>
      <c r="BZ494" s="8"/>
      <c r="CA494" s="8"/>
      <c r="CB494" s="8"/>
      <c r="CC494" s="8"/>
      <c r="CD494" s="8"/>
      <c r="CE494" s="8"/>
      <c r="CF494" s="8"/>
    </row>
    <row r="495" spans="1:84" ht="15.75" customHeight="1" x14ac:dyDescent="0.25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27"/>
      <c r="W495" s="27"/>
      <c r="X495" s="27"/>
      <c r="Y495" s="27"/>
      <c r="Z495" s="27"/>
      <c r="AA495" s="8"/>
      <c r="AB495" s="8"/>
      <c r="AC495" s="8"/>
      <c r="AD495" s="8"/>
      <c r="AE495" s="8"/>
      <c r="AF495" s="8"/>
      <c r="AG495" s="8"/>
      <c r="AH495" s="8"/>
      <c r="AI495" s="8"/>
      <c r="AJ495" s="8"/>
      <c r="AK495" s="8"/>
      <c r="AL495" s="8"/>
      <c r="AM495" s="8"/>
      <c r="AN495" s="8"/>
      <c r="AO495" s="8"/>
      <c r="AP495" s="8"/>
      <c r="AQ495" s="8"/>
      <c r="AR495" s="8"/>
      <c r="AS495" s="8"/>
      <c r="AT495" s="8"/>
      <c r="AU495" s="8"/>
      <c r="AV495" s="8"/>
      <c r="AW495" s="8"/>
      <c r="AX495" s="8"/>
      <c r="AY495" s="8"/>
      <c r="AZ495" s="8"/>
      <c r="BA495" s="8"/>
      <c r="BB495" s="8"/>
      <c r="BC495" s="8"/>
      <c r="BD495" s="8"/>
      <c r="BE495" s="8"/>
      <c r="BF495" s="8"/>
      <c r="BG495" s="8"/>
      <c r="BH495" s="8"/>
      <c r="BI495" s="8"/>
      <c r="BJ495" s="8"/>
      <c r="BK495" s="8"/>
      <c r="BL495" s="8"/>
      <c r="BM495" s="8"/>
      <c r="BN495" s="8"/>
      <c r="BO495" s="8"/>
      <c r="BP495" s="8"/>
      <c r="BQ495" s="8"/>
      <c r="BR495" s="8"/>
      <c r="BS495" s="8"/>
      <c r="BT495" s="8"/>
      <c r="BU495" s="8"/>
      <c r="BV495" s="8"/>
      <c r="BW495" s="8"/>
      <c r="BX495" s="8"/>
      <c r="BY495" s="8"/>
      <c r="BZ495" s="8"/>
      <c r="CA495" s="8"/>
      <c r="CB495" s="8"/>
      <c r="CC495" s="8"/>
      <c r="CD495" s="8"/>
      <c r="CE495" s="8"/>
      <c r="CF495" s="8"/>
    </row>
    <row r="496" spans="1:84" ht="15.75" customHeight="1" x14ac:dyDescent="0.25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27"/>
      <c r="W496" s="27"/>
      <c r="X496" s="27"/>
      <c r="Y496" s="27"/>
      <c r="Z496" s="27"/>
      <c r="AA496" s="8"/>
      <c r="AB496" s="8"/>
      <c r="AC496" s="8"/>
      <c r="AD496" s="8"/>
      <c r="AE496" s="8"/>
      <c r="AF496" s="8"/>
      <c r="AG496" s="8"/>
      <c r="AH496" s="8"/>
      <c r="AI496" s="8"/>
      <c r="AJ496" s="8"/>
      <c r="AK496" s="8"/>
      <c r="AL496" s="8"/>
      <c r="AM496" s="8"/>
      <c r="AN496" s="8"/>
      <c r="AO496" s="8"/>
      <c r="AP496" s="8"/>
      <c r="AQ496" s="8"/>
      <c r="AR496" s="8"/>
      <c r="AS496" s="8"/>
      <c r="AT496" s="8"/>
      <c r="AU496" s="8"/>
      <c r="AV496" s="8"/>
      <c r="AW496" s="8"/>
      <c r="AX496" s="8"/>
      <c r="AY496" s="8"/>
      <c r="AZ496" s="8"/>
      <c r="BA496" s="8"/>
      <c r="BB496" s="8"/>
      <c r="BC496" s="8"/>
      <c r="BD496" s="8"/>
      <c r="BE496" s="8"/>
      <c r="BF496" s="8"/>
      <c r="BG496" s="8"/>
      <c r="BH496" s="8"/>
      <c r="BI496" s="8"/>
      <c r="BJ496" s="8"/>
      <c r="BK496" s="8"/>
      <c r="BL496" s="8"/>
      <c r="BM496" s="8"/>
      <c r="BN496" s="8"/>
      <c r="BO496" s="8"/>
      <c r="BP496" s="8"/>
      <c r="BQ496" s="8"/>
      <c r="BR496" s="8"/>
      <c r="BS496" s="8"/>
      <c r="BT496" s="8"/>
      <c r="BU496" s="8"/>
      <c r="BV496" s="8"/>
      <c r="BW496" s="8"/>
      <c r="BX496" s="8"/>
      <c r="BY496" s="8"/>
      <c r="BZ496" s="8"/>
      <c r="CA496" s="8"/>
      <c r="CB496" s="8"/>
      <c r="CC496" s="8"/>
      <c r="CD496" s="8"/>
      <c r="CE496" s="8"/>
      <c r="CF496" s="8"/>
    </row>
    <row r="497" spans="1:84" ht="15.75" customHeight="1" x14ac:dyDescent="0.25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27"/>
      <c r="W497" s="27"/>
      <c r="X497" s="27"/>
      <c r="Y497" s="27"/>
      <c r="Z497" s="27"/>
      <c r="AA497" s="8"/>
      <c r="AB497" s="8"/>
      <c r="AC497" s="8"/>
      <c r="AD497" s="8"/>
      <c r="AE497" s="8"/>
      <c r="AF497" s="8"/>
      <c r="AG497" s="8"/>
      <c r="AH497" s="8"/>
      <c r="AI497" s="8"/>
      <c r="AJ497" s="8"/>
      <c r="AK497" s="8"/>
      <c r="AL497" s="8"/>
      <c r="AM497" s="8"/>
      <c r="AN497" s="8"/>
      <c r="AO497" s="8"/>
      <c r="AP497" s="8"/>
      <c r="AQ497" s="8"/>
      <c r="AR497" s="8"/>
      <c r="AS497" s="8"/>
      <c r="AT497" s="8"/>
      <c r="AU497" s="8"/>
      <c r="AV497" s="8"/>
      <c r="AW497" s="8"/>
      <c r="AX497" s="8"/>
      <c r="AY497" s="8"/>
      <c r="AZ497" s="8"/>
      <c r="BA497" s="8"/>
      <c r="BB497" s="8"/>
      <c r="BC497" s="8"/>
      <c r="BD497" s="8"/>
      <c r="BE497" s="8"/>
      <c r="BF497" s="8"/>
      <c r="BG497" s="8"/>
      <c r="BH497" s="8"/>
      <c r="BI497" s="8"/>
      <c r="BJ497" s="8"/>
      <c r="BK497" s="8"/>
      <c r="BL497" s="8"/>
      <c r="BM497" s="8"/>
      <c r="BN497" s="8"/>
      <c r="BO497" s="8"/>
      <c r="BP497" s="8"/>
      <c r="BQ497" s="8"/>
      <c r="BR497" s="8"/>
      <c r="BS497" s="8"/>
      <c r="BT497" s="8"/>
      <c r="BU497" s="8"/>
      <c r="BV497" s="8"/>
      <c r="BW497" s="8"/>
      <c r="BX497" s="8"/>
      <c r="BY497" s="8"/>
      <c r="BZ497" s="8"/>
      <c r="CA497" s="8"/>
      <c r="CB497" s="8"/>
      <c r="CC497" s="8"/>
      <c r="CD497" s="8"/>
      <c r="CE497" s="8"/>
      <c r="CF497" s="8"/>
    </row>
    <row r="498" spans="1:84" ht="15.75" customHeight="1" x14ac:dyDescent="0.25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27"/>
      <c r="W498" s="27"/>
      <c r="X498" s="27"/>
      <c r="Y498" s="27"/>
      <c r="Z498" s="27"/>
      <c r="AA498" s="8"/>
      <c r="AB498" s="8"/>
      <c r="AC498" s="8"/>
      <c r="AD498" s="8"/>
      <c r="AE498" s="8"/>
      <c r="AF498" s="8"/>
      <c r="AG498" s="8"/>
      <c r="AH498" s="8"/>
      <c r="AI498" s="8"/>
      <c r="AJ498" s="8"/>
      <c r="AK498" s="8"/>
      <c r="AL498" s="8"/>
      <c r="AM498" s="8"/>
      <c r="AN498" s="8"/>
      <c r="AO498" s="8"/>
      <c r="AP498" s="8"/>
      <c r="AQ498" s="8"/>
      <c r="AR498" s="8"/>
      <c r="AS498" s="8"/>
      <c r="AT498" s="8"/>
      <c r="AU498" s="8"/>
      <c r="AV498" s="8"/>
      <c r="AW498" s="8"/>
      <c r="AX498" s="8"/>
      <c r="AY498" s="8"/>
      <c r="AZ498" s="8"/>
      <c r="BA498" s="8"/>
      <c r="BB498" s="8"/>
      <c r="BC498" s="8"/>
      <c r="BD498" s="8"/>
      <c r="BE498" s="8"/>
      <c r="BF498" s="8"/>
      <c r="BG498" s="8"/>
      <c r="BH498" s="8"/>
      <c r="BI498" s="8"/>
      <c r="BJ498" s="8"/>
      <c r="BK498" s="8"/>
      <c r="BL498" s="8"/>
      <c r="BM498" s="8"/>
      <c r="BN498" s="8"/>
      <c r="BO498" s="8"/>
      <c r="BP498" s="8"/>
      <c r="BQ498" s="8"/>
      <c r="BR498" s="8"/>
      <c r="BS498" s="8"/>
      <c r="BT498" s="8"/>
      <c r="BU498" s="8"/>
      <c r="BV498" s="8"/>
      <c r="BW498" s="8"/>
      <c r="BX498" s="8"/>
      <c r="BY498" s="8"/>
      <c r="BZ498" s="8"/>
      <c r="CA498" s="8"/>
      <c r="CB498" s="8"/>
      <c r="CC498" s="8"/>
      <c r="CD498" s="8"/>
      <c r="CE498" s="8"/>
      <c r="CF498" s="8"/>
    </row>
    <row r="499" spans="1:84" ht="15.75" customHeight="1" x14ac:dyDescent="0.25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27"/>
      <c r="W499" s="27"/>
      <c r="X499" s="27"/>
      <c r="Y499" s="27"/>
      <c r="Z499" s="27"/>
      <c r="AA499" s="8"/>
      <c r="AB499" s="8"/>
      <c r="AC499" s="8"/>
      <c r="AD499" s="8"/>
      <c r="AE499" s="8"/>
      <c r="AF499" s="8"/>
      <c r="AG499" s="8"/>
      <c r="AH499" s="8"/>
      <c r="AI499" s="8"/>
      <c r="AJ499" s="8"/>
      <c r="AK499" s="8"/>
      <c r="AL499" s="8"/>
      <c r="AM499" s="8"/>
      <c r="AN499" s="8"/>
      <c r="AO499" s="8"/>
      <c r="AP499" s="8"/>
      <c r="AQ499" s="8"/>
      <c r="AR499" s="8"/>
      <c r="AS499" s="8"/>
      <c r="AT499" s="8"/>
      <c r="AU499" s="8"/>
      <c r="AV499" s="8"/>
      <c r="AW499" s="8"/>
      <c r="AX499" s="8"/>
      <c r="AY499" s="8"/>
      <c r="AZ499" s="8"/>
      <c r="BA499" s="8"/>
      <c r="BB499" s="8"/>
      <c r="BC499" s="8"/>
      <c r="BD499" s="8"/>
      <c r="BE499" s="8"/>
      <c r="BF499" s="8"/>
      <c r="BG499" s="8"/>
      <c r="BH499" s="8"/>
      <c r="BI499" s="8"/>
      <c r="BJ499" s="8"/>
      <c r="BK499" s="8"/>
      <c r="BL499" s="8"/>
      <c r="BM499" s="8"/>
      <c r="BN499" s="8"/>
      <c r="BO499" s="8"/>
      <c r="BP499" s="8"/>
      <c r="BQ499" s="8"/>
      <c r="BR499" s="8"/>
      <c r="BS499" s="8"/>
      <c r="BT499" s="8"/>
      <c r="BU499" s="8"/>
      <c r="BV499" s="8"/>
      <c r="BW499" s="8"/>
      <c r="BX499" s="8"/>
      <c r="BY499" s="8"/>
      <c r="BZ499" s="8"/>
      <c r="CA499" s="8"/>
      <c r="CB499" s="8"/>
      <c r="CC499" s="8"/>
      <c r="CD499" s="8"/>
      <c r="CE499" s="8"/>
      <c r="CF499" s="8"/>
    </row>
    <row r="500" spans="1:84" ht="15.75" customHeight="1" x14ac:dyDescent="0.25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27"/>
      <c r="W500" s="27"/>
      <c r="X500" s="27"/>
      <c r="Y500" s="27"/>
      <c r="Z500" s="27"/>
      <c r="AA500" s="8"/>
      <c r="AB500" s="8"/>
      <c r="AC500" s="8"/>
      <c r="AD500" s="8"/>
      <c r="AE500" s="8"/>
      <c r="AF500" s="8"/>
      <c r="AG500" s="8"/>
      <c r="AH500" s="8"/>
      <c r="AI500" s="8"/>
      <c r="AJ500" s="8"/>
      <c r="AK500" s="8"/>
      <c r="AL500" s="8"/>
      <c r="AM500" s="8"/>
      <c r="AN500" s="8"/>
      <c r="AO500" s="8"/>
      <c r="AP500" s="8"/>
      <c r="AQ500" s="8"/>
      <c r="AR500" s="8"/>
      <c r="AS500" s="8"/>
      <c r="AT500" s="8"/>
      <c r="AU500" s="8"/>
      <c r="AV500" s="8"/>
      <c r="AW500" s="8"/>
      <c r="AX500" s="8"/>
      <c r="AY500" s="8"/>
      <c r="AZ500" s="8"/>
      <c r="BA500" s="8"/>
      <c r="BB500" s="8"/>
      <c r="BC500" s="8"/>
      <c r="BD500" s="8"/>
      <c r="BE500" s="8"/>
      <c r="BF500" s="8"/>
      <c r="BG500" s="8"/>
      <c r="BH500" s="8"/>
      <c r="BI500" s="8"/>
      <c r="BJ500" s="8"/>
      <c r="BK500" s="8"/>
      <c r="BL500" s="8"/>
      <c r="BM500" s="8"/>
      <c r="BN500" s="8"/>
      <c r="BO500" s="8"/>
      <c r="BP500" s="8"/>
      <c r="BQ500" s="8"/>
      <c r="BR500" s="8"/>
      <c r="BS500" s="8"/>
      <c r="BT500" s="8"/>
      <c r="BU500" s="8"/>
      <c r="BV500" s="8"/>
      <c r="BW500" s="8"/>
      <c r="BX500" s="8"/>
      <c r="BY500" s="8"/>
      <c r="BZ500" s="8"/>
      <c r="CA500" s="8"/>
      <c r="CB500" s="8"/>
      <c r="CC500" s="8"/>
      <c r="CD500" s="8"/>
      <c r="CE500" s="8"/>
      <c r="CF500" s="8"/>
    </row>
    <row r="501" spans="1:84" ht="15.75" customHeight="1" x14ac:dyDescent="0.25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27"/>
      <c r="W501" s="27"/>
      <c r="X501" s="27"/>
      <c r="Y501" s="27"/>
      <c r="Z501" s="27"/>
      <c r="AA501" s="8"/>
      <c r="AB501" s="8"/>
      <c r="AC501" s="8"/>
      <c r="AD501" s="8"/>
      <c r="AE501" s="8"/>
      <c r="AF501" s="8"/>
      <c r="AG501" s="8"/>
      <c r="AH501" s="8"/>
      <c r="AI501" s="8"/>
      <c r="AJ501" s="8"/>
      <c r="AK501" s="8"/>
      <c r="AL501" s="8"/>
      <c r="AM501" s="8"/>
      <c r="AN501" s="8"/>
      <c r="AO501" s="8"/>
      <c r="AP501" s="8"/>
      <c r="AQ501" s="8"/>
      <c r="AR501" s="8"/>
      <c r="AS501" s="8"/>
      <c r="AT501" s="8"/>
      <c r="AU501" s="8"/>
      <c r="AV501" s="8"/>
      <c r="AW501" s="8"/>
      <c r="AX501" s="8"/>
      <c r="AY501" s="8"/>
      <c r="AZ501" s="8"/>
      <c r="BA501" s="8"/>
      <c r="BB501" s="8"/>
      <c r="BC501" s="8"/>
      <c r="BD501" s="8"/>
      <c r="BE501" s="8"/>
      <c r="BF501" s="8"/>
      <c r="BG501" s="8"/>
      <c r="BH501" s="8"/>
      <c r="BI501" s="8"/>
      <c r="BJ501" s="8"/>
      <c r="BK501" s="8"/>
      <c r="BL501" s="8"/>
      <c r="BM501" s="8"/>
      <c r="BN501" s="8"/>
      <c r="BO501" s="8"/>
      <c r="BP501" s="8"/>
      <c r="BQ501" s="8"/>
      <c r="BR501" s="8"/>
      <c r="BS501" s="8"/>
      <c r="BT501" s="8"/>
      <c r="BU501" s="8"/>
      <c r="BV501" s="8"/>
      <c r="BW501" s="8"/>
      <c r="BX501" s="8"/>
      <c r="BY501" s="8"/>
      <c r="BZ501" s="8"/>
      <c r="CA501" s="8"/>
      <c r="CB501" s="8"/>
      <c r="CC501" s="8"/>
      <c r="CD501" s="8"/>
      <c r="CE501" s="8"/>
      <c r="CF501" s="8"/>
    </row>
    <row r="502" spans="1:84" ht="15.75" customHeight="1" x14ac:dyDescent="0.25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27"/>
      <c r="W502" s="27"/>
      <c r="X502" s="27"/>
      <c r="Y502" s="27"/>
      <c r="Z502" s="27"/>
      <c r="AA502" s="8"/>
      <c r="AB502" s="8"/>
      <c r="AC502" s="8"/>
      <c r="AD502" s="8"/>
      <c r="AE502" s="8"/>
      <c r="AF502" s="8"/>
      <c r="AG502" s="8"/>
      <c r="AH502" s="8"/>
      <c r="AI502" s="8"/>
      <c r="AJ502" s="8"/>
      <c r="AK502" s="8"/>
      <c r="AL502" s="8"/>
      <c r="AM502" s="8"/>
      <c r="AN502" s="8"/>
      <c r="AO502" s="8"/>
      <c r="AP502" s="8"/>
      <c r="AQ502" s="8"/>
      <c r="AR502" s="8"/>
      <c r="AS502" s="8"/>
      <c r="AT502" s="8"/>
      <c r="AU502" s="8"/>
      <c r="AV502" s="8"/>
      <c r="AW502" s="8"/>
      <c r="AX502" s="8"/>
      <c r="AY502" s="8"/>
      <c r="AZ502" s="8"/>
      <c r="BA502" s="8"/>
      <c r="BB502" s="8"/>
      <c r="BC502" s="8"/>
      <c r="BD502" s="8"/>
      <c r="BE502" s="8"/>
      <c r="BF502" s="8"/>
      <c r="BG502" s="8"/>
      <c r="BH502" s="8"/>
      <c r="BI502" s="8"/>
      <c r="BJ502" s="8"/>
      <c r="BK502" s="8"/>
      <c r="BL502" s="8"/>
      <c r="BM502" s="8"/>
      <c r="BN502" s="8"/>
      <c r="BO502" s="8"/>
      <c r="BP502" s="8"/>
      <c r="BQ502" s="8"/>
      <c r="BR502" s="8"/>
      <c r="BS502" s="8"/>
      <c r="BT502" s="8"/>
      <c r="BU502" s="8"/>
      <c r="BV502" s="8"/>
      <c r="BW502" s="8"/>
      <c r="BX502" s="8"/>
      <c r="BY502" s="8"/>
      <c r="BZ502" s="8"/>
      <c r="CA502" s="8"/>
      <c r="CB502" s="8"/>
      <c r="CC502" s="8"/>
      <c r="CD502" s="8"/>
      <c r="CE502" s="8"/>
      <c r="CF502" s="8"/>
    </row>
    <row r="503" spans="1:84" ht="15.75" customHeight="1" x14ac:dyDescent="0.25">
      <c r="A503" s="8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27"/>
      <c r="W503" s="27"/>
      <c r="X503" s="27"/>
      <c r="Y503" s="27"/>
      <c r="Z503" s="27"/>
      <c r="AA503" s="8"/>
      <c r="AB503" s="8"/>
      <c r="AC503" s="8"/>
      <c r="AD503" s="8"/>
      <c r="AE503" s="8"/>
      <c r="AF503" s="8"/>
      <c r="AG503" s="8"/>
      <c r="AH503" s="8"/>
      <c r="AI503" s="8"/>
      <c r="AJ503" s="8"/>
      <c r="AK503" s="8"/>
      <c r="AL503" s="8"/>
      <c r="AM503" s="8"/>
      <c r="AN503" s="8"/>
      <c r="AO503" s="8"/>
      <c r="AP503" s="8"/>
      <c r="AQ503" s="8"/>
      <c r="AR503" s="8"/>
      <c r="AS503" s="8"/>
      <c r="AT503" s="8"/>
      <c r="AU503" s="8"/>
      <c r="AV503" s="8"/>
      <c r="AW503" s="8"/>
      <c r="AX503" s="8"/>
      <c r="AY503" s="8"/>
      <c r="AZ503" s="8"/>
      <c r="BA503" s="8"/>
      <c r="BB503" s="8"/>
      <c r="BC503" s="8"/>
      <c r="BD503" s="8"/>
      <c r="BE503" s="8"/>
      <c r="BF503" s="8"/>
      <c r="BG503" s="8"/>
      <c r="BH503" s="8"/>
      <c r="BI503" s="8"/>
      <c r="BJ503" s="8"/>
      <c r="BK503" s="8"/>
      <c r="BL503" s="8"/>
      <c r="BM503" s="8"/>
      <c r="BN503" s="8"/>
      <c r="BO503" s="8"/>
      <c r="BP503" s="8"/>
      <c r="BQ503" s="8"/>
      <c r="BR503" s="8"/>
      <c r="BS503" s="8"/>
      <c r="BT503" s="8"/>
      <c r="BU503" s="8"/>
      <c r="BV503" s="8"/>
      <c r="BW503" s="8"/>
      <c r="BX503" s="8"/>
      <c r="BY503" s="8"/>
      <c r="BZ503" s="8"/>
      <c r="CA503" s="8"/>
      <c r="CB503" s="8"/>
      <c r="CC503" s="8"/>
      <c r="CD503" s="8"/>
      <c r="CE503" s="8"/>
      <c r="CF503" s="8"/>
    </row>
    <row r="504" spans="1:84" ht="15.75" customHeight="1" x14ac:dyDescent="0.25">
      <c r="A504" s="8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27"/>
      <c r="W504" s="27"/>
      <c r="X504" s="27"/>
      <c r="Y504" s="27"/>
      <c r="Z504" s="27"/>
      <c r="AA504" s="8"/>
      <c r="AB504" s="8"/>
      <c r="AC504" s="8"/>
      <c r="AD504" s="8"/>
      <c r="AE504" s="8"/>
      <c r="AF504" s="8"/>
      <c r="AG504" s="8"/>
      <c r="AH504" s="8"/>
      <c r="AI504" s="8"/>
      <c r="AJ504" s="8"/>
      <c r="AK504" s="8"/>
      <c r="AL504" s="8"/>
      <c r="AM504" s="8"/>
      <c r="AN504" s="8"/>
      <c r="AO504" s="8"/>
      <c r="AP504" s="8"/>
      <c r="AQ504" s="8"/>
      <c r="AR504" s="8"/>
      <c r="AS504" s="8"/>
      <c r="AT504" s="8"/>
      <c r="AU504" s="8"/>
      <c r="AV504" s="8"/>
      <c r="AW504" s="8"/>
      <c r="AX504" s="8"/>
      <c r="AY504" s="8"/>
      <c r="AZ504" s="8"/>
      <c r="BA504" s="8"/>
      <c r="BB504" s="8"/>
      <c r="BC504" s="8"/>
      <c r="BD504" s="8"/>
      <c r="BE504" s="8"/>
      <c r="BF504" s="8"/>
      <c r="BG504" s="8"/>
      <c r="BH504" s="8"/>
      <c r="BI504" s="8"/>
      <c r="BJ504" s="8"/>
      <c r="BK504" s="8"/>
      <c r="BL504" s="8"/>
      <c r="BM504" s="8"/>
      <c r="BN504" s="8"/>
      <c r="BO504" s="8"/>
      <c r="BP504" s="8"/>
      <c r="BQ504" s="8"/>
      <c r="BR504" s="8"/>
      <c r="BS504" s="8"/>
      <c r="BT504" s="8"/>
      <c r="BU504" s="8"/>
      <c r="BV504" s="8"/>
      <c r="BW504" s="8"/>
      <c r="BX504" s="8"/>
      <c r="BY504" s="8"/>
      <c r="BZ504" s="8"/>
      <c r="CA504" s="8"/>
      <c r="CB504" s="8"/>
      <c r="CC504" s="8"/>
      <c r="CD504" s="8"/>
      <c r="CE504" s="8"/>
      <c r="CF504" s="8"/>
    </row>
    <row r="505" spans="1:84" ht="15.75" customHeight="1" x14ac:dyDescent="0.25">
      <c r="A505" s="8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27"/>
      <c r="W505" s="27"/>
      <c r="X505" s="27"/>
      <c r="Y505" s="27"/>
      <c r="Z505" s="27"/>
      <c r="AA505" s="8"/>
      <c r="AB505" s="8"/>
      <c r="AC505" s="8"/>
      <c r="AD505" s="8"/>
      <c r="AE505" s="8"/>
      <c r="AF505" s="8"/>
      <c r="AG505" s="8"/>
      <c r="AH505" s="8"/>
      <c r="AI505" s="8"/>
      <c r="AJ505" s="8"/>
      <c r="AK505" s="8"/>
      <c r="AL505" s="8"/>
      <c r="AM505" s="8"/>
      <c r="AN505" s="8"/>
      <c r="AO505" s="8"/>
      <c r="AP505" s="8"/>
      <c r="AQ505" s="8"/>
      <c r="AR505" s="8"/>
      <c r="AS505" s="8"/>
      <c r="AT505" s="8"/>
      <c r="AU505" s="8"/>
      <c r="AV505" s="8"/>
      <c r="AW505" s="8"/>
      <c r="AX505" s="8"/>
      <c r="AY505" s="8"/>
      <c r="AZ505" s="8"/>
      <c r="BA505" s="8"/>
      <c r="BB505" s="8"/>
      <c r="BC505" s="8"/>
      <c r="BD505" s="8"/>
      <c r="BE505" s="8"/>
      <c r="BF505" s="8"/>
      <c r="BG505" s="8"/>
      <c r="BH505" s="8"/>
      <c r="BI505" s="8"/>
      <c r="BJ505" s="8"/>
      <c r="BK505" s="8"/>
      <c r="BL505" s="8"/>
      <c r="BM505" s="8"/>
      <c r="BN505" s="8"/>
      <c r="BO505" s="8"/>
      <c r="BP505" s="8"/>
      <c r="BQ505" s="8"/>
      <c r="BR505" s="8"/>
      <c r="BS505" s="8"/>
      <c r="BT505" s="8"/>
      <c r="BU505" s="8"/>
      <c r="BV505" s="8"/>
      <c r="BW505" s="8"/>
      <c r="BX505" s="8"/>
      <c r="BY505" s="8"/>
      <c r="BZ505" s="8"/>
      <c r="CA505" s="8"/>
      <c r="CB505" s="8"/>
      <c r="CC505" s="8"/>
      <c r="CD505" s="8"/>
      <c r="CE505" s="8"/>
      <c r="CF505" s="8"/>
    </row>
    <row r="506" spans="1:84" ht="15.75" customHeight="1" x14ac:dyDescent="0.25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27"/>
      <c r="W506" s="27"/>
      <c r="X506" s="27"/>
      <c r="Y506" s="27"/>
      <c r="Z506" s="27"/>
      <c r="AA506" s="8"/>
      <c r="AB506" s="8"/>
      <c r="AC506" s="8"/>
      <c r="AD506" s="8"/>
      <c r="AE506" s="8"/>
      <c r="AF506" s="8"/>
      <c r="AG506" s="8"/>
      <c r="AH506" s="8"/>
      <c r="AI506" s="8"/>
      <c r="AJ506" s="8"/>
      <c r="AK506" s="8"/>
      <c r="AL506" s="8"/>
      <c r="AM506" s="8"/>
      <c r="AN506" s="8"/>
      <c r="AO506" s="8"/>
      <c r="AP506" s="8"/>
      <c r="AQ506" s="8"/>
      <c r="AR506" s="8"/>
      <c r="AS506" s="8"/>
      <c r="AT506" s="8"/>
      <c r="AU506" s="8"/>
      <c r="AV506" s="8"/>
      <c r="AW506" s="8"/>
      <c r="AX506" s="8"/>
      <c r="AY506" s="8"/>
      <c r="AZ506" s="8"/>
      <c r="BA506" s="8"/>
      <c r="BB506" s="8"/>
      <c r="BC506" s="8"/>
      <c r="BD506" s="8"/>
      <c r="BE506" s="8"/>
      <c r="BF506" s="8"/>
      <c r="BG506" s="8"/>
      <c r="BH506" s="8"/>
      <c r="BI506" s="8"/>
      <c r="BJ506" s="8"/>
      <c r="BK506" s="8"/>
      <c r="BL506" s="8"/>
      <c r="BM506" s="8"/>
      <c r="BN506" s="8"/>
      <c r="BO506" s="8"/>
      <c r="BP506" s="8"/>
      <c r="BQ506" s="8"/>
      <c r="BR506" s="8"/>
      <c r="BS506" s="8"/>
      <c r="BT506" s="8"/>
      <c r="BU506" s="8"/>
      <c r="BV506" s="8"/>
      <c r="BW506" s="8"/>
      <c r="BX506" s="8"/>
      <c r="BY506" s="8"/>
      <c r="BZ506" s="8"/>
      <c r="CA506" s="8"/>
      <c r="CB506" s="8"/>
      <c r="CC506" s="8"/>
      <c r="CD506" s="8"/>
      <c r="CE506" s="8"/>
      <c r="CF506" s="8"/>
    </row>
    <row r="507" spans="1:84" ht="15.75" customHeight="1" x14ac:dyDescent="0.25">
      <c r="A507" s="8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27"/>
      <c r="W507" s="27"/>
      <c r="X507" s="27"/>
      <c r="Y507" s="27"/>
      <c r="Z507" s="27"/>
      <c r="AA507" s="8"/>
      <c r="AB507" s="8"/>
      <c r="AC507" s="8"/>
      <c r="AD507" s="8"/>
      <c r="AE507" s="8"/>
      <c r="AF507" s="8"/>
      <c r="AG507" s="8"/>
      <c r="AH507" s="8"/>
      <c r="AI507" s="8"/>
      <c r="AJ507" s="8"/>
      <c r="AK507" s="8"/>
      <c r="AL507" s="8"/>
      <c r="AM507" s="8"/>
      <c r="AN507" s="8"/>
      <c r="AO507" s="8"/>
      <c r="AP507" s="8"/>
      <c r="AQ507" s="8"/>
      <c r="AR507" s="8"/>
      <c r="AS507" s="8"/>
      <c r="AT507" s="8"/>
      <c r="AU507" s="8"/>
      <c r="AV507" s="8"/>
      <c r="AW507" s="8"/>
      <c r="AX507" s="8"/>
      <c r="AY507" s="8"/>
      <c r="AZ507" s="8"/>
      <c r="BA507" s="8"/>
      <c r="BB507" s="8"/>
      <c r="BC507" s="8"/>
      <c r="BD507" s="8"/>
      <c r="BE507" s="8"/>
      <c r="BF507" s="8"/>
      <c r="BG507" s="8"/>
      <c r="BH507" s="8"/>
      <c r="BI507" s="8"/>
      <c r="BJ507" s="8"/>
      <c r="BK507" s="8"/>
      <c r="BL507" s="8"/>
      <c r="BM507" s="8"/>
      <c r="BN507" s="8"/>
      <c r="BO507" s="8"/>
      <c r="BP507" s="8"/>
      <c r="BQ507" s="8"/>
      <c r="BR507" s="8"/>
      <c r="BS507" s="8"/>
      <c r="BT507" s="8"/>
      <c r="BU507" s="8"/>
      <c r="BV507" s="8"/>
      <c r="BW507" s="8"/>
      <c r="BX507" s="8"/>
      <c r="BY507" s="8"/>
      <c r="BZ507" s="8"/>
      <c r="CA507" s="8"/>
      <c r="CB507" s="8"/>
      <c r="CC507" s="8"/>
      <c r="CD507" s="8"/>
      <c r="CE507" s="8"/>
      <c r="CF507" s="8"/>
    </row>
    <row r="508" spans="1:84" ht="15.75" customHeight="1" x14ac:dyDescent="0.25">
      <c r="A508" s="8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27"/>
      <c r="W508" s="27"/>
      <c r="X508" s="27"/>
      <c r="Y508" s="27"/>
      <c r="Z508" s="27"/>
      <c r="AA508" s="8"/>
      <c r="AB508" s="8"/>
      <c r="AC508" s="8"/>
      <c r="AD508" s="8"/>
      <c r="AE508" s="8"/>
      <c r="AF508" s="8"/>
      <c r="AG508" s="8"/>
      <c r="AH508" s="8"/>
      <c r="AI508" s="8"/>
      <c r="AJ508" s="8"/>
      <c r="AK508" s="8"/>
      <c r="AL508" s="8"/>
      <c r="AM508" s="8"/>
      <c r="AN508" s="8"/>
      <c r="AO508" s="8"/>
      <c r="AP508" s="8"/>
      <c r="AQ508" s="8"/>
      <c r="AR508" s="8"/>
      <c r="AS508" s="8"/>
      <c r="AT508" s="8"/>
      <c r="AU508" s="8"/>
      <c r="AV508" s="8"/>
      <c r="AW508" s="8"/>
      <c r="AX508" s="8"/>
      <c r="AY508" s="8"/>
      <c r="AZ508" s="8"/>
      <c r="BA508" s="8"/>
      <c r="BB508" s="8"/>
      <c r="BC508" s="8"/>
      <c r="BD508" s="8"/>
      <c r="BE508" s="8"/>
      <c r="BF508" s="8"/>
      <c r="BG508" s="8"/>
      <c r="BH508" s="8"/>
      <c r="BI508" s="8"/>
      <c r="BJ508" s="8"/>
      <c r="BK508" s="8"/>
      <c r="BL508" s="8"/>
      <c r="BM508" s="8"/>
      <c r="BN508" s="8"/>
      <c r="BO508" s="8"/>
      <c r="BP508" s="8"/>
      <c r="BQ508" s="8"/>
      <c r="BR508" s="8"/>
      <c r="BS508" s="8"/>
      <c r="BT508" s="8"/>
      <c r="BU508" s="8"/>
      <c r="BV508" s="8"/>
      <c r="BW508" s="8"/>
      <c r="BX508" s="8"/>
      <c r="BY508" s="8"/>
      <c r="BZ508" s="8"/>
      <c r="CA508" s="8"/>
      <c r="CB508" s="8"/>
      <c r="CC508" s="8"/>
      <c r="CD508" s="8"/>
      <c r="CE508" s="8"/>
      <c r="CF508" s="8"/>
    </row>
    <row r="509" spans="1:84" ht="15.75" customHeight="1" x14ac:dyDescent="0.25">
      <c r="A509" s="8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27"/>
      <c r="W509" s="27"/>
      <c r="X509" s="27"/>
      <c r="Y509" s="27"/>
      <c r="Z509" s="27"/>
      <c r="AA509" s="8"/>
      <c r="AB509" s="8"/>
      <c r="AC509" s="8"/>
      <c r="AD509" s="8"/>
      <c r="AE509" s="8"/>
      <c r="AF509" s="8"/>
      <c r="AG509" s="8"/>
      <c r="AH509" s="8"/>
      <c r="AI509" s="8"/>
      <c r="AJ509" s="8"/>
      <c r="AK509" s="8"/>
      <c r="AL509" s="8"/>
      <c r="AM509" s="8"/>
      <c r="AN509" s="8"/>
      <c r="AO509" s="8"/>
      <c r="AP509" s="8"/>
      <c r="AQ509" s="8"/>
      <c r="AR509" s="8"/>
      <c r="AS509" s="8"/>
      <c r="AT509" s="8"/>
      <c r="AU509" s="8"/>
      <c r="AV509" s="8"/>
      <c r="AW509" s="8"/>
      <c r="AX509" s="8"/>
      <c r="AY509" s="8"/>
      <c r="AZ509" s="8"/>
      <c r="BA509" s="8"/>
      <c r="BB509" s="8"/>
      <c r="BC509" s="8"/>
      <c r="BD509" s="8"/>
      <c r="BE509" s="8"/>
      <c r="BF509" s="8"/>
      <c r="BG509" s="8"/>
      <c r="BH509" s="8"/>
      <c r="BI509" s="8"/>
      <c r="BJ509" s="8"/>
      <c r="BK509" s="8"/>
      <c r="BL509" s="8"/>
      <c r="BM509" s="8"/>
      <c r="BN509" s="8"/>
      <c r="BO509" s="8"/>
      <c r="BP509" s="8"/>
      <c r="BQ509" s="8"/>
      <c r="BR509" s="8"/>
      <c r="BS509" s="8"/>
      <c r="BT509" s="8"/>
      <c r="BU509" s="8"/>
      <c r="BV509" s="8"/>
      <c r="BW509" s="8"/>
      <c r="BX509" s="8"/>
      <c r="BY509" s="8"/>
      <c r="BZ509" s="8"/>
      <c r="CA509" s="8"/>
      <c r="CB509" s="8"/>
      <c r="CC509" s="8"/>
      <c r="CD509" s="8"/>
      <c r="CE509" s="8"/>
      <c r="CF509" s="8"/>
    </row>
    <row r="510" spans="1:84" ht="15.75" customHeight="1" x14ac:dyDescent="0.25">
      <c r="A510" s="8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27"/>
      <c r="W510" s="27"/>
      <c r="X510" s="27"/>
      <c r="Y510" s="27"/>
      <c r="Z510" s="27"/>
      <c r="AA510" s="8"/>
      <c r="AB510" s="8"/>
      <c r="AC510" s="8"/>
      <c r="AD510" s="8"/>
      <c r="AE510" s="8"/>
      <c r="AF510" s="8"/>
      <c r="AG510" s="8"/>
      <c r="AH510" s="8"/>
      <c r="AI510" s="8"/>
      <c r="AJ510" s="8"/>
      <c r="AK510" s="8"/>
      <c r="AL510" s="8"/>
      <c r="AM510" s="8"/>
      <c r="AN510" s="8"/>
      <c r="AO510" s="8"/>
      <c r="AP510" s="8"/>
      <c r="AQ510" s="8"/>
      <c r="AR510" s="8"/>
      <c r="AS510" s="8"/>
      <c r="AT510" s="8"/>
      <c r="AU510" s="8"/>
      <c r="AV510" s="8"/>
      <c r="AW510" s="8"/>
      <c r="AX510" s="8"/>
      <c r="AY510" s="8"/>
      <c r="AZ510" s="8"/>
      <c r="BA510" s="8"/>
      <c r="BB510" s="8"/>
      <c r="BC510" s="8"/>
      <c r="BD510" s="8"/>
      <c r="BE510" s="8"/>
      <c r="BF510" s="8"/>
      <c r="BG510" s="8"/>
      <c r="BH510" s="8"/>
      <c r="BI510" s="8"/>
      <c r="BJ510" s="8"/>
      <c r="BK510" s="8"/>
      <c r="BL510" s="8"/>
      <c r="BM510" s="8"/>
      <c r="BN510" s="8"/>
      <c r="BO510" s="8"/>
      <c r="BP510" s="8"/>
      <c r="BQ510" s="8"/>
      <c r="BR510" s="8"/>
      <c r="BS510" s="8"/>
      <c r="BT510" s="8"/>
      <c r="BU510" s="8"/>
      <c r="BV510" s="8"/>
      <c r="BW510" s="8"/>
      <c r="BX510" s="8"/>
      <c r="BY510" s="8"/>
      <c r="BZ510" s="8"/>
      <c r="CA510" s="8"/>
      <c r="CB510" s="8"/>
      <c r="CC510" s="8"/>
      <c r="CD510" s="8"/>
      <c r="CE510" s="8"/>
      <c r="CF510" s="8"/>
    </row>
    <row r="511" spans="1:84" ht="15.75" customHeight="1" x14ac:dyDescent="0.25">
      <c r="A511" s="8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27"/>
      <c r="W511" s="27"/>
      <c r="X511" s="27"/>
      <c r="Y511" s="27"/>
      <c r="Z511" s="27"/>
      <c r="AA511" s="8"/>
      <c r="AB511" s="8"/>
      <c r="AC511" s="8"/>
      <c r="AD511" s="8"/>
      <c r="AE511" s="8"/>
      <c r="AF511" s="8"/>
      <c r="AG511" s="8"/>
      <c r="AH511" s="8"/>
      <c r="AI511" s="8"/>
      <c r="AJ511" s="8"/>
      <c r="AK511" s="8"/>
      <c r="AL511" s="8"/>
      <c r="AM511" s="8"/>
      <c r="AN511" s="8"/>
      <c r="AO511" s="8"/>
      <c r="AP511" s="8"/>
      <c r="AQ511" s="8"/>
      <c r="AR511" s="8"/>
      <c r="AS511" s="8"/>
      <c r="AT511" s="8"/>
      <c r="AU511" s="8"/>
      <c r="AV511" s="8"/>
      <c r="AW511" s="8"/>
      <c r="AX511" s="8"/>
      <c r="AY511" s="8"/>
      <c r="AZ511" s="8"/>
      <c r="BA511" s="8"/>
      <c r="BB511" s="8"/>
      <c r="BC511" s="8"/>
      <c r="BD511" s="8"/>
      <c r="BE511" s="8"/>
      <c r="BF511" s="8"/>
      <c r="BG511" s="8"/>
      <c r="BH511" s="8"/>
      <c r="BI511" s="8"/>
      <c r="BJ511" s="8"/>
      <c r="BK511" s="8"/>
      <c r="BL511" s="8"/>
      <c r="BM511" s="8"/>
      <c r="BN511" s="8"/>
      <c r="BO511" s="8"/>
      <c r="BP511" s="8"/>
      <c r="BQ511" s="8"/>
      <c r="BR511" s="8"/>
      <c r="BS511" s="8"/>
      <c r="BT511" s="8"/>
      <c r="BU511" s="8"/>
      <c r="BV511" s="8"/>
      <c r="BW511" s="8"/>
      <c r="BX511" s="8"/>
      <c r="BY511" s="8"/>
      <c r="BZ511" s="8"/>
      <c r="CA511" s="8"/>
      <c r="CB511" s="8"/>
      <c r="CC511" s="8"/>
      <c r="CD511" s="8"/>
      <c r="CE511" s="8"/>
      <c r="CF511" s="8"/>
    </row>
    <row r="512" spans="1:84" ht="15.75" customHeight="1" x14ac:dyDescent="0.25">
      <c r="A512" s="8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27"/>
      <c r="W512" s="27"/>
      <c r="X512" s="27"/>
      <c r="Y512" s="27"/>
      <c r="Z512" s="27"/>
      <c r="AA512" s="8"/>
      <c r="AB512" s="8"/>
      <c r="AC512" s="8"/>
      <c r="AD512" s="8"/>
      <c r="AE512" s="8"/>
      <c r="AF512" s="8"/>
      <c r="AG512" s="8"/>
      <c r="AH512" s="8"/>
      <c r="AI512" s="8"/>
      <c r="AJ512" s="8"/>
      <c r="AK512" s="8"/>
      <c r="AL512" s="8"/>
      <c r="AM512" s="8"/>
      <c r="AN512" s="8"/>
      <c r="AO512" s="8"/>
      <c r="AP512" s="8"/>
      <c r="AQ512" s="8"/>
      <c r="AR512" s="8"/>
      <c r="AS512" s="8"/>
      <c r="AT512" s="8"/>
      <c r="AU512" s="8"/>
      <c r="AV512" s="8"/>
      <c r="AW512" s="8"/>
      <c r="AX512" s="8"/>
      <c r="AY512" s="8"/>
      <c r="AZ512" s="8"/>
      <c r="BA512" s="8"/>
      <c r="BB512" s="8"/>
      <c r="BC512" s="8"/>
      <c r="BD512" s="8"/>
      <c r="BE512" s="8"/>
      <c r="BF512" s="8"/>
      <c r="BG512" s="8"/>
      <c r="BH512" s="8"/>
      <c r="BI512" s="8"/>
      <c r="BJ512" s="8"/>
      <c r="BK512" s="8"/>
      <c r="BL512" s="8"/>
      <c r="BM512" s="8"/>
      <c r="BN512" s="8"/>
      <c r="BO512" s="8"/>
      <c r="BP512" s="8"/>
      <c r="BQ512" s="8"/>
      <c r="BR512" s="8"/>
      <c r="BS512" s="8"/>
      <c r="BT512" s="8"/>
      <c r="BU512" s="8"/>
      <c r="BV512" s="8"/>
      <c r="BW512" s="8"/>
      <c r="BX512" s="8"/>
      <c r="BY512" s="8"/>
      <c r="BZ512" s="8"/>
      <c r="CA512" s="8"/>
      <c r="CB512" s="8"/>
      <c r="CC512" s="8"/>
      <c r="CD512" s="8"/>
      <c r="CE512" s="8"/>
      <c r="CF512" s="8"/>
    </row>
    <row r="513" spans="1:84" ht="15.75" customHeight="1" x14ac:dyDescent="0.25">
      <c r="A513" s="8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27"/>
      <c r="W513" s="27"/>
      <c r="X513" s="27"/>
      <c r="Y513" s="27"/>
      <c r="Z513" s="27"/>
      <c r="AA513" s="8"/>
      <c r="AB513" s="8"/>
      <c r="AC513" s="8"/>
      <c r="AD513" s="8"/>
      <c r="AE513" s="8"/>
      <c r="AF513" s="8"/>
      <c r="AG513" s="8"/>
      <c r="AH513" s="8"/>
      <c r="AI513" s="8"/>
      <c r="AJ513" s="8"/>
      <c r="AK513" s="8"/>
      <c r="AL513" s="8"/>
      <c r="AM513" s="8"/>
      <c r="AN513" s="8"/>
      <c r="AO513" s="8"/>
      <c r="AP513" s="8"/>
      <c r="AQ513" s="8"/>
      <c r="AR513" s="8"/>
      <c r="AS513" s="8"/>
      <c r="AT513" s="8"/>
      <c r="AU513" s="8"/>
      <c r="AV513" s="8"/>
      <c r="AW513" s="8"/>
      <c r="AX513" s="8"/>
      <c r="AY513" s="8"/>
      <c r="AZ513" s="8"/>
      <c r="BA513" s="8"/>
      <c r="BB513" s="8"/>
      <c r="BC513" s="8"/>
      <c r="BD513" s="8"/>
      <c r="BE513" s="8"/>
      <c r="BF513" s="8"/>
      <c r="BG513" s="8"/>
      <c r="BH513" s="8"/>
      <c r="BI513" s="8"/>
      <c r="BJ513" s="8"/>
      <c r="BK513" s="8"/>
      <c r="BL513" s="8"/>
      <c r="BM513" s="8"/>
      <c r="BN513" s="8"/>
      <c r="BO513" s="8"/>
      <c r="BP513" s="8"/>
      <c r="BQ513" s="8"/>
      <c r="BR513" s="8"/>
      <c r="BS513" s="8"/>
      <c r="BT513" s="8"/>
      <c r="BU513" s="8"/>
      <c r="BV513" s="8"/>
      <c r="BW513" s="8"/>
      <c r="BX513" s="8"/>
      <c r="BY513" s="8"/>
      <c r="BZ513" s="8"/>
      <c r="CA513" s="8"/>
      <c r="CB513" s="8"/>
      <c r="CC513" s="8"/>
      <c r="CD513" s="8"/>
      <c r="CE513" s="8"/>
      <c r="CF513" s="8"/>
    </row>
    <row r="514" spans="1:84" ht="15.75" customHeight="1" x14ac:dyDescent="0.25">
      <c r="A514" s="8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27"/>
      <c r="W514" s="27"/>
      <c r="X514" s="27"/>
      <c r="Y514" s="27"/>
      <c r="Z514" s="27"/>
      <c r="AA514" s="8"/>
      <c r="AB514" s="8"/>
      <c r="AC514" s="8"/>
      <c r="AD514" s="8"/>
      <c r="AE514" s="8"/>
      <c r="AF514" s="8"/>
      <c r="AG514" s="8"/>
      <c r="AH514" s="8"/>
      <c r="AI514" s="8"/>
      <c r="AJ514" s="8"/>
      <c r="AK514" s="8"/>
      <c r="AL514" s="8"/>
      <c r="AM514" s="8"/>
      <c r="AN514" s="8"/>
      <c r="AO514" s="8"/>
      <c r="AP514" s="8"/>
      <c r="AQ514" s="8"/>
      <c r="AR514" s="8"/>
      <c r="AS514" s="8"/>
      <c r="AT514" s="8"/>
      <c r="AU514" s="8"/>
      <c r="AV514" s="8"/>
      <c r="AW514" s="8"/>
      <c r="AX514" s="8"/>
      <c r="AY514" s="8"/>
      <c r="AZ514" s="8"/>
      <c r="BA514" s="8"/>
      <c r="BB514" s="8"/>
      <c r="BC514" s="8"/>
      <c r="BD514" s="8"/>
      <c r="BE514" s="8"/>
      <c r="BF514" s="8"/>
      <c r="BG514" s="8"/>
      <c r="BH514" s="8"/>
      <c r="BI514" s="8"/>
      <c r="BJ514" s="8"/>
      <c r="BK514" s="8"/>
      <c r="BL514" s="8"/>
      <c r="BM514" s="8"/>
      <c r="BN514" s="8"/>
      <c r="BO514" s="8"/>
      <c r="BP514" s="8"/>
      <c r="BQ514" s="8"/>
      <c r="BR514" s="8"/>
      <c r="BS514" s="8"/>
      <c r="BT514" s="8"/>
      <c r="BU514" s="8"/>
      <c r="BV514" s="8"/>
      <c r="BW514" s="8"/>
      <c r="BX514" s="8"/>
      <c r="BY514" s="8"/>
      <c r="BZ514" s="8"/>
      <c r="CA514" s="8"/>
      <c r="CB514" s="8"/>
      <c r="CC514" s="8"/>
      <c r="CD514" s="8"/>
      <c r="CE514" s="8"/>
      <c r="CF514" s="8"/>
    </row>
    <row r="515" spans="1:84" ht="15.75" customHeight="1" x14ac:dyDescent="0.25">
      <c r="A515" s="8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27"/>
      <c r="W515" s="27"/>
      <c r="X515" s="27"/>
      <c r="Y515" s="27"/>
      <c r="Z515" s="27"/>
      <c r="AA515" s="8"/>
      <c r="AB515" s="8"/>
      <c r="AC515" s="8"/>
      <c r="AD515" s="8"/>
      <c r="AE515" s="8"/>
      <c r="AF515" s="8"/>
      <c r="AG515" s="8"/>
      <c r="AH515" s="8"/>
      <c r="AI515" s="8"/>
      <c r="AJ515" s="8"/>
      <c r="AK515" s="8"/>
      <c r="AL515" s="8"/>
      <c r="AM515" s="8"/>
      <c r="AN515" s="8"/>
      <c r="AO515" s="8"/>
      <c r="AP515" s="8"/>
      <c r="AQ515" s="8"/>
      <c r="AR515" s="8"/>
      <c r="AS515" s="8"/>
      <c r="AT515" s="8"/>
      <c r="AU515" s="8"/>
      <c r="AV515" s="8"/>
      <c r="AW515" s="8"/>
      <c r="AX515" s="8"/>
      <c r="AY515" s="8"/>
      <c r="AZ515" s="8"/>
      <c r="BA515" s="8"/>
      <c r="BB515" s="8"/>
      <c r="BC515" s="8"/>
      <c r="BD515" s="8"/>
      <c r="BE515" s="8"/>
      <c r="BF515" s="8"/>
      <c r="BG515" s="8"/>
      <c r="BH515" s="8"/>
      <c r="BI515" s="8"/>
      <c r="BJ515" s="8"/>
      <c r="BK515" s="8"/>
      <c r="BL515" s="8"/>
      <c r="BM515" s="8"/>
      <c r="BN515" s="8"/>
      <c r="BO515" s="8"/>
      <c r="BP515" s="8"/>
      <c r="BQ515" s="8"/>
      <c r="BR515" s="8"/>
      <c r="BS515" s="8"/>
      <c r="BT515" s="8"/>
      <c r="BU515" s="8"/>
      <c r="BV515" s="8"/>
      <c r="BW515" s="8"/>
      <c r="BX515" s="8"/>
      <c r="BY515" s="8"/>
      <c r="BZ515" s="8"/>
      <c r="CA515" s="8"/>
      <c r="CB515" s="8"/>
      <c r="CC515" s="8"/>
      <c r="CD515" s="8"/>
      <c r="CE515" s="8"/>
      <c r="CF515" s="8"/>
    </row>
    <row r="516" spans="1:84" ht="15.75" customHeight="1" x14ac:dyDescent="0.25">
      <c r="A516" s="8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27"/>
      <c r="W516" s="27"/>
      <c r="X516" s="27"/>
      <c r="Y516" s="27"/>
      <c r="Z516" s="27"/>
      <c r="AA516" s="8"/>
      <c r="AB516" s="8"/>
      <c r="AC516" s="8"/>
      <c r="AD516" s="8"/>
      <c r="AE516" s="8"/>
      <c r="AF516" s="8"/>
      <c r="AG516" s="8"/>
      <c r="AH516" s="8"/>
      <c r="AI516" s="8"/>
      <c r="AJ516" s="8"/>
      <c r="AK516" s="8"/>
      <c r="AL516" s="8"/>
      <c r="AM516" s="8"/>
      <c r="AN516" s="8"/>
      <c r="AO516" s="8"/>
      <c r="AP516" s="8"/>
      <c r="AQ516" s="8"/>
      <c r="AR516" s="8"/>
      <c r="AS516" s="8"/>
      <c r="AT516" s="8"/>
      <c r="AU516" s="8"/>
      <c r="AV516" s="8"/>
      <c r="AW516" s="8"/>
      <c r="AX516" s="8"/>
      <c r="AY516" s="8"/>
      <c r="AZ516" s="8"/>
      <c r="BA516" s="8"/>
      <c r="BB516" s="8"/>
      <c r="BC516" s="8"/>
      <c r="BD516" s="8"/>
      <c r="BE516" s="8"/>
      <c r="BF516" s="8"/>
      <c r="BG516" s="8"/>
      <c r="BH516" s="8"/>
      <c r="BI516" s="8"/>
      <c r="BJ516" s="8"/>
      <c r="BK516" s="8"/>
      <c r="BL516" s="8"/>
      <c r="BM516" s="8"/>
      <c r="BN516" s="8"/>
      <c r="BO516" s="8"/>
      <c r="BP516" s="8"/>
      <c r="BQ516" s="8"/>
      <c r="BR516" s="8"/>
      <c r="BS516" s="8"/>
      <c r="BT516" s="8"/>
      <c r="BU516" s="8"/>
      <c r="BV516" s="8"/>
      <c r="BW516" s="8"/>
      <c r="BX516" s="8"/>
      <c r="BY516" s="8"/>
      <c r="BZ516" s="8"/>
      <c r="CA516" s="8"/>
      <c r="CB516" s="8"/>
      <c r="CC516" s="8"/>
      <c r="CD516" s="8"/>
      <c r="CE516" s="8"/>
      <c r="CF516" s="8"/>
    </row>
    <row r="517" spans="1:84" ht="15.75" customHeight="1" x14ac:dyDescent="0.25">
      <c r="A517" s="8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27"/>
      <c r="W517" s="27"/>
      <c r="X517" s="27"/>
      <c r="Y517" s="27"/>
      <c r="Z517" s="27"/>
      <c r="AA517" s="8"/>
      <c r="AB517" s="8"/>
      <c r="AC517" s="8"/>
      <c r="AD517" s="8"/>
      <c r="AE517" s="8"/>
      <c r="AF517" s="8"/>
      <c r="AG517" s="8"/>
      <c r="AH517" s="8"/>
      <c r="AI517" s="8"/>
      <c r="AJ517" s="8"/>
      <c r="AK517" s="8"/>
      <c r="AL517" s="8"/>
      <c r="AM517" s="8"/>
      <c r="AN517" s="8"/>
      <c r="AO517" s="8"/>
      <c r="AP517" s="8"/>
      <c r="AQ517" s="8"/>
      <c r="AR517" s="8"/>
      <c r="AS517" s="8"/>
      <c r="AT517" s="8"/>
      <c r="AU517" s="8"/>
      <c r="AV517" s="8"/>
      <c r="AW517" s="8"/>
      <c r="AX517" s="8"/>
      <c r="AY517" s="8"/>
      <c r="AZ517" s="8"/>
      <c r="BA517" s="8"/>
      <c r="BB517" s="8"/>
      <c r="BC517" s="8"/>
      <c r="BD517" s="8"/>
      <c r="BE517" s="8"/>
      <c r="BF517" s="8"/>
      <c r="BG517" s="8"/>
      <c r="BH517" s="8"/>
      <c r="BI517" s="8"/>
      <c r="BJ517" s="8"/>
      <c r="BK517" s="8"/>
      <c r="BL517" s="8"/>
      <c r="BM517" s="8"/>
      <c r="BN517" s="8"/>
      <c r="BO517" s="8"/>
      <c r="BP517" s="8"/>
      <c r="BQ517" s="8"/>
      <c r="BR517" s="8"/>
      <c r="BS517" s="8"/>
      <c r="BT517" s="8"/>
      <c r="BU517" s="8"/>
      <c r="BV517" s="8"/>
      <c r="BW517" s="8"/>
      <c r="BX517" s="8"/>
      <c r="BY517" s="8"/>
      <c r="BZ517" s="8"/>
      <c r="CA517" s="8"/>
      <c r="CB517" s="8"/>
      <c r="CC517" s="8"/>
      <c r="CD517" s="8"/>
      <c r="CE517" s="8"/>
      <c r="CF517" s="8"/>
    </row>
    <row r="518" spans="1:84" ht="15.75" customHeight="1" x14ac:dyDescent="0.25">
      <c r="A518" s="8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27"/>
      <c r="W518" s="27"/>
      <c r="X518" s="27"/>
      <c r="Y518" s="27"/>
      <c r="Z518" s="27"/>
      <c r="AA518" s="8"/>
      <c r="AB518" s="8"/>
      <c r="AC518" s="8"/>
      <c r="AD518" s="8"/>
      <c r="AE518" s="8"/>
      <c r="AF518" s="8"/>
      <c r="AG518" s="8"/>
      <c r="AH518" s="8"/>
      <c r="AI518" s="8"/>
      <c r="AJ518" s="8"/>
      <c r="AK518" s="8"/>
      <c r="AL518" s="8"/>
      <c r="AM518" s="8"/>
      <c r="AN518" s="8"/>
      <c r="AO518" s="8"/>
      <c r="AP518" s="8"/>
      <c r="AQ518" s="8"/>
      <c r="AR518" s="8"/>
      <c r="AS518" s="8"/>
      <c r="AT518" s="8"/>
      <c r="AU518" s="8"/>
      <c r="AV518" s="8"/>
      <c r="AW518" s="8"/>
      <c r="AX518" s="8"/>
      <c r="AY518" s="8"/>
      <c r="AZ518" s="8"/>
      <c r="BA518" s="8"/>
      <c r="BB518" s="8"/>
      <c r="BC518" s="8"/>
      <c r="BD518" s="8"/>
      <c r="BE518" s="8"/>
      <c r="BF518" s="8"/>
      <c r="BG518" s="8"/>
      <c r="BH518" s="8"/>
      <c r="BI518" s="8"/>
      <c r="BJ518" s="8"/>
      <c r="BK518" s="8"/>
      <c r="BL518" s="8"/>
      <c r="BM518" s="8"/>
      <c r="BN518" s="8"/>
      <c r="BO518" s="8"/>
      <c r="BP518" s="8"/>
      <c r="BQ518" s="8"/>
      <c r="BR518" s="8"/>
      <c r="BS518" s="8"/>
      <c r="BT518" s="8"/>
      <c r="BU518" s="8"/>
      <c r="BV518" s="8"/>
      <c r="BW518" s="8"/>
      <c r="BX518" s="8"/>
      <c r="BY518" s="8"/>
      <c r="BZ518" s="8"/>
      <c r="CA518" s="8"/>
      <c r="CB518" s="8"/>
      <c r="CC518" s="8"/>
      <c r="CD518" s="8"/>
      <c r="CE518" s="8"/>
      <c r="CF518" s="8"/>
    </row>
    <row r="519" spans="1:84" ht="15.75" customHeight="1" x14ac:dyDescent="0.25">
      <c r="A519" s="8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27"/>
      <c r="W519" s="27"/>
      <c r="X519" s="27"/>
      <c r="Y519" s="27"/>
      <c r="Z519" s="27"/>
      <c r="AA519" s="8"/>
      <c r="AB519" s="8"/>
      <c r="AC519" s="8"/>
      <c r="AD519" s="8"/>
      <c r="AE519" s="8"/>
      <c r="AF519" s="8"/>
      <c r="AG519" s="8"/>
      <c r="AH519" s="8"/>
      <c r="AI519" s="8"/>
      <c r="AJ519" s="8"/>
      <c r="AK519" s="8"/>
      <c r="AL519" s="8"/>
      <c r="AM519" s="8"/>
      <c r="AN519" s="8"/>
      <c r="AO519" s="8"/>
      <c r="AP519" s="8"/>
      <c r="AQ519" s="8"/>
      <c r="AR519" s="8"/>
      <c r="AS519" s="8"/>
      <c r="AT519" s="8"/>
      <c r="AU519" s="8"/>
      <c r="AV519" s="8"/>
      <c r="AW519" s="8"/>
      <c r="AX519" s="8"/>
      <c r="AY519" s="8"/>
      <c r="AZ519" s="8"/>
      <c r="BA519" s="8"/>
      <c r="BB519" s="8"/>
      <c r="BC519" s="8"/>
      <c r="BD519" s="8"/>
      <c r="BE519" s="8"/>
      <c r="BF519" s="8"/>
      <c r="BG519" s="8"/>
      <c r="BH519" s="8"/>
      <c r="BI519" s="8"/>
      <c r="BJ519" s="8"/>
      <c r="BK519" s="8"/>
      <c r="BL519" s="8"/>
      <c r="BM519" s="8"/>
      <c r="BN519" s="8"/>
      <c r="BO519" s="8"/>
      <c r="BP519" s="8"/>
      <c r="BQ519" s="8"/>
      <c r="BR519" s="8"/>
      <c r="BS519" s="8"/>
      <c r="BT519" s="8"/>
      <c r="BU519" s="8"/>
      <c r="BV519" s="8"/>
      <c r="BW519" s="8"/>
      <c r="BX519" s="8"/>
      <c r="BY519" s="8"/>
      <c r="BZ519" s="8"/>
      <c r="CA519" s="8"/>
      <c r="CB519" s="8"/>
      <c r="CC519" s="8"/>
      <c r="CD519" s="8"/>
      <c r="CE519" s="8"/>
      <c r="CF519" s="8"/>
    </row>
    <row r="520" spans="1:84" ht="15.75" customHeight="1" x14ac:dyDescent="0.25">
      <c r="A520" s="8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27"/>
      <c r="W520" s="27"/>
      <c r="X520" s="27"/>
      <c r="Y520" s="27"/>
      <c r="Z520" s="27"/>
      <c r="AA520" s="8"/>
      <c r="AB520" s="8"/>
      <c r="AC520" s="8"/>
      <c r="AD520" s="8"/>
      <c r="AE520" s="8"/>
      <c r="AF520" s="8"/>
      <c r="AG520" s="8"/>
      <c r="AH520" s="8"/>
      <c r="AI520" s="8"/>
      <c r="AJ520" s="8"/>
      <c r="AK520" s="8"/>
      <c r="AL520" s="8"/>
      <c r="AM520" s="8"/>
      <c r="AN520" s="8"/>
      <c r="AO520" s="8"/>
      <c r="AP520" s="8"/>
      <c r="AQ520" s="8"/>
      <c r="AR520" s="8"/>
      <c r="AS520" s="8"/>
      <c r="AT520" s="8"/>
      <c r="AU520" s="8"/>
      <c r="AV520" s="8"/>
      <c r="AW520" s="8"/>
      <c r="AX520" s="8"/>
      <c r="AY520" s="8"/>
      <c r="AZ520" s="8"/>
      <c r="BA520" s="8"/>
      <c r="BB520" s="8"/>
      <c r="BC520" s="8"/>
      <c r="BD520" s="8"/>
      <c r="BE520" s="8"/>
      <c r="BF520" s="8"/>
      <c r="BG520" s="8"/>
      <c r="BH520" s="8"/>
      <c r="BI520" s="8"/>
      <c r="BJ520" s="8"/>
      <c r="BK520" s="8"/>
      <c r="BL520" s="8"/>
      <c r="BM520" s="8"/>
      <c r="BN520" s="8"/>
      <c r="BO520" s="8"/>
      <c r="BP520" s="8"/>
      <c r="BQ520" s="8"/>
      <c r="BR520" s="8"/>
      <c r="BS520" s="8"/>
      <c r="BT520" s="8"/>
      <c r="BU520" s="8"/>
      <c r="BV520" s="8"/>
      <c r="BW520" s="8"/>
      <c r="BX520" s="8"/>
      <c r="BY520" s="8"/>
      <c r="BZ520" s="8"/>
      <c r="CA520" s="8"/>
      <c r="CB520" s="8"/>
      <c r="CC520" s="8"/>
      <c r="CD520" s="8"/>
      <c r="CE520" s="8"/>
      <c r="CF520" s="8"/>
    </row>
    <row r="521" spans="1:84" ht="15.75" customHeight="1" x14ac:dyDescent="0.25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27"/>
      <c r="W521" s="27"/>
      <c r="X521" s="27"/>
      <c r="Y521" s="27"/>
      <c r="Z521" s="27"/>
      <c r="AA521" s="8"/>
      <c r="AB521" s="8"/>
      <c r="AC521" s="8"/>
      <c r="AD521" s="8"/>
      <c r="AE521" s="8"/>
      <c r="AF521" s="8"/>
      <c r="AG521" s="8"/>
      <c r="AH521" s="8"/>
      <c r="AI521" s="8"/>
      <c r="AJ521" s="8"/>
      <c r="AK521" s="8"/>
      <c r="AL521" s="8"/>
      <c r="AM521" s="8"/>
      <c r="AN521" s="8"/>
      <c r="AO521" s="8"/>
      <c r="AP521" s="8"/>
      <c r="AQ521" s="8"/>
      <c r="AR521" s="8"/>
      <c r="AS521" s="8"/>
      <c r="AT521" s="8"/>
      <c r="AU521" s="8"/>
      <c r="AV521" s="8"/>
      <c r="AW521" s="8"/>
      <c r="AX521" s="8"/>
      <c r="AY521" s="8"/>
      <c r="AZ521" s="8"/>
      <c r="BA521" s="8"/>
      <c r="BB521" s="8"/>
      <c r="BC521" s="8"/>
      <c r="BD521" s="8"/>
      <c r="BE521" s="8"/>
      <c r="BF521" s="8"/>
      <c r="BG521" s="8"/>
      <c r="BH521" s="8"/>
      <c r="BI521" s="8"/>
      <c r="BJ521" s="8"/>
      <c r="BK521" s="8"/>
      <c r="BL521" s="8"/>
      <c r="BM521" s="8"/>
      <c r="BN521" s="8"/>
      <c r="BO521" s="8"/>
      <c r="BP521" s="8"/>
      <c r="BQ521" s="8"/>
      <c r="BR521" s="8"/>
      <c r="BS521" s="8"/>
      <c r="BT521" s="8"/>
      <c r="BU521" s="8"/>
      <c r="BV521" s="8"/>
      <c r="BW521" s="8"/>
      <c r="BX521" s="8"/>
      <c r="BY521" s="8"/>
      <c r="BZ521" s="8"/>
      <c r="CA521" s="8"/>
      <c r="CB521" s="8"/>
      <c r="CC521" s="8"/>
      <c r="CD521" s="8"/>
      <c r="CE521" s="8"/>
      <c r="CF521" s="8"/>
    </row>
    <row r="522" spans="1:84" ht="15.75" customHeight="1" x14ac:dyDescent="0.25">
      <c r="A522" s="8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27"/>
      <c r="W522" s="27"/>
      <c r="X522" s="27"/>
      <c r="Y522" s="27"/>
      <c r="Z522" s="27"/>
      <c r="AA522" s="8"/>
      <c r="AB522" s="8"/>
      <c r="AC522" s="8"/>
      <c r="AD522" s="8"/>
      <c r="AE522" s="8"/>
      <c r="AF522" s="8"/>
      <c r="AG522" s="8"/>
      <c r="AH522" s="8"/>
      <c r="AI522" s="8"/>
      <c r="AJ522" s="8"/>
      <c r="AK522" s="8"/>
      <c r="AL522" s="8"/>
      <c r="AM522" s="8"/>
      <c r="AN522" s="8"/>
      <c r="AO522" s="8"/>
      <c r="AP522" s="8"/>
      <c r="AQ522" s="8"/>
      <c r="AR522" s="8"/>
      <c r="AS522" s="8"/>
      <c r="AT522" s="8"/>
      <c r="AU522" s="8"/>
      <c r="AV522" s="8"/>
      <c r="AW522" s="8"/>
      <c r="AX522" s="8"/>
      <c r="AY522" s="8"/>
      <c r="AZ522" s="8"/>
      <c r="BA522" s="8"/>
      <c r="BB522" s="8"/>
      <c r="BC522" s="8"/>
      <c r="BD522" s="8"/>
      <c r="BE522" s="8"/>
      <c r="BF522" s="8"/>
      <c r="BG522" s="8"/>
      <c r="BH522" s="8"/>
      <c r="BI522" s="8"/>
      <c r="BJ522" s="8"/>
      <c r="BK522" s="8"/>
      <c r="BL522" s="8"/>
      <c r="BM522" s="8"/>
      <c r="BN522" s="8"/>
      <c r="BO522" s="8"/>
      <c r="BP522" s="8"/>
      <c r="BQ522" s="8"/>
      <c r="BR522" s="8"/>
      <c r="BS522" s="8"/>
      <c r="BT522" s="8"/>
      <c r="BU522" s="8"/>
      <c r="BV522" s="8"/>
      <c r="BW522" s="8"/>
      <c r="BX522" s="8"/>
      <c r="BY522" s="8"/>
      <c r="BZ522" s="8"/>
      <c r="CA522" s="8"/>
      <c r="CB522" s="8"/>
      <c r="CC522" s="8"/>
      <c r="CD522" s="8"/>
      <c r="CE522" s="8"/>
      <c r="CF522" s="8"/>
    </row>
    <row r="523" spans="1:84" ht="15.75" customHeight="1" x14ac:dyDescent="0.25">
      <c r="A523" s="8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27"/>
      <c r="W523" s="27"/>
      <c r="X523" s="27"/>
      <c r="Y523" s="27"/>
      <c r="Z523" s="27"/>
      <c r="AA523" s="8"/>
      <c r="AB523" s="8"/>
      <c r="AC523" s="8"/>
      <c r="AD523" s="8"/>
      <c r="AE523" s="8"/>
      <c r="AF523" s="8"/>
      <c r="AG523" s="8"/>
      <c r="AH523" s="8"/>
      <c r="AI523" s="8"/>
      <c r="AJ523" s="8"/>
      <c r="AK523" s="8"/>
      <c r="AL523" s="8"/>
      <c r="AM523" s="8"/>
      <c r="AN523" s="8"/>
      <c r="AO523" s="8"/>
      <c r="AP523" s="8"/>
      <c r="AQ523" s="8"/>
      <c r="AR523" s="8"/>
      <c r="AS523" s="8"/>
      <c r="AT523" s="8"/>
      <c r="AU523" s="8"/>
      <c r="AV523" s="8"/>
      <c r="AW523" s="8"/>
      <c r="AX523" s="8"/>
      <c r="AY523" s="8"/>
      <c r="AZ523" s="8"/>
      <c r="BA523" s="8"/>
      <c r="BB523" s="8"/>
      <c r="BC523" s="8"/>
      <c r="BD523" s="8"/>
      <c r="BE523" s="8"/>
      <c r="BF523" s="8"/>
      <c r="BG523" s="8"/>
      <c r="BH523" s="8"/>
      <c r="BI523" s="8"/>
      <c r="BJ523" s="8"/>
      <c r="BK523" s="8"/>
      <c r="BL523" s="8"/>
      <c r="BM523" s="8"/>
      <c r="BN523" s="8"/>
      <c r="BO523" s="8"/>
      <c r="BP523" s="8"/>
      <c r="BQ523" s="8"/>
      <c r="BR523" s="8"/>
      <c r="BS523" s="8"/>
      <c r="BT523" s="8"/>
      <c r="BU523" s="8"/>
      <c r="BV523" s="8"/>
      <c r="BW523" s="8"/>
      <c r="BX523" s="8"/>
      <c r="BY523" s="8"/>
      <c r="BZ523" s="8"/>
      <c r="CA523" s="8"/>
      <c r="CB523" s="8"/>
      <c r="CC523" s="8"/>
      <c r="CD523" s="8"/>
      <c r="CE523" s="8"/>
      <c r="CF523" s="8"/>
    </row>
    <row r="524" spans="1:84" ht="15.75" customHeight="1" x14ac:dyDescent="0.25">
      <c r="A524" s="8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27"/>
      <c r="W524" s="27"/>
      <c r="X524" s="27"/>
      <c r="Y524" s="27"/>
      <c r="Z524" s="27"/>
      <c r="AA524" s="8"/>
      <c r="AB524" s="8"/>
      <c r="AC524" s="8"/>
      <c r="AD524" s="8"/>
      <c r="AE524" s="8"/>
      <c r="AF524" s="8"/>
      <c r="AG524" s="8"/>
      <c r="AH524" s="8"/>
      <c r="AI524" s="8"/>
      <c r="AJ524" s="8"/>
      <c r="AK524" s="8"/>
      <c r="AL524" s="8"/>
      <c r="AM524" s="8"/>
      <c r="AN524" s="8"/>
      <c r="AO524" s="8"/>
      <c r="AP524" s="8"/>
      <c r="AQ524" s="8"/>
      <c r="AR524" s="8"/>
      <c r="AS524" s="8"/>
      <c r="AT524" s="8"/>
      <c r="AU524" s="8"/>
      <c r="AV524" s="8"/>
      <c r="AW524" s="8"/>
      <c r="AX524" s="8"/>
      <c r="AY524" s="8"/>
      <c r="AZ524" s="8"/>
      <c r="BA524" s="8"/>
      <c r="BB524" s="8"/>
      <c r="BC524" s="8"/>
      <c r="BD524" s="8"/>
      <c r="BE524" s="8"/>
      <c r="BF524" s="8"/>
      <c r="BG524" s="8"/>
      <c r="BH524" s="8"/>
      <c r="BI524" s="8"/>
      <c r="BJ524" s="8"/>
      <c r="BK524" s="8"/>
      <c r="BL524" s="8"/>
      <c r="BM524" s="8"/>
      <c r="BN524" s="8"/>
      <c r="BO524" s="8"/>
      <c r="BP524" s="8"/>
      <c r="BQ524" s="8"/>
      <c r="BR524" s="8"/>
      <c r="BS524" s="8"/>
      <c r="BT524" s="8"/>
      <c r="BU524" s="8"/>
      <c r="BV524" s="8"/>
      <c r="BW524" s="8"/>
      <c r="BX524" s="8"/>
      <c r="BY524" s="8"/>
      <c r="BZ524" s="8"/>
      <c r="CA524" s="8"/>
      <c r="CB524" s="8"/>
      <c r="CC524" s="8"/>
      <c r="CD524" s="8"/>
      <c r="CE524" s="8"/>
      <c r="CF524" s="8"/>
    </row>
    <row r="525" spans="1:84" ht="15.75" customHeight="1" x14ac:dyDescent="0.25">
      <c r="A525" s="8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27"/>
      <c r="W525" s="27"/>
      <c r="X525" s="27"/>
      <c r="Y525" s="27"/>
      <c r="Z525" s="27"/>
      <c r="AA525" s="8"/>
      <c r="AB525" s="8"/>
      <c r="AC525" s="8"/>
      <c r="AD525" s="8"/>
      <c r="AE525" s="8"/>
      <c r="AF525" s="8"/>
      <c r="AG525" s="8"/>
      <c r="AH525" s="8"/>
      <c r="AI525" s="8"/>
      <c r="AJ525" s="8"/>
      <c r="AK525" s="8"/>
      <c r="AL525" s="8"/>
      <c r="AM525" s="8"/>
      <c r="AN525" s="8"/>
      <c r="AO525" s="8"/>
      <c r="AP525" s="8"/>
      <c r="AQ525" s="8"/>
      <c r="AR525" s="8"/>
      <c r="AS525" s="8"/>
      <c r="AT525" s="8"/>
      <c r="AU525" s="8"/>
      <c r="AV525" s="8"/>
      <c r="AW525" s="8"/>
      <c r="AX525" s="8"/>
      <c r="AY525" s="8"/>
      <c r="AZ525" s="8"/>
      <c r="BA525" s="8"/>
      <c r="BB525" s="8"/>
      <c r="BC525" s="8"/>
      <c r="BD525" s="8"/>
      <c r="BE525" s="8"/>
      <c r="BF525" s="8"/>
      <c r="BG525" s="8"/>
      <c r="BH525" s="8"/>
      <c r="BI525" s="8"/>
      <c r="BJ525" s="8"/>
      <c r="BK525" s="8"/>
      <c r="BL525" s="8"/>
      <c r="BM525" s="8"/>
      <c r="BN525" s="8"/>
      <c r="BO525" s="8"/>
      <c r="BP525" s="8"/>
      <c r="BQ525" s="8"/>
      <c r="BR525" s="8"/>
      <c r="BS525" s="8"/>
      <c r="BT525" s="8"/>
      <c r="BU525" s="8"/>
      <c r="BV525" s="8"/>
      <c r="BW525" s="8"/>
      <c r="BX525" s="8"/>
      <c r="BY525" s="8"/>
      <c r="BZ525" s="8"/>
      <c r="CA525" s="8"/>
      <c r="CB525" s="8"/>
      <c r="CC525" s="8"/>
      <c r="CD525" s="8"/>
      <c r="CE525" s="8"/>
      <c r="CF525" s="8"/>
    </row>
    <row r="526" spans="1:84" ht="15.75" customHeight="1" x14ac:dyDescent="0.25">
      <c r="A526" s="8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27"/>
      <c r="W526" s="27"/>
      <c r="X526" s="27"/>
      <c r="Y526" s="27"/>
      <c r="Z526" s="27"/>
      <c r="AA526" s="8"/>
      <c r="AB526" s="8"/>
      <c r="AC526" s="8"/>
      <c r="AD526" s="8"/>
      <c r="AE526" s="8"/>
      <c r="AF526" s="8"/>
      <c r="AG526" s="8"/>
      <c r="AH526" s="8"/>
      <c r="AI526" s="8"/>
      <c r="AJ526" s="8"/>
      <c r="AK526" s="8"/>
      <c r="AL526" s="8"/>
      <c r="AM526" s="8"/>
      <c r="AN526" s="8"/>
      <c r="AO526" s="8"/>
      <c r="AP526" s="8"/>
      <c r="AQ526" s="8"/>
      <c r="AR526" s="8"/>
      <c r="AS526" s="8"/>
      <c r="AT526" s="8"/>
      <c r="AU526" s="8"/>
      <c r="AV526" s="8"/>
      <c r="AW526" s="8"/>
      <c r="AX526" s="8"/>
      <c r="AY526" s="8"/>
      <c r="AZ526" s="8"/>
      <c r="BA526" s="8"/>
      <c r="BB526" s="8"/>
      <c r="BC526" s="8"/>
      <c r="BD526" s="8"/>
      <c r="BE526" s="8"/>
      <c r="BF526" s="8"/>
      <c r="BG526" s="8"/>
      <c r="BH526" s="8"/>
      <c r="BI526" s="8"/>
      <c r="BJ526" s="8"/>
      <c r="BK526" s="8"/>
      <c r="BL526" s="8"/>
      <c r="BM526" s="8"/>
      <c r="BN526" s="8"/>
      <c r="BO526" s="8"/>
      <c r="BP526" s="8"/>
      <c r="BQ526" s="8"/>
      <c r="BR526" s="8"/>
      <c r="BS526" s="8"/>
      <c r="BT526" s="8"/>
      <c r="BU526" s="8"/>
      <c r="BV526" s="8"/>
      <c r="BW526" s="8"/>
      <c r="BX526" s="8"/>
      <c r="BY526" s="8"/>
      <c r="BZ526" s="8"/>
      <c r="CA526" s="8"/>
      <c r="CB526" s="8"/>
      <c r="CC526" s="8"/>
      <c r="CD526" s="8"/>
      <c r="CE526" s="8"/>
      <c r="CF526" s="8"/>
    </row>
    <row r="527" spans="1:84" ht="15.75" customHeight="1" x14ac:dyDescent="0.25">
      <c r="A527" s="8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27"/>
      <c r="W527" s="27"/>
      <c r="X527" s="27"/>
      <c r="Y527" s="27"/>
      <c r="Z527" s="27"/>
      <c r="AA527" s="8"/>
      <c r="AB527" s="8"/>
      <c r="AC527" s="8"/>
      <c r="AD527" s="8"/>
      <c r="AE527" s="8"/>
      <c r="AF527" s="8"/>
      <c r="AG527" s="8"/>
      <c r="AH527" s="8"/>
      <c r="AI527" s="8"/>
      <c r="AJ527" s="8"/>
      <c r="AK527" s="8"/>
      <c r="AL527" s="8"/>
      <c r="AM527" s="8"/>
      <c r="AN527" s="8"/>
      <c r="AO527" s="8"/>
      <c r="AP527" s="8"/>
      <c r="AQ527" s="8"/>
      <c r="AR527" s="8"/>
      <c r="AS527" s="8"/>
      <c r="AT527" s="8"/>
      <c r="AU527" s="8"/>
      <c r="AV527" s="8"/>
      <c r="AW527" s="8"/>
      <c r="AX527" s="8"/>
      <c r="AY527" s="8"/>
      <c r="AZ527" s="8"/>
      <c r="BA527" s="8"/>
      <c r="BB527" s="8"/>
      <c r="BC527" s="8"/>
      <c r="BD527" s="8"/>
      <c r="BE527" s="8"/>
      <c r="BF527" s="8"/>
      <c r="BG527" s="8"/>
      <c r="BH527" s="8"/>
      <c r="BI527" s="8"/>
      <c r="BJ527" s="8"/>
      <c r="BK527" s="8"/>
      <c r="BL527" s="8"/>
      <c r="BM527" s="8"/>
      <c r="BN527" s="8"/>
      <c r="BO527" s="8"/>
      <c r="BP527" s="8"/>
      <c r="BQ527" s="8"/>
      <c r="BR527" s="8"/>
      <c r="BS527" s="8"/>
      <c r="BT527" s="8"/>
      <c r="BU527" s="8"/>
      <c r="BV527" s="8"/>
      <c r="BW527" s="8"/>
      <c r="BX527" s="8"/>
      <c r="BY527" s="8"/>
      <c r="BZ527" s="8"/>
      <c r="CA527" s="8"/>
      <c r="CB527" s="8"/>
      <c r="CC527" s="8"/>
      <c r="CD527" s="8"/>
      <c r="CE527" s="8"/>
      <c r="CF527" s="8"/>
    </row>
    <row r="528" spans="1:84" ht="15.75" customHeight="1" x14ac:dyDescent="0.25">
      <c r="A528" s="8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27"/>
      <c r="W528" s="27"/>
      <c r="X528" s="27"/>
      <c r="Y528" s="27"/>
      <c r="Z528" s="27"/>
      <c r="AA528" s="8"/>
      <c r="AB528" s="8"/>
      <c r="AC528" s="8"/>
      <c r="AD528" s="8"/>
      <c r="AE528" s="8"/>
      <c r="AF528" s="8"/>
      <c r="AG528" s="8"/>
      <c r="AH528" s="8"/>
      <c r="AI528" s="8"/>
      <c r="AJ528" s="8"/>
      <c r="AK528" s="8"/>
      <c r="AL528" s="8"/>
      <c r="AM528" s="8"/>
      <c r="AN528" s="8"/>
      <c r="AO528" s="8"/>
      <c r="AP528" s="8"/>
      <c r="AQ528" s="8"/>
      <c r="AR528" s="8"/>
      <c r="AS528" s="8"/>
      <c r="AT528" s="8"/>
      <c r="AU528" s="8"/>
      <c r="AV528" s="8"/>
      <c r="AW528" s="8"/>
      <c r="AX528" s="8"/>
      <c r="AY528" s="8"/>
      <c r="AZ528" s="8"/>
      <c r="BA528" s="8"/>
      <c r="BB528" s="8"/>
      <c r="BC528" s="8"/>
      <c r="BD528" s="8"/>
      <c r="BE528" s="8"/>
      <c r="BF528" s="8"/>
      <c r="BG528" s="8"/>
      <c r="BH528" s="8"/>
      <c r="BI528" s="8"/>
      <c r="BJ528" s="8"/>
      <c r="BK528" s="8"/>
      <c r="BL528" s="8"/>
      <c r="BM528" s="8"/>
      <c r="BN528" s="8"/>
      <c r="BO528" s="8"/>
      <c r="BP528" s="8"/>
      <c r="BQ528" s="8"/>
      <c r="BR528" s="8"/>
      <c r="BS528" s="8"/>
      <c r="BT528" s="8"/>
      <c r="BU528" s="8"/>
      <c r="BV528" s="8"/>
      <c r="BW528" s="8"/>
      <c r="BX528" s="8"/>
      <c r="BY528" s="8"/>
      <c r="BZ528" s="8"/>
      <c r="CA528" s="8"/>
      <c r="CB528" s="8"/>
      <c r="CC528" s="8"/>
      <c r="CD528" s="8"/>
      <c r="CE528" s="8"/>
      <c r="CF528" s="8"/>
    </row>
    <row r="529" spans="1:84" ht="15.75" customHeight="1" x14ac:dyDescent="0.25">
      <c r="A529" s="8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27"/>
      <c r="W529" s="27"/>
      <c r="X529" s="27"/>
      <c r="Y529" s="27"/>
      <c r="Z529" s="27"/>
      <c r="AA529" s="8"/>
      <c r="AB529" s="8"/>
      <c r="AC529" s="8"/>
      <c r="AD529" s="8"/>
      <c r="AE529" s="8"/>
      <c r="AF529" s="8"/>
      <c r="AG529" s="8"/>
      <c r="AH529" s="8"/>
      <c r="AI529" s="8"/>
      <c r="AJ529" s="8"/>
      <c r="AK529" s="8"/>
      <c r="AL529" s="8"/>
      <c r="AM529" s="8"/>
      <c r="AN529" s="8"/>
      <c r="AO529" s="8"/>
      <c r="AP529" s="8"/>
      <c r="AQ529" s="8"/>
      <c r="AR529" s="8"/>
      <c r="AS529" s="8"/>
      <c r="AT529" s="8"/>
      <c r="AU529" s="8"/>
      <c r="AV529" s="8"/>
      <c r="AW529" s="8"/>
      <c r="AX529" s="8"/>
      <c r="AY529" s="8"/>
      <c r="AZ529" s="8"/>
      <c r="BA529" s="8"/>
      <c r="BB529" s="8"/>
      <c r="BC529" s="8"/>
      <c r="BD529" s="8"/>
      <c r="BE529" s="8"/>
      <c r="BF529" s="8"/>
      <c r="BG529" s="8"/>
      <c r="BH529" s="8"/>
      <c r="BI529" s="8"/>
      <c r="BJ529" s="8"/>
      <c r="BK529" s="8"/>
      <c r="BL529" s="8"/>
      <c r="BM529" s="8"/>
      <c r="BN529" s="8"/>
      <c r="BO529" s="8"/>
      <c r="BP529" s="8"/>
      <c r="BQ529" s="8"/>
      <c r="BR529" s="8"/>
      <c r="BS529" s="8"/>
      <c r="BT529" s="8"/>
      <c r="BU529" s="8"/>
      <c r="BV529" s="8"/>
      <c r="BW529" s="8"/>
      <c r="BX529" s="8"/>
      <c r="BY529" s="8"/>
      <c r="BZ529" s="8"/>
      <c r="CA529" s="8"/>
      <c r="CB529" s="8"/>
      <c r="CC529" s="8"/>
      <c r="CD529" s="8"/>
      <c r="CE529" s="8"/>
      <c r="CF529" s="8"/>
    </row>
    <row r="530" spans="1:84" ht="15.75" customHeight="1" x14ac:dyDescent="0.25">
      <c r="A530" s="8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27"/>
      <c r="W530" s="27"/>
      <c r="X530" s="27"/>
      <c r="Y530" s="27"/>
      <c r="Z530" s="27"/>
      <c r="AA530" s="8"/>
      <c r="AB530" s="8"/>
      <c r="AC530" s="8"/>
      <c r="AD530" s="8"/>
      <c r="AE530" s="8"/>
      <c r="AF530" s="8"/>
      <c r="AG530" s="8"/>
      <c r="AH530" s="8"/>
      <c r="AI530" s="8"/>
      <c r="AJ530" s="8"/>
      <c r="AK530" s="8"/>
      <c r="AL530" s="8"/>
      <c r="AM530" s="8"/>
      <c r="AN530" s="8"/>
      <c r="AO530" s="8"/>
      <c r="AP530" s="8"/>
      <c r="AQ530" s="8"/>
      <c r="AR530" s="8"/>
      <c r="AS530" s="8"/>
      <c r="AT530" s="8"/>
      <c r="AU530" s="8"/>
      <c r="AV530" s="8"/>
      <c r="AW530" s="8"/>
      <c r="AX530" s="8"/>
      <c r="AY530" s="8"/>
      <c r="AZ530" s="8"/>
      <c r="BA530" s="8"/>
      <c r="BB530" s="8"/>
      <c r="BC530" s="8"/>
      <c r="BD530" s="8"/>
      <c r="BE530" s="8"/>
      <c r="BF530" s="8"/>
      <c r="BG530" s="8"/>
      <c r="BH530" s="8"/>
      <c r="BI530" s="8"/>
      <c r="BJ530" s="8"/>
      <c r="BK530" s="8"/>
      <c r="BL530" s="8"/>
      <c r="BM530" s="8"/>
      <c r="BN530" s="8"/>
      <c r="BO530" s="8"/>
      <c r="BP530" s="8"/>
      <c r="BQ530" s="8"/>
      <c r="BR530" s="8"/>
      <c r="BS530" s="8"/>
      <c r="BT530" s="8"/>
      <c r="BU530" s="8"/>
      <c r="BV530" s="8"/>
      <c r="BW530" s="8"/>
      <c r="BX530" s="8"/>
      <c r="BY530" s="8"/>
      <c r="BZ530" s="8"/>
      <c r="CA530" s="8"/>
      <c r="CB530" s="8"/>
      <c r="CC530" s="8"/>
      <c r="CD530" s="8"/>
      <c r="CE530" s="8"/>
      <c r="CF530" s="8"/>
    </row>
    <row r="531" spans="1:84" ht="15.75" customHeight="1" x14ac:dyDescent="0.25">
      <c r="A531" s="8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27"/>
      <c r="W531" s="27"/>
      <c r="X531" s="27"/>
      <c r="Y531" s="27"/>
      <c r="Z531" s="27"/>
      <c r="AA531" s="8"/>
      <c r="AB531" s="8"/>
      <c r="AC531" s="8"/>
      <c r="AD531" s="8"/>
      <c r="AE531" s="8"/>
      <c r="AF531" s="8"/>
      <c r="AG531" s="8"/>
      <c r="AH531" s="8"/>
      <c r="AI531" s="8"/>
      <c r="AJ531" s="8"/>
      <c r="AK531" s="8"/>
      <c r="AL531" s="8"/>
      <c r="AM531" s="8"/>
      <c r="AN531" s="8"/>
      <c r="AO531" s="8"/>
      <c r="AP531" s="8"/>
      <c r="AQ531" s="8"/>
      <c r="AR531" s="8"/>
      <c r="AS531" s="8"/>
      <c r="AT531" s="8"/>
      <c r="AU531" s="8"/>
      <c r="AV531" s="8"/>
      <c r="AW531" s="8"/>
      <c r="AX531" s="8"/>
      <c r="AY531" s="8"/>
      <c r="AZ531" s="8"/>
      <c r="BA531" s="8"/>
      <c r="BB531" s="8"/>
      <c r="BC531" s="8"/>
      <c r="BD531" s="8"/>
      <c r="BE531" s="8"/>
      <c r="BF531" s="8"/>
      <c r="BG531" s="8"/>
      <c r="BH531" s="8"/>
      <c r="BI531" s="8"/>
      <c r="BJ531" s="8"/>
      <c r="BK531" s="8"/>
      <c r="BL531" s="8"/>
      <c r="BM531" s="8"/>
      <c r="BN531" s="8"/>
      <c r="BO531" s="8"/>
      <c r="BP531" s="8"/>
      <c r="BQ531" s="8"/>
      <c r="BR531" s="8"/>
      <c r="BS531" s="8"/>
      <c r="BT531" s="8"/>
      <c r="BU531" s="8"/>
      <c r="BV531" s="8"/>
      <c r="BW531" s="8"/>
      <c r="BX531" s="8"/>
      <c r="BY531" s="8"/>
      <c r="BZ531" s="8"/>
      <c r="CA531" s="8"/>
      <c r="CB531" s="8"/>
      <c r="CC531" s="8"/>
      <c r="CD531" s="8"/>
      <c r="CE531" s="8"/>
      <c r="CF531" s="8"/>
    </row>
    <row r="532" spans="1:84" ht="15.75" customHeight="1" x14ac:dyDescent="0.25">
      <c r="A532" s="8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27"/>
      <c r="W532" s="27"/>
      <c r="X532" s="27"/>
      <c r="Y532" s="27"/>
      <c r="Z532" s="27"/>
      <c r="AA532" s="8"/>
      <c r="AB532" s="8"/>
      <c r="AC532" s="8"/>
      <c r="AD532" s="8"/>
      <c r="AE532" s="8"/>
      <c r="AF532" s="8"/>
      <c r="AG532" s="8"/>
      <c r="AH532" s="8"/>
      <c r="AI532" s="8"/>
      <c r="AJ532" s="8"/>
      <c r="AK532" s="8"/>
      <c r="AL532" s="8"/>
      <c r="AM532" s="8"/>
      <c r="AN532" s="8"/>
      <c r="AO532" s="8"/>
      <c r="AP532" s="8"/>
      <c r="AQ532" s="8"/>
      <c r="AR532" s="8"/>
      <c r="AS532" s="8"/>
      <c r="AT532" s="8"/>
      <c r="AU532" s="8"/>
      <c r="AV532" s="8"/>
      <c r="AW532" s="8"/>
      <c r="AX532" s="8"/>
      <c r="AY532" s="8"/>
      <c r="AZ532" s="8"/>
      <c r="BA532" s="8"/>
      <c r="BB532" s="8"/>
      <c r="BC532" s="8"/>
      <c r="BD532" s="8"/>
      <c r="BE532" s="8"/>
      <c r="BF532" s="8"/>
      <c r="BG532" s="8"/>
      <c r="BH532" s="8"/>
      <c r="BI532" s="8"/>
      <c r="BJ532" s="8"/>
      <c r="BK532" s="8"/>
      <c r="BL532" s="8"/>
      <c r="BM532" s="8"/>
      <c r="BN532" s="8"/>
      <c r="BO532" s="8"/>
      <c r="BP532" s="8"/>
      <c r="BQ532" s="8"/>
      <c r="BR532" s="8"/>
      <c r="BS532" s="8"/>
      <c r="BT532" s="8"/>
      <c r="BU532" s="8"/>
      <c r="BV532" s="8"/>
      <c r="BW532" s="8"/>
      <c r="BX532" s="8"/>
      <c r="BY532" s="8"/>
      <c r="BZ532" s="8"/>
      <c r="CA532" s="8"/>
      <c r="CB532" s="8"/>
      <c r="CC532" s="8"/>
      <c r="CD532" s="8"/>
      <c r="CE532" s="8"/>
      <c r="CF532" s="8"/>
    </row>
    <row r="533" spans="1:84" ht="15.75" customHeight="1" x14ac:dyDescent="0.25">
      <c r="A533" s="8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27"/>
      <c r="W533" s="27"/>
      <c r="X533" s="27"/>
      <c r="Y533" s="27"/>
      <c r="Z533" s="27"/>
      <c r="AA533" s="8"/>
      <c r="AB533" s="8"/>
      <c r="AC533" s="8"/>
      <c r="AD533" s="8"/>
      <c r="AE533" s="8"/>
      <c r="AF533" s="8"/>
      <c r="AG533" s="8"/>
      <c r="AH533" s="8"/>
      <c r="AI533" s="8"/>
      <c r="AJ533" s="8"/>
      <c r="AK533" s="8"/>
      <c r="AL533" s="8"/>
      <c r="AM533" s="8"/>
      <c r="AN533" s="8"/>
      <c r="AO533" s="8"/>
      <c r="AP533" s="8"/>
      <c r="AQ533" s="8"/>
      <c r="AR533" s="8"/>
      <c r="AS533" s="8"/>
      <c r="AT533" s="8"/>
      <c r="AU533" s="8"/>
      <c r="AV533" s="8"/>
      <c r="AW533" s="8"/>
      <c r="AX533" s="8"/>
      <c r="AY533" s="8"/>
      <c r="AZ533" s="8"/>
      <c r="BA533" s="8"/>
      <c r="BB533" s="8"/>
      <c r="BC533" s="8"/>
      <c r="BD533" s="8"/>
      <c r="BE533" s="8"/>
      <c r="BF533" s="8"/>
      <c r="BG533" s="8"/>
      <c r="BH533" s="8"/>
      <c r="BI533" s="8"/>
      <c r="BJ533" s="8"/>
      <c r="BK533" s="8"/>
      <c r="BL533" s="8"/>
      <c r="BM533" s="8"/>
      <c r="BN533" s="8"/>
      <c r="BO533" s="8"/>
      <c r="BP533" s="8"/>
      <c r="BQ533" s="8"/>
      <c r="BR533" s="8"/>
      <c r="BS533" s="8"/>
      <c r="BT533" s="8"/>
      <c r="BU533" s="8"/>
      <c r="BV533" s="8"/>
      <c r="BW533" s="8"/>
      <c r="BX533" s="8"/>
      <c r="BY533" s="8"/>
      <c r="BZ533" s="8"/>
      <c r="CA533" s="8"/>
      <c r="CB533" s="8"/>
      <c r="CC533" s="8"/>
      <c r="CD533" s="8"/>
      <c r="CE533" s="8"/>
      <c r="CF533" s="8"/>
    </row>
    <row r="534" spans="1:84" ht="15.75" customHeight="1" x14ac:dyDescent="0.25">
      <c r="A534" s="8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27"/>
      <c r="W534" s="27"/>
      <c r="X534" s="27"/>
      <c r="Y534" s="27"/>
      <c r="Z534" s="27"/>
      <c r="AA534" s="8"/>
      <c r="AB534" s="8"/>
      <c r="AC534" s="8"/>
      <c r="AD534" s="8"/>
      <c r="AE534" s="8"/>
      <c r="AF534" s="8"/>
      <c r="AG534" s="8"/>
      <c r="AH534" s="8"/>
      <c r="AI534" s="8"/>
      <c r="AJ534" s="8"/>
      <c r="AK534" s="8"/>
      <c r="AL534" s="8"/>
      <c r="AM534" s="8"/>
      <c r="AN534" s="8"/>
      <c r="AO534" s="8"/>
      <c r="AP534" s="8"/>
      <c r="AQ534" s="8"/>
      <c r="AR534" s="8"/>
      <c r="AS534" s="8"/>
      <c r="AT534" s="8"/>
      <c r="AU534" s="8"/>
      <c r="AV534" s="8"/>
      <c r="AW534" s="8"/>
      <c r="AX534" s="8"/>
      <c r="AY534" s="8"/>
      <c r="AZ534" s="8"/>
      <c r="BA534" s="8"/>
      <c r="BB534" s="8"/>
      <c r="BC534" s="8"/>
      <c r="BD534" s="8"/>
      <c r="BE534" s="8"/>
      <c r="BF534" s="8"/>
      <c r="BG534" s="8"/>
      <c r="BH534" s="8"/>
      <c r="BI534" s="8"/>
      <c r="BJ534" s="8"/>
      <c r="BK534" s="8"/>
      <c r="BL534" s="8"/>
      <c r="BM534" s="8"/>
      <c r="BN534" s="8"/>
      <c r="BO534" s="8"/>
      <c r="BP534" s="8"/>
      <c r="BQ534" s="8"/>
      <c r="BR534" s="8"/>
      <c r="BS534" s="8"/>
      <c r="BT534" s="8"/>
      <c r="BU534" s="8"/>
      <c r="BV534" s="8"/>
      <c r="BW534" s="8"/>
      <c r="BX534" s="8"/>
      <c r="BY534" s="8"/>
      <c r="BZ534" s="8"/>
      <c r="CA534" s="8"/>
      <c r="CB534" s="8"/>
      <c r="CC534" s="8"/>
      <c r="CD534" s="8"/>
      <c r="CE534" s="8"/>
      <c r="CF534" s="8"/>
    </row>
    <row r="535" spans="1:84" ht="15.75" customHeight="1" x14ac:dyDescent="0.25">
      <c r="A535" s="8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27"/>
      <c r="W535" s="27"/>
      <c r="X535" s="27"/>
      <c r="Y535" s="27"/>
      <c r="Z535" s="27"/>
      <c r="AA535" s="8"/>
      <c r="AB535" s="8"/>
      <c r="AC535" s="8"/>
      <c r="AD535" s="8"/>
      <c r="AE535" s="8"/>
      <c r="AF535" s="8"/>
      <c r="AG535" s="8"/>
      <c r="AH535" s="8"/>
      <c r="AI535" s="8"/>
      <c r="AJ535" s="8"/>
      <c r="AK535" s="8"/>
      <c r="AL535" s="8"/>
      <c r="AM535" s="8"/>
      <c r="AN535" s="8"/>
      <c r="AO535" s="8"/>
      <c r="AP535" s="8"/>
      <c r="AQ535" s="8"/>
      <c r="AR535" s="8"/>
      <c r="AS535" s="8"/>
      <c r="AT535" s="8"/>
      <c r="AU535" s="8"/>
      <c r="AV535" s="8"/>
      <c r="AW535" s="8"/>
      <c r="AX535" s="8"/>
      <c r="AY535" s="8"/>
      <c r="AZ535" s="8"/>
      <c r="BA535" s="8"/>
      <c r="BB535" s="8"/>
      <c r="BC535" s="8"/>
      <c r="BD535" s="8"/>
      <c r="BE535" s="8"/>
      <c r="BF535" s="8"/>
      <c r="BG535" s="8"/>
      <c r="BH535" s="8"/>
      <c r="BI535" s="8"/>
      <c r="BJ535" s="8"/>
      <c r="BK535" s="8"/>
      <c r="BL535" s="8"/>
      <c r="BM535" s="8"/>
      <c r="BN535" s="8"/>
      <c r="BO535" s="8"/>
      <c r="BP535" s="8"/>
      <c r="BQ535" s="8"/>
      <c r="BR535" s="8"/>
      <c r="BS535" s="8"/>
      <c r="BT535" s="8"/>
      <c r="BU535" s="8"/>
      <c r="BV535" s="8"/>
      <c r="BW535" s="8"/>
      <c r="BX535" s="8"/>
      <c r="BY535" s="8"/>
      <c r="BZ535" s="8"/>
      <c r="CA535" s="8"/>
      <c r="CB535" s="8"/>
      <c r="CC535" s="8"/>
      <c r="CD535" s="8"/>
      <c r="CE535" s="8"/>
      <c r="CF535" s="8"/>
    </row>
    <row r="536" spans="1:84" ht="15.75" customHeight="1" x14ac:dyDescent="0.25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27"/>
      <c r="W536" s="27"/>
      <c r="X536" s="27"/>
      <c r="Y536" s="27"/>
      <c r="Z536" s="27"/>
      <c r="AA536" s="8"/>
      <c r="AB536" s="8"/>
      <c r="AC536" s="8"/>
      <c r="AD536" s="8"/>
      <c r="AE536" s="8"/>
      <c r="AF536" s="8"/>
      <c r="AG536" s="8"/>
      <c r="AH536" s="8"/>
      <c r="AI536" s="8"/>
      <c r="AJ536" s="8"/>
      <c r="AK536" s="8"/>
      <c r="AL536" s="8"/>
      <c r="AM536" s="8"/>
      <c r="AN536" s="8"/>
      <c r="AO536" s="8"/>
      <c r="AP536" s="8"/>
      <c r="AQ536" s="8"/>
      <c r="AR536" s="8"/>
      <c r="AS536" s="8"/>
      <c r="AT536" s="8"/>
      <c r="AU536" s="8"/>
      <c r="AV536" s="8"/>
      <c r="AW536" s="8"/>
      <c r="AX536" s="8"/>
      <c r="AY536" s="8"/>
      <c r="AZ536" s="8"/>
      <c r="BA536" s="8"/>
      <c r="BB536" s="8"/>
      <c r="BC536" s="8"/>
      <c r="BD536" s="8"/>
      <c r="BE536" s="8"/>
      <c r="BF536" s="8"/>
      <c r="BG536" s="8"/>
      <c r="BH536" s="8"/>
      <c r="BI536" s="8"/>
      <c r="BJ536" s="8"/>
      <c r="BK536" s="8"/>
      <c r="BL536" s="8"/>
      <c r="BM536" s="8"/>
      <c r="BN536" s="8"/>
      <c r="BO536" s="8"/>
      <c r="BP536" s="8"/>
      <c r="BQ536" s="8"/>
      <c r="BR536" s="8"/>
      <c r="BS536" s="8"/>
      <c r="BT536" s="8"/>
      <c r="BU536" s="8"/>
      <c r="BV536" s="8"/>
      <c r="BW536" s="8"/>
      <c r="BX536" s="8"/>
      <c r="BY536" s="8"/>
      <c r="BZ536" s="8"/>
      <c r="CA536" s="8"/>
      <c r="CB536" s="8"/>
      <c r="CC536" s="8"/>
      <c r="CD536" s="8"/>
      <c r="CE536" s="8"/>
      <c r="CF536" s="8"/>
    </row>
    <row r="537" spans="1:84" ht="15.75" customHeight="1" x14ac:dyDescent="0.25">
      <c r="A537" s="8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27"/>
      <c r="W537" s="27"/>
      <c r="X537" s="27"/>
      <c r="Y537" s="27"/>
      <c r="Z537" s="27"/>
      <c r="AA537" s="8"/>
      <c r="AB537" s="8"/>
      <c r="AC537" s="8"/>
      <c r="AD537" s="8"/>
      <c r="AE537" s="8"/>
      <c r="AF537" s="8"/>
      <c r="AG537" s="8"/>
      <c r="AH537" s="8"/>
      <c r="AI537" s="8"/>
      <c r="AJ537" s="8"/>
      <c r="AK537" s="8"/>
      <c r="AL537" s="8"/>
      <c r="AM537" s="8"/>
      <c r="AN537" s="8"/>
      <c r="AO537" s="8"/>
      <c r="AP537" s="8"/>
      <c r="AQ537" s="8"/>
      <c r="AR537" s="8"/>
      <c r="AS537" s="8"/>
      <c r="AT537" s="8"/>
      <c r="AU537" s="8"/>
      <c r="AV537" s="8"/>
      <c r="AW537" s="8"/>
      <c r="AX537" s="8"/>
      <c r="AY537" s="8"/>
      <c r="AZ537" s="8"/>
      <c r="BA537" s="8"/>
      <c r="BB537" s="8"/>
      <c r="BC537" s="8"/>
      <c r="BD537" s="8"/>
      <c r="BE537" s="8"/>
      <c r="BF537" s="8"/>
      <c r="BG537" s="8"/>
      <c r="BH537" s="8"/>
      <c r="BI537" s="8"/>
      <c r="BJ537" s="8"/>
      <c r="BK537" s="8"/>
      <c r="BL537" s="8"/>
      <c r="BM537" s="8"/>
      <c r="BN537" s="8"/>
      <c r="BO537" s="8"/>
      <c r="BP537" s="8"/>
      <c r="BQ537" s="8"/>
      <c r="BR537" s="8"/>
      <c r="BS537" s="8"/>
      <c r="BT537" s="8"/>
      <c r="BU537" s="8"/>
      <c r="BV537" s="8"/>
      <c r="BW537" s="8"/>
      <c r="BX537" s="8"/>
      <c r="BY537" s="8"/>
      <c r="BZ537" s="8"/>
      <c r="CA537" s="8"/>
      <c r="CB537" s="8"/>
      <c r="CC537" s="8"/>
      <c r="CD537" s="8"/>
      <c r="CE537" s="8"/>
      <c r="CF537" s="8"/>
    </row>
    <row r="538" spans="1:84" ht="15.75" customHeight="1" x14ac:dyDescent="0.25">
      <c r="A538" s="8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27"/>
      <c r="W538" s="27"/>
      <c r="X538" s="27"/>
      <c r="Y538" s="27"/>
      <c r="Z538" s="27"/>
      <c r="AA538" s="8"/>
      <c r="AB538" s="8"/>
      <c r="AC538" s="8"/>
      <c r="AD538" s="8"/>
      <c r="AE538" s="8"/>
      <c r="AF538" s="8"/>
      <c r="AG538" s="8"/>
      <c r="AH538" s="8"/>
      <c r="AI538" s="8"/>
      <c r="AJ538" s="8"/>
      <c r="AK538" s="8"/>
      <c r="AL538" s="8"/>
      <c r="AM538" s="8"/>
      <c r="AN538" s="8"/>
      <c r="AO538" s="8"/>
      <c r="AP538" s="8"/>
      <c r="AQ538" s="8"/>
      <c r="AR538" s="8"/>
      <c r="AS538" s="8"/>
      <c r="AT538" s="8"/>
      <c r="AU538" s="8"/>
      <c r="AV538" s="8"/>
      <c r="AW538" s="8"/>
      <c r="AX538" s="8"/>
      <c r="AY538" s="8"/>
      <c r="AZ538" s="8"/>
      <c r="BA538" s="8"/>
      <c r="BB538" s="8"/>
      <c r="BC538" s="8"/>
      <c r="BD538" s="8"/>
      <c r="BE538" s="8"/>
      <c r="BF538" s="8"/>
      <c r="BG538" s="8"/>
      <c r="BH538" s="8"/>
      <c r="BI538" s="8"/>
      <c r="BJ538" s="8"/>
      <c r="BK538" s="8"/>
      <c r="BL538" s="8"/>
      <c r="BM538" s="8"/>
      <c r="BN538" s="8"/>
      <c r="BO538" s="8"/>
      <c r="BP538" s="8"/>
      <c r="BQ538" s="8"/>
      <c r="BR538" s="8"/>
      <c r="BS538" s="8"/>
      <c r="BT538" s="8"/>
      <c r="BU538" s="8"/>
      <c r="BV538" s="8"/>
      <c r="BW538" s="8"/>
      <c r="BX538" s="8"/>
      <c r="BY538" s="8"/>
      <c r="BZ538" s="8"/>
      <c r="CA538" s="8"/>
      <c r="CB538" s="8"/>
      <c r="CC538" s="8"/>
      <c r="CD538" s="8"/>
      <c r="CE538" s="8"/>
      <c r="CF538" s="8"/>
    </row>
    <row r="539" spans="1:84" ht="15.75" customHeight="1" x14ac:dyDescent="0.25">
      <c r="A539" s="8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27"/>
      <c r="W539" s="27"/>
      <c r="X539" s="27"/>
      <c r="Y539" s="27"/>
      <c r="Z539" s="27"/>
      <c r="AA539" s="8"/>
      <c r="AB539" s="8"/>
      <c r="AC539" s="8"/>
      <c r="AD539" s="8"/>
      <c r="AE539" s="8"/>
      <c r="AF539" s="8"/>
      <c r="AG539" s="8"/>
      <c r="AH539" s="8"/>
      <c r="AI539" s="8"/>
      <c r="AJ539" s="8"/>
      <c r="AK539" s="8"/>
      <c r="AL539" s="8"/>
      <c r="AM539" s="8"/>
      <c r="AN539" s="8"/>
      <c r="AO539" s="8"/>
      <c r="AP539" s="8"/>
      <c r="AQ539" s="8"/>
      <c r="AR539" s="8"/>
      <c r="AS539" s="8"/>
      <c r="AT539" s="8"/>
      <c r="AU539" s="8"/>
      <c r="AV539" s="8"/>
      <c r="AW539" s="8"/>
      <c r="AX539" s="8"/>
      <c r="AY539" s="8"/>
      <c r="AZ539" s="8"/>
      <c r="BA539" s="8"/>
      <c r="BB539" s="8"/>
      <c r="BC539" s="8"/>
      <c r="BD539" s="8"/>
      <c r="BE539" s="8"/>
      <c r="BF539" s="8"/>
      <c r="BG539" s="8"/>
      <c r="BH539" s="8"/>
      <c r="BI539" s="8"/>
      <c r="BJ539" s="8"/>
      <c r="BK539" s="8"/>
      <c r="BL539" s="8"/>
      <c r="BM539" s="8"/>
      <c r="BN539" s="8"/>
      <c r="BO539" s="8"/>
      <c r="BP539" s="8"/>
      <c r="BQ539" s="8"/>
      <c r="BR539" s="8"/>
      <c r="BS539" s="8"/>
      <c r="BT539" s="8"/>
      <c r="BU539" s="8"/>
      <c r="BV539" s="8"/>
      <c r="BW539" s="8"/>
      <c r="BX539" s="8"/>
      <c r="BY539" s="8"/>
      <c r="BZ539" s="8"/>
      <c r="CA539" s="8"/>
      <c r="CB539" s="8"/>
      <c r="CC539" s="8"/>
      <c r="CD539" s="8"/>
      <c r="CE539" s="8"/>
      <c r="CF539" s="8"/>
    </row>
    <row r="540" spans="1:84" ht="15.75" customHeight="1" x14ac:dyDescent="0.25">
      <c r="A540" s="8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27"/>
      <c r="W540" s="27"/>
      <c r="X540" s="27"/>
      <c r="Y540" s="27"/>
      <c r="Z540" s="27"/>
      <c r="AA540" s="8"/>
      <c r="AB540" s="8"/>
      <c r="AC540" s="8"/>
      <c r="AD540" s="8"/>
      <c r="AE540" s="8"/>
      <c r="AF540" s="8"/>
      <c r="AG540" s="8"/>
      <c r="AH540" s="8"/>
      <c r="AI540" s="8"/>
      <c r="AJ540" s="8"/>
      <c r="AK540" s="8"/>
      <c r="AL540" s="8"/>
      <c r="AM540" s="8"/>
      <c r="AN540" s="8"/>
      <c r="AO540" s="8"/>
      <c r="AP540" s="8"/>
      <c r="AQ540" s="8"/>
      <c r="AR540" s="8"/>
      <c r="AS540" s="8"/>
      <c r="AT540" s="8"/>
      <c r="AU540" s="8"/>
      <c r="AV540" s="8"/>
      <c r="AW540" s="8"/>
      <c r="AX540" s="8"/>
      <c r="AY540" s="8"/>
      <c r="AZ540" s="8"/>
      <c r="BA540" s="8"/>
      <c r="BB540" s="8"/>
      <c r="BC540" s="8"/>
      <c r="BD540" s="8"/>
      <c r="BE540" s="8"/>
      <c r="BF540" s="8"/>
      <c r="BG540" s="8"/>
      <c r="BH540" s="8"/>
      <c r="BI540" s="8"/>
      <c r="BJ540" s="8"/>
      <c r="BK540" s="8"/>
      <c r="BL540" s="8"/>
      <c r="BM540" s="8"/>
      <c r="BN540" s="8"/>
      <c r="BO540" s="8"/>
      <c r="BP540" s="8"/>
      <c r="BQ540" s="8"/>
      <c r="BR540" s="8"/>
      <c r="BS540" s="8"/>
      <c r="BT540" s="8"/>
      <c r="BU540" s="8"/>
      <c r="BV540" s="8"/>
      <c r="BW540" s="8"/>
      <c r="BX540" s="8"/>
      <c r="BY540" s="8"/>
      <c r="BZ540" s="8"/>
      <c r="CA540" s="8"/>
      <c r="CB540" s="8"/>
      <c r="CC540" s="8"/>
      <c r="CD540" s="8"/>
      <c r="CE540" s="8"/>
      <c r="CF540" s="8"/>
    </row>
    <row r="541" spans="1:84" ht="15.75" customHeight="1" x14ac:dyDescent="0.25">
      <c r="A541" s="8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27"/>
      <c r="W541" s="27"/>
      <c r="X541" s="27"/>
      <c r="Y541" s="27"/>
      <c r="Z541" s="27"/>
      <c r="AA541" s="8"/>
      <c r="AB541" s="8"/>
      <c r="AC541" s="8"/>
      <c r="AD541" s="8"/>
      <c r="AE541" s="8"/>
      <c r="AF541" s="8"/>
      <c r="AG541" s="8"/>
      <c r="AH541" s="8"/>
      <c r="AI541" s="8"/>
      <c r="AJ541" s="8"/>
      <c r="AK541" s="8"/>
      <c r="AL541" s="8"/>
      <c r="AM541" s="8"/>
      <c r="AN541" s="8"/>
      <c r="AO541" s="8"/>
      <c r="AP541" s="8"/>
      <c r="AQ541" s="8"/>
      <c r="AR541" s="8"/>
      <c r="AS541" s="8"/>
      <c r="AT541" s="8"/>
      <c r="AU541" s="8"/>
      <c r="AV541" s="8"/>
      <c r="AW541" s="8"/>
      <c r="AX541" s="8"/>
      <c r="AY541" s="8"/>
      <c r="AZ541" s="8"/>
      <c r="BA541" s="8"/>
      <c r="BB541" s="8"/>
      <c r="BC541" s="8"/>
      <c r="BD541" s="8"/>
      <c r="BE541" s="8"/>
      <c r="BF541" s="8"/>
      <c r="BG541" s="8"/>
      <c r="BH541" s="8"/>
      <c r="BI541" s="8"/>
      <c r="BJ541" s="8"/>
      <c r="BK541" s="8"/>
      <c r="BL541" s="8"/>
      <c r="BM541" s="8"/>
      <c r="BN541" s="8"/>
      <c r="BO541" s="8"/>
      <c r="BP541" s="8"/>
      <c r="BQ541" s="8"/>
      <c r="BR541" s="8"/>
      <c r="BS541" s="8"/>
      <c r="BT541" s="8"/>
      <c r="BU541" s="8"/>
      <c r="BV541" s="8"/>
      <c r="BW541" s="8"/>
      <c r="BX541" s="8"/>
      <c r="BY541" s="8"/>
      <c r="BZ541" s="8"/>
      <c r="CA541" s="8"/>
      <c r="CB541" s="8"/>
      <c r="CC541" s="8"/>
      <c r="CD541" s="8"/>
      <c r="CE541" s="8"/>
      <c r="CF541" s="8"/>
    </row>
    <row r="542" spans="1:84" ht="15.75" customHeight="1" x14ac:dyDescent="0.25">
      <c r="A542" s="8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27"/>
      <c r="W542" s="27"/>
      <c r="X542" s="27"/>
      <c r="Y542" s="27"/>
      <c r="Z542" s="27"/>
      <c r="AA542" s="8"/>
      <c r="AB542" s="8"/>
      <c r="AC542" s="8"/>
      <c r="AD542" s="8"/>
      <c r="AE542" s="8"/>
      <c r="AF542" s="8"/>
      <c r="AG542" s="8"/>
      <c r="AH542" s="8"/>
      <c r="AI542" s="8"/>
      <c r="AJ542" s="8"/>
      <c r="AK542" s="8"/>
      <c r="AL542" s="8"/>
      <c r="AM542" s="8"/>
      <c r="AN542" s="8"/>
      <c r="AO542" s="8"/>
      <c r="AP542" s="8"/>
      <c r="AQ542" s="8"/>
      <c r="AR542" s="8"/>
      <c r="AS542" s="8"/>
      <c r="AT542" s="8"/>
      <c r="AU542" s="8"/>
      <c r="AV542" s="8"/>
      <c r="AW542" s="8"/>
      <c r="AX542" s="8"/>
      <c r="AY542" s="8"/>
      <c r="AZ542" s="8"/>
      <c r="BA542" s="8"/>
      <c r="BB542" s="8"/>
      <c r="BC542" s="8"/>
      <c r="BD542" s="8"/>
      <c r="BE542" s="8"/>
      <c r="BF542" s="8"/>
      <c r="BG542" s="8"/>
      <c r="BH542" s="8"/>
      <c r="BI542" s="8"/>
      <c r="BJ542" s="8"/>
      <c r="BK542" s="8"/>
      <c r="BL542" s="8"/>
      <c r="BM542" s="8"/>
      <c r="BN542" s="8"/>
      <c r="BO542" s="8"/>
      <c r="BP542" s="8"/>
      <c r="BQ542" s="8"/>
      <c r="BR542" s="8"/>
      <c r="BS542" s="8"/>
      <c r="BT542" s="8"/>
      <c r="BU542" s="8"/>
      <c r="BV542" s="8"/>
      <c r="BW542" s="8"/>
      <c r="BX542" s="8"/>
      <c r="BY542" s="8"/>
      <c r="BZ542" s="8"/>
      <c r="CA542" s="8"/>
      <c r="CB542" s="8"/>
      <c r="CC542" s="8"/>
      <c r="CD542" s="8"/>
      <c r="CE542" s="8"/>
      <c r="CF542" s="8"/>
    </row>
    <row r="543" spans="1:84" ht="15.75" customHeight="1" x14ac:dyDescent="0.25">
      <c r="A543" s="8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27"/>
      <c r="W543" s="27"/>
      <c r="X543" s="27"/>
      <c r="Y543" s="27"/>
      <c r="Z543" s="27"/>
      <c r="AA543" s="8"/>
      <c r="AB543" s="8"/>
      <c r="AC543" s="8"/>
      <c r="AD543" s="8"/>
      <c r="AE543" s="8"/>
      <c r="AF543" s="8"/>
      <c r="AG543" s="8"/>
      <c r="AH543" s="8"/>
      <c r="AI543" s="8"/>
      <c r="AJ543" s="8"/>
      <c r="AK543" s="8"/>
      <c r="AL543" s="8"/>
      <c r="AM543" s="8"/>
      <c r="AN543" s="8"/>
      <c r="AO543" s="8"/>
      <c r="AP543" s="8"/>
      <c r="AQ543" s="8"/>
      <c r="AR543" s="8"/>
      <c r="AS543" s="8"/>
      <c r="AT543" s="8"/>
      <c r="AU543" s="8"/>
      <c r="AV543" s="8"/>
      <c r="AW543" s="8"/>
      <c r="AX543" s="8"/>
      <c r="AY543" s="8"/>
      <c r="AZ543" s="8"/>
      <c r="BA543" s="8"/>
      <c r="BB543" s="8"/>
      <c r="BC543" s="8"/>
      <c r="BD543" s="8"/>
      <c r="BE543" s="8"/>
      <c r="BF543" s="8"/>
      <c r="BG543" s="8"/>
      <c r="BH543" s="8"/>
      <c r="BI543" s="8"/>
      <c r="BJ543" s="8"/>
      <c r="BK543" s="8"/>
      <c r="BL543" s="8"/>
      <c r="BM543" s="8"/>
      <c r="BN543" s="8"/>
      <c r="BO543" s="8"/>
      <c r="BP543" s="8"/>
      <c r="BQ543" s="8"/>
      <c r="BR543" s="8"/>
      <c r="BS543" s="8"/>
      <c r="BT543" s="8"/>
      <c r="BU543" s="8"/>
      <c r="BV543" s="8"/>
      <c r="BW543" s="8"/>
      <c r="BX543" s="8"/>
      <c r="BY543" s="8"/>
      <c r="BZ543" s="8"/>
      <c r="CA543" s="8"/>
      <c r="CB543" s="8"/>
      <c r="CC543" s="8"/>
      <c r="CD543" s="8"/>
      <c r="CE543" s="8"/>
      <c r="CF543" s="8"/>
    </row>
    <row r="544" spans="1:84" ht="15.75" customHeight="1" x14ac:dyDescent="0.25">
      <c r="A544" s="8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27"/>
      <c r="W544" s="27"/>
      <c r="X544" s="27"/>
      <c r="Y544" s="27"/>
      <c r="Z544" s="27"/>
      <c r="AA544" s="8"/>
      <c r="AB544" s="8"/>
      <c r="AC544" s="8"/>
      <c r="AD544" s="8"/>
      <c r="AE544" s="8"/>
      <c r="AF544" s="8"/>
      <c r="AG544" s="8"/>
      <c r="AH544" s="8"/>
      <c r="AI544" s="8"/>
      <c r="AJ544" s="8"/>
      <c r="AK544" s="8"/>
      <c r="AL544" s="8"/>
      <c r="AM544" s="8"/>
      <c r="AN544" s="8"/>
      <c r="AO544" s="8"/>
      <c r="AP544" s="8"/>
      <c r="AQ544" s="8"/>
      <c r="AR544" s="8"/>
      <c r="AS544" s="8"/>
      <c r="AT544" s="8"/>
      <c r="AU544" s="8"/>
      <c r="AV544" s="8"/>
      <c r="AW544" s="8"/>
      <c r="AX544" s="8"/>
      <c r="AY544" s="8"/>
      <c r="AZ544" s="8"/>
      <c r="BA544" s="8"/>
      <c r="BB544" s="8"/>
      <c r="BC544" s="8"/>
      <c r="BD544" s="8"/>
      <c r="BE544" s="8"/>
      <c r="BF544" s="8"/>
      <c r="BG544" s="8"/>
      <c r="BH544" s="8"/>
      <c r="BI544" s="8"/>
      <c r="BJ544" s="8"/>
      <c r="BK544" s="8"/>
      <c r="BL544" s="8"/>
      <c r="BM544" s="8"/>
      <c r="BN544" s="8"/>
      <c r="BO544" s="8"/>
      <c r="BP544" s="8"/>
      <c r="BQ544" s="8"/>
      <c r="BR544" s="8"/>
      <c r="BS544" s="8"/>
      <c r="BT544" s="8"/>
      <c r="BU544" s="8"/>
      <c r="BV544" s="8"/>
      <c r="BW544" s="8"/>
      <c r="BX544" s="8"/>
      <c r="BY544" s="8"/>
      <c r="BZ544" s="8"/>
      <c r="CA544" s="8"/>
      <c r="CB544" s="8"/>
      <c r="CC544" s="8"/>
      <c r="CD544" s="8"/>
      <c r="CE544" s="8"/>
      <c r="CF544" s="8"/>
    </row>
    <row r="545" spans="1:84" ht="15.75" customHeight="1" x14ac:dyDescent="0.25">
      <c r="A545" s="8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27"/>
      <c r="W545" s="27"/>
      <c r="X545" s="27"/>
      <c r="Y545" s="27"/>
      <c r="Z545" s="27"/>
      <c r="AA545" s="8"/>
      <c r="AB545" s="8"/>
      <c r="AC545" s="8"/>
      <c r="AD545" s="8"/>
      <c r="AE545" s="8"/>
      <c r="AF545" s="8"/>
      <c r="AG545" s="8"/>
      <c r="AH545" s="8"/>
      <c r="AI545" s="8"/>
      <c r="AJ545" s="8"/>
      <c r="AK545" s="8"/>
      <c r="AL545" s="8"/>
      <c r="AM545" s="8"/>
      <c r="AN545" s="8"/>
      <c r="AO545" s="8"/>
      <c r="AP545" s="8"/>
      <c r="AQ545" s="8"/>
      <c r="AR545" s="8"/>
      <c r="AS545" s="8"/>
      <c r="AT545" s="8"/>
      <c r="AU545" s="8"/>
      <c r="AV545" s="8"/>
      <c r="AW545" s="8"/>
      <c r="AX545" s="8"/>
      <c r="AY545" s="8"/>
      <c r="AZ545" s="8"/>
      <c r="BA545" s="8"/>
      <c r="BB545" s="8"/>
      <c r="BC545" s="8"/>
      <c r="BD545" s="8"/>
      <c r="BE545" s="8"/>
      <c r="BF545" s="8"/>
      <c r="BG545" s="8"/>
      <c r="BH545" s="8"/>
      <c r="BI545" s="8"/>
      <c r="BJ545" s="8"/>
      <c r="BK545" s="8"/>
      <c r="BL545" s="8"/>
      <c r="BM545" s="8"/>
      <c r="BN545" s="8"/>
      <c r="BO545" s="8"/>
      <c r="BP545" s="8"/>
      <c r="BQ545" s="8"/>
      <c r="BR545" s="8"/>
      <c r="BS545" s="8"/>
      <c r="BT545" s="8"/>
      <c r="BU545" s="8"/>
      <c r="BV545" s="8"/>
      <c r="BW545" s="8"/>
      <c r="BX545" s="8"/>
      <c r="BY545" s="8"/>
      <c r="BZ545" s="8"/>
      <c r="CA545" s="8"/>
      <c r="CB545" s="8"/>
      <c r="CC545" s="8"/>
      <c r="CD545" s="8"/>
      <c r="CE545" s="8"/>
      <c r="CF545" s="8"/>
    </row>
    <row r="546" spans="1:84" ht="15.75" customHeight="1" x14ac:dyDescent="0.25">
      <c r="A546" s="8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27"/>
      <c r="W546" s="27"/>
      <c r="X546" s="27"/>
      <c r="Y546" s="27"/>
      <c r="Z546" s="27"/>
      <c r="AA546" s="8"/>
      <c r="AB546" s="8"/>
      <c r="AC546" s="8"/>
      <c r="AD546" s="8"/>
      <c r="AE546" s="8"/>
      <c r="AF546" s="8"/>
      <c r="AG546" s="8"/>
      <c r="AH546" s="8"/>
      <c r="AI546" s="8"/>
      <c r="AJ546" s="8"/>
      <c r="AK546" s="8"/>
      <c r="AL546" s="8"/>
      <c r="AM546" s="8"/>
      <c r="AN546" s="8"/>
      <c r="AO546" s="8"/>
      <c r="AP546" s="8"/>
      <c r="AQ546" s="8"/>
      <c r="AR546" s="8"/>
      <c r="AS546" s="8"/>
      <c r="AT546" s="8"/>
      <c r="AU546" s="8"/>
      <c r="AV546" s="8"/>
      <c r="AW546" s="8"/>
      <c r="AX546" s="8"/>
      <c r="AY546" s="8"/>
      <c r="AZ546" s="8"/>
      <c r="BA546" s="8"/>
      <c r="BB546" s="8"/>
      <c r="BC546" s="8"/>
      <c r="BD546" s="8"/>
      <c r="BE546" s="8"/>
      <c r="BF546" s="8"/>
      <c r="BG546" s="8"/>
      <c r="BH546" s="8"/>
      <c r="BI546" s="8"/>
      <c r="BJ546" s="8"/>
      <c r="BK546" s="8"/>
      <c r="BL546" s="8"/>
      <c r="BM546" s="8"/>
      <c r="BN546" s="8"/>
      <c r="BO546" s="8"/>
      <c r="BP546" s="8"/>
      <c r="BQ546" s="8"/>
      <c r="BR546" s="8"/>
      <c r="BS546" s="8"/>
      <c r="BT546" s="8"/>
      <c r="BU546" s="8"/>
      <c r="BV546" s="8"/>
      <c r="BW546" s="8"/>
      <c r="BX546" s="8"/>
      <c r="BY546" s="8"/>
      <c r="BZ546" s="8"/>
      <c r="CA546" s="8"/>
      <c r="CB546" s="8"/>
      <c r="CC546" s="8"/>
      <c r="CD546" s="8"/>
      <c r="CE546" s="8"/>
      <c r="CF546" s="8"/>
    </row>
    <row r="547" spans="1:84" ht="15.75" customHeight="1" x14ac:dyDescent="0.25">
      <c r="A547" s="8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27"/>
      <c r="W547" s="27"/>
      <c r="X547" s="27"/>
      <c r="Y547" s="27"/>
      <c r="Z547" s="27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8"/>
      <c r="AM547" s="8"/>
      <c r="AN547" s="8"/>
      <c r="AO547" s="8"/>
      <c r="AP547" s="8"/>
      <c r="AQ547" s="8"/>
      <c r="AR547" s="8"/>
      <c r="AS547" s="8"/>
      <c r="AT547" s="8"/>
      <c r="AU547" s="8"/>
      <c r="AV547" s="8"/>
      <c r="AW547" s="8"/>
      <c r="AX547" s="8"/>
      <c r="AY547" s="8"/>
      <c r="AZ547" s="8"/>
      <c r="BA547" s="8"/>
      <c r="BB547" s="8"/>
      <c r="BC547" s="8"/>
      <c r="BD547" s="8"/>
      <c r="BE547" s="8"/>
      <c r="BF547" s="8"/>
      <c r="BG547" s="8"/>
      <c r="BH547" s="8"/>
      <c r="BI547" s="8"/>
      <c r="BJ547" s="8"/>
      <c r="BK547" s="8"/>
      <c r="BL547" s="8"/>
      <c r="BM547" s="8"/>
      <c r="BN547" s="8"/>
      <c r="BO547" s="8"/>
      <c r="BP547" s="8"/>
      <c r="BQ547" s="8"/>
      <c r="BR547" s="8"/>
      <c r="BS547" s="8"/>
      <c r="BT547" s="8"/>
      <c r="BU547" s="8"/>
      <c r="BV547" s="8"/>
      <c r="BW547" s="8"/>
      <c r="BX547" s="8"/>
      <c r="BY547" s="8"/>
      <c r="BZ547" s="8"/>
      <c r="CA547" s="8"/>
      <c r="CB547" s="8"/>
      <c r="CC547" s="8"/>
      <c r="CD547" s="8"/>
      <c r="CE547" s="8"/>
      <c r="CF547" s="8"/>
    </row>
    <row r="548" spans="1:84" ht="15.75" customHeight="1" x14ac:dyDescent="0.25">
      <c r="A548" s="8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27"/>
      <c r="W548" s="27"/>
      <c r="X548" s="27"/>
      <c r="Y548" s="27"/>
      <c r="Z548" s="27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  <c r="AN548" s="8"/>
      <c r="AO548" s="8"/>
      <c r="AP548" s="8"/>
      <c r="AQ548" s="8"/>
      <c r="AR548" s="8"/>
      <c r="AS548" s="8"/>
      <c r="AT548" s="8"/>
      <c r="AU548" s="8"/>
      <c r="AV548" s="8"/>
      <c r="AW548" s="8"/>
      <c r="AX548" s="8"/>
      <c r="AY548" s="8"/>
      <c r="AZ548" s="8"/>
      <c r="BA548" s="8"/>
      <c r="BB548" s="8"/>
      <c r="BC548" s="8"/>
      <c r="BD548" s="8"/>
      <c r="BE548" s="8"/>
      <c r="BF548" s="8"/>
      <c r="BG548" s="8"/>
      <c r="BH548" s="8"/>
      <c r="BI548" s="8"/>
      <c r="BJ548" s="8"/>
      <c r="BK548" s="8"/>
      <c r="BL548" s="8"/>
      <c r="BM548" s="8"/>
      <c r="BN548" s="8"/>
      <c r="BO548" s="8"/>
      <c r="BP548" s="8"/>
      <c r="BQ548" s="8"/>
      <c r="BR548" s="8"/>
      <c r="BS548" s="8"/>
      <c r="BT548" s="8"/>
      <c r="BU548" s="8"/>
      <c r="BV548" s="8"/>
      <c r="BW548" s="8"/>
      <c r="BX548" s="8"/>
      <c r="BY548" s="8"/>
      <c r="BZ548" s="8"/>
      <c r="CA548" s="8"/>
      <c r="CB548" s="8"/>
      <c r="CC548" s="8"/>
      <c r="CD548" s="8"/>
      <c r="CE548" s="8"/>
      <c r="CF548" s="8"/>
    </row>
    <row r="549" spans="1:84" ht="15.75" customHeight="1" x14ac:dyDescent="0.25">
      <c r="A549" s="8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27"/>
      <c r="W549" s="27"/>
      <c r="X549" s="27"/>
      <c r="Y549" s="27"/>
      <c r="Z549" s="27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  <c r="AN549" s="8"/>
      <c r="AO549" s="8"/>
      <c r="AP549" s="8"/>
      <c r="AQ549" s="8"/>
      <c r="AR549" s="8"/>
      <c r="AS549" s="8"/>
      <c r="AT549" s="8"/>
      <c r="AU549" s="8"/>
      <c r="AV549" s="8"/>
      <c r="AW549" s="8"/>
      <c r="AX549" s="8"/>
      <c r="AY549" s="8"/>
      <c r="AZ549" s="8"/>
      <c r="BA549" s="8"/>
      <c r="BB549" s="8"/>
      <c r="BC549" s="8"/>
      <c r="BD549" s="8"/>
      <c r="BE549" s="8"/>
      <c r="BF549" s="8"/>
      <c r="BG549" s="8"/>
      <c r="BH549" s="8"/>
      <c r="BI549" s="8"/>
      <c r="BJ549" s="8"/>
      <c r="BK549" s="8"/>
      <c r="BL549" s="8"/>
      <c r="BM549" s="8"/>
      <c r="BN549" s="8"/>
      <c r="BO549" s="8"/>
      <c r="BP549" s="8"/>
      <c r="BQ549" s="8"/>
      <c r="BR549" s="8"/>
      <c r="BS549" s="8"/>
      <c r="BT549" s="8"/>
      <c r="BU549" s="8"/>
      <c r="BV549" s="8"/>
      <c r="BW549" s="8"/>
      <c r="BX549" s="8"/>
      <c r="BY549" s="8"/>
      <c r="BZ549" s="8"/>
      <c r="CA549" s="8"/>
      <c r="CB549" s="8"/>
      <c r="CC549" s="8"/>
      <c r="CD549" s="8"/>
      <c r="CE549" s="8"/>
      <c r="CF549" s="8"/>
    </row>
    <row r="550" spans="1:84" ht="15.75" customHeight="1" x14ac:dyDescent="0.25">
      <c r="A550" s="8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27"/>
      <c r="W550" s="27"/>
      <c r="X550" s="27"/>
      <c r="Y550" s="27"/>
      <c r="Z550" s="27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8"/>
      <c r="AQ550" s="8"/>
      <c r="AR550" s="8"/>
      <c r="AS550" s="8"/>
      <c r="AT550" s="8"/>
      <c r="AU550" s="8"/>
      <c r="AV550" s="8"/>
      <c r="AW550" s="8"/>
      <c r="AX550" s="8"/>
      <c r="AY550" s="8"/>
      <c r="AZ550" s="8"/>
      <c r="BA550" s="8"/>
      <c r="BB550" s="8"/>
      <c r="BC550" s="8"/>
      <c r="BD550" s="8"/>
      <c r="BE550" s="8"/>
      <c r="BF550" s="8"/>
      <c r="BG550" s="8"/>
      <c r="BH550" s="8"/>
      <c r="BI550" s="8"/>
      <c r="BJ550" s="8"/>
      <c r="BK550" s="8"/>
      <c r="BL550" s="8"/>
      <c r="BM550" s="8"/>
      <c r="BN550" s="8"/>
      <c r="BO550" s="8"/>
      <c r="BP550" s="8"/>
      <c r="BQ550" s="8"/>
      <c r="BR550" s="8"/>
      <c r="BS550" s="8"/>
      <c r="BT550" s="8"/>
      <c r="BU550" s="8"/>
      <c r="BV550" s="8"/>
      <c r="BW550" s="8"/>
      <c r="BX550" s="8"/>
      <c r="BY550" s="8"/>
      <c r="BZ550" s="8"/>
      <c r="CA550" s="8"/>
      <c r="CB550" s="8"/>
      <c r="CC550" s="8"/>
      <c r="CD550" s="8"/>
      <c r="CE550" s="8"/>
      <c r="CF550" s="8"/>
    </row>
    <row r="551" spans="1:84" ht="15.75" customHeight="1" x14ac:dyDescent="0.25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27"/>
      <c r="W551" s="27"/>
      <c r="X551" s="27"/>
      <c r="Y551" s="27"/>
      <c r="Z551" s="27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8"/>
      <c r="AQ551" s="8"/>
      <c r="AR551" s="8"/>
      <c r="AS551" s="8"/>
      <c r="AT551" s="8"/>
      <c r="AU551" s="8"/>
      <c r="AV551" s="8"/>
      <c r="AW551" s="8"/>
      <c r="AX551" s="8"/>
      <c r="AY551" s="8"/>
      <c r="AZ551" s="8"/>
      <c r="BA551" s="8"/>
      <c r="BB551" s="8"/>
      <c r="BC551" s="8"/>
      <c r="BD551" s="8"/>
      <c r="BE551" s="8"/>
      <c r="BF551" s="8"/>
      <c r="BG551" s="8"/>
      <c r="BH551" s="8"/>
      <c r="BI551" s="8"/>
      <c r="BJ551" s="8"/>
      <c r="BK551" s="8"/>
      <c r="BL551" s="8"/>
      <c r="BM551" s="8"/>
      <c r="BN551" s="8"/>
      <c r="BO551" s="8"/>
      <c r="BP551" s="8"/>
      <c r="BQ551" s="8"/>
      <c r="BR551" s="8"/>
      <c r="BS551" s="8"/>
      <c r="BT551" s="8"/>
      <c r="BU551" s="8"/>
      <c r="BV551" s="8"/>
      <c r="BW551" s="8"/>
      <c r="BX551" s="8"/>
      <c r="BY551" s="8"/>
      <c r="BZ551" s="8"/>
      <c r="CA551" s="8"/>
      <c r="CB551" s="8"/>
      <c r="CC551" s="8"/>
      <c r="CD551" s="8"/>
      <c r="CE551" s="8"/>
      <c r="CF551" s="8"/>
    </row>
    <row r="552" spans="1:84" ht="15.75" customHeight="1" x14ac:dyDescent="0.25">
      <c r="A552" s="8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27"/>
      <c r="W552" s="27"/>
      <c r="X552" s="27"/>
      <c r="Y552" s="27"/>
      <c r="Z552" s="27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  <c r="AQ552" s="8"/>
      <c r="AR552" s="8"/>
      <c r="AS552" s="8"/>
      <c r="AT552" s="8"/>
      <c r="AU552" s="8"/>
      <c r="AV552" s="8"/>
      <c r="AW552" s="8"/>
      <c r="AX552" s="8"/>
      <c r="AY552" s="8"/>
      <c r="AZ552" s="8"/>
      <c r="BA552" s="8"/>
      <c r="BB552" s="8"/>
      <c r="BC552" s="8"/>
      <c r="BD552" s="8"/>
      <c r="BE552" s="8"/>
      <c r="BF552" s="8"/>
      <c r="BG552" s="8"/>
      <c r="BH552" s="8"/>
      <c r="BI552" s="8"/>
      <c r="BJ552" s="8"/>
      <c r="BK552" s="8"/>
      <c r="BL552" s="8"/>
      <c r="BM552" s="8"/>
      <c r="BN552" s="8"/>
      <c r="BO552" s="8"/>
      <c r="BP552" s="8"/>
      <c r="BQ552" s="8"/>
      <c r="BR552" s="8"/>
      <c r="BS552" s="8"/>
      <c r="BT552" s="8"/>
      <c r="BU552" s="8"/>
      <c r="BV552" s="8"/>
      <c r="BW552" s="8"/>
      <c r="BX552" s="8"/>
      <c r="BY552" s="8"/>
      <c r="BZ552" s="8"/>
      <c r="CA552" s="8"/>
      <c r="CB552" s="8"/>
      <c r="CC552" s="8"/>
      <c r="CD552" s="8"/>
      <c r="CE552" s="8"/>
      <c r="CF552" s="8"/>
    </row>
    <row r="553" spans="1:84" ht="15.75" customHeight="1" x14ac:dyDescent="0.25">
      <c r="A553" s="8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27"/>
      <c r="W553" s="27"/>
      <c r="X553" s="27"/>
      <c r="Y553" s="27"/>
      <c r="Z553" s="27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  <c r="AQ553" s="8"/>
      <c r="AR553" s="8"/>
      <c r="AS553" s="8"/>
      <c r="AT553" s="8"/>
      <c r="AU553" s="8"/>
      <c r="AV553" s="8"/>
      <c r="AW553" s="8"/>
      <c r="AX553" s="8"/>
      <c r="AY553" s="8"/>
      <c r="AZ553" s="8"/>
      <c r="BA553" s="8"/>
      <c r="BB553" s="8"/>
      <c r="BC553" s="8"/>
      <c r="BD553" s="8"/>
      <c r="BE553" s="8"/>
      <c r="BF553" s="8"/>
      <c r="BG553" s="8"/>
      <c r="BH553" s="8"/>
      <c r="BI553" s="8"/>
      <c r="BJ553" s="8"/>
      <c r="BK553" s="8"/>
      <c r="BL553" s="8"/>
      <c r="BM553" s="8"/>
      <c r="BN553" s="8"/>
      <c r="BO553" s="8"/>
      <c r="BP553" s="8"/>
      <c r="BQ553" s="8"/>
      <c r="BR553" s="8"/>
      <c r="BS553" s="8"/>
      <c r="BT553" s="8"/>
      <c r="BU553" s="8"/>
      <c r="BV553" s="8"/>
      <c r="BW553" s="8"/>
      <c r="BX553" s="8"/>
      <c r="BY553" s="8"/>
      <c r="BZ553" s="8"/>
      <c r="CA553" s="8"/>
      <c r="CB553" s="8"/>
      <c r="CC553" s="8"/>
      <c r="CD553" s="8"/>
      <c r="CE553" s="8"/>
      <c r="CF553" s="8"/>
    </row>
    <row r="554" spans="1:84" ht="15.75" customHeight="1" x14ac:dyDescent="0.25">
      <c r="A554" s="8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27"/>
      <c r="W554" s="27"/>
      <c r="X554" s="27"/>
      <c r="Y554" s="27"/>
      <c r="Z554" s="27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  <c r="AN554" s="8"/>
      <c r="AO554" s="8"/>
      <c r="AP554" s="8"/>
      <c r="AQ554" s="8"/>
      <c r="AR554" s="8"/>
      <c r="AS554" s="8"/>
      <c r="AT554" s="8"/>
      <c r="AU554" s="8"/>
      <c r="AV554" s="8"/>
      <c r="AW554" s="8"/>
      <c r="AX554" s="8"/>
      <c r="AY554" s="8"/>
      <c r="AZ554" s="8"/>
      <c r="BA554" s="8"/>
      <c r="BB554" s="8"/>
      <c r="BC554" s="8"/>
      <c r="BD554" s="8"/>
      <c r="BE554" s="8"/>
      <c r="BF554" s="8"/>
      <c r="BG554" s="8"/>
      <c r="BH554" s="8"/>
      <c r="BI554" s="8"/>
      <c r="BJ554" s="8"/>
      <c r="BK554" s="8"/>
      <c r="BL554" s="8"/>
      <c r="BM554" s="8"/>
      <c r="BN554" s="8"/>
      <c r="BO554" s="8"/>
      <c r="BP554" s="8"/>
      <c r="BQ554" s="8"/>
      <c r="BR554" s="8"/>
      <c r="BS554" s="8"/>
      <c r="BT554" s="8"/>
      <c r="BU554" s="8"/>
      <c r="BV554" s="8"/>
      <c r="BW554" s="8"/>
      <c r="BX554" s="8"/>
      <c r="BY554" s="8"/>
      <c r="BZ554" s="8"/>
      <c r="CA554" s="8"/>
      <c r="CB554" s="8"/>
      <c r="CC554" s="8"/>
      <c r="CD554" s="8"/>
      <c r="CE554" s="8"/>
      <c r="CF554" s="8"/>
    </row>
    <row r="555" spans="1:84" ht="15.75" customHeight="1" x14ac:dyDescent="0.25">
      <c r="A555" s="8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27"/>
      <c r="W555" s="27"/>
      <c r="X555" s="27"/>
      <c r="Y555" s="27"/>
      <c r="Z555" s="27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  <c r="AN555" s="8"/>
      <c r="AO555" s="8"/>
      <c r="AP555" s="8"/>
      <c r="AQ555" s="8"/>
      <c r="AR555" s="8"/>
      <c r="AS555" s="8"/>
      <c r="AT555" s="8"/>
      <c r="AU555" s="8"/>
      <c r="AV555" s="8"/>
      <c r="AW555" s="8"/>
      <c r="AX555" s="8"/>
      <c r="AY555" s="8"/>
      <c r="AZ555" s="8"/>
      <c r="BA555" s="8"/>
      <c r="BB555" s="8"/>
      <c r="BC555" s="8"/>
      <c r="BD555" s="8"/>
      <c r="BE555" s="8"/>
      <c r="BF555" s="8"/>
      <c r="BG555" s="8"/>
      <c r="BH555" s="8"/>
      <c r="BI555" s="8"/>
      <c r="BJ555" s="8"/>
      <c r="BK555" s="8"/>
      <c r="BL555" s="8"/>
      <c r="BM555" s="8"/>
      <c r="BN555" s="8"/>
      <c r="BO555" s="8"/>
      <c r="BP555" s="8"/>
      <c r="BQ555" s="8"/>
      <c r="BR555" s="8"/>
      <c r="BS555" s="8"/>
      <c r="BT555" s="8"/>
      <c r="BU555" s="8"/>
      <c r="BV555" s="8"/>
      <c r="BW555" s="8"/>
      <c r="BX555" s="8"/>
      <c r="BY555" s="8"/>
      <c r="BZ555" s="8"/>
      <c r="CA555" s="8"/>
      <c r="CB555" s="8"/>
      <c r="CC555" s="8"/>
      <c r="CD555" s="8"/>
      <c r="CE555" s="8"/>
      <c r="CF555" s="8"/>
    </row>
    <row r="556" spans="1:84" ht="15.75" customHeight="1" x14ac:dyDescent="0.25">
      <c r="A556" s="8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27"/>
      <c r="W556" s="27"/>
      <c r="X556" s="27"/>
      <c r="Y556" s="27"/>
      <c r="Z556" s="27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  <c r="AL556" s="8"/>
      <c r="AM556" s="8"/>
      <c r="AN556" s="8"/>
      <c r="AO556" s="8"/>
      <c r="AP556" s="8"/>
      <c r="AQ556" s="8"/>
      <c r="AR556" s="8"/>
      <c r="AS556" s="8"/>
      <c r="AT556" s="8"/>
      <c r="AU556" s="8"/>
      <c r="AV556" s="8"/>
      <c r="AW556" s="8"/>
      <c r="AX556" s="8"/>
      <c r="AY556" s="8"/>
      <c r="AZ556" s="8"/>
      <c r="BA556" s="8"/>
      <c r="BB556" s="8"/>
      <c r="BC556" s="8"/>
      <c r="BD556" s="8"/>
      <c r="BE556" s="8"/>
      <c r="BF556" s="8"/>
      <c r="BG556" s="8"/>
      <c r="BH556" s="8"/>
      <c r="BI556" s="8"/>
      <c r="BJ556" s="8"/>
      <c r="BK556" s="8"/>
      <c r="BL556" s="8"/>
      <c r="BM556" s="8"/>
      <c r="BN556" s="8"/>
      <c r="BO556" s="8"/>
      <c r="BP556" s="8"/>
      <c r="BQ556" s="8"/>
      <c r="BR556" s="8"/>
      <c r="BS556" s="8"/>
      <c r="BT556" s="8"/>
      <c r="BU556" s="8"/>
      <c r="BV556" s="8"/>
      <c r="BW556" s="8"/>
      <c r="BX556" s="8"/>
      <c r="BY556" s="8"/>
      <c r="BZ556" s="8"/>
      <c r="CA556" s="8"/>
      <c r="CB556" s="8"/>
      <c r="CC556" s="8"/>
      <c r="CD556" s="8"/>
      <c r="CE556" s="8"/>
      <c r="CF556" s="8"/>
    </row>
    <row r="557" spans="1:84" ht="15.75" customHeight="1" x14ac:dyDescent="0.25">
      <c r="A557" s="8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27"/>
      <c r="W557" s="27"/>
      <c r="X557" s="27"/>
      <c r="Y557" s="27"/>
      <c r="Z557" s="27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  <c r="AL557" s="8"/>
      <c r="AM557" s="8"/>
      <c r="AN557" s="8"/>
      <c r="AO557" s="8"/>
      <c r="AP557" s="8"/>
      <c r="AQ557" s="8"/>
      <c r="AR557" s="8"/>
      <c r="AS557" s="8"/>
      <c r="AT557" s="8"/>
      <c r="AU557" s="8"/>
      <c r="AV557" s="8"/>
      <c r="AW557" s="8"/>
      <c r="AX557" s="8"/>
      <c r="AY557" s="8"/>
      <c r="AZ557" s="8"/>
      <c r="BA557" s="8"/>
      <c r="BB557" s="8"/>
      <c r="BC557" s="8"/>
      <c r="BD557" s="8"/>
      <c r="BE557" s="8"/>
      <c r="BF557" s="8"/>
      <c r="BG557" s="8"/>
      <c r="BH557" s="8"/>
      <c r="BI557" s="8"/>
      <c r="BJ557" s="8"/>
      <c r="BK557" s="8"/>
      <c r="BL557" s="8"/>
      <c r="BM557" s="8"/>
      <c r="BN557" s="8"/>
      <c r="BO557" s="8"/>
      <c r="BP557" s="8"/>
      <c r="BQ557" s="8"/>
      <c r="BR557" s="8"/>
      <c r="BS557" s="8"/>
      <c r="BT557" s="8"/>
      <c r="BU557" s="8"/>
      <c r="BV557" s="8"/>
      <c r="BW557" s="8"/>
      <c r="BX557" s="8"/>
      <c r="BY557" s="8"/>
      <c r="BZ557" s="8"/>
      <c r="CA557" s="8"/>
      <c r="CB557" s="8"/>
      <c r="CC557" s="8"/>
      <c r="CD557" s="8"/>
      <c r="CE557" s="8"/>
      <c r="CF557" s="8"/>
    </row>
    <row r="558" spans="1:84" ht="15.75" customHeight="1" x14ac:dyDescent="0.25">
      <c r="A558" s="8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27"/>
      <c r="W558" s="27"/>
      <c r="X558" s="27"/>
      <c r="Y558" s="27"/>
      <c r="Z558" s="27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  <c r="AL558" s="8"/>
      <c r="AM558" s="8"/>
      <c r="AN558" s="8"/>
      <c r="AO558" s="8"/>
      <c r="AP558" s="8"/>
      <c r="AQ558" s="8"/>
      <c r="AR558" s="8"/>
      <c r="AS558" s="8"/>
      <c r="AT558" s="8"/>
      <c r="AU558" s="8"/>
      <c r="AV558" s="8"/>
      <c r="AW558" s="8"/>
      <c r="AX558" s="8"/>
      <c r="AY558" s="8"/>
      <c r="AZ558" s="8"/>
      <c r="BA558" s="8"/>
      <c r="BB558" s="8"/>
      <c r="BC558" s="8"/>
      <c r="BD558" s="8"/>
      <c r="BE558" s="8"/>
      <c r="BF558" s="8"/>
      <c r="BG558" s="8"/>
      <c r="BH558" s="8"/>
      <c r="BI558" s="8"/>
      <c r="BJ558" s="8"/>
      <c r="BK558" s="8"/>
      <c r="BL558" s="8"/>
      <c r="BM558" s="8"/>
      <c r="BN558" s="8"/>
      <c r="BO558" s="8"/>
      <c r="BP558" s="8"/>
      <c r="BQ558" s="8"/>
      <c r="BR558" s="8"/>
      <c r="BS558" s="8"/>
      <c r="BT558" s="8"/>
      <c r="BU558" s="8"/>
      <c r="BV558" s="8"/>
      <c r="BW558" s="8"/>
      <c r="BX558" s="8"/>
      <c r="BY558" s="8"/>
      <c r="BZ558" s="8"/>
      <c r="CA558" s="8"/>
      <c r="CB558" s="8"/>
      <c r="CC558" s="8"/>
      <c r="CD558" s="8"/>
      <c r="CE558" s="8"/>
      <c r="CF558" s="8"/>
    </row>
    <row r="559" spans="1:84" ht="15.75" customHeight="1" x14ac:dyDescent="0.25">
      <c r="A559" s="8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27"/>
      <c r="W559" s="27"/>
      <c r="X559" s="27"/>
      <c r="Y559" s="27"/>
      <c r="Z559" s="27"/>
      <c r="AA559" s="8"/>
      <c r="AB559" s="8"/>
      <c r="AC559" s="8"/>
      <c r="AD559" s="8"/>
      <c r="AE559" s="8"/>
      <c r="AF559" s="8"/>
      <c r="AG559" s="8"/>
      <c r="AH559" s="8"/>
      <c r="AI559" s="8"/>
      <c r="AJ559" s="8"/>
      <c r="AK559" s="8"/>
      <c r="AL559" s="8"/>
      <c r="AM559" s="8"/>
      <c r="AN559" s="8"/>
      <c r="AO559" s="8"/>
      <c r="AP559" s="8"/>
      <c r="AQ559" s="8"/>
      <c r="AR559" s="8"/>
      <c r="AS559" s="8"/>
      <c r="AT559" s="8"/>
      <c r="AU559" s="8"/>
      <c r="AV559" s="8"/>
      <c r="AW559" s="8"/>
      <c r="AX559" s="8"/>
      <c r="AY559" s="8"/>
      <c r="AZ559" s="8"/>
      <c r="BA559" s="8"/>
      <c r="BB559" s="8"/>
      <c r="BC559" s="8"/>
      <c r="BD559" s="8"/>
      <c r="BE559" s="8"/>
      <c r="BF559" s="8"/>
      <c r="BG559" s="8"/>
      <c r="BH559" s="8"/>
      <c r="BI559" s="8"/>
      <c r="BJ559" s="8"/>
      <c r="BK559" s="8"/>
      <c r="BL559" s="8"/>
      <c r="BM559" s="8"/>
      <c r="BN559" s="8"/>
      <c r="BO559" s="8"/>
      <c r="BP559" s="8"/>
      <c r="BQ559" s="8"/>
      <c r="BR559" s="8"/>
      <c r="BS559" s="8"/>
      <c r="BT559" s="8"/>
      <c r="BU559" s="8"/>
      <c r="BV559" s="8"/>
      <c r="BW559" s="8"/>
      <c r="BX559" s="8"/>
      <c r="BY559" s="8"/>
      <c r="BZ559" s="8"/>
      <c r="CA559" s="8"/>
      <c r="CB559" s="8"/>
      <c r="CC559" s="8"/>
      <c r="CD559" s="8"/>
      <c r="CE559" s="8"/>
      <c r="CF559" s="8"/>
    </row>
    <row r="560" spans="1:84" ht="15.75" customHeight="1" x14ac:dyDescent="0.25">
      <c r="A560" s="8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27"/>
      <c r="W560" s="27"/>
      <c r="X560" s="27"/>
      <c r="Y560" s="27"/>
      <c r="Z560" s="27"/>
      <c r="AA560" s="8"/>
      <c r="AB560" s="8"/>
      <c r="AC560" s="8"/>
      <c r="AD560" s="8"/>
      <c r="AE560" s="8"/>
      <c r="AF560" s="8"/>
      <c r="AG560" s="8"/>
      <c r="AH560" s="8"/>
      <c r="AI560" s="8"/>
      <c r="AJ560" s="8"/>
      <c r="AK560" s="8"/>
      <c r="AL560" s="8"/>
      <c r="AM560" s="8"/>
      <c r="AN560" s="8"/>
      <c r="AO560" s="8"/>
      <c r="AP560" s="8"/>
      <c r="AQ560" s="8"/>
      <c r="AR560" s="8"/>
      <c r="AS560" s="8"/>
      <c r="AT560" s="8"/>
      <c r="AU560" s="8"/>
      <c r="AV560" s="8"/>
      <c r="AW560" s="8"/>
      <c r="AX560" s="8"/>
      <c r="AY560" s="8"/>
      <c r="AZ560" s="8"/>
      <c r="BA560" s="8"/>
      <c r="BB560" s="8"/>
      <c r="BC560" s="8"/>
      <c r="BD560" s="8"/>
      <c r="BE560" s="8"/>
      <c r="BF560" s="8"/>
      <c r="BG560" s="8"/>
      <c r="BH560" s="8"/>
      <c r="BI560" s="8"/>
      <c r="BJ560" s="8"/>
      <c r="BK560" s="8"/>
      <c r="BL560" s="8"/>
      <c r="BM560" s="8"/>
      <c r="BN560" s="8"/>
      <c r="BO560" s="8"/>
      <c r="BP560" s="8"/>
      <c r="BQ560" s="8"/>
      <c r="BR560" s="8"/>
      <c r="BS560" s="8"/>
      <c r="BT560" s="8"/>
      <c r="BU560" s="8"/>
      <c r="BV560" s="8"/>
      <c r="BW560" s="8"/>
      <c r="BX560" s="8"/>
      <c r="BY560" s="8"/>
      <c r="BZ560" s="8"/>
      <c r="CA560" s="8"/>
      <c r="CB560" s="8"/>
      <c r="CC560" s="8"/>
      <c r="CD560" s="8"/>
      <c r="CE560" s="8"/>
      <c r="CF560" s="8"/>
    </row>
    <row r="561" spans="1:84" ht="15.75" customHeight="1" x14ac:dyDescent="0.25">
      <c r="A561" s="8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27"/>
      <c r="W561" s="27"/>
      <c r="X561" s="27"/>
      <c r="Y561" s="27"/>
      <c r="Z561" s="27"/>
      <c r="AA561" s="8"/>
      <c r="AB561" s="8"/>
      <c r="AC561" s="8"/>
      <c r="AD561" s="8"/>
      <c r="AE561" s="8"/>
      <c r="AF561" s="8"/>
      <c r="AG561" s="8"/>
      <c r="AH561" s="8"/>
      <c r="AI561" s="8"/>
      <c r="AJ561" s="8"/>
      <c r="AK561" s="8"/>
      <c r="AL561" s="8"/>
      <c r="AM561" s="8"/>
      <c r="AN561" s="8"/>
      <c r="AO561" s="8"/>
      <c r="AP561" s="8"/>
      <c r="AQ561" s="8"/>
      <c r="AR561" s="8"/>
      <c r="AS561" s="8"/>
      <c r="AT561" s="8"/>
      <c r="AU561" s="8"/>
      <c r="AV561" s="8"/>
      <c r="AW561" s="8"/>
      <c r="AX561" s="8"/>
      <c r="AY561" s="8"/>
      <c r="AZ561" s="8"/>
      <c r="BA561" s="8"/>
      <c r="BB561" s="8"/>
      <c r="BC561" s="8"/>
      <c r="BD561" s="8"/>
      <c r="BE561" s="8"/>
      <c r="BF561" s="8"/>
      <c r="BG561" s="8"/>
      <c r="BH561" s="8"/>
      <c r="BI561" s="8"/>
      <c r="BJ561" s="8"/>
      <c r="BK561" s="8"/>
      <c r="BL561" s="8"/>
      <c r="BM561" s="8"/>
      <c r="BN561" s="8"/>
      <c r="BO561" s="8"/>
      <c r="BP561" s="8"/>
      <c r="BQ561" s="8"/>
      <c r="BR561" s="8"/>
      <c r="BS561" s="8"/>
      <c r="BT561" s="8"/>
      <c r="BU561" s="8"/>
      <c r="BV561" s="8"/>
      <c r="BW561" s="8"/>
      <c r="BX561" s="8"/>
      <c r="BY561" s="8"/>
      <c r="BZ561" s="8"/>
      <c r="CA561" s="8"/>
      <c r="CB561" s="8"/>
      <c r="CC561" s="8"/>
      <c r="CD561" s="8"/>
      <c r="CE561" s="8"/>
      <c r="CF561" s="8"/>
    </row>
    <row r="562" spans="1:84" ht="15.75" customHeight="1" x14ac:dyDescent="0.25">
      <c r="A562" s="8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27"/>
      <c r="W562" s="27"/>
      <c r="X562" s="27"/>
      <c r="Y562" s="27"/>
      <c r="Z562" s="27"/>
      <c r="AA562" s="8"/>
      <c r="AB562" s="8"/>
      <c r="AC562" s="8"/>
      <c r="AD562" s="8"/>
      <c r="AE562" s="8"/>
      <c r="AF562" s="8"/>
      <c r="AG562" s="8"/>
      <c r="AH562" s="8"/>
      <c r="AI562" s="8"/>
      <c r="AJ562" s="8"/>
      <c r="AK562" s="8"/>
      <c r="AL562" s="8"/>
      <c r="AM562" s="8"/>
      <c r="AN562" s="8"/>
      <c r="AO562" s="8"/>
      <c r="AP562" s="8"/>
      <c r="AQ562" s="8"/>
      <c r="AR562" s="8"/>
      <c r="AS562" s="8"/>
      <c r="AT562" s="8"/>
      <c r="AU562" s="8"/>
      <c r="AV562" s="8"/>
      <c r="AW562" s="8"/>
      <c r="AX562" s="8"/>
      <c r="AY562" s="8"/>
      <c r="AZ562" s="8"/>
      <c r="BA562" s="8"/>
      <c r="BB562" s="8"/>
      <c r="BC562" s="8"/>
      <c r="BD562" s="8"/>
      <c r="BE562" s="8"/>
      <c r="BF562" s="8"/>
      <c r="BG562" s="8"/>
      <c r="BH562" s="8"/>
      <c r="BI562" s="8"/>
      <c r="BJ562" s="8"/>
      <c r="BK562" s="8"/>
      <c r="BL562" s="8"/>
      <c r="BM562" s="8"/>
      <c r="BN562" s="8"/>
      <c r="BO562" s="8"/>
      <c r="BP562" s="8"/>
      <c r="BQ562" s="8"/>
      <c r="BR562" s="8"/>
      <c r="BS562" s="8"/>
      <c r="BT562" s="8"/>
      <c r="BU562" s="8"/>
      <c r="BV562" s="8"/>
      <c r="BW562" s="8"/>
      <c r="BX562" s="8"/>
      <c r="BY562" s="8"/>
      <c r="BZ562" s="8"/>
      <c r="CA562" s="8"/>
      <c r="CB562" s="8"/>
      <c r="CC562" s="8"/>
      <c r="CD562" s="8"/>
      <c r="CE562" s="8"/>
      <c r="CF562" s="8"/>
    </row>
    <row r="563" spans="1:84" ht="15.75" customHeight="1" x14ac:dyDescent="0.25">
      <c r="A563" s="8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27"/>
      <c r="W563" s="27"/>
      <c r="X563" s="27"/>
      <c r="Y563" s="27"/>
      <c r="Z563" s="27"/>
      <c r="AA563" s="8"/>
      <c r="AB563" s="8"/>
      <c r="AC563" s="8"/>
      <c r="AD563" s="8"/>
      <c r="AE563" s="8"/>
      <c r="AF563" s="8"/>
      <c r="AG563" s="8"/>
      <c r="AH563" s="8"/>
      <c r="AI563" s="8"/>
      <c r="AJ563" s="8"/>
      <c r="AK563" s="8"/>
      <c r="AL563" s="8"/>
      <c r="AM563" s="8"/>
      <c r="AN563" s="8"/>
      <c r="AO563" s="8"/>
      <c r="AP563" s="8"/>
      <c r="AQ563" s="8"/>
      <c r="AR563" s="8"/>
      <c r="AS563" s="8"/>
      <c r="AT563" s="8"/>
      <c r="AU563" s="8"/>
      <c r="AV563" s="8"/>
      <c r="AW563" s="8"/>
      <c r="AX563" s="8"/>
      <c r="AY563" s="8"/>
      <c r="AZ563" s="8"/>
      <c r="BA563" s="8"/>
      <c r="BB563" s="8"/>
      <c r="BC563" s="8"/>
      <c r="BD563" s="8"/>
      <c r="BE563" s="8"/>
      <c r="BF563" s="8"/>
      <c r="BG563" s="8"/>
      <c r="BH563" s="8"/>
      <c r="BI563" s="8"/>
      <c r="BJ563" s="8"/>
      <c r="BK563" s="8"/>
      <c r="BL563" s="8"/>
      <c r="BM563" s="8"/>
      <c r="BN563" s="8"/>
      <c r="BO563" s="8"/>
      <c r="BP563" s="8"/>
      <c r="BQ563" s="8"/>
      <c r="BR563" s="8"/>
      <c r="BS563" s="8"/>
      <c r="BT563" s="8"/>
      <c r="BU563" s="8"/>
      <c r="BV563" s="8"/>
      <c r="BW563" s="8"/>
      <c r="BX563" s="8"/>
      <c r="BY563" s="8"/>
      <c r="BZ563" s="8"/>
      <c r="CA563" s="8"/>
      <c r="CB563" s="8"/>
      <c r="CC563" s="8"/>
      <c r="CD563" s="8"/>
      <c r="CE563" s="8"/>
      <c r="CF563" s="8"/>
    </row>
    <row r="564" spans="1:84" ht="15.75" customHeight="1" x14ac:dyDescent="0.25">
      <c r="A564" s="8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27"/>
      <c r="W564" s="27"/>
      <c r="X564" s="27"/>
      <c r="Y564" s="27"/>
      <c r="Z564" s="27"/>
      <c r="AA564" s="8"/>
      <c r="AB564" s="8"/>
      <c r="AC564" s="8"/>
      <c r="AD564" s="8"/>
      <c r="AE564" s="8"/>
      <c r="AF564" s="8"/>
      <c r="AG564" s="8"/>
      <c r="AH564" s="8"/>
      <c r="AI564" s="8"/>
      <c r="AJ564" s="8"/>
      <c r="AK564" s="8"/>
      <c r="AL564" s="8"/>
      <c r="AM564" s="8"/>
      <c r="AN564" s="8"/>
      <c r="AO564" s="8"/>
      <c r="AP564" s="8"/>
      <c r="AQ564" s="8"/>
      <c r="AR564" s="8"/>
      <c r="AS564" s="8"/>
      <c r="AT564" s="8"/>
      <c r="AU564" s="8"/>
      <c r="AV564" s="8"/>
      <c r="AW564" s="8"/>
      <c r="AX564" s="8"/>
      <c r="AY564" s="8"/>
      <c r="AZ564" s="8"/>
      <c r="BA564" s="8"/>
      <c r="BB564" s="8"/>
      <c r="BC564" s="8"/>
      <c r="BD564" s="8"/>
      <c r="BE564" s="8"/>
      <c r="BF564" s="8"/>
      <c r="BG564" s="8"/>
      <c r="BH564" s="8"/>
      <c r="BI564" s="8"/>
      <c r="BJ564" s="8"/>
      <c r="BK564" s="8"/>
      <c r="BL564" s="8"/>
      <c r="BM564" s="8"/>
      <c r="BN564" s="8"/>
      <c r="BO564" s="8"/>
      <c r="BP564" s="8"/>
      <c r="BQ564" s="8"/>
      <c r="BR564" s="8"/>
      <c r="BS564" s="8"/>
      <c r="BT564" s="8"/>
      <c r="BU564" s="8"/>
      <c r="BV564" s="8"/>
      <c r="BW564" s="8"/>
      <c r="BX564" s="8"/>
      <c r="BY564" s="8"/>
      <c r="BZ564" s="8"/>
      <c r="CA564" s="8"/>
      <c r="CB564" s="8"/>
      <c r="CC564" s="8"/>
      <c r="CD564" s="8"/>
      <c r="CE564" s="8"/>
      <c r="CF564" s="8"/>
    </row>
    <row r="565" spans="1:84" ht="15.75" customHeight="1" x14ac:dyDescent="0.25">
      <c r="A565" s="8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27"/>
      <c r="W565" s="27"/>
      <c r="X565" s="27"/>
      <c r="Y565" s="27"/>
      <c r="Z565" s="27"/>
      <c r="AA565" s="8"/>
      <c r="AB565" s="8"/>
      <c r="AC565" s="8"/>
      <c r="AD565" s="8"/>
      <c r="AE565" s="8"/>
      <c r="AF565" s="8"/>
      <c r="AG565" s="8"/>
      <c r="AH565" s="8"/>
      <c r="AI565" s="8"/>
      <c r="AJ565" s="8"/>
      <c r="AK565" s="8"/>
      <c r="AL565" s="8"/>
      <c r="AM565" s="8"/>
      <c r="AN565" s="8"/>
      <c r="AO565" s="8"/>
      <c r="AP565" s="8"/>
      <c r="AQ565" s="8"/>
      <c r="AR565" s="8"/>
      <c r="AS565" s="8"/>
      <c r="AT565" s="8"/>
      <c r="AU565" s="8"/>
      <c r="AV565" s="8"/>
      <c r="AW565" s="8"/>
      <c r="AX565" s="8"/>
      <c r="AY565" s="8"/>
      <c r="AZ565" s="8"/>
      <c r="BA565" s="8"/>
      <c r="BB565" s="8"/>
      <c r="BC565" s="8"/>
      <c r="BD565" s="8"/>
      <c r="BE565" s="8"/>
      <c r="BF565" s="8"/>
      <c r="BG565" s="8"/>
      <c r="BH565" s="8"/>
      <c r="BI565" s="8"/>
      <c r="BJ565" s="8"/>
      <c r="BK565" s="8"/>
      <c r="BL565" s="8"/>
      <c r="BM565" s="8"/>
      <c r="BN565" s="8"/>
      <c r="BO565" s="8"/>
      <c r="BP565" s="8"/>
      <c r="BQ565" s="8"/>
      <c r="BR565" s="8"/>
      <c r="BS565" s="8"/>
      <c r="BT565" s="8"/>
      <c r="BU565" s="8"/>
      <c r="BV565" s="8"/>
      <c r="BW565" s="8"/>
      <c r="BX565" s="8"/>
      <c r="BY565" s="8"/>
      <c r="BZ565" s="8"/>
      <c r="CA565" s="8"/>
      <c r="CB565" s="8"/>
      <c r="CC565" s="8"/>
      <c r="CD565" s="8"/>
      <c r="CE565" s="8"/>
      <c r="CF565" s="8"/>
    </row>
    <row r="566" spans="1:84" ht="15.75" customHeight="1" x14ac:dyDescent="0.25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27"/>
      <c r="W566" s="27"/>
      <c r="X566" s="27"/>
      <c r="Y566" s="27"/>
      <c r="Z566" s="27"/>
      <c r="AA566" s="8"/>
      <c r="AB566" s="8"/>
      <c r="AC566" s="8"/>
      <c r="AD566" s="8"/>
      <c r="AE566" s="8"/>
      <c r="AF566" s="8"/>
      <c r="AG566" s="8"/>
      <c r="AH566" s="8"/>
      <c r="AI566" s="8"/>
      <c r="AJ566" s="8"/>
      <c r="AK566" s="8"/>
      <c r="AL566" s="8"/>
      <c r="AM566" s="8"/>
      <c r="AN566" s="8"/>
      <c r="AO566" s="8"/>
      <c r="AP566" s="8"/>
      <c r="AQ566" s="8"/>
      <c r="AR566" s="8"/>
      <c r="AS566" s="8"/>
      <c r="AT566" s="8"/>
      <c r="AU566" s="8"/>
      <c r="AV566" s="8"/>
      <c r="AW566" s="8"/>
      <c r="AX566" s="8"/>
      <c r="AY566" s="8"/>
      <c r="AZ566" s="8"/>
      <c r="BA566" s="8"/>
      <c r="BB566" s="8"/>
      <c r="BC566" s="8"/>
      <c r="BD566" s="8"/>
      <c r="BE566" s="8"/>
      <c r="BF566" s="8"/>
      <c r="BG566" s="8"/>
      <c r="BH566" s="8"/>
      <c r="BI566" s="8"/>
      <c r="BJ566" s="8"/>
      <c r="BK566" s="8"/>
      <c r="BL566" s="8"/>
      <c r="BM566" s="8"/>
      <c r="BN566" s="8"/>
      <c r="BO566" s="8"/>
      <c r="BP566" s="8"/>
      <c r="BQ566" s="8"/>
      <c r="BR566" s="8"/>
      <c r="BS566" s="8"/>
      <c r="BT566" s="8"/>
      <c r="BU566" s="8"/>
      <c r="BV566" s="8"/>
      <c r="BW566" s="8"/>
      <c r="BX566" s="8"/>
      <c r="BY566" s="8"/>
      <c r="BZ566" s="8"/>
      <c r="CA566" s="8"/>
      <c r="CB566" s="8"/>
      <c r="CC566" s="8"/>
      <c r="CD566" s="8"/>
      <c r="CE566" s="8"/>
      <c r="CF566" s="8"/>
    </row>
    <row r="567" spans="1:84" ht="15.75" customHeight="1" x14ac:dyDescent="0.25">
      <c r="A567" s="8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27"/>
      <c r="W567" s="27"/>
      <c r="X567" s="27"/>
      <c r="Y567" s="27"/>
      <c r="Z567" s="27"/>
      <c r="AA567" s="8"/>
      <c r="AB567" s="8"/>
      <c r="AC567" s="8"/>
      <c r="AD567" s="8"/>
      <c r="AE567" s="8"/>
      <c r="AF567" s="8"/>
      <c r="AG567" s="8"/>
      <c r="AH567" s="8"/>
      <c r="AI567" s="8"/>
      <c r="AJ567" s="8"/>
      <c r="AK567" s="8"/>
      <c r="AL567" s="8"/>
      <c r="AM567" s="8"/>
      <c r="AN567" s="8"/>
      <c r="AO567" s="8"/>
      <c r="AP567" s="8"/>
      <c r="AQ567" s="8"/>
      <c r="AR567" s="8"/>
      <c r="AS567" s="8"/>
      <c r="AT567" s="8"/>
      <c r="AU567" s="8"/>
      <c r="AV567" s="8"/>
      <c r="AW567" s="8"/>
      <c r="AX567" s="8"/>
      <c r="AY567" s="8"/>
      <c r="AZ567" s="8"/>
      <c r="BA567" s="8"/>
      <c r="BB567" s="8"/>
      <c r="BC567" s="8"/>
      <c r="BD567" s="8"/>
      <c r="BE567" s="8"/>
      <c r="BF567" s="8"/>
      <c r="BG567" s="8"/>
      <c r="BH567" s="8"/>
      <c r="BI567" s="8"/>
      <c r="BJ567" s="8"/>
      <c r="BK567" s="8"/>
      <c r="BL567" s="8"/>
      <c r="BM567" s="8"/>
      <c r="BN567" s="8"/>
      <c r="BO567" s="8"/>
      <c r="BP567" s="8"/>
      <c r="BQ567" s="8"/>
      <c r="BR567" s="8"/>
      <c r="BS567" s="8"/>
      <c r="BT567" s="8"/>
      <c r="BU567" s="8"/>
      <c r="BV567" s="8"/>
      <c r="BW567" s="8"/>
      <c r="BX567" s="8"/>
      <c r="BY567" s="8"/>
      <c r="BZ567" s="8"/>
      <c r="CA567" s="8"/>
      <c r="CB567" s="8"/>
      <c r="CC567" s="8"/>
      <c r="CD567" s="8"/>
      <c r="CE567" s="8"/>
      <c r="CF567" s="8"/>
    </row>
    <row r="568" spans="1:84" ht="15.75" customHeight="1" x14ac:dyDescent="0.25">
      <c r="A568" s="8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27"/>
      <c r="W568" s="27"/>
      <c r="X568" s="27"/>
      <c r="Y568" s="27"/>
      <c r="Z568" s="27"/>
      <c r="AA568" s="8"/>
      <c r="AB568" s="8"/>
      <c r="AC568" s="8"/>
      <c r="AD568" s="8"/>
      <c r="AE568" s="8"/>
      <c r="AF568" s="8"/>
      <c r="AG568" s="8"/>
      <c r="AH568" s="8"/>
      <c r="AI568" s="8"/>
      <c r="AJ568" s="8"/>
      <c r="AK568" s="8"/>
      <c r="AL568" s="8"/>
      <c r="AM568" s="8"/>
      <c r="AN568" s="8"/>
      <c r="AO568" s="8"/>
      <c r="AP568" s="8"/>
      <c r="AQ568" s="8"/>
      <c r="AR568" s="8"/>
      <c r="AS568" s="8"/>
      <c r="AT568" s="8"/>
      <c r="AU568" s="8"/>
      <c r="AV568" s="8"/>
      <c r="AW568" s="8"/>
      <c r="AX568" s="8"/>
      <c r="AY568" s="8"/>
      <c r="AZ568" s="8"/>
      <c r="BA568" s="8"/>
      <c r="BB568" s="8"/>
      <c r="BC568" s="8"/>
      <c r="BD568" s="8"/>
      <c r="BE568" s="8"/>
      <c r="BF568" s="8"/>
      <c r="BG568" s="8"/>
      <c r="BH568" s="8"/>
      <c r="BI568" s="8"/>
      <c r="BJ568" s="8"/>
      <c r="BK568" s="8"/>
      <c r="BL568" s="8"/>
      <c r="BM568" s="8"/>
      <c r="BN568" s="8"/>
      <c r="BO568" s="8"/>
      <c r="BP568" s="8"/>
      <c r="BQ568" s="8"/>
      <c r="BR568" s="8"/>
      <c r="BS568" s="8"/>
      <c r="BT568" s="8"/>
      <c r="BU568" s="8"/>
      <c r="BV568" s="8"/>
      <c r="BW568" s="8"/>
      <c r="BX568" s="8"/>
      <c r="BY568" s="8"/>
      <c r="BZ568" s="8"/>
      <c r="CA568" s="8"/>
      <c r="CB568" s="8"/>
      <c r="CC568" s="8"/>
      <c r="CD568" s="8"/>
      <c r="CE568" s="8"/>
      <c r="CF568" s="8"/>
    </row>
    <row r="569" spans="1:84" ht="15.75" customHeight="1" x14ac:dyDescent="0.25">
      <c r="A569" s="8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27"/>
      <c r="W569" s="27"/>
      <c r="X569" s="27"/>
      <c r="Y569" s="27"/>
      <c r="Z569" s="27"/>
      <c r="AA569" s="8"/>
      <c r="AB569" s="8"/>
      <c r="AC569" s="8"/>
      <c r="AD569" s="8"/>
      <c r="AE569" s="8"/>
      <c r="AF569" s="8"/>
      <c r="AG569" s="8"/>
      <c r="AH569" s="8"/>
      <c r="AI569" s="8"/>
      <c r="AJ569" s="8"/>
      <c r="AK569" s="8"/>
      <c r="AL569" s="8"/>
      <c r="AM569" s="8"/>
      <c r="AN569" s="8"/>
      <c r="AO569" s="8"/>
      <c r="AP569" s="8"/>
      <c r="AQ569" s="8"/>
      <c r="AR569" s="8"/>
      <c r="AS569" s="8"/>
      <c r="AT569" s="8"/>
      <c r="AU569" s="8"/>
      <c r="AV569" s="8"/>
      <c r="AW569" s="8"/>
      <c r="AX569" s="8"/>
      <c r="AY569" s="8"/>
      <c r="AZ569" s="8"/>
      <c r="BA569" s="8"/>
      <c r="BB569" s="8"/>
      <c r="BC569" s="8"/>
      <c r="BD569" s="8"/>
      <c r="BE569" s="8"/>
      <c r="BF569" s="8"/>
      <c r="BG569" s="8"/>
      <c r="BH569" s="8"/>
      <c r="BI569" s="8"/>
      <c r="BJ569" s="8"/>
      <c r="BK569" s="8"/>
      <c r="BL569" s="8"/>
      <c r="BM569" s="8"/>
      <c r="BN569" s="8"/>
      <c r="BO569" s="8"/>
      <c r="BP569" s="8"/>
      <c r="BQ569" s="8"/>
      <c r="BR569" s="8"/>
      <c r="BS569" s="8"/>
      <c r="BT569" s="8"/>
      <c r="BU569" s="8"/>
      <c r="BV569" s="8"/>
      <c r="BW569" s="8"/>
      <c r="BX569" s="8"/>
      <c r="BY569" s="8"/>
      <c r="BZ569" s="8"/>
      <c r="CA569" s="8"/>
      <c r="CB569" s="8"/>
      <c r="CC569" s="8"/>
      <c r="CD569" s="8"/>
      <c r="CE569" s="8"/>
      <c r="CF569" s="8"/>
    </row>
    <row r="570" spans="1:84" ht="15.75" customHeight="1" x14ac:dyDescent="0.25">
      <c r="A570" s="8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27"/>
      <c r="W570" s="27"/>
      <c r="X570" s="27"/>
      <c r="Y570" s="27"/>
      <c r="Z570" s="27"/>
      <c r="AA570" s="8"/>
      <c r="AB570" s="8"/>
      <c r="AC570" s="8"/>
      <c r="AD570" s="8"/>
      <c r="AE570" s="8"/>
      <c r="AF570" s="8"/>
      <c r="AG570" s="8"/>
      <c r="AH570" s="8"/>
      <c r="AI570" s="8"/>
      <c r="AJ570" s="8"/>
      <c r="AK570" s="8"/>
      <c r="AL570" s="8"/>
      <c r="AM570" s="8"/>
      <c r="AN570" s="8"/>
      <c r="AO570" s="8"/>
      <c r="AP570" s="8"/>
      <c r="AQ570" s="8"/>
      <c r="AR570" s="8"/>
      <c r="AS570" s="8"/>
      <c r="AT570" s="8"/>
      <c r="AU570" s="8"/>
      <c r="AV570" s="8"/>
      <c r="AW570" s="8"/>
      <c r="AX570" s="8"/>
      <c r="AY570" s="8"/>
      <c r="AZ570" s="8"/>
      <c r="BA570" s="8"/>
      <c r="BB570" s="8"/>
      <c r="BC570" s="8"/>
      <c r="BD570" s="8"/>
      <c r="BE570" s="8"/>
      <c r="BF570" s="8"/>
      <c r="BG570" s="8"/>
      <c r="BH570" s="8"/>
      <c r="BI570" s="8"/>
      <c r="BJ570" s="8"/>
      <c r="BK570" s="8"/>
      <c r="BL570" s="8"/>
      <c r="BM570" s="8"/>
      <c r="BN570" s="8"/>
      <c r="BO570" s="8"/>
      <c r="BP570" s="8"/>
      <c r="BQ570" s="8"/>
      <c r="BR570" s="8"/>
      <c r="BS570" s="8"/>
      <c r="BT570" s="8"/>
      <c r="BU570" s="8"/>
      <c r="BV570" s="8"/>
      <c r="BW570" s="8"/>
      <c r="BX570" s="8"/>
      <c r="BY570" s="8"/>
      <c r="BZ570" s="8"/>
      <c r="CA570" s="8"/>
      <c r="CB570" s="8"/>
      <c r="CC570" s="8"/>
      <c r="CD570" s="8"/>
      <c r="CE570" s="8"/>
      <c r="CF570" s="8"/>
    </row>
    <row r="571" spans="1:84" ht="15.75" customHeight="1" x14ac:dyDescent="0.25">
      <c r="A571" s="8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27"/>
      <c r="W571" s="27"/>
      <c r="X571" s="27"/>
      <c r="Y571" s="27"/>
      <c r="Z571" s="27"/>
      <c r="AA571" s="8"/>
      <c r="AB571" s="8"/>
      <c r="AC571" s="8"/>
      <c r="AD571" s="8"/>
      <c r="AE571" s="8"/>
      <c r="AF571" s="8"/>
      <c r="AG571" s="8"/>
      <c r="AH571" s="8"/>
      <c r="AI571" s="8"/>
      <c r="AJ571" s="8"/>
      <c r="AK571" s="8"/>
      <c r="AL571" s="8"/>
      <c r="AM571" s="8"/>
      <c r="AN571" s="8"/>
      <c r="AO571" s="8"/>
      <c r="AP571" s="8"/>
      <c r="AQ571" s="8"/>
      <c r="AR571" s="8"/>
      <c r="AS571" s="8"/>
      <c r="AT571" s="8"/>
      <c r="AU571" s="8"/>
      <c r="AV571" s="8"/>
      <c r="AW571" s="8"/>
      <c r="AX571" s="8"/>
      <c r="AY571" s="8"/>
      <c r="AZ571" s="8"/>
      <c r="BA571" s="8"/>
      <c r="BB571" s="8"/>
      <c r="BC571" s="8"/>
      <c r="BD571" s="8"/>
      <c r="BE571" s="8"/>
      <c r="BF571" s="8"/>
      <c r="BG571" s="8"/>
      <c r="BH571" s="8"/>
      <c r="BI571" s="8"/>
      <c r="BJ571" s="8"/>
      <c r="BK571" s="8"/>
      <c r="BL571" s="8"/>
      <c r="BM571" s="8"/>
      <c r="BN571" s="8"/>
      <c r="BO571" s="8"/>
      <c r="BP571" s="8"/>
      <c r="BQ571" s="8"/>
      <c r="BR571" s="8"/>
      <c r="BS571" s="8"/>
      <c r="BT571" s="8"/>
      <c r="BU571" s="8"/>
      <c r="BV571" s="8"/>
      <c r="BW571" s="8"/>
      <c r="BX571" s="8"/>
      <c r="BY571" s="8"/>
      <c r="BZ571" s="8"/>
      <c r="CA571" s="8"/>
      <c r="CB571" s="8"/>
      <c r="CC571" s="8"/>
      <c r="CD571" s="8"/>
      <c r="CE571" s="8"/>
      <c r="CF571" s="8"/>
    </row>
    <row r="572" spans="1:84" ht="15.75" customHeight="1" x14ac:dyDescent="0.25">
      <c r="A572" s="8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27"/>
      <c r="W572" s="27"/>
      <c r="X572" s="27"/>
      <c r="Y572" s="27"/>
      <c r="Z572" s="27"/>
      <c r="AA572" s="8"/>
      <c r="AB572" s="8"/>
      <c r="AC572" s="8"/>
      <c r="AD572" s="8"/>
      <c r="AE572" s="8"/>
      <c r="AF572" s="8"/>
      <c r="AG572" s="8"/>
      <c r="AH572" s="8"/>
      <c r="AI572" s="8"/>
      <c r="AJ572" s="8"/>
      <c r="AK572" s="8"/>
      <c r="AL572" s="8"/>
      <c r="AM572" s="8"/>
      <c r="AN572" s="8"/>
      <c r="AO572" s="8"/>
      <c r="AP572" s="8"/>
      <c r="AQ572" s="8"/>
      <c r="AR572" s="8"/>
      <c r="AS572" s="8"/>
      <c r="AT572" s="8"/>
      <c r="AU572" s="8"/>
      <c r="AV572" s="8"/>
      <c r="AW572" s="8"/>
      <c r="AX572" s="8"/>
      <c r="AY572" s="8"/>
      <c r="AZ572" s="8"/>
      <c r="BA572" s="8"/>
      <c r="BB572" s="8"/>
      <c r="BC572" s="8"/>
      <c r="BD572" s="8"/>
      <c r="BE572" s="8"/>
      <c r="BF572" s="8"/>
      <c r="BG572" s="8"/>
      <c r="BH572" s="8"/>
      <c r="BI572" s="8"/>
      <c r="BJ572" s="8"/>
      <c r="BK572" s="8"/>
      <c r="BL572" s="8"/>
      <c r="BM572" s="8"/>
      <c r="BN572" s="8"/>
      <c r="BO572" s="8"/>
      <c r="BP572" s="8"/>
      <c r="BQ572" s="8"/>
      <c r="BR572" s="8"/>
      <c r="BS572" s="8"/>
      <c r="BT572" s="8"/>
      <c r="BU572" s="8"/>
      <c r="BV572" s="8"/>
      <c r="BW572" s="8"/>
      <c r="BX572" s="8"/>
      <c r="BY572" s="8"/>
      <c r="BZ572" s="8"/>
      <c r="CA572" s="8"/>
      <c r="CB572" s="8"/>
      <c r="CC572" s="8"/>
      <c r="CD572" s="8"/>
      <c r="CE572" s="8"/>
      <c r="CF572" s="8"/>
    </row>
    <row r="573" spans="1:84" ht="15.75" customHeight="1" x14ac:dyDescent="0.25">
      <c r="A573" s="8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27"/>
      <c r="W573" s="27"/>
      <c r="X573" s="27"/>
      <c r="Y573" s="27"/>
      <c r="Z573" s="27"/>
      <c r="AA573" s="8"/>
      <c r="AB573" s="8"/>
      <c r="AC573" s="8"/>
      <c r="AD573" s="8"/>
      <c r="AE573" s="8"/>
      <c r="AF573" s="8"/>
      <c r="AG573" s="8"/>
      <c r="AH573" s="8"/>
      <c r="AI573" s="8"/>
      <c r="AJ573" s="8"/>
      <c r="AK573" s="8"/>
      <c r="AL573" s="8"/>
      <c r="AM573" s="8"/>
      <c r="AN573" s="8"/>
      <c r="AO573" s="8"/>
      <c r="AP573" s="8"/>
      <c r="AQ573" s="8"/>
      <c r="AR573" s="8"/>
      <c r="AS573" s="8"/>
      <c r="AT573" s="8"/>
      <c r="AU573" s="8"/>
      <c r="AV573" s="8"/>
      <c r="AW573" s="8"/>
      <c r="AX573" s="8"/>
      <c r="AY573" s="8"/>
      <c r="AZ573" s="8"/>
      <c r="BA573" s="8"/>
      <c r="BB573" s="8"/>
      <c r="BC573" s="8"/>
      <c r="BD573" s="8"/>
      <c r="BE573" s="8"/>
      <c r="BF573" s="8"/>
      <c r="BG573" s="8"/>
      <c r="BH573" s="8"/>
      <c r="BI573" s="8"/>
      <c r="BJ573" s="8"/>
      <c r="BK573" s="8"/>
      <c r="BL573" s="8"/>
      <c r="BM573" s="8"/>
      <c r="BN573" s="8"/>
      <c r="BO573" s="8"/>
      <c r="BP573" s="8"/>
      <c r="BQ573" s="8"/>
      <c r="BR573" s="8"/>
      <c r="BS573" s="8"/>
      <c r="BT573" s="8"/>
      <c r="BU573" s="8"/>
      <c r="BV573" s="8"/>
      <c r="BW573" s="8"/>
      <c r="BX573" s="8"/>
      <c r="BY573" s="8"/>
      <c r="BZ573" s="8"/>
      <c r="CA573" s="8"/>
      <c r="CB573" s="8"/>
      <c r="CC573" s="8"/>
      <c r="CD573" s="8"/>
      <c r="CE573" s="8"/>
      <c r="CF573" s="8"/>
    </row>
    <row r="574" spans="1:84" ht="15.75" customHeight="1" x14ac:dyDescent="0.25">
      <c r="A574" s="8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27"/>
      <c r="W574" s="27"/>
      <c r="X574" s="27"/>
      <c r="Y574" s="27"/>
      <c r="Z574" s="27"/>
      <c r="AA574" s="8"/>
      <c r="AB574" s="8"/>
      <c r="AC574" s="8"/>
      <c r="AD574" s="8"/>
      <c r="AE574" s="8"/>
      <c r="AF574" s="8"/>
      <c r="AG574" s="8"/>
      <c r="AH574" s="8"/>
      <c r="AI574" s="8"/>
      <c r="AJ574" s="8"/>
      <c r="AK574" s="8"/>
      <c r="AL574" s="8"/>
      <c r="AM574" s="8"/>
      <c r="AN574" s="8"/>
      <c r="AO574" s="8"/>
      <c r="AP574" s="8"/>
      <c r="AQ574" s="8"/>
      <c r="AR574" s="8"/>
      <c r="AS574" s="8"/>
      <c r="AT574" s="8"/>
      <c r="AU574" s="8"/>
      <c r="AV574" s="8"/>
      <c r="AW574" s="8"/>
      <c r="AX574" s="8"/>
      <c r="AY574" s="8"/>
      <c r="AZ574" s="8"/>
      <c r="BA574" s="8"/>
      <c r="BB574" s="8"/>
      <c r="BC574" s="8"/>
      <c r="BD574" s="8"/>
      <c r="BE574" s="8"/>
      <c r="BF574" s="8"/>
      <c r="BG574" s="8"/>
      <c r="BH574" s="8"/>
      <c r="BI574" s="8"/>
      <c r="BJ574" s="8"/>
      <c r="BK574" s="8"/>
      <c r="BL574" s="8"/>
      <c r="BM574" s="8"/>
      <c r="BN574" s="8"/>
      <c r="BO574" s="8"/>
      <c r="BP574" s="8"/>
      <c r="BQ574" s="8"/>
      <c r="BR574" s="8"/>
      <c r="BS574" s="8"/>
      <c r="BT574" s="8"/>
      <c r="BU574" s="8"/>
      <c r="BV574" s="8"/>
      <c r="BW574" s="8"/>
      <c r="BX574" s="8"/>
      <c r="BY574" s="8"/>
      <c r="BZ574" s="8"/>
      <c r="CA574" s="8"/>
      <c r="CB574" s="8"/>
      <c r="CC574" s="8"/>
      <c r="CD574" s="8"/>
      <c r="CE574" s="8"/>
      <c r="CF574" s="8"/>
    </row>
    <row r="575" spans="1:84" ht="15.75" customHeight="1" x14ac:dyDescent="0.25">
      <c r="A575" s="8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27"/>
      <c r="W575" s="27"/>
      <c r="X575" s="27"/>
      <c r="Y575" s="27"/>
      <c r="Z575" s="27"/>
      <c r="AA575" s="8"/>
      <c r="AB575" s="8"/>
      <c r="AC575" s="8"/>
      <c r="AD575" s="8"/>
      <c r="AE575" s="8"/>
      <c r="AF575" s="8"/>
      <c r="AG575" s="8"/>
      <c r="AH575" s="8"/>
      <c r="AI575" s="8"/>
      <c r="AJ575" s="8"/>
      <c r="AK575" s="8"/>
      <c r="AL575" s="8"/>
      <c r="AM575" s="8"/>
      <c r="AN575" s="8"/>
      <c r="AO575" s="8"/>
      <c r="AP575" s="8"/>
      <c r="AQ575" s="8"/>
      <c r="AR575" s="8"/>
      <c r="AS575" s="8"/>
      <c r="AT575" s="8"/>
      <c r="AU575" s="8"/>
      <c r="AV575" s="8"/>
      <c r="AW575" s="8"/>
      <c r="AX575" s="8"/>
      <c r="AY575" s="8"/>
      <c r="AZ575" s="8"/>
      <c r="BA575" s="8"/>
      <c r="BB575" s="8"/>
      <c r="BC575" s="8"/>
      <c r="BD575" s="8"/>
      <c r="BE575" s="8"/>
      <c r="BF575" s="8"/>
      <c r="BG575" s="8"/>
      <c r="BH575" s="8"/>
      <c r="BI575" s="8"/>
      <c r="BJ575" s="8"/>
      <c r="BK575" s="8"/>
      <c r="BL575" s="8"/>
      <c r="BM575" s="8"/>
      <c r="BN575" s="8"/>
      <c r="BO575" s="8"/>
      <c r="BP575" s="8"/>
      <c r="BQ575" s="8"/>
      <c r="BR575" s="8"/>
      <c r="BS575" s="8"/>
      <c r="BT575" s="8"/>
      <c r="BU575" s="8"/>
      <c r="BV575" s="8"/>
      <c r="BW575" s="8"/>
      <c r="BX575" s="8"/>
      <c r="BY575" s="8"/>
      <c r="BZ575" s="8"/>
      <c r="CA575" s="8"/>
      <c r="CB575" s="8"/>
      <c r="CC575" s="8"/>
      <c r="CD575" s="8"/>
      <c r="CE575" s="8"/>
      <c r="CF575" s="8"/>
    </row>
    <row r="576" spans="1:84" ht="15.75" customHeight="1" x14ac:dyDescent="0.25">
      <c r="A576" s="8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27"/>
      <c r="W576" s="27"/>
      <c r="X576" s="27"/>
      <c r="Y576" s="27"/>
      <c r="Z576" s="27"/>
      <c r="AA576" s="8"/>
      <c r="AB576" s="8"/>
      <c r="AC576" s="8"/>
      <c r="AD576" s="8"/>
      <c r="AE576" s="8"/>
      <c r="AF576" s="8"/>
      <c r="AG576" s="8"/>
      <c r="AH576" s="8"/>
      <c r="AI576" s="8"/>
      <c r="AJ576" s="8"/>
      <c r="AK576" s="8"/>
      <c r="AL576" s="8"/>
      <c r="AM576" s="8"/>
      <c r="AN576" s="8"/>
      <c r="AO576" s="8"/>
      <c r="AP576" s="8"/>
      <c r="AQ576" s="8"/>
      <c r="AR576" s="8"/>
      <c r="AS576" s="8"/>
      <c r="AT576" s="8"/>
      <c r="AU576" s="8"/>
      <c r="AV576" s="8"/>
      <c r="AW576" s="8"/>
      <c r="AX576" s="8"/>
      <c r="AY576" s="8"/>
      <c r="AZ576" s="8"/>
      <c r="BA576" s="8"/>
      <c r="BB576" s="8"/>
      <c r="BC576" s="8"/>
      <c r="BD576" s="8"/>
      <c r="BE576" s="8"/>
      <c r="BF576" s="8"/>
      <c r="BG576" s="8"/>
      <c r="BH576" s="8"/>
      <c r="BI576" s="8"/>
      <c r="BJ576" s="8"/>
      <c r="BK576" s="8"/>
      <c r="BL576" s="8"/>
      <c r="BM576" s="8"/>
      <c r="BN576" s="8"/>
      <c r="BO576" s="8"/>
      <c r="BP576" s="8"/>
      <c r="BQ576" s="8"/>
      <c r="BR576" s="8"/>
      <c r="BS576" s="8"/>
      <c r="BT576" s="8"/>
      <c r="BU576" s="8"/>
      <c r="BV576" s="8"/>
      <c r="BW576" s="8"/>
      <c r="BX576" s="8"/>
      <c r="BY576" s="8"/>
      <c r="BZ576" s="8"/>
      <c r="CA576" s="8"/>
      <c r="CB576" s="8"/>
      <c r="CC576" s="8"/>
      <c r="CD576" s="8"/>
      <c r="CE576" s="8"/>
      <c r="CF576" s="8"/>
    </row>
    <row r="577" spans="1:84" ht="15.75" customHeight="1" x14ac:dyDescent="0.25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27"/>
      <c r="W577" s="27"/>
      <c r="X577" s="27"/>
      <c r="Y577" s="27"/>
      <c r="Z577" s="27"/>
      <c r="AA577" s="8"/>
      <c r="AB577" s="8"/>
      <c r="AC577" s="8"/>
      <c r="AD577" s="8"/>
      <c r="AE577" s="8"/>
      <c r="AF577" s="8"/>
      <c r="AG577" s="8"/>
      <c r="AH577" s="8"/>
      <c r="AI577" s="8"/>
      <c r="AJ577" s="8"/>
      <c r="AK577" s="8"/>
      <c r="AL577" s="8"/>
      <c r="AM577" s="8"/>
      <c r="AN577" s="8"/>
      <c r="AO577" s="8"/>
      <c r="AP577" s="8"/>
      <c r="AQ577" s="8"/>
      <c r="AR577" s="8"/>
      <c r="AS577" s="8"/>
      <c r="AT577" s="8"/>
      <c r="AU577" s="8"/>
      <c r="AV577" s="8"/>
      <c r="AW577" s="8"/>
      <c r="AX577" s="8"/>
      <c r="AY577" s="8"/>
      <c r="AZ577" s="8"/>
      <c r="BA577" s="8"/>
      <c r="BB577" s="8"/>
      <c r="BC577" s="8"/>
      <c r="BD577" s="8"/>
      <c r="BE577" s="8"/>
      <c r="BF577" s="8"/>
      <c r="BG577" s="8"/>
      <c r="BH577" s="8"/>
      <c r="BI577" s="8"/>
      <c r="BJ577" s="8"/>
      <c r="BK577" s="8"/>
      <c r="BL577" s="8"/>
      <c r="BM577" s="8"/>
      <c r="BN577" s="8"/>
      <c r="BO577" s="8"/>
      <c r="BP577" s="8"/>
      <c r="BQ577" s="8"/>
      <c r="BR577" s="8"/>
      <c r="BS577" s="8"/>
      <c r="BT577" s="8"/>
      <c r="BU577" s="8"/>
      <c r="BV577" s="8"/>
      <c r="BW577" s="8"/>
      <c r="BX577" s="8"/>
      <c r="BY577" s="8"/>
      <c r="BZ577" s="8"/>
      <c r="CA577" s="8"/>
      <c r="CB577" s="8"/>
      <c r="CC577" s="8"/>
      <c r="CD577" s="8"/>
      <c r="CE577" s="8"/>
      <c r="CF577" s="8"/>
    </row>
    <row r="578" spans="1:84" ht="15.75" customHeight="1" x14ac:dyDescent="0.25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27"/>
      <c r="W578" s="27"/>
      <c r="X578" s="27"/>
      <c r="Y578" s="27"/>
      <c r="Z578" s="27"/>
      <c r="AA578" s="8"/>
      <c r="AB578" s="8"/>
      <c r="AC578" s="8"/>
      <c r="AD578" s="8"/>
      <c r="AE578" s="8"/>
      <c r="AF578" s="8"/>
      <c r="AG578" s="8"/>
      <c r="AH578" s="8"/>
      <c r="AI578" s="8"/>
      <c r="AJ578" s="8"/>
      <c r="AK578" s="8"/>
      <c r="AL578" s="8"/>
      <c r="AM578" s="8"/>
      <c r="AN578" s="8"/>
      <c r="AO578" s="8"/>
      <c r="AP578" s="8"/>
      <c r="AQ578" s="8"/>
      <c r="AR578" s="8"/>
      <c r="AS578" s="8"/>
      <c r="AT578" s="8"/>
      <c r="AU578" s="8"/>
      <c r="AV578" s="8"/>
      <c r="AW578" s="8"/>
      <c r="AX578" s="8"/>
      <c r="AY578" s="8"/>
      <c r="AZ578" s="8"/>
      <c r="BA578" s="8"/>
      <c r="BB578" s="8"/>
      <c r="BC578" s="8"/>
      <c r="BD578" s="8"/>
      <c r="BE578" s="8"/>
      <c r="BF578" s="8"/>
      <c r="BG578" s="8"/>
      <c r="BH578" s="8"/>
      <c r="BI578" s="8"/>
      <c r="BJ578" s="8"/>
      <c r="BK578" s="8"/>
      <c r="BL578" s="8"/>
      <c r="BM578" s="8"/>
      <c r="BN578" s="8"/>
      <c r="BO578" s="8"/>
      <c r="BP578" s="8"/>
      <c r="BQ578" s="8"/>
      <c r="BR578" s="8"/>
      <c r="BS578" s="8"/>
      <c r="BT578" s="8"/>
      <c r="BU578" s="8"/>
      <c r="BV578" s="8"/>
      <c r="BW578" s="8"/>
      <c r="BX578" s="8"/>
      <c r="BY578" s="8"/>
      <c r="BZ578" s="8"/>
      <c r="CA578" s="8"/>
      <c r="CB578" s="8"/>
      <c r="CC578" s="8"/>
      <c r="CD578" s="8"/>
      <c r="CE578" s="8"/>
      <c r="CF578" s="8"/>
    </row>
    <row r="579" spans="1:84" ht="15.75" customHeight="1" x14ac:dyDescent="0.25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27"/>
      <c r="W579" s="27"/>
      <c r="X579" s="27"/>
      <c r="Y579" s="27"/>
      <c r="Z579" s="27"/>
      <c r="AA579" s="8"/>
      <c r="AB579" s="8"/>
      <c r="AC579" s="8"/>
      <c r="AD579" s="8"/>
      <c r="AE579" s="8"/>
      <c r="AF579" s="8"/>
      <c r="AG579" s="8"/>
      <c r="AH579" s="8"/>
      <c r="AI579" s="8"/>
      <c r="AJ579" s="8"/>
      <c r="AK579" s="8"/>
      <c r="AL579" s="8"/>
      <c r="AM579" s="8"/>
      <c r="AN579" s="8"/>
      <c r="AO579" s="8"/>
      <c r="AP579" s="8"/>
      <c r="AQ579" s="8"/>
      <c r="AR579" s="8"/>
      <c r="AS579" s="8"/>
      <c r="AT579" s="8"/>
      <c r="AU579" s="8"/>
      <c r="AV579" s="8"/>
      <c r="AW579" s="8"/>
      <c r="AX579" s="8"/>
      <c r="AY579" s="8"/>
      <c r="AZ579" s="8"/>
      <c r="BA579" s="8"/>
      <c r="BB579" s="8"/>
      <c r="BC579" s="8"/>
      <c r="BD579" s="8"/>
      <c r="BE579" s="8"/>
      <c r="BF579" s="8"/>
      <c r="BG579" s="8"/>
      <c r="BH579" s="8"/>
      <c r="BI579" s="8"/>
      <c r="BJ579" s="8"/>
      <c r="BK579" s="8"/>
      <c r="BL579" s="8"/>
      <c r="BM579" s="8"/>
      <c r="BN579" s="8"/>
      <c r="BO579" s="8"/>
      <c r="BP579" s="8"/>
      <c r="BQ579" s="8"/>
      <c r="BR579" s="8"/>
      <c r="BS579" s="8"/>
      <c r="BT579" s="8"/>
      <c r="BU579" s="8"/>
      <c r="BV579" s="8"/>
      <c r="BW579" s="8"/>
      <c r="BX579" s="8"/>
      <c r="BY579" s="8"/>
      <c r="BZ579" s="8"/>
      <c r="CA579" s="8"/>
      <c r="CB579" s="8"/>
      <c r="CC579" s="8"/>
      <c r="CD579" s="8"/>
      <c r="CE579" s="8"/>
      <c r="CF579" s="8"/>
    </row>
    <row r="580" spans="1:84" ht="15.75" customHeight="1" x14ac:dyDescent="0.25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27"/>
      <c r="W580" s="27"/>
      <c r="X580" s="27"/>
      <c r="Y580" s="27"/>
      <c r="Z580" s="27"/>
      <c r="AA580" s="8"/>
      <c r="AB580" s="8"/>
      <c r="AC580" s="8"/>
      <c r="AD580" s="8"/>
      <c r="AE580" s="8"/>
      <c r="AF580" s="8"/>
      <c r="AG580" s="8"/>
      <c r="AH580" s="8"/>
      <c r="AI580" s="8"/>
      <c r="AJ580" s="8"/>
      <c r="AK580" s="8"/>
      <c r="AL580" s="8"/>
      <c r="AM580" s="8"/>
      <c r="AN580" s="8"/>
      <c r="AO580" s="8"/>
      <c r="AP580" s="8"/>
      <c r="AQ580" s="8"/>
      <c r="AR580" s="8"/>
      <c r="AS580" s="8"/>
      <c r="AT580" s="8"/>
      <c r="AU580" s="8"/>
      <c r="AV580" s="8"/>
      <c r="AW580" s="8"/>
      <c r="AX580" s="8"/>
      <c r="AY580" s="8"/>
      <c r="AZ580" s="8"/>
      <c r="BA580" s="8"/>
      <c r="BB580" s="8"/>
      <c r="BC580" s="8"/>
      <c r="BD580" s="8"/>
      <c r="BE580" s="8"/>
      <c r="BF580" s="8"/>
      <c r="BG580" s="8"/>
      <c r="BH580" s="8"/>
      <c r="BI580" s="8"/>
      <c r="BJ580" s="8"/>
      <c r="BK580" s="8"/>
      <c r="BL580" s="8"/>
      <c r="BM580" s="8"/>
      <c r="BN580" s="8"/>
      <c r="BO580" s="8"/>
      <c r="BP580" s="8"/>
      <c r="BQ580" s="8"/>
      <c r="BR580" s="8"/>
      <c r="BS580" s="8"/>
      <c r="BT580" s="8"/>
      <c r="BU580" s="8"/>
      <c r="BV580" s="8"/>
      <c r="BW580" s="8"/>
      <c r="BX580" s="8"/>
      <c r="BY580" s="8"/>
      <c r="BZ580" s="8"/>
      <c r="CA580" s="8"/>
      <c r="CB580" s="8"/>
      <c r="CC580" s="8"/>
      <c r="CD580" s="8"/>
      <c r="CE580" s="8"/>
      <c r="CF580" s="8"/>
    </row>
    <row r="581" spans="1:84" ht="15.75" customHeight="1" x14ac:dyDescent="0.25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27"/>
      <c r="W581" s="27"/>
      <c r="X581" s="27"/>
      <c r="Y581" s="27"/>
      <c r="Z581" s="27"/>
      <c r="AA581" s="8"/>
      <c r="AB581" s="8"/>
      <c r="AC581" s="8"/>
      <c r="AD581" s="8"/>
      <c r="AE581" s="8"/>
      <c r="AF581" s="8"/>
      <c r="AG581" s="8"/>
      <c r="AH581" s="8"/>
      <c r="AI581" s="8"/>
      <c r="AJ581" s="8"/>
      <c r="AK581" s="8"/>
      <c r="AL581" s="8"/>
      <c r="AM581" s="8"/>
      <c r="AN581" s="8"/>
      <c r="AO581" s="8"/>
      <c r="AP581" s="8"/>
      <c r="AQ581" s="8"/>
      <c r="AR581" s="8"/>
      <c r="AS581" s="8"/>
      <c r="AT581" s="8"/>
      <c r="AU581" s="8"/>
      <c r="AV581" s="8"/>
      <c r="AW581" s="8"/>
      <c r="AX581" s="8"/>
      <c r="AY581" s="8"/>
      <c r="AZ581" s="8"/>
      <c r="BA581" s="8"/>
      <c r="BB581" s="8"/>
      <c r="BC581" s="8"/>
      <c r="BD581" s="8"/>
      <c r="BE581" s="8"/>
      <c r="BF581" s="8"/>
      <c r="BG581" s="8"/>
      <c r="BH581" s="8"/>
      <c r="BI581" s="8"/>
      <c r="BJ581" s="8"/>
      <c r="BK581" s="8"/>
      <c r="BL581" s="8"/>
      <c r="BM581" s="8"/>
      <c r="BN581" s="8"/>
      <c r="BO581" s="8"/>
      <c r="BP581" s="8"/>
      <c r="BQ581" s="8"/>
      <c r="BR581" s="8"/>
      <c r="BS581" s="8"/>
      <c r="BT581" s="8"/>
      <c r="BU581" s="8"/>
      <c r="BV581" s="8"/>
      <c r="BW581" s="8"/>
      <c r="BX581" s="8"/>
      <c r="BY581" s="8"/>
      <c r="BZ581" s="8"/>
      <c r="CA581" s="8"/>
      <c r="CB581" s="8"/>
      <c r="CC581" s="8"/>
      <c r="CD581" s="8"/>
      <c r="CE581" s="8"/>
      <c r="CF581" s="8"/>
    </row>
    <row r="582" spans="1:84" ht="15.75" customHeight="1" x14ac:dyDescent="0.25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27"/>
      <c r="W582" s="27"/>
      <c r="X582" s="27"/>
      <c r="Y582" s="27"/>
      <c r="Z582" s="27"/>
      <c r="AA582" s="8"/>
      <c r="AB582" s="8"/>
      <c r="AC582" s="8"/>
      <c r="AD582" s="8"/>
      <c r="AE582" s="8"/>
      <c r="AF582" s="8"/>
      <c r="AG582" s="8"/>
      <c r="AH582" s="8"/>
      <c r="AI582" s="8"/>
      <c r="AJ582" s="8"/>
      <c r="AK582" s="8"/>
      <c r="AL582" s="8"/>
      <c r="AM582" s="8"/>
      <c r="AN582" s="8"/>
      <c r="AO582" s="8"/>
      <c r="AP582" s="8"/>
      <c r="AQ582" s="8"/>
      <c r="AR582" s="8"/>
      <c r="AS582" s="8"/>
      <c r="AT582" s="8"/>
      <c r="AU582" s="8"/>
      <c r="AV582" s="8"/>
      <c r="AW582" s="8"/>
      <c r="AX582" s="8"/>
      <c r="AY582" s="8"/>
      <c r="AZ582" s="8"/>
      <c r="BA582" s="8"/>
      <c r="BB582" s="8"/>
      <c r="BC582" s="8"/>
      <c r="BD582" s="8"/>
      <c r="BE582" s="8"/>
      <c r="BF582" s="8"/>
      <c r="BG582" s="8"/>
      <c r="BH582" s="8"/>
      <c r="BI582" s="8"/>
      <c r="BJ582" s="8"/>
      <c r="BK582" s="8"/>
      <c r="BL582" s="8"/>
      <c r="BM582" s="8"/>
      <c r="BN582" s="8"/>
      <c r="BO582" s="8"/>
      <c r="BP582" s="8"/>
      <c r="BQ582" s="8"/>
      <c r="BR582" s="8"/>
      <c r="BS582" s="8"/>
      <c r="BT582" s="8"/>
      <c r="BU582" s="8"/>
      <c r="BV582" s="8"/>
      <c r="BW582" s="8"/>
      <c r="BX582" s="8"/>
      <c r="BY582" s="8"/>
      <c r="BZ582" s="8"/>
      <c r="CA582" s="8"/>
      <c r="CB582" s="8"/>
      <c r="CC582" s="8"/>
      <c r="CD582" s="8"/>
      <c r="CE582" s="8"/>
      <c r="CF582" s="8"/>
    </row>
    <row r="583" spans="1:84" ht="15.75" customHeight="1" x14ac:dyDescent="0.25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27"/>
      <c r="W583" s="27"/>
      <c r="X583" s="27"/>
      <c r="Y583" s="27"/>
      <c r="Z583" s="27"/>
      <c r="AA583" s="8"/>
      <c r="AB583" s="8"/>
      <c r="AC583" s="8"/>
      <c r="AD583" s="8"/>
      <c r="AE583" s="8"/>
      <c r="AF583" s="8"/>
      <c r="AG583" s="8"/>
      <c r="AH583" s="8"/>
      <c r="AI583" s="8"/>
      <c r="AJ583" s="8"/>
      <c r="AK583" s="8"/>
      <c r="AL583" s="8"/>
      <c r="AM583" s="8"/>
      <c r="AN583" s="8"/>
      <c r="AO583" s="8"/>
      <c r="AP583" s="8"/>
      <c r="AQ583" s="8"/>
      <c r="AR583" s="8"/>
      <c r="AS583" s="8"/>
      <c r="AT583" s="8"/>
      <c r="AU583" s="8"/>
      <c r="AV583" s="8"/>
      <c r="AW583" s="8"/>
      <c r="AX583" s="8"/>
      <c r="AY583" s="8"/>
      <c r="AZ583" s="8"/>
      <c r="BA583" s="8"/>
      <c r="BB583" s="8"/>
      <c r="BC583" s="8"/>
      <c r="BD583" s="8"/>
      <c r="BE583" s="8"/>
      <c r="BF583" s="8"/>
      <c r="BG583" s="8"/>
      <c r="BH583" s="8"/>
      <c r="BI583" s="8"/>
      <c r="BJ583" s="8"/>
      <c r="BK583" s="8"/>
      <c r="BL583" s="8"/>
      <c r="BM583" s="8"/>
      <c r="BN583" s="8"/>
      <c r="BO583" s="8"/>
      <c r="BP583" s="8"/>
      <c r="BQ583" s="8"/>
      <c r="BR583" s="8"/>
      <c r="BS583" s="8"/>
      <c r="BT583" s="8"/>
      <c r="BU583" s="8"/>
      <c r="BV583" s="8"/>
      <c r="BW583" s="8"/>
      <c r="BX583" s="8"/>
      <c r="BY583" s="8"/>
      <c r="BZ583" s="8"/>
      <c r="CA583" s="8"/>
      <c r="CB583" s="8"/>
      <c r="CC583" s="8"/>
      <c r="CD583" s="8"/>
      <c r="CE583" s="8"/>
      <c r="CF583" s="8"/>
    </row>
    <row r="584" spans="1:84" ht="15.75" customHeight="1" x14ac:dyDescent="0.25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27"/>
      <c r="W584" s="27"/>
      <c r="X584" s="27"/>
      <c r="Y584" s="27"/>
      <c r="Z584" s="27"/>
      <c r="AA584" s="8"/>
      <c r="AB584" s="8"/>
      <c r="AC584" s="8"/>
      <c r="AD584" s="8"/>
      <c r="AE584" s="8"/>
      <c r="AF584" s="8"/>
      <c r="AG584" s="8"/>
      <c r="AH584" s="8"/>
      <c r="AI584" s="8"/>
      <c r="AJ584" s="8"/>
      <c r="AK584" s="8"/>
      <c r="AL584" s="8"/>
      <c r="AM584" s="8"/>
      <c r="AN584" s="8"/>
      <c r="AO584" s="8"/>
      <c r="AP584" s="8"/>
      <c r="AQ584" s="8"/>
      <c r="AR584" s="8"/>
      <c r="AS584" s="8"/>
      <c r="AT584" s="8"/>
      <c r="AU584" s="8"/>
      <c r="AV584" s="8"/>
      <c r="AW584" s="8"/>
      <c r="AX584" s="8"/>
      <c r="AY584" s="8"/>
      <c r="AZ584" s="8"/>
      <c r="BA584" s="8"/>
      <c r="BB584" s="8"/>
      <c r="BC584" s="8"/>
      <c r="BD584" s="8"/>
      <c r="BE584" s="8"/>
      <c r="BF584" s="8"/>
      <c r="BG584" s="8"/>
      <c r="BH584" s="8"/>
      <c r="BI584" s="8"/>
      <c r="BJ584" s="8"/>
      <c r="BK584" s="8"/>
      <c r="BL584" s="8"/>
      <c r="BM584" s="8"/>
      <c r="BN584" s="8"/>
      <c r="BO584" s="8"/>
      <c r="BP584" s="8"/>
      <c r="BQ584" s="8"/>
      <c r="BR584" s="8"/>
      <c r="BS584" s="8"/>
      <c r="BT584" s="8"/>
      <c r="BU584" s="8"/>
      <c r="BV584" s="8"/>
      <c r="BW584" s="8"/>
      <c r="BX584" s="8"/>
      <c r="BY584" s="8"/>
      <c r="BZ584" s="8"/>
      <c r="CA584" s="8"/>
      <c r="CB584" s="8"/>
      <c r="CC584" s="8"/>
      <c r="CD584" s="8"/>
      <c r="CE584" s="8"/>
      <c r="CF584" s="8"/>
    </row>
    <row r="585" spans="1:84" ht="15.75" customHeight="1" x14ac:dyDescent="0.25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27"/>
      <c r="W585" s="27"/>
      <c r="X585" s="27"/>
      <c r="Y585" s="27"/>
      <c r="Z585" s="27"/>
      <c r="AA585" s="8"/>
      <c r="AB585" s="8"/>
      <c r="AC585" s="8"/>
      <c r="AD585" s="8"/>
      <c r="AE585" s="8"/>
      <c r="AF585" s="8"/>
      <c r="AG585" s="8"/>
      <c r="AH585" s="8"/>
      <c r="AI585" s="8"/>
      <c r="AJ585" s="8"/>
      <c r="AK585" s="8"/>
      <c r="AL585" s="8"/>
      <c r="AM585" s="8"/>
      <c r="AN585" s="8"/>
      <c r="AO585" s="8"/>
      <c r="AP585" s="8"/>
      <c r="AQ585" s="8"/>
      <c r="AR585" s="8"/>
      <c r="AS585" s="8"/>
      <c r="AT585" s="8"/>
      <c r="AU585" s="8"/>
      <c r="AV585" s="8"/>
      <c r="AW585" s="8"/>
      <c r="AX585" s="8"/>
      <c r="AY585" s="8"/>
      <c r="AZ585" s="8"/>
      <c r="BA585" s="8"/>
      <c r="BB585" s="8"/>
      <c r="BC585" s="8"/>
      <c r="BD585" s="8"/>
      <c r="BE585" s="8"/>
      <c r="BF585" s="8"/>
      <c r="BG585" s="8"/>
      <c r="BH585" s="8"/>
      <c r="BI585" s="8"/>
      <c r="BJ585" s="8"/>
      <c r="BK585" s="8"/>
      <c r="BL585" s="8"/>
      <c r="BM585" s="8"/>
      <c r="BN585" s="8"/>
      <c r="BO585" s="8"/>
      <c r="BP585" s="8"/>
      <c r="BQ585" s="8"/>
      <c r="BR585" s="8"/>
      <c r="BS585" s="8"/>
      <c r="BT585" s="8"/>
      <c r="BU585" s="8"/>
      <c r="BV585" s="8"/>
      <c r="BW585" s="8"/>
      <c r="BX585" s="8"/>
      <c r="BY585" s="8"/>
      <c r="BZ585" s="8"/>
      <c r="CA585" s="8"/>
      <c r="CB585" s="8"/>
      <c r="CC585" s="8"/>
      <c r="CD585" s="8"/>
      <c r="CE585" s="8"/>
      <c r="CF585" s="8"/>
    </row>
    <row r="586" spans="1:84" ht="15.75" customHeight="1" x14ac:dyDescent="0.25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27"/>
      <c r="W586" s="27"/>
      <c r="X586" s="27"/>
      <c r="Y586" s="27"/>
      <c r="Z586" s="27"/>
      <c r="AA586" s="8"/>
      <c r="AB586" s="8"/>
      <c r="AC586" s="8"/>
      <c r="AD586" s="8"/>
      <c r="AE586" s="8"/>
      <c r="AF586" s="8"/>
      <c r="AG586" s="8"/>
      <c r="AH586" s="8"/>
      <c r="AI586" s="8"/>
      <c r="AJ586" s="8"/>
      <c r="AK586" s="8"/>
      <c r="AL586" s="8"/>
      <c r="AM586" s="8"/>
      <c r="AN586" s="8"/>
      <c r="AO586" s="8"/>
      <c r="AP586" s="8"/>
      <c r="AQ586" s="8"/>
      <c r="AR586" s="8"/>
      <c r="AS586" s="8"/>
      <c r="AT586" s="8"/>
      <c r="AU586" s="8"/>
      <c r="AV586" s="8"/>
      <c r="AW586" s="8"/>
      <c r="AX586" s="8"/>
      <c r="AY586" s="8"/>
      <c r="AZ586" s="8"/>
      <c r="BA586" s="8"/>
      <c r="BB586" s="8"/>
      <c r="BC586" s="8"/>
      <c r="BD586" s="8"/>
      <c r="BE586" s="8"/>
      <c r="BF586" s="8"/>
      <c r="BG586" s="8"/>
      <c r="BH586" s="8"/>
      <c r="BI586" s="8"/>
      <c r="BJ586" s="8"/>
      <c r="BK586" s="8"/>
      <c r="BL586" s="8"/>
      <c r="BM586" s="8"/>
      <c r="BN586" s="8"/>
      <c r="BO586" s="8"/>
      <c r="BP586" s="8"/>
      <c r="BQ586" s="8"/>
      <c r="BR586" s="8"/>
      <c r="BS586" s="8"/>
      <c r="BT586" s="8"/>
      <c r="BU586" s="8"/>
      <c r="BV586" s="8"/>
      <c r="BW586" s="8"/>
      <c r="BX586" s="8"/>
      <c r="BY586" s="8"/>
      <c r="BZ586" s="8"/>
      <c r="CA586" s="8"/>
      <c r="CB586" s="8"/>
      <c r="CC586" s="8"/>
      <c r="CD586" s="8"/>
      <c r="CE586" s="8"/>
      <c r="CF586" s="8"/>
    </row>
    <row r="587" spans="1:84" ht="15.75" customHeight="1" x14ac:dyDescent="0.25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27"/>
      <c r="W587" s="27"/>
      <c r="X587" s="27"/>
      <c r="Y587" s="27"/>
      <c r="Z587" s="27"/>
      <c r="AA587" s="8"/>
      <c r="AB587" s="8"/>
      <c r="AC587" s="8"/>
      <c r="AD587" s="8"/>
      <c r="AE587" s="8"/>
      <c r="AF587" s="8"/>
      <c r="AG587" s="8"/>
      <c r="AH587" s="8"/>
      <c r="AI587" s="8"/>
      <c r="AJ587" s="8"/>
      <c r="AK587" s="8"/>
      <c r="AL587" s="8"/>
      <c r="AM587" s="8"/>
      <c r="AN587" s="8"/>
      <c r="AO587" s="8"/>
      <c r="AP587" s="8"/>
      <c r="AQ587" s="8"/>
      <c r="AR587" s="8"/>
      <c r="AS587" s="8"/>
      <c r="AT587" s="8"/>
      <c r="AU587" s="8"/>
      <c r="AV587" s="8"/>
      <c r="AW587" s="8"/>
      <c r="AX587" s="8"/>
      <c r="AY587" s="8"/>
      <c r="AZ587" s="8"/>
      <c r="BA587" s="8"/>
      <c r="BB587" s="8"/>
      <c r="BC587" s="8"/>
      <c r="BD587" s="8"/>
      <c r="BE587" s="8"/>
      <c r="BF587" s="8"/>
      <c r="BG587" s="8"/>
      <c r="BH587" s="8"/>
      <c r="BI587" s="8"/>
      <c r="BJ587" s="8"/>
      <c r="BK587" s="8"/>
      <c r="BL587" s="8"/>
      <c r="BM587" s="8"/>
      <c r="BN587" s="8"/>
      <c r="BO587" s="8"/>
      <c r="BP587" s="8"/>
      <c r="BQ587" s="8"/>
      <c r="BR587" s="8"/>
      <c r="BS587" s="8"/>
      <c r="BT587" s="8"/>
      <c r="BU587" s="8"/>
      <c r="BV587" s="8"/>
      <c r="BW587" s="8"/>
      <c r="BX587" s="8"/>
      <c r="BY587" s="8"/>
      <c r="BZ587" s="8"/>
      <c r="CA587" s="8"/>
      <c r="CB587" s="8"/>
      <c r="CC587" s="8"/>
      <c r="CD587" s="8"/>
      <c r="CE587" s="8"/>
      <c r="CF587" s="8"/>
    </row>
    <row r="588" spans="1:84" ht="15.75" customHeight="1" x14ac:dyDescent="0.25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27"/>
      <c r="W588" s="27"/>
      <c r="X588" s="27"/>
      <c r="Y588" s="27"/>
      <c r="Z588" s="27"/>
      <c r="AA588" s="8"/>
      <c r="AB588" s="8"/>
      <c r="AC588" s="8"/>
      <c r="AD588" s="8"/>
      <c r="AE588" s="8"/>
      <c r="AF588" s="8"/>
      <c r="AG588" s="8"/>
      <c r="AH588" s="8"/>
      <c r="AI588" s="8"/>
      <c r="AJ588" s="8"/>
      <c r="AK588" s="8"/>
      <c r="AL588" s="8"/>
      <c r="AM588" s="8"/>
      <c r="AN588" s="8"/>
      <c r="AO588" s="8"/>
      <c r="AP588" s="8"/>
      <c r="AQ588" s="8"/>
      <c r="AR588" s="8"/>
      <c r="AS588" s="8"/>
      <c r="AT588" s="8"/>
      <c r="AU588" s="8"/>
      <c r="AV588" s="8"/>
      <c r="AW588" s="8"/>
      <c r="AX588" s="8"/>
      <c r="AY588" s="8"/>
      <c r="AZ588" s="8"/>
      <c r="BA588" s="8"/>
      <c r="BB588" s="8"/>
      <c r="BC588" s="8"/>
      <c r="BD588" s="8"/>
      <c r="BE588" s="8"/>
      <c r="BF588" s="8"/>
      <c r="BG588" s="8"/>
      <c r="BH588" s="8"/>
      <c r="BI588" s="8"/>
      <c r="BJ588" s="8"/>
      <c r="BK588" s="8"/>
      <c r="BL588" s="8"/>
      <c r="BM588" s="8"/>
      <c r="BN588" s="8"/>
      <c r="BO588" s="8"/>
      <c r="BP588" s="8"/>
      <c r="BQ588" s="8"/>
      <c r="BR588" s="8"/>
      <c r="BS588" s="8"/>
      <c r="BT588" s="8"/>
      <c r="BU588" s="8"/>
      <c r="BV588" s="8"/>
      <c r="BW588" s="8"/>
      <c r="BX588" s="8"/>
      <c r="BY588" s="8"/>
      <c r="BZ588" s="8"/>
      <c r="CA588" s="8"/>
      <c r="CB588" s="8"/>
      <c r="CC588" s="8"/>
      <c r="CD588" s="8"/>
      <c r="CE588" s="8"/>
      <c r="CF588" s="8"/>
    </row>
    <row r="589" spans="1:84" ht="15.75" customHeight="1" x14ac:dyDescent="0.25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27"/>
      <c r="W589" s="27"/>
      <c r="X589" s="27"/>
      <c r="Y589" s="27"/>
      <c r="Z589" s="27"/>
      <c r="AA589" s="8"/>
      <c r="AB589" s="8"/>
      <c r="AC589" s="8"/>
      <c r="AD589" s="8"/>
      <c r="AE589" s="8"/>
      <c r="AF589" s="8"/>
      <c r="AG589" s="8"/>
      <c r="AH589" s="8"/>
      <c r="AI589" s="8"/>
      <c r="AJ589" s="8"/>
      <c r="AK589" s="8"/>
      <c r="AL589" s="8"/>
      <c r="AM589" s="8"/>
      <c r="AN589" s="8"/>
      <c r="AO589" s="8"/>
      <c r="AP589" s="8"/>
      <c r="AQ589" s="8"/>
      <c r="AR589" s="8"/>
      <c r="AS589" s="8"/>
      <c r="AT589" s="8"/>
      <c r="AU589" s="8"/>
      <c r="AV589" s="8"/>
      <c r="AW589" s="8"/>
      <c r="AX589" s="8"/>
      <c r="AY589" s="8"/>
      <c r="AZ589" s="8"/>
      <c r="BA589" s="8"/>
      <c r="BB589" s="8"/>
      <c r="BC589" s="8"/>
      <c r="BD589" s="8"/>
      <c r="BE589" s="8"/>
      <c r="BF589" s="8"/>
      <c r="BG589" s="8"/>
      <c r="BH589" s="8"/>
      <c r="BI589" s="8"/>
      <c r="BJ589" s="8"/>
      <c r="BK589" s="8"/>
      <c r="BL589" s="8"/>
      <c r="BM589" s="8"/>
      <c r="BN589" s="8"/>
      <c r="BO589" s="8"/>
      <c r="BP589" s="8"/>
      <c r="BQ589" s="8"/>
      <c r="BR589" s="8"/>
      <c r="BS589" s="8"/>
      <c r="BT589" s="8"/>
      <c r="BU589" s="8"/>
      <c r="BV589" s="8"/>
      <c r="BW589" s="8"/>
      <c r="BX589" s="8"/>
      <c r="BY589" s="8"/>
      <c r="BZ589" s="8"/>
      <c r="CA589" s="8"/>
      <c r="CB589" s="8"/>
      <c r="CC589" s="8"/>
      <c r="CD589" s="8"/>
      <c r="CE589" s="8"/>
      <c r="CF589" s="8"/>
    </row>
    <row r="590" spans="1:84" ht="15.75" customHeight="1" x14ac:dyDescent="0.25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27"/>
      <c r="W590" s="27"/>
      <c r="X590" s="27"/>
      <c r="Y590" s="27"/>
      <c r="Z590" s="27"/>
      <c r="AA590" s="8"/>
      <c r="AB590" s="8"/>
      <c r="AC590" s="8"/>
      <c r="AD590" s="8"/>
      <c r="AE590" s="8"/>
      <c r="AF590" s="8"/>
      <c r="AG590" s="8"/>
      <c r="AH590" s="8"/>
      <c r="AI590" s="8"/>
      <c r="AJ590" s="8"/>
      <c r="AK590" s="8"/>
      <c r="AL590" s="8"/>
      <c r="AM590" s="8"/>
      <c r="AN590" s="8"/>
      <c r="AO590" s="8"/>
      <c r="AP590" s="8"/>
      <c r="AQ590" s="8"/>
      <c r="AR590" s="8"/>
      <c r="AS590" s="8"/>
      <c r="AT590" s="8"/>
      <c r="AU590" s="8"/>
      <c r="AV590" s="8"/>
      <c r="AW590" s="8"/>
      <c r="AX590" s="8"/>
      <c r="AY590" s="8"/>
      <c r="AZ590" s="8"/>
      <c r="BA590" s="8"/>
      <c r="BB590" s="8"/>
      <c r="BC590" s="8"/>
      <c r="BD590" s="8"/>
      <c r="BE590" s="8"/>
      <c r="BF590" s="8"/>
      <c r="BG590" s="8"/>
      <c r="BH590" s="8"/>
      <c r="BI590" s="8"/>
      <c r="BJ590" s="8"/>
      <c r="BK590" s="8"/>
      <c r="BL590" s="8"/>
      <c r="BM590" s="8"/>
      <c r="BN590" s="8"/>
      <c r="BO590" s="8"/>
      <c r="BP590" s="8"/>
      <c r="BQ590" s="8"/>
      <c r="BR590" s="8"/>
      <c r="BS590" s="8"/>
      <c r="BT590" s="8"/>
      <c r="BU590" s="8"/>
      <c r="BV590" s="8"/>
      <c r="BW590" s="8"/>
      <c r="BX590" s="8"/>
      <c r="BY590" s="8"/>
      <c r="BZ590" s="8"/>
      <c r="CA590" s="8"/>
      <c r="CB590" s="8"/>
      <c r="CC590" s="8"/>
      <c r="CD590" s="8"/>
      <c r="CE590" s="8"/>
      <c r="CF590" s="8"/>
    </row>
    <row r="591" spans="1:84" ht="15.75" customHeight="1" x14ac:dyDescent="0.25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27"/>
      <c r="W591" s="27"/>
      <c r="X591" s="27"/>
      <c r="Y591" s="27"/>
      <c r="Z591" s="27"/>
      <c r="AA591" s="8"/>
      <c r="AB591" s="8"/>
      <c r="AC591" s="8"/>
      <c r="AD591" s="8"/>
      <c r="AE591" s="8"/>
      <c r="AF591" s="8"/>
      <c r="AG591" s="8"/>
      <c r="AH591" s="8"/>
      <c r="AI591" s="8"/>
      <c r="AJ591" s="8"/>
      <c r="AK591" s="8"/>
      <c r="AL591" s="8"/>
      <c r="AM591" s="8"/>
      <c r="AN591" s="8"/>
      <c r="AO591" s="8"/>
      <c r="AP591" s="8"/>
      <c r="AQ591" s="8"/>
      <c r="AR591" s="8"/>
      <c r="AS591" s="8"/>
      <c r="AT591" s="8"/>
      <c r="AU591" s="8"/>
      <c r="AV591" s="8"/>
      <c r="AW591" s="8"/>
      <c r="AX591" s="8"/>
      <c r="AY591" s="8"/>
      <c r="AZ591" s="8"/>
      <c r="BA591" s="8"/>
      <c r="BB591" s="8"/>
      <c r="BC591" s="8"/>
      <c r="BD591" s="8"/>
      <c r="BE591" s="8"/>
      <c r="BF591" s="8"/>
      <c r="BG591" s="8"/>
      <c r="BH591" s="8"/>
      <c r="BI591" s="8"/>
      <c r="BJ591" s="8"/>
      <c r="BK591" s="8"/>
      <c r="BL591" s="8"/>
      <c r="BM591" s="8"/>
      <c r="BN591" s="8"/>
      <c r="BO591" s="8"/>
      <c r="BP591" s="8"/>
      <c r="BQ591" s="8"/>
      <c r="BR591" s="8"/>
      <c r="BS591" s="8"/>
      <c r="BT591" s="8"/>
      <c r="BU591" s="8"/>
      <c r="BV591" s="8"/>
      <c r="BW591" s="8"/>
      <c r="BX591" s="8"/>
      <c r="BY591" s="8"/>
      <c r="BZ591" s="8"/>
      <c r="CA591" s="8"/>
      <c r="CB591" s="8"/>
      <c r="CC591" s="8"/>
      <c r="CD591" s="8"/>
      <c r="CE591" s="8"/>
      <c r="CF591" s="8"/>
    </row>
    <row r="592" spans="1:84" ht="15.75" customHeight="1" x14ac:dyDescent="0.25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27"/>
      <c r="W592" s="27"/>
      <c r="X592" s="27"/>
      <c r="Y592" s="27"/>
      <c r="Z592" s="27"/>
      <c r="AA592" s="8"/>
      <c r="AB592" s="8"/>
      <c r="AC592" s="8"/>
      <c r="AD592" s="8"/>
      <c r="AE592" s="8"/>
      <c r="AF592" s="8"/>
      <c r="AG592" s="8"/>
      <c r="AH592" s="8"/>
      <c r="AI592" s="8"/>
      <c r="AJ592" s="8"/>
      <c r="AK592" s="8"/>
      <c r="AL592" s="8"/>
      <c r="AM592" s="8"/>
      <c r="AN592" s="8"/>
      <c r="AO592" s="8"/>
      <c r="AP592" s="8"/>
      <c r="AQ592" s="8"/>
      <c r="AR592" s="8"/>
      <c r="AS592" s="8"/>
      <c r="AT592" s="8"/>
      <c r="AU592" s="8"/>
      <c r="AV592" s="8"/>
      <c r="AW592" s="8"/>
      <c r="AX592" s="8"/>
      <c r="AY592" s="8"/>
      <c r="AZ592" s="8"/>
      <c r="BA592" s="8"/>
      <c r="BB592" s="8"/>
      <c r="BC592" s="8"/>
      <c r="BD592" s="8"/>
      <c r="BE592" s="8"/>
      <c r="BF592" s="8"/>
      <c r="BG592" s="8"/>
      <c r="BH592" s="8"/>
      <c r="BI592" s="8"/>
      <c r="BJ592" s="8"/>
      <c r="BK592" s="8"/>
      <c r="BL592" s="8"/>
      <c r="BM592" s="8"/>
      <c r="BN592" s="8"/>
      <c r="BO592" s="8"/>
      <c r="BP592" s="8"/>
      <c r="BQ592" s="8"/>
      <c r="BR592" s="8"/>
      <c r="BS592" s="8"/>
      <c r="BT592" s="8"/>
      <c r="BU592" s="8"/>
      <c r="BV592" s="8"/>
      <c r="BW592" s="8"/>
      <c r="BX592" s="8"/>
      <c r="BY592" s="8"/>
      <c r="BZ592" s="8"/>
      <c r="CA592" s="8"/>
      <c r="CB592" s="8"/>
      <c r="CC592" s="8"/>
      <c r="CD592" s="8"/>
      <c r="CE592" s="8"/>
      <c r="CF592" s="8"/>
    </row>
    <row r="593" spans="1:84" ht="15.75" customHeight="1" x14ac:dyDescent="0.25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27"/>
      <c r="W593" s="27"/>
      <c r="X593" s="27"/>
      <c r="Y593" s="27"/>
      <c r="Z593" s="27"/>
      <c r="AA593" s="8"/>
      <c r="AB593" s="8"/>
      <c r="AC593" s="8"/>
      <c r="AD593" s="8"/>
      <c r="AE593" s="8"/>
      <c r="AF593" s="8"/>
      <c r="AG593" s="8"/>
      <c r="AH593" s="8"/>
      <c r="AI593" s="8"/>
      <c r="AJ593" s="8"/>
      <c r="AK593" s="8"/>
      <c r="AL593" s="8"/>
      <c r="AM593" s="8"/>
      <c r="AN593" s="8"/>
      <c r="AO593" s="8"/>
      <c r="AP593" s="8"/>
      <c r="AQ593" s="8"/>
      <c r="AR593" s="8"/>
      <c r="AS593" s="8"/>
      <c r="AT593" s="8"/>
      <c r="AU593" s="8"/>
      <c r="AV593" s="8"/>
      <c r="AW593" s="8"/>
      <c r="AX593" s="8"/>
      <c r="AY593" s="8"/>
      <c r="AZ593" s="8"/>
      <c r="BA593" s="8"/>
      <c r="BB593" s="8"/>
      <c r="BC593" s="8"/>
      <c r="BD593" s="8"/>
      <c r="BE593" s="8"/>
      <c r="BF593" s="8"/>
      <c r="BG593" s="8"/>
      <c r="BH593" s="8"/>
      <c r="BI593" s="8"/>
      <c r="BJ593" s="8"/>
      <c r="BK593" s="8"/>
      <c r="BL593" s="8"/>
      <c r="BM593" s="8"/>
      <c r="BN593" s="8"/>
      <c r="BO593" s="8"/>
      <c r="BP593" s="8"/>
      <c r="BQ593" s="8"/>
      <c r="BR593" s="8"/>
      <c r="BS593" s="8"/>
      <c r="BT593" s="8"/>
      <c r="BU593" s="8"/>
      <c r="BV593" s="8"/>
      <c r="BW593" s="8"/>
      <c r="BX593" s="8"/>
      <c r="BY593" s="8"/>
      <c r="BZ593" s="8"/>
      <c r="CA593" s="8"/>
      <c r="CB593" s="8"/>
      <c r="CC593" s="8"/>
      <c r="CD593" s="8"/>
      <c r="CE593" s="8"/>
      <c r="CF593" s="8"/>
    </row>
    <row r="594" spans="1:84" ht="15.75" customHeight="1" x14ac:dyDescent="0.25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27"/>
      <c r="W594" s="27"/>
      <c r="X594" s="27"/>
      <c r="Y594" s="27"/>
      <c r="Z594" s="27"/>
      <c r="AA594" s="8"/>
      <c r="AB594" s="8"/>
      <c r="AC594" s="8"/>
      <c r="AD594" s="8"/>
      <c r="AE594" s="8"/>
      <c r="AF594" s="8"/>
      <c r="AG594" s="8"/>
      <c r="AH594" s="8"/>
      <c r="AI594" s="8"/>
      <c r="AJ594" s="8"/>
      <c r="AK594" s="8"/>
      <c r="AL594" s="8"/>
      <c r="AM594" s="8"/>
      <c r="AN594" s="8"/>
      <c r="AO594" s="8"/>
      <c r="AP594" s="8"/>
      <c r="AQ594" s="8"/>
      <c r="AR594" s="8"/>
      <c r="AS594" s="8"/>
      <c r="AT594" s="8"/>
      <c r="AU594" s="8"/>
      <c r="AV594" s="8"/>
      <c r="AW594" s="8"/>
      <c r="AX594" s="8"/>
      <c r="AY594" s="8"/>
      <c r="AZ594" s="8"/>
      <c r="BA594" s="8"/>
      <c r="BB594" s="8"/>
      <c r="BC594" s="8"/>
      <c r="BD594" s="8"/>
      <c r="BE594" s="8"/>
      <c r="BF594" s="8"/>
      <c r="BG594" s="8"/>
      <c r="BH594" s="8"/>
      <c r="BI594" s="8"/>
      <c r="BJ594" s="8"/>
      <c r="BK594" s="8"/>
      <c r="BL594" s="8"/>
      <c r="BM594" s="8"/>
      <c r="BN594" s="8"/>
      <c r="BO594" s="8"/>
      <c r="BP594" s="8"/>
      <c r="BQ594" s="8"/>
      <c r="BR594" s="8"/>
      <c r="BS594" s="8"/>
      <c r="BT594" s="8"/>
      <c r="BU594" s="8"/>
      <c r="BV594" s="8"/>
      <c r="BW594" s="8"/>
      <c r="BX594" s="8"/>
      <c r="BY594" s="8"/>
      <c r="BZ594" s="8"/>
      <c r="CA594" s="8"/>
      <c r="CB594" s="8"/>
      <c r="CC594" s="8"/>
      <c r="CD594" s="8"/>
      <c r="CE594" s="8"/>
      <c r="CF594" s="8"/>
    </row>
    <row r="595" spans="1:84" ht="15.75" customHeight="1" x14ac:dyDescent="0.25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27"/>
      <c r="W595" s="27"/>
      <c r="X595" s="27"/>
      <c r="Y595" s="27"/>
      <c r="Z595" s="27"/>
      <c r="AA595" s="8"/>
      <c r="AB595" s="8"/>
      <c r="AC595" s="8"/>
      <c r="AD595" s="8"/>
      <c r="AE595" s="8"/>
      <c r="AF595" s="8"/>
      <c r="AG595" s="8"/>
      <c r="AH595" s="8"/>
      <c r="AI595" s="8"/>
      <c r="AJ595" s="8"/>
      <c r="AK595" s="8"/>
      <c r="AL595" s="8"/>
      <c r="AM595" s="8"/>
      <c r="AN595" s="8"/>
      <c r="AO595" s="8"/>
      <c r="AP595" s="8"/>
      <c r="AQ595" s="8"/>
      <c r="AR595" s="8"/>
      <c r="AS595" s="8"/>
      <c r="AT595" s="8"/>
      <c r="AU595" s="8"/>
      <c r="AV595" s="8"/>
      <c r="AW595" s="8"/>
      <c r="AX595" s="8"/>
      <c r="AY595" s="8"/>
      <c r="AZ595" s="8"/>
      <c r="BA595" s="8"/>
      <c r="BB595" s="8"/>
      <c r="BC595" s="8"/>
      <c r="BD595" s="8"/>
      <c r="BE595" s="8"/>
      <c r="BF595" s="8"/>
      <c r="BG595" s="8"/>
      <c r="BH595" s="8"/>
      <c r="BI595" s="8"/>
      <c r="BJ595" s="8"/>
      <c r="BK595" s="8"/>
      <c r="BL595" s="8"/>
      <c r="BM595" s="8"/>
      <c r="BN595" s="8"/>
      <c r="BO595" s="8"/>
      <c r="BP595" s="8"/>
      <c r="BQ595" s="8"/>
      <c r="BR595" s="8"/>
      <c r="BS595" s="8"/>
      <c r="BT595" s="8"/>
      <c r="BU595" s="8"/>
      <c r="BV595" s="8"/>
      <c r="BW595" s="8"/>
      <c r="BX595" s="8"/>
      <c r="BY595" s="8"/>
      <c r="BZ595" s="8"/>
      <c r="CA595" s="8"/>
      <c r="CB595" s="8"/>
      <c r="CC595" s="8"/>
      <c r="CD595" s="8"/>
      <c r="CE595" s="8"/>
      <c r="CF595" s="8"/>
    </row>
    <row r="596" spans="1:84" ht="15.75" customHeight="1" x14ac:dyDescent="0.25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27"/>
      <c r="W596" s="27"/>
      <c r="X596" s="27"/>
      <c r="Y596" s="27"/>
      <c r="Z596" s="27"/>
      <c r="AA596" s="8"/>
      <c r="AB596" s="8"/>
      <c r="AC596" s="8"/>
      <c r="AD596" s="8"/>
      <c r="AE596" s="8"/>
      <c r="AF596" s="8"/>
      <c r="AG596" s="8"/>
      <c r="AH596" s="8"/>
      <c r="AI596" s="8"/>
      <c r="AJ596" s="8"/>
      <c r="AK596" s="8"/>
      <c r="AL596" s="8"/>
      <c r="AM596" s="8"/>
      <c r="AN596" s="8"/>
      <c r="AO596" s="8"/>
      <c r="AP596" s="8"/>
      <c r="AQ596" s="8"/>
      <c r="AR596" s="8"/>
      <c r="AS596" s="8"/>
      <c r="AT596" s="8"/>
      <c r="AU596" s="8"/>
      <c r="AV596" s="8"/>
      <c r="AW596" s="8"/>
      <c r="AX596" s="8"/>
      <c r="AY596" s="8"/>
      <c r="AZ596" s="8"/>
      <c r="BA596" s="8"/>
      <c r="BB596" s="8"/>
      <c r="BC596" s="8"/>
      <c r="BD596" s="8"/>
      <c r="BE596" s="8"/>
      <c r="BF596" s="8"/>
      <c r="BG596" s="8"/>
      <c r="BH596" s="8"/>
      <c r="BI596" s="8"/>
      <c r="BJ596" s="8"/>
      <c r="BK596" s="8"/>
      <c r="BL596" s="8"/>
      <c r="BM596" s="8"/>
      <c r="BN596" s="8"/>
      <c r="BO596" s="8"/>
      <c r="BP596" s="8"/>
      <c r="BQ596" s="8"/>
      <c r="BR596" s="8"/>
      <c r="BS596" s="8"/>
      <c r="BT596" s="8"/>
      <c r="BU596" s="8"/>
      <c r="BV596" s="8"/>
      <c r="BW596" s="8"/>
      <c r="BX596" s="8"/>
      <c r="BY596" s="8"/>
      <c r="BZ596" s="8"/>
      <c r="CA596" s="8"/>
      <c r="CB596" s="8"/>
      <c r="CC596" s="8"/>
      <c r="CD596" s="8"/>
      <c r="CE596" s="8"/>
      <c r="CF596" s="8"/>
    </row>
    <row r="597" spans="1:84" ht="15.75" customHeight="1" x14ac:dyDescent="0.25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27"/>
      <c r="W597" s="27"/>
      <c r="X597" s="27"/>
      <c r="Y597" s="27"/>
      <c r="Z597" s="27"/>
      <c r="AA597" s="8"/>
      <c r="AB597" s="8"/>
      <c r="AC597" s="8"/>
      <c r="AD597" s="8"/>
      <c r="AE597" s="8"/>
      <c r="AF597" s="8"/>
      <c r="AG597" s="8"/>
      <c r="AH597" s="8"/>
      <c r="AI597" s="8"/>
      <c r="AJ597" s="8"/>
      <c r="AK597" s="8"/>
      <c r="AL597" s="8"/>
      <c r="AM597" s="8"/>
      <c r="AN597" s="8"/>
      <c r="AO597" s="8"/>
      <c r="AP597" s="8"/>
      <c r="AQ597" s="8"/>
      <c r="AR597" s="8"/>
      <c r="AS597" s="8"/>
      <c r="AT597" s="8"/>
      <c r="AU597" s="8"/>
      <c r="AV597" s="8"/>
      <c r="AW597" s="8"/>
      <c r="AX597" s="8"/>
      <c r="AY597" s="8"/>
      <c r="AZ597" s="8"/>
      <c r="BA597" s="8"/>
      <c r="BB597" s="8"/>
      <c r="BC597" s="8"/>
      <c r="BD597" s="8"/>
      <c r="BE597" s="8"/>
      <c r="BF597" s="8"/>
      <c r="BG597" s="8"/>
      <c r="BH597" s="8"/>
      <c r="BI597" s="8"/>
      <c r="BJ597" s="8"/>
      <c r="BK597" s="8"/>
      <c r="BL597" s="8"/>
      <c r="BM597" s="8"/>
      <c r="BN597" s="8"/>
      <c r="BO597" s="8"/>
      <c r="BP597" s="8"/>
      <c r="BQ597" s="8"/>
      <c r="BR597" s="8"/>
      <c r="BS597" s="8"/>
      <c r="BT597" s="8"/>
      <c r="BU597" s="8"/>
      <c r="BV597" s="8"/>
      <c r="BW597" s="8"/>
      <c r="BX597" s="8"/>
      <c r="BY597" s="8"/>
      <c r="BZ597" s="8"/>
      <c r="CA597" s="8"/>
      <c r="CB597" s="8"/>
      <c r="CC597" s="8"/>
      <c r="CD597" s="8"/>
      <c r="CE597" s="8"/>
      <c r="CF597" s="8"/>
    </row>
    <row r="598" spans="1:84" ht="15.75" customHeight="1" x14ac:dyDescent="0.25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27"/>
      <c r="W598" s="27"/>
      <c r="X598" s="27"/>
      <c r="Y598" s="27"/>
      <c r="Z598" s="27"/>
      <c r="AA598" s="8"/>
      <c r="AB598" s="8"/>
      <c r="AC598" s="8"/>
      <c r="AD598" s="8"/>
      <c r="AE598" s="8"/>
      <c r="AF598" s="8"/>
      <c r="AG598" s="8"/>
      <c r="AH598" s="8"/>
      <c r="AI598" s="8"/>
      <c r="AJ598" s="8"/>
      <c r="AK598" s="8"/>
      <c r="AL598" s="8"/>
      <c r="AM598" s="8"/>
      <c r="AN598" s="8"/>
      <c r="AO598" s="8"/>
      <c r="AP598" s="8"/>
      <c r="AQ598" s="8"/>
      <c r="AR598" s="8"/>
      <c r="AS598" s="8"/>
      <c r="AT598" s="8"/>
      <c r="AU598" s="8"/>
      <c r="AV598" s="8"/>
      <c r="AW598" s="8"/>
      <c r="AX598" s="8"/>
      <c r="AY598" s="8"/>
      <c r="AZ598" s="8"/>
      <c r="BA598" s="8"/>
      <c r="BB598" s="8"/>
      <c r="BC598" s="8"/>
      <c r="BD598" s="8"/>
      <c r="BE598" s="8"/>
      <c r="BF598" s="8"/>
      <c r="BG598" s="8"/>
      <c r="BH598" s="8"/>
      <c r="BI598" s="8"/>
      <c r="BJ598" s="8"/>
      <c r="BK598" s="8"/>
      <c r="BL598" s="8"/>
      <c r="BM598" s="8"/>
      <c r="BN598" s="8"/>
      <c r="BO598" s="8"/>
      <c r="BP598" s="8"/>
      <c r="BQ598" s="8"/>
      <c r="BR598" s="8"/>
      <c r="BS598" s="8"/>
      <c r="BT598" s="8"/>
      <c r="BU598" s="8"/>
      <c r="BV598" s="8"/>
      <c r="BW598" s="8"/>
      <c r="BX598" s="8"/>
      <c r="BY598" s="8"/>
      <c r="BZ598" s="8"/>
      <c r="CA598" s="8"/>
      <c r="CB598" s="8"/>
      <c r="CC598" s="8"/>
      <c r="CD598" s="8"/>
      <c r="CE598" s="8"/>
      <c r="CF598" s="8"/>
    </row>
    <row r="599" spans="1:84" ht="15.75" customHeight="1" x14ac:dyDescent="0.25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27"/>
      <c r="W599" s="27"/>
      <c r="X599" s="27"/>
      <c r="Y599" s="27"/>
      <c r="Z599" s="27"/>
      <c r="AA599" s="8"/>
      <c r="AB599" s="8"/>
      <c r="AC599" s="8"/>
      <c r="AD599" s="8"/>
      <c r="AE599" s="8"/>
      <c r="AF599" s="8"/>
      <c r="AG599" s="8"/>
      <c r="AH599" s="8"/>
      <c r="AI599" s="8"/>
      <c r="AJ599" s="8"/>
      <c r="AK599" s="8"/>
      <c r="AL599" s="8"/>
      <c r="AM599" s="8"/>
      <c r="AN599" s="8"/>
      <c r="AO599" s="8"/>
      <c r="AP599" s="8"/>
      <c r="AQ599" s="8"/>
      <c r="AR599" s="8"/>
      <c r="AS599" s="8"/>
      <c r="AT599" s="8"/>
      <c r="AU599" s="8"/>
      <c r="AV599" s="8"/>
      <c r="AW599" s="8"/>
      <c r="AX599" s="8"/>
      <c r="AY599" s="8"/>
      <c r="AZ599" s="8"/>
      <c r="BA599" s="8"/>
      <c r="BB599" s="8"/>
      <c r="BC599" s="8"/>
      <c r="BD599" s="8"/>
      <c r="BE599" s="8"/>
      <c r="BF599" s="8"/>
      <c r="BG599" s="8"/>
      <c r="BH599" s="8"/>
      <c r="BI599" s="8"/>
      <c r="BJ599" s="8"/>
      <c r="BK599" s="8"/>
      <c r="BL599" s="8"/>
      <c r="BM599" s="8"/>
      <c r="BN599" s="8"/>
      <c r="BO599" s="8"/>
      <c r="BP599" s="8"/>
      <c r="BQ599" s="8"/>
      <c r="BR599" s="8"/>
      <c r="BS599" s="8"/>
      <c r="BT599" s="8"/>
      <c r="BU599" s="8"/>
      <c r="BV599" s="8"/>
      <c r="BW599" s="8"/>
      <c r="BX599" s="8"/>
      <c r="BY599" s="8"/>
      <c r="BZ599" s="8"/>
      <c r="CA599" s="8"/>
      <c r="CB599" s="8"/>
      <c r="CC599" s="8"/>
      <c r="CD599" s="8"/>
      <c r="CE599" s="8"/>
      <c r="CF599" s="8"/>
    </row>
    <row r="600" spans="1:84" ht="15.75" customHeight="1" x14ac:dyDescent="0.25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27"/>
      <c r="W600" s="27"/>
      <c r="X600" s="27"/>
      <c r="Y600" s="27"/>
      <c r="Z600" s="27"/>
      <c r="AA600" s="8"/>
      <c r="AB600" s="8"/>
      <c r="AC600" s="8"/>
      <c r="AD600" s="8"/>
      <c r="AE600" s="8"/>
      <c r="AF600" s="8"/>
      <c r="AG600" s="8"/>
      <c r="AH600" s="8"/>
      <c r="AI600" s="8"/>
      <c r="AJ600" s="8"/>
      <c r="AK600" s="8"/>
      <c r="AL600" s="8"/>
      <c r="AM600" s="8"/>
      <c r="AN600" s="8"/>
      <c r="AO600" s="8"/>
      <c r="AP600" s="8"/>
      <c r="AQ600" s="8"/>
      <c r="AR600" s="8"/>
      <c r="AS600" s="8"/>
      <c r="AT600" s="8"/>
      <c r="AU600" s="8"/>
      <c r="AV600" s="8"/>
      <c r="AW600" s="8"/>
      <c r="AX600" s="8"/>
      <c r="AY600" s="8"/>
      <c r="AZ600" s="8"/>
      <c r="BA600" s="8"/>
      <c r="BB600" s="8"/>
      <c r="BC600" s="8"/>
      <c r="BD600" s="8"/>
      <c r="BE600" s="8"/>
      <c r="BF600" s="8"/>
      <c r="BG600" s="8"/>
      <c r="BH600" s="8"/>
      <c r="BI600" s="8"/>
      <c r="BJ600" s="8"/>
      <c r="BK600" s="8"/>
      <c r="BL600" s="8"/>
      <c r="BM600" s="8"/>
      <c r="BN600" s="8"/>
      <c r="BO600" s="8"/>
      <c r="BP600" s="8"/>
      <c r="BQ600" s="8"/>
      <c r="BR600" s="8"/>
      <c r="BS600" s="8"/>
      <c r="BT600" s="8"/>
      <c r="BU600" s="8"/>
      <c r="BV600" s="8"/>
      <c r="BW600" s="8"/>
      <c r="BX600" s="8"/>
      <c r="BY600" s="8"/>
      <c r="BZ600" s="8"/>
      <c r="CA600" s="8"/>
      <c r="CB600" s="8"/>
      <c r="CC600" s="8"/>
      <c r="CD600" s="8"/>
      <c r="CE600" s="8"/>
      <c r="CF600" s="8"/>
    </row>
    <row r="601" spans="1:84" ht="15.75" customHeight="1" x14ac:dyDescent="0.25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27"/>
      <c r="W601" s="27"/>
      <c r="X601" s="27"/>
      <c r="Y601" s="27"/>
      <c r="Z601" s="27"/>
      <c r="AA601" s="8"/>
      <c r="AB601" s="8"/>
      <c r="AC601" s="8"/>
      <c r="AD601" s="8"/>
      <c r="AE601" s="8"/>
      <c r="AF601" s="8"/>
      <c r="AG601" s="8"/>
      <c r="AH601" s="8"/>
      <c r="AI601" s="8"/>
      <c r="AJ601" s="8"/>
      <c r="AK601" s="8"/>
      <c r="AL601" s="8"/>
      <c r="AM601" s="8"/>
      <c r="AN601" s="8"/>
      <c r="AO601" s="8"/>
      <c r="AP601" s="8"/>
      <c r="AQ601" s="8"/>
      <c r="AR601" s="8"/>
      <c r="AS601" s="8"/>
      <c r="AT601" s="8"/>
      <c r="AU601" s="8"/>
      <c r="AV601" s="8"/>
      <c r="AW601" s="8"/>
      <c r="AX601" s="8"/>
      <c r="AY601" s="8"/>
      <c r="AZ601" s="8"/>
      <c r="BA601" s="8"/>
      <c r="BB601" s="8"/>
      <c r="BC601" s="8"/>
      <c r="BD601" s="8"/>
      <c r="BE601" s="8"/>
      <c r="BF601" s="8"/>
      <c r="BG601" s="8"/>
      <c r="BH601" s="8"/>
      <c r="BI601" s="8"/>
      <c r="BJ601" s="8"/>
      <c r="BK601" s="8"/>
      <c r="BL601" s="8"/>
      <c r="BM601" s="8"/>
      <c r="BN601" s="8"/>
      <c r="BO601" s="8"/>
      <c r="BP601" s="8"/>
      <c r="BQ601" s="8"/>
      <c r="BR601" s="8"/>
      <c r="BS601" s="8"/>
      <c r="BT601" s="8"/>
      <c r="BU601" s="8"/>
      <c r="BV601" s="8"/>
      <c r="BW601" s="8"/>
      <c r="BX601" s="8"/>
      <c r="BY601" s="8"/>
      <c r="BZ601" s="8"/>
      <c r="CA601" s="8"/>
      <c r="CB601" s="8"/>
      <c r="CC601" s="8"/>
      <c r="CD601" s="8"/>
      <c r="CE601" s="8"/>
      <c r="CF601" s="8"/>
    </row>
    <row r="602" spans="1:84" ht="15.75" customHeight="1" x14ac:dyDescent="0.25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27"/>
      <c r="W602" s="27"/>
      <c r="X602" s="27"/>
      <c r="Y602" s="27"/>
      <c r="Z602" s="27"/>
      <c r="AA602" s="8"/>
      <c r="AB602" s="8"/>
      <c r="AC602" s="8"/>
      <c r="AD602" s="8"/>
      <c r="AE602" s="8"/>
      <c r="AF602" s="8"/>
      <c r="AG602" s="8"/>
      <c r="AH602" s="8"/>
      <c r="AI602" s="8"/>
      <c r="AJ602" s="8"/>
      <c r="AK602" s="8"/>
      <c r="AL602" s="8"/>
      <c r="AM602" s="8"/>
      <c r="AN602" s="8"/>
      <c r="AO602" s="8"/>
      <c r="AP602" s="8"/>
      <c r="AQ602" s="8"/>
      <c r="AR602" s="8"/>
      <c r="AS602" s="8"/>
      <c r="AT602" s="8"/>
      <c r="AU602" s="8"/>
      <c r="AV602" s="8"/>
      <c r="AW602" s="8"/>
      <c r="AX602" s="8"/>
      <c r="AY602" s="8"/>
      <c r="AZ602" s="8"/>
      <c r="BA602" s="8"/>
      <c r="BB602" s="8"/>
      <c r="BC602" s="8"/>
      <c r="BD602" s="8"/>
      <c r="BE602" s="8"/>
      <c r="BF602" s="8"/>
      <c r="BG602" s="8"/>
      <c r="BH602" s="8"/>
      <c r="BI602" s="8"/>
      <c r="BJ602" s="8"/>
      <c r="BK602" s="8"/>
      <c r="BL602" s="8"/>
      <c r="BM602" s="8"/>
      <c r="BN602" s="8"/>
      <c r="BO602" s="8"/>
      <c r="BP602" s="8"/>
      <c r="BQ602" s="8"/>
      <c r="BR602" s="8"/>
      <c r="BS602" s="8"/>
      <c r="BT602" s="8"/>
      <c r="BU602" s="8"/>
      <c r="BV602" s="8"/>
      <c r="BW602" s="8"/>
      <c r="BX602" s="8"/>
      <c r="BY602" s="8"/>
      <c r="BZ602" s="8"/>
      <c r="CA602" s="8"/>
      <c r="CB602" s="8"/>
      <c r="CC602" s="8"/>
      <c r="CD602" s="8"/>
      <c r="CE602" s="8"/>
      <c r="CF602" s="8"/>
    </row>
    <row r="603" spans="1:84" ht="15.75" customHeight="1" x14ac:dyDescent="0.25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27"/>
      <c r="W603" s="27"/>
      <c r="X603" s="27"/>
      <c r="Y603" s="27"/>
      <c r="Z603" s="27"/>
      <c r="AA603" s="8"/>
      <c r="AB603" s="8"/>
      <c r="AC603" s="8"/>
      <c r="AD603" s="8"/>
      <c r="AE603" s="8"/>
      <c r="AF603" s="8"/>
      <c r="AG603" s="8"/>
      <c r="AH603" s="8"/>
      <c r="AI603" s="8"/>
      <c r="AJ603" s="8"/>
      <c r="AK603" s="8"/>
      <c r="AL603" s="8"/>
      <c r="AM603" s="8"/>
      <c r="AN603" s="8"/>
      <c r="AO603" s="8"/>
      <c r="AP603" s="8"/>
      <c r="AQ603" s="8"/>
      <c r="AR603" s="8"/>
      <c r="AS603" s="8"/>
      <c r="AT603" s="8"/>
      <c r="AU603" s="8"/>
      <c r="AV603" s="8"/>
      <c r="AW603" s="8"/>
      <c r="AX603" s="8"/>
      <c r="AY603" s="8"/>
      <c r="AZ603" s="8"/>
      <c r="BA603" s="8"/>
      <c r="BB603" s="8"/>
      <c r="BC603" s="8"/>
      <c r="BD603" s="8"/>
      <c r="BE603" s="8"/>
      <c r="BF603" s="8"/>
      <c r="BG603" s="8"/>
      <c r="BH603" s="8"/>
      <c r="BI603" s="8"/>
      <c r="BJ603" s="8"/>
      <c r="BK603" s="8"/>
      <c r="BL603" s="8"/>
      <c r="BM603" s="8"/>
      <c r="BN603" s="8"/>
      <c r="BO603" s="8"/>
      <c r="BP603" s="8"/>
      <c r="BQ603" s="8"/>
      <c r="BR603" s="8"/>
      <c r="BS603" s="8"/>
      <c r="BT603" s="8"/>
      <c r="BU603" s="8"/>
      <c r="BV603" s="8"/>
      <c r="BW603" s="8"/>
      <c r="BX603" s="8"/>
      <c r="BY603" s="8"/>
      <c r="BZ603" s="8"/>
      <c r="CA603" s="8"/>
      <c r="CB603" s="8"/>
      <c r="CC603" s="8"/>
      <c r="CD603" s="8"/>
      <c r="CE603" s="8"/>
      <c r="CF603" s="8"/>
    </row>
    <row r="604" spans="1:84" ht="15.75" customHeight="1" x14ac:dyDescent="0.25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27"/>
      <c r="W604" s="27"/>
      <c r="X604" s="27"/>
      <c r="Y604" s="27"/>
      <c r="Z604" s="27"/>
      <c r="AA604" s="8"/>
      <c r="AB604" s="8"/>
      <c r="AC604" s="8"/>
      <c r="AD604" s="8"/>
      <c r="AE604" s="8"/>
      <c r="AF604" s="8"/>
      <c r="AG604" s="8"/>
      <c r="AH604" s="8"/>
      <c r="AI604" s="8"/>
      <c r="AJ604" s="8"/>
      <c r="AK604" s="8"/>
      <c r="AL604" s="8"/>
      <c r="AM604" s="8"/>
      <c r="AN604" s="8"/>
      <c r="AO604" s="8"/>
      <c r="AP604" s="8"/>
      <c r="AQ604" s="8"/>
      <c r="AR604" s="8"/>
      <c r="AS604" s="8"/>
      <c r="AT604" s="8"/>
      <c r="AU604" s="8"/>
      <c r="AV604" s="8"/>
      <c r="AW604" s="8"/>
      <c r="AX604" s="8"/>
      <c r="AY604" s="8"/>
      <c r="AZ604" s="8"/>
      <c r="BA604" s="8"/>
      <c r="BB604" s="8"/>
      <c r="BC604" s="8"/>
      <c r="BD604" s="8"/>
      <c r="BE604" s="8"/>
      <c r="BF604" s="8"/>
      <c r="BG604" s="8"/>
      <c r="BH604" s="8"/>
      <c r="BI604" s="8"/>
      <c r="BJ604" s="8"/>
      <c r="BK604" s="8"/>
      <c r="BL604" s="8"/>
      <c r="BM604" s="8"/>
      <c r="BN604" s="8"/>
      <c r="BO604" s="8"/>
      <c r="BP604" s="8"/>
      <c r="BQ604" s="8"/>
      <c r="BR604" s="8"/>
      <c r="BS604" s="8"/>
      <c r="BT604" s="8"/>
      <c r="BU604" s="8"/>
      <c r="BV604" s="8"/>
      <c r="BW604" s="8"/>
      <c r="BX604" s="8"/>
      <c r="BY604" s="8"/>
      <c r="BZ604" s="8"/>
      <c r="CA604" s="8"/>
      <c r="CB604" s="8"/>
      <c r="CC604" s="8"/>
      <c r="CD604" s="8"/>
      <c r="CE604" s="8"/>
      <c r="CF604" s="8"/>
    </row>
    <row r="605" spans="1:84" ht="15.75" customHeight="1" x14ac:dyDescent="0.25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27"/>
      <c r="W605" s="27"/>
      <c r="X605" s="27"/>
      <c r="Y605" s="27"/>
      <c r="Z605" s="27"/>
      <c r="AA605" s="8"/>
      <c r="AB605" s="8"/>
      <c r="AC605" s="8"/>
      <c r="AD605" s="8"/>
      <c r="AE605" s="8"/>
      <c r="AF605" s="8"/>
      <c r="AG605" s="8"/>
      <c r="AH605" s="8"/>
      <c r="AI605" s="8"/>
      <c r="AJ605" s="8"/>
      <c r="AK605" s="8"/>
      <c r="AL605" s="8"/>
      <c r="AM605" s="8"/>
      <c r="AN605" s="8"/>
      <c r="AO605" s="8"/>
      <c r="AP605" s="8"/>
      <c r="AQ605" s="8"/>
      <c r="AR605" s="8"/>
      <c r="AS605" s="8"/>
      <c r="AT605" s="8"/>
      <c r="AU605" s="8"/>
      <c r="AV605" s="8"/>
      <c r="AW605" s="8"/>
      <c r="AX605" s="8"/>
      <c r="AY605" s="8"/>
      <c r="AZ605" s="8"/>
      <c r="BA605" s="8"/>
      <c r="BB605" s="8"/>
      <c r="BC605" s="8"/>
      <c r="BD605" s="8"/>
      <c r="BE605" s="8"/>
      <c r="BF605" s="8"/>
      <c r="BG605" s="8"/>
      <c r="BH605" s="8"/>
      <c r="BI605" s="8"/>
      <c r="BJ605" s="8"/>
      <c r="BK605" s="8"/>
      <c r="BL605" s="8"/>
      <c r="BM605" s="8"/>
      <c r="BN605" s="8"/>
      <c r="BO605" s="8"/>
      <c r="BP605" s="8"/>
      <c r="BQ605" s="8"/>
      <c r="BR605" s="8"/>
      <c r="BS605" s="8"/>
      <c r="BT605" s="8"/>
      <c r="BU605" s="8"/>
      <c r="BV605" s="8"/>
      <c r="BW605" s="8"/>
      <c r="BX605" s="8"/>
      <c r="BY605" s="8"/>
      <c r="BZ605" s="8"/>
      <c r="CA605" s="8"/>
      <c r="CB605" s="8"/>
      <c r="CC605" s="8"/>
      <c r="CD605" s="8"/>
      <c r="CE605" s="8"/>
      <c r="CF605" s="8"/>
    </row>
    <row r="606" spans="1:84" ht="15.75" customHeight="1" x14ac:dyDescent="0.25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27"/>
      <c r="W606" s="27"/>
      <c r="X606" s="27"/>
      <c r="Y606" s="27"/>
      <c r="Z606" s="27"/>
      <c r="AA606" s="8"/>
      <c r="AB606" s="8"/>
      <c r="AC606" s="8"/>
      <c r="AD606" s="8"/>
      <c r="AE606" s="8"/>
      <c r="AF606" s="8"/>
      <c r="AG606" s="8"/>
      <c r="AH606" s="8"/>
      <c r="AI606" s="8"/>
      <c r="AJ606" s="8"/>
      <c r="AK606" s="8"/>
      <c r="AL606" s="8"/>
      <c r="AM606" s="8"/>
      <c r="AN606" s="8"/>
      <c r="AO606" s="8"/>
      <c r="AP606" s="8"/>
      <c r="AQ606" s="8"/>
      <c r="AR606" s="8"/>
      <c r="AS606" s="8"/>
      <c r="AT606" s="8"/>
      <c r="AU606" s="8"/>
      <c r="AV606" s="8"/>
      <c r="AW606" s="8"/>
      <c r="AX606" s="8"/>
      <c r="AY606" s="8"/>
      <c r="AZ606" s="8"/>
      <c r="BA606" s="8"/>
      <c r="BB606" s="8"/>
      <c r="BC606" s="8"/>
      <c r="BD606" s="8"/>
      <c r="BE606" s="8"/>
      <c r="BF606" s="8"/>
      <c r="BG606" s="8"/>
      <c r="BH606" s="8"/>
      <c r="BI606" s="8"/>
      <c r="BJ606" s="8"/>
      <c r="BK606" s="8"/>
      <c r="BL606" s="8"/>
      <c r="BM606" s="8"/>
      <c r="BN606" s="8"/>
      <c r="BO606" s="8"/>
      <c r="BP606" s="8"/>
      <c r="BQ606" s="8"/>
      <c r="BR606" s="8"/>
      <c r="BS606" s="8"/>
      <c r="BT606" s="8"/>
      <c r="BU606" s="8"/>
      <c r="BV606" s="8"/>
      <c r="BW606" s="8"/>
      <c r="BX606" s="8"/>
      <c r="BY606" s="8"/>
      <c r="BZ606" s="8"/>
      <c r="CA606" s="8"/>
      <c r="CB606" s="8"/>
      <c r="CC606" s="8"/>
      <c r="CD606" s="8"/>
      <c r="CE606" s="8"/>
      <c r="CF606" s="8"/>
    </row>
    <row r="607" spans="1:84" ht="15.75" customHeight="1" x14ac:dyDescent="0.25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27"/>
      <c r="W607" s="27"/>
      <c r="X607" s="27"/>
      <c r="Y607" s="27"/>
      <c r="Z607" s="27"/>
      <c r="AA607" s="8"/>
      <c r="AB607" s="8"/>
      <c r="AC607" s="8"/>
      <c r="AD607" s="8"/>
      <c r="AE607" s="8"/>
      <c r="AF607" s="8"/>
      <c r="AG607" s="8"/>
      <c r="AH607" s="8"/>
      <c r="AI607" s="8"/>
      <c r="AJ607" s="8"/>
      <c r="AK607" s="8"/>
      <c r="AL607" s="8"/>
      <c r="AM607" s="8"/>
      <c r="AN607" s="8"/>
      <c r="AO607" s="8"/>
      <c r="AP607" s="8"/>
      <c r="AQ607" s="8"/>
      <c r="AR607" s="8"/>
      <c r="AS607" s="8"/>
      <c r="AT607" s="8"/>
      <c r="AU607" s="8"/>
      <c r="AV607" s="8"/>
      <c r="AW607" s="8"/>
      <c r="AX607" s="8"/>
      <c r="AY607" s="8"/>
      <c r="AZ607" s="8"/>
      <c r="BA607" s="8"/>
      <c r="BB607" s="8"/>
      <c r="BC607" s="8"/>
      <c r="BD607" s="8"/>
      <c r="BE607" s="8"/>
      <c r="BF607" s="8"/>
      <c r="BG607" s="8"/>
      <c r="BH607" s="8"/>
      <c r="BI607" s="8"/>
      <c r="BJ607" s="8"/>
      <c r="BK607" s="8"/>
      <c r="BL607" s="8"/>
      <c r="BM607" s="8"/>
      <c r="BN607" s="8"/>
      <c r="BO607" s="8"/>
      <c r="BP607" s="8"/>
      <c r="BQ607" s="8"/>
      <c r="BR607" s="8"/>
      <c r="BS607" s="8"/>
      <c r="BT607" s="8"/>
      <c r="BU607" s="8"/>
      <c r="BV607" s="8"/>
      <c r="BW607" s="8"/>
      <c r="BX607" s="8"/>
      <c r="BY607" s="8"/>
      <c r="BZ607" s="8"/>
      <c r="CA607" s="8"/>
      <c r="CB607" s="8"/>
      <c r="CC607" s="8"/>
      <c r="CD607" s="8"/>
      <c r="CE607" s="8"/>
      <c r="CF607" s="8"/>
    </row>
    <row r="608" spans="1:84" ht="15.75" customHeight="1" x14ac:dyDescent="0.25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27"/>
      <c r="W608" s="27"/>
      <c r="X608" s="27"/>
      <c r="Y608" s="27"/>
      <c r="Z608" s="27"/>
      <c r="AA608" s="8"/>
      <c r="AB608" s="8"/>
      <c r="AC608" s="8"/>
      <c r="AD608" s="8"/>
      <c r="AE608" s="8"/>
      <c r="AF608" s="8"/>
      <c r="AG608" s="8"/>
      <c r="AH608" s="8"/>
      <c r="AI608" s="8"/>
      <c r="AJ608" s="8"/>
      <c r="AK608" s="8"/>
      <c r="AL608" s="8"/>
      <c r="AM608" s="8"/>
      <c r="AN608" s="8"/>
      <c r="AO608" s="8"/>
      <c r="AP608" s="8"/>
      <c r="AQ608" s="8"/>
      <c r="AR608" s="8"/>
      <c r="AS608" s="8"/>
      <c r="AT608" s="8"/>
      <c r="AU608" s="8"/>
      <c r="AV608" s="8"/>
      <c r="AW608" s="8"/>
      <c r="AX608" s="8"/>
      <c r="AY608" s="8"/>
      <c r="AZ608" s="8"/>
      <c r="BA608" s="8"/>
      <c r="BB608" s="8"/>
      <c r="BC608" s="8"/>
      <c r="BD608" s="8"/>
      <c r="BE608" s="8"/>
      <c r="BF608" s="8"/>
      <c r="BG608" s="8"/>
      <c r="BH608" s="8"/>
      <c r="BI608" s="8"/>
      <c r="BJ608" s="8"/>
      <c r="BK608" s="8"/>
      <c r="BL608" s="8"/>
      <c r="BM608" s="8"/>
      <c r="BN608" s="8"/>
      <c r="BO608" s="8"/>
      <c r="BP608" s="8"/>
      <c r="BQ608" s="8"/>
      <c r="BR608" s="8"/>
      <c r="BS608" s="8"/>
      <c r="BT608" s="8"/>
      <c r="BU608" s="8"/>
      <c r="BV608" s="8"/>
      <c r="BW608" s="8"/>
      <c r="BX608" s="8"/>
      <c r="BY608" s="8"/>
      <c r="BZ608" s="8"/>
      <c r="CA608" s="8"/>
      <c r="CB608" s="8"/>
      <c r="CC608" s="8"/>
      <c r="CD608" s="8"/>
      <c r="CE608" s="8"/>
      <c r="CF608" s="8"/>
    </row>
    <row r="609" spans="1:84" ht="15.75" customHeight="1" x14ac:dyDescent="0.25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27"/>
      <c r="W609" s="27"/>
      <c r="X609" s="27"/>
      <c r="Y609" s="27"/>
      <c r="Z609" s="27"/>
      <c r="AA609" s="8"/>
      <c r="AB609" s="8"/>
      <c r="AC609" s="8"/>
      <c r="AD609" s="8"/>
      <c r="AE609" s="8"/>
      <c r="AF609" s="8"/>
      <c r="AG609" s="8"/>
      <c r="AH609" s="8"/>
      <c r="AI609" s="8"/>
      <c r="AJ609" s="8"/>
      <c r="AK609" s="8"/>
      <c r="AL609" s="8"/>
      <c r="AM609" s="8"/>
      <c r="AN609" s="8"/>
      <c r="AO609" s="8"/>
      <c r="AP609" s="8"/>
      <c r="AQ609" s="8"/>
      <c r="AR609" s="8"/>
      <c r="AS609" s="8"/>
      <c r="AT609" s="8"/>
      <c r="AU609" s="8"/>
      <c r="AV609" s="8"/>
      <c r="AW609" s="8"/>
      <c r="AX609" s="8"/>
      <c r="AY609" s="8"/>
      <c r="AZ609" s="8"/>
      <c r="BA609" s="8"/>
      <c r="BB609" s="8"/>
      <c r="BC609" s="8"/>
      <c r="BD609" s="8"/>
      <c r="BE609" s="8"/>
      <c r="BF609" s="8"/>
      <c r="BG609" s="8"/>
      <c r="BH609" s="8"/>
      <c r="BI609" s="8"/>
      <c r="BJ609" s="8"/>
      <c r="BK609" s="8"/>
      <c r="BL609" s="8"/>
      <c r="BM609" s="8"/>
      <c r="BN609" s="8"/>
      <c r="BO609" s="8"/>
      <c r="BP609" s="8"/>
      <c r="BQ609" s="8"/>
      <c r="BR609" s="8"/>
      <c r="BS609" s="8"/>
      <c r="BT609" s="8"/>
      <c r="BU609" s="8"/>
      <c r="BV609" s="8"/>
      <c r="BW609" s="8"/>
      <c r="BX609" s="8"/>
      <c r="BY609" s="8"/>
      <c r="BZ609" s="8"/>
      <c r="CA609" s="8"/>
      <c r="CB609" s="8"/>
      <c r="CC609" s="8"/>
      <c r="CD609" s="8"/>
      <c r="CE609" s="8"/>
      <c r="CF609" s="8"/>
    </row>
    <row r="610" spans="1:84" ht="15.75" customHeight="1" x14ac:dyDescent="0.25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27"/>
      <c r="W610" s="27"/>
      <c r="X610" s="27"/>
      <c r="Y610" s="27"/>
      <c r="Z610" s="27"/>
      <c r="AA610" s="8"/>
      <c r="AB610" s="8"/>
      <c r="AC610" s="8"/>
      <c r="AD610" s="8"/>
      <c r="AE610" s="8"/>
      <c r="AF610" s="8"/>
      <c r="AG610" s="8"/>
      <c r="AH610" s="8"/>
      <c r="AI610" s="8"/>
      <c r="AJ610" s="8"/>
      <c r="AK610" s="8"/>
      <c r="AL610" s="8"/>
      <c r="AM610" s="8"/>
      <c r="AN610" s="8"/>
      <c r="AO610" s="8"/>
      <c r="AP610" s="8"/>
      <c r="AQ610" s="8"/>
      <c r="AR610" s="8"/>
      <c r="AS610" s="8"/>
      <c r="AT610" s="8"/>
      <c r="AU610" s="8"/>
      <c r="AV610" s="8"/>
      <c r="AW610" s="8"/>
      <c r="AX610" s="8"/>
      <c r="AY610" s="8"/>
      <c r="AZ610" s="8"/>
      <c r="BA610" s="8"/>
      <c r="BB610" s="8"/>
      <c r="BC610" s="8"/>
      <c r="BD610" s="8"/>
      <c r="BE610" s="8"/>
      <c r="BF610" s="8"/>
      <c r="BG610" s="8"/>
      <c r="BH610" s="8"/>
      <c r="BI610" s="8"/>
      <c r="BJ610" s="8"/>
      <c r="BK610" s="8"/>
      <c r="BL610" s="8"/>
      <c r="BM610" s="8"/>
      <c r="BN610" s="8"/>
      <c r="BO610" s="8"/>
      <c r="BP610" s="8"/>
      <c r="BQ610" s="8"/>
      <c r="BR610" s="8"/>
      <c r="BS610" s="8"/>
      <c r="BT610" s="8"/>
      <c r="BU610" s="8"/>
      <c r="BV610" s="8"/>
      <c r="BW610" s="8"/>
      <c r="BX610" s="8"/>
      <c r="BY610" s="8"/>
      <c r="BZ610" s="8"/>
      <c r="CA610" s="8"/>
      <c r="CB610" s="8"/>
      <c r="CC610" s="8"/>
      <c r="CD610" s="8"/>
      <c r="CE610" s="8"/>
      <c r="CF610" s="8"/>
    </row>
    <row r="611" spans="1:84" ht="15.75" customHeight="1" x14ac:dyDescent="0.25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27"/>
      <c r="W611" s="27"/>
      <c r="X611" s="27"/>
      <c r="Y611" s="27"/>
      <c r="Z611" s="27"/>
      <c r="AA611" s="8"/>
      <c r="AB611" s="8"/>
      <c r="AC611" s="8"/>
      <c r="AD611" s="8"/>
      <c r="AE611" s="8"/>
      <c r="AF611" s="8"/>
      <c r="AG611" s="8"/>
      <c r="AH611" s="8"/>
      <c r="AI611" s="8"/>
      <c r="AJ611" s="8"/>
      <c r="AK611" s="8"/>
      <c r="AL611" s="8"/>
      <c r="AM611" s="8"/>
      <c r="AN611" s="8"/>
      <c r="AO611" s="8"/>
      <c r="AP611" s="8"/>
      <c r="AQ611" s="8"/>
      <c r="AR611" s="8"/>
      <c r="AS611" s="8"/>
      <c r="AT611" s="8"/>
      <c r="AU611" s="8"/>
      <c r="AV611" s="8"/>
      <c r="AW611" s="8"/>
      <c r="AX611" s="8"/>
      <c r="AY611" s="8"/>
      <c r="AZ611" s="8"/>
      <c r="BA611" s="8"/>
      <c r="BB611" s="8"/>
      <c r="BC611" s="8"/>
      <c r="BD611" s="8"/>
      <c r="BE611" s="8"/>
      <c r="BF611" s="8"/>
      <c r="BG611" s="8"/>
      <c r="BH611" s="8"/>
      <c r="BI611" s="8"/>
      <c r="BJ611" s="8"/>
      <c r="BK611" s="8"/>
      <c r="BL611" s="8"/>
      <c r="BM611" s="8"/>
      <c r="BN611" s="8"/>
      <c r="BO611" s="8"/>
      <c r="BP611" s="8"/>
      <c r="BQ611" s="8"/>
      <c r="BR611" s="8"/>
      <c r="BS611" s="8"/>
      <c r="BT611" s="8"/>
      <c r="BU611" s="8"/>
      <c r="BV611" s="8"/>
      <c r="BW611" s="8"/>
      <c r="BX611" s="8"/>
      <c r="BY611" s="8"/>
      <c r="BZ611" s="8"/>
      <c r="CA611" s="8"/>
      <c r="CB611" s="8"/>
      <c r="CC611" s="8"/>
      <c r="CD611" s="8"/>
      <c r="CE611" s="8"/>
      <c r="CF611" s="8"/>
    </row>
    <row r="612" spans="1:84" ht="15.75" customHeight="1" x14ac:dyDescent="0.25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27"/>
      <c r="W612" s="27"/>
      <c r="X612" s="27"/>
      <c r="Y612" s="27"/>
      <c r="Z612" s="27"/>
      <c r="AA612" s="8"/>
      <c r="AB612" s="8"/>
      <c r="AC612" s="8"/>
      <c r="AD612" s="8"/>
      <c r="AE612" s="8"/>
      <c r="AF612" s="8"/>
      <c r="AG612" s="8"/>
      <c r="AH612" s="8"/>
      <c r="AI612" s="8"/>
      <c r="AJ612" s="8"/>
      <c r="AK612" s="8"/>
      <c r="AL612" s="8"/>
      <c r="AM612" s="8"/>
      <c r="AN612" s="8"/>
      <c r="AO612" s="8"/>
      <c r="AP612" s="8"/>
      <c r="AQ612" s="8"/>
      <c r="AR612" s="8"/>
      <c r="AS612" s="8"/>
      <c r="AT612" s="8"/>
      <c r="AU612" s="8"/>
      <c r="AV612" s="8"/>
      <c r="AW612" s="8"/>
      <c r="AX612" s="8"/>
      <c r="AY612" s="8"/>
      <c r="AZ612" s="8"/>
      <c r="BA612" s="8"/>
      <c r="BB612" s="8"/>
      <c r="BC612" s="8"/>
      <c r="BD612" s="8"/>
      <c r="BE612" s="8"/>
      <c r="BF612" s="8"/>
      <c r="BG612" s="8"/>
      <c r="BH612" s="8"/>
      <c r="BI612" s="8"/>
      <c r="BJ612" s="8"/>
      <c r="BK612" s="8"/>
      <c r="BL612" s="8"/>
      <c r="BM612" s="8"/>
      <c r="BN612" s="8"/>
      <c r="BO612" s="8"/>
      <c r="BP612" s="8"/>
      <c r="BQ612" s="8"/>
      <c r="BR612" s="8"/>
      <c r="BS612" s="8"/>
      <c r="BT612" s="8"/>
      <c r="BU612" s="8"/>
      <c r="BV612" s="8"/>
      <c r="BW612" s="8"/>
      <c r="BX612" s="8"/>
      <c r="BY612" s="8"/>
      <c r="BZ612" s="8"/>
      <c r="CA612" s="8"/>
      <c r="CB612" s="8"/>
      <c r="CC612" s="8"/>
      <c r="CD612" s="8"/>
      <c r="CE612" s="8"/>
      <c r="CF612" s="8"/>
    </row>
    <row r="613" spans="1:84" ht="15.75" customHeight="1" x14ac:dyDescent="0.25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27"/>
      <c r="W613" s="27"/>
      <c r="X613" s="27"/>
      <c r="Y613" s="27"/>
      <c r="Z613" s="27"/>
      <c r="AA613" s="8"/>
      <c r="AB613" s="8"/>
      <c r="AC613" s="8"/>
      <c r="AD613" s="8"/>
      <c r="AE613" s="8"/>
      <c r="AF613" s="8"/>
      <c r="AG613" s="8"/>
      <c r="AH613" s="8"/>
      <c r="AI613" s="8"/>
      <c r="AJ613" s="8"/>
      <c r="AK613" s="8"/>
      <c r="AL613" s="8"/>
      <c r="AM613" s="8"/>
      <c r="AN613" s="8"/>
      <c r="AO613" s="8"/>
      <c r="AP613" s="8"/>
      <c r="AQ613" s="8"/>
      <c r="AR613" s="8"/>
      <c r="AS613" s="8"/>
      <c r="AT613" s="8"/>
      <c r="AU613" s="8"/>
      <c r="AV613" s="8"/>
      <c r="AW613" s="8"/>
      <c r="AX613" s="8"/>
      <c r="AY613" s="8"/>
      <c r="AZ613" s="8"/>
      <c r="BA613" s="8"/>
      <c r="BB613" s="8"/>
      <c r="BC613" s="8"/>
      <c r="BD613" s="8"/>
      <c r="BE613" s="8"/>
      <c r="BF613" s="8"/>
      <c r="BG613" s="8"/>
      <c r="BH613" s="8"/>
      <c r="BI613" s="8"/>
      <c r="BJ613" s="8"/>
      <c r="BK613" s="8"/>
      <c r="BL613" s="8"/>
      <c r="BM613" s="8"/>
      <c r="BN613" s="8"/>
      <c r="BO613" s="8"/>
      <c r="BP613" s="8"/>
      <c r="BQ613" s="8"/>
      <c r="BR613" s="8"/>
      <c r="BS613" s="8"/>
      <c r="BT613" s="8"/>
      <c r="BU613" s="8"/>
      <c r="BV613" s="8"/>
      <c r="BW613" s="8"/>
      <c r="BX613" s="8"/>
      <c r="BY613" s="8"/>
      <c r="BZ613" s="8"/>
      <c r="CA613" s="8"/>
      <c r="CB613" s="8"/>
      <c r="CC613" s="8"/>
      <c r="CD613" s="8"/>
      <c r="CE613" s="8"/>
      <c r="CF613" s="8"/>
    </row>
    <row r="614" spans="1:84" ht="15.75" customHeight="1" x14ac:dyDescent="0.25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27"/>
      <c r="W614" s="27"/>
      <c r="X614" s="27"/>
      <c r="Y614" s="27"/>
      <c r="Z614" s="27"/>
      <c r="AA614" s="8"/>
      <c r="AB614" s="8"/>
      <c r="AC614" s="8"/>
      <c r="AD614" s="8"/>
      <c r="AE614" s="8"/>
      <c r="AF614" s="8"/>
      <c r="AG614" s="8"/>
      <c r="AH614" s="8"/>
      <c r="AI614" s="8"/>
      <c r="AJ614" s="8"/>
      <c r="AK614" s="8"/>
      <c r="AL614" s="8"/>
      <c r="AM614" s="8"/>
      <c r="AN614" s="8"/>
      <c r="AO614" s="8"/>
      <c r="AP614" s="8"/>
      <c r="AQ614" s="8"/>
      <c r="AR614" s="8"/>
      <c r="AS614" s="8"/>
      <c r="AT614" s="8"/>
      <c r="AU614" s="8"/>
      <c r="AV614" s="8"/>
      <c r="AW614" s="8"/>
      <c r="AX614" s="8"/>
      <c r="AY614" s="8"/>
      <c r="AZ614" s="8"/>
      <c r="BA614" s="8"/>
      <c r="BB614" s="8"/>
      <c r="BC614" s="8"/>
      <c r="BD614" s="8"/>
      <c r="BE614" s="8"/>
      <c r="BF614" s="8"/>
      <c r="BG614" s="8"/>
      <c r="BH614" s="8"/>
      <c r="BI614" s="8"/>
      <c r="BJ614" s="8"/>
      <c r="BK614" s="8"/>
      <c r="BL614" s="8"/>
      <c r="BM614" s="8"/>
      <c r="BN614" s="8"/>
      <c r="BO614" s="8"/>
      <c r="BP614" s="8"/>
      <c r="BQ614" s="8"/>
      <c r="BR614" s="8"/>
      <c r="BS614" s="8"/>
      <c r="BT614" s="8"/>
      <c r="BU614" s="8"/>
      <c r="BV614" s="8"/>
      <c r="BW614" s="8"/>
      <c r="BX614" s="8"/>
      <c r="BY614" s="8"/>
      <c r="BZ614" s="8"/>
      <c r="CA614" s="8"/>
      <c r="CB614" s="8"/>
      <c r="CC614" s="8"/>
      <c r="CD614" s="8"/>
      <c r="CE614" s="8"/>
      <c r="CF614" s="8"/>
    </row>
    <row r="615" spans="1:84" ht="15.75" customHeight="1" x14ac:dyDescent="0.25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27"/>
      <c r="W615" s="27"/>
      <c r="X615" s="27"/>
      <c r="Y615" s="27"/>
      <c r="Z615" s="27"/>
      <c r="AA615" s="8"/>
      <c r="AB615" s="8"/>
      <c r="AC615" s="8"/>
      <c r="AD615" s="8"/>
      <c r="AE615" s="8"/>
      <c r="AF615" s="8"/>
      <c r="AG615" s="8"/>
      <c r="AH615" s="8"/>
      <c r="AI615" s="8"/>
      <c r="AJ615" s="8"/>
      <c r="AK615" s="8"/>
      <c r="AL615" s="8"/>
      <c r="AM615" s="8"/>
      <c r="AN615" s="8"/>
      <c r="AO615" s="8"/>
      <c r="AP615" s="8"/>
      <c r="AQ615" s="8"/>
      <c r="AR615" s="8"/>
      <c r="AS615" s="8"/>
      <c r="AT615" s="8"/>
      <c r="AU615" s="8"/>
      <c r="AV615" s="8"/>
      <c r="AW615" s="8"/>
      <c r="AX615" s="8"/>
      <c r="AY615" s="8"/>
      <c r="AZ615" s="8"/>
      <c r="BA615" s="8"/>
      <c r="BB615" s="8"/>
      <c r="BC615" s="8"/>
      <c r="BD615" s="8"/>
      <c r="BE615" s="8"/>
      <c r="BF615" s="8"/>
      <c r="BG615" s="8"/>
      <c r="BH615" s="8"/>
      <c r="BI615" s="8"/>
      <c r="BJ615" s="8"/>
      <c r="BK615" s="8"/>
      <c r="BL615" s="8"/>
      <c r="BM615" s="8"/>
      <c r="BN615" s="8"/>
      <c r="BO615" s="8"/>
      <c r="BP615" s="8"/>
      <c r="BQ615" s="8"/>
      <c r="BR615" s="8"/>
      <c r="BS615" s="8"/>
      <c r="BT615" s="8"/>
      <c r="BU615" s="8"/>
      <c r="BV615" s="8"/>
      <c r="BW615" s="8"/>
      <c r="BX615" s="8"/>
      <c r="BY615" s="8"/>
      <c r="BZ615" s="8"/>
      <c r="CA615" s="8"/>
      <c r="CB615" s="8"/>
      <c r="CC615" s="8"/>
      <c r="CD615" s="8"/>
      <c r="CE615" s="8"/>
      <c r="CF615" s="8"/>
    </row>
    <row r="616" spans="1:84" ht="15.75" customHeight="1" x14ac:dyDescent="0.25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27"/>
      <c r="W616" s="27"/>
      <c r="X616" s="27"/>
      <c r="Y616" s="27"/>
      <c r="Z616" s="27"/>
      <c r="AA616" s="8"/>
      <c r="AB616" s="8"/>
      <c r="AC616" s="8"/>
      <c r="AD616" s="8"/>
      <c r="AE616" s="8"/>
      <c r="AF616" s="8"/>
      <c r="AG616" s="8"/>
      <c r="AH616" s="8"/>
      <c r="AI616" s="8"/>
      <c r="AJ616" s="8"/>
      <c r="AK616" s="8"/>
      <c r="AL616" s="8"/>
      <c r="AM616" s="8"/>
      <c r="AN616" s="8"/>
      <c r="AO616" s="8"/>
      <c r="AP616" s="8"/>
      <c r="AQ616" s="8"/>
      <c r="AR616" s="8"/>
      <c r="AS616" s="8"/>
      <c r="AT616" s="8"/>
      <c r="AU616" s="8"/>
      <c r="AV616" s="8"/>
      <c r="AW616" s="8"/>
      <c r="AX616" s="8"/>
      <c r="AY616" s="8"/>
      <c r="AZ616" s="8"/>
      <c r="BA616" s="8"/>
      <c r="BB616" s="8"/>
      <c r="BC616" s="8"/>
      <c r="BD616" s="8"/>
      <c r="BE616" s="8"/>
      <c r="BF616" s="8"/>
      <c r="BG616" s="8"/>
      <c r="BH616" s="8"/>
      <c r="BI616" s="8"/>
      <c r="BJ616" s="8"/>
      <c r="BK616" s="8"/>
      <c r="BL616" s="8"/>
      <c r="BM616" s="8"/>
      <c r="BN616" s="8"/>
      <c r="BO616" s="8"/>
      <c r="BP616" s="8"/>
      <c r="BQ616" s="8"/>
      <c r="BR616" s="8"/>
      <c r="BS616" s="8"/>
      <c r="BT616" s="8"/>
      <c r="BU616" s="8"/>
      <c r="BV616" s="8"/>
      <c r="BW616" s="8"/>
      <c r="BX616" s="8"/>
      <c r="BY616" s="8"/>
      <c r="BZ616" s="8"/>
      <c r="CA616" s="8"/>
      <c r="CB616" s="8"/>
      <c r="CC616" s="8"/>
      <c r="CD616" s="8"/>
      <c r="CE616" s="8"/>
      <c r="CF616" s="8"/>
    </row>
    <row r="617" spans="1:84" ht="15.75" customHeight="1" x14ac:dyDescent="0.25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27"/>
      <c r="W617" s="27"/>
      <c r="X617" s="27"/>
      <c r="Y617" s="27"/>
      <c r="Z617" s="27"/>
      <c r="AA617" s="8"/>
      <c r="AB617" s="8"/>
      <c r="AC617" s="8"/>
      <c r="AD617" s="8"/>
      <c r="AE617" s="8"/>
      <c r="AF617" s="8"/>
      <c r="AG617" s="8"/>
      <c r="AH617" s="8"/>
      <c r="AI617" s="8"/>
      <c r="AJ617" s="8"/>
      <c r="AK617" s="8"/>
      <c r="AL617" s="8"/>
      <c r="AM617" s="8"/>
      <c r="AN617" s="8"/>
      <c r="AO617" s="8"/>
      <c r="AP617" s="8"/>
      <c r="AQ617" s="8"/>
      <c r="AR617" s="8"/>
      <c r="AS617" s="8"/>
      <c r="AT617" s="8"/>
      <c r="AU617" s="8"/>
      <c r="AV617" s="8"/>
      <c r="AW617" s="8"/>
      <c r="AX617" s="8"/>
      <c r="AY617" s="8"/>
      <c r="AZ617" s="8"/>
      <c r="BA617" s="8"/>
      <c r="BB617" s="8"/>
      <c r="BC617" s="8"/>
      <c r="BD617" s="8"/>
      <c r="BE617" s="8"/>
      <c r="BF617" s="8"/>
      <c r="BG617" s="8"/>
      <c r="BH617" s="8"/>
      <c r="BI617" s="8"/>
      <c r="BJ617" s="8"/>
      <c r="BK617" s="8"/>
      <c r="BL617" s="8"/>
      <c r="BM617" s="8"/>
      <c r="BN617" s="8"/>
      <c r="BO617" s="8"/>
      <c r="BP617" s="8"/>
      <c r="BQ617" s="8"/>
      <c r="BR617" s="8"/>
      <c r="BS617" s="8"/>
      <c r="BT617" s="8"/>
      <c r="BU617" s="8"/>
      <c r="BV617" s="8"/>
      <c r="BW617" s="8"/>
      <c r="BX617" s="8"/>
      <c r="BY617" s="8"/>
      <c r="BZ617" s="8"/>
      <c r="CA617" s="8"/>
      <c r="CB617" s="8"/>
      <c r="CC617" s="8"/>
      <c r="CD617" s="8"/>
      <c r="CE617" s="8"/>
      <c r="CF617" s="8"/>
    </row>
    <row r="618" spans="1:84" ht="15.75" customHeight="1" x14ac:dyDescent="0.25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27"/>
      <c r="W618" s="27"/>
      <c r="X618" s="27"/>
      <c r="Y618" s="27"/>
      <c r="Z618" s="27"/>
      <c r="AA618" s="8"/>
      <c r="AB618" s="8"/>
      <c r="AC618" s="8"/>
      <c r="AD618" s="8"/>
      <c r="AE618" s="8"/>
      <c r="AF618" s="8"/>
      <c r="AG618" s="8"/>
      <c r="AH618" s="8"/>
      <c r="AI618" s="8"/>
      <c r="AJ618" s="8"/>
      <c r="AK618" s="8"/>
      <c r="AL618" s="8"/>
      <c r="AM618" s="8"/>
      <c r="AN618" s="8"/>
      <c r="AO618" s="8"/>
      <c r="AP618" s="8"/>
      <c r="AQ618" s="8"/>
      <c r="AR618" s="8"/>
      <c r="AS618" s="8"/>
      <c r="AT618" s="8"/>
      <c r="AU618" s="8"/>
      <c r="AV618" s="8"/>
      <c r="AW618" s="8"/>
      <c r="AX618" s="8"/>
      <c r="AY618" s="8"/>
      <c r="AZ618" s="8"/>
      <c r="BA618" s="8"/>
      <c r="BB618" s="8"/>
      <c r="BC618" s="8"/>
      <c r="BD618" s="8"/>
      <c r="BE618" s="8"/>
      <c r="BF618" s="8"/>
      <c r="BG618" s="8"/>
      <c r="BH618" s="8"/>
      <c r="BI618" s="8"/>
      <c r="BJ618" s="8"/>
      <c r="BK618" s="8"/>
      <c r="BL618" s="8"/>
      <c r="BM618" s="8"/>
      <c r="BN618" s="8"/>
      <c r="BO618" s="8"/>
      <c r="BP618" s="8"/>
      <c r="BQ618" s="8"/>
      <c r="BR618" s="8"/>
      <c r="BS618" s="8"/>
      <c r="BT618" s="8"/>
      <c r="BU618" s="8"/>
      <c r="BV618" s="8"/>
      <c r="BW618" s="8"/>
      <c r="BX618" s="8"/>
      <c r="BY618" s="8"/>
      <c r="BZ618" s="8"/>
      <c r="CA618" s="8"/>
      <c r="CB618" s="8"/>
      <c r="CC618" s="8"/>
      <c r="CD618" s="8"/>
      <c r="CE618" s="8"/>
      <c r="CF618" s="8"/>
    </row>
    <row r="619" spans="1:84" ht="15.75" customHeight="1" x14ac:dyDescent="0.25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27"/>
      <c r="W619" s="27"/>
      <c r="X619" s="27"/>
      <c r="Y619" s="27"/>
      <c r="Z619" s="27"/>
      <c r="AA619" s="8"/>
      <c r="AB619" s="8"/>
      <c r="AC619" s="8"/>
      <c r="AD619" s="8"/>
      <c r="AE619" s="8"/>
      <c r="AF619" s="8"/>
      <c r="AG619" s="8"/>
      <c r="AH619" s="8"/>
      <c r="AI619" s="8"/>
      <c r="AJ619" s="8"/>
      <c r="AK619" s="8"/>
      <c r="AL619" s="8"/>
      <c r="AM619" s="8"/>
      <c r="AN619" s="8"/>
      <c r="AO619" s="8"/>
      <c r="AP619" s="8"/>
      <c r="AQ619" s="8"/>
      <c r="AR619" s="8"/>
      <c r="AS619" s="8"/>
      <c r="AT619" s="8"/>
      <c r="AU619" s="8"/>
      <c r="AV619" s="8"/>
      <c r="AW619" s="8"/>
      <c r="AX619" s="8"/>
      <c r="AY619" s="8"/>
      <c r="AZ619" s="8"/>
      <c r="BA619" s="8"/>
      <c r="BB619" s="8"/>
      <c r="BC619" s="8"/>
      <c r="BD619" s="8"/>
      <c r="BE619" s="8"/>
      <c r="BF619" s="8"/>
      <c r="BG619" s="8"/>
      <c r="BH619" s="8"/>
      <c r="BI619" s="8"/>
      <c r="BJ619" s="8"/>
      <c r="BK619" s="8"/>
      <c r="BL619" s="8"/>
      <c r="BM619" s="8"/>
      <c r="BN619" s="8"/>
      <c r="BO619" s="8"/>
      <c r="BP619" s="8"/>
      <c r="BQ619" s="8"/>
      <c r="BR619" s="8"/>
      <c r="BS619" s="8"/>
      <c r="BT619" s="8"/>
      <c r="BU619" s="8"/>
      <c r="BV619" s="8"/>
      <c r="BW619" s="8"/>
      <c r="BX619" s="8"/>
      <c r="BY619" s="8"/>
      <c r="BZ619" s="8"/>
      <c r="CA619" s="8"/>
      <c r="CB619" s="8"/>
      <c r="CC619" s="8"/>
      <c r="CD619" s="8"/>
      <c r="CE619" s="8"/>
      <c r="CF619" s="8"/>
    </row>
    <row r="620" spans="1:84" ht="15.75" customHeight="1" x14ac:dyDescent="0.25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27"/>
      <c r="W620" s="27"/>
      <c r="X620" s="27"/>
      <c r="Y620" s="27"/>
      <c r="Z620" s="27"/>
      <c r="AA620" s="8"/>
      <c r="AB620" s="8"/>
      <c r="AC620" s="8"/>
      <c r="AD620" s="8"/>
      <c r="AE620" s="8"/>
      <c r="AF620" s="8"/>
      <c r="AG620" s="8"/>
      <c r="AH620" s="8"/>
      <c r="AI620" s="8"/>
      <c r="AJ620" s="8"/>
      <c r="AK620" s="8"/>
      <c r="AL620" s="8"/>
      <c r="AM620" s="8"/>
      <c r="AN620" s="8"/>
      <c r="AO620" s="8"/>
      <c r="AP620" s="8"/>
      <c r="AQ620" s="8"/>
      <c r="AR620" s="8"/>
      <c r="AS620" s="8"/>
      <c r="AT620" s="8"/>
      <c r="AU620" s="8"/>
      <c r="AV620" s="8"/>
      <c r="AW620" s="8"/>
      <c r="AX620" s="8"/>
      <c r="AY620" s="8"/>
      <c r="AZ620" s="8"/>
      <c r="BA620" s="8"/>
      <c r="BB620" s="8"/>
      <c r="BC620" s="8"/>
      <c r="BD620" s="8"/>
      <c r="BE620" s="8"/>
      <c r="BF620" s="8"/>
      <c r="BG620" s="8"/>
      <c r="BH620" s="8"/>
      <c r="BI620" s="8"/>
      <c r="BJ620" s="8"/>
      <c r="BK620" s="8"/>
      <c r="BL620" s="8"/>
      <c r="BM620" s="8"/>
      <c r="BN620" s="8"/>
      <c r="BO620" s="8"/>
      <c r="BP620" s="8"/>
      <c r="BQ620" s="8"/>
      <c r="BR620" s="8"/>
      <c r="BS620" s="8"/>
      <c r="BT620" s="8"/>
      <c r="BU620" s="8"/>
      <c r="BV620" s="8"/>
      <c r="BW620" s="8"/>
      <c r="BX620" s="8"/>
      <c r="BY620" s="8"/>
      <c r="BZ620" s="8"/>
      <c r="CA620" s="8"/>
      <c r="CB620" s="8"/>
      <c r="CC620" s="8"/>
      <c r="CD620" s="8"/>
      <c r="CE620" s="8"/>
      <c r="CF620" s="8"/>
    </row>
    <row r="621" spans="1:84" ht="15.75" customHeight="1" x14ac:dyDescent="0.25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27"/>
      <c r="W621" s="27"/>
      <c r="X621" s="27"/>
      <c r="Y621" s="27"/>
      <c r="Z621" s="27"/>
      <c r="AA621" s="8"/>
      <c r="AB621" s="8"/>
      <c r="AC621" s="8"/>
      <c r="AD621" s="8"/>
      <c r="AE621" s="8"/>
      <c r="AF621" s="8"/>
      <c r="AG621" s="8"/>
      <c r="AH621" s="8"/>
      <c r="AI621" s="8"/>
      <c r="AJ621" s="8"/>
      <c r="AK621" s="8"/>
      <c r="AL621" s="8"/>
      <c r="AM621" s="8"/>
      <c r="AN621" s="8"/>
      <c r="AO621" s="8"/>
      <c r="AP621" s="8"/>
      <c r="AQ621" s="8"/>
      <c r="AR621" s="8"/>
      <c r="AS621" s="8"/>
      <c r="AT621" s="8"/>
      <c r="AU621" s="8"/>
      <c r="AV621" s="8"/>
      <c r="AW621" s="8"/>
      <c r="AX621" s="8"/>
      <c r="AY621" s="8"/>
      <c r="AZ621" s="8"/>
      <c r="BA621" s="8"/>
      <c r="BB621" s="8"/>
      <c r="BC621" s="8"/>
      <c r="BD621" s="8"/>
      <c r="BE621" s="8"/>
      <c r="BF621" s="8"/>
      <c r="BG621" s="8"/>
      <c r="BH621" s="8"/>
      <c r="BI621" s="8"/>
      <c r="BJ621" s="8"/>
      <c r="BK621" s="8"/>
      <c r="BL621" s="8"/>
      <c r="BM621" s="8"/>
      <c r="BN621" s="8"/>
      <c r="BO621" s="8"/>
      <c r="BP621" s="8"/>
      <c r="BQ621" s="8"/>
      <c r="BR621" s="8"/>
      <c r="BS621" s="8"/>
      <c r="BT621" s="8"/>
      <c r="BU621" s="8"/>
      <c r="BV621" s="8"/>
      <c r="BW621" s="8"/>
      <c r="BX621" s="8"/>
      <c r="BY621" s="8"/>
      <c r="BZ621" s="8"/>
      <c r="CA621" s="8"/>
      <c r="CB621" s="8"/>
      <c r="CC621" s="8"/>
      <c r="CD621" s="8"/>
      <c r="CE621" s="8"/>
      <c r="CF621" s="8"/>
    </row>
    <row r="622" spans="1:84" ht="15.75" customHeight="1" x14ac:dyDescent="0.25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27"/>
      <c r="W622" s="27"/>
      <c r="X622" s="27"/>
      <c r="Y622" s="27"/>
      <c r="Z622" s="27"/>
      <c r="AA622" s="8"/>
      <c r="AB622" s="8"/>
      <c r="AC622" s="8"/>
      <c r="AD622" s="8"/>
      <c r="AE622" s="8"/>
      <c r="AF622" s="8"/>
      <c r="AG622" s="8"/>
      <c r="AH622" s="8"/>
      <c r="AI622" s="8"/>
      <c r="AJ622" s="8"/>
      <c r="AK622" s="8"/>
      <c r="AL622" s="8"/>
      <c r="AM622" s="8"/>
      <c r="AN622" s="8"/>
      <c r="AO622" s="8"/>
      <c r="AP622" s="8"/>
      <c r="AQ622" s="8"/>
      <c r="AR622" s="8"/>
      <c r="AS622" s="8"/>
      <c r="AT622" s="8"/>
      <c r="AU622" s="8"/>
      <c r="AV622" s="8"/>
      <c r="AW622" s="8"/>
      <c r="AX622" s="8"/>
      <c r="AY622" s="8"/>
      <c r="AZ622" s="8"/>
      <c r="BA622" s="8"/>
      <c r="BB622" s="8"/>
      <c r="BC622" s="8"/>
      <c r="BD622" s="8"/>
      <c r="BE622" s="8"/>
      <c r="BF622" s="8"/>
      <c r="BG622" s="8"/>
      <c r="BH622" s="8"/>
      <c r="BI622" s="8"/>
      <c r="BJ622" s="8"/>
      <c r="BK622" s="8"/>
      <c r="BL622" s="8"/>
      <c r="BM622" s="8"/>
      <c r="BN622" s="8"/>
      <c r="BO622" s="8"/>
      <c r="BP622" s="8"/>
      <c r="BQ622" s="8"/>
      <c r="BR622" s="8"/>
      <c r="BS622" s="8"/>
      <c r="BT622" s="8"/>
      <c r="BU622" s="8"/>
      <c r="BV622" s="8"/>
      <c r="BW622" s="8"/>
      <c r="BX622" s="8"/>
      <c r="BY622" s="8"/>
      <c r="BZ622" s="8"/>
      <c r="CA622" s="8"/>
      <c r="CB622" s="8"/>
      <c r="CC622" s="8"/>
      <c r="CD622" s="8"/>
      <c r="CE622" s="8"/>
      <c r="CF622" s="8"/>
    </row>
    <row r="623" spans="1:84" ht="15.75" customHeight="1" x14ac:dyDescent="0.25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27"/>
      <c r="W623" s="27"/>
      <c r="X623" s="27"/>
      <c r="Y623" s="27"/>
      <c r="Z623" s="27"/>
      <c r="AA623" s="8"/>
      <c r="AB623" s="8"/>
      <c r="AC623" s="8"/>
      <c r="AD623" s="8"/>
      <c r="AE623" s="8"/>
      <c r="AF623" s="8"/>
      <c r="AG623" s="8"/>
      <c r="AH623" s="8"/>
      <c r="AI623" s="8"/>
      <c r="AJ623" s="8"/>
      <c r="AK623" s="8"/>
      <c r="AL623" s="8"/>
      <c r="AM623" s="8"/>
      <c r="AN623" s="8"/>
      <c r="AO623" s="8"/>
      <c r="AP623" s="8"/>
      <c r="AQ623" s="8"/>
      <c r="AR623" s="8"/>
      <c r="AS623" s="8"/>
      <c r="AT623" s="8"/>
      <c r="AU623" s="8"/>
      <c r="AV623" s="8"/>
      <c r="AW623" s="8"/>
      <c r="AX623" s="8"/>
      <c r="AY623" s="8"/>
      <c r="AZ623" s="8"/>
      <c r="BA623" s="8"/>
      <c r="BB623" s="8"/>
      <c r="BC623" s="8"/>
      <c r="BD623" s="8"/>
      <c r="BE623" s="8"/>
      <c r="BF623" s="8"/>
      <c r="BG623" s="8"/>
      <c r="BH623" s="8"/>
      <c r="BI623" s="8"/>
      <c r="BJ623" s="8"/>
      <c r="BK623" s="8"/>
      <c r="BL623" s="8"/>
      <c r="BM623" s="8"/>
      <c r="BN623" s="8"/>
      <c r="BO623" s="8"/>
      <c r="BP623" s="8"/>
      <c r="BQ623" s="8"/>
      <c r="BR623" s="8"/>
      <c r="BS623" s="8"/>
      <c r="BT623" s="8"/>
      <c r="BU623" s="8"/>
      <c r="BV623" s="8"/>
      <c r="BW623" s="8"/>
      <c r="BX623" s="8"/>
      <c r="BY623" s="8"/>
      <c r="BZ623" s="8"/>
      <c r="CA623" s="8"/>
      <c r="CB623" s="8"/>
      <c r="CC623" s="8"/>
      <c r="CD623" s="8"/>
      <c r="CE623" s="8"/>
      <c r="CF623" s="8"/>
    </row>
    <row r="624" spans="1:84" ht="15.75" customHeight="1" x14ac:dyDescent="0.25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27"/>
      <c r="W624" s="27"/>
      <c r="X624" s="27"/>
      <c r="Y624" s="27"/>
      <c r="Z624" s="27"/>
      <c r="AA624" s="8"/>
      <c r="AB624" s="8"/>
      <c r="AC624" s="8"/>
      <c r="AD624" s="8"/>
      <c r="AE624" s="8"/>
      <c r="AF624" s="8"/>
      <c r="AG624" s="8"/>
      <c r="AH624" s="8"/>
      <c r="AI624" s="8"/>
      <c r="AJ624" s="8"/>
      <c r="AK624" s="8"/>
      <c r="AL624" s="8"/>
      <c r="AM624" s="8"/>
      <c r="AN624" s="8"/>
      <c r="AO624" s="8"/>
      <c r="AP624" s="8"/>
      <c r="AQ624" s="8"/>
      <c r="AR624" s="8"/>
      <c r="AS624" s="8"/>
      <c r="AT624" s="8"/>
      <c r="AU624" s="8"/>
      <c r="AV624" s="8"/>
      <c r="AW624" s="8"/>
      <c r="AX624" s="8"/>
      <c r="AY624" s="8"/>
      <c r="AZ624" s="8"/>
      <c r="BA624" s="8"/>
      <c r="BB624" s="8"/>
      <c r="BC624" s="8"/>
      <c r="BD624" s="8"/>
      <c r="BE624" s="8"/>
      <c r="BF624" s="8"/>
      <c r="BG624" s="8"/>
      <c r="BH624" s="8"/>
      <c r="BI624" s="8"/>
      <c r="BJ624" s="8"/>
      <c r="BK624" s="8"/>
      <c r="BL624" s="8"/>
      <c r="BM624" s="8"/>
      <c r="BN624" s="8"/>
      <c r="BO624" s="8"/>
      <c r="BP624" s="8"/>
      <c r="BQ624" s="8"/>
      <c r="BR624" s="8"/>
      <c r="BS624" s="8"/>
      <c r="BT624" s="8"/>
      <c r="BU624" s="8"/>
      <c r="BV624" s="8"/>
      <c r="BW624" s="8"/>
      <c r="BX624" s="8"/>
      <c r="BY624" s="8"/>
      <c r="BZ624" s="8"/>
      <c r="CA624" s="8"/>
      <c r="CB624" s="8"/>
      <c r="CC624" s="8"/>
      <c r="CD624" s="8"/>
      <c r="CE624" s="8"/>
      <c r="CF624" s="8"/>
    </row>
    <row r="625" spans="1:84" ht="15.75" customHeight="1" x14ac:dyDescent="0.25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27"/>
      <c r="W625" s="27"/>
      <c r="X625" s="27"/>
      <c r="Y625" s="27"/>
      <c r="Z625" s="27"/>
      <c r="AA625" s="8"/>
      <c r="AB625" s="8"/>
      <c r="AC625" s="8"/>
      <c r="AD625" s="8"/>
      <c r="AE625" s="8"/>
      <c r="AF625" s="8"/>
      <c r="AG625" s="8"/>
      <c r="AH625" s="8"/>
      <c r="AI625" s="8"/>
      <c r="AJ625" s="8"/>
      <c r="AK625" s="8"/>
      <c r="AL625" s="8"/>
      <c r="AM625" s="8"/>
      <c r="AN625" s="8"/>
      <c r="AO625" s="8"/>
      <c r="AP625" s="8"/>
      <c r="AQ625" s="8"/>
      <c r="AR625" s="8"/>
      <c r="AS625" s="8"/>
      <c r="AT625" s="8"/>
      <c r="AU625" s="8"/>
      <c r="AV625" s="8"/>
      <c r="AW625" s="8"/>
      <c r="AX625" s="8"/>
      <c r="AY625" s="8"/>
      <c r="AZ625" s="8"/>
      <c r="BA625" s="8"/>
      <c r="BB625" s="8"/>
      <c r="BC625" s="8"/>
      <c r="BD625" s="8"/>
      <c r="BE625" s="8"/>
      <c r="BF625" s="8"/>
      <c r="BG625" s="8"/>
      <c r="BH625" s="8"/>
      <c r="BI625" s="8"/>
      <c r="BJ625" s="8"/>
      <c r="BK625" s="8"/>
      <c r="BL625" s="8"/>
      <c r="BM625" s="8"/>
      <c r="BN625" s="8"/>
      <c r="BO625" s="8"/>
      <c r="BP625" s="8"/>
      <c r="BQ625" s="8"/>
      <c r="BR625" s="8"/>
      <c r="BS625" s="8"/>
      <c r="BT625" s="8"/>
      <c r="BU625" s="8"/>
      <c r="BV625" s="8"/>
      <c r="BW625" s="8"/>
      <c r="BX625" s="8"/>
      <c r="BY625" s="8"/>
      <c r="BZ625" s="8"/>
      <c r="CA625" s="8"/>
      <c r="CB625" s="8"/>
      <c r="CC625" s="8"/>
      <c r="CD625" s="8"/>
      <c r="CE625" s="8"/>
      <c r="CF625" s="8"/>
    </row>
    <row r="626" spans="1:84" ht="15.75" customHeight="1" x14ac:dyDescent="0.25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27"/>
      <c r="W626" s="27"/>
      <c r="X626" s="27"/>
      <c r="Y626" s="27"/>
      <c r="Z626" s="27"/>
      <c r="AA626" s="8"/>
      <c r="AB626" s="8"/>
      <c r="AC626" s="8"/>
      <c r="AD626" s="8"/>
      <c r="AE626" s="8"/>
      <c r="AF626" s="8"/>
      <c r="AG626" s="8"/>
      <c r="AH626" s="8"/>
      <c r="AI626" s="8"/>
      <c r="AJ626" s="8"/>
      <c r="AK626" s="8"/>
      <c r="AL626" s="8"/>
      <c r="AM626" s="8"/>
      <c r="AN626" s="8"/>
      <c r="AO626" s="8"/>
      <c r="AP626" s="8"/>
      <c r="AQ626" s="8"/>
      <c r="AR626" s="8"/>
      <c r="AS626" s="8"/>
      <c r="AT626" s="8"/>
      <c r="AU626" s="8"/>
      <c r="AV626" s="8"/>
      <c r="AW626" s="8"/>
      <c r="AX626" s="8"/>
      <c r="AY626" s="8"/>
      <c r="AZ626" s="8"/>
      <c r="BA626" s="8"/>
      <c r="BB626" s="8"/>
      <c r="BC626" s="8"/>
      <c r="BD626" s="8"/>
      <c r="BE626" s="8"/>
      <c r="BF626" s="8"/>
      <c r="BG626" s="8"/>
      <c r="BH626" s="8"/>
      <c r="BI626" s="8"/>
      <c r="BJ626" s="8"/>
      <c r="BK626" s="8"/>
      <c r="BL626" s="8"/>
      <c r="BM626" s="8"/>
      <c r="BN626" s="8"/>
      <c r="BO626" s="8"/>
      <c r="BP626" s="8"/>
      <c r="BQ626" s="8"/>
      <c r="BR626" s="8"/>
      <c r="BS626" s="8"/>
      <c r="BT626" s="8"/>
      <c r="BU626" s="8"/>
      <c r="BV626" s="8"/>
      <c r="BW626" s="8"/>
      <c r="BX626" s="8"/>
      <c r="BY626" s="8"/>
      <c r="BZ626" s="8"/>
      <c r="CA626" s="8"/>
      <c r="CB626" s="8"/>
      <c r="CC626" s="8"/>
      <c r="CD626" s="8"/>
      <c r="CE626" s="8"/>
      <c r="CF626" s="8"/>
    </row>
    <row r="627" spans="1:84" ht="15.75" customHeight="1" x14ac:dyDescent="0.25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27"/>
      <c r="W627" s="27"/>
      <c r="X627" s="27"/>
      <c r="Y627" s="27"/>
      <c r="Z627" s="27"/>
      <c r="AA627" s="8"/>
      <c r="AB627" s="8"/>
      <c r="AC627" s="8"/>
      <c r="AD627" s="8"/>
      <c r="AE627" s="8"/>
      <c r="AF627" s="8"/>
      <c r="AG627" s="8"/>
      <c r="AH627" s="8"/>
      <c r="AI627" s="8"/>
      <c r="AJ627" s="8"/>
      <c r="AK627" s="8"/>
      <c r="AL627" s="8"/>
      <c r="AM627" s="8"/>
      <c r="AN627" s="8"/>
      <c r="AO627" s="8"/>
      <c r="AP627" s="8"/>
      <c r="AQ627" s="8"/>
      <c r="AR627" s="8"/>
      <c r="AS627" s="8"/>
      <c r="AT627" s="8"/>
      <c r="AU627" s="8"/>
      <c r="AV627" s="8"/>
      <c r="AW627" s="8"/>
      <c r="AX627" s="8"/>
      <c r="AY627" s="8"/>
      <c r="AZ627" s="8"/>
      <c r="BA627" s="8"/>
      <c r="BB627" s="8"/>
      <c r="BC627" s="8"/>
      <c r="BD627" s="8"/>
      <c r="BE627" s="8"/>
      <c r="BF627" s="8"/>
      <c r="BG627" s="8"/>
      <c r="BH627" s="8"/>
      <c r="BI627" s="8"/>
      <c r="BJ627" s="8"/>
      <c r="BK627" s="8"/>
      <c r="BL627" s="8"/>
      <c r="BM627" s="8"/>
      <c r="BN627" s="8"/>
      <c r="BO627" s="8"/>
      <c r="BP627" s="8"/>
      <c r="BQ627" s="8"/>
      <c r="BR627" s="8"/>
      <c r="BS627" s="8"/>
      <c r="BT627" s="8"/>
      <c r="BU627" s="8"/>
      <c r="BV627" s="8"/>
      <c r="BW627" s="8"/>
      <c r="BX627" s="8"/>
      <c r="BY627" s="8"/>
      <c r="BZ627" s="8"/>
      <c r="CA627" s="8"/>
      <c r="CB627" s="8"/>
      <c r="CC627" s="8"/>
      <c r="CD627" s="8"/>
      <c r="CE627" s="8"/>
      <c r="CF627" s="8"/>
    </row>
    <row r="628" spans="1:84" ht="15.75" customHeight="1" x14ac:dyDescent="0.25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27"/>
      <c r="W628" s="27"/>
      <c r="X628" s="27"/>
      <c r="Y628" s="27"/>
      <c r="Z628" s="27"/>
      <c r="AA628" s="8"/>
      <c r="AB628" s="8"/>
      <c r="AC628" s="8"/>
      <c r="AD628" s="8"/>
      <c r="AE628" s="8"/>
      <c r="AF628" s="8"/>
      <c r="AG628" s="8"/>
      <c r="AH628" s="8"/>
      <c r="AI628" s="8"/>
      <c r="AJ628" s="8"/>
      <c r="AK628" s="8"/>
      <c r="AL628" s="8"/>
      <c r="AM628" s="8"/>
      <c r="AN628" s="8"/>
      <c r="AO628" s="8"/>
      <c r="AP628" s="8"/>
      <c r="AQ628" s="8"/>
      <c r="AR628" s="8"/>
      <c r="AS628" s="8"/>
      <c r="AT628" s="8"/>
      <c r="AU628" s="8"/>
      <c r="AV628" s="8"/>
      <c r="AW628" s="8"/>
      <c r="AX628" s="8"/>
      <c r="AY628" s="8"/>
      <c r="AZ628" s="8"/>
      <c r="BA628" s="8"/>
      <c r="BB628" s="8"/>
      <c r="BC628" s="8"/>
      <c r="BD628" s="8"/>
      <c r="BE628" s="8"/>
      <c r="BF628" s="8"/>
      <c r="BG628" s="8"/>
      <c r="BH628" s="8"/>
      <c r="BI628" s="8"/>
      <c r="BJ628" s="8"/>
      <c r="BK628" s="8"/>
      <c r="BL628" s="8"/>
      <c r="BM628" s="8"/>
      <c r="BN628" s="8"/>
      <c r="BO628" s="8"/>
      <c r="BP628" s="8"/>
      <c r="BQ628" s="8"/>
      <c r="BR628" s="8"/>
      <c r="BS628" s="8"/>
      <c r="BT628" s="8"/>
      <c r="BU628" s="8"/>
      <c r="BV628" s="8"/>
      <c r="BW628" s="8"/>
      <c r="BX628" s="8"/>
      <c r="BY628" s="8"/>
      <c r="BZ628" s="8"/>
      <c r="CA628" s="8"/>
      <c r="CB628" s="8"/>
      <c r="CC628" s="8"/>
      <c r="CD628" s="8"/>
      <c r="CE628" s="8"/>
      <c r="CF628" s="8"/>
    </row>
    <row r="629" spans="1:84" ht="15.75" customHeight="1" x14ac:dyDescent="0.25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27"/>
      <c r="W629" s="27"/>
      <c r="X629" s="27"/>
      <c r="Y629" s="27"/>
      <c r="Z629" s="27"/>
      <c r="AA629" s="8"/>
      <c r="AB629" s="8"/>
      <c r="AC629" s="8"/>
      <c r="AD629" s="8"/>
      <c r="AE629" s="8"/>
      <c r="AF629" s="8"/>
      <c r="AG629" s="8"/>
      <c r="AH629" s="8"/>
      <c r="AI629" s="8"/>
      <c r="AJ629" s="8"/>
      <c r="AK629" s="8"/>
      <c r="AL629" s="8"/>
      <c r="AM629" s="8"/>
      <c r="AN629" s="8"/>
      <c r="AO629" s="8"/>
      <c r="AP629" s="8"/>
      <c r="AQ629" s="8"/>
      <c r="AR629" s="8"/>
      <c r="AS629" s="8"/>
      <c r="AT629" s="8"/>
      <c r="AU629" s="8"/>
      <c r="AV629" s="8"/>
      <c r="AW629" s="8"/>
      <c r="AX629" s="8"/>
      <c r="AY629" s="8"/>
      <c r="AZ629" s="8"/>
      <c r="BA629" s="8"/>
      <c r="BB629" s="8"/>
      <c r="BC629" s="8"/>
      <c r="BD629" s="8"/>
      <c r="BE629" s="8"/>
      <c r="BF629" s="8"/>
      <c r="BG629" s="8"/>
      <c r="BH629" s="8"/>
      <c r="BI629" s="8"/>
      <c r="BJ629" s="8"/>
      <c r="BK629" s="8"/>
      <c r="BL629" s="8"/>
      <c r="BM629" s="8"/>
      <c r="BN629" s="8"/>
      <c r="BO629" s="8"/>
      <c r="BP629" s="8"/>
      <c r="BQ629" s="8"/>
      <c r="BR629" s="8"/>
      <c r="BS629" s="8"/>
      <c r="BT629" s="8"/>
      <c r="BU629" s="8"/>
      <c r="BV629" s="8"/>
      <c r="BW629" s="8"/>
      <c r="BX629" s="8"/>
      <c r="BY629" s="8"/>
      <c r="BZ629" s="8"/>
      <c r="CA629" s="8"/>
      <c r="CB629" s="8"/>
      <c r="CC629" s="8"/>
      <c r="CD629" s="8"/>
      <c r="CE629" s="8"/>
      <c r="CF629" s="8"/>
    </row>
    <row r="630" spans="1:84" ht="15.75" customHeight="1" x14ac:dyDescent="0.25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27"/>
      <c r="W630" s="27"/>
      <c r="X630" s="27"/>
      <c r="Y630" s="27"/>
      <c r="Z630" s="27"/>
      <c r="AA630" s="8"/>
      <c r="AB630" s="8"/>
      <c r="AC630" s="8"/>
      <c r="AD630" s="8"/>
      <c r="AE630" s="8"/>
      <c r="AF630" s="8"/>
      <c r="AG630" s="8"/>
      <c r="AH630" s="8"/>
      <c r="AI630" s="8"/>
      <c r="AJ630" s="8"/>
      <c r="AK630" s="8"/>
      <c r="AL630" s="8"/>
      <c r="AM630" s="8"/>
      <c r="AN630" s="8"/>
      <c r="AO630" s="8"/>
      <c r="AP630" s="8"/>
      <c r="AQ630" s="8"/>
      <c r="AR630" s="8"/>
      <c r="AS630" s="8"/>
      <c r="AT630" s="8"/>
      <c r="AU630" s="8"/>
      <c r="AV630" s="8"/>
      <c r="AW630" s="8"/>
      <c r="AX630" s="8"/>
      <c r="AY630" s="8"/>
      <c r="AZ630" s="8"/>
      <c r="BA630" s="8"/>
      <c r="BB630" s="8"/>
      <c r="BC630" s="8"/>
      <c r="BD630" s="8"/>
      <c r="BE630" s="8"/>
      <c r="BF630" s="8"/>
      <c r="BG630" s="8"/>
      <c r="BH630" s="8"/>
      <c r="BI630" s="8"/>
      <c r="BJ630" s="8"/>
      <c r="BK630" s="8"/>
      <c r="BL630" s="8"/>
      <c r="BM630" s="8"/>
      <c r="BN630" s="8"/>
      <c r="BO630" s="8"/>
      <c r="BP630" s="8"/>
      <c r="BQ630" s="8"/>
      <c r="BR630" s="8"/>
      <c r="BS630" s="8"/>
      <c r="BT630" s="8"/>
      <c r="BU630" s="8"/>
      <c r="BV630" s="8"/>
      <c r="BW630" s="8"/>
      <c r="BX630" s="8"/>
      <c r="BY630" s="8"/>
      <c r="BZ630" s="8"/>
      <c r="CA630" s="8"/>
      <c r="CB630" s="8"/>
      <c r="CC630" s="8"/>
      <c r="CD630" s="8"/>
      <c r="CE630" s="8"/>
      <c r="CF630" s="8"/>
    </row>
    <row r="631" spans="1:84" ht="15.75" customHeight="1" x14ac:dyDescent="0.25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27"/>
      <c r="W631" s="27"/>
      <c r="X631" s="27"/>
      <c r="Y631" s="27"/>
      <c r="Z631" s="27"/>
      <c r="AA631" s="8"/>
      <c r="AB631" s="8"/>
      <c r="AC631" s="8"/>
      <c r="AD631" s="8"/>
      <c r="AE631" s="8"/>
      <c r="AF631" s="8"/>
      <c r="AG631" s="8"/>
      <c r="AH631" s="8"/>
      <c r="AI631" s="8"/>
      <c r="AJ631" s="8"/>
      <c r="AK631" s="8"/>
      <c r="AL631" s="8"/>
      <c r="AM631" s="8"/>
      <c r="AN631" s="8"/>
      <c r="AO631" s="8"/>
      <c r="AP631" s="8"/>
      <c r="AQ631" s="8"/>
      <c r="AR631" s="8"/>
      <c r="AS631" s="8"/>
      <c r="AT631" s="8"/>
      <c r="AU631" s="8"/>
      <c r="AV631" s="8"/>
      <c r="AW631" s="8"/>
      <c r="AX631" s="8"/>
      <c r="AY631" s="8"/>
      <c r="AZ631" s="8"/>
      <c r="BA631" s="8"/>
      <c r="BB631" s="8"/>
      <c r="BC631" s="8"/>
      <c r="BD631" s="8"/>
      <c r="BE631" s="8"/>
      <c r="BF631" s="8"/>
      <c r="BG631" s="8"/>
      <c r="BH631" s="8"/>
      <c r="BI631" s="8"/>
      <c r="BJ631" s="8"/>
      <c r="BK631" s="8"/>
      <c r="BL631" s="8"/>
      <c r="BM631" s="8"/>
      <c r="BN631" s="8"/>
      <c r="BO631" s="8"/>
      <c r="BP631" s="8"/>
      <c r="BQ631" s="8"/>
      <c r="BR631" s="8"/>
      <c r="BS631" s="8"/>
      <c r="BT631" s="8"/>
      <c r="BU631" s="8"/>
      <c r="BV631" s="8"/>
      <c r="BW631" s="8"/>
      <c r="BX631" s="8"/>
      <c r="BY631" s="8"/>
      <c r="BZ631" s="8"/>
      <c r="CA631" s="8"/>
      <c r="CB631" s="8"/>
      <c r="CC631" s="8"/>
      <c r="CD631" s="8"/>
      <c r="CE631" s="8"/>
      <c r="CF631" s="8"/>
    </row>
    <row r="632" spans="1:84" ht="15.75" customHeight="1" x14ac:dyDescent="0.25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27"/>
      <c r="W632" s="27"/>
      <c r="X632" s="27"/>
      <c r="Y632" s="27"/>
      <c r="Z632" s="27"/>
      <c r="AA632" s="8"/>
      <c r="AB632" s="8"/>
      <c r="AC632" s="8"/>
      <c r="AD632" s="8"/>
      <c r="AE632" s="8"/>
      <c r="AF632" s="8"/>
      <c r="AG632" s="8"/>
      <c r="AH632" s="8"/>
      <c r="AI632" s="8"/>
      <c r="AJ632" s="8"/>
      <c r="AK632" s="8"/>
      <c r="AL632" s="8"/>
      <c r="AM632" s="8"/>
      <c r="AN632" s="8"/>
      <c r="AO632" s="8"/>
      <c r="AP632" s="8"/>
      <c r="AQ632" s="8"/>
      <c r="AR632" s="8"/>
      <c r="AS632" s="8"/>
      <c r="AT632" s="8"/>
      <c r="AU632" s="8"/>
      <c r="AV632" s="8"/>
      <c r="AW632" s="8"/>
      <c r="AX632" s="8"/>
      <c r="AY632" s="8"/>
      <c r="AZ632" s="8"/>
      <c r="BA632" s="8"/>
      <c r="BB632" s="8"/>
      <c r="BC632" s="8"/>
      <c r="BD632" s="8"/>
      <c r="BE632" s="8"/>
      <c r="BF632" s="8"/>
      <c r="BG632" s="8"/>
      <c r="BH632" s="8"/>
      <c r="BI632" s="8"/>
      <c r="BJ632" s="8"/>
      <c r="BK632" s="8"/>
      <c r="BL632" s="8"/>
      <c r="BM632" s="8"/>
      <c r="BN632" s="8"/>
      <c r="BO632" s="8"/>
      <c r="BP632" s="8"/>
      <c r="BQ632" s="8"/>
      <c r="BR632" s="8"/>
      <c r="BS632" s="8"/>
      <c r="BT632" s="8"/>
      <c r="BU632" s="8"/>
      <c r="BV632" s="8"/>
      <c r="BW632" s="8"/>
      <c r="BX632" s="8"/>
      <c r="BY632" s="8"/>
      <c r="BZ632" s="8"/>
      <c r="CA632" s="8"/>
      <c r="CB632" s="8"/>
      <c r="CC632" s="8"/>
      <c r="CD632" s="8"/>
      <c r="CE632" s="8"/>
      <c r="CF632" s="8"/>
    </row>
    <row r="633" spans="1:84" ht="15.75" customHeight="1" x14ac:dyDescent="0.25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27"/>
      <c r="W633" s="27"/>
      <c r="X633" s="27"/>
      <c r="Y633" s="27"/>
      <c r="Z633" s="27"/>
      <c r="AA633" s="8"/>
      <c r="AB633" s="8"/>
      <c r="AC633" s="8"/>
      <c r="AD633" s="8"/>
      <c r="AE633" s="8"/>
      <c r="AF633" s="8"/>
      <c r="AG633" s="8"/>
      <c r="AH633" s="8"/>
      <c r="AI633" s="8"/>
      <c r="AJ633" s="8"/>
      <c r="AK633" s="8"/>
      <c r="AL633" s="8"/>
      <c r="AM633" s="8"/>
      <c r="AN633" s="8"/>
      <c r="AO633" s="8"/>
      <c r="AP633" s="8"/>
      <c r="AQ633" s="8"/>
      <c r="AR633" s="8"/>
      <c r="AS633" s="8"/>
      <c r="AT633" s="8"/>
      <c r="AU633" s="8"/>
      <c r="AV633" s="8"/>
      <c r="AW633" s="8"/>
      <c r="AX633" s="8"/>
      <c r="AY633" s="8"/>
      <c r="AZ633" s="8"/>
      <c r="BA633" s="8"/>
      <c r="BB633" s="8"/>
      <c r="BC633" s="8"/>
      <c r="BD633" s="8"/>
      <c r="BE633" s="8"/>
      <c r="BF633" s="8"/>
      <c r="BG633" s="8"/>
      <c r="BH633" s="8"/>
      <c r="BI633" s="8"/>
      <c r="BJ633" s="8"/>
      <c r="BK633" s="8"/>
      <c r="BL633" s="8"/>
      <c r="BM633" s="8"/>
      <c r="BN633" s="8"/>
      <c r="BO633" s="8"/>
      <c r="BP633" s="8"/>
      <c r="BQ633" s="8"/>
      <c r="BR633" s="8"/>
      <c r="BS633" s="8"/>
      <c r="BT633" s="8"/>
      <c r="BU633" s="8"/>
      <c r="BV633" s="8"/>
      <c r="BW633" s="8"/>
      <c r="BX633" s="8"/>
      <c r="BY633" s="8"/>
      <c r="BZ633" s="8"/>
      <c r="CA633" s="8"/>
      <c r="CB633" s="8"/>
      <c r="CC633" s="8"/>
      <c r="CD633" s="8"/>
      <c r="CE633" s="8"/>
      <c r="CF633" s="8"/>
    </row>
    <row r="634" spans="1:84" ht="15.75" customHeight="1" x14ac:dyDescent="0.25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27"/>
      <c r="W634" s="27"/>
      <c r="X634" s="27"/>
      <c r="Y634" s="27"/>
      <c r="Z634" s="27"/>
      <c r="AA634" s="8"/>
      <c r="AB634" s="8"/>
      <c r="AC634" s="8"/>
      <c r="AD634" s="8"/>
      <c r="AE634" s="8"/>
      <c r="AF634" s="8"/>
      <c r="AG634" s="8"/>
      <c r="AH634" s="8"/>
      <c r="AI634" s="8"/>
      <c r="AJ634" s="8"/>
      <c r="AK634" s="8"/>
      <c r="AL634" s="8"/>
      <c r="AM634" s="8"/>
      <c r="AN634" s="8"/>
      <c r="AO634" s="8"/>
      <c r="AP634" s="8"/>
      <c r="AQ634" s="8"/>
      <c r="AR634" s="8"/>
      <c r="AS634" s="8"/>
      <c r="AT634" s="8"/>
      <c r="AU634" s="8"/>
      <c r="AV634" s="8"/>
      <c r="AW634" s="8"/>
      <c r="AX634" s="8"/>
      <c r="AY634" s="8"/>
      <c r="AZ634" s="8"/>
      <c r="BA634" s="8"/>
      <c r="BB634" s="8"/>
      <c r="BC634" s="8"/>
      <c r="BD634" s="8"/>
      <c r="BE634" s="8"/>
      <c r="BF634" s="8"/>
      <c r="BG634" s="8"/>
      <c r="BH634" s="8"/>
      <c r="BI634" s="8"/>
      <c r="BJ634" s="8"/>
      <c r="BK634" s="8"/>
      <c r="BL634" s="8"/>
      <c r="BM634" s="8"/>
      <c r="BN634" s="8"/>
      <c r="BO634" s="8"/>
      <c r="BP634" s="8"/>
      <c r="BQ634" s="8"/>
      <c r="BR634" s="8"/>
      <c r="BS634" s="8"/>
      <c r="BT634" s="8"/>
      <c r="BU634" s="8"/>
      <c r="BV634" s="8"/>
      <c r="BW634" s="8"/>
      <c r="BX634" s="8"/>
      <c r="BY634" s="8"/>
      <c r="BZ634" s="8"/>
      <c r="CA634" s="8"/>
      <c r="CB634" s="8"/>
      <c r="CC634" s="8"/>
      <c r="CD634" s="8"/>
      <c r="CE634" s="8"/>
      <c r="CF634" s="8"/>
    </row>
    <row r="635" spans="1:84" ht="15.75" customHeight="1" x14ac:dyDescent="0.25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27"/>
      <c r="W635" s="27"/>
      <c r="X635" s="27"/>
      <c r="Y635" s="27"/>
      <c r="Z635" s="27"/>
      <c r="AA635" s="8"/>
      <c r="AB635" s="8"/>
      <c r="AC635" s="8"/>
      <c r="AD635" s="8"/>
      <c r="AE635" s="8"/>
      <c r="AF635" s="8"/>
      <c r="AG635" s="8"/>
      <c r="AH635" s="8"/>
      <c r="AI635" s="8"/>
      <c r="AJ635" s="8"/>
      <c r="AK635" s="8"/>
      <c r="AL635" s="8"/>
      <c r="AM635" s="8"/>
      <c r="AN635" s="8"/>
      <c r="AO635" s="8"/>
      <c r="AP635" s="8"/>
      <c r="AQ635" s="8"/>
      <c r="AR635" s="8"/>
      <c r="AS635" s="8"/>
      <c r="AT635" s="8"/>
      <c r="AU635" s="8"/>
      <c r="AV635" s="8"/>
      <c r="AW635" s="8"/>
      <c r="AX635" s="8"/>
      <c r="AY635" s="8"/>
      <c r="AZ635" s="8"/>
      <c r="BA635" s="8"/>
      <c r="BB635" s="8"/>
      <c r="BC635" s="8"/>
      <c r="BD635" s="8"/>
      <c r="BE635" s="8"/>
      <c r="BF635" s="8"/>
      <c r="BG635" s="8"/>
      <c r="BH635" s="8"/>
      <c r="BI635" s="8"/>
      <c r="BJ635" s="8"/>
      <c r="BK635" s="8"/>
      <c r="BL635" s="8"/>
      <c r="BM635" s="8"/>
      <c r="BN635" s="8"/>
      <c r="BO635" s="8"/>
      <c r="BP635" s="8"/>
      <c r="BQ635" s="8"/>
      <c r="BR635" s="8"/>
      <c r="BS635" s="8"/>
      <c r="BT635" s="8"/>
      <c r="BU635" s="8"/>
      <c r="BV635" s="8"/>
      <c r="BW635" s="8"/>
      <c r="BX635" s="8"/>
      <c r="BY635" s="8"/>
      <c r="BZ635" s="8"/>
      <c r="CA635" s="8"/>
      <c r="CB635" s="8"/>
      <c r="CC635" s="8"/>
      <c r="CD635" s="8"/>
      <c r="CE635" s="8"/>
      <c r="CF635" s="8"/>
    </row>
    <row r="636" spans="1:84" ht="15.75" customHeight="1" x14ac:dyDescent="0.25">
      <c r="A636" s="8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27"/>
      <c r="W636" s="27"/>
      <c r="X636" s="27"/>
      <c r="Y636" s="27"/>
      <c r="Z636" s="27"/>
      <c r="AA636" s="8"/>
      <c r="AB636" s="8"/>
      <c r="AC636" s="8"/>
      <c r="AD636" s="8"/>
      <c r="AE636" s="8"/>
      <c r="AF636" s="8"/>
      <c r="AG636" s="8"/>
      <c r="AH636" s="8"/>
      <c r="AI636" s="8"/>
      <c r="AJ636" s="8"/>
      <c r="AK636" s="8"/>
      <c r="AL636" s="8"/>
      <c r="AM636" s="8"/>
      <c r="AN636" s="8"/>
      <c r="AO636" s="8"/>
      <c r="AP636" s="8"/>
      <c r="AQ636" s="8"/>
      <c r="AR636" s="8"/>
      <c r="AS636" s="8"/>
      <c r="AT636" s="8"/>
      <c r="AU636" s="8"/>
      <c r="AV636" s="8"/>
      <c r="AW636" s="8"/>
      <c r="AX636" s="8"/>
      <c r="AY636" s="8"/>
      <c r="AZ636" s="8"/>
      <c r="BA636" s="8"/>
      <c r="BB636" s="8"/>
      <c r="BC636" s="8"/>
      <c r="BD636" s="8"/>
      <c r="BE636" s="8"/>
      <c r="BF636" s="8"/>
      <c r="BG636" s="8"/>
      <c r="BH636" s="8"/>
      <c r="BI636" s="8"/>
      <c r="BJ636" s="8"/>
      <c r="BK636" s="8"/>
      <c r="BL636" s="8"/>
      <c r="BM636" s="8"/>
      <c r="BN636" s="8"/>
      <c r="BO636" s="8"/>
      <c r="BP636" s="8"/>
      <c r="BQ636" s="8"/>
      <c r="BR636" s="8"/>
      <c r="BS636" s="8"/>
      <c r="BT636" s="8"/>
      <c r="BU636" s="8"/>
      <c r="BV636" s="8"/>
      <c r="BW636" s="8"/>
      <c r="BX636" s="8"/>
      <c r="BY636" s="8"/>
      <c r="BZ636" s="8"/>
      <c r="CA636" s="8"/>
      <c r="CB636" s="8"/>
      <c r="CC636" s="8"/>
      <c r="CD636" s="8"/>
      <c r="CE636" s="8"/>
      <c r="CF636" s="8"/>
    </row>
    <row r="637" spans="1:84" ht="15.75" customHeight="1" x14ac:dyDescent="0.25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27"/>
      <c r="W637" s="27"/>
      <c r="X637" s="27"/>
      <c r="Y637" s="27"/>
      <c r="Z637" s="27"/>
      <c r="AA637" s="8"/>
      <c r="AB637" s="8"/>
      <c r="AC637" s="8"/>
      <c r="AD637" s="8"/>
      <c r="AE637" s="8"/>
      <c r="AF637" s="8"/>
      <c r="AG637" s="8"/>
      <c r="AH637" s="8"/>
      <c r="AI637" s="8"/>
      <c r="AJ637" s="8"/>
      <c r="AK637" s="8"/>
      <c r="AL637" s="8"/>
      <c r="AM637" s="8"/>
      <c r="AN637" s="8"/>
      <c r="AO637" s="8"/>
      <c r="AP637" s="8"/>
      <c r="AQ637" s="8"/>
      <c r="AR637" s="8"/>
      <c r="AS637" s="8"/>
      <c r="AT637" s="8"/>
      <c r="AU637" s="8"/>
      <c r="AV637" s="8"/>
      <c r="AW637" s="8"/>
      <c r="AX637" s="8"/>
      <c r="AY637" s="8"/>
      <c r="AZ637" s="8"/>
      <c r="BA637" s="8"/>
      <c r="BB637" s="8"/>
      <c r="BC637" s="8"/>
      <c r="BD637" s="8"/>
      <c r="BE637" s="8"/>
      <c r="BF637" s="8"/>
      <c r="BG637" s="8"/>
      <c r="BH637" s="8"/>
      <c r="BI637" s="8"/>
      <c r="BJ637" s="8"/>
      <c r="BK637" s="8"/>
      <c r="BL637" s="8"/>
      <c r="BM637" s="8"/>
      <c r="BN637" s="8"/>
      <c r="BO637" s="8"/>
      <c r="BP637" s="8"/>
      <c r="BQ637" s="8"/>
      <c r="BR637" s="8"/>
      <c r="BS637" s="8"/>
      <c r="BT637" s="8"/>
      <c r="BU637" s="8"/>
      <c r="BV637" s="8"/>
      <c r="BW637" s="8"/>
      <c r="BX637" s="8"/>
      <c r="BY637" s="8"/>
      <c r="BZ637" s="8"/>
      <c r="CA637" s="8"/>
      <c r="CB637" s="8"/>
      <c r="CC637" s="8"/>
      <c r="CD637" s="8"/>
      <c r="CE637" s="8"/>
      <c r="CF637" s="8"/>
    </row>
    <row r="638" spans="1:84" ht="15.75" customHeight="1" x14ac:dyDescent="0.25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27"/>
      <c r="W638" s="27"/>
      <c r="X638" s="27"/>
      <c r="Y638" s="27"/>
      <c r="Z638" s="27"/>
      <c r="AA638" s="8"/>
      <c r="AB638" s="8"/>
      <c r="AC638" s="8"/>
      <c r="AD638" s="8"/>
      <c r="AE638" s="8"/>
      <c r="AF638" s="8"/>
      <c r="AG638" s="8"/>
      <c r="AH638" s="8"/>
      <c r="AI638" s="8"/>
      <c r="AJ638" s="8"/>
      <c r="AK638" s="8"/>
      <c r="AL638" s="8"/>
      <c r="AM638" s="8"/>
      <c r="AN638" s="8"/>
      <c r="AO638" s="8"/>
      <c r="AP638" s="8"/>
      <c r="AQ638" s="8"/>
      <c r="AR638" s="8"/>
      <c r="AS638" s="8"/>
      <c r="AT638" s="8"/>
      <c r="AU638" s="8"/>
      <c r="AV638" s="8"/>
      <c r="AW638" s="8"/>
      <c r="AX638" s="8"/>
      <c r="AY638" s="8"/>
      <c r="AZ638" s="8"/>
      <c r="BA638" s="8"/>
      <c r="BB638" s="8"/>
      <c r="BC638" s="8"/>
      <c r="BD638" s="8"/>
      <c r="BE638" s="8"/>
      <c r="BF638" s="8"/>
      <c r="BG638" s="8"/>
      <c r="BH638" s="8"/>
      <c r="BI638" s="8"/>
      <c r="BJ638" s="8"/>
      <c r="BK638" s="8"/>
      <c r="BL638" s="8"/>
      <c r="BM638" s="8"/>
      <c r="BN638" s="8"/>
      <c r="BO638" s="8"/>
      <c r="BP638" s="8"/>
      <c r="BQ638" s="8"/>
      <c r="BR638" s="8"/>
      <c r="BS638" s="8"/>
      <c r="BT638" s="8"/>
      <c r="BU638" s="8"/>
      <c r="BV638" s="8"/>
      <c r="BW638" s="8"/>
      <c r="BX638" s="8"/>
      <c r="BY638" s="8"/>
      <c r="BZ638" s="8"/>
      <c r="CA638" s="8"/>
      <c r="CB638" s="8"/>
      <c r="CC638" s="8"/>
      <c r="CD638" s="8"/>
      <c r="CE638" s="8"/>
      <c r="CF638" s="8"/>
    </row>
    <row r="639" spans="1:84" ht="15.75" customHeight="1" x14ac:dyDescent="0.25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27"/>
      <c r="W639" s="27"/>
      <c r="X639" s="27"/>
      <c r="Y639" s="27"/>
      <c r="Z639" s="27"/>
      <c r="AA639" s="8"/>
      <c r="AB639" s="8"/>
      <c r="AC639" s="8"/>
      <c r="AD639" s="8"/>
      <c r="AE639" s="8"/>
      <c r="AF639" s="8"/>
      <c r="AG639" s="8"/>
      <c r="AH639" s="8"/>
      <c r="AI639" s="8"/>
      <c r="AJ639" s="8"/>
      <c r="AK639" s="8"/>
      <c r="AL639" s="8"/>
      <c r="AM639" s="8"/>
      <c r="AN639" s="8"/>
      <c r="AO639" s="8"/>
      <c r="AP639" s="8"/>
      <c r="AQ639" s="8"/>
      <c r="AR639" s="8"/>
      <c r="AS639" s="8"/>
      <c r="AT639" s="8"/>
      <c r="AU639" s="8"/>
      <c r="AV639" s="8"/>
      <c r="AW639" s="8"/>
      <c r="AX639" s="8"/>
      <c r="AY639" s="8"/>
      <c r="AZ639" s="8"/>
      <c r="BA639" s="8"/>
      <c r="BB639" s="8"/>
      <c r="BC639" s="8"/>
      <c r="BD639" s="8"/>
      <c r="BE639" s="8"/>
      <c r="BF639" s="8"/>
      <c r="BG639" s="8"/>
      <c r="BH639" s="8"/>
      <c r="BI639" s="8"/>
      <c r="BJ639" s="8"/>
      <c r="BK639" s="8"/>
      <c r="BL639" s="8"/>
      <c r="BM639" s="8"/>
      <c r="BN639" s="8"/>
      <c r="BO639" s="8"/>
      <c r="BP639" s="8"/>
      <c r="BQ639" s="8"/>
      <c r="BR639" s="8"/>
      <c r="BS639" s="8"/>
      <c r="BT639" s="8"/>
      <c r="BU639" s="8"/>
      <c r="BV639" s="8"/>
      <c r="BW639" s="8"/>
      <c r="BX639" s="8"/>
      <c r="BY639" s="8"/>
      <c r="BZ639" s="8"/>
      <c r="CA639" s="8"/>
      <c r="CB639" s="8"/>
      <c r="CC639" s="8"/>
      <c r="CD639" s="8"/>
      <c r="CE639" s="8"/>
      <c r="CF639" s="8"/>
    </row>
    <row r="640" spans="1:84" ht="15.75" customHeight="1" x14ac:dyDescent="0.25">
      <c r="A640" s="8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27"/>
      <c r="W640" s="27"/>
      <c r="X640" s="27"/>
      <c r="Y640" s="27"/>
      <c r="Z640" s="27"/>
      <c r="AA640" s="8"/>
      <c r="AB640" s="8"/>
      <c r="AC640" s="8"/>
      <c r="AD640" s="8"/>
      <c r="AE640" s="8"/>
      <c r="AF640" s="8"/>
      <c r="AG640" s="8"/>
      <c r="AH640" s="8"/>
      <c r="AI640" s="8"/>
      <c r="AJ640" s="8"/>
      <c r="AK640" s="8"/>
      <c r="AL640" s="8"/>
      <c r="AM640" s="8"/>
      <c r="AN640" s="8"/>
      <c r="AO640" s="8"/>
      <c r="AP640" s="8"/>
      <c r="AQ640" s="8"/>
      <c r="AR640" s="8"/>
      <c r="AS640" s="8"/>
      <c r="AT640" s="8"/>
      <c r="AU640" s="8"/>
      <c r="AV640" s="8"/>
      <c r="AW640" s="8"/>
      <c r="AX640" s="8"/>
      <c r="AY640" s="8"/>
      <c r="AZ640" s="8"/>
      <c r="BA640" s="8"/>
      <c r="BB640" s="8"/>
      <c r="BC640" s="8"/>
      <c r="BD640" s="8"/>
      <c r="BE640" s="8"/>
      <c r="BF640" s="8"/>
      <c r="BG640" s="8"/>
      <c r="BH640" s="8"/>
      <c r="BI640" s="8"/>
      <c r="BJ640" s="8"/>
      <c r="BK640" s="8"/>
      <c r="BL640" s="8"/>
      <c r="BM640" s="8"/>
      <c r="BN640" s="8"/>
      <c r="BO640" s="8"/>
      <c r="BP640" s="8"/>
      <c r="BQ640" s="8"/>
      <c r="BR640" s="8"/>
      <c r="BS640" s="8"/>
      <c r="BT640" s="8"/>
      <c r="BU640" s="8"/>
      <c r="BV640" s="8"/>
      <c r="BW640" s="8"/>
      <c r="BX640" s="8"/>
      <c r="BY640" s="8"/>
      <c r="BZ640" s="8"/>
      <c r="CA640" s="8"/>
      <c r="CB640" s="8"/>
      <c r="CC640" s="8"/>
      <c r="CD640" s="8"/>
      <c r="CE640" s="8"/>
      <c r="CF640" s="8"/>
    </row>
    <row r="641" spans="1:84" ht="15.75" customHeight="1" x14ac:dyDescent="0.25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27"/>
      <c r="W641" s="27"/>
      <c r="X641" s="27"/>
      <c r="Y641" s="27"/>
      <c r="Z641" s="27"/>
      <c r="AA641" s="8"/>
      <c r="AB641" s="8"/>
      <c r="AC641" s="8"/>
      <c r="AD641" s="8"/>
      <c r="AE641" s="8"/>
      <c r="AF641" s="8"/>
      <c r="AG641" s="8"/>
      <c r="AH641" s="8"/>
      <c r="AI641" s="8"/>
      <c r="AJ641" s="8"/>
      <c r="AK641" s="8"/>
      <c r="AL641" s="8"/>
      <c r="AM641" s="8"/>
      <c r="AN641" s="8"/>
      <c r="AO641" s="8"/>
      <c r="AP641" s="8"/>
      <c r="AQ641" s="8"/>
      <c r="AR641" s="8"/>
      <c r="AS641" s="8"/>
      <c r="AT641" s="8"/>
      <c r="AU641" s="8"/>
      <c r="AV641" s="8"/>
      <c r="AW641" s="8"/>
      <c r="AX641" s="8"/>
      <c r="AY641" s="8"/>
      <c r="AZ641" s="8"/>
      <c r="BA641" s="8"/>
      <c r="BB641" s="8"/>
      <c r="BC641" s="8"/>
      <c r="BD641" s="8"/>
      <c r="BE641" s="8"/>
      <c r="BF641" s="8"/>
      <c r="BG641" s="8"/>
      <c r="BH641" s="8"/>
      <c r="BI641" s="8"/>
      <c r="BJ641" s="8"/>
      <c r="BK641" s="8"/>
      <c r="BL641" s="8"/>
      <c r="BM641" s="8"/>
      <c r="BN641" s="8"/>
      <c r="BO641" s="8"/>
      <c r="BP641" s="8"/>
      <c r="BQ641" s="8"/>
      <c r="BR641" s="8"/>
      <c r="BS641" s="8"/>
      <c r="BT641" s="8"/>
      <c r="BU641" s="8"/>
      <c r="BV641" s="8"/>
      <c r="BW641" s="8"/>
      <c r="BX641" s="8"/>
      <c r="BY641" s="8"/>
      <c r="BZ641" s="8"/>
      <c r="CA641" s="8"/>
      <c r="CB641" s="8"/>
      <c r="CC641" s="8"/>
      <c r="CD641" s="8"/>
      <c r="CE641" s="8"/>
      <c r="CF641" s="8"/>
    </row>
    <row r="642" spans="1:84" ht="15.75" customHeight="1" x14ac:dyDescent="0.25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27"/>
      <c r="W642" s="27"/>
      <c r="X642" s="27"/>
      <c r="Y642" s="27"/>
      <c r="Z642" s="27"/>
      <c r="AA642" s="8"/>
      <c r="AB642" s="8"/>
      <c r="AC642" s="8"/>
      <c r="AD642" s="8"/>
      <c r="AE642" s="8"/>
      <c r="AF642" s="8"/>
      <c r="AG642" s="8"/>
      <c r="AH642" s="8"/>
      <c r="AI642" s="8"/>
      <c r="AJ642" s="8"/>
      <c r="AK642" s="8"/>
      <c r="AL642" s="8"/>
      <c r="AM642" s="8"/>
      <c r="AN642" s="8"/>
      <c r="AO642" s="8"/>
      <c r="AP642" s="8"/>
      <c r="AQ642" s="8"/>
      <c r="AR642" s="8"/>
      <c r="AS642" s="8"/>
      <c r="AT642" s="8"/>
      <c r="AU642" s="8"/>
      <c r="AV642" s="8"/>
      <c r="AW642" s="8"/>
      <c r="AX642" s="8"/>
      <c r="AY642" s="8"/>
      <c r="AZ642" s="8"/>
      <c r="BA642" s="8"/>
      <c r="BB642" s="8"/>
      <c r="BC642" s="8"/>
      <c r="BD642" s="8"/>
      <c r="BE642" s="8"/>
      <c r="BF642" s="8"/>
      <c r="BG642" s="8"/>
      <c r="BH642" s="8"/>
      <c r="BI642" s="8"/>
      <c r="BJ642" s="8"/>
      <c r="BK642" s="8"/>
      <c r="BL642" s="8"/>
      <c r="BM642" s="8"/>
      <c r="BN642" s="8"/>
      <c r="BO642" s="8"/>
      <c r="BP642" s="8"/>
      <c r="BQ642" s="8"/>
      <c r="BR642" s="8"/>
      <c r="BS642" s="8"/>
      <c r="BT642" s="8"/>
      <c r="BU642" s="8"/>
      <c r="BV642" s="8"/>
      <c r="BW642" s="8"/>
      <c r="BX642" s="8"/>
      <c r="BY642" s="8"/>
      <c r="BZ642" s="8"/>
      <c r="CA642" s="8"/>
      <c r="CB642" s="8"/>
      <c r="CC642" s="8"/>
      <c r="CD642" s="8"/>
      <c r="CE642" s="8"/>
      <c r="CF642" s="8"/>
    </row>
    <row r="643" spans="1:84" ht="15.75" customHeight="1" x14ac:dyDescent="0.25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27"/>
      <c r="W643" s="27"/>
      <c r="X643" s="27"/>
      <c r="Y643" s="27"/>
      <c r="Z643" s="27"/>
      <c r="AA643" s="8"/>
      <c r="AB643" s="8"/>
      <c r="AC643" s="8"/>
      <c r="AD643" s="8"/>
      <c r="AE643" s="8"/>
      <c r="AF643" s="8"/>
      <c r="AG643" s="8"/>
      <c r="AH643" s="8"/>
      <c r="AI643" s="8"/>
      <c r="AJ643" s="8"/>
      <c r="AK643" s="8"/>
      <c r="AL643" s="8"/>
      <c r="AM643" s="8"/>
      <c r="AN643" s="8"/>
      <c r="AO643" s="8"/>
      <c r="AP643" s="8"/>
      <c r="AQ643" s="8"/>
      <c r="AR643" s="8"/>
      <c r="AS643" s="8"/>
      <c r="AT643" s="8"/>
      <c r="AU643" s="8"/>
      <c r="AV643" s="8"/>
      <c r="AW643" s="8"/>
      <c r="AX643" s="8"/>
      <c r="AY643" s="8"/>
      <c r="AZ643" s="8"/>
      <c r="BA643" s="8"/>
      <c r="BB643" s="8"/>
      <c r="BC643" s="8"/>
      <c r="BD643" s="8"/>
      <c r="BE643" s="8"/>
      <c r="BF643" s="8"/>
      <c r="BG643" s="8"/>
      <c r="BH643" s="8"/>
      <c r="BI643" s="8"/>
      <c r="BJ643" s="8"/>
      <c r="BK643" s="8"/>
      <c r="BL643" s="8"/>
      <c r="BM643" s="8"/>
      <c r="BN643" s="8"/>
      <c r="BO643" s="8"/>
      <c r="BP643" s="8"/>
      <c r="BQ643" s="8"/>
      <c r="BR643" s="8"/>
      <c r="BS643" s="8"/>
      <c r="BT643" s="8"/>
      <c r="BU643" s="8"/>
      <c r="BV643" s="8"/>
      <c r="BW643" s="8"/>
      <c r="BX643" s="8"/>
      <c r="BY643" s="8"/>
      <c r="BZ643" s="8"/>
      <c r="CA643" s="8"/>
      <c r="CB643" s="8"/>
      <c r="CC643" s="8"/>
      <c r="CD643" s="8"/>
      <c r="CE643" s="8"/>
      <c r="CF643" s="8"/>
    </row>
    <row r="644" spans="1:84" ht="15.75" customHeight="1" x14ac:dyDescent="0.25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27"/>
      <c r="W644" s="27"/>
      <c r="X644" s="27"/>
      <c r="Y644" s="27"/>
      <c r="Z644" s="27"/>
      <c r="AA644" s="8"/>
      <c r="AB644" s="8"/>
      <c r="AC644" s="8"/>
      <c r="AD644" s="8"/>
      <c r="AE644" s="8"/>
      <c r="AF644" s="8"/>
      <c r="AG644" s="8"/>
      <c r="AH644" s="8"/>
      <c r="AI644" s="8"/>
      <c r="AJ644" s="8"/>
      <c r="AK644" s="8"/>
      <c r="AL644" s="8"/>
      <c r="AM644" s="8"/>
      <c r="AN644" s="8"/>
      <c r="AO644" s="8"/>
      <c r="AP644" s="8"/>
      <c r="AQ644" s="8"/>
      <c r="AR644" s="8"/>
      <c r="AS644" s="8"/>
      <c r="AT644" s="8"/>
      <c r="AU644" s="8"/>
      <c r="AV644" s="8"/>
      <c r="AW644" s="8"/>
      <c r="AX644" s="8"/>
      <c r="AY644" s="8"/>
      <c r="AZ644" s="8"/>
      <c r="BA644" s="8"/>
      <c r="BB644" s="8"/>
      <c r="BC644" s="8"/>
      <c r="BD644" s="8"/>
      <c r="BE644" s="8"/>
      <c r="BF644" s="8"/>
      <c r="BG644" s="8"/>
      <c r="BH644" s="8"/>
      <c r="BI644" s="8"/>
      <c r="BJ644" s="8"/>
      <c r="BK644" s="8"/>
      <c r="BL644" s="8"/>
      <c r="BM644" s="8"/>
      <c r="BN644" s="8"/>
      <c r="BO644" s="8"/>
      <c r="BP644" s="8"/>
      <c r="BQ644" s="8"/>
      <c r="BR644" s="8"/>
      <c r="BS644" s="8"/>
      <c r="BT644" s="8"/>
      <c r="BU644" s="8"/>
      <c r="BV644" s="8"/>
      <c r="BW644" s="8"/>
      <c r="BX644" s="8"/>
      <c r="BY644" s="8"/>
      <c r="BZ644" s="8"/>
      <c r="CA644" s="8"/>
      <c r="CB644" s="8"/>
      <c r="CC644" s="8"/>
      <c r="CD644" s="8"/>
      <c r="CE644" s="8"/>
      <c r="CF644" s="8"/>
    </row>
    <row r="645" spans="1:84" ht="15.75" customHeight="1" x14ac:dyDescent="0.25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27"/>
      <c r="W645" s="27"/>
      <c r="X645" s="27"/>
      <c r="Y645" s="27"/>
      <c r="Z645" s="27"/>
      <c r="AA645" s="8"/>
      <c r="AB645" s="8"/>
      <c r="AC645" s="8"/>
      <c r="AD645" s="8"/>
      <c r="AE645" s="8"/>
      <c r="AF645" s="8"/>
      <c r="AG645" s="8"/>
      <c r="AH645" s="8"/>
      <c r="AI645" s="8"/>
      <c r="AJ645" s="8"/>
      <c r="AK645" s="8"/>
      <c r="AL645" s="8"/>
      <c r="AM645" s="8"/>
      <c r="AN645" s="8"/>
      <c r="AO645" s="8"/>
      <c r="AP645" s="8"/>
      <c r="AQ645" s="8"/>
      <c r="AR645" s="8"/>
      <c r="AS645" s="8"/>
      <c r="AT645" s="8"/>
      <c r="AU645" s="8"/>
      <c r="AV645" s="8"/>
      <c r="AW645" s="8"/>
      <c r="AX645" s="8"/>
      <c r="AY645" s="8"/>
      <c r="AZ645" s="8"/>
      <c r="BA645" s="8"/>
      <c r="BB645" s="8"/>
      <c r="BC645" s="8"/>
      <c r="BD645" s="8"/>
      <c r="BE645" s="8"/>
      <c r="BF645" s="8"/>
      <c r="BG645" s="8"/>
      <c r="BH645" s="8"/>
      <c r="BI645" s="8"/>
      <c r="BJ645" s="8"/>
      <c r="BK645" s="8"/>
      <c r="BL645" s="8"/>
      <c r="BM645" s="8"/>
      <c r="BN645" s="8"/>
      <c r="BO645" s="8"/>
      <c r="BP645" s="8"/>
      <c r="BQ645" s="8"/>
      <c r="BR645" s="8"/>
      <c r="BS645" s="8"/>
      <c r="BT645" s="8"/>
      <c r="BU645" s="8"/>
      <c r="BV645" s="8"/>
      <c r="BW645" s="8"/>
      <c r="BX645" s="8"/>
      <c r="BY645" s="8"/>
      <c r="BZ645" s="8"/>
      <c r="CA645" s="8"/>
      <c r="CB645" s="8"/>
      <c r="CC645" s="8"/>
      <c r="CD645" s="8"/>
      <c r="CE645" s="8"/>
      <c r="CF645" s="8"/>
    </row>
    <row r="646" spans="1:84" ht="15.75" customHeight="1" x14ac:dyDescent="0.25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27"/>
      <c r="W646" s="27"/>
      <c r="X646" s="27"/>
      <c r="Y646" s="27"/>
      <c r="Z646" s="27"/>
      <c r="AA646" s="8"/>
      <c r="AB646" s="8"/>
      <c r="AC646" s="8"/>
      <c r="AD646" s="8"/>
      <c r="AE646" s="8"/>
      <c r="AF646" s="8"/>
      <c r="AG646" s="8"/>
      <c r="AH646" s="8"/>
      <c r="AI646" s="8"/>
      <c r="AJ646" s="8"/>
      <c r="AK646" s="8"/>
      <c r="AL646" s="8"/>
      <c r="AM646" s="8"/>
      <c r="AN646" s="8"/>
      <c r="AO646" s="8"/>
      <c r="AP646" s="8"/>
      <c r="AQ646" s="8"/>
      <c r="AR646" s="8"/>
      <c r="AS646" s="8"/>
      <c r="AT646" s="8"/>
      <c r="AU646" s="8"/>
      <c r="AV646" s="8"/>
      <c r="AW646" s="8"/>
      <c r="AX646" s="8"/>
      <c r="AY646" s="8"/>
      <c r="AZ646" s="8"/>
      <c r="BA646" s="8"/>
      <c r="BB646" s="8"/>
      <c r="BC646" s="8"/>
      <c r="BD646" s="8"/>
      <c r="BE646" s="8"/>
      <c r="BF646" s="8"/>
      <c r="BG646" s="8"/>
      <c r="BH646" s="8"/>
      <c r="BI646" s="8"/>
      <c r="BJ646" s="8"/>
      <c r="BK646" s="8"/>
      <c r="BL646" s="8"/>
      <c r="BM646" s="8"/>
      <c r="BN646" s="8"/>
      <c r="BO646" s="8"/>
      <c r="BP646" s="8"/>
      <c r="BQ646" s="8"/>
      <c r="BR646" s="8"/>
      <c r="BS646" s="8"/>
      <c r="BT646" s="8"/>
      <c r="BU646" s="8"/>
      <c r="BV646" s="8"/>
      <c r="BW646" s="8"/>
      <c r="BX646" s="8"/>
      <c r="BY646" s="8"/>
      <c r="BZ646" s="8"/>
      <c r="CA646" s="8"/>
      <c r="CB646" s="8"/>
      <c r="CC646" s="8"/>
      <c r="CD646" s="8"/>
      <c r="CE646" s="8"/>
      <c r="CF646" s="8"/>
    </row>
    <row r="647" spans="1:84" ht="15.75" customHeight="1" x14ac:dyDescent="0.25">
      <c r="A647" s="8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27"/>
      <c r="W647" s="27"/>
      <c r="X647" s="27"/>
      <c r="Y647" s="27"/>
      <c r="Z647" s="27"/>
      <c r="AA647" s="8"/>
      <c r="AB647" s="8"/>
      <c r="AC647" s="8"/>
      <c r="AD647" s="8"/>
      <c r="AE647" s="8"/>
      <c r="AF647" s="8"/>
      <c r="AG647" s="8"/>
      <c r="AH647" s="8"/>
      <c r="AI647" s="8"/>
      <c r="AJ647" s="8"/>
      <c r="AK647" s="8"/>
      <c r="AL647" s="8"/>
      <c r="AM647" s="8"/>
      <c r="AN647" s="8"/>
      <c r="AO647" s="8"/>
      <c r="AP647" s="8"/>
      <c r="AQ647" s="8"/>
      <c r="AR647" s="8"/>
      <c r="AS647" s="8"/>
      <c r="AT647" s="8"/>
      <c r="AU647" s="8"/>
      <c r="AV647" s="8"/>
      <c r="AW647" s="8"/>
      <c r="AX647" s="8"/>
      <c r="AY647" s="8"/>
      <c r="AZ647" s="8"/>
      <c r="BA647" s="8"/>
      <c r="BB647" s="8"/>
      <c r="BC647" s="8"/>
      <c r="BD647" s="8"/>
      <c r="BE647" s="8"/>
      <c r="BF647" s="8"/>
      <c r="BG647" s="8"/>
      <c r="BH647" s="8"/>
      <c r="BI647" s="8"/>
      <c r="BJ647" s="8"/>
      <c r="BK647" s="8"/>
      <c r="BL647" s="8"/>
      <c r="BM647" s="8"/>
      <c r="BN647" s="8"/>
      <c r="BO647" s="8"/>
      <c r="BP647" s="8"/>
      <c r="BQ647" s="8"/>
      <c r="BR647" s="8"/>
      <c r="BS647" s="8"/>
      <c r="BT647" s="8"/>
      <c r="BU647" s="8"/>
      <c r="BV647" s="8"/>
      <c r="BW647" s="8"/>
      <c r="BX647" s="8"/>
      <c r="BY647" s="8"/>
      <c r="BZ647" s="8"/>
      <c r="CA647" s="8"/>
      <c r="CB647" s="8"/>
      <c r="CC647" s="8"/>
      <c r="CD647" s="8"/>
      <c r="CE647" s="8"/>
      <c r="CF647" s="8"/>
    </row>
    <row r="648" spans="1:84" ht="15.75" customHeight="1" x14ac:dyDescent="0.25">
      <c r="A648" s="8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27"/>
      <c r="W648" s="27"/>
      <c r="X648" s="27"/>
      <c r="Y648" s="27"/>
      <c r="Z648" s="27"/>
      <c r="AA648" s="8"/>
      <c r="AB648" s="8"/>
      <c r="AC648" s="8"/>
      <c r="AD648" s="8"/>
      <c r="AE648" s="8"/>
      <c r="AF648" s="8"/>
      <c r="AG648" s="8"/>
      <c r="AH648" s="8"/>
      <c r="AI648" s="8"/>
      <c r="AJ648" s="8"/>
      <c r="AK648" s="8"/>
      <c r="AL648" s="8"/>
      <c r="AM648" s="8"/>
      <c r="AN648" s="8"/>
      <c r="AO648" s="8"/>
      <c r="AP648" s="8"/>
      <c r="AQ648" s="8"/>
      <c r="AR648" s="8"/>
      <c r="AS648" s="8"/>
      <c r="AT648" s="8"/>
      <c r="AU648" s="8"/>
      <c r="AV648" s="8"/>
      <c r="AW648" s="8"/>
      <c r="AX648" s="8"/>
      <c r="AY648" s="8"/>
      <c r="AZ648" s="8"/>
      <c r="BA648" s="8"/>
      <c r="BB648" s="8"/>
      <c r="BC648" s="8"/>
      <c r="BD648" s="8"/>
      <c r="BE648" s="8"/>
      <c r="BF648" s="8"/>
      <c r="BG648" s="8"/>
      <c r="BH648" s="8"/>
      <c r="BI648" s="8"/>
      <c r="BJ648" s="8"/>
      <c r="BK648" s="8"/>
      <c r="BL648" s="8"/>
      <c r="BM648" s="8"/>
      <c r="BN648" s="8"/>
      <c r="BO648" s="8"/>
      <c r="BP648" s="8"/>
      <c r="BQ648" s="8"/>
      <c r="BR648" s="8"/>
      <c r="BS648" s="8"/>
      <c r="BT648" s="8"/>
      <c r="BU648" s="8"/>
      <c r="BV648" s="8"/>
      <c r="BW648" s="8"/>
      <c r="BX648" s="8"/>
      <c r="BY648" s="8"/>
      <c r="BZ648" s="8"/>
      <c r="CA648" s="8"/>
      <c r="CB648" s="8"/>
      <c r="CC648" s="8"/>
      <c r="CD648" s="8"/>
      <c r="CE648" s="8"/>
      <c r="CF648" s="8"/>
    </row>
    <row r="649" spans="1:84" ht="15.75" customHeight="1" x14ac:dyDescent="0.25">
      <c r="A649" s="8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27"/>
      <c r="W649" s="27"/>
      <c r="X649" s="27"/>
      <c r="Y649" s="27"/>
      <c r="Z649" s="27"/>
      <c r="AA649" s="8"/>
      <c r="AB649" s="8"/>
      <c r="AC649" s="8"/>
      <c r="AD649" s="8"/>
      <c r="AE649" s="8"/>
      <c r="AF649" s="8"/>
      <c r="AG649" s="8"/>
      <c r="AH649" s="8"/>
      <c r="AI649" s="8"/>
      <c r="AJ649" s="8"/>
      <c r="AK649" s="8"/>
      <c r="AL649" s="8"/>
      <c r="AM649" s="8"/>
      <c r="AN649" s="8"/>
      <c r="AO649" s="8"/>
      <c r="AP649" s="8"/>
      <c r="AQ649" s="8"/>
      <c r="AR649" s="8"/>
      <c r="AS649" s="8"/>
      <c r="AT649" s="8"/>
      <c r="AU649" s="8"/>
      <c r="AV649" s="8"/>
      <c r="AW649" s="8"/>
      <c r="AX649" s="8"/>
      <c r="AY649" s="8"/>
      <c r="AZ649" s="8"/>
      <c r="BA649" s="8"/>
      <c r="BB649" s="8"/>
      <c r="BC649" s="8"/>
      <c r="BD649" s="8"/>
      <c r="BE649" s="8"/>
      <c r="BF649" s="8"/>
      <c r="BG649" s="8"/>
      <c r="BH649" s="8"/>
      <c r="BI649" s="8"/>
      <c r="BJ649" s="8"/>
      <c r="BK649" s="8"/>
      <c r="BL649" s="8"/>
      <c r="BM649" s="8"/>
      <c r="BN649" s="8"/>
      <c r="BO649" s="8"/>
      <c r="BP649" s="8"/>
      <c r="BQ649" s="8"/>
      <c r="BR649" s="8"/>
      <c r="BS649" s="8"/>
      <c r="BT649" s="8"/>
      <c r="BU649" s="8"/>
      <c r="BV649" s="8"/>
      <c r="BW649" s="8"/>
      <c r="BX649" s="8"/>
      <c r="BY649" s="8"/>
      <c r="BZ649" s="8"/>
      <c r="CA649" s="8"/>
      <c r="CB649" s="8"/>
      <c r="CC649" s="8"/>
      <c r="CD649" s="8"/>
      <c r="CE649" s="8"/>
      <c r="CF649" s="8"/>
    </row>
    <row r="650" spans="1:84" ht="15.75" customHeight="1" x14ac:dyDescent="0.25">
      <c r="A650" s="8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27"/>
      <c r="W650" s="27"/>
      <c r="X650" s="27"/>
      <c r="Y650" s="27"/>
      <c r="Z650" s="27"/>
      <c r="AA650" s="8"/>
      <c r="AB650" s="8"/>
      <c r="AC650" s="8"/>
      <c r="AD650" s="8"/>
      <c r="AE650" s="8"/>
      <c r="AF650" s="8"/>
      <c r="AG650" s="8"/>
      <c r="AH650" s="8"/>
      <c r="AI650" s="8"/>
      <c r="AJ650" s="8"/>
      <c r="AK650" s="8"/>
      <c r="AL650" s="8"/>
      <c r="AM650" s="8"/>
      <c r="AN650" s="8"/>
      <c r="AO650" s="8"/>
      <c r="AP650" s="8"/>
      <c r="AQ650" s="8"/>
      <c r="AR650" s="8"/>
      <c r="AS650" s="8"/>
      <c r="AT650" s="8"/>
      <c r="AU650" s="8"/>
      <c r="AV650" s="8"/>
      <c r="AW650" s="8"/>
      <c r="AX650" s="8"/>
      <c r="AY650" s="8"/>
      <c r="AZ650" s="8"/>
      <c r="BA650" s="8"/>
      <c r="BB650" s="8"/>
      <c r="BC650" s="8"/>
      <c r="BD650" s="8"/>
      <c r="BE650" s="8"/>
      <c r="BF650" s="8"/>
      <c r="BG650" s="8"/>
      <c r="BH650" s="8"/>
      <c r="BI650" s="8"/>
      <c r="BJ650" s="8"/>
      <c r="BK650" s="8"/>
      <c r="BL650" s="8"/>
      <c r="BM650" s="8"/>
      <c r="BN650" s="8"/>
      <c r="BO650" s="8"/>
      <c r="BP650" s="8"/>
      <c r="BQ650" s="8"/>
      <c r="BR650" s="8"/>
      <c r="BS650" s="8"/>
      <c r="BT650" s="8"/>
      <c r="BU650" s="8"/>
      <c r="BV650" s="8"/>
      <c r="BW650" s="8"/>
      <c r="BX650" s="8"/>
      <c r="BY650" s="8"/>
      <c r="BZ650" s="8"/>
      <c r="CA650" s="8"/>
      <c r="CB650" s="8"/>
      <c r="CC650" s="8"/>
      <c r="CD650" s="8"/>
      <c r="CE650" s="8"/>
      <c r="CF650" s="8"/>
    </row>
    <row r="651" spans="1:84" ht="15.75" customHeight="1" x14ac:dyDescent="0.25">
      <c r="A651" s="8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27"/>
      <c r="W651" s="27"/>
      <c r="X651" s="27"/>
      <c r="Y651" s="27"/>
      <c r="Z651" s="27"/>
      <c r="AA651" s="8"/>
      <c r="AB651" s="8"/>
      <c r="AC651" s="8"/>
      <c r="AD651" s="8"/>
      <c r="AE651" s="8"/>
      <c r="AF651" s="8"/>
      <c r="AG651" s="8"/>
      <c r="AH651" s="8"/>
      <c r="AI651" s="8"/>
      <c r="AJ651" s="8"/>
      <c r="AK651" s="8"/>
      <c r="AL651" s="8"/>
      <c r="AM651" s="8"/>
      <c r="AN651" s="8"/>
      <c r="AO651" s="8"/>
      <c r="AP651" s="8"/>
      <c r="AQ651" s="8"/>
      <c r="AR651" s="8"/>
      <c r="AS651" s="8"/>
      <c r="AT651" s="8"/>
      <c r="AU651" s="8"/>
      <c r="AV651" s="8"/>
      <c r="AW651" s="8"/>
      <c r="AX651" s="8"/>
      <c r="AY651" s="8"/>
      <c r="AZ651" s="8"/>
      <c r="BA651" s="8"/>
      <c r="BB651" s="8"/>
      <c r="BC651" s="8"/>
      <c r="BD651" s="8"/>
      <c r="BE651" s="8"/>
      <c r="BF651" s="8"/>
      <c r="BG651" s="8"/>
      <c r="BH651" s="8"/>
      <c r="BI651" s="8"/>
      <c r="BJ651" s="8"/>
      <c r="BK651" s="8"/>
      <c r="BL651" s="8"/>
      <c r="BM651" s="8"/>
      <c r="BN651" s="8"/>
      <c r="BO651" s="8"/>
      <c r="BP651" s="8"/>
      <c r="BQ651" s="8"/>
      <c r="BR651" s="8"/>
      <c r="BS651" s="8"/>
      <c r="BT651" s="8"/>
      <c r="BU651" s="8"/>
      <c r="BV651" s="8"/>
      <c r="BW651" s="8"/>
      <c r="BX651" s="8"/>
      <c r="BY651" s="8"/>
      <c r="BZ651" s="8"/>
      <c r="CA651" s="8"/>
      <c r="CB651" s="8"/>
      <c r="CC651" s="8"/>
      <c r="CD651" s="8"/>
      <c r="CE651" s="8"/>
      <c r="CF651" s="8"/>
    </row>
    <row r="652" spans="1:84" ht="15.75" customHeight="1" x14ac:dyDescent="0.25">
      <c r="A652" s="8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27"/>
      <c r="W652" s="27"/>
      <c r="X652" s="27"/>
      <c r="Y652" s="27"/>
      <c r="Z652" s="27"/>
      <c r="AA652" s="8"/>
      <c r="AB652" s="8"/>
      <c r="AC652" s="8"/>
      <c r="AD652" s="8"/>
      <c r="AE652" s="8"/>
      <c r="AF652" s="8"/>
      <c r="AG652" s="8"/>
      <c r="AH652" s="8"/>
      <c r="AI652" s="8"/>
      <c r="AJ652" s="8"/>
      <c r="AK652" s="8"/>
      <c r="AL652" s="8"/>
      <c r="AM652" s="8"/>
      <c r="AN652" s="8"/>
      <c r="AO652" s="8"/>
      <c r="AP652" s="8"/>
      <c r="AQ652" s="8"/>
      <c r="AR652" s="8"/>
      <c r="AS652" s="8"/>
      <c r="AT652" s="8"/>
      <c r="AU652" s="8"/>
      <c r="AV652" s="8"/>
      <c r="AW652" s="8"/>
      <c r="AX652" s="8"/>
      <c r="AY652" s="8"/>
      <c r="AZ652" s="8"/>
      <c r="BA652" s="8"/>
      <c r="BB652" s="8"/>
      <c r="BC652" s="8"/>
      <c r="BD652" s="8"/>
      <c r="BE652" s="8"/>
      <c r="BF652" s="8"/>
      <c r="BG652" s="8"/>
      <c r="BH652" s="8"/>
      <c r="BI652" s="8"/>
      <c r="BJ652" s="8"/>
      <c r="BK652" s="8"/>
      <c r="BL652" s="8"/>
      <c r="BM652" s="8"/>
      <c r="BN652" s="8"/>
      <c r="BO652" s="8"/>
      <c r="BP652" s="8"/>
      <c r="BQ652" s="8"/>
      <c r="BR652" s="8"/>
      <c r="BS652" s="8"/>
      <c r="BT652" s="8"/>
      <c r="BU652" s="8"/>
      <c r="BV652" s="8"/>
      <c r="BW652" s="8"/>
      <c r="BX652" s="8"/>
      <c r="BY652" s="8"/>
      <c r="BZ652" s="8"/>
      <c r="CA652" s="8"/>
      <c r="CB652" s="8"/>
      <c r="CC652" s="8"/>
      <c r="CD652" s="8"/>
      <c r="CE652" s="8"/>
      <c r="CF652" s="8"/>
    </row>
    <row r="653" spans="1:84" ht="15.75" customHeight="1" x14ac:dyDescent="0.25">
      <c r="A653" s="8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27"/>
      <c r="W653" s="27"/>
      <c r="X653" s="27"/>
      <c r="Y653" s="27"/>
      <c r="Z653" s="27"/>
      <c r="AA653" s="8"/>
      <c r="AB653" s="8"/>
      <c r="AC653" s="8"/>
      <c r="AD653" s="8"/>
      <c r="AE653" s="8"/>
      <c r="AF653" s="8"/>
      <c r="AG653" s="8"/>
      <c r="AH653" s="8"/>
      <c r="AI653" s="8"/>
      <c r="AJ653" s="8"/>
      <c r="AK653" s="8"/>
      <c r="AL653" s="8"/>
      <c r="AM653" s="8"/>
      <c r="AN653" s="8"/>
      <c r="AO653" s="8"/>
      <c r="AP653" s="8"/>
      <c r="AQ653" s="8"/>
      <c r="AR653" s="8"/>
      <c r="AS653" s="8"/>
      <c r="AT653" s="8"/>
      <c r="AU653" s="8"/>
      <c r="AV653" s="8"/>
      <c r="AW653" s="8"/>
      <c r="AX653" s="8"/>
      <c r="AY653" s="8"/>
      <c r="AZ653" s="8"/>
      <c r="BA653" s="8"/>
      <c r="BB653" s="8"/>
      <c r="BC653" s="8"/>
      <c r="BD653" s="8"/>
      <c r="BE653" s="8"/>
      <c r="BF653" s="8"/>
      <c r="BG653" s="8"/>
      <c r="BH653" s="8"/>
      <c r="BI653" s="8"/>
      <c r="BJ653" s="8"/>
      <c r="BK653" s="8"/>
      <c r="BL653" s="8"/>
      <c r="BM653" s="8"/>
      <c r="BN653" s="8"/>
      <c r="BO653" s="8"/>
      <c r="BP653" s="8"/>
      <c r="BQ653" s="8"/>
      <c r="BR653" s="8"/>
      <c r="BS653" s="8"/>
      <c r="BT653" s="8"/>
      <c r="BU653" s="8"/>
      <c r="BV653" s="8"/>
      <c r="BW653" s="8"/>
      <c r="BX653" s="8"/>
      <c r="BY653" s="8"/>
      <c r="BZ653" s="8"/>
      <c r="CA653" s="8"/>
      <c r="CB653" s="8"/>
      <c r="CC653" s="8"/>
      <c r="CD653" s="8"/>
      <c r="CE653" s="8"/>
      <c r="CF653" s="8"/>
    </row>
    <row r="654" spans="1:84" ht="15.75" customHeight="1" x14ac:dyDescent="0.25">
      <c r="A654" s="8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27"/>
      <c r="W654" s="27"/>
      <c r="X654" s="27"/>
      <c r="Y654" s="27"/>
      <c r="Z654" s="27"/>
      <c r="AA654" s="8"/>
      <c r="AB654" s="8"/>
      <c r="AC654" s="8"/>
      <c r="AD654" s="8"/>
      <c r="AE654" s="8"/>
      <c r="AF654" s="8"/>
      <c r="AG654" s="8"/>
      <c r="AH654" s="8"/>
      <c r="AI654" s="8"/>
      <c r="AJ654" s="8"/>
      <c r="AK654" s="8"/>
      <c r="AL654" s="8"/>
      <c r="AM654" s="8"/>
      <c r="AN654" s="8"/>
      <c r="AO654" s="8"/>
      <c r="AP654" s="8"/>
      <c r="AQ654" s="8"/>
      <c r="AR654" s="8"/>
      <c r="AS654" s="8"/>
      <c r="AT654" s="8"/>
      <c r="AU654" s="8"/>
      <c r="AV654" s="8"/>
      <c r="AW654" s="8"/>
      <c r="AX654" s="8"/>
      <c r="AY654" s="8"/>
      <c r="AZ654" s="8"/>
      <c r="BA654" s="8"/>
      <c r="BB654" s="8"/>
      <c r="BC654" s="8"/>
      <c r="BD654" s="8"/>
      <c r="BE654" s="8"/>
      <c r="BF654" s="8"/>
      <c r="BG654" s="8"/>
      <c r="BH654" s="8"/>
      <c r="BI654" s="8"/>
      <c r="BJ654" s="8"/>
      <c r="BK654" s="8"/>
      <c r="BL654" s="8"/>
      <c r="BM654" s="8"/>
      <c r="BN654" s="8"/>
      <c r="BO654" s="8"/>
      <c r="BP654" s="8"/>
      <c r="BQ654" s="8"/>
      <c r="BR654" s="8"/>
      <c r="BS654" s="8"/>
      <c r="BT654" s="8"/>
      <c r="BU654" s="8"/>
      <c r="BV654" s="8"/>
      <c r="BW654" s="8"/>
      <c r="BX654" s="8"/>
      <c r="BY654" s="8"/>
      <c r="BZ654" s="8"/>
      <c r="CA654" s="8"/>
      <c r="CB654" s="8"/>
      <c r="CC654" s="8"/>
      <c r="CD654" s="8"/>
      <c r="CE654" s="8"/>
      <c r="CF654" s="8"/>
    </row>
    <row r="655" spans="1:84" ht="15.75" customHeight="1" x14ac:dyDescent="0.25">
      <c r="A655" s="8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27"/>
      <c r="W655" s="27"/>
      <c r="X655" s="27"/>
      <c r="Y655" s="27"/>
      <c r="Z655" s="27"/>
      <c r="AA655" s="8"/>
      <c r="AB655" s="8"/>
      <c r="AC655" s="8"/>
      <c r="AD655" s="8"/>
      <c r="AE655" s="8"/>
      <c r="AF655" s="8"/>
      <c r="AG655" s="8"/>
      <c r="AH655" s="8"/>
      <c r="AI655" s="8"/>
      <c r="AJ655" s="8"/>
      <c r="AK655" s="8"/>
      <c r="AL655" s="8"/>
      <c r="AM655" s="8"/>
      <c r="AN655" s="8"/>
      <c r="AO655" s="8"/>
      <c r="AP655" s="8"/>
      <c r="AQ655" s="8"/>
      <c r="AR655" s="8"/>
      <c r="AS655" s="8"/>
      <c r="AT655" s="8"/>
      <c r="AU655" s="8"/>
      <c r="AV655" s="8"/>
      <c r="AW655" s="8"/>
      <c r="AX655" s="8"/>
      <c r="AY655" s="8"/>
      <c r="AZ655" s="8"/>
      <c r="BA655" s="8"/>
      <c r="BB655" s="8"/>
      <c r="BC655" s="8"/>
      <c r="BD655" s="8"/>
      <c r="BE655" s="8"/>
      <c r="BF655" s="8"/>
      <c r="BG655" s="8"/>
      <c r="BH655" s="8"/>
      <c r="BI655" s="8"/>
      <c r="BJ655" s="8"/>
      <c r="BK655" s="8"/>
      <c r="BL655" s="8"/>
      <c r="BM655" s="8"/>
      <c r="BN655" s="8"/>
      <c r="BO655" s="8"/>
      <c r="BP655" s="8"/>
      <c r="BQ655" s="8"/>
      <c r="BR655" s="8"/>
      <c r="BS655" s="8"/>
      <c r="BT655" s="8"/>
      <c r="BU655" s="8"/>
      <c r="BV655" s="8"/>
      <c r="BW655" s="8"/>
      <c r="BX655" s="8"/>
      <c r="BY655" s="8"/>
      <c r="BZ655" s="8"/>
      <c r="CA655" s="8"/>
      <c r="CB655" s="8"/>
      <c r="CC655" s="8"/>
      <c r="CD655" s="8"/>
      <c r="CE655" s="8"/>
      <c r="CF655" s="8"/>
    </row>
    <row r="656" spans="1:84" ht="15.75" customHeight="1" x14ac:dyDescent="0.25">
      <c r="A656" s="8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27"/>
      <c r="W656" s="27"/>
      <c r="X656" s="27"/>
      <c r="Y656" s="27"/>
      <c r="Z656" s="27"/>
      <c r="AA656" s="8"/>
      <c r="AB656" s="8"/>
      <c r="AC656" s="8"/>
      <c r="AD656" s="8"/>
      <c r="AE656" s="8"/>
      <c r="AF656" s="8"/>
      <c r="AG656" s="8"/>
      <c r="AH656" s="8"/>
      <c r="AI656" s="8"/>
      <c r="AJ656" s="8"/>
      <c r="AK656" s="8"/>
      <c r="AL656" s="8"/>
      <c r="AM656" s="8"/>
      <c r="AN656" s="8"/>
      <c r="AO656" s="8"/>
      <c r="AP656" s="8"/>
      <c r="AQ656" s="8"/>
      <c r="AR656" s="8"/>
      <c r="AS656" s="8"/>
      <c r="AT656" s="8"/>
      <c r="AU656" s="8"/>
      <c r="AV656" s="8"/>
      <c r="AW656" s="8"/>
      <c r="AX656" s="8"/>
      <c r="AY656" s="8"/>
      <c r="AZ656" s="8"/>
      <c r="BA656" s="8"/>
      <c r="BB656" s="8"/>
      <c r="BC656" s="8"/>
      <c r="BD656" s="8"/>
      <c r="BE656" s="8"/>
      <c r="BF656" s="8"/>
      <c r="BG656" s="8"/>
      <c r="BH656" s="8"/>
      <c r="BI656" s="8"/>
      <c r="BJ656" s="8"/>
      <c r="BK656" s="8"/>
      <c r="BL656" s="8"/>
      <c r="BM656" s="8"/>
      <c r="BN656" s="8"/>
      <c r="BO656" s="8"/>
      <c r="BP656" s="8"/>
      <c r="BQ656" s="8"/>
      <c r="BR656" s="8"/>
      <c r="BS656" s="8"/>
      <c r="BT656" s="8"/>
      <c r="BU656" s="8"/>
      <c r="BV656" s="8"/>
      <c r="BW656" s="8"/>
      <c r="BX656" s="8"/>
      <c r="BY656" s="8"/>
      <c r="BZ656" s="8"/>
      <c r="CA656" s="8"/>
      <c r="CB656" s="8"/>
      <c r="CC656" s="8"/>
      <c r="CD656" s="8"/>
      <c r="CE656" s="8"/>
      <c r="CF656" s="8"/>
    </row>
    <row r="657" spans="1:84" ht="15.75" customHeight="1" x14ac:dyDescent="0.25">
      <c r="A657" s="8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27"/>
      <c r="W657" s="27"/>
      <c r="X657" s="27"/>
      <c r="Y657" s="27"/>
      <c r="Z657" s="27"/>
      <c r="AA657" s="8"/>
      <c r="AB657" s="8"/>
      <c r="AC657" s="8"/>
      <c r="AD657" s="8"/>
      <c r="AE657" s="8"/>
      <c r="AF657" s="8"/>
      <c r="AG657" s="8"/>
      <c r="AH657" s="8"/>
      <c r="AI657" s="8"/>
      <c r="AJ657" s="8"/>
      <c r="AK657" s="8"/>
      <c r="AL657" s="8"/>
      <c r="AM657" s="8"/>
      <c r="AN657" s="8"/>
      <c r="AO657" s="8"/>
      <c r="AP657" s="8"/>
      <c r="AQ657" s="8"/>
      <c r="AR657" s="8"/>
      <c r="AS657" s="8"/>
      <c r="AT657" s="8"/>
      <c r="AU657" s="8"/>
      <c r="AV657" s="8"/>
      <c r="AW657" s="8"/>
      <c r="AX657" s="8"/>
      <c r="AY657" s="8"/>
      <c r="AZ657" s="8"/>
      <c r="BA657" s="8"/>
      <c r="BB657" s="8"/>
      <c r="BC657" s="8"/>
      <c r="BD657" s="8"/>
      <c r="BE657" s="8"/>
      <c r="BF657" s="8"/>
      <c r="BG657" s="8"/>
      <c r="BH657" s="8"/>
      <c r="BI657" s="8"/>
      <c r="BJ657" s="8"/>
      <c r="BK657" s="8"/>
      <c r="BL657" s="8"/>
      <c r="BM657" s="8"/>
      <c r="BN657" s="8"/>
      <c r="BO657" s="8"/>
      <c r="BP657" s="8"/>
      <c r="BQ657" s="8"/>
      <c r="BR657" s="8"/>
      <c r="BS657" s="8"/>
      <c r="BT657" s="8"/>
      <c r="BU657" s="8"/>
      <c r="BV657" s="8"/>
      <c r="BW657" s="8"/>
      <c r="BX657" s="8"/>
      <c r="BY657" s="8"/>
      <c r="BZ657" s="8"/>
      <c r="CA657" s="8"/>
      <c r="CB657" s="8"/>
      <c r="CC657" s="8"/>
      <c r="CD657" s="8"/>
      <c r="CE657" s="8"/>
      <c r="CF657" s="8"/>
    </row>
    <row r="658" spans="1:84" ht="15.75" customHeight="1" x14ac:dyDescent="0.25">
      <c r="A658" s="8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27"/>
      <c r="W658" s="27"/>
      <c r="X658" s="27"/>
      <c r="Y658" s="27"/>
      <c r="Z658" s="27"/>
      <c r="AA658" s="8"/>
      <c r="AB658" s="8"/>
      <c r="AC658" s="8"/>
      <c r="AD658" s="8"/>
      <c r="AE658" s="8"/>
      <c r="AF658" s="8"/>
      <c r="AG658" s="8"/>
      <c r="AH658" s="8"/>
      <c r="AI658" s="8"/>
      <c r="AJ658" s="8"/>
      <c r="AK658" s="8"/>
      <c r="AL658" s="8"/>
      <c r="AM658" s="8"/>
      <c r="AN658" s="8"/>
      <c r="AO658" s="8"/>
      <c r="AP658" s="8"/>
      <c r="AQ658" s="8"/>
      <c r="AR658" s="8"/>
      <c r="AS658" s="8"/>
      <c r="AT658" s="8"/>
      <c r="AU658" s="8"/>
      <c r="AV658" s="8"/>
      <c r="AW658" s="8"/>
      <c r="AX658" s="8"/>
      <c r="AY658" s="8"/>
      <c r="AZ658" s="8"/>
      <c r="BA658" s="8"/>
      <c r="BB658" s="8"/>
      <c r="BC658" s="8"/>
      <c r="BD658" s="8"/>
      <c r="BE658" s="8"/>
      <c r="BF658" s="8"/>
      <c r="BG658" s="8"/>
      <c r="BH658" s="8"/>
      <c r="BI658" s="8"/>
      <c r="BJ658" s="8"/>
      <c r="BK658" s="8"/>
      <c r="BL658" s="8"/>
      <c r="BM658" s="8"/>
      <c r="BN658" s="8"/>
      <c r="BO658" s="8"/>
      <c r="BP658" s="8"/>
      <c r="BQ658" s="8"/>
      <c r="BR658" s="8"/>
      <c r="BS658" s="8"/>
      <c r="BT658" s="8"/>
      <c r="BU658" s="8"/>
      <c r="BV658" s="8"/>
      <c r="BW658" s="8"/>
      <c r="BX658" s="8"/>
      <c r="BY658" s="8"/>
      <c r="BZ658" s="8"/>
      <c r="CA658" s="8"/>
      <c r="CB658" s="8"/>
      <c r="CC658" s="8"/>
      <c r="CD658" s="8"/>
      <c r="CE658" s="8"/>
      <c r="CF658" s="8"/>
    </row>
    <row r="659" spans="1:84" ht="15.75" customHeight="1" x14ac:dyDescent="0.25">
      <c r="A659" s="8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27"/>
      <c r="W659" s="27"/>
      <c r="X659" s="27"/>
      <c r="Y659" s="27"/>
      <c r="Z659" s="27"/>
      <c r="AA659" s="8"/>
      <c r="AB659" s="8"/>
      <c r="AC659" s="8"/>
      <c r="AD659" s="8"/>
      <c r="AE659" s="8"/>
      <c r="AF659" s="8"/>
      <c r="AG659" s="8"/>
      <c r="AH659" s="8"/>
      <c r="AI659" s="8"/>
      <c r="AJ659" s="8"/>
      <c r="AK659" s="8"/>
      <c r="AL659" s="8"/>
      <c r="AM659" s="8"/>
      <c r="AN659" s="8"/>
      <c r="AO659" s="8"/>
      <c r="AP659" s="8"/>
      <c r="AQ659" s="8"/>
      <c r="AR659" s="8"/>
      <c r="AS659" s="8"/>
      <c r="AT659" s="8"/>
      <c r="AU659" s="8"/>
      <c r="AV659" s="8"/>
      <c r="AW659" s="8"/>
      <c r="AX659" s="8"/>
      <c r="AY659" s="8"/>
      <c r="AZ659" s="8"/>
      <c r="BA659" s="8"/>
      <c r="BB659" s="8"/>
      <c r="BC659" s="8"/>
      <c r="BD659" s="8"/>
      <c r="BE659" s="8"/>
      <c r="BF659" s="8"/>
      <c r="BG659" s="8"/>
      <c r="BH659" s="8"/>
      <c r="BI659" s="8"/>
      <c r="BJ659" s="8"/>
      <c r="BK659" s="8"/>
      <c r="BL659" s="8"/>
      <c r="BM659" s="8"/>
      <c r="BN659" s="8"/>
      <c r="BO659" s="8"/>
      <c r="BP659" s="8"/>
      <c r="BQ659" s="8"/>
      <c r="BR659" s="8"/>
      <c r="BS659" s="8"/>
      <c r="BT659" s="8"/>
      <c r="BU659" s="8"/>
      <c r="BV659" s="8"/>
      <c r="BW659" s="8"/>
      <c r="BX659" s="8"/>
      <c r="BY659" s="8"/>
      <c r="BZ659" s="8"/>
      <c r="CA659" s="8"/>
      <c r="CB659" s="8"/>
      <c r="CC659" s="8"/>
      <c r="CD659" s="8"/>
      <c r="CE659" s="8"/>
      <c r="CF659" s="8"/>
    </row>
    <row r="660" spans="1:84" ht="15.75" customHeight="1" x14ac:dyDescent="0.25">
      <c r="A660" s="8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27"/>
      <c r="W660" s="27"/>
      <c r="X660" s="27"/>
      <c r="Y660" s="27"/>
      <c r="Z660" s="27"/>
      <c r="AA660" s="8"/>
      <c r="AB660" s="8"/>
      <c r="AC660" s="8"/>
      <c r="AD660" s="8"/>
      <c r="AE660" s="8"/>
      <c r="AF660" s="8"/>
      <c r="AG660" s="8"/>
      <c r="AH660" s="8"/>
      <c r="AI660" s="8"/>
      <c r="AJ660" s="8"/>
      <c r="AK660" s="8"/>
      <c r="AL660" s="8"/>
      <c r="AM660" s="8"/>
      <c r="AN660" s="8"/>
      <c r="AO660" s="8"/>
      <c r="AP660" s="8"/>
      <c r="AQ660" s="8"/>
      <c r="AR660" s="8"/>
      <c r="AS660" s="8"/>
      <c r="AT660" s="8"/>
      <c r="AU660" s="8"/>
      <c r="AV660" s="8"/>
      <c r="AW660" s="8"/>
      <c r="AX660" s="8"/>
      <c r="AY660" s="8"/>
      <c r="AZ660" s="8"/>
      <c r="BA660" s="8"/>
      <c r="BB660" s="8"/>
      <c r="BC660" s="8"/>
      <c r="BD660" s="8"/>
      <c r="BE660" s="8"/>
      <c r="BF660" s="8"/>
      <c r="BG660" s="8"/>
      <c r="BH660" s="8"/>
      <c r="BI660" s="8"/>
      <c r="BJ660" s="8"/>
      <c r="BK660" s="8"/>
      <c r="BL660" s="8"/>
      <c r="BM660" s="8"/>
      <c r="BN660" s="8"/>
      <c r="BO660" s="8"/>
      <c r="BP660" s="8"/>
      <c r="BQ660" s="8"/>
      <c r="BR660" s="8"/>
      <c r="BS660" s="8"/>
      <c r="BT660" s="8"/>
      <c r="BU660" s="8"/>
      <c r="BV660" s="8"/>
      <c r="BW660" s="8"/>
      <c r="BX660" s="8"/>
      <c r="BY660" s="8"/>
      <c r="BZ660" s="8"/>
      <c r="CA660" s="8"/>
      <c r="CB660" s="8"/>
      <c r="CC660" s="8"/>
      <c r="CD660" s="8"/>
      <c r="CE660" s="8"/>
      <c r="CF660" s="8"/>
    </row>
    <row r="661" spans="1:84" ht="15.75" customHeight="1" x14ac:dyDescent="0.25">
      <c r="A661" s="8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27"/>
      <c r="W661" s="27"/>
      <c r="X661" s="27"/>
      <c r="Y661" s="27"/>
      <c r="Z661" s="27"/>
      <c r="AA661" s="8"/>
      <c r="AB661" s="8"/>
      <c r="AC661" s="8"/>
      <c r="AD661" s="8"/>
      <c r="AE661" s="8"/>
      <c r="AF661" s="8"/>
      <c r="AG661" s="8"/>
      <c r="AH661" s="8"/>
      <c r="AI661" s="8"/>
      <c r="AJ661" s="8"/>
      <c r="AK661" s="8"/>
      <c r="AL661" s="8"/>
      <c r="AM661" s="8"/>
      <c r="AN661" s="8"/>
      <c r="AO661" s="8"/>
      <c r="AP661" s="8"/>
      <c r="AQ661" s="8"/>
      <c r="AR661" s="8"/>
      <c r="AS661" s="8"/>
      <c r="AT661" s="8"/>
      <c r="AU661" s="8"/>
      <c r="AV661" s="8"/>
      <c r="AW661" s="8"/>
      <c r="AX661" s="8"/>
      <c r="AY661" s="8"/>
      <c r="AZ661" s="8"/>
      <c r="BA661" s="8"/>
      <c r="BB661" s="8"/>
      <c r="BC661" s="8"/>
      <c r="BD661" s="8"/>
      <c r="BE661" s="8"/>
      <c r="BF661" s="8"/>
      <c r="BG661" s="8"/>
      <c r="BH661" s="8"/>
      <c r="BI661" s="8"/>
      <c r="BJ661" s="8"/>
      <c r="BK661" s="8"/>
      <c r="BL661" s="8"/>
      <c r="BM661" s="8"/>
      <c r="BN661" s="8"/>
      <c r="BO661" s="8"/>
      <c r="BP661" s="8"/>
      <c r="BQ661" s="8"/>
      <c r="BR661" s="8"/>
      <c r="BS661" s="8"/>
      <c r="BT661" s="8"/>
      <c r="BU661" s="8"/>
      <c r="BV661" s="8"/>
      <c r="BW661" s="8"/>
      <c r="BX661" s="8"/>
      <c r="BY661" s="8"/>
      <c r="BZ661" s="8"/>
      <c r="CA661" s="8"/>
      <c r="CB661" s="8"/>
      <c r="CC661" s="8"/>
      <c r="CD661" s="8"/>
      <c r="CE661" s="8"/>
      <c r="CF661" s="8"/>
    </row>
    <row r="662" spans="1:84" ht="15.75" customHeight="1" x14ac:dyDescent="0.25">
      <c r="A662" s="8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27"/>
      <c r="W662" s="27"/>
      <c r="X662" s="27"/>
      <c r="Y662" s="27"/>
      <c r="Z662" s="27"/>
      <c r="AA662" s="8"/>
      <c r="AB662" s="8"/>
      <c r="AC662" s="8"/>
      <c r="AD662" s="8"/>
      <c r="AE662" s="8"/>
      <c r="AF662" s="8"/>
      <c r="AG662" s="8"/>
      <c r="AH662" s="8"/>
      <c r="AI662" s="8"/>
      <c r="AJ662" s="8"/>
      <c r="AK662" s="8"/>
      <c r="AL662" s="8"/>
      <c r="AM662" s="8"/>
      <c r="AN662" s="8"/>
      <c r="AO662" s="8"/>
      <c r="AP662" s="8"/>
      <c r="AQ662" s="8"/>
      <c r="AR662" s="8"/>
      <c r="AS662" s="8"/>
      <c r="AT662" s="8"/>
      <c r="AU662" s="8"/>
      <c r="AV662" s="8"/>
      <c r="AW662" s="8"/>
      <c r="AX662" s="8"/>
      <c r="AY662" s="8"/>
      <c r="AZ662" s="8"/>
      <c r="BA662" s="8"/>
      <c r="BB662" s="8"/>
      <c r="BC662" s="8"/>
      <c r="BD662" s="8"/>
      <c r="BE662" s="8"/>
      <c r="BF662" s="8"/>
      <c r="BG662" s="8"/>
      <c r="BH662" s="8"/>
      <c r="BI662" s="8"/>
      <c r="BJ662" s="8"/>
      <c r="BK662" s="8"/>
      <c r="BL662" s="8"/>
      <c r="BM662" s="8"/>
      <c r="BN662" s="8"/>
      <c r="BO662" s="8"/>
      <c r="BP662" s="8"/>
      <c r="BQ662" s="8"/>
      <c r="BR662" s="8"/>
      <c r="BS662" s="8"/>
      <c r="BT662" s="8"/>
      <c r="BU662" s="8"/>
      <c r="BV662" s="8"/>
      <c r="BW662" s="8"/>
      <c r="BX662" s="8"/>
      <c r="BY662" s="8"/>
      <c r="BZ662" s="8"/>
      <c r="CA662" s="8"/>
      <c r="CB662" s="8"/>
      <c r="CC662" s="8"/>
      <c r="CD662" s="8"/>
      <c r="CE662" s="8"/>
      <c r="CF662" s="8"/>
    </row>
    <row r="663" spans="1:84" ht="15.75" customHeight="1" x14ac:dyDescent="0.25">
      <c r="A663" s="8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27"/>
      <c r="W663" s="27"/>
      <c r="X663" s="27"/>
      <c r="Y663" s="27"/>
      <c r="Z663" s="27"/>
      <c r="AA663" s="8"/>
      <c r="AB663" s="8"/>
      <c r="AC663" s="8"/>
      <c r="AD663" s="8"/>
      <c r="AE663" s="8"/>
      <c r="AF663" s="8"/>
      <c r="AG663" s="8"/>
      <c r="AH663" s="8"/>
      <c r="AI663" s="8"/>
      <c r="AJ663" s="8"/>
      <c r="AK663" s="8"/>
      <c r="AL663" s="8"/>
      <c r="AM663" s="8"/>
      <c r="AN663" s="8"/>
      <c r="AO663" s="8"/>
      <c r="AP663" s="8"/>
      <c r="AQ663" s="8"/>
      <c r="AR663" s="8"/>
      <c r="AS663" s="8"/>
      <c r="AT663" s="8"/>
      <c r="AU663" s="8"/>
      <c r="AV663" s="8"/>
      <c r="AW663" s="8"/>
      <c r="AX663" s="8"/>
      <c r="AY663" s="8"/>
      <c r="AZ663" s="8"/>
      <c r="BA663" s="8"/>
      <c r="BB663" s="8"/>
      <c r="BC663" s="8"/>
      <c r="BD663" s="8"/>
      <c r="BE663" s="8"/>
      <c r="BF663" s="8"/>
      <c r="BG663" s="8"/>
      <c r="BH663" s="8"/>
      <c r="BI663" s="8"/>
      <c r="BJ663" s="8"/>
      <c r="BK663" s="8"/>
      <c r="BL663" s="8"/>
      <c r="BM663" s="8"/>
      <c r="BN663" s="8"/>
      <c r="BO663" s="8"/>
      <c r="BP663" s="8"/>
      <c r="BQ663" s="8"/>
      <c r="BR663" s="8"/>
      <c r="BS663" s="8"/>
      <c r="BT663" s="8"/>
      <c r="BU663" s="8"/>
      <c r="BV663" s="8"/>
      <c r="BW663" s="8"/>
      <c r="BX663" s="8"/>
      <c r="BY663" s="8"/>
      <c r="BZ663" s="8"/>
      <c r="CA663" s="8"/>
      <c r="CB663" s="8"/>
      <c r="CC663" s="8"/>
      <c r="CD663" s="8"/>
      <c r="CE663" s="8"/>
      <c r="CF663" s="8"/>
    </row>
    <row r="664" spans="1:84" ht="15.75" customHeight="1" x14ac:dyDescent="0.25">
      <c r="A664" s="8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27"/>
      <c r="W664" s="27"/>
      <c r="X664" s="27"/>
      <c r="Y664" s="27"/>
      <c r="Z664" s="27"/>
      <c r="AA664" s="8"/>
      <c r="AB664" s="8"/>
      <c r="AC664" s="8"/>
      <c r="AD664" s="8"/>
      <c r="AE664" s="8"/>
      <c r="AF664" s="8"/>
      <c r="AG664" s="8"/>
      <c r="AH664" s="8"/>
      <c r="AI664" s="8"/>
      <c r="AJ664" s="8"/>
      <c r="AK664" s="8"/>
      <c r="AL664" s="8"/>
      <c r="AM664" s="8"/>
      <c r="AN664" s="8"/>
      <c r="AO664" s="8"/>
      <c r="AP664" s="8"/>
      <c r="AQ664" s="8"/>
      <c r="AR664" s="8"/>
      <c r="AS664" s="8"/>
      <c r="AT664" s="8"/>
      <c r="AU664" s="8"/>
      <c r="AV664" s="8"/>
      <c r="AW664" s="8"/>
      <c r="AX664" s="8"/>
      <c r="AY664" s="8"/>
      <c r="AZ664" s="8"/>
      <c r="BA664" s="8"/>
      <c r="BB664" s="8"/>
      <c r="BC664" s="8"/>
      <c r="BD664" s="8"/>
      <c r="BE664" s="8"/>
      <c r="BF664" s="8"/>
      <c r="BG664" s="8"/>
      <c r="BH664" s="8"/>
      <c r="BI664" s="8"/>
      <c r="BJ664" s="8"/>
      <c r="BK664" s="8"/>
      <c r="BL664" s="8"/>
      <c r="BM664" s="8"/>
      <c r="BN664" s="8"/>
      <c r="BO664" s="8"/>
      <c r="BP664" s="8"/>
      <c r="BQ664" s="8"/>
      <c r="BR664" s="8"/>
      <c r="BS664" s="8"/>
      <c r="BT664" s="8"/>
      <c r="BU664" s="8"/>
      <c r="BV664" s="8"/>
      <c r="BW664" s="8"/>
      <c r="BX664" s="8"/>
      <c r="BY664" s="8"/>
      <c r="BZ664" s="8"/>
      <c r="CA664" s="8"/>
      <c r="CB664" s="8"/>
      <c r="CC664" s="8"/>
      <c r="CD664" s="8"/>
      <c r="CE664" s="8"/>
      <c r="CF664" s="8"/>
    </row>
    <row r="665" spans="1:84" ht="15.75" customHeight="1" x14ac:dyDescent="0.25">
      <c r="A665" s="8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27"/>
      <c r="W665" s="27"/>
      <c r="X665" s="27"/>
      <c r="Y665" s="27"/>
      <c r="Z665" s="27"/>
      <c r="AA665" s="8"/>
      <c r="AB665" s="8"/>
      <c r="AC665" s="8"/>
      <c r="AD665" s="8"/>
      <c r="AE665" s="8"/>
      <c r="AF665" s="8"/>
      <c r="AG665" s="8"/>
      <c r="AH665" s="8"/>
      <c r="AI665" s="8"/>
      <c r="AJ665" s="8"/>
      <c r="AK665" s="8"/>
      <c r="AL665" s="8"/>
      <c r="AM665" s="8"/>
      <c r="AN665" s="8"/>
      <c r="AO665" s="8"/>
      <c r="AP665" s="8"/>
      <c r="AQ665" s="8"/>
      <c r="AR665" s="8"/>
      <c r="AS665" s="8"/>
      <c r="AT665" s="8"/>
      <c r="AU665" s="8"/>
      <c r="AV665" s="8"/>
      <c r="AW665" s="8"/>
      <c r="AX665" s="8"/>
      <c r="AY665" s="8"/>
      <c r="AZ665" s="8"/>
      <c r="BA665" s="8"/>
      <c r="BB665" s="8"/>
      <c r="BC665" s="8"/>
      <c r="BD665" s="8"/>
      <c r="BE665" s="8"/>
      <c r="BF665" s="8"/>
      <c r="BG665" s="8"/>
      <c r="BH665" s="8"/>
      <c r="BI665" s="8"/>
      <c r="BJ665" s="8"/>
      <c r="BK665" s="8"/>
      <c r="BL665" s="8"/>
      <c r="BM665" s="8"/>
      <c r="BN665" s="8"/>
      <c r="BO665" s="8"/>
      <c r="BP665" s="8"/>
      <c r="BQ665" s="8"/>
      <c r="BR665" s="8"/>
      <c r="BS665" s="8"/>
      <c r="BT665" s="8"/>
      <c r="BU665" s="8"/>
      <c r="BV665" s="8"/>
      <c r="BW665" s="8"/>
      <c r="BX665" s="8"/>
      <c r="BY665" s="8"/>
      <c r="BZ665" s="8"/>
      <c r="CA665" s="8"/>
      <c r="CB665" s="8"/>
      <c r="CC665" s="8"/>
      <c r="CD665" s="8"/>
      <c r="CE665" s="8"/>
      <c r="CF665" s="8"/>
    </row>
    <row r="666" spans="1:84" ht="15.75" customHeight="1" x14ac:dyDescent="0.25">
      <c r="A666" s="8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27"/>
      <c r="W666" s="27"/>
      <c r="X666" s="27"/>
      <c r="Y666" s="27"/>
      <c r="Z666" s="27"/>
      <c r="AA666" s="8"/>
      <c r="AB666" s="8"/>
      <c r="AC666" s="8"/>
      <c r="AD666" s="8"/>
      <c r="AE666" s="8"/>
      <c r="AF666" s="8"/>
      <c r="AG666" s="8"/>
      <c r="AH666" s="8"/>
      <c r="AI666" s="8"/>
      <c r="AJ666" s="8"/>
      <c r="AK666" s="8"/>
      <c r="AL666" s="8"/>
      <c r="AM666" s="8"/>
      <c r="AN666" s="8"/>
      <c r="AO666" s="8"/>
      <c r="AP666" s="8"/>
      <c r="AQ666" s="8"/>
      <c r="AR666" s="8"/>
      <c r="AS666" s="8"/>
      <c r="AT666" s="8"/>
      <c r="AU666" s="8"/>
      <c r="AV666" s="8"/>
      <c r="AW666" s="8"/>
      <c r="AX666" s="8"/>
      <c r="AY666" s="8"/>
      <c r="AZ666" s="8"/>
      <c r="BA666" s="8"/>
      <c r="BB666" s="8"/>
      <c r="BC666" s="8"/>
      <c r="BD666" s="8"/>
      <c r="BE666" s="8"/>
      <c r="BF666" s="8"/>
      <c r="BG666" s="8"/>
      <c r="BH666" s="8"/>
      <c r="BI666" s="8"/>
      <c r="BJ666" s="8"/>
      <c r="BK666" s="8"/>
      <c r="BL666" s="8"/>
      <c r="BM666" s="8"/>
      <c r="BN666" s="8"/>
      <c r="BO666" s="8"/>
      <c r="BP666" s="8"/>
      <c r="BQ666" s="8"/>
      <c r="BR666" s="8"/>
      <c r="BS666" s="8"/>
      <c r="BT666" s="8"/>
      <c r="BU666" s="8"/>
      <c r="BV666" s="8"/>
      <c r="BW666" s="8"/>
      <c r="BX666" s="8"/>
      <c r="BY666" s="8"/>
      <c r="BZ666" s="8"/>
      <c r="CA666" s="8"/>
      <c r="CB666" s="8"/>
      <c r="CC666" s="8"/>
      <c r="CD666" s="8"/>
      <c r="CE666" s="8"/>
      <c r="CF666" s="8"/>
    </row>
    <row r="667" spans="1:84" ht="15.75" customHeight="1" x14ac:dyDescent="0.25">
      <c r="A667" s="8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27"/>
      <c r="W667" s="27"/>
      <c r="X667" s="27"/>
      <c r="Y667" s="27"/>
      <c r="Z667" s="27"/>
      <c r="AA667" s="8"/>
      <c r="AB667" s="8"/>
      <c r="AC667" s="8"/>
      <c r="AD667" s="8"/>
      <c r="AE667" s="8"/>
      <c r="AF667" s="8"/>
      <c r="AG667" s="8"/>
      <c r="AH667" s="8"/>
      <c r="AI667" s="8"/>
      <c r="AJ667" s="8"/>
      <c r="AK667" s="8"/>
      <c r="AL667" s="8"/>
      <c r="AM667" s="8"/>
      <c r="AN667" s="8"/>
      <c r="AO667" s="8"/>
      <c r="AP667" s="8"/>
      <c r="AQ667" s="8"/>
      <c r="AR667" s="8"/>
      <c r="AS667" s="8"/>
      <c r="AT667" s="8"/>
      <c r="AU667" s="8"/>
      <c r="AV667" s="8"/>
      <c r="AW667" s="8"/>
      <c r="AX667" s="8"/>
      <c r="AY667" s="8"/>
      <c r="AZ667" s="8"/>
      <c r="BA667" s="8"/>
      <c r="BB667" s="8"/>
      <c r="BC667" s="8"/>
      <c r="BD667" s="8"/>
      <c r="BE667" s="8"/>
      <c r="BF667" s="8"/>
      <c r="BG667" s="8"/>
      <c r="BH667" s="8"/>
      <c r="BI667" s="8"/>
      <c r="BJ667" s="8"/>
      <c r="BK667" s="8"/>
      <c r="BL667" s="8"/>
      <c r="BM667" s="8"/>
      <c r="BN667" s="8"/>
      <c r="BO667" s="8"/>
      <c r="BP667" s="8"/>
      <c r="BQ667" s="8"/>
      <c r="BR667" s="8"/>
      <c r="BS667" s="8"/>
      <c r="BT667" s="8"/>
      <c r="BU667" s="8"/>
      <c r="BV667" s="8"/>
      <c r="BW667" s="8"/>
      <c r="BX667" s="8"/>
      <c r="BY667" s="8"/>
      <c r="BZ667" s="8"/>
      <c r="CA667" s="8"/>
      <c r="CB667" s="8"/>
      <c r="CC667" s="8"/>
      <c r="CD667" s="8"/>
      <c r="CE667" s="8"/>
      <c r="CF667" s="8"/>
    </row>
    <row r="668" spans="1:84" ht="15.75" customHeight="1" x14ac:dyDescent="0.25">
      <c r="A668" s="8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27"/>
      <c r="W668" s="27"/>
      <c r="X668" s="27"/>
      <c r="Y668" s="27"/>
      <c r="Z668" s="27"/>
      <c r="AA668" s="8"/>
      <c r="AB668" s="8"/>
      <c r="AC668" s="8"/>
      <c r="AD668" s="8"/>
      <c r="AE668" s="8"/>
      <c r="AF668" s="8"/>
      <c r="AG668" s="8"/>
      <c r="AH668" s="8"/>
      <c r="AI668" s="8"/>
      <c r="AJ668" s="8"/>
      <c r="AK668" s="8"/>
      <c r="AL668" s="8"/>
      <c r="AM668" s="8"/>
      <c r="AN668" s="8"/>
      <c r="AO668" s="8"/>
      <c r="AP668" s="8"/>
      <c r="AQ668" s="8"/>
      <c r="AR668" s="8"/>
      <c r="AS668" s="8"/>
      <c r="AT668" s="8"/>
      <c r="AU668" s="8"/>
      <c r="AV668" s="8"/>
      <c r="AW668" s="8"/>
      <c r="AX668" s="8"/>
      <c r="AY668" s="8"/>
      <c r="AZ668" s="8"/>
      <c r="BA668" s="8"/>
      <c r="BB668" s="8"/>
      <c r="BC668" s="8"/>
      <c r="BD668" s="8"/>
      <c r="BE668" s="8"/>
      <c r="BF668" s="8"/>
      <c r="BG668" s="8"/>
      <c r="BH668" s="8"/>
      <c r="BI668" s="8"/>
      <c r="BJ668" s="8"/>
      <c r="BK668" s="8"/>
      <c r="BL668" s="8"/>
      <c r="BM668" s="8"/>
      <c r="BN668" s="8"/>
      <c r="BO668" s="8"/>
      <c r="BP668" s="8"/>
      <c r="BQ668" s="8"/>
      <c r="BR668" s="8"/>
      <c r="BS668" s="8"/>
      <c r="BT668" s="8"/>
      <c r="BU668" s="8"/>
      <c r="BV668" s="8"/>
      <c r="BW668" s="8"/>
      <c r="BX668" s="8"/>
      <c r="BY668" s="8"/>
      <c r="BZ668" s="8"/>
      <c r="CA668" s="8"/>
      <c r="CB668" s="8"/>
      <c r="CC668" s="8"/>
      <c r="CD668" s="8"/>
      <c r="CE668" s="8"/>
      <c r="CF668" s="8"/>
    </row>
    <row r="669" spans="1:84" ht="15.75" customHeight="1" x14ac:dyDescent="0.25">
      <c r="A669" s="8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27"/>
      <c r="W669" s="27"/>
      <c r="X669" s="27"/>
      <c r="Y669" s="27"/>
      <c r="Z669" s="27"/>
      <c r="AA669" s="8"/>
      <c r="AB669" s="8"/>
      <c r="AC669" s="8"/>
      <c r="AD669" s="8"/>
      <c r="AE669" s="8"/>
      <c r="AF669" s="8"/>
      <c r="AG669" s="8"/>
      <c r="AH669" s="8"/>
      <c r="AI669" s="8"/>
      <c r="AJ669" s="8"/>
      <c r="AK669" s="8"/>
      <c r="AL669" s="8"/>
      <c r="AM669" s="8"/>
      <c r="AN669" s="8"/>
      <c r="AO669" s="8"/>
      <c r="AP669" s="8"/>
      <c r="AQ669" s="8"/>
      <c r="AR669" s="8"/>
      <c r="AS669" s="8"/>
      <c r="AT669" s="8"/>
      <c r="AU669" s="8"/>
      <c r="AV669" s="8"/>
      <c r="AW669" s="8"/>
      <c r="AX669" s="8"/>
      <c r="AY669" s="8"/>
      <c r="AZ669" s="8"/>
      <c r="BA669" s="8"/>
      <c r="BB669" s="8"/>
      <c r="BC669" s="8"/>
      <c r="BD669" s="8"/>
      <c r="BE669" s="8"/>
      <c r="BF669" s="8"/>
      <c r="BG669" s="8"/>
      <c r="BH669" s="8"/>
      <c r="BI669" s="8"/>
      <c r="BJ669" s="8"/>
      <c r="BK669" s="8"/>
      <c r="BL669" s="8"/>
      <c r="BM669" s="8"/>
      <c r="BN669" s="8"/>
      <c r="BO669" s="8"/>
      <c r="BP669" s="8"/>
      <c r="BQ669" s="8"/>
      <c r="BR669" s="8"/>
      <c r="BS669" s="8"/>
      <c r="BT669" s="8"/>
      <c r="BU669" s="8"/>
      <c r="BV669" s="8"/>
      <c r="BW669" s="8"/>
      <c r="BX669" s="8"/>
      <c r="BY669" s="8"/>
      <c r="BZ669" s="8"/>
      <c r="CA669" s="8"/>
      <c r="CB669" s="8"/>
      <c r="CC669" s="8"/>
      <c r="CD669" s="8"/>
      <c r="CE669" s="8"/>
      <c r="CF669" s="8"/>
    </row>
    <row r="670" spans="1:84" ht="15.75" customHeight="1" x14ac:dyDescent="0.25">
      <c r="A670" s="8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27"/>
      <c r="W670" s="27"/>
      <c r="X670" s="27"/>
      <c r="Y670" s="27"/>
      <c r="Z670" s="27"/>
      <c r="AA670" s="8"/>
      <c r="AB670" s="8"/>
      <c r="AC670" s="8"/>
      <c r="AD670" s="8"/>
      <c r="AE670" s="8"/>
      <c r="AF670" s="8"/>
      <c r="AG670" s="8"/>
      <c r="AH670" s="8"/>
      <c r="AI670" s="8"/>
      <c r="AJ670" s="8"/>
      <c r="AK670" s="8"/>
      <c r="AL670" s="8"/>
      <c r="AM670" s="8"/>
      <c r="AN670" s="8"/>
      <c r="AO670" s="8"/>
      <c r="AP670" s="8"/>
      <c r="AQ670" s="8"/>
      <c r="AR670" s="8"/>
      <c r="AS670" s="8"/>
      <c r="AT670" s="8"/>
      <c r="AU670" s="8"/>
      <c r="AV670" s="8"/>
      <c r="AW670" s="8"/>
      <c r="AX670" s="8"/>
      <c r="AY670" s="8"/>
      <c r="AZ670" s="8"/>
      <c r="BA670" s="8"/>
      <c r="BB670" s="8"/>
      <c r="BC670" s="8"/>
      <c r="BD670" s="8"/>
      <c r="BE670" s="8"/>
      <c r="BF670" s="8"/>
      <c r="BG670" s="8"/>
      <c r="BH670" s="8"/>
      <c r="BI670" s="8"/>
      <c r="BJ670" s="8"/>
      <c r="BK670" s="8"/>
      <c r="BL670" s="8"/>
      <c r="BM670" s="8"/>
      <c r="BN670" s="8"/>
      <c r="BO670" s="8"/>
      <c r="BP670" s="8"/>
      <c r="BQ670" s="8"/>
      <c r="BR670" s="8"/>
      <c r="BS670" s="8"/>
      <c r="BT670" s="8"/>
      <c r="BU670" s="8"/>
      <c r="BV670" s="8"/>
      <c r="BW670" s="8"/>
      <c r="BX670" s="8"/>
      <c r="BY670" s="8"/>
      <c r="BZ670" s="8"/>
      <c r="CA670" s="8"/>
      <c r="CB670" s="8"/>
      <c r="CC670" s="8"/>
      <c r="CD670" s="8"/>
      <c r="CE670" s="8"/>
      <c r="CF670" s="8"/>
    </row>
    <row r="671" spans="1:84" ht="15.75" customHeight="1" x14ac:dyDescent="0.25">
      <c r="A671" s="8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27"/>
      <c r="W671" s="27"/>
      <c r="X671" s="27"/>
      <c r="Y671" s="27"/>
      <c r="Z671" s="27"/>
      <c r="AA671" s="8"/>
      <c r="AB671" s="8"/>
      <c r="AC671" s="8"/>
      <c r="AD671" s="8"/>
      <c r="AE671" s="8"/>
      <c r="AF671" s="8"/>
      <c r="AG671" s="8"/>
      <c r="AH671" s="8"/>
      <c r="AI671" s="8"/>
      <c r="AJ671" s="8"/>
      <c r="AK671" s="8"/>
      <c r="AL671" s="8"/>
      <c r="AM671" s="8"/>
      <c r="AN671" s="8"/>
      <c r="AO671" s="8"/>
      <c r="AP671" s="8"/>
      <c r="AQ671" s="8"/>
      <c r="AR671" s="8"/>
      <c r="AS671" s="8"/>
      <c r="AT671" s="8"/>
      <c r="AU671" s="8"/>
      <c r="AV671" s="8"/>
      <c r="AW671" s="8"/>
      <c r="AX671" s="8"/>
      <c r="AY671" s="8"/>
      <c r="AZ671" s="8"/>
      <c r="BA671" s="8"/>
      <c r="BB671" s="8"/>
      <c r="BC671" s="8"/>
      <c r="BD671" s="8"/>
      <c r="BE671" s="8"/>
      <c r="BF671" s="8"/>
      <c r="BG671" s="8"/>
      <c r="BH671" s="8"/>
      <c r="BI671" s="8"/>
      <c r="BJ671" s="8"/>
      <c r="BK671" s="8"/>
      <c r="BL671" s="8"/>
      <c r="BM671" s="8"/>
      <c r="BN671" s="8"/>
      <c r="BO671" s="8"/>
      <c r="BP671" s="8"/>
      <c r="BQ671" s="8"/>
      <c r="BR671" s="8"/>
      <c r="BS671" s="8"/>
      <c r="BT671" s="8"/>
      <c r="BU671" s="8"/>
      <c r="BV671" s="8"/>
      <c r="BW671" s="8"/>
      <c r="BX671" s="8"/>
      <c r="BY671" s="8"/>
      <c r="BZ671" s="8"/>
      <c r="CA671" s="8"/>
      <c r="CB671" s="8"/>
      <c r="CC671" s="8"/>
      <c r="CD671" s="8"/>
      <c r="CE671" s="8"/>
      <c r="CF671" s="8"/>
    </row>
    <row r="672" spans="1:84" ht="15.75" customHeight="1" x14ac:dyDescent="0.25">
      <c r="A672" s="8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27"/>
      <c r="W672" s="27"/>
      <c r="X672" s="27"/>
      <c r="Y672" s="27"/>
      <c r="Z672" s="27"/>
      <c r="AA672" s="8"/>
      <c r="AB672" s="8"/>
      <c r="AC672" s="8"/>
      <c r="AD672" s="8"/>
      <c r="AE672" s="8"/>
      <c r="AF672" s="8"/>
      <c r="AG672" s="8"/>
      <c r="AH672" s="8"/>
      <c r="AI672" s="8"/>
      <c r="AJ672" s="8"/>
      <c r="AK672" s="8"/>
      <c r="AL672" s="8"/>
      <c r="AM672" s="8"/>
      <c r="AN672" s="8"/>
      <c r="AO672" s="8"/>
      <c r="AP672" s="8"/>
      <c r="AQ672" s="8"/>
      <c r="AR672" s="8"/>
      <c r="AS672" s="8"/>
      <c r="AT672" s="8"/>
      <c r="AU672" s="8"/>
      <c r="AV672" s="8"/>
      <c r="AW672" s="8"/>
      <c r="AX672" s="8"/>
      <c r="AY672" s="8"/>
      <c r="AZ672" s="8"/>
      <c r="BA672" s="8"/>
      <c r="BB672" s="8"/>
      <c r="BC672" s="8"/>
      <c r="BD672" s="8"/>
      <c r="BE672" s="8"/>
      <c r="BF672" s="8"/>
      <c r="BG672" s="8"/>
      <c r="BH672" s="8"/>
      <c r="BI672" s="8"/>
      <c r="BJ672" s="8"/>
      <c r="BK672" s="8"/>
      <c r="BL672" s="8"/>
      <c r="BM672" s="8"/>
      <c r="BN672" s="8"/>
      <c r="BO672" s="8"/>
      <c r="BP672" s="8"/>
      <c r="BQ672" s="8"/>
      <c r="BR672" s="8"/>
      <c r="BS672" s="8"/>
      <c r="BT672" s="8"/>
      <c r="BU672" s="8"/>
      <c r="BV672" s="8"/>
      <c r="BW672" s="8"/>
      <c r="BX672" s="8"/>
      <c r="BY672" s="8"/>
      <c r="BZ672" s="8"/>
      <c r="CA672" s="8"/>
      <c r="CB672" s="8"/>
      <c r="CC672" s="8"/>
      <c r="CD672" s="8"/>
      <c r="CE672" s="8"/>
      <c r="CF672" s="8"/>
    </row>
    <row r="673" spans="1:84" ht="15.75" customHeight="1" x14ac:dyDescent="0.25">
      <c r="A673" s="8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27"/>
      <c r="W673" s="27"/>
      <c r="X673" s="27"/>
      <c r="Y673" s="27"/>
      <c r="Z673" s="27"/>
      <c r="AA673" s="8"/>
      <c r="AB673" s="8"/>
      <c r="AC673" s="8"/>
      <c r="AD673" s="8"/>
      <c r="AE673" s="8"/>
      <c r="AF673" s="8"/>
      <c r="AG673" s="8"/>
      <c r="AH673" s="8"/>
      <c r="AI673" s="8"/>
      <c r="AJ673" s="8"/>
      <c r="AK673" s="8"/>
      <c r="AL673" s="8"/>
      <c r="AM673" s="8"/>
      <c r="AN673" s="8"/>
      <c r="AO673" s="8"/>
      <c r="AP673" s="8"/>
      <c r="AQ673" s="8"/>
      <c r="AR673" s="8"/>
      <c r="AS673" s="8"/>
      <c r="AT673" s="8"/>
      <c r="AU673" s="8"/>
      <c r="AV673" s="8"/>
      <c r="AW673" s="8"/>
      <c r="AX673" s="8"/>
      <c r="AY673" s="8"/>
      <c r="AZ673" s="8"/>
      <c r="BA673" s="8"/>
      <c r="BB673" s="8"/>
      <c r="BC673" s="8"/>
      <c r="BD673" s="8"/>
      <c r="BE673" s="8"/>
      <c r="BF673" s="8"/>
      <c r="BG673" s="8"/>
      <c r="BH673" s="8"/>
      <c r="BI673" s="8"/>
      <c r="BJ673" s="8"/>
      <c r="BK673" s="8"/>
      <c r="BL673" s="8"/>
      <c r="BM673" s="8"/>
      <c r="BN673" s="8"/>
      <c r="BO673" s="8"/>
      <c r="BP673" s="8"/>
      <c r="BQ673" s="8"/>
      <c r="BR673" s="8"/>
      <c r="BS673" s="8"/>
      <c r="BT673" s="8"/>
      <c r="BU673" s="8"/>
      <c r="BV673" s="8"/>
      <c r="BW673" s="8"/>
      <c r="BX673" s="8"/>
      <c r="BY673" s="8"/>
      <c r="BZ673" s="8"/>
      <c r="CA673" s="8"/>
      <c r="CB673" s="8"/>
      <c r="CC673" s="8"/>
      <c r="CD673" s="8"/>
      <c r="CE673" s="8"/>
      <c r="CF673" s="8"/>
    </row>
    <row r="674" spans="1:84" ht="15.75" customHeight="1" x14ac:dyDescent="0.25">
      <c r="A674" s="8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27"/>
      <c r="W674" s="27"/>
      <c r="X674" s="27"/>
      <c r="Y674" s="27"/>
      <c r="Z674" s="27"/>
      <c r="AA674" s="8"/>
      <c r="AB674" s="8"/>
      <c r="AC674" s="8"/>
      <c r="AD674" s="8"/>
      <c r="AE674" s="8"/>
      <c r="AF674" s="8"/>
      <c r="AG674" s="8"/>
      <c r="AH674" s="8"/>
      <c r="AI674" s="8"/>
      <c r="AJ674" s="8"/>
      <c r="AK674" s="8"/>
      <c r="AL674" s="8"/>
      <c r="AM674" s="8"/>
      <c r="AN674" s="8"/>
      <c r="AO674" s="8"/>
      <c r="AP674" s="8"/>
      <c r="AQ674" s="8"/>
      <c r="AR674" s="8"/>
      <c r="AS674" s="8"/>
      <c r="AT674" s="8"/>
      <c r="AU674" s="8"/>
      <c r="AV674" s="8"/>
      <c r="AW674" s="8"/>
      <c r="AX674" s="8"/>
      <c r="AY674" s="8"/>
      <c r="AZ674" s="8"/>
      <c r="BA674" s="8"/>
      <c r="BB674" s="8"/>
      <c r="BC674" s="8"/>
      <c r="BD674" s="8"/>
      <c r="BE674" s="8"/>
      <c r="BF674" s="8"/>
      <c r="BG674" s="8"/>
      <c r="BH674" s="8"/>
      <c r="BI674" s="8"/>
      <c r="BJ674" s="8"/>
      <c r="BK674" s="8"/>
      <c r="BL674" s="8"/>
      <c r="BM674" s="8"/>
      <c r="BN674" s="8"/>
      <c r="BO674" s="8"/>
      <c r="BP674" s="8"/>
      <c r="BQ674" s="8"/>
      <c r="BR674" s="8"/>
      <c r="BS674" s="8"/>
      <c r="BT674" s="8"/>
      <c r="BU674" s="8"/>
      <c r="BV674" s="8"/>
      <c r="BW674" s="8"/>
      <c r="BX674" s="8"/>
      <c r="BY674" s="8"/>
      <c r="BZ674" s="8"/>
      <c r="CA674" s="8"/>
      <c r="CB674" s="8"/>
      <c r="CC674" s="8"/>
      <c r="CD674" s="8"/>
      <c r="CE674" s="8"/>
      <c r="CF674" s="8"/>
    </row>
    <row r="675" spans="1:84" ht="15.75" customHeight="1" x14ac:dyDescent="0.25">
      <c r="A675" s="8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27"/>
      <c r="W675" s="27"/>
      <c r="X675" s="27"/>
      <c r="Y675" s="27"/>
      <c r="Z675" s="27"/>
      <c r="AA675" s="8"/>
      <c r="AB675" s="8"/>
      <c r="AC675" s="8"/>
      <c r="AD675" s="8"/>
      <c r="AE675" s="8"/>
      <c r="AF675" s="8"/>
      <c r="AG675" s="8"/>
      <c r="AH675" s="8"/>
      <c r="AI675" s="8"/>
      <c r="AJ675" s="8"/>
      <c r="AK675" s="8"/>
      <c r="AL675" s="8"/>
      <c r="AM675" s="8"/>
      <c r="AN675" s="8"/>
      <c r="AO675" s="8"/>
      <c r="AP675" s="8"/>
      <c r="AQ675" s="8"/>
      <c r="AR675" s="8"/>
      <c r="AS675" s="8"/>
      <c r="AT675" s="8"/>
      <c r="AU675" s="8"/>
      <c r="AV675" s="8"/>
      <c r="AW675" s="8"/>
      <c r="AX675" s="8"/>
      <c r="AY675" s="8"/>
      <c r="AZ675" s="8"/>
      <c r="BA675" s="8"/>
      <c r="BB675" s="8"/>
      <c r="BC675" s="8"/>
      <c r="BD675" s="8"/>
      <c r="BE675" s="8"/>
      <c r="BF675" s="8"/>
      <c r="BG675" s="8"/>
      <c r="BH675" s="8"/>
      <c r="BI675" s="8"/>
      <c r="BJ675" s="8"/>
      <c r="BK675" s="8"/>
      <c r="BL675" s="8"/>
      <c r="BM675" s="8"/>
      <c r="BN675" s="8"/>
      <c r="BO675" s="8"/>
      <c r="BP675" s="8"/>
      <c r="BQ675" s="8"/>
      <c r="BR675" s="8"/>
      <c r="BS675" s="8"/>
      <c r="BT675" s="8"/>
      <c r="BU675" s="8"/>
      <c r="BV675" s="8"/>
      <c r="BW675" s="8"/>
      <c r="BX675" s="8"/>
      <c r="BY675" s="8"/>
      <c r="BZ675" s="8"/>
      <c r="CA675" s="8"/>
      <c r="CB675" s="8"/>
      <c r="CC675" s="8"/>
      <c r="CD675" s="8"/>
      <c r="CE675" s="8"/>
      <c r="CF675" s="8"/>
    </row>
    <row r="676" spans="1:84" ht="15.75" customHeight="1" x14ac:dyDescent="0.25">
      <c r="A676" s="8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27"/>
      <c r="W676" s="27"/>
      <c r="X676" s="27"/>
      <c r="Y676" s="27"/>
      <c r="Z676" s="27"/>
      <c r="AA676" s="8"/>
      <c r="AB676" s="8"/>
      <c r="AC676" s="8"/>
      <c r="AD676" s="8"/>
      <c r="AE676" s="8"/>
      <c r="AF676" s="8"/>
      <c r="AG676" s="8"/>
      <c r="AH676" s="8"/>
      <c r="AI676" s="8"/>
      <c r="AJ676" s="8"/>
      <c r="AK676" s="8"/>
      <c r="AL676" s="8"/>
      <c r="AM676" s="8"/>
      <c r="AN676" s="8"/>
      <c r="AO676" s="8"/>
      <c r="AP676" s="8"/>
      <c r="AQ676" s="8"/>
      <c r="AR676" s="8"/>
      <c r="AS676" s="8"/>
      <c r="AT676" s="8"/>
      <c r="AU676" s="8"/>
      <c r="AV676" s="8"/>
      <c r="AW676" s="8"/>
      <c r="AX676" s="8"/>
      <c r="AY676" s="8"/>
      <c r="AZ676" s="8"/>
      <c r="BA676" s="8"/>
      <c r="BB676" s="8"/>
      <c r="BC676" s="8"/>
      <c r="BD676" s="8"/>
      <c r="BE676" s="8"/>
      <c r="BF676" s="8"/>
      <c r="BG676" s="8"/>
      <c r="BH676" s="8"/>
      <c r="BI676" s="8"/>
      <c r="BJ676" s="8"/>
      <c r="BK676" s="8"/>
      <c r="BL676" s="8"/>
      <c r="BM676" s="8"/>
      <c r="BN676" s="8"/>
      <c r="BO676" s="8"/>
      <c r="BP676" s="8"/>
      <c r="BQ676" s="8"/>
      <c r="BR676" s="8"/>
      <c r="BS676" s="8"/>
      <c r="BT676" s="8"/>
      <c r="BU676" s="8"/>
      <c r="BV676" s="8"/>
      <c r="BW676" s="8"/>
      <c r="BX676" s="8"/>
      <c r="BY676" s="8"/>
      <c r="BZ676" s="8"/>
      <c r="CA676" s="8"/>
      <c r="CB676" s="8"/>
      <c r="CC676" s="8"/>
      <c r="CD676" s="8"/>
      <c r="CE676" s="8"/>
      <c r="CF676" s="8"/>
    </row>
    <row r="677" spans="1:84" ht="15.75" customHeight="1" x14ac:dyDescent="0.25">
      <c r="A677" s="8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27"/>
      <c r="W677" s="27"/>
      <c r="X677" s="27"/>
      <c r="Y677" s="27"/>
      <c r="Z677" s="27"/>
      <c r="AA677" s="8"/>
      <c r="AB677" s="8"/>
      <c r="AC677" s="8"/>
      <c r="AD677" s="8"/>
      <c r="AE677" s="8"/>
      <c r="AF677" s="8"/>
      <c r="AG677" s="8"/>
      <c r="AH677" s="8"/>
      <c r="AI677" s="8"/>
      <c r="AJ677" s="8"/>
      <c r="AK677" s="8"/>
      <c r="AL677" s="8"/>
      <c r="AM677" s="8"/>
      <c r="AN677" s="8"/>
      <c r="AO677" s="8"/>
      <c r="AP677" s="8"/>
      <c r="AQ677" s="8"/>
      <c r="AR677" s="8"/>
      <c r="AS677" s="8"/>
      <c r="AT677" s="8"/>
      <c r="AU677" s="8"/>
      <c r="AV677" s="8"/>
      <c r="AW677" s="8"/>
      <c r="AX677" s="8"/>
      <c r="AY677" s="8"/>
      <c r="AZ677" s="8"/>
      <c r="BA677" s="8"/>
      <c r="BB677" s="8"/>
      <c r="BC677" s="8"/>
      <c r="BD677" s="8"/>
      <c r="BE677" s="8"/>
      <c r="BF677" s="8"/>
      <c r="BG677" s="8"/>
      <c r="BH677" s="8"/>
      <c r="BI677" s="8"/>
      <c r="BJ677" s="8"/>
      <c r="BK677" s="8"/>
      <c r="BL677" s="8"/>
      <c r="BM677" s="8"/>
      <c r="BN677" s="8"/>
      <c r="BO677" s="8"/>
      <c r="BP677" s="8"/>
      <c r="BQ677" s="8"/>
      <c r="BR677" s="8"/>
      <c r="BS677" s="8"/>
      <c r="BT677" s="8"/>
      <c r="BU677" s="8"/>
      <c r="BV677" s="8"/>
      <c r="BW677" s="8"/>
      <c r="BX677" s="8"/>
      <c r="BY677" s="8"/>
      <c r="BZ677" s="8"/>
      <c r="CA677" s="8"/>
      <c r="CB677" s="8"/>
      <c r="CC677" s="8"/>
      <c r="CD677" s="8"/>
      <c r="CE677" s="8"/>
      <c r="CF677" s="8"/>
    </row>
    <row r="678" spans="1:84" ht="15.75" customHeight="1" x14ac:dyDescent="0.25">
      <c r="A678" s="8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27"/>
      <c r="W678" s="27"/>
      <c r="X678" s="27"/>
      <c r="Y678" s="27"/>
      <c r="Z678" s="27"/>
      <c r="AA678" s="8"/>
      <c r="AB678" s="8"/>
      <c r="AC678" s="8"/>
      <c r="AD678" s="8"/>
      <c r="AE678" s="8"/>
      <c r="AF678" s="8"/>
      <c r="AG678" s="8"/>
      <c r="AH678" s="8"/>
      <c r="AI678" s="8"/>
      <c r="AJ678" s="8"/>
      <c r="AK678" s="8"/>
      <c r="AL678" s="8"/>
      <c r="AM678" s="8"/>
      <c r="AN678" s="8"/>
      <c r="AO678" s="8"/>
      <c r="AP678" s="8"/>
      <c r="AQ678" s="8"/>
      <c r="AR678" s="8"/>
      <c r="AS678" s="8"/>
      <c r="AT678" s="8"/>
      <c r="AU678" s="8"/>
      <c r="AV678" s="8"/>
      <c r="AW678" s="8"/>
      <c r="AX678" s="8"/>
      <c r="AY678" s="8"/>
      <c r="AZ678" s="8"/>
      <c r="BA678" s="8"/>
      <c r="BB678" s="8"/>
      <c r="BC678" s="8"/>
      <c r="BD678" s="8"/>
      <c r="BE678" s="8"/>
      <c r="BF678" s="8"/>
      <c r="BG678" s="8"/>
      <c r="BH678" s="8"/>
      <c r="BI678" s="8"/>
      <c r="BJ678" s="8"/>
      <c r="BK678" s="8"/>
      <c r="BL678" s="8"/>
      <c r="BM678" s="8"/>
      <c r="BN678" s="8"/>
      <c r="BO678" s="8"/>
      <c r="BP678" s="8"/>
      <c r="BQ678" s="8"/>
      <c r="BR678" s="8"/>
      <c r="BS678" s="8"/>
      <c r="BT678" s="8"/>
      <c r="BU678" s="8"/>
      <c r="BV678" s="8"/>
      <c r="BW678" s="8"/>
      <c r="BX678" s="8"/>
      <c r="BY678" s="8"/>
      <c r="BZ678" s="8"/>
      <c r="CA678" s="8"/>
      <c r="CB678" s="8"/>
      <c r="CC678" s="8"/>
      <c r="CD678" s="8"/>
      <c r="CE678" s="8"/>
      <c r="CF678" s="8"/>
    </row>
    <row r="679" spans="1:84" ht="15.75" customHeight="1" x14ac:dyDescent="0.25">
      <c r="A679" s="8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27"/>
      <c r="W679" s="27"/>
      <c r="X679" s="27"/>
      <c r="Y679" s="27"/>
      <c r="Z679" s="27"/>
      <c r="AA679" s="8"/>
      <c r="AB679" s="8"/>
      <c r="AC679" s="8"/>
      <c r="AD679" s="8"/>
      <c r="AE679" s="8"/>
      <c r="AF679" s="8"/>
      <c r="AG679" s="8"/>
      <c r="AH679" s="8"/>
      <c r="AI679" s="8"/>
      <c r="AJ679" s="8"/>
      <c r="AK679" s="8"/>
      <c r="AL679" s="8"/>
      <c r="AM679" s="8"/>
      <c r="AN679" s="8"/>
      <c r="AO679" s="8"/>
      <c r="AP679" s="8"/>
      <c r="AQ679" s="8"/>
      <c r="AR679" s="8"/>
      <c r="AS679" s="8"/>
      <c r="AT679" s="8"/>
      <c r="AU679" s="8"/>
      <c r="AV679" s="8"/>
      <c r="AW679" s="8"/>
      <c r="AX679" s="8"/>
      <c r="AY679" s="8"/>
      <c r="AZ679" s="8"/>
      <c r="BA679" s="8"/>
      <c r="BB679" s="8"/>
      <c r="BC679" s="8"/>
      <c r="BD679" s="8"/>
      <c r="BE679" s="8"/>
      <c r="BF679" s="8"/>
      <c r="BG679" s="8"/>
      <c r="BH679" s="8"/>
      <c r="BI679" s="8"/>
      <c r="BJ679" s="8"/>
      <c r="BK679" s="8"/>
      <c r="BL679" s="8"/>
      <c r="BM679" s="8"/>
      <c r="BN679" s="8"/>
      <c r="BO679" s="8"/>
      <c r="BP679" s="8"/>
      <c r="BQ679" s="8"/>
      <c r="BR679" s="8"/>
      <c r="BS679" s="8"/>
      <c r="BT679" s="8"/>
      <c r="BU679" s="8"/>
      <c r="BV679" s="8"/>
      <c r="BW679" s="8"/>
      <c r="BX679" s="8"/>
      <c r="BY679" s="8"/>
      <c r="BZ679" s="8"/>
      <c r="CA679" s="8"/>
      <c r="CB679" s="8"/>
      <c r="CC679" s="8"/>
      <c r="CD679" s="8"/>
      <c r="CE679" s="8"/>
      <c r="CF679" s="8"/>
    </row>
    <row r="680" spans="1:84" ht="15.75" customHeight="1" x14ac:dyDescent="0.25">
      <c r="A680" s="8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27"/>
      <c r="W680" s="27"/>
      <c r="X680" s="27"/>
      <c r="Y680" s="27"/>
      <c r="Z680" s="27"/>
      <c r="AA680" s="8"/>
      <c r="AB680" s="8"/>
      <c r="AC680" s="8"/>
      <c r="AD680" s="8"/>
      <c r="AE680" s="8"/>
      <c r="AF680" s="8"/>
      <c r="AG680" s="8"/>
      <c r="AH680" s="8"/>
      <c r="AI680" s="8"/>
      <c r="AJ680" s="8"/>
      <c r="AK680" s="8"/>
      <c r="AL680" s="8"/>
      <c r="AM680" s="8"/>
      <c r="AN680" s="8"/>
      <c r="AO680" s="8"/>
      <c r="AP680" s="8"/>
      <c r="AQ680" s="8"/>
      <c r="AR680" s="8"/>
      <c r="AS680" s="8"/>
      <c r="AT680" s="8"/>
      <c r="AU680" s="8"/>
      <c r="AV680" s="8"/>
      <c r="AW680" s="8"/>
      <c r="AX680" s="8"/>
      <c r="AY680" s="8"/>
      <c r="AZ680" s="8"/>
      <c r="BA680" s="8"/>
      <c r="BB680" s="8"/>
      <c r="BC680" s="8"/>
      <c r="BD680" s="8"/>
      <c r="BE680" s="8"/>
      <c r="BF680" s="8"/>
      <c r="BG680" s="8"/>
      <c r="BH680" s="8"/>
      <c r="BI680" s="8"/>
      <c r="BJ680" s="8"/>
      <c r="BK680" s="8"/>
      <c r="BL680" s="8"/>
      <c r="BM680" s="8"/>
      <c r="BN680" s="8"/>
      <c r="BO680" s="8"/>
      <c r="BP680" s="8"/>
      <c r="BQ680" s="8"/>
      <c r="BR680" s="8"/>
      <c r="BS680" s="8"/>
      <c r="BT680" s="8"/>
      <c r="BU680" s="8"/>
      <c r="BV680" s="8"/>
      <c r="BW680" s="8"/>
      <c r="BX680" s="8"/>
      <c r="BY680" s="8"/>
      <c r="BZ680" s="8"/>
      <c r="CA680" s="8"/>
      <c r="CB680" s="8"/>
      <c r="CC680" s="8"/>
      <c r="CD680" s="8"/>
      <c r="CE680" s="8"/>
      <c r="CF680" s="8"/>
    </row>
    <row r="681" spans="1:84" ht="15.75" customHeight="1" x14ac:dyDescent="0.25">
      <c r="A681" s="8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27"/>
      <c r="W681" s="27"/>
      <c r="X681" s="27"/>
      <c r="Y681" s="27"/>
      <c r="Z681" s="27"/>
      <c r="AA681" s="8"/>
      <c r="AB681" s="8"/>
      <c r="AC681" s="8"/>
      <c r="AD681" s="8"/>
      <c r="AE681" s="8"/>
      <c r="AF681" s="8"/>
      <c r="AG681" s="8"/>
      <c r="AH681" s="8"/>
      <c r="AI681" s="8"/>
      <c r="AJ681" s="8"/>
      <c r="AK681" s="8"/>
      <c r="AL681" s="8"/>
      <c r="AM681" s="8"/>
      <c r="AN681" s="8"/>
      <c r="AO681" s="8"/>
      <c r="AP681" s="8"/>
      <c r="AQ681" s="8"/>
      <c r="AR681" s="8"/>
      <c r="AS681" s="8"/>
      <c r="AT681" s="8"/>
      <c r="AU681" s="8"/>
      <c r="AV681" s="8"/>
      <c r="AW681" s="8"/>
      <c r="AX681" s="8"/>
      <c r="AY681" s="8"/>
      <c r="AZ681" s="8"/>
      <c r="BA681" s="8"/>
      <c r="BB681" s="8"/>
      <c r="BC681" s="8"/>
      <c r="BD681" s="8"/>
      <c r="BE681" s="8"/>
      <c r="BF681" s="8"/>
      <c r="BG681" s="8"/>
      <c r="BH681" s="8"/>
      <c r="BI681" s="8"/>
      <c r="BJ681" s="8"/>
      <c r="BK681" s="8"/>
      <c r="BL681" s="8"/>
      <c r="BM681" s="8"/>
      <c r="BN681" s="8"/>
      <c r="BO681" s="8"/>
      <c r="BP681" s="8"/>
      <c r="BQ681" s="8"/>
      <c r="BR681" s="8"/>
      <c r="BS681" s="8"/>
      <c r="BT681" s="8"/>
      <c r="BU681" s="8"/>
      <c r="BV681" s="8"/>
      <c r="BW681" s="8"/>
      <c r="BX681" s="8"/>
      <c r="BY681" s="8"/>
      <c r="BZ681" s="8"/>
      <c r="CA681" s="8"/>
      <c r="CB681" s="8"/>
      <c r="CC681" s="8"/>
      <c r="CD681" s="8"/>
      <c r="CE681" s="8"/>
      <c r="CF681" s="8"/>
    </row>
    <row r="682" spans="1:84" ht="15.75" customHeight="1" x14ac:dyDescent="0.25">
      <c r="A682" s="8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27"/>
      <c r="W682" s="27"/>
      <c r="X682" s="27"/>
      <c r="Y682" s="27"/>
      <c r="Z682" s="27"/>
      <c r="AA682" s="8"/>
      <c r="AB682" s="8"/>
      <c r="AC682" s="8"/>
      <c r="AD682" s="8"/>
      <c r="AE682" s="8"/>
      <c r="AF682" s="8"/>
      <c r="AG682" s="8"/>
      <c r="AH682" s="8"/>
      <c r="AI682" s="8"/>
      <c r="AJ682" s="8"/>
      <c r="AK682" s="8"/>
      <c r="AL682" s="8"/>
      <c r="AM682" s="8"/>
      <c r="AN682" s="8"/>
      <c r="AO682" s="8"/>
      <c r="AP682" s="8"/>
      <c r="AQ682" s="8"/>
      <c r="AR682" s="8"/>
      <c r="AS682" s="8"/>
      <c r="AT682" s="8"/>
      <c r="AU682" s="8"/>
      <c r="AV682" s="8"/>
      <c r="AW682" s="8"/>
      <c r="AX682" s="8"/>
      <c r="AY682" s="8"/>
      <c r="AZ682" s="8"/>
      <c r="BA682" s="8"/>
      <c r="BB682" s="8"/>
      <c r="BC682" s="8"/>
      <c r="BD682" s="8"/>
      <c r="BE682" s="8"/>
      <c r="BF682" s="8"/>
      <c r="BG682" s="8"/>
      <c r="BH682" s="8"/>
      <c r="BI682" s="8"/>
      <c r="BJ682" s="8"/>
      <c r="BK682" s="8"/>
      <c r="BL682" s="8"/>
      <c r="BM682" s="8"/>
      <c r="BN682" s="8"/>
      <c r="BO682" s="8"/>
      <c r="BP682" s="8"/>
      <c r="BQ682" s="8"/>
      <c r="BR682" s="8"/>
      <c r="BS682" s="8"/>
      <c r="BT682" s="8"/>
      <c r="BU682" s="8"/>
      <c r="BV682" s="8"/>
      <c r="BW682" s="8"/>
      <c r="BX682" s="8"/>
      <c r="BY682" s="8"/>
      <c r="BZ682" s="8"/>
      <c r="CA682" s="8"/>
      <c r="CB682" s="8"/>
      <c r="CC682" s="8"/>
      <c r="CD682" s="8"/>
      <c r="CE682" s="8"/>
      <c r="CF682" s="8"/>
    </row>
    <row r="683" spans="1:84" ht="15.75" customHeight="1" x14ac:dyDescent="0.25">
      <c r="A683" s="8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27"/>
      <c r="W683" s="27"/>
      <c r="X683" s="27"/>
      <c r="Y683" s="27"/>
      <c r="Z683" s="27"/>
      <c r="AA683" s="8"/>
      <c r="AB683" s="8"/>
      <c r="AC683" s="8"/>
      <c r="AD683" s="8"/>
      <c r="AE683" s="8"/>
      <c r="AF683" s="8"/>
      <c r="AG683" s="8"/>
      <c r="AH683" s="8"/>
      <c r="AI683" s="8"/>
      <c r="AJ683" s="8"/>
      <c r="AK683" s="8"/>
      <c r="AL683" s="8"/>
      <c r="AM683" s="8"/>
      <c r="AN683" s="8"/>
      <c r="AO683" s="8"/>
      <c r="AP683" s="8"/>
      <c r="AQ683" s="8"/>
      <c r="AR683" s="8"/>
      <c r="AS683" s="8"/>
      <c r="AT683" s="8"/>
      <c r="AU683" s="8"/>
      <c r="AV683" s="8"/>
      <c r="AW683" s="8"/>
      <c r="AX683" s="8"/>
      <c r="AY683" s="8"/>
      <c r="AZ683" s="8"/>
      <c r="BA683" s="8"/>
      <c r="BB683" s="8"/>
      <c r="BC683" s="8"/>
      <c r="BD683" s="8"/>
      <c r="BE683" s="8"/>
      <c r="BF683" s="8"/>
      <c r="BG683" s="8"/>
      <c r="BH683" s="8"/>
      <c r="BI683" s="8"/>
      <c r="BJ683" s="8"/>
      <c r="BK683" s="8"/>
      <c r="BL683" s="8"/>
      <c r="BM683" s="8"/>
      <c r="BN683" s="8"/>
      <c r="BO683" s="8"/>
      <c r="BP683" s="8"/>
      <c r="BQ683" s="8"/>
      <c r="BR683" s="8"/>
      <c r="BS683" s="8"/>
      <c r="BT683" s="8"/>
      <c r="BU683" s="8"/>
      <c r="BV683" s="8"/>
      <c r="BW683" s="8"/>
      <c r="BX683" s="8"/>
      <c r="BY683" s="8"/>
      <c r="BZ683" s="8"/>
      <c r="CA683" s="8"/>
      <c r="CB683" s="8"/>
      <c r="CC683" s="8"/>
      <c r="CD683" s="8"/>
      <c r="CE683" s="8"/>
      <c r="CF683" s="8"/>
    </row>
    <row r="684" spans="1:84" ht="15.75" customHeight="1" x14ac:dyDescent="0.25">
      <c r="A684" s="8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27"/>
      <c r="W684" s="27"/>
      <c r="X684" s="27"/>
      <c r="Y684" s="27"/>
      <c r="Z684" s="27"/>
      <c r="AA684" s="8"/>
      <c r="AB684" s="8"/>
      <c r="AC684" s="8"/>
      <c r="AD684" s="8"/>
      <c r="AE684" s="8"/>
      <c r="AF684" s="8"/>
      <c r="AG684" s="8"/>
      <c r="AH684" s="8"/>
      <c r="AI684" s="8"/>
      <c r="AJ684" s="8"/>
      <c r="AK684" s="8"/>
      <c r="AL684" s="8"/>
      <c r="AM684" s="8"/>
      <c r="AN684" s="8"/>
      <c r="AO684" s="8"/>
      <c r="AP684" s="8"/>
      <c r="AQ684" s="8"/>
      <c r="AR684" s="8"/>
      <c r="AS684" s="8"/>
      <c r="AT684" s="8"/>
      <c r="AU684" s="8"/>
      <c r="AV684" s="8"/>
      <c r="AW684" s="8"/>
      <c r="AX684" s="8"/>
      <c r="AY684" s="8"/>
      <c r="AZ684" s="8"/>
      <c r="BA684" s="8"/>
      <c r="BB684" s="8"/>
      <c r="BC684" s="8"/>
      <c r="BD684" s="8"/>
      <c r="BE684" s="8"/>
      <c r="BF684" s="8"/>
      <c r="BG684" s="8"/>
      <c r="BH684" s="8"/>
      <c r="BI684" s="8"/>
      <c r="BJ684" s="8"/>
      <c r="BK684" s="8"/>
      <c r="BL684" s="8"/>
      <c r="BM684" s="8"/>
      <c r="BN684" s="8"/>
      <c r="BO684" s="8"/>
      <c r="BP684" s="8"/>
      <c r="BQ684" s="8"/>
      <c r="BR684" s="8"/>
      <c r="BS684" s="8"/>
      <c r="BT684" s="8"/>
      <c r="BU684" s="8"/>
      <c r="BV684" s="8"/>
      <c r="BW684" s="8"/>
      <c r="BX684" s="8"/>
      <c r="BY684" s="8"/>
      <c r="BZ684" s="8"/>
      <c r="CA684" s="8"/>
      <c r="CB684" s="8"/>
      <c r="CC684" s="8"/>
      <c r="CD684" s="8"/>
      <c r="CE684" s="8"/>
      <c r="CF684" s="8"/>
    </row>
    <row r="685" spans="1:84" ht="15.75" customHeight="1" x14ac:dyDescent="0.25">
      <c r="A685" s="8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27"/>
      <c r="W685" s="27"/>
      <c r="X685" s="27"/>
      <c r="Y685" s="27"/>
      <c r="Z685" s="27"/>
      <c r="AA685" s="8"/>
      <c r="AB685" s="8"/>
      <c r="AC685" s="8"/>
      <c r="AD685" s="8"/>
      <c r="AE685" s="8"/>
      <c r="AF685" s="8"/>
      <c r="AG685" s="8"/>
      <c r="AH685" s="8"/>
      <c r="AI685" s="8"/>
      <c r="AJ685" s="8"/>
      <c r="AK685" s="8"/>
      <c r="AL685" s="8"/>
      <c r="AM685" s="8"/>
      <c r="AN685" s="8"/>
      <c r="AO685" s="8"/>
      <c r="AP685" s="8"/>
      <c r="AQ685" s="8"/>
      <c r="AR685" s="8"/>
      <c r="AS685" s="8"/>
      <c r="AT685" s="8"/>
      <c r="AU685" s="8"/>
      <c r="AV685" s="8"/>
      <c r="AW685" s="8"/>
      <c r="AX685" s="8"/>
      <c r="AY685" s="8"/>
      <c r="AZ685" s="8"/>
      <c r="BA685" s="8"/>
      <c r="BB685" s="8"/>
      <c r="BC685" s="8"/>
      <c r="BD685" s="8"/>
      <c r="BE685" s="8"/>
      <c r="BF685" s="8"/>
      <c r="BG685" s="8"/>
      <c r="BH685" s="8"/>
      <c r="BI685" s="8"/>
      <c r="BJ685" s="8"/>
      <c r="BK685" s="8"/>
      <c r="BL685" s="8"/>
      <c r="BM685" s="8"/>
      <c r="BN685" s="8"/>
      <c r="BO685" s="8"/>
      <c r="BP685" s="8"/>
      <c r="BQ685" s="8"/>
      <c r="BR685" s="8"/>
      <c r="BS685" s="8"/>
      <c r="BT685" s="8"/>
      <c r="BU685" s="8"/>
      <c r="BV685" s="8"/>
      <c r="BW685" s="8"/>
      <c r="BX685" s="8"/>
      <c r="BY685" s="8"/>
      <c r="BZ685" s="8"/>
      <c r="CA685" s="8"/>
      <c r="CB685" s="8"/>
      <c r="CC685" s="8"/>
      <c r="CD685" s="8"/>
      <c r="CE685" s="8"/>
      <c r="CF685" s="8"/>
    </row>
    <row r="686" spans="1:84" ht="15.75" customHeight="1" x14ac:dyDescent="0.25">
      <c r="A686" s="8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27"/>
      <c r="W686" s="27"/>
      <c r="X686" s="27"/>
      <c r="Y686" s="27"/>
      <c r="Z686" s="27"/>
      <c r="AA686" s="8"/>
      <c r="AB686" s="8"/>
      <c r="AC686" s="8"/>
      <c r="AD686" s="8"/>
      <c r="AE686" s="8"/>
      <c r="AF686" s="8"/>
      <c r="AG686" s="8"/>
      <c r="AH686" s="8"/>
      <c r="AI686" s="8"/>
      <c r="AJ686" s="8"/>
      <c r="AK686" s="8"/>
      <c r="AL686" s="8"/>
      <c r="AM686" s="8"/>
      <c r="AN686" s="8"/>
      <c r="AO686" s="8"/>
      <c r="AP686" s="8"/>
      <c r="AQ686" s="8"/>
      <c r="AR686" s="8"/>
      <c r="AS686" s="8"/>
      <c r="AT686" s="8"/>
      <c r="AU686" s="8"/>
      <c r="AV686" s="8"/>
      <c r="AW686" s="8"/>
      <c r="AX686" s="8"/>
      <c r="AY686" s="8"/>
      <c r="AZ686" s="8"/>
      <c r="BA686" s="8"/>
      <c r="BB686" s="8"/>
      <c r="BC686" s="8"/>
      <c r="BD686" s="8"/>
      <c r="BE686" s="8"/>
      <c r="BF686" s="8"/>
      <c r="BG686" s="8"/>
      <c r="BH686" s="8"/>
      <c r="BI686" s="8"/>
      <c r="BJ686" s="8"/>
      <c r="BK686" s="8"/>
      <c r="BL686" s="8"/>
      <c r="BM686" s="8"/>
      <c r="BN686" s="8"/>
      <c r="BO686" s="8"/>
      <c r="BP686" s="8"/>
      <c r="BQ686" s="8"/>
      <c r="BR686" s="8"/>
      <c r="BS686" s="8"/>
      <c r="BT686" s="8"/>
      <c r="BU686" s="8"/>
      <c r="BV686" s="8"/>
      <c r="BW686" s="8"/>
      <c r="BX686" s="8"/>
      <c r="BY686" s="8"/>
      <c r="BZ686" s="8"/>
      <c r="CA686" s="8"/>
      <c r="CB686" s="8"/>
      <c r="CC686" s="8"/>
      <c r="CD686" s="8"/>
      <c r="CE686" s="8"/>
      <c r="CF686" s="8"/>
    </row>
    <row r="687" spans="1:84" ht="15.75" customHeight="1" x14ac:dyDescent="0.25">
      <c r="A687" s="8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27"/>
      <c r="W687" s="27"/>
      <c r="X687" s="27"/>
      <c r="Y687" s="27"/>
      <c r="Z687" s="27"/>
      <c r="AA687" s="8"/>
      <c r="AB687" s="8"/>
      <c r="AC687" s="8"/>
      <c r="AD687" s="8"/>
      <c r="AE687" s="8"/>
      <c r="AF687" s="8"/>
      <c r="AG687" s="8"/>
      <c r="AH687" s="8"/>
      <c r="AI687" s="8"/>
      <c r="AJ687" s="8"/>
      <c r="AK687" s="8"/>
      <c r="AL687" s="8"/>
      <c r="AM687" s="8"/>
      <c r="AN687" s="8"/>
      <c r="AO687" s="8"/>
      <c r="AP687" s="8"/>
      <c r="AQ687" s="8"/>
      <c r="AR687" s="8"/>
      <c r="AS687" s="8"/>
      <c r="AT687" s="8"/>
      <c r="AU687" s="8"/>
      <c r="AV687" s="8"/>
      <c r="AW687" s="8"/>
      <c r="AX687" s="8"/>
      <c r="AY687" s="8"/>
      <c r="AZ687" s="8"/>
      <c r="BA687" s="8"/>
      <c r="BB687" s="8"/>
      <c r="BC687" s="8"/>
      <c r="BD687" s="8"/>
      <c r="BE687" s="8"/>
      <c r="BF687" s="8"/>
      <c r="BG687" s="8"/>
      <c r="BH687" s="8"/>
      <c r="BI687" s="8"/>
      <c r="BJ687" s="8"/>
      <c r="BK687" s="8"/>
      <c r="BL687" s="8"/>
      <c r="BM687" s="8"/>
      <c r="BN687" s="8"/>
      <c r="BO687" s="8"/>
      <c r="BP687" s="8"/>
      <c r="BQ687" s="8"/>
      <c r="BR687" s="8"/>
      <c r="BS687" s="8"/>
      <c r="BT687" s="8"/>
      <c r="BU687" s="8"/>
      <c r="BV687" s="8"/>
      <c r="BW687" s="8"/>
      <c r="BX687" s="8"/>
      <c r="BY687" s="8"/>
      <c r="BZ687" s="8"/>
      <c r="CA687" s="8"/>
      <c r="CB687" s="8"/>
      <c r="CC687" s="8"/>
      <c r="CD687" s="8"/>
      <c r="CE687" s="8"/>
      <c r="CF687" s="8"/>
    </row>
    <row r="688" spans="1:84" ht="15.75" customHeight="1" x14ac:dyDescent="0.25">
      <c r="A688" s="8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27"/>
      <c r="W688" s="27"/>
      <c r="X688" s="27"/>
      <c r="Y688" s="27"/>
      <c r="Z688" s="27"/>
      <c r="AA688" s="8"/>
      <c r="AB688" s="8"/>
      <c r="AC688" s="8"/>
      <c r="AD688" s="8"/>
      <c r="AE688" s="8"/>
      <c r="AF688" s="8"/>
      <c r="AG688" s="8"/>
      <c r="AH688" s="8"/>
      <c r="AI688" s="8"/>
      <c r="AJ688" s="8"/>
      <c r="AK688" s="8"/>
      <c r="AL688" s="8"/>
      <c r="AM688" s="8"/>
      <c r="AN688" s="8"/>
      <c r="AO688" s="8"/>
      <c r="AP688" s="8"/>
      <c r="AQ688" s="8"/>
      <c r="AR688" s="8"/>
      <c r="AS688" s="8"/>
      <c r="AT688" s="8"/>
      <c r="AU688" s="8"/>
      <c r="AV688" s="8"/>
      <c r="AW688" s="8"/>
      <c r="AX688" s="8"/>
      <c r="AY688" s="8"/>
      <c r="AZ688" s="8"/>
      <c r="BA688" s="8"/>
      <c r="BB688" s="8"/>
      <c r="BC688" s="8"/>
      <c r="BD688" s="8"/>
      <c r="BE688" s="8"/>
      <c r="BF688" s="8"/>
      <c r="BG688" s="8"/>
      <c r="BH688" s="8"/>
      <c r="BI688" s="8"/>
      <c r="BJ688" s="8"/>
      <c r="BK688" s="8"/>
      <c r="BL688" s="8"/>
      <c r="BM688" s="8"/>
      <c r="BN688" s="8"/>
      <c r="BO688" s="8"/>
      <c r="BP688" s="8"/>
      <c r="BQ688" s="8"/>
      <c r="BR688" s="8"/>
      <c r="BS688" s="8"/>
      <c r="BT688" s="8"/>
      <c r="BU688" s="8"/>
      <c r="BV688" s="8"/>
      <c r="BW688" s="8"/>
      <c r="BX688" s="8"/>
      <c r="BY688" s="8"/>
      <c r="BZ688" s="8"/>
      <c r="CA688" s="8"/>
      <c r="CB688" s="8"/>
      <c r="CC688" s="8"/>
      <c r="CD688" s="8"/>
      <c r="CE688" s="8"/>
      <c r="CF688" s="8"/>
    </row>
    <row r="689" spans="1:84" ht="15.75" customHeight="1" x14ac:dyDescent="0.25">
      <c r="A689" s="8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27"/>
      <c r="W689" s="27"/>
      <c r="X689" s="27"/>
      <c r="Y689" s="27"/>
      <c r="Z689" s="27"/>
      <c r="AA689" s="8"/>
      <c r="AB689" s="8"/>
      <c r="AC689" s="8"/>
      <c r="AD689" s="8"/>
      <c r="AE689" s="8"/>
      <c r="AF689" s="8"/>
      <c r="AG689" s="8"/>
      <c r="AH689" s="8"/>
      <c r="AI689" s="8"/>
      <c r="AJ689" s="8"/>
      <c r="AK689" s="8"/>
      <c r="AL689" s="8"/>
      <c r="AM689" s="8"/>
      <c r="AN689" s="8"/>
      <c r="AO689" s="8"/>
      <c r="AP689" s="8"/>
      <c r="AQ689" s="8"/>
      <c r="AR689" s="8"/>
      <c r="AS689" s="8"/>
      <c r="AT689" s="8"/>
      <c r="AU689" s="8"/>
      <c r="AV689" s="8"/>
      <c r="AW689" s="8"/>
      <c r="AX689" s="8"/>
      <c r="AY689" s="8"/>
      <c r="AZ689" s="8"/>
      <c r="BA689" s="8"/>
      <c r="BB689" s="8"/>
      <c r="BC689" s="8"/>
      <c r="BD689" s="8"/>
      <c r="BE689" s="8"/>
      <c r="BF689" s="8"/>
      <c r="BG689" s="8"/>
      <c r="BH689" s="8"/>
      <c r="BI689" s="8"/>
      <c r="BJ689" s="8"/>
      <c r="BK689" s="8"/>
      <c r="BL689" s="8"/>
      <c r="BM689" s="8"/>
      <c r="BN689" s="8"/>
      <c r="BO689" s="8"/>
      <c r="BP689" s="8"/>
      <c r="BQ689" s="8"/>
      <c r="BR689" s="8"/>
      <c r="BS689" s="8"/>
      <c r="BT689" s="8"/>
      <c r="BU689" s="8"/>
      <c r="BV689" s="8"/>
      <c r="BW689" s="8"/>
      <c r="BX689" s="8"/>
      <c r="BY689" s="8"/>
      <c r="BZ689" s="8"/>
      <c r="CA689" s="8"/>
      <c r="CB689" s="8"/>
      <c r="CC689" s="8"/>
      <c r="CD689" s="8"/>
      <c r="CE689" s="8"/>
      <c r="CF689" s="8"/>
    </row>
    <row r="690" spans="1:84" ht="15.75" customHeight="1" x14ac:dyDescent="0.25">
      <c r="A690" s="8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27"/>
      <c r="W690" s="27"/>
      <c r="X690" s="27"/>
      <c r="Y690" s="27"/>
      <c r="Z690" s="27"/>
      <c r="AA690" s="8"/>
      <c r="AB690" s="8"/>
      <c r="AC690" s="8"/>
      <c r="AD690" s="8"/>
      <c r="AE690" s="8"/>
      <c r="AF690" s="8"/>
      <c r="AG690" s="8"/>
      <c r="AH690" s="8"/>
      <c r="AI690" s="8"/>
      <c r="AJ690" s="8"/>
      <c r="AK690" s="8"/>
      <c r="AL690" s="8"/>
      <c r="AM690" s="8"/>
      <c r="AN690" s="8"/>
      <c r="AO690" s="8"/>
      <c r="AP690" s="8"/>
      <c r="AQ690" s="8"/>
      <c r="AR690" s="8"/>
      <c r="AS690" s="8"/>
      <c r="AT690" s="8"/>
      <c r="AU690" s="8"/>
      <c r="AV690" s="8"/>
      <c r="AW690" s="8"/>
      <c r="AX690" s="8"/>
      <c r="AY690" s="8"/>
      <c r="AZ690" s="8"/>
      <c r="BA690" s="8"/>
      <c r="BB690" s="8"/>
      <c r="BC690" s="8"/>
      <c r="BD690" s="8"/>
      <c r="BE690" s="8"/>
      <c r="BF690" s="8"/>
      <c r="BG690" s="8"/>
      <c r="BH690" s="8"/>
      <c r="BI690" s="8"/>
      <c r="BJ690" s="8"/>
      <c r="BK690" s="8"/>
      <c r="BL690" s="8"/>
      <c r="BM690" s="8"/>
      <c r="BN690" s="8"/>
      <c r="BO690" s="8"/>
      <c r="BP690" s="8"/>
      <c r="BQ690" s="8"/>
      <c r="BR690" s="8"/>
      <c r="BS690" s="8"/>
      <c r="BT690" s="8"/>
      <c r="BU690" s="8"/>
      <c r="BV690" s="8"/>
      <c r="BW690" s="8"/>
      <c r="BX690" s="8"/>
      <c r="BY690" s="8"/>
      <c r="BZ690" s="8"/>
      <c r="CA690" s="8"/>
      <c r="CB690" s="8"/>
      <c r="CC690" s="8"/>
      <c r="CD690" s="8"/>
      <c r="CE690" s="8"/>
      <c r="CF690" s="8"/>
    </row>
    <row r="691" spans="1:84" ht="15.75" customHeight="1" x14ac:dyDescent="0.25">
      <c r="A691" s="8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27"/>
      <c r="W691" s="27"/>
      <c r="X691" s="27"/>
      <c r="Y691" s="27"/>
      <c r="Z691" s="27"/>
      <c r="AA691" s="8"/>
      <c r="AB691" s="8"/>
      <c r="AC691" s="8"/>
      <c r="AD691" s="8"/>
      <c r="AE691" s="8"/>
      <c r="AF691" s="8"/>
      <c r="AG691" s="8"/>
      <c r="AH691" s="8"/>
      <c r="AI691" s="8"/>
      <c r="AJ691" s="8"/>
      <c r="AK691" s="8"/>
      <c r="AL691" s="8"/>
      <c r="AM691" s="8"/>
      <c r="AN691" s="8"/>
      <c r="AO691" s="8"/>
      <c r="AP691" s="8"/>
      <c r="AQ691" s="8"/>
      <c r="AR691" s="8"/>
      <c r="AS691" s="8"/>
      <c r="AT691" s="8"/>
      <c r="AU691" s="8"/>
      <c r="AV691" s="8"/>
      <c r="AW691" s="8"/>
      <c r="AX691" s="8"/>
      <c r="AY691" s="8"/>
      <c r="AZ691" s="8"/>
      <c r="BA691" s="8"/>
      <c r="BB691" s="8"/>
      <c r="BC691" s="8"/>
      <c r="BD691" s="8"/>
      <c r="BE691" s="8"/>
      <c r="BF691" s="8"/>
      <c r="BG691" s="8"/>
      <c r="BH691" s="8"/>
      <c r="BI691" s="8"/>
      <c r="BJ691" s="8"/>
      <c r="BK691" s="8"/>
      <c r="BL691" s="8"/>
      <c r="BM691" s="8"/>
      <c r="BN691" s="8"/>
      <c r="BO691" s="8"/>
      <c r="BP691" s="8"/>
      <c r="BQ691" s="8"/>
      <c r="BR691" s="8"/>
      <c r="BS691" s="8"/>
      <c r="BT691" s="8"/>
      <c r="BU691" s="8"/>
      <c r="BV691" s="8"/>
      <c r="BW691" s="8"/>
      <c r="BX691" s="8"/>
      <c r="BY691" s="8"/>
      <c r="BZ691" s="8"/>
      <c r="CA691" s="8"/>
      <c r="CB691" s="8"/>
      <c r="CC691" s="8"/>
      <c r="CD691" s="8"/>
      <c r="CE691" s="8"/>
      <c r="CF691" s="8"/>
    </row>
    <row r="692" spans="1:84" ht="15.75" customHeight="1" x14ac:dyDescent="0.25">
      <c r="A692" s="8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27"/>
      <c r="W692" s="27"/>
      <c r="X692" s="27"/>
      <c r="Y692" s="27"/>
      <c r="Z692" s="27"/>
      <c r="AA692" s="8"/>
      <c r="AB692" s="8"/>
      <c r="AC692" s="8"/>
      <c r="AD692" s="8"/>
      <c r="AE692" s="8"/>
      <c r="AF692" s="8"/>
      <c r="AG692" s="8"/>
      <c r="AH692" s="8"/>
      <c r="AI692" s="8"/>
      <c r="AJ692" s="8"/>
      <c r="AK692" s="8"/>
      <c r="AL692" s="8"/>
      <c r="AM692" s="8"/>
      <c r="AN692" s="8"/>
      <c r="AO692" s="8"/>
      <c r="AP692" s="8"/>
      <c r="AQ692" s="8"/>
      <c r="AR692" s="8"/>
      <c r="AS692" s="8"/>
      <c r="AT692" s="8"/>
      <c r="AU692" s="8"/>
      <c r="AV692" s="8"/>
      <c r="AW692" s="8"/>
      <c r="AX692" s="8"/>
      <c r="AY692" s="8"/>
      <c r="AZ692" s="8"/>
      <c r="BA692" s="8"/>
      <c r="BB692" s="8"/>
      <c r="BC692" s="8"/>
      <c r="BD692" s="8"/>
      <c r="BE692" s="8"/>
      <c r="BF692" s="8"/>
      <c r="BG692" s="8"/>
      <c r="BH692" s="8"/>
      <c r="BI692" s="8"/>
      <c r="BJ692" s="8"/>
      <c r="BK692" s="8"/>
      <c r="BL692" s="8"/>
      <c r="BM692" s="8"/>
      <c r="BN692" s="8"/>
      <c r="BO692" s="8"/>
      <c r="BP692" s="8"/>
      <c r="BQ692" s="8"/>
      <c r="BR692" s="8"/>
      <c r="BS692" s="8"/>
      <c r="BT692" s="8"/>
      <c r="BU692" s="8"/>
      <c r="BV692" s="8"/>
      <c r="BW692" s="8"/>
      <c r="BX692" s="8"/>
      <c r="BY692" s="8"/>
      <c r="BZ692" s="8"/>
      <c r="CA692" s="8"/>
      <c r="CB692" s="8"/>
      <c r="CC692" s="8"/>
      <c r="CD692" s="8"/>
      <c r="CE692" s="8"/>
      <c r="CF692" s="8"/>
    </row>
    <row r="693" spans="1:84" ht="15.75" customHeight="1" x14ac:dyDescent="0.25">
      <c r="A693" s="8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27"/>
      <c r="W693" s="27"/>
      <c r="X693" s="27"/>
      <c r="Y693" s="27"/>
      <c r="Z693" s="27"/>
      <c r="AA693" s="8"/>
      <c r="AB693" s="8"/>
      <c r="AC693" s="8"/>
      <c r="AD693" s="8"/>
      <c r="AE693" s="8"/>
      <c r="AF693" s="8"/>
      <c r="AG693" s="8"/>
      <c r="AH693" s="8"/>
      <c r="AI693" s="8"/>
      <c r="AJ693" s="8"/>
      <c r="AK693" s="8"/>
      <c r="AL693" s="8"/>
      <c r="AM693" s="8"/>
      <c r="AN693" s="8"/>
      <c r="AO693" s="8"/>
      <c r="AP693" s="8"/>
      <c r="AQ693" s="8"/>
      <c r="AR693" s="8"/>
      <c r="AS693" s="8"/>
      <c r="AT693" s="8"/>
      <c r="AU693" s="8"/>
      <c r="AV693" s="8"/>
      <c r="AW693" s="8"/>
      <c r="AX693" s="8"/>
      <c r="AY693" s="8"/>
      <c r="AZ693" s="8"/>
      <c r="BA693" s="8"/>
      <c r="BB693" s="8"/>
      <c r="BC693" s="8"/>
      <c r="BD693" s="8"/>
      <c r="BE693" s="8"/>
      <c r="BF693" s="8"/>
      <c r="BG693" s="8"/>
      <c r="BH693" s="8"/>
      <c r="BI693" s="8"/>
      <c r="BJ693" s="8"/>
      <c r="BK693" s="8"/>
      <c r="BL693" s="8"/>
      <c r="BM693" s="8"/>
      <c r="BN693" s="8"/>
      <c r="BO693" s="8"/>
      <c r="BP693" s="8"/>
      <c r="BQ693" s="8"/>
      <c r="BR693" s="8"/>
      <c r="BS693" s="8"/>
      <c r="BT693" s="8"/>
      <c r="BU693" s="8"/>
      <c r="BV693" s="8"/>
      <c r="BW693" s="8"/>
      <c r="BX693" s="8"/>
      <c r="BY693" s="8"/>
      <c r="BZ693" s="8"/>
      <c r="CA693" s="8"/>
      <c r="CB693" s="8"/>
      <c r="CC693" s="8"/>
      <c r="CD693" s="8"/>
      <c r="CE693" s="8"/>
      <c r="CF693" s="8"/>
    </row>
    <row r="694" spans="1:84" ht="15.75" customHeight="1" x14ac:dyDescent="0.25">
      <c r="A694" s="8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27"/>
      <c r="W694" s="27"/>
      <c r="X694" s="27"/>
      <c r="Y694" s="27"/>
      <c r="Z694" s="27"/>
      <c r="AA694" s="8"/>
      <c r="AB694" s="8"/>
      <c r="AC694" s="8"/>
      <c r="AD694" s="8"/>
      <c r="AE694" s="8"/>
      <c r="AF694" s="8"/>
      <c r="AG694" s="8"/>
      <c r="AH694" s="8"/>
      <c r="AI694" s="8"/>
      <c r="AJ694" s="8"/>
      <c r="AK694" s="8"/>
      <c r="AL694" s="8"/>
      <c r="AM694" s="8"/>
      <c r="AN694" s="8"/>
      <c r="AO694" s="8"/>
      <c r="AP694" s="8"/>
      <c r="AQ694" s="8"/>
      <c r="AR694" s="8"/>
      <c r="AS694" s="8"/>
      <c r="AT694" s="8"/>
      <c r="AU694" s="8"/>
      <c r="AV694" s="8"/>
      <c r="AW694" s="8"/>
      <c r="AX694" s="8"/>
      <c r="AY694" s="8"/>
      <c r="AZ694" s="8"/>
      <c r="BA694" s="8"/>
      <c r="BB694" s="8"/>
      <c r="BC694" s="8"/>
      <c r="BD694" s="8"/>
      <c r="BE694" s="8"/>
      <c r="BF694" s="8"/>
      <c r="BG694" s="8"/>
      <c r="BH694" s="8"/>
      <c r="BI694" s="8"/>
      <c r="BJ694" s="8"/>
      <c r="BK694" s="8"/>
      <c r="BL694" s="8"/>
      <c r="BM694" s="8"/>
      <c r="BN694" s="8"/>
      <c r="BO694" s="8"/>
      <c r="BP694" s="8"/>
      <c r="BQ694" s="8"/>
      <c r="BR694" s="8"/>
      <c r="BS694" s="8"/>
      <c r="BT694" s="8"/>
      <c r="BU694" s="8"/>
      <c r="BV694" s="8"/>
      <c r="BW694" s="8"/>
      <c r="BX694" s="8"/>
      <c r="BY694" s="8"/>
      <c r="BZ694" s="8"/>
      <c r="CA694" s="8"/>
      <c r="CB694" s="8"/>
      <c r="CC694" s="8"/>
      <c r="CD694" s="8"/>
      <c r="CE694" s="8"/>
      <c r="CF694" s="8"/>
    </row>
    <row r="695" spans="1:84" ht="15.75" customHeight="1" x14ac:dyDescent="0.25">
      <c r="A695" s="8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27"/>
      <c r="W695" s="27"/>
      <c r="X695" s="27"/>
      <c r="Y695" s="27"/>
      <c r="Z695" s="27"/>
      <c r="AA695" s="8"/>
      <c r="AB695" s="8"/>
      <c r="AC695" s="8"/>
      <c r="AD695" s="8"/>
      <c r="AE695" s="8"/>
      <c r="AF695" s="8"/>
      <c r="AG695" s="8"/>
      <c r="AH695" s="8"/>
      <c r="AI695" s="8"/>
      <c r="AJ695" s="8"/>
      <c r="AK695" s="8"/>
      <c r="AL695" s="8"/>
      <c r="AM695" s="8"/>
      <c r="AN695" s="8"/>
      <c r="AO695" s="8"/>
      <c r="AP695" s="8"/>
      <c r="AQ695" s="8"/>
      <c r="AR695" s="8"/>
      <c r="AS695" s="8"/>
      <c r="AT695" s="8"/>
      <c r="AU695" s="8"/>
      <c r="AV695" s="8"/>
      <c r="AW695" s="8"/>
      <c r="AX695" s="8"/>
      <c r="AY695" s="8"/>
      <c r="AZ695" s="8"/>
      <c r="BA695" s="8"/>
      <c r="BB695" s="8"/>
      <c r="BC695" s="8"/>
      <c r="BD695" s="8"/>
      <c r="BE695" s="8"/>
      <c r="BF695" s="8"/>
      <c r="BG695" s="8"/>
      <c r="BH695" s="8"/>
      <c r="BI695" s="8"/>
      <c r="BJ695" s="8"/>
      <c r="BK695" s="8"/>
      <c r="BL695" s="8"/>
      <c r="BM695" s="8"/>
      <c r="BN695" s="8"/>
      <c r="BO695" s="8"/>
      <c r="BP695" s="8"/>
      <c r="BQ695" s="8"/>
      <c r="BR695" s="8"/>
      <c r="BS695" s="8"/>
      <c r="BT695" s="8"/>
      <c r="BU695" s="8"/>
      <c r="BV695" s="8"/>
      <c r="BW695" s="8"/>
      <c r="BX695" s="8"/>
      <c r="BY695" s="8"/>
      <c r="BZ695" s="8"/>
      <c r="CA695" s="8"/>
      <c r="CB695" s="8"/>
      <c r="CC695" s="8"/>
      <c r="CD695" s="8"/>
      <c r="CE695" s="8"/>
      <c r="CF695" s="8"/>
    </row>
    <row r="696" spans="1:84" ht="15.75" customHeight="1" x14ac:dyDescent="0.25">
      <c r="A696" s="8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27"/>
      <c r="W696" s="27"/>
      <c r="X696" s="27"/>
      <c r="Y696" s="27"/>
      <c r="Z696" s="27"/>
      <c r="AA696" s="8"/>
      <c r="AB696" s="8"/>
      <c r="AC696" s="8"/>
      <c r="AD696" s="8"/>
      <c r="AE696" s="8"/>
      <c r="AF696" s="8"/>
      <c r="AG696" s="8"/>
      <c r="AH696" s="8"/>
      <c r="AI696" s="8"/>
      <c r="AJ696" s="8"/>
      <c r="AK696" s="8"/>
      <c r="AL696" s="8"/>
      <c r="AM696" s="8"/>
      <c r="AN696" s="8"/>
      <c r="AO696" s="8"/>
      <c r="AP696" s="8"/>
      <c r="AQ696" s="8"/>
      <c r="AR696" s="8"/>
      <c r="AS696" s="8"/>
      <c r="AT696" s="8"/>
      <c r="AU696" s="8"/>
      <c r="AV696" s="8"/>
      <c r="AW696" s="8"/>
      <c r="AX696" s="8"/>
      <c r="AY696" s="8"/>
      <c r="AZ696" s="8"/>
      <c r="BA696" s="8"/>
      <c r="BB696" s="8"/>
      <c r="BC696" s="8"/>
      <c r="BD696" s="8"/>
      <c r="BE696" s="8"/>
      <c r="BF696" s="8"/>
      <c r="BG696" s="8"/>
      <c r="BH696" s="8"/>
      <c r="BI696" s="8"/>
      <c r="BJ696" s="8"/>
      <c r="BK696" s="8"/>
      <c r="BL696" s="8"/>
      <c r="BM696" s="8"/>
      <c r="BN696" s="8"/>
      <c r="BO696" s="8"/>
      <c r="BP696" s="8"/>
      <c r="BQ696" s="8"/>
      <c r="BR696" s="8"/>
      <c r="BS696" s="8"/>
      <c r="BT696" s="8"/>
      <c r="BU696" s="8"/>
      <c r="BV696" s="8"/>
      <c r="BW696" s="8"/>
      <c r="BX696" s="8"/>
      <c r="BY696" s="8"/>
      <c r="BZ696" s="8"/>
      <c r="CA696" s="8"/>
      <c r="CB696" s="8"/>
      <c r="CC696" s="8"/>
      <c r="CD696" s="8"/>
      <c r="CE696" s="8"/>
      <c r="CF696" s="8"/>
    </row>
    <row r="697" spans="1:84" ht="15.75" customHeight="1" x14ac:dyDescent="0.25">
      <c r="A697" s="8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27"/>
      <c r="W697" s="27"/>
      <c r="X697" s="27"/>
      <c r="Y697" s="27"/>
      <c r="Z697" s="27"/>
      <c r="AA697" s="8"/>
      <c r="AB697" s="8"/>
      <c r="AC697" s="8"/>
      <c r="AD697" s="8"/>
      <c r="AE697" s="8"/>
      <c r="AF697" s="8"/>
      <c r="AG697" s="8"/>
      <c r="AH697" s="8"/>
      <c r="AI697" s="8"/>
      <c r="AJ697" s="8"/>
      <c r="AK697" s="8"/>
      <c r="AL697" s="8"/>
      <c r="AM697" s="8"/>
      <c r="AN697" s="8"/>
      <c r="AO697" s="8"/>
      <c r="AP697" s="8"/>
      <c r="AQ697" s="8"/>
      <c r="AR697" s="8"/>
      <c r="AS697" s="8"/>
      <c r="AT697" s="8"/>
      <c r="AU697" s="8"/>
      <c r="AV697" s="8"/>
      <c r="AW697" s="8"/>
      <c r="AX697" s="8"/>
      <c r="AY697" s="8"/>
      <c r="AZ697" s="8"/>
      <c r="BA697" s="8"/>
      <c r="BB697" s="8"/>
      <c r="BC697" s="8"/>
      <c r="BD697" s="8"/>
      <c r="BE697" s="8"/>
      <c r="BF697" s="8"/>
      <c r="BG697" s="8"/>
      <c r="BH697" s="8"/>
      <c r="BI697" s="8"/>
      <c r="BJ697" s="8"/>
      <c r="BK697" s="8"/>
      <c r="BL697" s="8"/>
      <c r="BM697" s="8"/>
      <c r="BN697" s="8"/>
      <c r="BO697" s="8"/>
      <c r="BP697" s="8"/>
      <c r="BQ697" s="8"/>
      <c r="BR697" s="8"/>
      <c r="BS697" s="8"/>
      <c r="BT697" s="8"/>
      <c r="BU697" s="8"/>
      <c r="BV697" s="8"/>
      <c r="BW697" s="8"/>
      <c r="BX697" s="8"/>
      <c r="BY697" s="8"/>
      <c r="BZ697" s="8"/>
      <c r="CA697" s="8"/>
      <c r="CB697" s="8"/>
      <c r="CC697" s="8"/>
      <c r="CD697" s="8"/>
      <c r="CE697" s="8"/>
      <c r="CF697" s="8"/>
    </row>
    <row r="698" spans="1:84" ht="15.75" customHeight="1" x14ac:dyDescent="0.25">
      <c r="A698" s="8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27"/>
      <c r="W698" s="27"/>
      <c r="X698" s="27"/>
      <c r="Y698" s="27"/>
      <c r="Z698" s="27"/>
      <c r="AA698" s="8"/>
      <c r="AB698" s="8"/>
      <c r="AC698" s="8"/>
      <c r="AD698" s="8"/>
      <c r="AE698" s="8"/>
      <c r="AF698" s="8"/>
      <c r="AG698" s="8"/>
      <c r="AH698" s="8"/>
      <c r="AI698" s="8"/>
      <c r="AJ698" s="8"/>
      <c r="AK698" s="8"/>
      <c r="AL698" s="8"/>
      <c r="AM698" s="8"/>
      <c r="AN698" s="8"/>
      <c r="AO698" s="8"/>
      <c r="AP698" s="8"/>
      <c r="AQ698" s="8"/>
      <c r="AR698" s="8"/>
      <c r="AS698" s="8"/>
      <c r="AT698" s="8"/>
      <c r="AU698" s="8"/>
      <c r="AV698" s="8"/>
      <c r="AW698" s="8"/>
      <c r="AX698" s="8"/>
      <c r="AY698" s="8"/>
      <c r="AZ698" s="8"/>
      <c r="BA698" s="8"/>
      <c r="BB698" s="8"/>
      <c r="BC698" s="8"/>
      <c r="BD698" s="8"/>
      <c r="BE698" s="8"/>
      <c r="BF698" s="8"/>
      <c r="BG698" s="8"/>
      <c r="BH698" s="8"/>
      <c r="BI698" s="8"/>
      <c r="BJ698" s="8"/>
      <c r="BK698" s="8"/>
      <c r="BL698" s="8"/>
      <c r="BM698" s="8"/>
      <c r="BN698" s="8"/>
      <c r="BO698" s="8"/>
      <c r="BP698" s="8"/>
      <c r="BQ698" s="8"/>
      <c r="BR698" s="8"/>
      <c r="BS698" s="8"/>
      <c r="BT698" s="8"/>
      <c r="BU698" s="8"/>
      <c r="BV698" s="8"/>
      <c r="BW698" s="8"/>
      <c r="BX698" s="8"/>
      <c r="BY698" s="8"/>
      <c r="BZ698" s="8"/>
      <c r="CA698" s="8"/>
      <c r="CB698" s="8"/>
      <c r="CC698" s="8"/>
      <c r="CD698" s="8"/>
      <c r="CE698" s="8"/>
      <c r="CF698" s="8"/>
    </row>
    <row r="699" spans="1:84" ht="15.75" customHeight="1" x14ac:dyDescent="0.25">
      <c r="A699" s="8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27"/>
      <c r="W699" s="27"/>
      <c r="X699" s="27"/>
      <c r="Y699" s="27"/>
      <c r="Z699" s="27"/>
      <c r="AA699" s="8"/>
      <c r="AB699" s="8"/>
      <c r="AC699" s="8"/>
      <c r="AD699" s="8"/>
      <c r="AE699" s="8"/>
      <c r="AF699" s="8"/>
      <c r="AG699" s="8"/>
      <c r="AH699" s="8"/>
      <c r="AI699" s="8"/>
      <c r="AJ699" s="8"/>
      <c r="AK699" s="8"/>
      <c r="AL699" s="8"/>
      <c r="AM699" s="8"/>
      <c r="AN699" s="8"/>
      <c r="AO699" s="8"/>
      <c r="AP699" s="8"/>
      <c r="AQ699" s="8"/>
      <c r="AR699" s="8"/>
      <c r="AS699" s="8"/>
      <c r="AT699" s="8"/>
      <c r="AU699" s="8"/>
      <c r="AV699" s="8"/>
      <c r="AW699" s="8"/>
      <c r="AX699" s="8"/>
      <c r="AY699" s="8"/>
      <c r="AZ699" s="8"/>
      <c r="BA699" s="8"/>
      <c r="BB699" s="8"/>
      <c r="BC699" s="8"/>
      <c r="BD699" s="8"/>
      <c r="BE699" s="8"/>
      <c r="BF699" s="8"/>
      <c r="BG699" s="8"/>
      <c r="BH699" s="8"/>
      <c r="BI699" s="8"/>
      <c r="BJ699" s="8"/>
      <c r="BK699" s="8"/>
      <c r="BL699" s="8"/>
      <c r="BM699" s="8"/>
      <c r="BN699" s="8"/>
      <c r="BO699" s="8"/>
      <c r="BP699" s="8"/>
      <c r="BQ699" s="8"/>
      <c r="BR699" s="8"/>
      <c r="BS699" s="8"/>
      <c r="BT699" s="8"/>
      <c r="BU699" s="8"/>
      <c r="BV699" s="8"/>
      <c r="BW699" s="8"/>
      <c r="BX699" s="8"/>
      <c r="BY699" s="8"/>
      <c r="BZ699" s="8"/>
      <c r="CA699" s="8"/>
      <c r="CB699" s="8"/>
      <c r="CC699" s="8"/>
      <c r="CD699" s="8"/>
      <c r="CE699" s="8"/>
      <c r="CF699" s="8"/>
    </row>
    <row r="700" spans="1:84" ht="15.75" customHeight="1" x14ac:dyDescent="0.25">
      <c r="A700" s="8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27"/>
      <c r="W700" s="27"/>
      <c r="X700" s="27"/>
      <c r="Y700" s="27"/>
      <c r="Z700" s="27"/>
      <c r="AA700" s="8"/>
      <c r="AB700" s="8"/>
      <c r="AC700" s="8"/>
      <c r="AD700" s="8"/>
      <c r="AE700" s="8"/>
      <c r="AF700" s="8"/>
      <c r="AG700" s="8"/>
      <c r="AH700" s="8"/>
      <c r="AI700" s="8"/>
      <c r="AJ700" s="8"/>
      <c r="AK700" s="8"/>
      <c r="AL700" s="8"/>
      <c r="AM700" s="8"/>
      <c r="AN700" s="8"/>
      <c r="AO700" s="8"/>
      <c r="AP700" s="8"/>
      <c r="AQ700" s="8"/>
      <c r="AR700" s="8"/>
      <c r="AS700" s="8"/>
      <c r="AT700" s="8"/>
      <c r="AU700" s="8"/>
      <c r="AV700" s="8"/>
      <c r="AW700" s="8"/>
      <c r="AX700" s="8"/>
      <c r="AY700" s="8"/>
      <c r="AZ700" s="8"/>
      <c r="BA700" s="8"/>
      <c r="BB700" s="8"/>
      <c r="BC700" s="8"/>
      <c r="BD700" s="8"/>
      <c r="BE700" s="8"/>
      <c r="BF700" s="8"/>
      <c r="BG700" s="8"/>
      <c r="BH700" s="8"/>
      <c r="BI700" s="8"/>
      <c r="BJ700" s="8"/>
      <c r="BK700" s="8"/>
      <c r="BL700" s="8"/>
      <c r="BM700" s="8"/>
      <c r="BN700" s="8"/>
      <c r="BO700" s="8"/>
      <c r="BP700" s="8"/>
      <c r="BQ700" s="8"/>
      <c r="BR700" s="8"/>
      <c r="BS700" s="8"/>
      <c r="BT700" s="8"/>
      <c r="BU700" s="8"/>
      <c r="BV700" s="8"/>
      <c r="BW700" s="8"/>
      <c r="BX700" s="8"/>
      <c r="BY700" s="8"/>
      <c r="BZ700" s="8"/>
      <c r="CA700" s="8"/>
      <c r="CB700" s="8"/>
      <c r="CC700" s="8"/>
      <c r="CD700" s="8"/>
      <c r="CE700" s="8"/>
      <c r="CF700" s="8"/>
    </row>
    <row r="701" spans="1:84" ht="15.75" customHeight="1" x14ac:dyDescent="0.25">
      <c r="A701" s="8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27"/>
      <c r="W701" s="27"/>
      <c r="X701" s="27"/>
      <c r="Y701" s="27"/>
      <c r="Z701" s="27"/>
      <c r="AA701" s="8"/>
      <c r="AB701" s="8"/>
      <c r="AC701" s="8"/>
      <c r="AD701" s="8"/>
      <c r="AE701" s="8"/>
      <c r="AF701" s="8"/>
      <c r="AG701" s="8"/>
      <c r="AH701" s="8"/>
      <c r="AI701" s="8"/>
      <c r="AJ701" s="8"/>
      <c r="AK701" s="8"/>
      <c r="AL701" s="8"/>
      <c r="AM701" s="8"/>
      <c r="AN701" s="8"/>
      <c r="AO701" s="8"/>
      <c r="AP701" s="8"/>
      <c r="AQ701" s="8"/>
      <c r="AR701" s="8"/>
      <c r="AS701" s="8"/>
      <c r="AT701" s="8"/>
      <c r="AU701" s="8"/>
      <c r="AV701" s="8"/>
      <c r="AW701" s="8"/>
      <c r="AX701" s="8"/>
      <c r="AY701" s="8"/>
      <c r="AZ701" s="8"/>
      <c r="BA701" s="8"/>
      <c r="BB701" s="8"/>
      <c r="BC701" s="8"/>
      <c r="BD701" s="8"/>
      <c r="BE701" s="8"/>
      <c r="BF701" s="8"/>
      <c r="BG701" s="8"/>
      <c r="BH701" s="8"/>
      <c r="BI701" s="8"/>
      <c r="BJ701" s="8"/>
      <c r="BK701" s="8"/>
      <c r="BL701" s="8"/>
      <c r="BM701" s="8"/>
      <c r="BN701" s="8"/>
      <c r="BO701" s="8"/>
      <c r="BP701" s="8"/>
      <c r="BQ701" s="8"/>
      <c r="BR701" s="8"/>
      <c r="BS701" s="8"/>
      <c r="BT701" s="8"/>
      <c r="BU701" s="8"/>
      <c r="BV701" s="8"/>
      <c r="BW701" s="8"/>
      <c r="BX701" s="8"/>
      <c r="BY701" s="8"/>
      <c r="BZ701" s="8"/>
      <c r="CA701" s="8"/>
      <c r="CB701" s="8"/>
      <c r="CC701" s="8"/>
      <c r="CD701" s="8"/>
      <c r="CE701" s="8"/>
      <c r="CF701" s="8"/>
    </row>
    <row r="702" spans="1:84" ht="15.75" customHeight="1" x14ac:dyDescent="0.25">
      <c r="A702" s="8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27"/>
      <c r="W702" s="27"/>
      <c r="X702" s="27"/>
      <c r="Y702" s="27"/>
      <c r="Z702" s="27"/>
      <c r="AA702" s="8"/>
      <c r="AB702" s="8"/>
      <c r="AC702" s="8"/>
      <c r="AD702" s="8"/>
      <c r="AE702" s="8"/>
      <c r="AF702" s="8"/>
      <c r="AG702" s="8"/>
      <c r="AH702" s="8"/>
      <c r="AI702" s="8"/>
      <c r="AJ702" s="8"/>
      <c r="AK702" s="8"/>
      <c r="AL702" s="8"/>
      <c r="AM702" s="8"/>
      <c r="AN702" s="8"/>
      <c r="AO702" s="8"/>
      <c r="AP702" s="8"/>
      <c r="AQ702" s="8"/>
      <c r="AR702" s="8"/>
      <c r="AS702" s="8"/>
      <c r="AT702" s="8"/>
      <c r="AU702" s="8"/>
      <c r="AV702" s="8"/>
      <c r="AW702" s="8"/>
      <c r="AX702" s="8"/>
      <c r="AY702" s="8"/>
      <c r="AZ702" s="8"/>
      <c r="BA702" s="8"/>
      <c r="BB702" s="8"/>
      <c r="BC702" s="8"/>
      <c r="BD702" s="8"/>
      <c r="BE702" s="8"/>
      <c r="BF702" s="8"/>
      <c r="BG702" s="8"/>
      <c r="BH702" s="8"/>
      <c r="BI702" s="8"/>
      <c r="BJ702" s="8"/>
      <c r="BK702" s="8"/>
      <c r="BL702" s="8"/>
      <c r="BM702" s="8"/>
      <c r="BN702" s="8"/>
      <c r="BO702" s="8"/>
      <c r="BP702" s="8"/>
      <c r="BQ702" s="8"/>
      <c r="BR702" s="8"/>
      <c r="BS702" s="8"/>
      <c r="BT702" s="8"/>
      <c r="BU702" s="8"/>
      <c r="BV702" s="8"/>
      <c r="BW702" s="8"/>
      <c r="BX702" s="8"/>
      <c r="BY702" s="8"/>
      <c r="BZ702" s="8"/>
      <c r="CA702" s="8"/>
      <c r="CB702" s="8"/>
      <c r="CC702" s="8"/>
      <c r="CD702" s="8"/>
      <c r="CE702" s="8"/>
      <c r="CF702" s="8"/>
    </row>
    <row r="703" spans="1:84" ht="15.75" customHeight="1" x14ac:dyDescent="0.25">
      <c r="A703" s="8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27"/>
      <c r="W703" s="27"/>
      <c r="X703" s="27"/>
      <c r="Y703" s="27"/>
      <c r="Z703" s="27"/>
      <c r="AA703" s="8"/>
      <c r="AB703" s="8"/>
      <c r="AC703" s="8"/>
      <c r="AD703" s="8"/>
      <c r="AE703" s="8"/>
      <c r="AF703" s="8"/>
      <c r="AG703" s="8"/>
      <c r="AH703" s="8"/>
      <c r="AI703" s="8"/>
      <c r="AJ703" s="8"/>
      <c r="AK703" s="8"/>
      <c r="AL703" s="8"/>
      <c r="AM703" s="8"/>
      <c r="AN703" s="8"/>
      <c r="AO703" s="8"/>
      <c r="AP703" s="8"/>
      <c r="AQ703" s="8"/>
      <c r="AR703" s="8"/>
      <c r="AS703" s="8"/>
      <c r="AT703" s="8"/>
      <c r="AU703" s="8"/>
      <c r="AV703" s="8"/>
      <c r="AW703" s="8"/>
      <c r="AX703" s="8"/>
      <c r="AY703" s="8"/>
      <c r="AZ703" s="8"/>
      <c r="BA703" s="8"/>
      <c r="BB703" s="8"/>
      <c r="BC703" s="8"/>
      <c r="BD703" s="8"/>
      <c r="BE703" s="8"/>
      <c r="BF703" s="8"/>
      <c r="BG703" s="8"/>
      <c r="BH703" s="8"/>
      <c r="BI703" s="8"/>
      <c r="BJ703" s="8"/>
      <c r="BK703" s="8"/>
      <c r="BL703" s="8"/>
      <c r="BM703" s="8"/>
      <c r="BN703" s="8"/>
      <c r="BO703" s="8"/>
      <c r="BP703" s="8"/>
      <c r="BQ703" s="8"/>
      <c r="BR703" s="8"/>
      <c r="BS703" s="8"/>
      <c r="BT703" s="8"/>
      <c r="BU703" s="8"/>
      <c r="BV703" s="8"/>
      <c r="BW703" s="8"/>
      <c r="BX703" s="8"/>
      <c r="BY703" s="8"/>
      <c r="BZ703" s="8"/>
      <c r="CA703" s="8"/>
      <c r="CB703" s="8"/>
      <c r="CC703" s="8"/>
      <c r="CD703" s="8"/>
      <c r="CE703" s="8"/>
      <c r="CF703" s="8"/>
    </row>
    <row r="704" spans="1:84" ht="15.75" customHeight="1" x14ac:dyDescent="0.25">
      <c r="A704" s="8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27"/>
      <c r="W704" s="27"/>
      <c r="X704" s="27"/>
      <c r="Y704" s="27"/>
      <c r="Z704" s="27"/>
      <c r="AA704" s="8"/>
      <c r="AB704" s="8"/>
      <c r="AC704" s="8"/>
      <c r="AD704" s="8"/>
      <c r="AE704" s="8"/>
      <c r="AF704" s="8"/>
      <c r="AG704" s="8"/>
      <c r="AH704" s="8"/>
      <c r="AI704" s="8"/>
      <c r="AJ704" s="8"/>
      <c r="AK704" s="8"/>
      <c r="AL704" s="8"/>
      <c r="AM704" s="8"/>
      <c r="AN704" s="8"/>
      <c r="AO704" s="8"/>
      <c r="AP704" s="8"/>
      <c r="AQ704" s="8"/>
      <c r="AR704" s="8"/>
      <c r="AS704" s="8"/>
      <c r="AT704" s="8"/>
      <c r="AU704" s="8"/>
      <c r="AV704" s="8"/>
      <c r="AW704" s="8"/>
      <c r="AX704" s="8"/>
      <c r="AY704" s="8"/>
      <c r="AZ704" s="8"/>
      <c r="BA704" s="8"/>
      <c r="BB704" s="8"/>
      <c r="BC704" s="8"/>
      <c r="BD704" s="8"/>
      <c r="BE704" s="8"/>
      <c r="BF704" s="8"/>
      <c r="BG704" s="8"/>
      <c r="BH704" s="8"/>
      <c r="BI704" s="8"/>
      <c r="BJ704" s="8"/>
      <c r="BK704" s="8"/>
      <c r="BL704" s="8"/>
      <c r="BM704" s="8"/>
      <c r="BN704" s="8"/>
      <c r="BO704" s="8"/>
      <c r="BP704" s="8"/>
      <c r="BQ704" s="8"/>
      <c r="BR704" s="8"/>
      <c r="BS704" s="8"/>
      <c r="BT704" s="8"/>
      <c r="BU704" s="8"/>
      <c r="BV704" s="8"/>
      <c r="BW704" s="8"/>
      <c r="BX704" s="8"/>
      <c r="BY704" s="8"/>
      <c r="BZ704" s="8"/>
      <c r="CA704" s="8"/>
      <c r="CB704" s="8"/>
      <c r="CC704" s="8"/>
      <c r="CD704" s="8"/>
      <c r="CE704" s="8"/>
      <c r="CF704" s="8"/>
    </row>
    <row r="705" spans="1:84" ht="15.75" customHeight="1" x14ac:dyDescent="0.25">
      <c r="A705" s="8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27"/>
      <c r="W705" s="27"/>
      <c r="X705" s="27"/>
      <c r="Y705" s="27"/>
      <c r="Z705" s="27"/>
      <c r="AA705" s="8"/>
      <c r="AB705" s="8"/>
      <c r="AC705" s="8"/>
      <c r="AD705" s="8"/>
      <c r="AE705" s="8"/>
      <c r="AF705" s="8"/>
      <c r="AG705" s="8"/>
      <c r="AH705" s="8"/>
      <c r="AI705" s="8"/>
      <c r="AJ705" s="8"/>
      <c r="AK705" s="8"/>
      <c r="AL705" s="8"/>
      <c r="AM705" s="8"/>
      <c r="AN705" s="8"/>
      <c r="AO705" s="8"/>
      <c r="AP705" s="8"/>
      <c r="AQ705" s="8"/>
      <c r="AR705" s="8"/>
      <c r="AS705" s="8"/>
      <c r="AT705" s="8"/>
      <c r="AU705" s="8"/>
      <c r="AV705" s="8"/>
      <c r="AW705" s="8"/>
      <c r="AX705" s="8"/>
      <c r="AY705" s="8"/>
      <c r="AZ705" s="8"/>
      <c r="BA705" s="8"/>
      <c r="BB705" s="8"/>
      <c r="BC705" s="8"/>
      <c r="BD705" s="8"/>
      <c r="BE705" s="8"/>
      <c r="BF705" s="8"/>
      <c r="BG705" s="8"/>
      <c r="BH705" s="8"/>
      <c r="BI705" s="8"/>
      <c r="BJ705" s="8"/>
      <c r="BK705" s="8"/>
      <c r="BL705" s="8"/>
      <c r="BM705" s="8"/>
      <c r="BN705" s="8"/>
      <c r="BO705" s="8"/>
      <c r="BP705" s="8"/>
      <c r="BQ705" s="8"/>
      <c r="BR705" s="8"/>
      <c r="BS705" s="8"/>
      <c r="BT705" s="8"/>
      <c r="BU705" s="8"/>
      <c r="BV705" s="8"/>
      <c r="BW705" s="8"/>
      <c r="BX705" s="8"/>
      <c r="BY705" s="8"/>
      <c r="BZ705" s="8"/>
      <c r="CA705" s="8"/>
      <c r="CB705" s="8"/>
      <c r="CC705" s="8"/>
      <c r="CD705" s="8"/>
      <c r="CE705" s="8"/>
      <c r="CF705" s="8"/>
    </row>
    <row r="706" spans="1:84" ht="15.75" customHeight="1" x14ac:dyDescent="0.25">
      <c r="A706" s="8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27"/>
      <c r="W706" s="27"/>
      <c r="X706" s="27"/>
      <c r="Y706" s="27"/>
      <c r="Z706" s="27"/>
      <c r="AA706" s="8"/>
      <c r="AB706" s="8"/>
      <c r="AC706" s="8"/>
      <c r="AD706" s="8"/>
      <c r="AE706" s="8"/>
      <c r="AF706" s="8"/>
      <c r="AG706" s="8"/>
      <c r="AH706" s="8"/>
      <c r="AI706" s="8"/>
      <c r="AJ706" s="8"/>
      <c r="AK706" s="8"/>
      <c r="AL706" s="8"/>
      <c r="AM706" s="8"/>
      <c r="AN706" s="8"/>
      <c r="AO706" s="8"/>
      <c r="AP706" s="8"/>
      <c r="AQ706" s="8"/>
      <c r="AR706" s="8"/>
      <c r="AS706" s="8"/>
      <c r="AT706" s="8"/>
      <c r="AU706" s="8"/>
      <c r="AV706" s="8"/>
      <c r="AW706" s="8"/>
      <c r="AX706" s="8"/>
      <c r="AY706" s="8"/>
      <c r="AZ706" s="8"/>
      <c r="BA706" s="8"/>
      <c r="BB706" s="8"/>
      <c r="BC706" s="8"/>
      <c r="BD706" s="8"/>
      <c r="BE706" s="8"/>
      <c r="BF706" s="8"/>
      <c r="BG706" s="8"/>
      <c r="BH706" s="8"/>
      <c r="BI706" s="8"/>
      <c r="BJ706" s="8"/>
      <c r="BK706" s="8"/>
      <c r="BL706" s="8"/>
      <c r="BM706" s="8"/>
      <c r="BN706" s="8"/>
      <c r="BO706" s="8"/>
      <c r="BP706" s="8"/>
      <c r="BQ706" s="8"/>
      <c r="BR706" s="8"/>
      <c r="BS706" s="8"/>
      <c r="BT706" s="8"/>
      <c r="BU706" s="8"/>
      <c r="BV706" s="8"/>
      <c r="BW706" s="8"/>
      <c r="BX706" s="8"/>
      <c r="BY706" s="8"/>
      <c r="BZ706" s="8"/>
      <c r="CA706" s="8"/>
      <c r="CB706" s="8"/>
      <c r="CC706" s="8"/>
      <c r="CD706" s="8"/>
      <c r="CE706" s="8"/>
      <c r="CF706" s="8"/>
    </row>
    <row r="707" spans="1:84" ht="15.75" customHeight="1" x14ac:dyDescent="0.25">
      <c r="A707" s="8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27"/>
      <c r="W707" s="27"/>
      <c r="X707" s="27"/>
      <c r="Y707" s="27"/>
      <c r="Z707" s="27"/>
      <c r="AA707" s="8"/>
      <c r="AB707" s="8"/>
      <c r="AC707" s="8"/>
      <c r="AD707" s="8"/>
      <c r="AE707" s="8"/>
      <c r="AF707" s="8"/>
      <c r="AG707" s="8"/>
      <c r="AH707" s="8"/>
      <c r="AI707" s="8"/>
      <c r="AJ707" s="8"/>
      <c r="AK707" s="8"/>
      <c r="AL707" s="8"/>
      <c r="AM707" s="8"/>
      <c r="AN707" s="8"/>
      <c r="AO707" s="8"/>
      <c r="AP707" s="8"/>
      <c r="AQ707" s="8"/>
      <c r="AR707" s="8"/>
      <c r="AS707" s="8"/>
      <c r="AT707" s="8"/>
      <c r="AU707" s="8"/>
      <c r="AV707" s="8"/>
      <c r="AW707" s="8"/>
      <c r="AX707" s="8"/>
      <c r="AY707" s="8"/>
      <c r="AZ707" s="8"/>
      <c r="BA707" s="8"/>
      <c r="BB707" s="8"/>
      <c r="BC707" s="8"/>
      <c r="BD707" s="8"/>
      <c r="BE707" s="8"/>
      <c r="BF707" s="8"/>
      <c r="BG707" s="8"/>
      <c r="BH707" s="8"/>
      <c r="BI707" s="8"/>
      <c r="BJ707" s="8"/>
      <c r="BK707" s="8"/>
      <c r="BL707" s="8"/>
      <c r="BM707" s="8"/>
      <c r="BN707" s="8"/>
      <c r="BO707" s="8"/>
      <c r="BP707" s="8"/>
      <c r="BQ707" s="8"/>
      <c r="BR707" s="8"/>
      <c r="BS707" s="8"/>
      <c r="BT707" s="8"/>
      <c r="BU707" s="8"/>
      <c r="BV707" s="8"/>
      <c r="BW707" s="8"/>
      <c r="BX707" s="8"/>
      <c r="BY707" s="8"/>
      <c r="BZ707" s="8"/>
      <c r="CA707" s="8"/>
      <c r="CB707" s="8"/>
      <c r="CC707" s="8"/>
      <c r="CD707" s="8"/>
      <c r="CE707" s="8"/>
      <c r="CF707" s="8"/>
    </row>
    <row r="708" spans="1:84" ht="15.75" customHeight="1" x14ac:dyDescent="0.25">
      <c r="A708" s="8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27"/>
      <c r="W708" s="27"/>
      <c r="X708" s="27"/>
      <c r="Y708" s="27"/>
      <c r="Z708" s="27"/>
      <c r="AA708" s="8"/>
      <c r="AB708" s="8"/>
      <c r="AC708" s="8"/>
      <c r="AD708" s="8"/>
      <c r="AE708" s="8"/>
      <c r="AF708" s="8"/>
      <c r="AG708" s="8"/>
      <c r="AH708" s="8"/>
      <c r="AI708" s="8"/>
      <c r="AJ708" s="8"/>
      <c r="AK708" s="8"/>
      <c r="AL708" s="8"/>
      <c r="AM708" s="8"/>
      <c r="AN708" s="8"/>
      <c r="AO708" s="8"/>
      <c r="AP708" s="8"/>
      <c r="AQ708" s="8"/>
      <c r="AR708" s="8"/>
      <c r="AS708" s="8"/>
      <c r="AT708" s="8"/>
      <c r="AU708" s="8"/>
      <c r="AV708" s="8"/>
      <c r="AW708" s="8"/>
      <c r="AX708" s="8"/>
      <c r="AY708" s="8"/>
      <c r="AZ708" s="8"/>
      <c r="BA708" s="8"/>
      <c r="BB708" s="8"/>
      <c r="BC708" s="8"/>
      <c r="BD708" s="8"/>
      <c r="BE708" s="8"/>
      <c r="BF708" s="8"/>
      <c r="BG708" s="8"/>
      <c r="BH708" s="8"/>
      <c r="BI708" s="8"/>
      <c r="BJ708" s="8"/>
      <c r="BK708" s="8"/>
      <c r="BL708" s="8"/>
      <c r="BM708" s="8"/>
      <c r="BN708" s="8"/>
      <c r="BO708" s="8"/>
      <c r="BP708" s="8"/>
      <c r="BQ708" s="8"/>
      <c r="BR708" s="8"/>
      <c r="BS708" s="8"/>
      <c r="BT708" s="8"/>
      <c r="BU708" s="8"/>
      <c r="BV708" s="8"/>
      <c r="BW708" s="8"/>
      <c r="BX708" s="8"/>
      <c r="BY708" s="8"/>
      <c r="BZ708" s="8"/>
      <c r="CA708" s="8"/>
      <c r="CB708" s="8"/>
      <c r="CC708" s="8"/>
      <c r="CD708" s="8"/>
      <c r="CE708" s="8"/>
      <c r="CF708" s="8"/>
    </row>
    <row r="709" spans="1:84" ht="15.75" customHeight="1" x14ac:dyDescent="0.25">
      <c r="A709" s="8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  <c r="V709" s="27"/>
      <c r="W709" s="27"/>
      <c r="X709" s="27"/>
      <c r="Y709" s="27"/>
      <c r="Z709" s="27"/>
      <c r="AA709" s="8"/>
      <c r="AB709" s="8"/>
      <c r="AC709" s="8"/>
      <c r="AD709" s="8"/>
      <c r="AE709" s="8"/>
      <c r="AF709" s="8"/>
      <c r="AG709" s="8"/>
      <c r="AH709" s="8"/>
      <c r="AI709" s="8"/>
      <c r="AJ709" s="8"/>
      <c r="AK709" s="8"/>
      <c r="AL709" s="8"/>
      <c r="AM709" s="8"/>
      <c r="AN709" s="8"/>
      <c r="AO709" s="8"/>
      <c r="AP709" s="8"/>
      <c r="AQ709" s="8"/>
      <c r="AR709" s="8"/>
      <c r="AS709" s="8"/>
      <c r="AT709" s="8"/>
      <c r="AU709" s="8"/>
      <c r="AV709" s="8"/>
      <c r="AW709" s="8"/>
      <c r="AX709" s="8"/>
      <c r="AY709" s="8"/>
      <c r="AZ709" s="8"/>
      <c r="BA709" s="8"/>
      <c r="BB709" s="8"/>
      <c r="BC709" s="8"/>
      <c r="BD709" s="8"/>
      <c r="BE709" s="8"/>
      <c r="BF709" s="8"/>
      <c r="BG709" s="8"/>
      <c r="BH709" s="8"/>
      <c r="BI709" s="8"/>
      <c r="BJ709" s="8"/>
      <c r="BK709" s="8"/>
      <c r="BL709" s="8"/>
      <c r="BM709" s="8"/>
      <c r="BN709" s="8"/>
      <c r="BO709" s="8"/>
      <c r="BP709" s="8"/>
      <c r="BQ709" s="8"/>
      <c r="BR709" s="8"/>
      <c r="BS709" s="8"/>
      <c r="BT709" s="8"/>
      <c r="BU709" s="8"/>
      <c r="BV709" s="8"/>
      <c r="BW709" s="8"/>
      <c r="BX709" s="8"/>
      <c r="BY709" s="8"/>
      <c r="BZ709" s="8"/>
      <c r="CA709" s="8"/>
      <c r="CB709" s="8"/>
      <c r="CC709" s="8"/>
      <c r="CD709" s="8"/>
      <c r="CE709" s="8"/>
      <c r="CF709" s="8"/>
    </row>
    <row r="710" spans="1:84" ht="15.75" customHeight="1" x14ac:dyDescent="0.25">
      <c r="A710" s="8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27"/>
      <c r="W710" s="27"/>
      <c r="X710" s="27"/>
      <c r="Y710" s="27"/>
      <c r="Z710" s="27"/>
      <c r="AA710" s="8"/>
      <c r="AB710" s="8"/>
      <c r="AC710" s="8"/>
      <c r="AD710" s="8"/>
      <c r="AE710" s="8"/>
      <c r="AF710" s="8"/>
      <c r="AG710" s="8"/>
      <c r="AH710" s="8"/>
      <c r="AI710" s="8"/>
      <c r="AJ710" s="8"/>
      <c r="AK710" s="8"/>
      <c r="AL710" s="8"/>
      <c r="AM710" s="8"/>
      <c r="AN710" s="8"/>
      <c r="AO710" s="8"/>
      <c r="AP710" s="8"/>
      <c r="AQ710" s="8"/>
      <c r="AR710" s="8"/>
      <c r="AS710" s="8"/>
      <c r="AT710" s="8"/>
      <c r="AU710" s="8"/>
      <c r="AV710" s="8"/>
      <c r="AW710" s="8"/>
      <c r="AX710" s="8"/>
      <c r="AY710" s="8"/>
      <c r="AZ710" s="8"/>
      <c r="BA710" s="8"/>
      <c r="BB710" s="8"/>
      <c r="BC710" s="8"/>
      <c r="BD710" s="8"/>
      <c r="BE710" s="8"/>
      <c r="BF710" s="8"/>
      <c r="BG710" s="8"/>
      <c r="BH710" s="8"/>
      <c r="BI710" s="8"/>
      <c r="BJ710" s="8"/>
      <c r="BK710" s="8"/>
      <c r="BL710" s="8"/>
      <c r="BM710" s="8"/>
      <c r="BN710" s="8"/>
      <c r="BO710" s="8"/>
      <c r="BP710" s="8"/>
      <c r="BQ710" s="8"/>
      <c r="BR710" s="8"/>
      <c r="BS710" s="8"/>
      <c r="BT710" s="8"/>
      <c r="BU710" s="8"/>
      <c r="BV710" s="8"/>
      <c r="BW710" s="8"/>
      <c r="BX710" s="8"/>
      <c r="BY710" s="8"/>
      <c r="BZ710" s="8"/>
      <c r="CA710" s="8"/>
      <c r="CB710" s="8"/>
      <c r="CC710" s="8"/>
      <c r="CD710" s="8"/>
      <c r="CE710" s="8"/>
      <c r="CF710" s="8"/>
    </row>
    <row r="711" spans="1:84" ht="15.75" customHeight="1" x14ac:dyDescent="0.25">
      <c r="A711" s="8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27"/>
      <c r="W711" s="27"/>
      <c r="X711" s="27"/>
      <c r="Y711" s="27"/>
      <c r="Z711" s="27"/>
      <c r="AA711" s="8"/>
      <c r="AB711" s="8"/>
      <c r="AC711" s="8"/>
      <c r="AD711" s="8"/>
      <c r="AE711" s="8"/>
      <c r="AF711" s="8"/>
      <c r="AG711" s="8"/>
      <c r="AH711" s="8"/>
      <c r="AI711" s="8"/>
      <c r="AJ711" s="8"/>
      <c r="AK711" s="8"/>
      <c r="AL711" s="8"/>
      <c r="AM711" s="8"/>
      <c r="AN711" s="8"/>
      <c r="AO711" s="8"/>
      <c r="AP711" s="8"/>
      <c r="AQ711" s="8"/>
      <c r="AR711" s="8"/>
      <c r="AS711" s="8"/>
      <c r="AT711" s="8"/>
      <c r="AU711" s="8"/>
      <c r="AV711" s="8"/>
      <c r="AW711" s="8"/>
      <c r="AX711" s="8"/>
      <c r="AY711" s="8"/>
      <c r="AZ711" s="8"/>
      <c r="BA711" s="8"/>
      <c r="BB711" s="8"/>
      <c r="BC711" s="8"/>
      <c r="BD711" s="8"/>
      <c r="BE711" s="8"/>
      <c r="BF711" s="8"/>
      <c r="BG711" s="8"/>
      <c r="BH711" s="8"/>
      <c r="BI711" s="8"/>
      <c r="BJ711" s="8"/>
      <c r="BK711" s="8"/>
      <c r="BL711" s="8"/>
      <c r="BM711" s="8"/>
      <c r="BN711" s="8"/>
      <c r="BO711" s="8"/>
      <c r="BP711" s="8"/>
      <c r="BQ711" s="8"/>
      <c r="BR711" s="8"/>
      <c r="BS711" s="8"/>
      <c r="BT711" s="8"/>
      <c r="BU711" s="8"/>
      <c r="BV711" s="8"/>
      <c r="BW711" s="8"/>
      <c r="BX711" s="8"/>
      <c r="BY711" s="8"/>
      <c r="BZ711" s="8"/>
      <c r="CA711" s="8"/>
      <c r="CB711" s="8"/>
      <c r="CC711" s="8"/>
      <c r="CD711" s="8"/>
      <c r="CE711" s="8"/>
      <c r="CF711" s="8"/>
    </row>
    <row r="712" spans="1:84" ht="15.75" customHeight="1" x14ac:dyDescent="0.25">
      <c r="A712" s="8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27"/>
      <c r="W712" s="27"/>
      <c r="X712" s="27"/>
      <c r="Y712" s="27"/>
      <c r="Z712" s="27"/>
      <c r="AA712" s="8"/>
      <c r="AB712" s="8"/>
      <c r="AC712" s="8"/>
      <c r="AD712" s="8"/>
      <c r="AE712" s="8"/>
      <c r="AF712" s="8"/>
      <c r="AG712" s="8"/>
      <c r="AH712" s="8"/>
      <c r="AI712" s="8"/>
      <c r="AJ712" s="8"/>
      <c r="AK712" s="8"/>
      <c r="AL712" s="8"/>
      <c r="AM712" s="8"/>
      <c r="AN712" s="8"/>
      <c r="AO712" s="8"/>
      <c r="AP712" s="8"/>
      <c r="AQ712" s="8"/>
      <c r="AR712" s="8"/>
      <c r="AS712" s="8"/>
      <c r="AT712" s="8"/>
      <c r="AU712" s="8"/>
      <c r="AV712" s="8"/>
      <c r="AW712" s="8"/>
      <c r="AX712" s="8"/>
      <c r="AY712" s="8"/>
      <c r="AZ712" s="8"/>
      <c r="BA712" s="8"/>
      <c r="BB712" s="8"/>
      <c r="BC712" s="8"/>
      <c r="BD712" s="8"/>
      <c r="BE712" s="8"/>
      <c r="BF712" s="8"/>
      <c r="BG712" s="8"/>
      <c r="BH712" s="8"/>
      <c r="BI712" s="8"/>
      <c r="BJ712" s="8"/>
      <c r="BK712" s="8"/>
      <c r="BL712" s="8"/>
      <c r="BM712" s="8"/>
      <c r="BN712" s="8"/>
      <c r="BO712" s="8"/>
      <c r="BP712" s="8"/>
      <c r="BQ712" s="8"/>
      <c r="BR712" s="8"/>
      <c r="BS712" s="8"/>
      <c r="BT712" s="8"/>
      <c r="BU712" s="8"/>
      <c r="BV712" s="8"/>
      <c r="BW712" s="8"/>
      <c r="BX712" s="8"/>
      <c r="BY712" s="8"/>
      <c r="BZ712" s="8"/>
      <c r="CA712" s="8"/>
      <c r="CB712" s="8"/>
      <c r="CC712" s="8"/>
      <c r="CD712" s="8"/>
      <c r="CE712" s="8"/>
      <c r="CF712" s="8"/>
    </row>
    <row r="713" spans="1:84" ht="15.75" customHeight="1" x14ac:dyDescent="0.25">
      <c r="A713" s="8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27"/>
      <c r="W713" s="27"/>
      <c r="X713" s="27"/>
      <c r="Y713" s="27"/>
      <c r="Z713" s="27"/>
      <c r="AA713" s="8"/>
      <c r="AB713" s="8"/>
      <c r="AC713" s="8"/>
      <c r="AD713" s="8"/>
      <c r="AE713" s="8"/>
      <c r="AF713" s="8"/>
      <c r="AG713" s="8"/>
      <c r="AH713" s="8"/>
      <c r="AI713" s="8"/>
      <c r="AJ713" s="8"/>
      <c r="AK713" s="8"/>
      <c r="AL713" s="8"/>
      <c r="AM713" s="8"/>
      <c r="AN713" s="8"/>
      <c r="AO713" s="8"/>
      <c r="AP713" s="8"/>
      <c r="AQ713" s="8"/>
      <c r="AR713" s="8"/>
      <c r="AS713" s="8"/>
      <c r="AT713" s="8"/>
      <c r="AU713" s="8"/>
      <c r="AV713" s="8"/>
      <c r="AW713" s="8"/>
      <c r="AX713" s="8"/>
      <c r="AY713" s="8"/>
      <c r="AZ713" s="8"/>
      <c r="BA713" s="8"/>
      <c r="BB713" s="8"/>
      <c r="BC713" s="8"/>
      <c r="BD713" s="8"/>
      <c r="BE713" s="8"/>
      <c r="BF713" s="8"/>
      <c r="BG713" s="8"/>
      <c r="BH713" s="8"/>
      <c r="BI713" s="8"/>
      <c r="BJ713" s="8"/>
      <c r="BK713" s="8"/>
      <c r="BL713" s="8"/>
      <c r="BM713" s="8"/>
      <c r="BN713" s="8"/>
      <c r="BO713" s="8"/>
      <c r="BP713" s="8"/>
      <c r="BQ713" s="8"/>
      <c r="BR713" s="8"/>
      <c r="BS713" s="8"/>
      <c r="BT713" s="8"/>
      <c r="BU713" s="8"/>
      <c r="BV713" s="8"/>
      <c r="BW713" s="8"/>
      <c r="BX713" s="8"/>
      <c r="BY713" s="8"/>
      <c r="BZ713" s="8"/>
      <c r="CA713" s="8"/>
      <c r="CB713" s="8"/>
      <c r="CC713" s="8"/>
      <c r="CD713" s="8"/>
      <c r="CE713" s="8"/>
      <c r="CF713" s="8"/>
    </row>
    <row r="714" spans="1:84" ht="15.75" customHeight="1" x14ac:dyDescent="0.25">
      <c r="A714" s="8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27"/>
      <c r="W714" s="27"/>
      <c r="X714" s="27"/>
      <c r="Y714" s="27"/>
      <c r="Z714" s="27"/>
      <c r="AA714" s="8"/>
      <c r="AB714" s="8"/>
      <c r="AC714" s="8"/>
      <c r="AD714" s="8"/>
      <c r="AE714" s="8"/>
      <c r="AF714" s="8"/>
      <c r="AG714" s="8"/>
      <c r="AH714" s="8"/>
      <c r="AI714" s="8"/>
      <c r="AJ714" s="8"/>
      <c r="AK714" s="8"/>
      <c r="AL714" s="8"/>
      <c r="AM714" s="8"/>
      <c r="AN714" s="8"/>
      <c r="AO714" s="8"/>
      <c r="AP714" s="8"/>
      <c r="AQ714" s="8"/>
      <c r="AR714" s="8"/>
      <c r="AS714" s="8"/>
      <c r="AT714" s="8"/>
      <c r="AU714" s="8"/>
      <c r="AV714" s="8"/>
      <c r="AW714" s="8"/>
      <c r="AX714" s="8"/>
      <c r="AY714" s="8"/>
      <c r="AZ714" s="8"/>
      <c r="BA714" s="8"/>
      <c r="BB714" s="8"/>
      <c r="BC714" s="8"/>
      <c r="BD714" s="8"/>
      <c r="BE714" s="8"/>
      <c r="BF714" s="8"/>
      <c r="BG714" s="8"/>
      <c r="BH714" s="8"/>
      <c r="BI714" s="8"/>
      <c r="BJ714" s="8"/>
      <c r="BK714" s="8"/>
      <c r="BL714" s="8"/>
      <c r="BM714" s="8"/>
      <c r="BN714" s="8"/>
      <c r="BO714" s="8"/>
      <c r="BP714" s="8"/>
      <c r="BQ714" s="8"/>
      <c r="BR714" s="8"/>
      <c r="BS714" s="8"/>
      <c r="BT714" s="8"/>
      <c r="BU714" s="8"/>
      <c r="BV714" s="8"/>
      <c r="BW714" s="8"/>
      <c r="BX714" s="8"/>
      <c r="BY714" s="8"/>
      <c r="BZ714" s="8"/>
      <c r="CA714" s="8"/>
      <c r="CB714" s="8"/>
      <c r="CC714" s="8"/>
      <c r="CD714" s="8"/>
      <c r="CE714" s="8"/>
      <c r="CF714" s="8"/>
    </row>
    <row r="715" spans="1:84" ht="15.75" customHeight="1" x14ac:dyDescent="0.25">
      <c r="A715" s="8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27"/>
      <c r="W715" s="27"/>
      <c r="X715" s="27"/>
      <c r="Y715" s="27"/>
      <c r="Z715" s="27"/>
      <c r="AA715" s="8"/>
      <c r="AB715" s="8"/>
      <c r="AC715" s="8"/>
      <c r="AD715" s="8"/>
      <c r="AE715" s="8"/>
      <c r="AF715" s="8"/>
      <c r="AG715" s="8"/>
      <c r="AH715" s="8"/>
      <c r="AI715" s="8"/>
      <c r="AJ715" s="8"/>
      <c r="AK715" s="8"/>
      <c r="AL715" s="8"/>
      <c r="AM715" s="8"/>
      <c r="AN715" s="8"/>
      <c r="AO715" s="8"/>
      <c r="AP715" s="8"/>
      <c r="AQ715" s="8"/>
      <c r="AR715" s="8"/>
      <c r="AS715" s="8"/>
      <c r="AT715" s="8"/>
      <c r="AU715" s="8"/>
      <c r="AV715" s="8"/>
      <c r="AW715" s="8"/>
      <c r="AX715" s="8"/>
      <c r="AY715" s="8"/>
      <c r="AZ715" s="8"/>
      <c r="BA715" s="8"/>
      <c r="BB715" s="8"/>
      <c r="BC715" s="8"/>
      <c r="BD715" s="8"/>
      <c r="BE715" s="8"/>
      <c r="BF715" s="8"/>
      <c r="BG715" s="8"/>
      <c r="BH715" s="8"/>
      <c r="BI715" s="8"/>
      <c r="BJ715" s="8"/>
      <c r="BK715" s="8"/>
      <c r="BL715" s="8"/>
      <c r="BM715" s="8"/>
      <c r="BN715" s="8"/>
      <c r="BO715" s="8"/>
      <c r="BP715" s="8"/>
      <c r="BQ715" s="8"/>
      <c r="BR715" s="8"/>
      <c r="BS715" s="8"/>
      <c r="BT715" s="8"/>
      <c r="BU715" s="8"/>
      <c r="BV715" s="8"/>
      <c r="BW715" s="8"/>
      <c r="BX715" s="8"/>
      <c r="BY715" s="8"/>
      <c r="BZ715" s="8"/>
      <c r="CA715" s="8"/>
      <c r="CB715" s="8"/>
      <c r="CC715" s="8"/>
      <c r="CD715" s="8"/>
      <c r="CE715" s="8"/>
      <c r="CF715" s="8"/>
    </row>
    <row r="716" spans="1:84" ht="15.75" customHeight="1" x14ac:dyDescent="0.25">
      <c r="A716" s="8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27"/>
      <c r="W716" s="27"/>
      <c r="X716" s="27"/>
      <c r="Y716" s="27"/>
      <c r="Z716" s="27"/>
      <c r="AA716" s="8"/>
      <c r="AB716" s="8"/>
      <c r="AC716" s="8"/>
      <c r="AD716" s="8"/>
      <c r="AE716" s="8"/>
      <c r="AF716" s="8"/>
      <c r="AG716" s="8"/>
      <c r="AH716" s="8"/>
      <c r="AI716" s="8"/>
      <c r="AJ716" s="8"/>
      <c r="AK716" s="8"/>
      <c r="AL716" s="8"/>
      <c r="AM716" s="8"/>
      <c r="AN716" s="8"/>
      <c r="AO716" s="8"/>
      <c r="AP716" s="8"/>
      <c r="AQ716" s="8"/>
      <c r="AR716" s="8"/>
      <c r="AS716" s="8"/>
      <c r="AT716" s="8"/>
      <c r="AU716" s="8"/>
      <c r="AV716" s="8"/>
      <c r="AW716" s="8"/>
      <c r="AX716" s="8"/>
      <c r="AY716" s="8"/>
      <c r="AZ716" s="8"/>
      <c r="BA716" s="8"/>
      <c r="BB716" s="8"/>
      <c r="BC716" s="8"/>
      <c r="BD716" s="8"/>
      <c r="BE716" s="8"/>
      <c r="BF716" s="8"/>
      <c r="BG716" s="8"/>
      <c r="BH716" s="8"/>
      <c r="BI716" s="8"/>
      <c r="BJ716" s="8"/>
      <c r="BK716" s="8"/>
      <c r="BL716" s="8"/>
      <c r="BM716" s="8"/>
      <c r="BN716" s="8"/>
      <c r="BO716" s="8"/>
      <c r="BP716" s="8"/>
      <c r="BQ716" s="8"/>
      <c r="BR716" s="8"/>
      <c r="BS716" s="8"/>
      <c r="BT716" s="8"/>
      <c r="BU716" s="8"/>
      <c r="BV716" s="8"/>
      <c r="BW716" s="8"/>
      <c r="BX716" s="8"/>
      <c r="BY716" s="8"/>
      <c r="BZ716" s="8"/>
      <c r="CA716" s="8"/>
      <c r="CB716" s="8"/>
      <c r="CC716" s="8"/>
      <c r="CD716" s="8"/>
      <c r="CE716" s="8"/>
      <c r="CF716" s="8"/>
    </row>
    <row r="717" spans="1:84" ht="15.75" customHeight="1" x14ac:dyDescent="0.25">
      <c r="A717" s="8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27"/>
      <c r="W717" s="27"/>
      <c r="X717" s="27"/>
      <c r="Y717" s="27"/>
      <c r="Z717" s="27"/>
      <c r="AA717" s="8"/>
      <c r="AB717" s="8"/>
      <c r="AC717" s="8"/>
      <c r="AD717" s="8"/>
      <c r="AE717" s="8"/>
      <c r="AF717" s="8"/>
      <c r="AG717" s="8"/>
      <c r="AH717" s="8"/>
      <c r="AI717" s="8"/>
      <c r="AJ717" s="8"/>
      <c r="AK717" s="8"/>
      <c r="AL717" s="8"/>
      <c r="AM717" s="8"/>
      <c r="AN717" s="8"/>
      <c r="AO717" s="8"/>
      <c r="AP717" s="8"/>
      <c r="AQ717" s="8"/>
      <c r="AR717" s="8"/>
      <c r="AS717" s="8"/>
      <c r="AT717" s="8"/>
      <c r="AU717" s="8"/>
      <c r="AV717" s="8"/>
      <c r="AW717" s="8"/>
      <c r="AX717" s="8"/>
      <c r="AY717" s="8"/>
      <c r="AZ717" s="8"/>
      <c r="BA717" s="8"/>
      <c r="BB717" s="8"/>
      <c r="BC717" s="8"/>
      <c r="BD717" s="8"/>
      <c r="BE717" s="8"/>
      <c r="BF717" s="8"/>
      <c r="BG717" s="8"/>
      <c r="BH717" s="8"/>
      <c r="BI717" s="8"/>
      <c r="BJ717" s="8"/>
      <c r="BK717" s="8"/>
      <c r="BL717" s="8"/>
      <c r="BM717" s="8"/>
      <c r="BN717" s="8"/>
      <c r="BO717" s="8"/>
      <c r="BP717" s="8"/>
      <c r="BQ717" s="8"/>
      <c r="BR717" s="8"/>
      <c r="BS717" s="8"/>
      <c r="BT717" s="8"/>
      <c r="BU717" s="8"/>
      <c r="BV717" s="8"/>
      <c r="BW717" s="8"/>
      <c r="BX717" s="8"/>
      <c r="BY717" s="8"/>
      <c r="BZ717" s="8"/>
      <c r="CA717" s="8"/>
      <c r="CB717" s="8"/>
      <c r="CC717" s="8"/>
      <c r="CD717" s="8"/>
      <c r="CE717" s="8"/>
      <c r="CF717" s="8"/>
    </row>
    <row r="718" spans="1:84" ht="15.75" customHeight="1" x14ac:dyDescent="0.25">
      <c r="A718" s="8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27"/>
      <c r="W718" s="27"/>
      <c r="X718" s="27"/>
      <c r="Y718" s="27"/>
      <c r="Z718" s="27"/>
      <c r="AA718" s="8"/>
      <c r="AB718" s="8"/>
      <c r="AC718" s="8"/>
      <c r="AD718" s="8"/>
      <c r="AE718" s="8"/>
      <c r="AF718" s="8"/>
      <c r="AG718" s="8"/>
      <c r="AH718" s="8"/>
      <c r="AI718" s="8"/>
      <c r="AJ718" s="8"/>
      <c r="AK718" s="8"/>
      <c r="AL718" s="8"/>
      <c r="AM718" s="8"/>
      <c r="AN718" s="8"/>
      <c r="AO718" s="8"/>
      <c r="AP718" s="8"/>
      <c r="AQ718" s="8"/>
      <c r="AR718" s="8"/>
      <c r="AS718" s="8"/>
      <c r="AT718" s="8"/>
      <c r="AU718" s="8"/>
      <c r="AV718" s="8"/>
      <c r="AW718" s="8"/>
      <c r="AX718" s="8"/>
      <c r="AY718" s="8"/>
      <c r="AZ718" s="8"/>
      <c r="BA718" s="8"/>
      <c r="BB718" s="8"/>
      <c r="BC718" s="8"/>
      <c r="BD718" s="8"/>
      <c r="BE718" s="8"/>
      <c r="BF718" s="8"/>
      <c r="BG718" s="8"/>
      <c r="BH718" s="8"/>
      <c r="BI718" s="8"/>
      <c r="BJ718" s="8"/>
      <c r="BK718" s="8"/>
      <c r="BL718" s="8"/>
      <c r="BM718" s="8"/>
      <c r="BN718" s="8"/>
      <c r="BO718" s="8"/>
      <c r="BP718" s="8"/>
      <c r="BQ718" s="8"/>
      <c r="BR718" s="8"/>
      <c r="BS718" s="8"/>
      <c r="BT718" s="8"/>
      <c r="BU718" s="8"/>
      <c r="BV718" s="8"/>
      <c r="BW718" s="8"/>
      <c r="BX718" s="8"/>
      <c r="BY718" s="8"/>
      <c r="BZ718" s="8"/>
      <c r="CA718" s="8"/>
      <c r="CB718" s="8"/>
      <c r="CC718" s="8"/>
      <c r="CD718" s="8"/>
      <c r="CE718" s="8"/>
      <c r="CF718" s="8"/>
    </row>
    <row r="719" spans="1:84" ht="15.75" customHeight="1" x14ac:dyDescent="0.25">
      <c r="A719" s="8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27"/>
      <c r="W719" s="27"/>
      <c r="X719" s="27"/>
      <c r="Y719" s="27"/>
      <c r="Z719" s="27"/>
      <c r="AA719" s="8"/>
      <c r="AB719" s="8"/>
      <c r="AC719" s="8"/>
      <c r="AD719" s="8"/>
      <c r="AE719" s="8"/>
      <c r="AF719" s="8"/>
      <c r="AG719" s="8"/>
      <c r="AH719" s="8"/>
      <c r="AI719" s="8"/>
      <c r="AJ719" s="8"/>
      <c r="AK719" s="8"/>
      <c r="AL719" s="8"/>
      <c r="AM719" s="8"/>
      <c r="AN719" s="8"/>
      <c r="AO719" s="8"/>
      <c r="AP719" s="8"/>
      <c r="AQ719" s="8"/>
      <c r="AR719" s="8"/>
      <c r="AS719" s="8"/>
      <c r="AT719" s="8"/>
      <c r="AU719" s="8"/>
      <c r="AV719" s="8"/>
      <c r="AW719" s="8"/>
      <c r="AX719" s="8"/>
      <c r="AY719" s="8"/>
      <c r="AZ719" s="8"/>
      <c r="BA719" s="8"/>
      <c r="BB719" s="8"/>
      <c r="BC719" s="8"/>
      <c r="BD719" s="8"/>
      <c r="BE719" s="8"/>
      <c r="BF719" s="8"/>
      <c r="BG719" s="8"/>
      <c r="BH719" s="8"/>
      <c r="BI719" s="8"/>
      <c r="BJ719" s="8"/>
      <c r="BK719" s="8"/>
      <c r="BL719" s="8"/>
      <c r="BM719" s="8"/>
      <c r="BN719" s="8"/>
      <c r="BO719" s="8"/>
      <c r="BP719" s="8"/>
      <c r="BQ719" s="8"/>
      <c r="BR719" s="8"/>
      <c r="BS719" s="8"/>
      <c r="BT719" s="8"/>
      <c r="BU719" s="8"/>
      <c r="BV719" s="8"/>
      <c r="BW719" s="8"/>
      <c r="BX719" s="8"/>
      <c r="BY719" s="8"/>
      <c r="BZ719" s="8"/>
      <c r="CA719" s="8"/>
      <c r="CB719" s="8"/>
      <c r="CC719" s="8"/>
      <c r="CD719" s="8"/>
      <c r="CE719" s="8"/>
      <c r="CF719" s="8"/>
    </row>
    <row r="720" spans="1:84" ht="15.75" customHeight="1" x14ac:dyDescent="0.25">
      <c r="A720" s="8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27"/>
      <c r="W720" s="27"/>
      <c r="X720" s="27"/>
      <c r="Y720" s="27"/>
      <c r="Z720" s="27"/>
      <c r="AA720" s="8"/>
      <c r="AB720" s="8"/>
      <c r="AC720" s="8"/>
      <c r="AD720" s="8"/>
      <c r="AE720" s="8"/>
      <c r="AF720" s="8"/>
      <c r="AG720" s="8"/>
      <c r="AH720" s="8"/>
      <c r="AI720" s="8"/>
      <c r="AJ720" s="8"/>
      <c r="AK720" s="8"/>
      <c r="AL720" s="8"/>
      <c r="AM720" s="8"/>
      <c r="AN720" s="8"/>
      <c r="AO720" s="8"/>
      <c r="AP720" s="8"/>
      <c r="AQ720" s="8"/>
      <c r="AR720" s="8"/>
      <c r="AS720" s="8"/>
      <c r="AT720" s="8"/>
      <c r="AU720" s="8"/>
      <c r="AV720" s="8"/>
      <c r="AW720" s="8"/>
      <c r="AX720" s="8"/>
      <c r="AY720" s="8"/>
      <c r="AZ720" s="8"/>
      <c r="BA720" s="8"/>
      <c r="BB720" s="8"/>
      <c r="BC720" s="8"/>
      <c r="BD720" s="8"/>
      <c r="BE720" s="8"/>
      <c r="BF720" s="8"/>
      <c r="BG720" s="8"/>
      <c r="BH720" s="8"/>
      <c r="BI720" s="8"/>
      <c r="BJ720" s="8"/>
      <c r="BK720" s="8"/>
      <c r="BL720" s="8"/>
      <c r="BM720" s="8"/>
      <c r="BN720" s="8"/>
      <c r="BO720" s="8"/>
      <c r="BP720" s="8"/>
      <c r="BQ720" s="8"/>
      <c r="BR720" s="8"/>
      <c r="BS720" s="8"/>
      <c r="BT720" s="8"/>
      <c r="BU720" s="8"/>
      <c r="BV720" s="8"/>
      <c r="BW720" s="8"/>
      <c r="BX720" s="8"/>
      <c r="BY720" s="8"/>
      <c r="BZ720" s="8"/>
      <c r="CA720" s="8"/>
      <c r="CB720" s="8"/>
      <c r="CC720" s="8"/>
      <c r="CD720" s="8"/>
      <c r="CE720" s="8"/>
      <c r="CF720" s="8"/>
    </row>
    <row r="721" spans="1:84" ht="15.75" customHeight="1" x14ac:dyDescent="0.25">
      <c r="A721" s="8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27"/>
      <c r="W721" s="27"/>
      <c r="X721" s="27"/>
      <c r="Y721" s="27"/>
      <c r="Z721" s="27"/>
      <c r="AA721" s="8"/>
      <c r="AB721" s="8"/>
      <c r="AC721" s="8"/>
      <c r="AD721" s="8"/>
      <c r="AE721" s="8"/>
      <c r="AF721" s="8"/>
      <c r="AG721" s="8"/>
      <c r="AH721" s="8"/>
      <c r="AI721" s="8"/>
      <c r="AJ721" s="8"/>
      <c r="AK721" s="8"/>
      <c r="AL721" s="8"/>
      <c r="AM721" s="8"/>
      <c r="AN721" s="8"/>
      <c r="AO721" s="8"/>
      <c r="AP721" s="8"/>
      <c r="AQ721" s="8"/>
      <c r="AR721" s="8"/>
      <c r="AS721" s="8"/>
      <c r="AT721" s="8"/>
      <c r="AU721" s="8"/>
      <c r="AV721" s="8"/>
      <c r="AW721" s="8"/>
      <c r="AX721" s="8"/>
      <c r="AY721" s="8"/>
      <c r="AZ721" s="8"/>
      <c r="BA721" s="8"/>
      <c r="BB721" s="8"/>
      <c r="BC721" s="8"/>
      <c r="BD721" s="8"/>
      <c r="BE721" s="8"/>
      <c r="BF721" s="8"/>
      <c r="BG721" s="8"/>
      <c r="BH721" s="8"/>
      <c r="BI721" s="8"/>
      <c r="BJ721" s="8"/>
      <c r="BK721" s="8"/>
      <c r="BL721" s="8"/>
      <c r="BM721" s="8"/>
      <c r="BN721" s="8"/>
      <c r="BO721" s="8"/>
      <c r="BP721" s="8"/>
      <c r="BQ721" s="8"/>
      <c r="BR721" s="8"/>
      <c r="BS721" s="8"/>
      <c r="BT721" s="8"/>
      <c r="BU721" s="8"/>
      <c r="BV721" s="8"/>
      <c r="BW721" s="8"/>
      <c r="BX721" s="8"/>
      <c r="BY721" s="8"/>
      <c r="BZ721" s="8"/>
      <c r="CA721" s="8"/>
      <c r="CB721" s="8"/>
      <c r="CC721" s="8"/>
      <c r="CD721" s="8"/>
      <c r="CE721" s="8"/>
      <c r="CF721" s="8"/>
    </row>
    <row r="722" spans="1:84" ht="15.75" customHeight="1" x14ac:dyDescent="0.25">
      <c r="A722" s="8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27"/>
      <c r="W722" s="27"/>
      <c r="X722" s="27"/>
      <c r="Y722" s="27"/>
      <c r="Z722" s="27"/>
      <c r="AA722" s="8"/>
      <c r="AB722" s="8"/>
      <c r="AC722" s="8"/>
      <c r="AD722" s="8"/>
      <c r="AE722" s="8"/>
      <c r="AF722" s="8"/>
      <c r="AG722" s="8"/>
      <c r="AH722" s="8"/>
      <c r="AI722" s="8"/>
      <c r="AJ722" s="8"/>
      <c r="AK722" s="8"/>
      <c r="AL722" s="8"/>
      <c r="AM722" s="8"/>
      <c r="AN722" s="8"/>
      <c r="AO722" s="8"/>
      <c r="AP722" s="8"/>
      <c r="AQ722" s="8"/>
      <c r="AR722" s="8"/>
      <c r="AS722" s="8"/>
      <c r="AT722" s="8"/>
      <c r="AU722" s="8"/>
      <c r="AV722" s="8"/>
      <c r="AW722" s="8"/>
      <c r="AX722" s="8"/>
      <c r="AY722" s="8"/>
      <c r="AZ722" s="8"/>
      <c r="BA722" s="8"/>
      <c r="BB722" s="8"/>
      <c r="BC722" s="8"/>
      <c r="BD722" s="8"/>
      <c r="BE722" s="8"/>
      <c r="BF722" s="8"/>
      <c r="BG722" s="8"/>
      <c r="BH722" s="8"/>
      <c r="BI722" s="8"/>
      <c r="BJ722" s="8"/>
      <c r="BK722" s="8"/>
      <c r="BL722" s="8"/>
      <c r="BM722" s="8"/>
      <c r="BN722" s="8"/>
      <c r="BO722" s="8"/>
      <c r="BP722" s="8"/>
      <c r="BQ722" s="8"/>
      <c r="BR722" s="8"/>
      <c r="BS722" s="8"/>
      <c r="BT722" s="8"/>
      <c r="BU722" s="8"/>
      <c r="BV722" s="8"/>
      <c r="BW722" s="8"/>
      <c r="BX722" s="8"/>
      <c r="BY722" s="8"/>
      <c r="BZ722" s="8"/>
      <c r="CA722" s="8"/>
      <c r="CB722" s="8"/>
      <c r="CC722" s="8"/>
      <c r="CD722" s="8"/>
      <c r="CE722" s="8"/>
      <c r="CF722" s="8"/>
    </row>
    <row r="723" spans="1:84" ht="15.75" customHeight="1" x14ac:dyDescent="0.25">
      <c r="A723" s="8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27"/>
      <c r="W723" s="27"/>
      <c r="X723" s="27"/>
      <c r="Y723" s="27"/>
      <c r="Z723" s="27"/>
      <c r="AA723" s="8"/>
      <c r="AB723" s="8"/>
      <c r="AC723" s="8"/>
      <c r="AD723" s="8"/>
      <c r="AE723" s="8"/>
      <c r="AF723" s="8"/>
      <c r="AG723" s="8"/>
      <c r="AH723" s="8"/>
      <c r="AI723" s="8"/>
      <c r="AJ723" s="8"/>
      <c r="AK723" s="8"/>
      <c r="AL723" s="8"/>
      <c r="AM723" s="8"/>
      <c r="AN723" s="8"/>
      <c r="AO723" s="8"/>
      <c r="AP723" s="8"/>
      <c r="AQ723" s="8"/>
      <c r="AR723" s="8"/>
      <c r="AS723" s="8"/>
      <c r="AT723" s="8"/>
      <c r="AU723" s="8"/>
      <c r="AV723" s="8"/>
      <c r="AW723" s="8"/>
      <c r="AX723" s="8"/>
      <c r="AY723" s="8"/>
      <c r="AZ723" s="8"/>
      <c r="BA723" s="8"/>
      <c r="BB723" s="8"/>
      <c r="BC723" s="8"/>
      <c r="BD723" s="8"/>
      <c r="BE723" s="8"/>
      <c r="BF723" s="8"/>
      <c r="BG723" s="8"/>
      <c r="BH723" s="8"/>
      <c r="BI723" s="8"/>
      <c r="BJ723" s="8"/>
      <c r="BK723" s="8"/>
      <c r="BL723" s="8"/>
      <c r="BM723" s="8"/>
      <c r="BN723" s="8"/>
      <c r="BO723" s="8"/>
      <c r="BP723" s="8"/>
      <c r="BQ723" s="8"/>
      <c r="BR723" s="8"/>
      <c r="BS723" s="8"/>
      <c r="BT723" s="8"/>
      <c r="BU723" s="8"/>
      <c r="BV723" s="8"/>
      <c r="BW723" s="8"/>
      <c r="BX723" s="8"/>
      <c r="BY723" s="8"/>
      <c r="BZ723" s="8"/>
      <c r="CA723" s="8"/>
      <c r="CB723" s="8"/>
      <c r="CC723" s="8"/>
      <c r="CD723" s="8"/>
      <c r="CE723" s="8"/>
      <c r="CF723" s="8"/>
    </row>
    <row r="724" spans="1:84" ht="15.75" customHeight="1" x14ac:dyDescent="0.25">
      <c r="A724" s="8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27"/>
      <c r="W724" s="27"/>
      <c r="X724" s="27"/>
      <c r="Y724" s="27"/>
      <c r="Z724" s="27"/>
      <c r="AA724" s="8"/>
      <c r="AB724" s="8"/>
      <c r="AC724" s="8"/>
      <c r="AD724" s="8"/>
      <c r="AE724" s="8"/>
      <c r="AF724" s="8"/>
      <c r="AG724" s="8"/>
      <c r="AH724" s="8"/>
      <c r="AI724" s="8"/>
      <c r="AJ724" s="8"/>
      <c r="AK724" s="8"/>
      <c r="AL724" s="8"/>
      <c r="AM724" s="8"/>
      <c r="AN724" s="8"/>
      <c r="AO724" s="8"/>
      <c r="AP724" s="8"/>
      <c r="AQ724" s="8"/>
      <c r="AR724" s="8"/>
      <c r="AS724" s="8"/>
      <c r="AT724" s="8"/>
      <c r="AU724" s="8"/>
      <c r="AV724" s="8"/>
      <c r="AW724" s="8"/>
      <c r="AX724" s="8"/>
      <c r="AY724" s="8"/>
      <c r="AZ724" s="8"/>
      <c r="BA724" s="8"/>
      <c r="BB724" s="8"/>
      <c r="BC724" s="8"/>
      <c r="BD724" s="8"/>
      <c r="BE724" s="8"/>
      <c r="BF724" s="8"/>
      <c r="BG724" s="8"/>
      <c r="BH724" s="8"/>
      <c r="BI724" s="8"/>
      <c r="BJ724" s="8"/>
      <c r="BK724" s="8"/>
      <c r="BL724" s="8"/>
      <c r="BM724" s="8"/>
      <c r="BN724" s="8"/>
      <c r="BO724" s="8"/>
      <c r="BP724" s="8"/>
      <c r="BQ724" s="8"/>
      <c r="BR724" s="8"/>
      <c r="BS724" s="8"/>
      <c r="BT724" s="8"/>
      <c r="BU724" s="8"/>
      <c r="BV724" s="8"/>
      <c r="BW724" s="8"/>
      <c r="BX724" s="8"/>
      <c r="BY724" s="8"/>
      <c r="BZ724" s="8"/>
      <c r="CA724" s="8"/>
      <c r="CB724" s="8"/>
      <c r="CC724" s="8"/>
      <c r="CD724" s="8"/>
      <c r="CE724" s="8"/>
      <c r="CF724" s="8"/>
    </row>
    <row r="725" spans="1:84" ht="15.75" customHeight="1" x14ac:dyDescent="0.25">
      <c r="A725" s="8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27"/>
      <c r="W725" s="27"/>
      <c r="X725" s="27"/>
      <c r="Y725" s="27"/>
      <c r="Z725" s="27"/>
      <c r="AA725" s="8"/>
      <c r="AB725" s="8"/>
      <c r="AC725" s="8"/>
      <c r="AD725" s="8"/>
      <c r="AE725" s="8"/>
      <c r="AF725" s="8"/>
      <c r="AG725" s="8"/>
      <c r="AH725" s="8"/>
      <c r="AI725" s="8"/>
      <c r="AJ725" s="8"/>
      <c r="AK725" s="8"/>
      <c r="AL725" s="8"/>
      <c r="AM725" s="8"/>
      <c r="AN725" s="8"/>
      <c r="AO725" s="8"/>
      <c r="AP725" s="8"/>
      <c r="AQ725" s="8"/>
      <c r="AR725" s="8"/>
      <c r="AS725" s="8"/>
      <c r="AT725" s="8"/>
      <c r="AU725" s="8"/>
      <c r="AV725" s="8"/>
      <c r="AW725" s="8"/>
      <c r="AX725" s="8"/>
      <c r="AY725" s="8"/>
      <c r="AZ725" s="8"/>
      <c r="BA725" s="8"/>
      <c r="BB725" s="8"/>
      <c r="BC725" s="8"/>
      <c r="BD725" s="8"/>
      <c r="BE725" s="8"/>
      <c r="BF725" s="8"/>
      <c r="BG725" s="8"/>
      <c r="BH725" s="8"/>
      <c r="BI725" s="8"/>
      <c r="BJ725" s="8"/>
      <c r="BK725" s="8"/>
      <c r="BL725" s="8"/>
      <c r="BM725" s="8"/>
      <c r="BN725" s="8"/>
      <c r="BO725" s="8"/>
      <c r="BP725" s="8"/>
      <c r="BQ725" s="8"/>
      <c r="BR725" s="8"/>
      <c r="BS725" s="8"/>
      <c r="BT725" s="8"/>
      <c r="BU725" s="8"/>
      <c r="BV725" s="8"/>
      <c r="BW725" s="8"/>
      <c r="BX725" s="8"/>
      <c r="BY725" s="8"/>
      <c r="BZ725" s="8"/>
      <c r="CA725" s="8"/>
      <c r="CB725" s="8"/>
      <c r="CC725" s="8"/>
      <c r="CD725" s="8"/>
      <c r="CE725" s="8"/>
      <c r="CF725" s="8"/>
    </row>
    <row r="726" spans="1:84" ht="15.75" customHeight="1" x14ac:dyDescent="0.25">
      <c r="A726" s="8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27"/>
      <c r="W726" s="27"/>
      <c r="X726" s="27"/>
      <c r="Y726" s="27"/>
      <c r="Z726" s="27"/>
      <c r="AA726" s="8"/>
      <c r="AB726" s="8"/>
      <c r="AC726" s="8"/>
      <c r="AD726" s="8"/>
      <c r="AE726" s="8"/>
      <c r="AF726" s="8"/>
      <c r="AG726" s="8"/>
      <c r="AH726" s="8"/>
      <c r="AI726" s="8"/>
      <c r="AJ726" s="8"/>
      <c r="AK726" s="8"/>
      <c r="AL726" s="8"/>
      <c r="AM726" s="8"/>
      <c r="AN726" s="8"/>
      <c r="AO726" s="8"/>
      <c r="AP726" s="8"/>
      <c r="AQ726" s="8"/>
      <c r="AR726" s="8"/>
      <c r="AS726" s="8"/>
      <c r="AT726" s="8"/>
      <c r="AU726" s="8"/>
      <c r="AV726" s="8"/>
      <c r="AW726" s="8"/>
      <c r="AX726" s="8"/>
      <c r="AY726" s="8"/>
      <c r="AZ726" s="8"/>
      <c r="BA726" s="8"/>
      <c r="BB726" s="8"/>
      <c r="BC726" s="8"/>
      <c r="BD726" s="8"/>
      <c r="BE726" s="8"/>
      <c r="BF726" s="8"/>
      <c r="BG726" s="8"/>
      <c r="BH726" s="8"/>
      <c r="BI726" s="8"/>
      <c r="BJ726" s="8"/>
      <c r="BK726" s="8"/>
      <c r="BL726" s="8"/>
      <c r="BM726" s="8"/>
      <c r="BN726" s="8"/>
      <c r="BO726" s="8"/>
      <c r="BP726" s="8"/>
      <c r="BQ726" s="8"/>
      <c r="BR726" s="8"/>
      <c r="BS726" s="8"/>
      <c r="BT726" s="8"/>
      <c r="BU726" s="8"/>
      <c r="BV726" s="8"/>
      <c r="BW726" s="8"/>
      <c r="BX726" s="8"/>
      <c r="BY726" s="8"/>
      <c r="BZ726" s="8"/>
      <c r="CA726" s="8"/>
      <c r="CB726" s="8"/>
      <c r="CC726" s="8"/>
      <c r="CD726" s="8"/>
      <c r="CE726" s="8"/>
      <c r="CF726" s="8"/>
    </row>
    <row r="727" spans="1:84" ht="15.75" customHeight="1" x14ac:dyDescent="0.25">
      <c r="A727" s="8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27"/>
      <c r="W727" s="27"/>
      <c r="X727" s="27"/>
      <c r="Y727" s="27"/>
      <c r="Z727" s="27"/>
      <c r="AA727" s="8"/>
      <c r="AB727" s="8"/>
      <c r="AC727" s="8"/>
      <c r="AD727" s="8"/>
      <c r="AE727" s="8"/>
      <c r="AF727" s="8"/>
      <c r="AG727" s="8"/>
      <c r="AH727" s="8"/>
      <c r="AI727" s="8"/>
      <c r="AJ727" s="8"/>
      <c r="AK727" s="8"/>
      <c r="AL727" s="8"/>
      <c r="AM727" s="8"/>
      <c r="AN727" s="8"/>
      <c r="AO727" s="8"/>
      <c r="AP727" s="8"/>
      <c r="AQ727" s="8"/>
      <c r="AR727" s="8"/>
      <c r="AS727" s="8"/>
      <c r="AT727" s="8"/>
      <c r="AU727" s="8"/>
      <c r="AV727" s="8"/>
      <c r="AW727" s="8"/>
      <c r="AX727" s="8"/>
      <c r="AY727" s="8"/>
      <c r="AZ727" s="8"/>
      <c r="BA727" s="8"/>
      <c r="BB727" s="8"/>
      <c r="BC727" s="8"/>
      <c r="BD727" s="8"/>
      <c r="BE727" s="8"/>
      <c r="BF727" s="8"/>
      <c r="BG727" s="8"/>
      <c r="BH727" s="8"/>
      <c r="BI727" s="8"/>
      <c r="BJ727" s="8"/>
      <c r="BK727" s="8"/>
      <c r="BL727" s="8"/>
      <c r="BM727" s="8"/>
      <c r="BN727" s="8"/>
      <c r="BO727" s="8"/>
      <c r="BP727" s="8"/>
      <c r="BQ727" s="8"/>
      <c r="BR727" s="8"/>
      <c r="BS727" s="8"/>
      <c r="BT727" s="8"/>
      <c r="BU727" s="8"/>
      <c r="BV727" s="8"/>
      <c r="BW727" s="8"/>
      <c r="BX727" s="8"/>
      <c r="BY727" s="8"/>
      <c r="BZ727" s="8"/>
      <c r="CA727" s="8"/>
      <c r="CB727" s="8"/>
      <c r="CC727" s="8"/>
      <c r="CD727" s="8"/>
      <c r="CE727" s="8"/>
      <c r="CF727" s="8"/>
    </row>
    <row r="728" spans="1:84" ht="15.75" customHeight="1" x14ac:dyDescent="0.25">
      <c r="A728" s="8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27"/>
      <c r="W728" s="27"/>
      <c r="X728" s="27"/>
      <c r="Y728" s="27"/>
      <c r="Z728" s="27"/>
      <c r="AA728" s="8"/>
      <c r="AB728" s="8"/>
      <c r="AC728" s="8"/>
      <c r="AD728" s="8"/>
      <c r="AE728" s="8"/>
      <c r="AF728" s="8"/>
      <c r="AG728" s="8"/>
      <c r="AH728" s="8"/>
      <c r="AI728" s="8"/>
      <c r="AJ728" s="8"/>
      <c r="AK728" s="8"/>
      <c r="AL728" s="8"/>
      <c r="AM728" s="8"/>
      <c r="AN728" s="8"/>
      <c r="AO728" s="8"/>
      <c r="AP728" s="8"/>
      <c r="AQ728" s="8"/>
      <c r="AR728" s="8"/>
      <c r="AS728" s="8"/>
      <c r="AT728" s="8"/>
      <c r="AU728" s="8"/>
      <c r="AV728" s="8"/>
      <c r="AW728" s="8"/>
      <c r="AX728" s="8"/>
      <c r="AY728" s="8"/>
      <c r="AZ728" s="8"/>
      <c r="BA728" s="8"/>
      <c r="BB728" s="8"/>
      <c r="BC728" s="8"/>
      <c r="BD728" s="8"/>
      <c r="BE728" s="8"/>
      <c r="BF728" s="8"/>
      <c r="BG728" s="8"/>
      <c r="BH728" s="8"/>
      <c r="BI728" s="8"/>
      <c r="BJ728" s="8"/>
      <c r="BK728" s="8"/>
      <c r="BL728" s="8"/>
      <c r="BM728" s="8"/>
      <c r="BN728" s="8"/>
      <c r="BO728" s="8"/>
      <c r="BP728" s="8"/>
      <c r="BQ728" s="8"/>
      <c r="BR728" s="8"/>
      <c r="BS728" s="8"/>
      <c r="BT728" s="8"/>
      <c r="BU728" s="8"/>
      <c r="BV728" s="8"/>
      <c r="BW728" s="8"/>
      <c r="BX728" s="8"/>
      <c r="BY728" s="8"/>
      <c r="BZ728" s="8"/>
      <c r="CA728" s="8"/>
      <c r="CB728" s="8"/>
      <c r="CC728" s="8"/>
      <c r="CD728" s="8"/>
      <c r="CE728" s="8"/>
      <c r="CF728" s="8"/>
    </row>
    <row r="729" spans="1:84" ht="15.75" customHeight="1" x14ac:dyDescent="0.25">
      <c r="A729" s="8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27"/>
      <c r="W729" s="27"/>
      <c r="X729" s="27"/>
      <c r="Y729" s="27"/>
      <c r="Z729" s="27"/>
      <c r="AA729" s="8"/>
      <c r="AB729" s="8"/>
      <c r="AC729" s="8"/>
      <c r="AD729" s="8"/>
      <c r="AE729" s="8"/>
      <c r="AF729" s="8"/>
      <c r="AG729" s="8"/>
      <c r="AH729" s="8"/>
      <c r="AI729" s="8"/>
      <c r="AJ729" s="8"/>
      <c r="AK729" s="8"/>
      <c r="AL729" s="8"/>
      <c r="AM729" s="8"/>
      <c r="AN729" s="8"/>
      <c r="AO729" s="8"/>
      <c r="AP729" s="8"/>
      <c r="AQ729" s="8"/>
      <c r="AR729" s="8"/>
      <c r="AS729" s="8"/>
      <c r="AT729" s="8"/>
      <c r="AU729" s="8"/>
      <c r="AV729" s="8"/>
      <c r="AW729" s="8"/>
      <c r="AX729" s="8"/>
      <c r="AY729" s="8"/>
      <c r="AZ729" s="8"/>
      <c r="BA729" s="8"/>
      <c r="BB729" s="8"/>
      <c r="BC729" s="8"/>
      <c r="BD729" s="8"/>
      <c r="BE729" s="8"/>
      <c r="BF729" s="8"/>
      <c r="BG729" s="8"/>
      <c r="BH729" s="8"/>
      <c r="BI729" s="8"/>
      <c r="BJ729" s="8"/>
      <c r="BK729" s="8"/>
      <c r="BL729" s="8"/>
      <c r="BM729" s="8"/>
      <c r="BN729" s="8"/>
      <c r="BO729" s="8"/>
      <c r="BP729" s="8"/>
      <c r="BQ729" s="8"/>
      <c r="BR729" s="8"/>
      <c r="BS729" s="8"/>
      <c r="BT729" s="8"/>
      <c r="BU729" s="8"/>
      <c r="BV729" s="8"/>
      <c r="BW729" s="8"/>
      <c r="BX729" s="8"/>
      <c r="BY729" s="8"/>
      <c r="BZ729" s="8"/>
      <c r="CA729" s="8"/>
      <c r="CB729" s="8"/>
      <c r="CC729" s="8"/>
      <c r="CD729" s="8"/>
      <c r="CE729" s="8"/>
      <c r="CF729" s="8"/>
    </row>
    <row r="730" spans="1:84" ht="15.75" customHeight="1" x14ac:dyDescent="0.25">
      <c r="A730" s="8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27"/>
      <c r="W730" s="27"/>
      <c r="X730" s="27"/>
      <c r="Y730" s="27"/>
      <c r="Z730" s="27"/>
      <c r="AA730" s="8"/>
      <c r="AB730" s="8"/>
      <c r="AC730" s="8"/>
      <c r="AD730" s="8"/>
      <c r="AE730" s="8"/>
      <c r="AF730" s="8"/>
      <c r="AG730" s="8"/>
      <c r="AH730" s="8"/>
      <c r="AI730" s="8"/>
      <c r="AJ730" s="8"/>
      <c r="AK730" s="8"/>
      <c r="AL730" s="8"/>
      <c r="AM730" s="8"/>
      <c r="AN730" s="8"/>
      <c r="AO730" s="8"/>
      <c r="AP730" s="8"/>
      <c r="AQ730" s="8"/>
      <c r="AR730" s="8"/>
      <c r="AS730" s="8"/>
      <c r="AT730" s="8"/>
      <c r="AU730" s="8"/>
      <c r="AV730" s="8"/>
      <c r="AW730" s="8"/>
      <c r="AX730" s="8"/>
      <c r="AY730" s="8"/>
      <c r="AZ730" s="8"/>
      <c r="BA730" s="8"/>
      <c r="BB730" s="8"/>
      <c r="BC730" s="8"/>
      <c r="BD730" s="8"/>
      <c r="BE730" s="8"/>
      <c r="BF730" s="8"/>
      <c r="BG730" s="8"/>
      <c r="BH730" s="8"/>
      <c r="BI730" s="8"/>
      <c r="BJ730" s="8"/>
      <c r="BK730" s="8"/>
      <c r="BL730" s="8"/>
      <c r="BM730" s="8"/>
      <c r="BN730" s="8"/>
      <c r="BO730" s="8"/>
      <c r="BP730" s="8"/>
      <c r="BQ730" s="8"/>
      <c r="BR730" s="8"/>
      <c r="BS730" s="8"/>
      <c r="BT730" s="8"/>
      <c r="BU730" s="8"/>
      <c r="BV730" s="8"/>
      <c r="BW730" s="8"/>
      <c r="BX730" s="8"/>
      <c r="BY730" s="8"/>
      <c r="BZ730" s="8"/>
      <c r="CA730" s="8"/>
      <c r="CB730" s="8"/>
      <c r="CC730" s="8"/>
      <c r="CD730" s="8"/>
      <c r="CE730" s="8"/>
      <c r="CF730" s="8"/>
    </row>
    <row r="731" spans="1:84" ht="15.75" customHeight="1" x14ac:dyDescent="0.25">
      <c r="A731" s="8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27"/>
      <c r="W731" s="27"/>
      <c r="X731" s="27"/>
      <c r="Y731" s="27"/>
      <c r="Z731" s="27"/>
      <c r="AA731" s="8"/>
      <c r="AB731" s="8"/>
      <c r="AC731" s="8"/>
      <c r="AD731" s="8"/>
      <c r="AE731" s="8"/>
      <c r="AF731" s="8"/>
      <c r="AG731" s="8"/>
      <c r="AH731" s="8"/>
      <c r="AI731" s="8"/>
      <c r="AJ731" s="8"/>
      <c r="AK731" s="8"/>
      <c r="AL731" s="8"/>
      <c r="AM731" s="8"/>
      <c r="AN731" s="8"/>
      <c r="AO731" s="8"/>
      <c r="AP731" s="8"/>
      <c r="AQ731" s="8"/>
      <c r="AR731" s="8"/>
      <c r="AS731" s="8"/>
      <c r="AT731" s="8"/>
      <c r="AU731" s="8"/>
      <c r="AV731" s="8"/>
      <c r="AW731" s="8"/>
      <c r="AX731" s="8"/>
      <c r="AY731" s="8"/>
      <c r="AZ731" s="8"/>
      <c r="BA731" s="8"/>
      <c r="BB731" s="8"/>
      <c r="BC731" s="8"/>
      <c r="BD731" s="8"/>
      <c r="BE731" s="8"/>
      <c r="BF731" s="8"/>
      <c r="BG731" s="8"/>
      <c r="BH731" s="8"/>
      <c r="BI731" s="8"/>
      <c r="BJ731" s="8"/>
      <c r="BK731" s="8"/>
      <c r="BL731" s="8"/>
      <c r="BM731" s="8"/>
      <c r="BN731" s="8"/>
      <c r="BO731" s="8"/>
      <c r="BP731" s="8"/>
      <c r="BQ731" s="8"/>
      <c r="BR731" s="8"/>
      <c r="BS731" s="8"/>
      <c r="BT731" s="8"/>
      <c r="BU731" s="8"/>
      <c r="BV731" s="8"/>
      <c r="BW731" s="8"/>
      <c r="BX731" s="8"/>
      <c r="BY731" s="8"/>
      <c r="BZ731" s="8"/>
      <c r="CA731" s="8"/>
      <c r="CB731" s="8"/>
      <c r="CC731" s="8"/>
      <c r="CD731" s="8"/>
      <c r="CE731" s="8"/>
      <c r="CF731" s="8"/>
    </row>
    <row r="732" spans="1:84" ht="15.75" customHeight="1" x14ac:dyDescent="0.25">
      <c r="A732" s="8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27"/>
      <c r="W732" s="27"/>
      <c r="X732" s="27"/>
      <c r="Y732" s="27"/>
      <c r="Z732" s="27"/>
      <c r="AA732" s="8"/>
      <c r="AB732" s="8"/>
      <c r="AC732" s="8"/>
      <c r="AD732" s="8"/>
      <c r="AE732" s="8"/>
      <c r="AF732" s="8"/>
      <c r="AG732" s="8"/>
      <c r="AH732" s="8"/>
      <c r="AI732" s="8"/>
      <c r="AJ732" s="8"/>
      <c r="AK732" s="8"/>
      <c r="AL732" s="8"/>
      <c r="AM732" s="8"/>
      <c r="AN732" s="8"/>
      <c r="AO732" s="8"/>
      <c r="AP732" s="8"/>
      <c r="AQ732" s="8"/>
      <c r="AR732" s="8"/>
      <c r="AS732" s="8"/>
      <c r="AT732" s="8"/>
      <c r="AU732" s="8"/>
      <c r="AV732" s="8"/>
      <c r="AW732" s="8"/>
      <c r="AX732" s="8"/>
      <c r="AY732" s="8"/>
      <c r="AZ732" s="8"/>
      <c r="BA732" s="8"/>
      <c r="BB732" s="8"/>
      <c r="BC732" s="8"/>
      <c r="BD732" s="8"/>
      <c r="BE732" s="8"/>
      <c r="BF732" s="8"/>
      <c r="BG732" s="8"/>
      <c r="BH732" s="8"/>
      <c r="BI732" s="8"/>
      <c r="BJ732" s="8"/>
      <c r="BK732" s="8"/>
      <c r="BL732" s="8"/>
      <c r="BM732" s="8"/>
      <c r="BN732" s="8"/>
      <c r="BO732" s="8"/>
      <c r="BP732" s="8"/>
      <c r="BQ732" s="8"/>
      <c r="BR732" s="8"/>
      <c r="BS732" s="8"/>
      <c r="BT732" s="8"/>
      <c r="BU732" s="8"/>
      <c r="BV732" s="8"/>
      <c r="BW732" s="8"/>
      <c r="BX732" s="8"/>
      <c r="BY732" s="8"/>
      <c r="BZ732" s="8"/>
      <c r="CA732" s="8"/>
      <c r="CB732" s="8"/>
      <c r="CC732" s="8"/>
      <c r="CD732" s="8"/>
      <c r="CE732" s="8"/>
      <c r="CF732" s="8"/>
    </row>
    <row r="733" spans="1:84" ht="15.75" customHeight="1" x14ac:dyDescent="0.25">
      <c r="A733" s="8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27"/>
      <c r="W733" s="27"/>
      <c r="X733" s="27"/>
      <c r="Y733" s="27"/>
      <c r="Z733" s="27"/>
      <c r="AA733" s="8"/>
      <c r="AB733" s="8"/>
      <c r="AC733" s="8"/>
      <c r="AD733" s="8"/>
      <c r="AE733" s="8"/>
      <c r="AF733" s="8"/>
      <c r="AG733" s="8"/>
      <c r="AH733" s="8"/>
      <c r="AI733" s="8"/>
      <c r="AJ733" s="8"/>
      <c r="AK733" s="8"/>
      <c r="AL733" s="8"/>
      <c r="AM733" s="8"/>
      <c r="AN733" s="8"/>
      <c r="AO733" s="8"/>
      <c r="AP733" s="8"/>
      <c r="AQ733" s="8"/>
      <c r="AR733" s="8"/>
      <c r="AS733" s="8"/>
      <c r="AT733" s="8"/>
      <c r="AU733" s="8"/>
      <c r="AV733" s="8"/>
      <c r="AW733" s="8"/>
      <c r="AX733" s="8"/>
      <c r="AY733" s="8"/>
      <c r="AZ733" s="8"/>
      <c r="BA733" s="8"/>
      <c r="BB733" s="8"/>
      <c r="BC733" s="8"/>
      <c r="BD733" s="8"/>
      <c r="BE733" s="8"/>
      <c r="BF733" s="8"/>
      <c r="BG733" s="8"/>
      <c r="BH733" s="8"/>
      <c r="BI733" s="8"/>
      <c r="BJ733" s="8"/>
      <c r="BK733" s="8"/>
      <c r="BL733" s="8"/>
      <c r="BM733" s="8"/>
      <c r="BN733" s="8"/>
      <c r="BO733" s="8"/>
      <c r="BP733" s="8"/>
      <c r="BQ733" s="8"/>
      <c r="BR733" s="8"/>
      <c r="BS733" s="8"/>
      <c r="BT733" s="8"/>
      <c r="BU733" s="8"/>
      <c r="BV733" s="8"/>
      <c r="BW733" s="8"/>
      <c r="BX733" s="8"/>
      <c r="BY733" s="8"/>
      <c r="BZ733" s="8"/>
      <c r="CA733" s="8"/>
      <c r="CB733" s="8"/>
      <c r="CC733" s="8"/>
      <c r="CD733" s="8"/>
      <c r="CE733" s="8"/>
      <c r="CF733" s="8"/>
    </row>
    <row r="734" spans="1:84" ht="15.75" customHeight="1" x14ac:dyDescent="0.25">
      <c r="A734" s="8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27"/>
      <c r="W734" s="27"/>
      <c r="X734" s="27"/>
      <c r="Y734" s="27"/>
      <c r="Z734" s="27"/>
      <c r="AA734" s="8"/>
      <c r="AB734" s="8"/>
      <c r="AC734" s="8"/>
      <c r="AD734" s="8"/>
      <c r="AE734" s="8"/>
      <c r="AF734" s="8"/>
      <c r="AG734" s="8"/>
      <c r="AH734" s="8"/>
      <c r="AI734" s="8"/>
      <c r="AJ734" s="8"/>
      <c r="AK734" s="8"/>
      <c r="AL734" s="8"/>
      <c r="AM734" s="8"/>
      <c r="AN734" s="8"/>
      <c r="AO734" s="8"/>
      <c r="AP734" s="8"/>
      <c r="AQ734" s="8"/>
      <c r="AR734" s="8"/>
      <c r="AS734" s="8"/>
      <c r="AT734" s="8"/>
      <c r="AU734" s="8"/>
      <c r="AV734" s="8"/>
      <c r="AW734" s="8"/>
      <c r="AX734" s="8"/>
      <c r="AY734" s="8"/>
      <c r="AZ734" s="8"/>
      <c r="BA734" s="8"/>
      <c r="BB734" s="8"/>
      <c r="BC734" s="8"/>
      <c r="BD734" s="8"/>
      <c r="BE734" s="8"/>
      <c r="BF734" s="8"/>
      <c r="BG734" s="8"/>
      <c r="BH734" s="8"/>
      <c r="BI734" s="8"/>
      <c r="BJ734" s="8"/>
      <c r="BK734" s="8"/>
      <c r="BL734" s="8"/>
      <c r="BM734" s="8"/>
      <c r="BN734" s="8"/>
      <c r="BO734" s="8"/>
      <c r="BP734" s="8"/>
      <c r="BQ734" s="8"/>
      <c r="BR734" s="8"/>
      <c r="BS734" s="8"/>
      <c r="BT734" s="8"/>
      <c r="BU734" s="8"/>
      <c r="BV734" s="8"/>
      <c r="BW734" s="8"/>
      <c r="BX734" s="8"/>
      <c r="BY734" s="8"/>
      <c r="BZ734" s="8"/>
      <c r="CA734" s="8"/>
      <c r="CB734" s="8"/>
      <c r="CC734" s="8"/>
      <c r="CD734" s="8"/>
      <c r="CE734" s="8"/>
      <c r="CF734" s="8"/>
    </row>
    <row r="735" spans="1:84" ht="15.75" customHeight="1" x14ac:dyDescent="0.25">
      <c r="A735" s="8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27"/>
      <c r="W735" s="27"/>
      <c r="X735" s="27"/>
      <c r="Y735" s="27"/>
      <c r="Z735" s="27"/>
      <c r="AA735" s="8"/>
      <c r="AB735" s="8"/>
      <c r="AC735" s="8"/>
      <c r="AD735" s="8"/>
      <c r="AE735" s="8"/>
      <c r="AF735" s="8"/>
      <c r="AG735" s="8"/>
      <c r="AH735" s="8"/>
      <c r="AI735" s="8"/>
      <c r="AJ735" s="8"/>
      <c r="AK735" s="8"/>
      <c r="AL735" s="8"/>
      <c r="AM735" s="8"/>
      <c r="AN735" s="8"/>
      <c r="AO735" s="8"/>
      <c r="AP735" s="8"/>
      <c r="AQ735" s="8"/>
      <c r="AR735" s="8"/>
      <c r="AS735" s="8"/>
      <c r="AT735" s="8"/>
      <c r="AU735" s="8"/>
      <c r="AV735" s="8"/>
      <c r="AW735" s="8"/>
      <c r="AX735" s="8"/>
      <c r="AY735" s="8"/>
      <c r="AZ735" s="8"/>
      <c r="BA735" s="8"/>
      <c r="BB735" s="8"/>
      <c r="BC735" s="8"/>
      <c r="BD735" s="8"/>
      <c r="BE735" s="8"/>
      <c r="BF735" s="8"/>
      <c r="BG735" s="8"/>
      <c r="BH735" s="8"/>
      <c r="BI735" s="8"/>
      <c r="BJ735" s="8"/>
      <c r="BK735" s="8"/>
      <c r="BL735" s="8"/>
      <c r="BM735" s="8"/>
      <c r="BN735" s="8"/>
      <c r="BO735" s="8"/>
      <c r="BP735" s="8"/>
      <c r="BQ735" s="8"/>
      <c r="BR735" s="8"/>
      <c r="BS735" s="8"/>
      <c r="BT735" s="8"/>
      <c r="BU735" s="8"/>
      <c r="BV735" s="8"/>
      <c r="BW735" s="8"/>
      <c r="BX735" s="8"/>
      <c r="BY735" s="8"/>
      <c r="BZ735" s="8"/>
      <c r="CA735" s="8"/>
      <c r="CB735" s="8"/>
      <c r="CC735" s="8"/>
      <c r="CD735" s="8"/>
      <c r="CE735" s="8"/>
      <c r="CF735" s="8"/>
    </row>
    <row r="736" spans="1:84" ht="15.75" customHeight="1" x14ac:dyDescent="0.25">
      <c r="A736" s="8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27"/>
      <c r="W736" s="27"/>
      <c r="X736" s="27"/>
      <c r="Y736" s="27"/>
      <c r="Z736" s="27"/>
      <c r="AA736" s="8"/>
      <c r="AB736" s="8"/>
      <c r="AC736" s="8"/>
      <c r="AD736" s="8"/>
      <c r="AE736" s="8"/>
      <c r="AF736" s="8"/>
      <c r="AG736" s="8"/>
      <c r="AH736" s="8"/>
      <c r="AI736" s="8"/>
      <c r="AJ736" s="8"/>
      <c r="AK736" s="8"/>
      <c r="AL736" s="8"/>
      <c r="AM736" s="8"/>
      <c r="AN736" s="8"/>
      <c r="AO736" s="8"/>
      <c r="AP736" s="8"/>
      <c r="AQ736" s="8"/>
      <c r="AR736" s="8"/>
      <c r="AS736" s="8"/>
      <c r="AT736" s="8"/>
      <c r="AU736" s="8"/>
      <c r="AV736" s="8"/>
      <c r="AW736" s="8"/>
      <c r="AX736" s="8"/>
      <c r="AY736" s="8"/>
      <c r="AZ736" s="8"/>
      <c r="BA736" s="8"/>
      <c r="BB736" s="8"/>
      <c r="BC736" s="8"/>
      <c r="BD736" s="8"/>
      <c r="BE736" s="8"/>
      <c r="BF736" s="8"/>
      <c r="BG736" s="8"/>
      <c r="BH736" s="8"/>
      <c r="BI736" s="8"/>
      <c r="BJ736" s="8"/>
      <c r="BK736" s="8"/>
      <c r="BL736" s="8"/>
      <c r="BM736" s="8"/>
      <c r="BN736" s="8"/>
      <c r="BO736" s="8"/>
      <c r="BP736" s="8"/>
      <c r="BQ736" s="8"/>
      <c r="BR736" s="8"/>
      <c r="BS736" s="8"/>
      <c r="BT736" s="8"/>
      <c r="BU736" s="8"/>
      <c r="BV736" s="8"/>
      <c r="BW736" s="8"/>
      <c r="BX736" s="8"/>
      <c r="BY736" s="8"/>
      <c r="BZ736" s="8"/>
      <c r="CA736" s="8"/>
      <c r="CB736" s="8"/>
      <c r="CC736" s="8"/>
      <c r="CD736" s="8"/>
      <c r="CE736" s="8"/>
      <c r="CF736" s="8"/>
    </row>
    <row r="737" spans="1:84" ht="15.75" customHeight="1" x14ac:dyDescent="0.25">
      <c r="A737" s="8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27"/>
      <c r="W737" s="27"/>
      <c r="X737" s="27"/>
      <c r="Y737" s="27"/>
      <c r="Z737" s="27"/>
      <c r="AA737" s="8"/>
      <c r="AB737" s="8"/>
      <c r="AC737" s="8"/>
      <c r="AD737" s="8"/>
      <c r="AE737" s="8"/>
      <c r="AF737" s="8"/>
      <c r="AG737" s="8"/>
      <c r="AH737" s="8"/>
      <c r="AI737" s="8"/>
      <c r="AJ737" s="8"/>
      <c r="AK737" s="8"/>
      <c r="AL737" s="8"/>
      <c r="AM737" s="8"/>
      <c r="AN737" s="8"/>
      <c r="AO737" s="8"/>
      <c r="AP737" s="8"/>
      <c r="AQ737" s="8"/>
      <c r="AR737" s="8"/>
      <c r="AS737" s="8"/>
      <c r="AT737" s="8"/>
      <c r="AU737" s="8"/>
      <c r="AV737" s="8"/>
      <c r="AW737" s="8"/>
      <c r="AX737" s="8"/>
      <c r="AY737" s="8"/>
      <c r="AZ737" s="8"/>
      <c r="BA737" s="8"/>
      <c r="BB737" s="8"/>
      <c r="BC737" s="8"/>
      <c r="BD737" s="8"/>
      <c r="BE737" s="8"/>
      <c r="BF737" s="8"/>
      <c r="BG737" s="8"/>
      <c r="BH737" s="8"/>
      <c r="BI737" s="8"/>
      <c r="BJ737" s="8"/>
      <c r="BK737" s="8"/>
      <c r="BL737" s="8"/>
      <c r="BM737" s="8"/>
      <c r="BN737" s="8"/>
      <c r="BO737" s="8"/>
      <c r="BP737" s="8"/>
      <c r="BQ737" s="8"/>
      <c r="BR737" s="8"/>
      <c r="BS737" s="8"/>
      <c r="BT737" s="8"/>
      <c r="BU737" s="8"/>
      <c r="BV737" s="8"/>
      <c r="BW737" s="8"/>
      <c r="BX737" s="8"/>
      <c r="BY737" s="8"/>
      <c r="BZ737" s="8"/>
      <c r="CA737" s="8"/>
      <c r="CB737" s="8"/>
      <c r="CC737" s="8"/>
      <c r="CD737" s="8"/>
      <c r="CE737" s="8"/>
      <c r="CF737" s="8"/>
    </row>
    <row r="738" spans="1:84" ht="15.75" customHeight="1" x14ac:dyDescent="0.25">
      <c r="A738" s="8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27"/>
      <c r="W738" s="27"/>
      <c r="X738" s="27"/>
      <c r="Y738" s="27"/>
      <c r="Z738" s="27"/>
      <c r="AA738" s="8"/>
      <c r="AB738" s="8"/>
      <c r="AC738" s="8"/>
      <c r="AD738" s="8"/>
      <c r="AE738" s="8"/>
      <c r="AF738" s="8"/>
      <c r="AG738" s="8"/>
      <c r="AH738" s="8"/>
      <c r="AI738" s="8"/>
      <c r="AJ738" s="8"/>
      <c r="AK738" s="8"/>
      <c r="AL738" s="8"/>
      <c r="AM738" s="8"/>
      <c r="AN738" s="8"/>
      <c r="AO738" s="8"/>
      <c r="AP738" s="8"/>
      <c r="AQ738" s="8"/>
      <c r="AR738" s="8"/>
      <c r="AS738" s="8"/>
      <c r="AT738" s="8"/>
      <c r="AU738" s="8"/>
      <c r="AV738" s="8"/>
      <c r="AW738" s="8"/>
      <c r="AX738" s="8"/>
      <c r="AY738" s="8"/>
      <c r="AZ738" s="8"/>
      <c r="BA738" s="8"/>
      <c r="BB738" s="8"/>
      <c r="BC738" s="8"/>
      <c r="BD738" s="8"/>
      <c r="BE738" s="8"/>
      <c r="BF738" s="8"/>
      <c r="BG738" s="8"/>
      <c r="BH738" s="8"/>
      <c r="BI738" s="8"/>
      <c r="BJ738" s="8"/>
      <c r="BK738" s="8"/>
      <c r="BL738" s="8"/>
      <c r="BM738" s="8"/>
      <c r="BN738" s="8"/>
      <c r="BO738" s="8"/>
      <c r="BP738" s="8"/>
      <c r="BQ738" s="8"/>
      <c r="BR738" s="8"/>
      <c r="BS738" s="8"/>
      <c r="BT738" s="8"/>
      <c r="BU738" s="8"/>
      <c r="BV738" s="8"/>
      <c r="BW738" s="8"/>
      <c r="BX738" s="8"/>
      <c r="BY738" s="8"/>
      <c r="BZ738" s="8"/>
      <c r="CA738" s="8"/>
      <c r="CB738" s="8"/>
      <c r="CC738" s="8"/>
      <c r="CD738" s="8"/>
      <c r="CE738" s="8"/>
      <c r="CF738" s="8"/>
    </row>
    <row r="739" spans="1:84" ht="15.75" customHeight="1" x14ac:dyDescent="0.25">
      <c r="A739" s="8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27"/>
      <c r="W739" s="27"/>
      <c r="X739" s="27"/>
      <c r="Y739" s="27"/>
      <c r="Z739" s="27"/>
      <c r="AA739" s="8"/>
      <c r="AB739" s="8"/>
      <c r="AC739" s="8"/>
      <c r="AD739" s="8"/>
      <c r="AE739" s="8"/>
      <c r="AF739" s="8"/>
      <c r="AG739" s="8"/>
      <c r="AH739" s="8"/>
      <c r="AI739" s="8"/>
      <c r="AJ739" s="8"/>
      <c r="AK739" s="8"/>
      <c r="AL739" s="8"/>
      <c r="AM739" s="8"/>
      <c r="AN739" s="8"/>
      <c r="AO739" s="8"/>
      <c r="AP739" s="8"/>
      <c r="AQ739" s="8"/>
      <c r="AR739" s="8"/>
      <c r="AS739" s="8"/>
      <c r="AT739" s="8"/>
      <c r="AU739" s="8"/>
      <c r="AV739" s="8"/>
      <c r="AW739" s="8"/>
      <c r="AX739" s="8"/>
      <c r="AY739" s="8"/>
      <c r="AZ739" s="8"/>
      <c r="BA739" s="8"/>
      <c r="BB739" s="8"/>
      <c r="BC739" s="8"/>
      <c r="BD739" s="8"/>
      <c r="BE739" s="8"/>
      <c r="BF739" s="8"/>
      <c r="BG739" s="8"/>
      <c r="BH739" s="8"/>
      <c r="BI739" s="8"/>
      <c r="BJ739" s="8"/>
      <c r="BK739" s="8"/>
      <c r="BL739" s="8"/>
      <c r="BM739" s="8"/>
      <c r="BN739" s="8"/>
      <c r="BO739" s="8"/>
      <c r="BP739" s="8"/>
      <c r="BQ739" s="8"/>
      <c r="BR739" s="8"/>
      <c r="BS739" s="8"/>
      <c r="BT739" s="8"/>
      <c r="BU739" s="8"/>
      <c r="BV739" s="8"/>
      <c r="BW739" s="8"/>
      <c r="BX739" s="8"/>
      <c r="BY739" s="8"/>
      <c r="BZ739" s="8"/>
      <c r="CA739" s="8"/>
      <c r="CB739" s="8"/>
      <c r="CC739" s="8"/>
      <c r="CD739" s="8"/>
      <c r="CE739" s="8"/>
      <c r="CF739" s="8"/>
    </row>
    <row r="740" spans="1:84" ht="15.75" customHeight="1" x14ac:dyDescent="0.25">
      <c r="A740" s="8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27"/>
      <c r="W740" s="27"/>
      <c r="X740" s="27"/>
      <c r="Y740" s="27"/>
      <c r="Z740" s="27"/>
      <c r="AA740" s="8"/>
      <c r="AB740" s="8"/>
      <c r="AC740" s="8"/>
      <c r="AD740" s="8"/>
      <c r="AE740" s="8"/>
      <c r="AF740" s="8"/>
      <c r="AG740" s="8"/>
      <c r="AH740" s="8"/>
      <c r="AI740" s="8"/>
      <c r="AJ740" s="8"/>
      <c r="AK740" s="8"/>
      <c r="AL740" s="8"/>
      <c r="AM740" s="8"/>
      <c r="AN740" s="8"/>
      <c r="AO740" s="8"/>
      <c r="AP740" s="8"/>
      <c r="AQ740" s="8"/>
      <c r="AR740" s="8"/>
      <c r="AS740" s="8"/>
      <c r="AT740" s="8"/>
      <c r="AU740" s="8"/>
      <c r="AV740" s="8"/>
      <c r="AW740" s="8"/>
      <c r="AX740" s="8"/>
      <c r="AY740" s="8"/>
      <c r="AZ740" s="8"/>
      <c r="BA740" s="8"/>
      <c r="BB740" s="8"/>
      <c r="BC740" s="8"/>
      <c r="BD740" s="8"/>
      <c r="BE740" s="8"/>
      <c r="BF740" s="8"/>
      <c r="BG740" s="8"/>
      <c r="BH740" s="8"/>
      <c r="BI740" s="8"/>
      <c r="BJ740" s="8"/>
      <c r="BK740" s="8"/>
      <c r="BL740" s="8"/>
      <c r="BM740" s="8"/>
      <c r="BN740" s="8"/>
      <c r="BO740" s="8"/>
      <c r="BP740" s="8"/>
      <c r="BQ740" s="8"/>
      <c r="BR740" s="8"/>
      <c r="BS740" s="8"/>
      <c r="BT740" s="8"/>
      <c r="BU740" s="8"/>
      <c r="BV740" s="8"/>
      <c r="BW740" s="8"/>
      <c r="BX740" s="8"/>
      <c r="BY740" s="8"/>
      <c r="BZ740" s="8"/>
      <c r="CA740" s="8"/>
      <c r="CB740" s="8"/>
      <c r="CC740" s="8"/>
      <c r="CD740" s="8"/>
      <c r="CE740" s="8"/>
      <c r="CF740" s="8"/>
    </row>
    <row r="741" spans="1:84" ht="15.75" customHeight="1" x14ac:dyDescent="0.25">
      <c r="A741" s="8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27"/>
      <c r="W741" s="27"/>
      <c r="X741" s="27"/>
      <c r="Y741" s="27"/>
      <c r="Z741" s="27"/>
      <c r="AA741" s="8"/>
      <c r="AB741" s="8"/>
      <c r="AC741" s="8"/>
      <c r="AD741" s="8"/>
      <c r="AE741" s="8"/>
      <c r="AF741" s="8"/>
      <c r="AG741" s="8"/>
      <c r="AH741" s="8"/>
      <c r="AI741" s="8"/>
      <c r="AJ741" s="8"/>
      <c r="AK741" s="8"/>
      <c r="AL741" s="8"/>
      <c r="AM741" s="8"/>
      <c r="AN741" s="8"/>
      <c r="AO741" s="8"/>
      <c r="AP741" s="8"/>
      <c r="AQ741" s="8"/>
      <c r="AR741" s="8"/>
      <c r="AS741" s="8"/>
      <c r="AT741" s="8"/>
      <c r="AU741" s="8"/>
      <c r="AV741" s="8"/>
      <c r="AW741" s="8"/>
      <c r="AX741" s="8"/>
      <c r="AY741" s="8"/>
      <c r="AZ741" s="8"/>
      <c r="BA741" s="8"/>
      <c r="BB741" s="8"/>
      <c r="BC741" s="8"/>
      <c r="BD741" s="8"/>
      <c r="BE741" s="8"/>
      <c r="BF741" s="8"/>
      <c r="BG741" s="8"/>
      <c r="BH741" s="8"/>
      <c r="BI741" s="8"/>
      <c r="BJ741" s="8"/>
      <c r="BK741" s="8"/>
      <c r="BL741" s="8"/>
      <c r="BM741" s="8"/>
      <c r="BN741" s="8"/>
      <c r="BO741" s="8"/>
      <c r="BP741" s="8"/>
      <c r="BQ741" s="8"/>
      <c r="BR741" s="8"/>
      <c r="BS741" s="8"/>
      <c r="BT741" s="8"/>
      <c r="BU741" s="8"/>
      <c r="BV741" s="8"/>
      <c r="BW741" s="8"/>
      <c r="BX741" s="8"/>
      <c r="BY741" s="8"/>
      <c r="BZ741" s="8"/>
      <c r="CA741" s="8"/>
      <c r="CB741" s="8"/>
      <c r="CC741" s="8"/>
      <c r="CD741" s="8"/>
      <c r="CE741" s="8"/>
      <c r="CF741" s="8"/>
    </row>
    <row r="742" spans="1:84" ht="15.75" customHeight="1" x14ac:dyDescent="0.25">
      <c r="A742" s="8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27"/>
      <c r="W742" s="27"/>
      <c r="X742" s="27"/>
      <c r="Y742" s="27"/>
      <c r="Z742" s="27"/>
      <c r="AA742" s="8"/>
      <c r="AB742" s="8"/>
      <c r="AC742" s="8"/>
      <c r="AD742" s="8"/>
      <c r="AE742" s="8"/>
      <c r="AF742" s="8"/>
      <c r="AG742" s="8"/>
      <c r="AH742" s="8"/>
      <c r="AI742" s="8"/>
      <c r="AJ742" s="8"/>
      <c r="AK742" s="8"/>
      <c r="AL742" s="8"/>
      <c r="AM742" s="8"/>
      <c r="AN742" s="8"/>
      <c r="AO742" s="8"/>
      <c r="AP742" s="8"/>
      <c r="AQ742" s="8"/>
      <c r="AR742" s="8"/>
      <c r="AS742" s="8"/>
      <c r="AT742" s="8"/>
      <c r="AU742" s="8"/>
      <c r="AV742" s="8"/>
      <c r="AW742" s="8"/>
      <c r="AX742" s="8"/>
      <c r="AY742" s="8"/>
      <c r="AZ742" s="8"/>
      <c r="BA742" s="8"/>
      <c r="BB742" s="8"/>
      <c r="BC742" s="8"/>
      <c r="BD742" s="8"/>
      <c r="BE742" s="8"/>
      <c r="BF742" s="8"/>
      <c r="BG742" s="8"/>
      <c r="BH742" s="8"/>
      <c r="BI742" s="8"/>
      <c r="BJ742" s="8"/>
      <c r="BK742" s="8"/>
      <c r="BL742" s="8"/>
      <c r="BM742" s="8"/>
      <c r="BN742" s="8"/>
      <c r="BO742" s="8"/>
      <c r="BP742" s="8"/>
      <c r="BQ742" s="8"/>
      <c r="BR742" s="8"/>
      <c r="BS742" s="8"/>
      <c r="BT742" s="8"/>
      <c r="BU742" s="8"/>
      <c r="BV742" s="8"/>
      <c r="BW742" s="8"/>
      <c r="BX742" s="8"/>
      <c r="BY742" s="8"/>
      <c r="BZ742" s="8"/>
      <c r="CA742" s="8"/>
      <c r="CB742" s="8"/>
      <c r="CC742" s="8"/>
      <c r="CD742" s="8"/>
      <c r="CE742" s="8"/>
      <c r="CF742" s="8"/>
    </row>
    <row r="743" spans="1:84" ht="15.75" customHeight="1" x14ac:dyDescent="0.25">
      <c r="A743" s="8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27"/>
      <c r="W743" s="27"/>
      <c r="X743" s="27"/>
      <c r="Y743" s="27"/>
      <c r="Z743" s="27"/>
      <c r="AA743" s="8"/>
      <c r="AB743" s="8"/>
      <c r="AC743" s="8"/>
      <c r="AD743" s="8"/>
      <c r="AE743" s="8"/>
      <c r="AF743" s="8"/>
      <c r="AG743" s="8"/>
      <c r="AH743" s="8"/>
      <c r="AI743" s="8"/>
      <c r="AJ743" s="8"/>
      <c r="AK743" s="8"/>
      <c r="AL743" s="8"/>
      <c r="AM743" s="8"/>
      <c r="AN743" s="8"/>
      <c r="AO743" s="8"/>
      <c r="AP743" s="8"/>
      <c r="AQ743" s="8"/>
      <c r="AR743" s="8"/>
      <c r="AS743" s="8"/>
      <c r="AT743" s="8"/>
      <c r="AU743" s="8"/>
      <c r="AV743" s="8"/>
      <c r="AW743" s="8"/>
      <c r="AX743" s="8"/>
      <c r="AY743" s="8"/>
      <c r="AZ743" s="8"/>
      <c r="BA743" s="8"/>
      <c r="BB743" s="8"/>
      <c r="BC743" s="8"/>
      <c r="BD743" s="8"/>
      <c r="BE743" s="8"/>
      <c r="BF743" s="8"/>
      <c r="BG743" s="8"/>
      <c r="BH743" s="8"/>
      <c r="BI743" s="8"/>
      <c r="BJ743" s="8"/>
      <c r="BK743" s="8"/>
      <c r="BL743" s="8"/>
      <c r="BM743" s="8"/>
      <c r="BN743" s="8"/>
      <c r="BO743" s="8"/>
      <c r="BP743" s="8"/>
      <c r="BQ743" s="8"/>
      <c r="BR743" s="8"/>
      <c r="BS743" s="8"/>
      <c r="BT743" s="8"/>
      <c r="BU743" s="8"/>
      <c r="BV743" s="8"/>
      <c r="BW743" s="8"/>
      <c r="BX743" s="8"/>
      <c r="BY743" s="8"/>
      <c r="BZ743" s="8"/>
      <c r="CA743" s="8"/>
      <c r="CB743" s="8"/>
      <c r="CC743" s="8"/>
      <c r="CD743" s="8"/>
      <c r="CE743" s="8"/>
      <c r="CF743" s="8"/>
    </row>
    <row r="744" spans="1:84" ht="15.75" customHeight="1" x14ac:dyDescent="0.25">
      <c r="A744" s="8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27"/>
      <c r="W744" s="27"/>
      <c r="X744" s="27"/>
      <c r="Y744" s="27"/>
      <c r="Z744" s="27"/>
      <c r="AA744" s="8"/>
      <c r="AB744" s="8"/>
      <c r="AC744" s="8"/>
      <c r="AD744" s="8"/>
      <c r="AE744" s="8"/>
      <c r="AF744" s="8"/>
      <c r="AG744" s="8"/>
      <c r="AH744" s="8"/>
      <c r="AI744" s="8"/>
      <c r="AJ744" s="8"/>
      <c r="AK744" s="8"/>
      <c r="AL744" s="8"/>
      <c r="AM744" s="8"/>
      <c r="AN744" s="8"/>
      <c r="AO744" s="8"/>
      <c r="AP744" s="8"/>
      <c r="AQ744" s="8"/>
      <c r="AR744" s="8"/>
      <c r="AS744" s="8"/>
      <c r="AT744" s="8"/>
      <c r="AU744" s="8"/>
      <c r="AV744" s="8"/>
      <c r="AW744" s="8"/>
      <c r="AX744" s="8"/>
      <c r="AY744" s="8"/>
      <c r="AZ744" s="8"/>
      <c r="BA744" s="8"/>
      <c r="BB744" s="8"/>
      <c r="BC744" s="8"/>
      <c r="BD744" s="8"/>
      <c r="BE744" s="8"/>
      <c r="BF744" s="8"/>
      <c r="BG744" s="8"/>
      <c r="BH744" s="8"/>
      <c r="BI744" s="8"/>
      <c r="BJ744" s="8"/>
      <c r="BK744" s="8"/>
      <c r="BL744" s="8"/>
      <c r="BM744" s="8"/>
      <c r="BN744" s="8"/>
      <c r="BO744" s="8"/>
      <c r="BP744" s="8"/>
      <c r="BQ744" s="8"/>
      <c r="BR744" s="8"/>
      <c r="BS744" s="8"/>
      <c r="BT744" s="8"/>
      <c r="BU744" s="8"/>
      <c r="BV744" s="8"/>
      <c r="BW744" s="8"/>
      <c r="BX744" s="8"/>
      <c r="BY744" s="8"/>
      <c r="BZ744" s="8"/>
      <c r="CA744" s="8"/>
      <c r="CB744" s="8"/>
      <c r="CC744" s="8"/>
      <c r="CD744" s="8"/>
      <c r="CE744" s="8"/>
      <c r="CF744" s="8"/>
    </row>
    <row r="745" spans="1:84" ht="15.75" customHeight="1" x14ac:dyDescent="0.25">
      <c r="A745" s="8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27"/>
      <c r="W745" s="27"/>
      <c r="X745" s="27"/>
      <c r="Y745" s="27"/>
      <c r="Z745" s="27"/>
      <c r="AA745" s="8"/>
      <c r="AB745" s="8"/>
      <c r="AC745" s="8"/>
      <c r="AD745" s="8"/>
      <c r="AE745" s="8"/>
      <c r="AF745" s="8"/>
      <c r="AG745" s="8"/>
      <c r="AH745" s="8"/>
      <c r="AI745" s="8"/>
      <c r="AJ745" s="8"/>
      <c r="AK745" s="8"/>
      <c r="AL745" s="8"/>
      <c r="AM745" s="8"/>
      <c r="AN745" s="8"/>
      <c r="AO745" s="8"/>
      <c r="AP745" s="8"/>
      <c r="AQ745" s="8"/>
      <c r="AR745" s="8"/>
      <c r="AS745" s="8"/>
      <c r="AT745" s="8"/>
      <c r="AU745" s="8"/>
      <c r="AV745" s="8"/>
      <c r="AW745" s="8"/>
      <c r="AX745" s="8"/>
      <c r="AY745" s="8"/>
      <c r="AZ745" s="8"/>
      <c r="BA745" s="8"/>
      <c r="BB745" s="8"/>
      <c r="BC745" s="8"/>
      <c r="BD745" s="8"/>
      <c r="BE745" s="8"/>
      <c r="BF745" s="8"/>
      <c r="BG745" s="8"/>
      <c r="BH745" s="8"/>
      <c r="BI745" s="8"/>
      <c r="BJ745" s="8"/>
      <c r="BK745" s="8"/>
      <c r="BL745" s="8"/>
      <c r="BM745" s="8"/>
      <c r="BN745" s="8"/>
      <c r="BO745" s="8"/>
      <c r="BP745" s="8"/>
      <c r="BQ745" s="8"/>
      <c r="BR745" s="8"/>
      <c r="BS745" s="8"/>
      <c r="BT745" s="8"/>
      <c r="BU745" s="8"/>
      <c r="BV745" s="8"/>
      <c r="BW745" s="8"/>
      <c r="BX745" s="8"/>
      <c r="BY745" s="8"/>
      <c r="BZ745" s="8"/>
      <c r="CA745" s="8"/>
      <c r="CB745" s="8"/>
      <c r="CC745" s="8"/>
      <c r="CD745" s="8"/>
      <c r="CE745" s="8"/>
      <c r="CF745" s="8"/>
    </row>
    <row r="746" spans="1:84" ht="15.75" customHeight="1" x14ac:dyDescent="0.25">
      <c r="A746" s="8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27"/>
      <c r="W746" s="27"/>
      <c r="X746" s="27"/>
      <c r="Y746" s="27"/>
      <c r="Z746" s="27"/>
      <c r="AA746" s="8"/>
      <c r="AB746" s="8"/>
      <c r="AC746" s="8"/>
      <c r="AD746" s="8"/>
      <c r="AE746" s="8"/>
      <c r="AF746" s="8"/>
      <c r="AG746" s="8"/>
      <c r="AH746" s="8"/>
      <c r="AI746" s="8"/>
      <c r="AJ746" s="8"/>
      <c r="AK746" s="8"/>
      <c r="AL746" s="8"/>
      <c r="AM746" s="8"/>
      <c r="AN746" s="8"/>
      <c r="AO746" s="8"/>
      <c r="AP746" s="8"/>
      <c r="AQ746" s="8"/>
      <c r="AR746" s="8"/>
      <c r="AS746" s="8"/>
      <c r="AT746" s="8"/>
      <c r="AU746" s="8"/>
      <c r="AV746" s="8"/>
      <c r="AW746" s="8"/>
      <c r="AX746" s="8"/>
      <c r="AY746" s="8"/>
      <c r="AZ746" s="8"/>
      <c r="BA746" s="8"/>
      <c r="BB746" s="8"/>
      <c r="BC746" s="8"/>
      <c r="BD746" s="8"/>
      <c r="BE746" s="8"/>
      <c r="BF746" s="8"/>
      <c r="BG746" s="8"/>
      <c r="BH746" s="8"/>
      <c r="BI746" s="8"/>
      <c r="BJ746" s="8"/>
      <c r="BK746" s="8"/>
      <c r="BL746" s="8"/>
      <c r="BM746" s="8"/>
      <c r="BN746" s="8"/>
      <c r="BO746" s="8"/>
      <c r="BP746" s="8"/>
      <c r="BQ746" s="8"/>
      <c r="BR746" s="8"/>
      <c r="BS746" s="8"/>
      <c r="BT746" s="8"/>
      <c r="BU746" s="8"/>
      <c r="BV746" s="8"/>
      <c r="BW746" s="8"/>
      <c r="BX746" s="8"/>
      <c r="BY746" s="8"/>
      <c r="BZ746" s="8"/>
      <c r="CA746" s="8"/>
      <c r="CB746" s="8"/>
      <c r="CC746" s="8"/>
      <c r="CD746" s="8"/>
      <c r="CE746" s="8"/>
      <c r="CF746" s="8"/>
    </row>
    <row r="747" spans="1:84" ht="15.75" customHeight="1" x14ac:dyDescent="0.25">
      <c r="A747" s="8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27"/>
      <c r="W747" s="27"/>
      <c r="X747" s="27"/>
      <c r="Y747" s="27"/>
      <c r="Z747" s="27"/>
      <c r="AA747" s="8"/>
      <c r="AB747" s="8"/>
      <c r="AC747" s="8"/>
      <c r="AD747" s="8"/>
      <c r="AE747" s="8"/>
      <c r="AF747" s="8"/>
      <c r="AG747" s="8"/>
      <c r="AH747" s="8"/>
      <c r="AI747" s="8"/>
      <c r="AJ747" s="8"/>
      <c r="AK747" s="8"/>
      <c r="AL747" s="8"/>
      <c r="AM747" s="8"/>
      <c r="AN747" s="8"/>
      <c r="AO747" s="8"/>
      <c r="AP747" s="8"/>
      <c r="AQ747" s="8"/>
      <c r="AR747" s="8"/>
      <c r="AS747" s="8"/>
      <c r="AT747" s="8"/>
      <c r="AU747" s="8"/>
      <c r="AV747" s="8"/>
      <c r="AW747" s="8"/>
      <c r="AX747" s="8"/>
      <c r="AY747" s="8"/>
      <c r="AZ747" s="8"/>
      <c r="BA747" s="8"/>
      <c r="BB747" s="8"/>
      <c r="BC747" s="8"/>
      <c r="BD747" s="8"/>
      <c r="BE747" s="8"/>
      <c r="BF747" s="8"/>
      <c r="BG747" s="8"/>
      <c r="BH747" s="8"/>
      <c r="BI747" s="8"/>
      <c r="BJ747" s="8"/>
      <c r="BK747" s="8"/>
      <c r="BL747" s="8"/>
      <c r="BM747" s="8"/>
      <c r="BN747" s="8"/>
      <c r="BO747" s="8"/>
      <c r="BP747" s="8"/>
      <c r="BQ747" s="8"/>
      <c r="BR747" s="8"/>
      <c r="BS747" s="8"/>
      <c r="BT747" s="8"/>
      <c r="BU747" s="8"/>
      <c r="BV747" s="8"/>
      <c r="BW747" s="8"/>
      <c r="BX747" s="8"/>
      <c r="BY747" s="8"/>
      <c r="BZ747" s="8"/>
      <c r="CA747" s="8"/>
      <c r="CB747" s="8"/>
      <c r="CC747" s="8"/>
      <c r="CD747" s="8"/>
      <c r="CE747" s="8"/>
      <c r="CF747" s="8"/>
    </row>
    <row r="748" spans="1:84" ht="15.75" customHeight="1" x14ac:dyDescent="0.25">
      <c r="A748" s="8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27"/>
      <c r="W748" s="27"/>
      <c r="X748" s="27"/>
      <c r="Y748" s="27"/>
      <c r="Z748" s="27"/>
      <c r="AA748" s="8"/>
      <c r="AB748" s="8"/>
      <c r="AC748" s="8"/>
      <c r="AD748" s="8"/>
      <c r="AE748" s="8"/>
      <c r="AF748" s="8"/>
      <c r="AG748" s="8"/>
      <c r="AH748" s="8"/>
      <c r="AI748" s="8"/>
      <c r="AJ748" s="8"/>
      <c r="AK748" s="8"/>
      <c r="AL748" s="8"/>
      <c r="AM748" s="8"/>
      <c r="AN748" s="8"/>
      <c r="AO748" s="8"/>
      <c r="AP748" s="8"/>
      <c r="AQ748" s="8"/>
      <c r="AR748" s="8"/>
      <c r="AS748" s="8"/>
      <c r="AT748" s="8"/>
      <c r="AU748" s="8"/>
      <c r="AV748" s="8"/>
      <c r="AW748" s="8"/>
      <c r="AX748" s="8"/>
      <c r="AY748" s="8"/>
      <c r="AZ748" s="8"/>
      <c r="BA748" s="8"/>
      <c r="BB748" s="8"/>
      <c r="BC748" s="8"/>
      <c r="BD748" s="8"/>
      <c r="BE748" s="8"/>
      <c r="BF748" s="8"/>
      <c r="BG748" s="8"/>
      <c r="BH748" s="8"/>
      <c r="BI748" s="8"/>
      <c r="BJ748" s="8"/>
      <c r="BK748" s="8"/>
      <c r="BL748" s="8"/>
      <c r="BM748" s="8"/>
      <c r="BN748" s="8"/>
      <c r="BO748" s="8"/>
      <c r="BP748" s="8"/>
      <c r="BQ748" s="8"/>
      <c r="BR748" s="8"/>
      <c r="BS748" s="8"/>
      <c r="BT748" s="8"/>
      <c r="BU748" s="8"/>
      <c r="BV748" s="8"/>
      <c r="BW748" s="8"/>
      <c r="BX748" s="8"/>
      <c r="BY748" s="8"/>
      <c r="BZ748" s="8"/>
      <c r="CA748" s="8"/>
      <c r="CB748" s="8"/>
      <c r="CC748" s="8"/>
      <c r="CD748" s="8"/>
      <c r="CE748" s="8"/>
      <c r="CF748" s="8"/>
    </row>
    <row r="749" spans="1:84" ht="15.75" customHeight="1" x14ac:dyDescent="0.25">
      <c r="A749" s="8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27"/>
      <c r="W749" s="27"/>
      <c r="X749" s="27"/>
      <c r="Y749" s="27"/>
      <c r="Z749" s="27"/>
      <c r="AA749" s="8"/>
      <c r="AB749" s="8"/>
      <c r="AC749" s="8"/>
      <c r="AD749" s="8"/>
      <c r="AE749" s="8"/>
      <c r="AF749" s="8"/>
      <c r="AG749" s="8"/>
      <c r="AH749" s="8"/>
      <c r="AI749" s="8"/>
      <c r="AJ749" s="8"/>
      <c r="AK749" s="8"/>
      <c r="AL749" s="8"/>
      <c r="AM749" s="8"/>
      <c r="AN749" s="8"/>
      <c r="AO749" s="8"/>
      <c r="AP749" s="8"/>
      <c r="AQ749" s="8"/>
      <c r="AR749" s="8"/>
      <c r="AS749" s="8"/>
      <c r="AT749" s="8"/>
      <c r="AU749" s="8"/>
      <c r="AV749" s="8"/>
      <c r="AW749" s="8"/>
      <c r="AX749" s="8"/>
      <c r="AY749" s="8"/>
      <c r="AZ749" s="8"/>
      <c r="BA749" s="8"/>
      <c r="BB749" s="8"/>
      <c r="BC749" s="8"/>
      <c r="BD749" s="8"/>
      <c r="BE749" s="8"/>
      <c r="BF749" s="8"/>
      <c r="BG749" s="8"/>
      <c r="BH749" s="8"/>
      <c r="BI749" s="8"/>
      <c r="BJ749" s="8"/>
      <c r="BK749" s="8"/>
      <c r="BL749" s="8"/>
      <c r="BM749" s="8"/>
      <c r="BN749" s="8"/>
      <c r="BO749" s="8"/>
      <c r="BP749" s="8"/>
      <c r="BQ749" s="8"/>
      <c r="BR749" s="8"/>
      <c r="BS749" s="8"/>
      <c r="BT749" s="8"/>
      <c r="BU749" s="8"/>
      <c r="BV749" s="8"/>
      <c r="BW749" s="8"/>
      <c r="BX749" s="8"/>
      <c r="BY749" s="8"/>
      <c r="BZ749" s="8"/>
      <c r="CA749" s="8"/>
      <c r="CB749" s="8"/>
      <c r="CC749" s="8"/>
      <c r="CD749" s="8"/>
      <c r="CE749" s="8"/>
      <c r="CF749" s="8"/>
    </row>
    <row r="750" spans="1:84" ht="15.75" customHeight="1" x14ac:dyDescent="0.25">
      <c r="A750" s="8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27"/>
      <c r="W750" s="27"/>
      <c r="X750" s="27"/>
      <c r="Y750" s="27"/>
      <c r="Z750" s="27"/>
      <c r="AA750" s="8"/>
      <c r="AB750" s="8"/>
      <c r="AC750" s="8"/>
      <c r="AD750" s="8"/>
      <c r="AE750" s="8"/>
      <c r="AF750" s="8"/>
      <c r="AG750" s="8"/>
      <c r="AH750" s="8"/>
      <c r="AI750" s="8"/>
      <c r="AJ750" s="8"/>
      <c r="AK750" s="8"/>
      <c r="AL750" s="8"/>
      <c r="AM750" s="8"/>
      <c r="AN750" s="8"/>
      <c r="AO750" s="8"/>
      <c r="AP750" s="8"/>
      <c r="AQ750" s="8"/>
      <c r="AR750" s="8"/>
      <c r="AS750" s="8"/>
      <c r="AT750" s="8"/>
      <c r="AU750" s="8"/>
      <c r="AV750" s="8"/>
      <c r="AW750" s="8"/>
      <c r="AX750" s="8"/>
      <c r="AY750" s="8"/>
      <c r="AZ750" s="8"/>
      <c r="BA750" s="8"/>
      <c r="BB750" s="8"/>
      <c r="BC750" s="8"/>
      <c r="BD750" s="8"/>
      <c r="BE750" s="8"/>
      <c r="BF750" s="8"/>
      <c r="BG750" s="8"/>
      <c r="BH750" s="8"/>
      <c r="BI750" s="8"/>
      <c r="BJ750" s="8"/>
      <c r="BK750" s="8"/>
      <c r="BL750" s="8"/>
      <c r="BM750" s="8"/>
      <c r="BN750" s="8"/>
      <c r="BO750" s="8"/>
      <c r="BP750" s="8"/>
      <c r="BQ750" s="8"/>
      <c r="BR750" s="8"/>
      <c r="BS750" s="8"/>
      <c r="BT750" s="8"/>
      <c r="BU750" s="8"/>
      <c r="BV750" s="8"/>
      <c r="BW750" s="8"/>
      <c r="BX750" s="8"/>
      <c r="BY750" s="8"/>
      <c r="BZ750" s="8"/>
      <c r="CA750" s="8"/>
      <c r="CB750" s="8"/>
      <c r="CC750" s="8"/>
      <c r="CD750" s="8"/>
      <c r="CE750" s="8"/>
      <c r="CF750" s="8"/>
    </row>
    <row r="751" spans="1:84" ht="15.75" customHeight="1" x14ac:dyDescent="0.25">
      <c r="A751" s="8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27"/>
      <c r="W751" s="27"/>
      <c r="X751" s="27"/>
      <c r="Y751" s="27"/>
      <c r="Z751" s="27"/>
      <c r="AA751" s="8"/>
      <c r="AB751" s="8"/>
      <c r="AC751" s="8"/>
      <c r="AD751" s="8"/>
      <c r="AE751" s="8"/>
      <c r="AF751" s="8"/>
      <c r="AG751" s="8"/>
      <c r="AH751" s="8"/>
      <c r="AI751" s="8"/>
      <c r="AJ751" s="8"/>
      <c r="AK751" s="8"/>
      <c r="AL751" s="8"/>
      <c r="AM751" s="8"/>
      <c r="AN751" s="8"/>
      <c r="AO751" s="8"/>
      <c r="AP751" s="8"/>
      <c r="AQ751" s="8"/>
      <c r="AR751" s="8"/>
      <c r="AS751" s="8"/>
      <c r="AT751" s="8"/>
      <c r="AU751" s="8"/>
      <c r="AV751" s="8"/>
      <c r="AW751" s="8"/>
      <c r="AX751" s="8"/>
      <c r="AY751" s="8"/>
      <c r="AZ751" s="8"/>
      <c r="BA751" s="8"/>
      <c r="BB751" s="8"/>
      <c r="BC751" s="8"/>
      <c r="BD751" s="8"/>
      <c r="BE751" s="8"/>
      <c r="BF751" s="8"/>
      <c r="BG751" s="8"/>
      <c r="BH751" s="8"/>
      <c r="BI751" s="8"/>
      <c r="BJ751" s="8"/>
      <c r="BK751" s="8"/>
      <c r="BL751" s="8"/>
      <c r="BM751" s="8"/>
      <c r="BN751" s="8"/>
      <c r="BO751" s="8"/>
      <c r="BP751" s="8"/>
      <c r="BQ751" s="8"/>
      <c r="BR751" s="8"/>
      <c r="BS751" s="8"/>
      <c r="BT751" s="8"/>
      <c r="BU751" s="8"/>
      <c r="BV751" s="8"/>
      <c r="BW751" s="8"/>
      <c r="BX751" s="8"/>
      <c r="BY751" s="8"/>
      <c r="BZ751" s="8"/>
      <c r="CA751" s="8"/>
      <c r="CB751" s="8"/>
      <c r="CC751" s="8"/>
      <c r="CD751" s="8"/>
      <c r="CE751" s="8"/>
      <c r="CF751" s="8"/>
    </row>
    <row r="752" spans="1:84" ht="15.75" customHeight="1" x14ac:dyDescent="0.25">
      <c r="A752" s="8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27"/>
      <c r="W752" s="27"/>
      <c r="X752" s="27"/>
      <c r="Y752" s="27"/>
      <c r="Z752" s="27"/>
      <c r="AA752" s="8"/>
      <c r="AB752" s="8"/>
      <c r="AC752" s="8"/>
      <c r="AD752" s="8"/>
      <c r="AE752" s="8"/>
      <c r="AF752" s="8"/>
      <c r="AG752" s="8"/>
      <c r="AH752" s="8"/>
      <c r="AI752" s="8"/>
      <c r="AJ752" s="8"/>
      <c r="AK752" s="8"/>
      <c r="AL752" s="8"/>
      <c r="AM752" s="8"/>
      <c r="AN752" s="8"/>
      <c r="AO752" s="8"/>
      <c r="AP752" s="8"/>
      <c r="AQ752" s="8"/>
      <c r="AR752" s="8"/>
      <c r="AS752" s="8"/>
      <c r="AT752" s="8"/>
      <c r="AU752" s="8"/>
      <c r="AV752" s="8"/>
      <c r="AW752" s="8"/>
      <c r="AX752" s="8"/>
      <c r="AY752" s="8"/>
      <c r="AZ752" s="8"/>
      <c r="BA752" s="8"/>
      <c r="BB752" s="8"/>
      <c r="BC752" s="8"/>
      <c r="BD752" s="8"/>
      <c r="BE752" s="8"/>
      <c r="BF752" s="8"/>
      <c r="BG752" s="8"/>
      <c r="BH752" s="8"/>
      <c r="BI752" s="8"/>
      <c r="BJ752" s="8"/>
      <c r="BK752" s="8"/>
      <c r="BL752" s="8"/>
      <c r="BM752" s="8"/>
      <c r="BN752" s="8"/>
      <c r="BO752" s="8"/>
      <c r="BP752" s="8"/>
      <c r="BQ752" s="8"/>
      <c r="BR752" s="8"/>
      <c r="BS752" s="8"/>
      <c r="BT752" s="8"/>
      <c r="BU752" s="8"/>
      <c r="BV752" s="8"/>
      <c r="BW752" s="8"/>
      <c r="BX752" s="8"/>
      <c r="BY752" s="8"/>
      <c r="BZ752" s="8"/>
      <c r="CA752" s="8"/>
      <c r="CB752" s="8"/>
      <c r="CC752" s="8"/>
      <c r="CD752" s="8"/>
      <c r="CE752" s="8"/>
      <c r="CF752" s="8"/>
    </row>
    <row r="753" spans="1:84" ht="15.75" customHeight="1" x14ac:dyDescent="0.25">
      <c r="A753" s="8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27"/>
      <c r="W753" s="27"/>
      <c r="X753" s="27"/>
      <c r="Y753" s="27"/>
      <c r="Z753" s="27"/>
      <c r="AA753" s="8"/>
      <c r="AB753" s="8"/>
      <c r="AC753" s="8"/>
      <c r="AD753" s="8"/>
      <c r="AE753" s="8"/>
      <c r="AF753" s="8"/>
      <c r="AG753" s="8"/>
      <c r="AH753" s="8"/>
      <c r="AI753" s="8"/>
      <c r="AJ753" s="8"/>
      <c r="AK753" s="8"/>
      <c r="AL753" s="8"/>
      <c r="AM753" s="8"/>
      <c r="AN753" s="8"/>
      <c r="AO753" s="8"/>
      <c r="AP753" s="8"/>
      <c r="AQ753" s="8"/>
      <c r="AR753" s="8"/>
      <c r="AS753" s="8"/>
      <c r="AT753" s="8"/>
      <c r="AU753" s="8"/>
      <c r="AV753" s="8"/>
      <c r="AW753" s="8"/>
      <c r="AX753" s="8"/>
      <c r="AY753" s="8"/>
      <c r="AZ753" s="8"/>
      <c r="BA753" s="8"/>
      <c r="BB753" s="8"/>
      <c r="BC753" s="8"/>
      <c r="BD753" s="8"/>
      <c r="BE753" s="8"/>
      <c r="BF753" s="8"/>
      <c r="BG753" s="8"/>
      <c r="BH753" s="8"/>
      <c r="BI753" s="8"/>
      <c r="BJ753" s="8"/>
      <c r="BK753" s="8"/>
      <c r="BL753" s="8"/>
      <c r="BM753" s="8"/>
      <c r="BN753" s="8"/>
      <c r="BO753" s="8"/>
      <c r="BP753" s="8"/>
      <c r="BQ753" s="8"/>
      <c r="BR753" s="8"/>
      <c r="BS753" s="8"/>
      <c r="BT753" s="8"/>
      <c r="BU753" s="8"/>
      <c r="BV753" s="8"/>
      <c r="BW753" s="8"/>
      <c r="BX753" s="8"/>
      <c r="BY753" s="8"/>
      <c r="BZ753" s="8"/>
      <c r="CA753" s="8"/>
      <c r="CB753" s="8"/>
      <c r="CC753" s="8"/>
      <c r="CD753" s="8"/>
      <c r="CE753" s="8"/>
      <c r="CF753" s="8"/>
    </row>
    <row r="754" spans="1:84" ht="15.75" customHeight="1" x14ac:dyDescent="0.25">
      <c r="A754" s="8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27"/>
      <c r="W754" s="27"/>
      <c r="X754" s="27"/>
      <c r="Y754" s="27"/>
      <c r="Z754" s="27"/>
      <c r="AA754" s="8"/>
      <c r="AB754" s="8"/>
      <c r="AC754" s="8"/>
      <c r="AD754" s="8"/>
      <c r="AE754" s="8"/>
      <c r="AF754" s="8"/>
      <c r="AG754" s="8"/>
      <c r="AH754" s="8"/>
      <c r="AI754" s="8"/>
      <c r="AJ754" s="8"/>
      <c r="AK754" s="8"/>
      <c r="AL754" s="8"/>
      <c r="AM754" s="8"/>
      <c r="AN754" s="8"/>
      <c r="AO754" s="8"/>
      <c r="AP754" s="8"/>
      <c r="AQ754" s="8"/>
      <c r="AR754" s="8"/>
      <c r="AS754" s="8"/>
      <c r="AT754" s="8"/>
      <c r="AU754" s="8"/>
      <c r="AV754" s="8"/>
      <c r="AW754" s="8"/>
      <c r="AX754" s="8"/>
      <c r="AY754" s="8"/>
      <c r="AZ754" s="8"/>
      <c r="BA754" s="8"/>
      <c r="BB754" s="8"/>
      <c r="BC754" s="8"/>
      <c r="BD754" s="8"/>
      <c r="BE754" s="8"/>
      <c r="BF754" s="8"/>
      <c r="BG754" s="8"/>
      <c r="BH754" s="8"/>
      <c r="BI754" s="8"/>
      <c r="BJ754" s="8"/>
      <c r="BK754" s="8"/>
      <c r="BL754" s="8"/>
      <c r="BM754" s="8"/>
      <c r="BN754" s="8"/>
      <c r="BO754" s="8"/>
      <c r="BP754" s="8"/>
      <c r="BQ754" s="8"/>
      <c r="BR754" s="8"/>
      <c r="BS754" s="8"/>
      <c r="BT754" s="8"/>
      <c r="BU754" s="8"/>
      <c r="BV754" s="8"/>
      <c r="BW754" s="8"/>
      <c r="BX754" s="8"/>
      <c r="BY754" s="8"/>
      <c r="BZ754" s="8"/>
      <c r="CA754" s="8"/>
      <c r="CB754" s="8"/>
      <c r="CC754" s="8"/>
      <c r="CD754" s="8"/>
      <c r="CE754" s="8"/>
      <c r="CF754" s="8"/>
    </row>
    <row r="755" spans="1:84" ht="15.75" customHeight="1" x14ac:dyDescent="0.25">
      <c r="A755" s="8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27"/>
      <c r="W755" s="27"/>
      <c r="X755" s="27"/>
      <c r="Y755" s="27"/>
      <c r="Z755" s="27"/>
      <c r="AA755" s="8"/>
      <c r="AB755" s="8"/>
      <c r="AC755" s="8"/>
      <c r="AD755" s="8"/>
      <c r="AE755" s="8"/>
      <c r="AF755" s="8"/>
      <c r="AG755" s="8"/>
      <c r="AH755" s="8"/>
      <c r="AI755" s="8"/>
      <c r="AJ755" s="8"/>
      <c r="AK755" s="8"/>
      <c r="AL755" s="8"/>
      <c r="AM755" s="8"/>
      <c r="AN755" s="8"/>
      <c r="AO755" s="8"/>
      <c r="AP755" s="8"/>
      <c r="AQ755" s="8"/>
      <c r="AR755" s="8"/>
      <c r="AS755" s="8"/>
      <c r="AT755" s="8"/>
      <c r="AU755" s="8"/>
      <c r="AV755" s="8"/>
      <c r="AW755" s="8"/>
      <c r="AX755" s="8"/>
      <c r="AY755" s="8"/>
      <c r="AZ755" s="8"/>
      <c r="BA755" s="8"/>
      <c r="BB755" s="8"/>
      <c r="BC755" s="8"/>
      <c r="BD755" s="8"/>
      <c r="BE755" s="8"/>
      <c r="BF755" s="8"/>
      <c r="BG755" s="8"/>
      <c r="BH755" s="8"/>
      <c r="BI755" s="8"/>
      <c r="BJ755" s="8"/>
      <c r="BK755" s="8"/>
      <c r="BL755" s="8"/>
      <c r="BM755" s="8"/>
      <c r="BN755" s="8"/>
      <c r="BO755" s="8"/>
      <c r="BP755" s="8"/>
      <c r="BQ755" s="8"/>
      <c r="BR755" s="8"/>
      <c r="BS755" s="8"/>
      <c r="BT755" s="8"/>
      <c r="BU755" s="8"/>
      <c r="BV755" s="8"/>
      <c r="BW755" s="8"/>
      <c r="BX755" s="8"/>
      <c r="BY755" s="8"/>
      <c r="BZ755" s="8"/>
      <c r="CA755" s="8"/>
      <c r="CB755" s="8"/>
      <c r="CC755" s="8"/>
      <c r="CD755" s="8"/>
      <c r="CE755" s="8"/>
      <c r="CF755" s="8"/>
    </row>
    <row r="756" spans="1:84" ht="15.75" customHeight="1" x14ac:dyDescent="0.25">
      <c r="A756" s="8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27"/>
      <c r="W756" s="27"/>
      <c r="X756" s="27"/>
      <c r="Y756" s="27"/>
      <c r="Z756" s="27"/>
      <c r="AA756" s="8"/>
      <c r="AB756" s="8"/>
      <c r="AC756" s="8"/>
      <c r="AD756" s="8"/>
      <c r="AE756" s="8"/>
      <c r="AF756" s="8"/>
      <c r="AG756" s="8"/>
      <c r="AH756" s="8"/>
      <c r="AI756" s="8"/>
      <c r="AJ756" s="8"/>
      <c r="AK756" s="8"/>
      <c r="AL756" s="8"/>
      <c r="AM756" s="8"/>
      <c r="AN756" s="8"/>
      <c r="AO756" s="8"/>
      <c r="AP756" s="8"/>
      <c r="AQ756" s="8"/>
      <c r="AR756" s="8"/>
      <c r="AS756" s="8"/>
      <c r="AT756" s="8"/>
      <c r="AU756" s="8"/>
      <c r="AV756" s="8"/>
      <c r="AW756" s="8"/>
      <c r="AX756" s="8"/>
      <c r="AY756" s="8"/>
      <c r="AZ756" s="8"/>
      <c r="BA756" s="8"/>
      <c r="BB756" s="8"/>
      <c r="BC756" s="8"/>
      <c r="BD756" s="8"/>
      <c r="BE756" s="8"/>
      <c r="BF756" s="8"/>
      <c r="BG756" s="8"/>
      <c r="BH756" s="8"/>
      <c r="BI756" s="8"/>
      <c r="BJ756" s="8"/>
      <c r="BK756" s="8"/>
      <c r="BL756" s="8"/>
      <c r="BM756" s="8"/>
      <c r="BN756" s="8"/>
      <c r="BO756" s="8"/>
      <c r="BP756" s="8"/>
      <c r="BQ756" s="8"/>
      <c r="BR756" s="8"/>
      <c r="BS756" s="8"/>
      <c r="BT756" s="8"/>
      <c r="BU756" s="8"/>
      <c r="BV756" s="8"/>
      <c r="BW756" s="8"/>
      <c r="BX756" s="8"/>
      <c r="BY756" s="8"/>
      <c r="BZ756" s="8"/>
      <c r="CA756" s="8"/>
      <c r="CB756" s="8"/>
      <c r="CC756" s="8"/>
      <c r="CD756" s="8"/>
      <c r="CE756" s="8"/>
      <c r="CF756" s="8"/>
    </row>
    <row r="757" spans="1:84" ht="15.75" customHeight="1" x14ac:dyDescent="0.25">
      <c r="A757" s="8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27"/>
      <c r="W757" s="27"/>
      <c r="X757" s="27"/>
      <c r="Y757" s="27"/>
      <c r="Z757" s="27"/>
      <c r="AA757" s="8"/>
      <c r="AB757" s="8"/>
      <c r="AC757" s="8"/>
      <c r="AD757" s="8"/>
      <c r="AE757" s="8"/>
      <c r="AF757" s="8"/>
      <c r="AG757" s="8"/>
      <c r="AH757" s="8"/>
      <c r="AI757" s="8"/>
      <c r="AJ757" s="8"/>
      <c r="AK757" s="8"/>
      <c r="AL757" s="8"/>
      <c r="AM757" s="8"/>
      <c r="AN757" s="8"/>
      <c r="AO757" s="8"/>
      <c r="AP757" s="8"/>
      <c r="AQ757" s="8"/>
      <c r="AR757" s="8"/>
      <c r="AS757" s="8"/>
      <c r="AT757" s="8"/>
      <c r="AU757" s="8"/>
      <c r="AV757" s="8"/>
      <c r="AW757" s="8"/>
      <c r="AX757" s="8"/>
      <c r="AY757" s="8"/>
      <c r="AZ757" s="8"/>
      <c r="BA757" s="8"/>
      <c r="BB757" s="8"/>
      <c r="BC757" s="8"/>
      <c r="BD757" s="8"/>
      <c r="BE757" s="8"/>
      <c r="BF757" s="8"/>
      <c r="BG757" s="8"/>
      <c r="BH757" s="8"/>
      <c r="BI757" s="8"/>
      <c r="BJ757" s="8"/>
      <c r="BK757" s="8"/>
      <c r="BL757" s="8"/>
      <c r="BM757" s="8"/>
      <c r="BN757" s="8"/>
      <c r="BO757" s="8"/>
      <c r="BP757" s="8"/>
      <c r="BQ757" s="8"/>
      <c r="BR757" s="8"/>
      <c r="BS757" s="8"/>
      <c r="BT757" s="8"/>
      <c r="BU757" s="8"/>
      <c r="BV757" s="8"/>
      <c r="BW757" s="8"/>
      <c r="BX757" s="8"/>
      <c r="BY757" s="8"/>
      <c r="BZ757" s="8"/>
      <c r="CA757" s="8"/>
      <c r="CB757" s="8"/>
      <c r="CC757" s="8"/>
      <c r="CD757" s="8"/>
      <c r="CE757" s="8"/>
      <c r="CF757" s="8"/>
    </row>
    <row r="758" spans="1:84" ht="15.75" customHeight="1" x14ac:dyDescent="0.25">
      <c r="A758" s="8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27"/>
      <c r="W758" s="27"/>
      <c r="X758" s="27"/>
      <c r="Y758" s="27"/>
      <c r="Z758" s="27"/>
      <c r="AA758" s="8"/>
      <c r="AB758" s="8"/>
      <c r="AC758" s="8"/>
      <c r="AD758" s="8"/>
      <c r="AE758" s="8"/>
      <c r="AF758" s="8"/>
      <c r="AG758" s="8"/>
      <c r="AH758" s="8"/>
      <c r="AI758" s="8"/>
      <c r="AJ758" s="8"/>
      <c r="AK758" s="8"/>
      <c r="AL758" s="8"/>
      <c r="AM758" s="8"/>
      <c r="AN758" s="8"/>
      <c r="AO758" s="8"/>
      <c r="AP758" s="8"/>
      <c r="AQ758" s="8"/>
      <c r="AR758" s="8"/>
      <c r="AS758" s="8"/>
      <c r="AT758" s="8"/>
      <c r="AU758" s="8"/>
      <c r="AV758" s="8"/>
      <c r="AW758" s="8"/>
      <c r="AX758" s="8"/>
      <c r="AY758" s="8"/>
      <c r="AZ758" s="8"/>
      <c r="BA758" s="8"/>
      <c r="BB758" s="8"/>
      <c r="BC758" s="8"/>
      <c r="BD758" s="8"/>
      <c r="BE758" s="8"/>
      <c r="BF758" s="8"/>
      <c r="BG758" s="8"/>
      <c r="BH758" s="8"/>
      <c r="BI758" s="8"/>
      <c r="BJ758" s="8"/>
      <c r="BK758" s="8"/>
      <c r="BL758" s="8"/>
      <c r="BM758" s="8"/>
      <c r="BN758" s="8"/>
      <c r="BO758" s="8"/>
      <c r="BP758" s="8"/>
      <c r="BQ758" s="8"/>
      <c r="BR758" s="8"/>
      <c r="BS758" s="8"/>
      <c r="BT758" s="8"/>
      <c r="BU758" s="8"/>
      <c r="BV758" s="8"/>
      <c r="BW758" s="8"/>
      <c r="BX758" s="8"/>
      <c r="BY758" s="8"/>
      <c r="BZ758" s="8"/>
      <c r="CA758" s="8"/>
      <c r="CB758" s="8"/>
      <c r="CC758" s="8"/>
      <c r="CD758" s="8"/>
      <c r="CE758" s="8"/>
      <c r="CF758" s="8"/>
    </row>
    <row r="759" spans="1:84" ht="15.75" customHeight="1" x14ac:dyDescent="0.25">
      <c r="A759" s="8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27"/>
      <c r="W759" s="27"/>
      <c r="X759" s="27"/>
      <c r="Y759" s="27"/>
      <c r="Z759" s="27"/>
      <c r="AA759" s="8"/>
      <c r="AB759" s="8"/>
      <c r="AC759" s="8"/>
      <c r="AD759" s="8"/>
      <c r="AE759" s="8"/>
      <c r="AF759" s="8"/>
      <c r="AG759" s="8"/>
      <c r="AH759" s="8"/>
      <c r="AI759" s="8"/>
      <c r="AJ759" s="8"/>
      <c r="AK759" s="8"/>
      <c r="AL759" s="8"/>
      <c r="AM759" s="8"/>
      <c r="AN759" s="8"/>
      <c r="AO759" s="8"/>
      <c r="AP759" s="8"/>
      <c r="AQ759" s="8"/>
      <c r="AR759" s="8"/>
      <c r="AS759" s="8"/>
      <c r="AT759" s="8"/>
      <c r="AU759" s="8"/>
      <c r="AV759" s="8"/>
      <c r="AW759" s="8"/>
      <c r="AX759" s="8"/>
      <c r="AY759" s="8"/>
      <c r="AZ759" s="8"/>
      <c r="BA759" s="8"/>
      <c r="BB759" s="8"/>
      <c r="BC759" s="8"/>
      <c r="BD759" s="8"/>
      <c r="BE759" s="8"/>
      <c r="BF759" s="8"/>
      <c r="BG759" s="8"/>
      <c r="BH759" s="8"/>
      <c r="BI759" s="8"/>
      <c r="BJ759" s="8"/>
      <c r="BK759" s="8"/>
      <c r="BL759" s="8"/>
      <c r="BM759" s="8"/>
      <c r="BN759" s="8"/>
      <c r="BO759" s="8"/>
      <c r="BP759" s="8"/>
      <c r="BQ759" s="8"/>
      <c r="BR759" s="8"/>
      <c r="BS759" s="8"/>
      <c r="BT759" s="8"/>
      <c r="BU759" s="8"/>
      <c r="BV759" s="8"/>
      <c r="BW759" s="8"/>
      <c r="BX759" s="8"/>
      <c r="BY759" s="8"/>
      <c r="BZ759" s="8"/>
      <c r="CA759" s="8"/>
      <c r="CB759" s="8"/>
      <c r="CC759" s="8"/>
      <c r="CD759" s="8"/>
      <c r="CE759" s="8"/>
      <c r="CF759" s="8"/>
    </row>
    <row r="760" spans="1:84" ht="15.75" customHeight="1" x14ac:dyDescent="0.25">
      <c r="A760" s="8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27"/>
      <c r="W760" s="27"/>
      <c r="X760" s="27"/>
      <c r="Y760" s="27"/>
      <c r="Z760" s="27"/>
      <c r="AA760" s="8"/>
      <c r="AB760" s="8"/>
      <c r="AC760" s="8"/>
      <c r="AD760" s="8"/>
      <c r="AE760" s="8"/>
      <c r="AF760" s="8"/>
      <c r="AG760" s="8"/>
      <c r="AH760" s="8"/>
      <c r="AI760" s="8"/>
      <c r="AJ760" s="8"/>
      <c r="AK760" s="8"/>
      <c r="AL760" s="8"/>
      <c r="AM760" s="8"/>
      <c r="AN760" s="8"/>
      <c r="AO760" s="8"/>
      <c r="AP760" s="8"/>
      <c r="AQ760" s="8"/>
      <c r="AR760" s="8"/>
      <c r="AS760" s="8"/>
      <c r="AT760" s="8"/>
      <c r="AU760" s="8"/>
      <c r="AV760" s="8"/>
      <c r="AW760" s="8"/>
      <c r="AX760" s="8"/>
      <c r="AY760" s="8"/>
      <c r="AZ760" s="8"/>
      <c r="BA760" s="8"/>
      <c r="BB760" s="8"/>
      <c r="BC760" s="8"/>
      <c r="BD760" s="8"/>
      <c r="BE760" s="8"/>
      <c r="BF760" s="8"/>
      <c r="BG760" s="8"/>
      <c r="BH760" s="8"/>
      <c r="BI760" s="8"/>
      <c r="BJ760" s="8"/>
      <c r="BK760" s="8"/>
      <c r="BL760" s="8"/>
      <c r="BM760" s="8"/>
      <c r="BN760" s="8"/>
      <c r="BO760" s="8"/>
      <c r="BP760" s="8"/>
      <c r="BQ760" s="8"/>
      <c r="BR760" s="8"/>
      <c r="BS760" s="8"/>
      <c r="BT760" s="8"/>
      <c r="BU760" s="8"/>
      <c r="BV760" s="8"/>
      <c r="BW760" s="8"/>
      <c r="BX760" s="8"/>
      <c r="BY760" s="8"/>
      <c r="BZ760" s="8"/>
      <c r="CA760" s="8"/>
      <c r="CB760" s="8"/>
      <c r="CC760" s="8"/>
      <c r="CD760" s="8"/>
      <c r="CE760" s="8"/>
      <c r="CF760" s="8"/>
    </row>
    <row r="761" spans="1:84" ht="15.75" customHeight="1" x14ac:dyDescent="0.25">
      <c r="A761" s="8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27"/>
      <c r="W761" s="27"/>
      <c r="X761" s="27"/>
      <c r="Y761" s="27"/>
      <c r="Z761" s="27"/>
      <c r="AA761" s="8"/>
      <c r="AB761" s="8"/>
      <c r="AC761" s="8"/>
      <c r="AD761" s="8"/>
      <c r="AE761" s="8"/>
      <c r="AF761" s="8"/>
      <c r="AG761" s="8"/>
      <c r="AH761" s="8"/>
      <c r="AI761" s="8"/>
      <c r="AJ761" s="8"/>
      <c r="AK761" s="8"/>
      <c r="AL761" s="8"/>
      <c r="AM761" s="8"/>
      <c r="AN761" s="8"/>
      <c r="AO761" s="8"/>
      <c r="AP761" s="8"/>
      <c r="AQ761" s="8"/>
      <c r="AR761" s="8"/>
      <c r="AS761" s="8"/>
      <c r="AT761" s="8"/>
      <c r="AU761" s="8"/>
      <c r="AV761" s="8"/>
      <c r="AW761" s="8"/>
      <c r="AX761" s="8"/>
      <c r="AY761" s="8"/>
      <c r="AZ761" s="8"/>
      <c r="BA761" s="8"/>
      <c r="BB761" s="8"/>
      <c r="BC761" s="8"/>
      <c r="BD761" s="8"/>
      <c r="BE761" s="8"/>
      <c r="BF761" s="8"/>
      <c r="BG761" s="8"/>
      <c r="BH761" s="8"/>
      <c r="BI761" s="8"/>
      <c r="BJ761" s="8"/>
      <c r="BK761" s="8"/>
      <c r="BL761" s="8"/>
      <c r="BM761" s="8"/>
      <c r="BN761" s="8"/>
      <c r="BO761" s="8"/>
      <c r="BP761" s="8"/>
      <c r="BQ761" s="8"/>
      <c r="BR761" s="8"/>
      <c r="BS761" s="8"/>
      <c r="BT761" s="8"/>
      <c r="BU761" s="8"/>
      <c r="BV761" s="8"/>
      <c r="BW761" s="8"/>
      <c r="BX761" s="8"/>
      <c r="BY761" s="8"/>
      <c r="BZ761" s="8"/>
      <c r="CA761" s="8"/>
      <c r="CB761" s="8"/>
      <c r="CC761" s="8"/>
      <c r="CD761" s="8"/>
      <c r="CE761" s="8"/>
      <c r="CF761" s="8"/>
    </row>
    <row r="762" spans="1:84" ht="15.75" customHeight="1" x14ac:dyDescent="0.25">
      <c r="A762" s="8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27"/>
      <c r="W762" s="27"/>
      <c r="X762" s="27"/>
      <c r="Y762" s="27"/>
      <c r="Z762" s="27"/>
      <c r="AA762" s="8"/>
      <c r="AB762" s="8"/>
      <c r="AC762" s="8"/>
      <c r="AD762" s="8"/>
      <c r="AE762" s="8"/>
      <c r="AF762" s="8"/>
      <c r="AG762" s="8"/>
      <c r="AH762" s="8"/>
      <c r="AI762" s="8"/>
      <c r="AJ762" s="8"/>
      <c r="AK762" s="8"/>
      <c r="AL762" s="8"/>
      <c r="AM762" s="8"/>
      <c r="AN762" s="8"/>
      <c r="AO762" s="8"/>
      <c r="AP762" s="8"/>
      <c r="AQ762" s="8"/>
      <c r="AR762" s="8"/>
      <c r="AS762" s="8"/>
      <c r="AT762" s="8"/>
      <c r="AU762" s="8"/>
      <c r="AV762" s="8"/>
      <c r="AW762" s="8"/>
      <c r="AX762" s="8"/>
      <c r="AY762" s="8"/>
      <c r="AZ762" s="8"/>
      <c r="BA762" s="8"/>
      <c r="BB762" s="8"/>
      <c r="BC762" s="8"/>
      <c r="BD762" s="8"/>
      <c r="BE762" s="8"/>
      <c r="BF762" s="8"/>
      <c r="BG762" s="8"/>
      <c r="BH762" s="8"/>
      <c r="BI762" s="8"/>
      <c r="BJ762" s="8"/>
      <c r="BK762" s="8"/>
      <c r="BL762" s="8"/>
      <c r="BM762" s="8"/>
      <c r="BN762" s="8"/>
      <c r="BO762" s="8"/>
      <c r="BP762" s="8"/>
      <c r="BQ762" s="8"/>
      <c r="BR762" s="8"/>
      <c r="BS762" s="8"/>
      <c r="BT762" s="8"/>
      <c r="BU762" s="8"/>
      <c r="BV762" s="8"/>
      <c r="BW762" s="8"/>
      <c r="BX762" s="8"/>
      <c r="BY762" s="8"/>
      <c r="BZ762" s="8"/>
      <c r="CA762" s="8"/>
      <c r="CB762" s="8"/>
      <c r="CC762" s="8"/>
      <c r="CD762" s="8"/>
      <c r="CE762" s="8"/>
      <c r="CF762" s="8"/>
    </row>
    <row r="763" spans="1:84" ht="15.75" customHeight="1" x14ac:dyDescent="0.25">
      <c r="A763" s="8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27"/>
      <c r="W763" s="27"/>
      <c r="X763" s="27"/>
      <c r="Y763" s="27"/>
      <c r="Z763" s="27"/>
      <c r="AA763" s="8"/>
      <c r="AB763" s="8"/>
      <c r="AC763" s="8"/>
      <c r="AD763" s="8"/>
      <c r="AE763" s="8"/>
      <c r="AF763" s="8"/>
      <c r="AG763" s="8"/>
      <c r="AH763" s="8"/>
      <c r="AI763" s="8"/>
      <c r="AJ763" s="8"/>
      <c r="AK763" s="8"/>
      <c r="AL763" s="8"/>
      <c r="AM763" s="8"/>
      <c r="AN763" s="8"/>
      <c r="AO763" s="8"/>
      <c r="AP763" s="8"/>
      <c r="AQ763" s="8"/>
      <c r="AR763" s="8"/>
      <c r="AS763" s="8"/>
      <c r="AT763" s="8"/>
      <c r="AU763" s="8"/>
      <c r="AV763" s="8"/>
      <c r="AW763" s="8"/>
      <c r="AX763" s="8"/>
      <c r="AY763" s="8"/>
      <c r="AZ763" s="8"/>
      <c r="BA763" s="8"/>
      <c r="BB763" s="8"/>
      <c r="BC763" s="8"/>
      <c r="BD763" s="8"/>
      <c r="BE763" s="8"/>
      <c r="BF763" s="8"/>
      <c r="BG763" s="8"/>
      <c r="BH763" s="8"/>
      <c r="BI763" s="8"/>
      <c r="BJ763" s="8"/>
      <c r="BK763" s="8"/>
      <c r="BL763" s="8"/>
      <c r="BM763" s="8"/>
      <c r="BN763" s="8"/>
      <c r="BO763" s="8"/>
      <c r="BP763" s="8"/>
      <c r="BQ763" s="8"/>
      <c r="BR763" s="8"/>
      <c r="BS763" s="8"/>
      <c r="BT763" s="8"/>
      <c r="BU763" s="8"/>
      <c r="BV763" s="8"/>
      <c r="BW763" s="8"/>
      <c r="BX763" s="8"/>
      <c r="BY763" s="8"/>
      <c r="BZ763" s="8"/>
      <c r="CA763" s="8"/>
      <c r="CB763" s="8"/>
      <c r="CC763" s="8"/>
      <c r="CD763" s="8"/>
      <c r="CE763" s="8"/>
      <c r="CF763" s="8"/>
    </row>
    <row r="764" spans="1:84" ht="15.75" customHeight="1" x14ac:dyDescent="0.25">
      <c r="A764" s="8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27"/>
      <c r="W764" s="27"/>
      <c r="X764" s="27"/>
      <c r="Y764" s="27"/>
      <c r="Z764" s="27"/>
      <c r="AA764" s="8"/>
      <c r="AB764" s="8"/>
      <c r="AC764" s="8"/>
      <c r="AD764" s="8"/>
      <c r="AE764" s="8"/>
      <c r="AF764" s="8"/>
      <c r="AG764" s="8"/>
      <c r="AH764" s="8"/>
      <c r="AI764" s="8"/>
      <c r="AJ764" s="8"/>
      <c r="AK764" s="8"/>
      <c r="AL764" s="8"/>
      <c r="AM764" s="8"/>
      <c r="AN764" s="8"/>
      <c r="AO764" s="8"/>
      <c r="AP764" s="8"/>
      <c r="AQ764" s="8"/>
      <c r="AR764" s="8"/>
      <c r="AS764" s="8"/>
      <c r="AT764" s="8"/>
      <c r="AU764" s="8"/>
      <c r="AV764" s="8"/>
      <c r="AW764" s="8"/>
      <c r="AX764" s="8"/>
      <c r="AY764" s="8"/>
      <c r="AZ764" s="8"/>
      <c r="BA764" s="8"/>
      <c r="BB764" s="8"/>
      <c r="BC764" s="8"/>
      <c r="BD764" s="8"/>
      <c r="BE764" s="8"/>
      <c r="BF764" s="8"/>
      <c r="BG764" s="8"/>
      <c r="BH764" s="8"/>
      <c r="BI764" s="8"/>
      <c r="BJ764" s="8"/>
      <c r="BK764" s="8"/>
      <c r="BL764" s="8"/>
      <c r="BM764" s="8"/>
      <c r="BN764" s="8"/>
      <c r="BO764" s="8"/>
      <c r="BP764" s="8"/>
      <c r="BQ764" s="8"/>
      <c r="BR764" s="8"/>
      <c r="BS764" s="8"/>
      <c r="BT764" s="8"/>
      <c r="BU764" s="8"/>
      <c r="BV764" s="8"/>
      <c r="BW764" s="8"/>
      <c r="BX764" s="8"/>
      <c r="BY764" s="8"/>
      <c r="BZ764" s="8"/>
      <c r="CA764" s="8"/>
      <c r="CB764" s="8"/>
      <c r="CC764" s="8"/>
      <c r="CD764" s="8"/>
      <c r="CE764" s="8"/>
      <c r="CF764" s="8"/>
    </row>
    <row r="765" spans="1:84" ht="15.75" customHeight="1" x14ac:dyDescent="0.25">
      <c r="A765" s="8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27"/>
      <c r="W765" s="27"/>
      <c r="X765" s="27"/>
      <c r="Y765" s="27"/>
      <c r="Z765" s="27"/>
      <c r="AA765" s="8"/>
      <c r="AB765" s="8"/>
      <c r="AC765" s="8"/>
      <c r="AD765" s="8"/>
      <c r="AE765" s="8"/>
      <c r="AF765" s="8"/>
      <c r="AG765" s="8"/>
      <c r="AH765" s="8"/>
      <c r="AI765" s="8"/>
      <c r="AJ765" s="8"/>
      <c r="AK765" s="8"/>
      <c r="AL765" s="8"/>
      <c r="AM765" s="8"/>
      <c r="AN765" s="8"/>
      <c r="AO765" s="8"/>
      <c r="AP765" s="8"/>
      <c r="AQ765" s="8"/>
      <c r="AR765" s="8"/>
      <c r="AS765" s="8"/>
      <c r="AT765" s="8"/>
      <c r="AU765" s="8"/>
      <c r="AV765" s="8"/>
      <c r="AW765" s="8"/>
      <c r="AX765" s="8"/>
      <c r="AY765" s="8"/>
      <c r="AZ765" s="8"/>
      <c r="BA765" s="8"/>
      <c r="BB765" s="8"/>
      <c r="BC765" s="8"/>
      <c r="BD765" s="8"/>
      <c r="BE765" s="8"/>
      <c r="BF765" s="8"/>
      <c r="BG765" s="8"/>
      <c r="BH765" s="8"/>
      <c r="BI765" s="8"/>
      <c r="BJ765" s="8"/>
      <c r="BK765" s="8"/>
      <c r="BL765" s="8"/>
      <c r="BM765" s="8"/>
      <c r="BN765" s="8"/>
      <c r="BO765" s="8"/>
      <c r="BP765" s="8"/>
      <c r="BQ765" s="8"/>
      <c r="BR765" s="8"/>
      <c r="BS765" s="8"/>
      <c r="BT765" s="8"/>
      <c r="BU765" s="8"/>
      <c r="BV765" s="8"/>
      <c r="BW765" s="8"/>
      <c r="BX765" s="8"/>
      <c r="BY765" s="8"/>
      <c r="BZ765" s="8"/>
      <c r="CA765" s="8"/>
      <c r="CB765" s="8"/>
      <c r="CC765" s="8"/>
      <c r="CD765" s="8"/>
      <c r="CE765" s="8"/>
      <c r="CF765" s="8"/>
    </row>
    <row r="766" spans="1:84" ht="15.75" customHeight="1" x14ac:dyDescent="0.25">
      <c r="A766" s="8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27"/>
      <c r="W766" s="27"/>
      <c r="X766" s="27"/>
      <c r="Y766" s="27"/>
      <c r="Z766" s="27"/>
      <c r="AA766" s="8"/>
      <c r="AB766" s="8"/>
      <c r="AC766" s="8"/>
      <c r="AD766" s="8"/>
      <c r="AE766" s="8"/>
      <c r="AF766" s="8"/>
      <c r="AG766" s="8"/>
      <c r="AH766" s="8"/>
      <c r="AI766" s="8"/>
      <c r="AJ766" s="8"/>
      <c r="AK766" s="8"/>
      <c r="AL766" s="8"/>
      <c r="AM766" s="8"/>
      <c r="AN766" s="8"/>
      <c r="AO766" s="8"/>
      <c r="AP766" s="8"/>
      <c r="AQ766" s="8"/>
      <c r="AR766" s="8"/>
      <c r="AS766" s="8"/>
      <c r="AT766" s="8"/>
      <c r="AU766" s="8"/>
      <c r="AV766" s="8"/>
      <c r="AW766" s="8"/>
      <c r="AX766" s="8"/>
      <c r="AY766" s="8"/>
      <c r="AZ766" s="8"/>
      <c r="BA766" s="8"/>
      <c r="BB766" s="8"/>
      <c r="BC766" s="8"/>
      <c r="BD766" s="8"/>
      <c r="BE766" s="8"/>
      <c r="BF766" s="8"/>
      <c r="BG766" s="8"/>
      <c r="BH766" s="8"/>
      <c r="BI766" s="8"/>
      <c r="BJ766" s="8"/>
      <c r="BK766" s="8"/>
      <c r="BL766" s="8"/>
      <c r="BM766" s="8"/>
      <c r="BN766" s="8"/>
      <c r="BO766" s="8"/>
      <c r="BP766" s="8"/>
      <c r="BQ766" s="8"/>
      <c r="BR766" s="8"/>
      <c r="BS766" s="8"/>
      <c r="BT766" s="8"/>
      <c r="BU766" s="8"/>
      <c r="BV766" s="8"/>
      <c r="BW766" s="8"/>
      <c r="BX766" s="8"/>
      <c r="BY766" s="8"/>
      <c r="BZ766" s="8"/>
      <c r="CA766" s="8"/>
      <c r="CB766" s="8"/>
      <c r="CC766" s="8"/>
      <c r="CD766" s="8"/>
      <c r="CE766" s="8"/>
      <c r="CF766" s="8"/>
    </row>
    <row r="767" spans="1:84" ht="15.75" customHeight="1" x14ac:dyDescent="0.25">
      <c r="A767" s="8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27"/>
      <c r="W767" s="27"/>
      <c r="X767" s="27"/>
      <c r="Y767" s="27"/>
      <c r="Z767" s="27"/>
      <c r="AA767" s="8"/>
      <c r="AB767" s="8"/>
      <c r="AC767" s="8"/>
      <c r="AD767" s="8"/>
      <c r="AE767" s="8"/>
      <c r="AF767" s="8"/>
      <c r="AG767" s="8"/>
      <c r="AH767" s="8"/>
      <c r="AI767" s="8"/>
      <c r="AJ767" s="8"/>
      <c r="AK767" s="8"/>
      <c r="AL767" s="8"/>
      <c r="AM767" s="8"/>
      <c r="AN767" s="8"/>
      <c r="AO767" s="8"/>
      <c r="AP767" s="8"/>
      <c r="AQ767" s="8"/>
      <c r="AR767" s="8"/>
      <c r="AS767" s="8"/>
      <c r="AT767" s="8"/>
      <c r="AU767" s="8"/>
      <c r="AV767" s="8"/>
      <c r="AW767" s="8"/>
      <c r="AX767" s="8"/>
      <c r="AY767" s="8"/>
      <c r="AZ767" s="8"/>
      <c r="BA767" s="8"/>
      <c r="BB767" s="8"/>
      <c r="BC767" s="8"/>
      <c r="BD767" s="8"/>
      <c r="BE767" s="8"/>
      <c r="BF767" s="8"/>
      <c r="BG767" s="8"/>
      <c r="BH767" s="8"/>
      <c r="BI767" s="8"/>
      <c r="BJ767" s="8"/>
      <c r="BK767" s="8"/>
      <c r="BL767" s="8"/>
      <c r="BM767" s="8"/>
      <c r="BN767" s="8"/>
      <c r="BO767" s="8"/>
      <c r="BP767" s="8"/>
      <c r="BQ767" s="8"/>
      <c r="BR767" s="8"/>
      <c r="BS767" s="8"/>
      <c r="BT767" s="8"/>
      <c r="BU767" s="8"/>
      <c r="BV767" s="8"/>
      <c r="BW767" s="8"/>
      <c r="BX767" s="8"/>
      <c r="BY767" s="8"/>
      <c r="BZ767" s="8"/>
      <c r="CA767" s="8"/>
      <c r="CB767" s="8"/>
      <c r="CC767" s="8"/>
      <c r="CD767" s="8"/>
      <c r="CE767" s="8"/>
      <c r="CF767" s="8"/>
    </row>
    <row r="768" spans="1:84" ht="15.75" customHeight="1" x14ac:dyDescent="0.25">
      <c r="A768" s="8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27"/>
      <c r="W768" s="27"/>
      <c r="X768" s="27"/>
      <c r="Y768" s="27"/>
      <c r="Z768" s="27"/>
      <c r="AA768" s="8"/>
      <c r="AB768" s="8"/>
      <c r="AC768" s="8"/>
      <c r="AD768" s="8"/>
      <c r="AE768" s="8"/>
      <c r="AF768" s="8"/>
      <c r="AG768" s="8"/>
      <c r="AH768" s="8"/>
      <c r="AI768" s="8"/>
      <c r="AJ768" s="8"/>
      <c r="AK768" s="8"/>
      <c r="AL768" s="8"/>
      <c r="AM768" s="8"/>
      <c r="AN768" s="8"/>
      <c r="AO768" s="8"/>
      <c r="AP768" s="8"/>
      <c r="AQ768" s="8"/>
      <c r="AR768" s="8"/>
      <c r="AS768" s="8"/>
      <c r="AT768" s="8"/>
      <c r="AU768" s="8"/>
      <c r="AV768" s="8"/>
      <c r="AW768" s="8"/>
      <c r="AX768" s="8"/>
      <c r="AY768" s="8"/>
      <c r="AZ768" s="8"/>
      <c r="BA768" s="8"/>
      <c r="BB768" s="8"/>
      <c r="BC768" s="8"/>
      <c r="BD768" s="8"/>
      <c r="BE768" s="8"/>
      <c r="BF768" s="8"/>
      <c r="BG768" s="8"/>
      <c r="BH768" s="8"/>
      <c r="BI768" s="8"/>
      <c r="BJ768" s="8"/>
      <c r="BK768" s="8"/>
      <c r="BL768" s="8"/>
      <c r="BM768" s="8"/>
      <c r="BN768" s="8"/>
      <c r="BO768" s="8"/>
      <c r="BP768" s="8"/>
      <c r="BQ768" s="8"/>
      <c r="BR768" s="8"/>
      <c r="BS768" s="8"/>
      <c r="BT768" s="8"/>
      <c r="BU768" s="8"/>
      <c r="BV768" s="8"/>
      <c r="BW768" s="8"/>
      <c r="BX768" s="8"/>
      <c r="BY768" s="8"/>
      <c r="BZ768" s="8"/>
      <c r="CA768" s="8"/>
      <c r="CB768" s="8"/>
      <c r="CC768" s="8"/>
      <c r="CD768" s="8"/>
      <c r="CE768" s="8"/>
      <c r="CF768" s="8"/>
    </row>
    <row r="769" spans="1:84" ht="15.75" customHeight="1" x14ac:dyDescent="0.25">
      <c r="A769" s="8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27"/>
      <c r="W769" s="27"/>
      <c r="X769" s="27"/>
      <c r="Y769" s="27"/>
      <c r="Z769" s="27"/>
      <c r="AA769" s="8"/>
      <c r="AB769" s="8"/>
      <c r="AC769" s="8"/>
      <c r="AD769" s="8"/>
      <c r="AE769" s="8"/>
      <c r="AF769" s="8"/>
      <c r="AG769" s="8"/>
      <c r="AH769" s="8"/>
      <c r="AI769" s="8"/>
      <c r="AJ769" s="8"/>
      <c r="AK769" s="8"/>
      <c r="AL769" s="8"/>
      <c r="AM769" s="8"/>
      <c r="AN769" s="8"/>
      <c r="AO769" s="8"/>
      <c r="AP769" s="8"/>
      <c r="AQ769" s="8"/>
      <c r="AR769" s="8"/>
      <c r="AS769" s="8"/>
      <c r="AT769" s="8"/>
      <c r="AU769" s="8"/>
      <c r="AV769" s="8"/>
      <c r="AW769" s="8"/>
      <c r="AX769" s="8"/>
      <c r="AY769" s="8"/>
      <c r="AZ769" s="8"/>
      <c r="BA769" s="8"/>
      <c r="BB769" s="8"/>
      <c r="BC769" s="8"/>
      <c r="BD769" s="8"/>
      <c r="BE769" s="8"/>
      <c r="BF769" s="8"/>
      <c r="BG769" s="8"/>
      <c r="BH769" s="8"/>
      <c r="BI769" s="8"/>
      <c r="BJ769" s="8"/>
      <c r="BK769" s="8"/>
      <c r="BL769" s="8"/>
      <c r="BM769" s="8"/>
      <c r="BN769" s="8"/>
      <c r="BO769" s="8"/>
      <c r="BP769" s="8"/>
      <c r="BQ769" s="8"/>
      <c r="BR769" s="8"/>
      <c r="BS769" s="8"/>
      <c r="BT769" s="8"/>
      <c r="BU769" s="8"/>
      <c r="BV769" s="8"/>
      <c r="BW769" s="8"/>
      <c r="BX769" s="8"/>
      <c r="BY769" s="8"/>
      <c r="BZ769" s="8"/>
      <c r="CA769" s="8"/>
      <c r="CB769" s="8"/>
      <c r="CC769" s="8"/>
      <c r="CD769" s="8"/>
      <c r="CE769" s="8"/>
      <c r="CF769" s="8"/>
    </row>
    <row r="770" spans="1:84" ht="15.75" customHeight="1" x14ac:dyDescent="0.25">
      <c r="A770" s="8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27"/>
      <c r="W770" s="27"/>
      <c r="X770" s="27"/>
      <c r="Y770" s="27"/>
      <c r="Z770" s="27"/>
      <c r="AA770" s="8"/>
      <c r="AB770" s="8"/>
      <c r="AC770" s="8"/>
      <c r="AD770" s="8"/>
      <c r="AE770" s="8"/>
      <c r="AF770" s="8"/>
      <c r="AG770" s="8"/>
      <c r="AH770" s="8"/>
      <c r="AI770" s="8"/>
      <c r="AJ770" s="8"/>
      <c r="AK770" s="8"/>
      <c r="AL770" s="8"/>
      <c r="AM770" s="8"/>
      <c r="AN770" s="8"/>
      <c r="AO770" s="8"/>
      <c r="AP770" s="8"/>
      <c r="AQ770" s="8"/>
      <c r="AR770" s="8"/>
      <c r="AS770" s="8"/>
      <c r="AT770" s="8"/>
      <c r="AU770" s="8"/>
      <c r="AV770" s="8"/>
      <c r="AW770" s="8"/>
      <c r="AX770" s="8"/>
      <c r="AY770" s="8"/>
      <c r="AZ770" s="8"/>
      <c r="BA770" s="8"/>
      <c r="BB770" s="8"/>
      <c r="BC770" s="8"/>
      <c r="BD770" s="8"/>
      <c r="BE770" s="8"/>
      <c r="BF770" s="8"/>
      <c r="BG770" s="8"/>
      <c r="BH770" s="8"/>
      <c r="BI770" s="8"/>
      <c r="BJ770" s="8"/>
      <c r="BK770" s="8"/>
      <c r="BL770" s="8"/>
      <c r="BM770" s="8"/>
      <c r="BN770" s="8"/>
      <c r="BO770" s="8"/>
      <c r="BP770" s="8"/>
      <c r="BQ770" s="8"/>
      <c r="BR770" s="8"/>
      <c r="BS770" s="8"/>
      <c r="BT770" s="8"/>
      <c r="BU770" s="8"/>
      <c r="BV770" s="8"/>
      <c r="BW770" s="8"/>
      <c r="BX770" s="8"/>
      <c r="BY770" s="8"/>
      <c r="BZ770" s="8"/>
      <c r="CA770" s="8"/>
      <c r="CB770" s="8"/>
      <c r="CC770" s="8"/>
      <c r="CD770" s="8"/>
      <c r="CE770" s="8"/>
      <c r="CF770" s="8"/>
    </row>
    <row r="771" spans="1:84" ht="15.75" customHeight="1" x14ac:dyDescent="0.25">
      <c r="A771" s="8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27"/>
      <c r="W771" s="27"/>
      <c r="X771" s="27"/>
      <c r="Y771" s="27"/>
      <c r="Z771" s="27"/>
      <c r="AA771" s="8"/>
      <c r="AB771" s="8"/>
      <c r="AC771" s="8"/>
      <c r="AD771" s="8"/>
      <c r="AE771" s="8"/>
      <c r="AF771" s="8"/>
      <c r="AG771" s="8"/>
      <c r="AH771" s="8"/>
      <c r="AI771" s="8"/>
      <c r="AJ771" s="8"/>
      <c r="AK771" s="8"/>
      <c r="AL771" s="8"/>
      <c r="AM771" s="8"/>
      <c r="AN771" s="8"/>
      <c r="AO771" s="8"/>
      <c r="AP771" s="8"/>
      <c r="AQ771" s="8"/>
      <c r="AR771" s="8"/>
      <c r="AS771" s="8"/>
      <c r="AT771" s="8"/>
      <c r="AU771" s="8"/>
      <c r="AV771" s="8"/>
      <c r="AW771" s="8"/>
      <c r="AX771" s="8"/>
      <c r="AY771" s="8"/>
      <c r="AZ771" s="8"/>
      <c r="BA771" s="8"/>
      <c r="BB771" s="8"/>
      <c r="BC771" s="8"/>
      <c r="BD771" s="8"/>
      <c r="BE771" s="8"/>
      <c r="BF771" s="8"/>
      <c r="BG771" s="8"/>
      <c r="BH771" s="8"/>
      <c r="BI771" s="8"/>
      <c r="BJ771" s="8"/>
      <c r="BK771" s="8"/>
      <c r="BL771" s="8"/>
      <c r="BM771" s="8"/>
      <c r="BN771" s="8"/>
      <c r="BO771" s="8"/>
      <c r="BP771" s="8"/>
      <c r="BQ771" s="8"/>
      <c r="BR771" s="8"/>
      <c r="BS771" s="8"/>
      <c r="BT771" s="8"/>
      <c r="BU771" s="8"/>
      <c r="BV771" s="8"/>
      <c r="BW771" s="8"/>
      <c r="BX771" s="8"/>
      <c r="BY771" s="8"/>
      <c r="BZ771" s="8"/>
      <c r="CA771" s="8"/>
      <c r="CB771" s="8"/>
      <c r="CC771" s="8"/>
      <c r="CD771" s="8"/>
      <c r="CE771" s="8"/>
      <c r="CF771" s="8"/>
    </row>
    <row r="772" spans="1:84" ht="15.75" customHeight="1" x14ac:dyDescent="0.25">
      <c r="A772" s="8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27"/>
      <c r="W772" s="27"/>
      <c r="X772" s="27"/>
      <c r="Y772" s="27"/>
      <c r="Z772" s="27"/>
      <c r="AA772" s="8"/>
      <c r="AB772" s="8"/>
      <c r="AC772" s="8"/>
      <c r="AD772" s="8"/>
      <c r="AE772" s="8"/>
      <c r="AF772" s="8"/>
      <c r="AG772" s="8"/>
      <c r="AH772" s="8"/>
      <c r="AI772" s="8"/>
      <c r="AJ772" s="8"/>
      <c r="AK772" s="8"/>
      <c r="AL772" s="8"/>
      <c r="AM772" s="8"/>
      <c r="AN772" s="8"/>
      <c r="AO772" s="8"/>
      <c r="AP772" s="8"/>
      <c r="AQ772" s="8"/>
      <c r="AR772" s="8"/>
      <c r="AS772" s="8"/>
      <c r="AT772" s="8"/>
      <c r="AU772" s="8"/>
      <c r="AV772" s="8"/>
      <c r="AW772" s="8"/>
      <c r="AX772" s="8"/>
      <c r="AY772" s="8"/>
      <c r="AZ772" s="8"/>
      <c r="BA772" s="8"/>
      <c r="BB772" s="8"/>
      <c r="BC772" s="8"/>
      <c r="BD772" s="8"/>
      <c r="BE772" s="8"/>
      <c r="BF772" s="8"/>
      <c r="BG772" s="8"/>
      <c r="BH772" s="8"/>
      <c r="BI772" s="8"/>
      <c r="BJ772" s="8"/>
      <c r="BK772" s="8"/>
      <c r="BL772" s="8"/>
      <c r="BM772" s="8"/>
      <c r="BN772" s="8"/>
      <c r="BO772" s="8"/>
      <c r="BP772" s="8"/>
      <c r="BQ772" s="8"/>
      <c r="BR772" s="8"/>
      <c r="BS772" s="8"/>
      <c r="BT772" s="8"/>
      <c r="BU772" s="8"/>
      <c r="BV772" s="8"/>
      <c r="BW772" s="8"/>
      <c r="BX772" s="8"/>
      <c r="BY772" s="8"/>
      <c r="BZ772" s="8"/>
      <c r="CA772" s="8"/>
      <c r="CB772" s="8"/>
      <c r="CC772" s="8"/>
      <c r="CD772" s="8"/>
      <c r="CE772" s="8"/>
      <c r="CF772" s="8"/>
    </row>
    <row r="773" spans="1:84" ht="15.75" customHeight="1" x14ac:dyDescent="0.25">
      <c r="A773" s="8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27"/>
      <c r="W773" s="27"/>
      <c r="X773" s="27"/>
      <c r="Y773" s="27"/>
      <c r="Z773" s="27"/>
      <c r="AA773" s="8"/>
      <c r="AB773" s="8"/>
      <c r="AC773" s="8"/>
      <c r="AD773" s="8"/>
      <c r="AE773" s="8"/>
      <c r="AF773" s="8"/>
      <c r="AG773" s="8"/>
      <c r="AH773" s="8"/>
      <c r="AI773" s="8"/>
      <c r="AJ773" s="8"/>
      <c r="AK773" s="8"/>
      <c r="AL773" s="8"/>
      <c r="AM773" s="8"/>
      <c r="AN773" s="8"/>
      <c r="AO773" s="8"/>
      <c r="AP773" s="8"/>
      <c r="AQ773" s="8"/>
      <c r="AR773" s="8"/>
      <c r="AS773" s="8"/>
      <c r="AT773" s="8"/>
      <c r="AU773" s="8"/>
      <c r="AV773" s="8"/>
      <c r="AW773" s="8"/>
      <c r="AX773" s="8"/>
      <c r="AY773" s="8"/>
      <c r="AZ773" s="8"/>
      <c r="BA773" s="8"/>
      <c r="BB773" s="8"/>
      <c r="BC773" s="8"/>
      <c r="BD773" s="8"/>
      <c r="BE773" s="8"/>
      <c r="BF773" s="8"/>
      <c r="BG773" s="8"/>
      <c r="BH773" s="8"/>
      <c r="BI773" s="8"/>
      <c r="BJ773" s="8"/>
      <c r="BK773" s="8"/>
      <c r="BL773" s="8"/>
      <c r="BM773" s="8"/>
      <c r="BN773" s="8"/>
      <c r="BO773" s="8"/>
      <c r="BP773" s="8"/>
      <c r="BQ773" s="8"/>
      <c r="BR773" s="8"/>
      <c r="BS773" s="8"/>
      <c r="BT773" s="8"/>
      <c r="BU773" s="8"/>
      <c r="BV773" s="8"/>
      <c r="BW773" s="8"/>
      <c r="BX773" s="8"/>
      <c r="BY773" s="8"/>
      <c r="BZ773" s="8"/>
      <c r="CA773" s="8"/>
      <c r="CB773" s="8"/>
      <c r="CC773" s="8"/>
      <c r="CD773" s="8"/>
      <c r="CE773" s="8"/>
      <c r="CF773" s="8"/>
    </row>
    <row r="774" spans="1:84" ht="15.75" customHeight="1" x14ac:dyDescent="0.25">
      <c r="A774" s="8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27"/>
      <c r="W774" s="27"/>
      <c r="X774" s="27"/>
      <c r="Y774" s="27"/>
      <c r="Z774" s="27"/>
      <c r="AA774" s="8"/>
      <c r="AB774" s="8"/>
      <c r="AC774" s="8"/>
      <c r="AD774" s="8"/>
      <c r="AE774" s="8"/>
      <c r="AF774" s="8"/>
      <c r="AG774" s="8"/>
      <c r="AH774" s="8"/>
      <c r="AI774" s="8"/>
      <c r="AJ774" s="8"/>
      <c r="AK774" s="8"/>
      <c r="AL774" s="8"/>
      <c r="AM774" s="8"/>
      <c r="AN774" s="8"/>
      <c r="AO774" s="8"/>
      <c r="AP774" s="8"/>
      <c r="AQ774" s="8"/>
      <c r="AR774" s="8"/>
      <c r="AS774" s="8"/>
      <c r="AT774" s="8"/>
      <c r="AU774" s="8"/>
      <c r="AV774" s="8"/>
      <c r="AW774" s="8"/>
      <c r="AX774" s="8"/>
      <c r="AY774" s="8"/>
      <c r="AZ774" s="8"/>
      <c r="BA774" s="8"/>
      <c r="BB774" s="8"/>
      <c r="BC774" s="8"/>
      <c r="BD774" s="8"/>
      <c r="BE774" s="8"/>
      <c r="BF774" s="8"/>
      <c r="BG774" s="8"/>
      <c r="BH774" s="8"/>
      <c r="BI774" s="8"/>
      <c r="BJ774" s="8"/>
      <c r="BK774" s="8"/>
      <c r="BL774" s="8"/>
      <c r="BM774" s="8"/>
      <c r="BN774" s="8"/>
      <c r="BO774" s="8"/>
      <c r="BP774" s="8"/>
      <c r="BQ774" s="8"/>
      <c r="BR774" s="8"/>
      <c r="BS774" s="8"/>
      <c r="BT774" s="8"/>
      <c r="BU774" s="8"/>
      <c r="BV774" s="8"/>
      <c r="BW774" s="8"/>
      <c r="BX774" s="8"/>
      <c r="BY774" s="8"/>
      <c r="BZ774" s="8"/>
      <c r="CA774" s="8"/>
      <c r="CB774" s="8"/>
      <c r="CC774" s="8"/>
      <c r="CD774" s="8"/>
      <c r="CE774" s="8"/>
      <c r="CF774" s="8"/>
    </row>
    <row r="775" spans="1:84" ht="15.75" customHeight="1" x14ac:dyDescent="0.25">
      <c r="A775" s="8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27"/>
      <c r="W775" s="27"/>
      <c r="X775" s="27"/>
      <c r="Y775" s="27"/>
      <c r="Z775" s="27"/>
      <c r="AA775" s="8"/>
      <c r="AB775" s="8"/>
      <c r="AC775" s="8"/>
      <c r="AD775" s="8"/>
      <c r="AE775" s="8"/>
      <c r="AF775" s="8"/>
      <c r="AG775" s="8"/>
      <c r="AH775" s="8"/>
      <c r="AI775" s="8"/>
      <c r="AJ775" s="8"/>
      <c r="AK775" s="8"/>
      <c r="AL775" s="8"/>
      <c r="AM775" s="8"/>
      <c r="AN775" s="8"/>
      <c r="AO775" s="8"/>
      <c r="AP775" s="8"/>
      <c r="AQ775" s="8"/>
      <c r="AR775" s="8"/>
      <c r="AS775" s="8"/>
      <c r="AT775" s="8"/>
      <c r="AU775" s="8"/>
      <c r="AV775" s="8"/>
      <c r="AW775" s="8"/>
      <c r="AX775" s="8"/>
      <c r="AY775" s="8"/>
      <c r="AZ775" s="8"/>
      <c r="BA775" s="8"/>
      <c r="BB775" s="8"/>
      <c r="BC775" s="8"/>
      <c r="BD775" s="8"/>
      <c r="BE775" s="8"/>
      <c r="BF775" s="8"/>
      <c r="BG775" s="8"/>
      <c r="BH775" s="8"/>
      <c r="BI775" s="8"/>
      <c r="BJ775" s="8"/>
      <c r="BK775" s="8"/>
      <c r="BL775" s="8"/>
      <c r="BM775" s="8"/>
      <c r="BN775" s="8"/>
      <c r="BO775" s="8"/>
      <c r="BP775" s="8"/>
      <c r="BQ775" s="8"/>
      <c r="BR775" s="8"/>
      <c r="BS775" s="8"/>
      <c r="BT775" s="8"/>
      <c r="BU775" s="8"/>
      <c r="BV775" s="8"/>
      <c r="BW775" s="8"/>
      <c r="BX775" s="8"/>
      <c r="BY775" s="8"/>
      <c r="BZ775" s="8"/>
      <c r="CA775" s="8"/>
      <c r="CB775" s="8"/>
      <c r="CC775" s="8"/>
      <c r="CD775" s="8"/>
      <c r="CE775" s="8"/>
      <c r="CF775" s="8"/>
    </row>
    <row r="776" spans="1:84" ht="15.75" customHeight="1" x14ac:dyDescent="0.25">
      <c r="A776" s="8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27"/>
      <c r="W776" s="27"/>
      <c r="X776" s="27"/>
      <c r="Y776" s="27"/>
      <c r="Z776" s="27"/>
      <c r="AA776" s="8"/>
      <c r="AB776" s="8"/>
      <c r="AC776" s="8"/>
      <c r="AD776" s="8"/>
      <c r="AE776" s="8"/>
      <c r="AF776" s="8"/>
      <c r="AG776" s="8"/>
      <c r="AH776" s="8"/>
      <c r="AI776" s="8"/>
      <c r="AJ776" s="8"/>
      <c r="AK776" s="8"/>
      <c r="AL776" s="8"/>
      <c r="AM776" s="8"/>
      <c r="AN776" s="8"/>
      <c r="AO776" s="8"/>
      <c r="AP776" s="8"/>
      <c r="AQ776" s="8"/>
      <c r="AR776" s="8"/>
      <c r="AS776" s="8"/>
      <c r="AT776" s="8"/>
      <c r="AU776" s="8"/>
      <c r="AV776" s="8"/>
      <c r="AW776" s="8"/>
      <c r="AX776" s="8"/>
      <c r="AY776" s="8"/>
      <c r="AZ776" s="8"/>
      <c r="BA776" s="8"/>
      <c r="BB776" s="8"/>
      <c r="BC776" s="8"/>
      <c r="BD776" s="8"/>
      <c r="BE776" s="8"/>
      <c r="BF776" s="8"/>
      <c r="BG776" s="8"/>
      <c r="BH776" s="8"/>
      <c r="BI776" s="8"/>
      <c r="BJ776" s="8"/>
      <c r="BK776" s="8"/>
      <c r="BL776" s="8"/>
      <c r="BM776" s="8"/>
      <c r="BN776" s="8"/>
      <c r="BO776" s="8"/>
      <c r="BP776" s="8"/>
      <c r="BQ776" s="8"/>
      <c r="BR776" s="8"/>
      <c r="BS776" s="8"/>
      <c r="BT776" s="8"/>
      <c r="BU776" s="8"/>
      <c r="BV776" s="8"/>
      <c r="BW776" s="8"/>
      <c r="BX776" s="8"/>
      <c r="BY776" s="8"/>
      <c r="BZ776" s="8"/>
      <c r="CA776" s="8"/>
      <c r="CB776" s="8"/>
      <c r="CC776" s="8"/>
      <c r="CD776" s="8"/>
      <c r="CE776" s="8"/>
      <c r="CF776" s="8"/>
    </row>
    <row r="777" spans="1:84" ht="15.75" customHeight="1" x14ac:dyDescent="0.25">
      <c r="A777" s="8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27"/>
      <c r="W777" s="27"/>
      <c r="X777" s="27"/>
      <c r="Y777" s="27"/>
      <c r="Z777" s="27"/>
      <c r="AA777" s="8"/>
      <c r="AB777" s="8"/>
      <c r="AC777" s="8"/>
      <c r="AD777" s="8"/>
      <c r="AE777" s="8"/>
      <c r="AF777" s="8"/>
      <c r="AG777" s="8"/>
      <c r="AH777" s="8"/>
      <c r="AI777" s="8"/>
      <c r="AJ777" s="8"/>
      <c r="AK777" s="8"/>
      <c r="AL777" s="8"/>
      <c r="AM777" s="8"/>
      <c r="AN777" s="8"/>
      <c r="AO777" s="8"/>
      <c r="AP777" s="8"/>
      <c r="AQ777" s="8"/>
      <c r="AR777" s="8"/>
      <c r="AS777" s="8"/>
      <c r="AT777" s="8"/>
      <c r="AU777" s="8"/>
      <c r="AV777" s="8"/>
      <c r="AW777" s="8"/>
      <c r="AX777" s="8"/>
      <c r="AY777" s="8"/>
      <c r="AZ777" s="8"/>
      <c r="BA777" s="8"/>
      <c r="BB777" s="8"/>
      <c r="BC777" s="8"/>
      <c r="BD777" s="8"/>
      <c r="BE777" s="8"/>
      <c r="BF777" s="8"/>
      <c r="BG777" s="8"/>
      <c r="BH777" s="8"/>
      <c r="BI777" s="8"/>
      <c r="BJ777" s="8"/>
      <c r="BK777" s="8"/>
      <c r="BL777" s="8"/>
      <c r="BM777" s="8"/>
      <c r="BN777" s="8"/>
      <c r="BO777" s="8"/>
      <c r="BP777" s="8"/>
      <c r="BQ777" s="8"/>
      <c r="BR777" s="8"/>
      <c r="BS777" s="8"/>
      <c r="BT777" s="8"/>
      <c r="BU777" s="8"/>
      <c r="BV777" s="8"/>
      <c r="BW777" s="8"/>
      <c r="BX777" s="8"/>
      <c r="BY777" s="8"/>
      <c r="BZ777" s="8"/>
      <c r="CA777" s="8"/>
      <c r="CB777" s="8"/>
      <c r="CC777" s="8"/>
      <c r="CD777" s="8"/>
      <c r="CE777" s="8"/>
      <c r="CF777" s="8"/>
    </row>
    <row r="778" spans="1:84" ht="15.75" customHeight="1" x14ac:dyDescent="0.25">
      <c r="A778" s="8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27"/>
      <c r="W778" s="27"/>
      <c r="X778" s="27"/>
      <c r="Y778" s="27"/>
      <c r="Z778" s="27"/>
      <c r="AA778" s="8"/>
      <c r="AB778" s="8"/>
      <c r="AC778" s="8"/>
      <c r="AD778" s="8"/>
      <c r="AE778" s="8"/>
      <c r="AF778" s="8"/>
      <c r="AG778" s="8"/>
      <c r="AH778" s="8"/>
      <c r="AI778" s="8"/>
      <c r="AJ778" s="8"/>
      <c r="AK778" s="8"/>
      <c r="AL778" s="8"/>
      <c r="AM778" s="8"/>
      <c r="AN778" s="8"/>
      <c r="AO778" s="8"/>
      <c r="AP778" s="8"/>
      <c r="AQ778" s="8"/>
      <c r="AR778" s="8"/>
      <c r="AS778" s="8"/>
      <c r="AT778" s="8"/>
      <c r="AU778" s="8"/>
      <c r="AV778" s="8"/>
      <c r="AW778" s="8"/>
      <c r="AX778" s="8"/>
      <c r="AY778" s="8"/>
      <c r="AZ778" s="8"/>
      <c r="BA778" s="8"/>
      <c r="BB778" s="8"/>
      <c r="BC778" s="8"/>
      <c r="BD778" s="8"/>
      <c r="BE778" s="8"/>
      <c r="BF778" s="8"/>
      <c r="BG778" s="8"/>
      <c r="BH778" s="8"/>
      <c r="BI778" s="8"/>
      <c r="BJ778" s="8"/>
      <c r="BK778" s="8"/>
      <c r="BL778" s="8"/>
      <c r="BM778" s="8"/>
      <c r="BN778" s="8"/>
      <c r="BO778" s="8"/>
      <c r="BP778" s="8"/>
      <c r="BQ778" s="8"/>
      <c r="BR778" s="8"/>
      <c r="BS778" s="8"/>
      <c r="BT778" s="8"/>
      <c r="BU778" s="8"/>
      <c r="BV778" s="8"/>
      <c r="BW778" s="8"/>
      <c r="BX778" s="8"/>
      <c r="BY778" s="8"/>
      <c r="BZ778" s="8"/>
      <c r="CA778" s="8"/>
      <c r="CB778" s="8"/>
      <c r="CC778" s="8"/>
      <c r="CD778" s="8"/>
      <c r="CE778" s="8"/>
      <c r="CF778" s="8"/>
    </row>
    <row r="779" spans="1:84" ht="15.75" customHeight="1" x14ac:dyDescent="0.25">
      <c r="A779" s="8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27"/>
      <c r="W779" s="27"/>
      <c r="X779" s="27"/>
      <c r="Y779" s="27"/>
      <c r="Z779" s="27"/>
      <c r="AA779" s="8"/>
      <c r="AB779" s="8"/>
      <c r="AC779" s="8"/>
      <c r="AD779" s="8"/>
      <c r="AE779" s="8"/>
      <c r="AF779" s="8"/>
      <c r="AG779" s="8"/>
      <c r="AH779" s="8"/>
      <c r="AI779" s="8"/>
      <c r="AJ779" s="8"/>
      <c r="AK779" s="8"/>
      <c r="AL779" s="8"/>
      <c r="AM779" s="8"/>
      <c r="AN779" s="8"/>
      <c r="AO779" s="8"/>
      <c r="AP779" s="8"/>
      <c r="AQ779" s="8"/>
      <c r="AR779" s="8"/>
      <c r="AS779" s="8"/>
      <c r="AT779" s="8"/>
      <c r="AU779" s="8"/>
      <c r="AV779" s="8"/>
      <c r="AW779" s="8"/>
      <c r="AX779" s="8"/>
      <c r="AY779" s="8"/>
      <c r="AZ779" s="8"/>
      <c r="BA779" s="8"/>
      <c r="BB779" s="8"/>
      <c r="BC779" s="8"/>
      <c r="BD779" s="8"/>
      <c r="BE779" s="8"/>
      <c r="BF779" s="8"/>
      <c r="BG779" s="8"/>
      <c r="BH779" s="8"/>
      <c r="BI779" s="8"/>
      <c r="BJ779" s="8"/>
      <c r="BK779" s="8"/>
      <c r="BL779" s="8"/>
      <c r="BM779" s="8"/>
      <c r="BN779" s="8"/>
      <c r="BO779" s="8"/>
      <c r="BP779" s="8"/>
      <c r="BQ779" s="8"/>
      <c r="BR779" s="8"/>
      <c r="BS779" s="8"/>
      <c r="BT779" s="8"/>
      <c r="BU779" s="8"/>
      <c r="BV779" s="8"/>
      <c r="BW779" s="8"/>
      <c r="BX779" s="8"/>
      <c r="BY779" s="8"/>
      <c r="BZ779" s="8"/>
      <c r="CA779" s="8"/>
      <c r="CB779" s="8"/>
      <c r="CC779" s="8"/>
      <c r="CD779" s="8"/>
      <c r="CE779" s="8"/>
      <c r="CF779" s="8"/>
    </row>
    <row r="780" spans="1:84" ht="15.75" customHeight="1" x14ac:dyDescent="0.25">
      <c r="A780" s="8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27"/>
      <c r="W780" s="27"/>
      <c r="X780" s="27"/>
      <c r="Y780" s="27"/>
      <c r="Z780" s="27"/>
      <c r="AA780" s="8"/>
      <c r="AB780" s="8"/>
      <c r="AC780" s="8"/>
      <c r="AD780" s="8"/>
      <c r="AE780" s="8"/>
      <c r="AF780" s="8"/>
      <c r="AG780" s="8"/>
      <c r="AH780" s="8"/>
      <c r="AI780" s="8"/>
      <c r="AJ780" s="8"/>
      <c r="AK780" s="8"/>
      <c r="AL780" s="8"/>
      <c r="AM780" s="8"/>
      <c r="AN780" s="8"/>
      <c r="AO780" s="8"/>
      <c r="AP780" s="8"/>
      <c r="AQ780" s="8"/>
      <c r="AR780" s="8"/>
      <c r="AS780" s="8"/>
      <c r="AT780" s="8"/>
      <c r="AU780" s="8"/>
      <c r="AV780" s="8"/>
      <c r="AW780" s="8"/>
      <c r="AX780" s="8"/>
      <c r="AY780" s="8"/>
      <c r="AZ780" s="8"/>
      <c r="BA780" s="8"/>
      <c r="BB780" s="8"/>
      <c r="BC780" s="8"/>
      <c r="BD780" s="8"/>
      <c r="BE780" s="8"/>
      <c r="BF780" s="8"/>
      <c r="BG780" s="8"/>
      <c r="BH780" s="8"/>
      <c r="BI780" s="8"/>
      <c r="BJ780" s="8"/>
      <c r="BK780" s="8"/>
      <c r="BL780" s="8"/>
      <c r="BM780" s="8"/>
      <c r="BN780" s="8"/>
      <c r="BO780" s="8"/>
      <c r="BP780" s="8"/>
      <c r="BQ780" s="8"/>
      <c r="BR780" s="8"/>
      <c r="BS780" s="8"/>
      <c r="BT780" s="8"/>
      <c r="BU780" s="8"/>
      <c r="BV780" s="8"/>
      <c r="BW780" s="8"/>
      <c r="BX780" s="8"/>
      <c r="BY780" s="8"/>
      <c r="BZ780" s="8"/>
      <c r="CA780" s="8"/>
      <c r="CB780" s="8"/>
      <c r="CC780" s="8"/>
      <c r="CD780" s="8"/>
      <c r="CE780" s="8"/>
      <c r="CF780" s="8"/>
    </row>
    <row r="781" spans="1:84" ht="15.75" customHeight="1" x14ac:dyDescent="0.25">
      <c r="A781" s="8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27"/>
      <c r="W781" s="27"/>
      <c r="X781" s="27"/>
      <c r="Y781" s="27"/>
      <c r="Z781" s="27"/>
      <c r="AA781" s="8"/>
      <c r="AB781" s="8"/>
      <c r="AC781" s="8"/>
      <c r="AD781" s="8"/>
      <c r="AE781" s="8"/>
      <c r="AF781" s="8"/>
      <c r="AG781" s="8"/>
      <c r="AH781" s="8"/>
      <c r="AI781" s="8"/>
      <c r="AJ781" s="8"/>
      <c r="AK781" s="8"/>
      <c r="AL781" s="8"/>
      <c r="AM781" s="8"/>
      <c r="AN781" s="8"/>
      <c r="AO781" s="8"/>
      <c r="AP781" s="8"/>
      <c r="AQ781" s="8"/>
      <c r="AR781" s="8"/>
      <c r="AS781" s="8"/>
      <c r="AT781" s="8"/>
      <c r="AU781" s="8"/>
      <c r="AV781" s="8"/>
      <c r="AW781" s="8"/>
      <c r="AX781" s="8"/>
      <c r="AY781" s="8"/>
      <c r="AZ781" s="8"/>
      <c r="BA781" s="8"/>
      <c r="BB781" s="8"/>
      <c r="BC781" s="8"/>
      <c r="BD781" s="8"/>
      <c r="BE781" s="8"/>
      <c r="BF781" s="8"/>
      <c r="BG781" s="8"/>
      <c r="BH781" s="8"/>
      <c r="BI781" s="8"/>
      <c r="BJ781" s="8"/>
      <c r="BK781" s="8"/>
      <c r="BL781" s="8"/>
      <c r="BM781" s="8"/>
      <c r="BN781" s="8"/>
      <c r="BO781" s="8"/>
      <c r="BP781" s="8"/>
      <c r="BQ781" s="8"/>
      <c r="BR781" s="8"/>
      <c r="BS781" s="8"/>
      <c r="BT781" s="8"/>
      <c r="BU781" s="8"/>
      <c r="BV781" s="8"/>
      <c r="BW781" s="8"/>
      <c r="BX781" s="8"/>
      <c r="BY781" s="8"/>
      <c r="BZ781" s="8"/>
      <c r="CA781" s="8"/>
      <c r="CB781" s="8"/>
      <c r="CC781" s="8"/>
      <c r="CD781" s="8"/>
      <c r="CE781" s="8"/>
      <c r="CF781" s="8"/>
    </row>
    <row r="782" spans="1:84" ht="15.75" customHeight="1" x14ac:dyDescent="0.25">
      <c r="A782" s="8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27"/>
      <c r="W782" s="27"/>
      <c r="X782" s="27"/>
      <c r="Y782" s="27"/>
      <c r="Z782" s="27"/>
      <c r="AA782" s="8"/>
      <c r="AB782" s="8"/>
      <c r="AC782" s="8"/>
      <c r="AD782" s="8"/>
      <c r="AE782" s="8"/>
      <c r="AF782" s="8"/>
      <c r="AG782" s="8"/>
      <c r="AH782" s="8"/>
      <c r="AI782" s="8"/>
      <c r="AJ782" s="8"/>
      <c r="AK782" s="8"/>
      <c r="AL782" s="8"/>
      <c r="AM782" s="8"/>
      <c r="AN782" s="8"/>
      <c r="AO782" s="8"/>
      <c r="AP782" s="8"/>
      <c r="AQ782" s="8"/>
      <c r="AR782" s="8"/>
      <c r="AS782" s="8"/>
      <c r="AT782" s="8"/>
      <c r="AU782" s="8"/>
      <c r="AV782" s="8"/>
      <c r="AW782" s="8"/>
      <c r="AX782" s="8"/>
      <c r="AY782" s="8"/>
      <c r="AZ782" s="8"/>
      <c r="BA782" s="8"/>
      <c r="BB782" s="8"/>
      <c r="BC782" s="8"/>
      <c r="BD782" s="8"/>
      <c r="BE782" s="8"/>
      <c r="BF782" s="8"/>
      <c r="BG782" s="8"/>
      <c r="BH782" s="8"/>
      <c r="BI782" s="8"/>
      <c r="BJ782" s="8"/>
      <c r="BK782" s="8"/>
      <c r="BL782" s="8"/>
      <c r="BM782" s="8"/>
      <c r="BN782" s="8"/>
      <c r="BO782" s="8"/>
      <c r="BP782" s="8"/>
      <c r="BQ782" s="8"/>
      <c r="BR782" s="8"/>
      <c r="BS782" s="8"/>
      <c r="BT782" s="8"/>
      <c r="BU782" s="8"/>
      <c r="BV782" s="8"/>
      <c r="BW782" s="8"/>
      <c r="BX782" s="8"/>
      <c r="BY782" s="8"/>
      <c r="BZ782" s="8"/>
      <c r="CA782" s="8"/>
      <c r="CB782" s="8"/>
      <c r="CC782" s="8"/>
      <c r="CD782" s="8"/>
      <c r="CE782" s="8"/>
      <c r="CF782" s="8"/>
    </row>
    <row r="783" spans="1:84" ht="15.75" customHeight="1" x14ac:dyDescent="0.25">
      <c r="A783" s="8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27"/>
      <c r="W783" s="27"/>
      <c r="X783" s="27"/>
      <c r="Y783" s="27"/>
      <c r="Z783" s="27"/>
      <c r="AA783" s="8"/>
      <c r="AB783" s="8"/>
      <c r="AC783" s="8"/>
      <c r="AD783" s="8"/>
      <c r="AE783" s="8"/>
      <c r="AF783" s="8"/>
      <c r="AG783" s="8"/>
      <c r="AH783" s="8"/>
      <c r="AI783" s="8"/>
      <c r="AJ783" s="8"/>
      <c r="AK783" s="8"/>
      <c r="AL783" s="8"/>
      <c r="AM783" s="8"/>
      <c r="AN783" s="8"/>
      <c r="AO783" s="8"/>
      <c r="AP783" s="8"/>
      <c r="AQ783" s="8"/>
      <c r="AR783" s="8"/>
      <c r="AS783" s="8"/>
      <c r="AT783" s="8"/>
      <c r="AU783" s="8"/>
      <c r="AV783" s="8"/>
      <c r="AW783" s="8"/>
      <c r="AX783" s="8"/>
      <c r="AY783" s="8"/>
      <c r="AZ783" s="8"/>
      <c r="BA783" s="8"/>
      <c r="BB783" s="8"/>
      <c r="BC783" s="8"/>
      <c r="BD783" s="8"/>
      <c r="BE783" s="8"/>
      <c r="BF783" s="8"/>
      <c r="BG783" s="8"/>
      <c r="BH783" s="8"/>
      <c r="BI783" s="8"/>
      <c r="BJ783" s="8"/>
      <c r="BK783" s="8"/>
      <c r="BL783" s="8"/>
      <c r="BM783" s="8"/>
      <c r="BN783" s="8"/>
      <c r="BO783" s="8"/>
      <c r="BP783" s="8"/>
      <c r="BQ783" s="8"/>
      <c r="BR783" s="8"/>
      <c r="BS783" s="8"/>
      <c r="BT783" s="8"/>
      <c r="BU783" s="8"/>
      <c r="BV783" s="8"/>
      <c r="BW783" s="8"/>
      <c r="BX783" s="8"/>
      <c r="BY783" s="8"/>
      <c r="BZ783" s="8"/>
      <c r="CA783" s="8"/>
      <c r="CB783" s="8"/>
      <c r="CC783" s="8"/>
      <c r="CD783" s="8"/>
      <c r="CE783" s="8"/>
      <c r="CF783" s="8"/>
    </row>
    <row r="784" spans="1:84" ht="15.75" customHeight="1" x14ac:dyDescent="0.25">
      <c r="A784" s="8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27"/>
      <c r="W784" s="27"/>
      <c r="X784" s="27"/>
      <c r="Y784" s="27"/>
      <c r="Z784" s="27"/>
      <c r="AA784" s="8"/>
      <c r="AB784" s="8"/>
      <c r="AC784" s="8"/>
      <c r="AD784" s="8"/>
      <c r="AE784" s="8"/>
      <c r="AF784" s="8"/>
      <c r="AG784" s="8"/>
      <c r="AH784" s="8"/>
      <c r="AI784" s="8"/>
      <c r="AJ784" s="8"/>
      <c r="AK784" s="8"/>
      <c r="AL784" s="8"/>
      <c r="AM784" s="8"/>
      <c r="AN784" s="8"/>
      <c r="AO784" s="8"/>
      <c r="AP784" s="8"/>
      <c r="AQ784" s="8"/>
      <c r="AR784" s="8"/>
      <c r="AS784" s="8"/>
      <c r="AT784" s="8"/>
      <c r="AU784" s="8"/>
      <c r="AV784" s="8"/>
      <c r="AW784" s="8"/>
      <c r="AX784" s="8"/>
      <c r="AY784" s="8"/>
      <c r="AZ784" s="8"/>
      <c r="BA784" s="8"/>
      <c r="BB784" s="8"/>
      <c r="BC784" s="8"/>
      <c r="BD784" s="8"/>
      <c r="BE784" s="8"/>
      <c r="BF784" s="8"/>
      <c r="BG784" s="8"/>
      <c r="BH784" s="8"/>
      <c r="BI784" s="8"/>
      <c r="BJ784" s="8"/>
      <c r="BK784" s="8"/>
      <c r="BL784" s="8"/>
      <c r="BM784" s="8"/>
      <c r="BN784" s="8"/>
      <c r="BO784" s="8"/>
      <c r="BP784" s="8"/>
      <c r="BQ784" s="8"/>
      <c r="BR784" s="8"/>
      <c r="BS784" s="8"/>
      <c r="BT784" s="8"/>
      <c r="BU784" s="8"/>
      <c r="BV784" s="8"/>
      <c r="BW784" s="8"/>
      <c r="BX784" s="8"/>
      <c r="BY784" s="8"/>
      <c r="BZ784" s="8"/>
      <c r="CA784" s="8"/>
      <c r="CB784" s="8"/>
      <c r="CC784" s="8"/>
      <c r="CD784" s="8"/>
      <c r="CE784" s="8"/>
      <c r="CF784" s="8"/>
    </row>
    <row r="785" spans="1:84" ht="15.75" customHeight="1" x14ac:dyDescent="0.25">
      <c r="A785" s="8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27"/>
      <c r="W785" s="27"/>
      <c r="X785" s="27"/>
      <c r="Y785" s="27"/>
      <c r="Z785" s="27"/>
      <c r="AA785" s="8"/>
      <c r="AB785" s="8"/>
      <c r="AC785" s="8"/>
      <c r="AD785" s="8"/>
      <c r="AE785" s="8"/>
      <c r="AF785" s="8"/>
      <c r="AG785" s="8"/>
      <c r="AH785" s="8"/>
      <c r="AI785" s="8"/>
      <c r="AJ785" s="8"/>
      <c r="AK785" s="8"/>
      <c r="AL785" s="8"/>
      <c r="AM785" s="8"/>
      <c r="AN785" s="8"/>
      <c r="AO785" s="8"/>
      <c r="AP785" s="8"/>
      <c r="AQ785" s="8"/>
      <c r="AR785" s="8"/>
      <c r="AS785" s="8"/>
      <c r="AT785" s="8"/>
      <c r="AU785" s="8"/>
      <c r="AV785" s="8"/>
      <c r="AW785" s="8"/>
      <c r="AX785" s="8"/>
      <c r="AY785" s="8"/>
      <c r="AZ785" s="8"/>
      <c r="BA785" s="8"/>
      <c r="BB785" s="8"/>
      <c r="BC785" s="8"/>
      <c r="BD785" s="8"/>
      <c r="BE785" s="8"/>
      <c r="BF785" s="8"/>
      <c r="BG785" s="8"/>
      <c r="BH785" s="8"/>
      <c r="BI785" s="8"/>
      <c r="BJ785" s="8"/>
      <c r="BK785" s="8"/>
      <c r="BL785" s="8"/>
      <c r="BM785" s="8"/>
      <c r="BN785" s="8"/>
      <c r="BO785" s="8"/>
      <c r="BP785" s="8"/>
      <c r="BQ785" s="8"/>
      <c r="BR785" s="8"/>
      <c r="BS785" s="8"/>
      <c r="BT785" s="8"/>
      <c r="BU785" s="8"/>
      <c r="BV785" s="8"/>
      <c r="BW785" s="8"/>
      <c r="BX785" s="8"/>
      <c r="BY785" s="8"/>
      <c r="BZ785" s="8"/>
      <c r="CA785" s="8"/>
      <c r="CB785" s="8"/>
      <c r="CC785" s="8"/>
      <c r="CD785" s="8"/>
      <c r="CE785" s="8"/>
      <c r="CF785" s="8"/>
    </row>
    <row r="786" spans="1:84" ht="15.75" customHeight="1" x14ac:dyDescent="0.25">
      <c r="A786" s="8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27"/>
      <c r="W786" s="27"/>
      <c r="X786" s="27"/>
      <c r="Y786" s="27"/>
      <c r="Z786" s="27"/>
      <c r="AA786" s="8"/>
      <c r="AB786" s="8"/>
      <c r="AC786" s="8"/>
      <c r="AD786" s="8"/>
      <c r="AE786" s="8"/>
      <c r="AF786" s="8"/>
      <c r="AG786" s="8"/>
      <c r="AH786" s="8"/>
      <c r="AI786" s="8"/>
      <c r="AJ786" s="8"/>
      <c r="AK786" s="8"/>
      <c r="AL786" s="8"/>
      <c r="AM786" s="8"/>
      <c r="AN786" s="8"/>
      <c r="AO786" s="8"/>
      <c r="AP786" s="8"/>
      <c r="AQ786" s="8"/>
      <c r="AR786" s="8"/>
      <c r="AS786" s="8"/>
      <c r="AT786" s="8"/>
      <c r="AU786" s="8"/>
      <c r="AV786" s="8"/>
      <c r="AW786" s="8"/>
      <c r="AX786" s="8"/>
      <c r="AY786" s="8"/>
      <c r="AZ786" s="8"/>
      <c r="BA786" s="8"/>
      <c r="BB786" s="8"/>
      <c r="BC786" s="8"/>
      <c r="BD786" s="8"/>
      <c r="BE786" s="8"/>
      <c r="BF786" s="8"/>
      <c r="BG786" s="8"/>
      <c r="BH786" s="8"/>
      <c r="BI786" s="8"/>
      <c r="BJ786" s="8"/>
      <c r="BK786" s="8"/>
      <c r="BL786" s="8"/>
      <c r="BM786" s="8"/>
      <c r="BN786" s="8"/>
      <c r="BO786" s="8"/>
      <c r="BP786" s="8"/>
      <c r="BQ786" s="8"/>
      <c r="BR786" s="8"/>
      <c r="BS786" s="8"/>
      <c r="BT786" s="8"/>
      <c r="BU786" s="8"/>
      <c r="BV786" s="8"/>
      <c r="BW786" s="8"/>
      <c r="BX786" s="8"/>
      <c r="BY786" s="8"/>
      <c r="BZ786" s="8"/>
      <c r="CA786" s="8"/>
      <c r="CB786" s="8"/>
      <c r="CC786" s="8"/>
      <c r="CD786" s="8"/>
      <c r="CE786" s="8"/>
      <c r="CF786" s="8"/>
    </row>
    <row r="787" spans="1:84" ht="15.75" customHeight="1" x14ac:dyDescent="0.25">
      <c r="A787" s="8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27"/>
      <c r="W787" s="27"/>
      <c r="X787" s="27"/>
      <c r="Y787" s="27"/>
      <c r="Z787" s="27"/>
      <c r="AA787" s="8"/>
      <c r="AB787" s="8"/>
      <c r="AC787" s="8"/>
      <c r="AD787" s="8"/>
      <c r="AE787" s="8"/>
      <c r="AF787" s="8"/>
      <c r="AG787" s="8"/>
      <c r="AH787" s="8"/>
      <c r="AI787" s="8"/>
      <c r="AJ787" s="8"/>
      <c r="AK787" s="8"/>
      <c r="AL787" s="8"/>
      <c r="AM787" s="8"/>
      <c r="AN787" s="8"/>
      <c r="AO787" s="8"/>
      <c r="AP787" s="8"/>
      <c r="AQ787" s="8"/>
      <c r="AR787" s="8"/>
      <c r="AS787" s="8"/>
      <c r="AT787" s="8"/>
      <c r="AU787" s="8"/>
      <c r="AV787" s="8"/>
      <c r="AW787" s="8"/>
      <c r="AX787" s="8"/>
      <c r="AY787" s="8"/>
      <c r="AZ787" s="8"/>
      <c r="BA787" s="8"/>
      <c r="BB787" s="8"/>
      <c r="BC787" s="8"/>
      <c r="BD787" s="8"/>
      <c r="BE787" s="8"/>
      <c r="BF787" s="8"/>
      <c r="BG787" s="8"/>
      <c r="BH787" s="8"/>
      <c r="BI787" s="8"/>
      <c r="BJ787" s="8"/>
      <c r="BK787" s="8"/>
      <c r="BL787" s="8"/>
      <c r="BM787" s="8"/>
      <c r="BN787" s="8"/>
      <c r="BO787" s="8"/>
      <c r="BP787" s="8"/>
      <c r="BQ787" s="8"/>
      <c r="BR787" s="8"/>
      <c r="BS787" s="8"/>
      <c r="BT787" s="8"/>
      <c r="BU787" s="8"/>
      <c r="BV787" s="8"/>
      <c r="BW787" s="8"/>
      <c r="BX787" s="8"/>
      <c r="BY787" s="8"/>
      <c r="BZ787" s="8"/>
      <c r="CA787" s="8"/>
      <c r="CB787" s="8"/>
      <c r="CC787" s="8"/>
      <c r="CD787" s="8"/>
      <c r="CE787" s="8"/>
      <c r="CF787" s="8"/>
    </row>
    <row r="788" spans="1:84" ht="15.75" customHeight="1" x14ac:dyDescent="0.25">
      <c r="A788" s="8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27"/>
      <c r="W788" s="27"/>
      <c r="X788" s="27"/>
      <c r="Y788" s="27"/>
      <c r="Z788" s="27"/>
      <c r="AA788" s="8"/>
      <c r="AB788" s="8"/>
      <c r="AC788" s="8"/>
      <c r="AD788" s="8"/>
      <c r="AE788" s="8"/>
      <c r="AF788" s="8"/>
      <c r="AG788" s="8"/>
      <c r="AH788" s="8"/>
      <c r="AI788" s="8"/>
      <c r="AJ788" s="8"/>
      <c r="AK788" s="8"/>
      <c r="AL788" s="8"/>
      <c r="AM788" s="8"/>
      <c r="AN788" s="8"/>
      <c r="AO788" s="8"/>
      <c r="AP788" s="8"/>
      <c r="AQ788" s="8"/>
      <c r="AR788" s="8"/>
      <c r="AS788" s="8"/>
      <c r="AT788" s="8"/>
      <c r="AU788" s="8"/>
      <c r="AV788" s="8"/>
      <c r="AW788" s="8"/>
      <c r="AX788" s="8"/>
      <c r="AY788" s="8"/>
      <c r="AZ788" s="8"/>
      <c r="BA788" s="8"/>
      <c r="BB788" s="8"/>
      <c r="BC788" s="8"/>
      <c r="BD788" s="8"/>
      <c r="BE788" s="8"/>
      <c r="BF788" s="8"/>
      <c r="BG788" s="8"/>
      <c r="BH788" s="8"/>
      <c r="BI788" s="8"/>
      <c r="BJ788" s="8"/>
      <c r="BK788" s="8"/>
      <c r="BL788" s="8"/>
      <c r="BM788" s="8"/>
      <c r="BN788" s="8"/>
      <c r="BO788" s="8"/>
      <c r="BP788" s="8"/>
      <c r="BQ788" s="8"/>
      <c r="BR788" s="8"/>
      <c r="BS788" s="8"/>
      <c r="BT788" s="8"/>
      <c r="BU788" s="8"/>
      <c r="BV788" s="8"/>
      <c r="BW788" s="8"/>
      <c r="BX788" s="8"/>
      <c r="BY788" s="8"/>
      <c r="BZ788" s="8"/>
      <c r="CA788" s="8"/>
      <c r="CB788" s="8"/>
      <c r="CC788" s="8"/>
      <c r="CD788" s="8"/>
      <c r="CE788" s="8"/>
      <c r="CF788" s="8"/>
    </row>
    <row r="789" spans="1:84" ht="15.75" customHeight="1" x14ac:dyDescent="0.25">
      <c r="A789" s="8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27"/>
      <c r="W789" s="27"/>
      <c r="X789" s="27"/>
      <c r="Y789" s="27"/>
      <c r="Z789" s="27"/>
      <c r="AA789" s="8"/>
      <c r="AB789" s="8"/>
      <c r="AC789" s="8"/>
      <c r="AD789" s="8"/>
      <c r="AE789" s="8"/>
      <c r="AF789" s="8"/>
      <c r="AG789" s="8"/>
      <c r="AH789" s="8"/>
      <c r="AI789" s="8"/>
      <c r="AJ789" s="8"/>
      <c r="AK789" s="8"/>
      <c r="AL789" s="8"/>
      <c r="AM789" s="8"/>
      <c r="AN789" s="8"/>
      <c r="AO789" s="8"/>
      <c r="AP789" s="8"/>
      <c r="AQ789" s="8"/>
      <c r="AR789" s="8"/>
      <c r="AS789" s="8"/>
      <c r="AT789" s="8"/>
      <c r="AU789" s="8"/>
      <c r="AV789" s="8"/>
      <c r="AW789" s="8"/>
      <c r="AX789" s="8"/>
      <c r="AY789" s="8"/>
      <c r="AZ789" s="8"/>
      <c r="BA789" s="8"/>
      <c r="BB789" s="8"/>
      <c r="BC789" s="8"/>
      <c r="BD789" s="8"/>
      <c r="BE789" s="8"/>
      <c r="BF789" s="8"/>
      <c r="BG789" s="8"/>
      <c r="BH789" s="8"/>
      <c r="BI789" s="8"/>
      <c r="BJ789" s="8"/>
      <c r="BK789" s="8"/>
      <c r="BL789" s="8"/>
      <c r="BM789" s="8"/>
      <c r="BN789" s="8"/>
      <c r="BO789" s="8"/>
      <c r="BP789" s="8"/>
      <c r="BQ789" s="8"/>
      <c r="BR789" s="8"/>
      <c r="BS789" s="8"/>
      <c r="BT789" s="8"/>
      <c r="BU789" s="8"/>
      <c r="BV789" s="8"/>
      <c r="BW789" s="8"/>
      <c r="BX789" s="8"/>
      <c r="BY789" s="8"/>
      <c r="BZ789" s="8"/>
      <c r="CA789" s="8"/>
      <c r="CB789" s="8"/>
      <c r="CC789" s="8"/>
      <c r="CD789" s="8"/>
      <c r="CE789" s="8"/>
      <c r="CF789" s="8"/>
    </row>
    <row r="790" spans="1:84" ht="15.75" customHeight="1" x14ac:dyDescent="0.25">
      <c r="A790" s="8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27"/>
      <c r="W790" s="27"/>
      <c r="X790" s="27"/>
      <c r="Y790" s="27"/>
      <c r="Z790" s="27"/>
      <c r="AA790" s="8"/>
      <c r="AB790" s="8"/>
      <c r="AC790" s="8"/>
      <c r="AD790" s="8"/>
      <c r="AE790" s="8"/>
      <c r="AF790" s="8"/>
      <c r="AG790" s="8"/>
      <c r="AH790" s="8"/>
      <c r="AI790" s="8"/>
      <c r="AJ790" s="8"/>
      <c r="AK790" s="8"/>
      <c r="AL790" s="8"/>
      <c r="AM790" s="8"/>
      <c r="AN790" s="8"/>
      <c r="AO790" s="8"/>
      <c r="AP790" s="8"/>
      <c r="AQ790" s="8"/>
      <c r="AR790" s="8"/>
      <c r="AS790" s="8"/>
      <c r="AT790" s="8"/>
      <c r="AU790" s="8"/>
      <c r="AV790" s="8"/>
      <c r="AW790" s="8"/>
      <c r="AX790" s="8"/>
      <c r="AY790" s="8"/>
      <c r="AZ790" s="8"/>
      <c r="BA790" s="8"/>
      <c r="BB790" s="8"/>
      <c r="BC790" s="8"/>
      <c r="BD790" s="8"/>
      <c r="BE790" s="8"/>
      <c r="BF790" s="8"/>
      <c r="BG790" s="8"/>
      <c r="BH790" s="8"/>
      <c r="BI790" s="8"/>
      <c r="BJ790" s="8"/>
      <c r="BK790" s="8"/>
      <c r="BL790" s="8"/>
      <c r="BM790" s="8"/>
      <c r="BN790" s="8"/>
      <c r="BO790" s="8"/>
      <c r="BP790" s="8"/>
      <c r="BQ790" s="8"/>
      <c r="BR790" s="8"/>
      <c r="BS790" s="8"/>
      <c r="BT790" s="8"/>
      <c r="BU790" s="8"/>
      <c r="BV790" s="8"/>
      <c r="BW790" s="8"/>
      <c r="BX790" s="8"/>
      <c r="BY790" s="8"/>
      <c r="BZ790" s="8"/>
      <c r="CA790" s="8"/>
      <c r="CB790" s="8"/>
      <c r="CC790" s="8"/>
      <c r="CD790" s="8"/>
      <c r="CE790" s="8"/>
      <c r="CF790" s="8"/>
    </row>
    <row r="791" spans="1:84" ht="15.75" customHeight="1" x14ac:dyDescent="0.25">
      <c r="A791" s="8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27"/>
      <c r="W791" s="27"/>
      <c r="X791" s="27"/>
      <c r="Y791" s="27"/>
      <c r="Z791" s="27"/>
      <c r="AA791" s="8"/>
      <c r="AB791" s="8"/>
      <c r="AC791" s="8"/>
      <c r="AD791" s="8"/>
      <c r="AE791" s="8"/>
      <c r="AF791" s="8"/>
      <c r="AG791" s="8"/>
      <c r="AH791" s="8"/>
      <c r="AI791" s="8"/>
      <c r="AJ791" s="8"/>
      <c r="AK791" s="8"/>
      <c r="AL791" s="8"/>
      <c r="AM791" s="8"/>
      <c r="AN791" s="8"/>
      <c r="AO791" s="8"/>
      <c r="AP791" s="8"/>
      <c r="AQ791" s="8"/>
      <c r="AR791" s="8"/>
      <c r="AS791" s="8"/>
      <c r="AT791" s="8"/>
      <c r="AU791" s="8"/>
      <c r="AV791" s="8"/>
      <c r="AW791" s="8"/>
      <c r="AX791" s="8"/>
      <c r="AY791" s="8"/>
      <c r="AZ791" s="8"/>
      <c r="BA791" s="8"/>
      <c r="BB791" s="8"/>
      <c r="BC791" s="8"/>
      <c r="BD791" s="8"/>
      <c r="BE791" s="8"/>
      <c r="BF791" s="8"/>
      <c r="BG791" s="8"/>
      <c r="BH791" s="8"/>
      <c r="BI791" s="8"/>
      <c r="BJ791" s="8"/>
      <c r="BK791" s="8"/>
      <c r="BL791" s="8"/>
      <c r="BM791" s="8"/>
      <c r="BN791" s="8"/>
      <c r="BO791" s="8"/>
      <c r="BP791" s="8"/>
      <c r="BQ791" s="8"/>
      <c r="BR791" s="8"/>
      <c r="BS791" s="8"/>
      <c r="BT791" s="8"/>
      <c r="BU791" s="8"/>
      <c r="BV791" s="8"/>
      <c r="BW791" s="8"/>
      <c r="BX791" s="8"/>
      <c r="BY791" s="8"/>
      <c r="BZ791" s="8"/>
      <c r="CA791" s="8"/>
      <c r="CB791" s="8"/>
      <c r="CC791" s="8"/>
      <c r="CD791" s="8"/>
      <c r="CE791" s="8"/>
      <c r="CF791" s="8"/>
    </row>
    <row r="792" spans="1:84" ht="15.75" customHeight="1" x14ac:dyDescent="0.25">
      <c r="A792" s="8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27"/>
      <c r="W792" s="27"/>
      <c r="X792" s="27"/>
      <c r="Y792" s="27"/>
      <c r="Z792" s="27"/>
      <c r="AA792" s="8"/>
      <c r="AB792" s="8"/>
      <c r="AC792" s="8"/>
      <c r="AD792" s="8"/>
      <c r="AE792" s="8"/>
      <c r="AF792" s="8"/>
      <c r="AG792" s="8"/>
      <c r="AH792" s="8"/>
      <c r="AI792" s="8"/>
      <c r="AJ792" s="8"/>
      <c r="AK792" s="8"/>
      <c r="AL792" s="8"/>
      <c r="AM792" s="8"/>
      <c r="AN792" s="8"/>
      <c r="AO792" s="8"/>
      <c r="AP792" s="8"/>
      <c r="AQ792" s="8"/>
      <c r="AR792" s="8"/>
      <c r="AS792" s="8"/>
      <c r="AT792" s="8"/>
      <c r="AU792" s="8"/>
      <c r="AV792" s="8"/>
      <c r="AW792" s="8"/>
      <c r="AX792" s="8"/>
      <c r="AY792" s="8"/>
      <c r="AZ792" s="8"/>
      <c r="BA792" s="8"/>
      <c r="BB792" s="8"/>
      <c r="BC792" s="8"/>
      <c r="BD792" s="8"/>
      <c r="BE792" s="8"/>
      <c r="BF792" s="8"/>
      <c r="BG792" s="8"/>
      <c r="BH792" s="8"/>
      <c r="BI792" s="8"/>
      <c r="BJ792" s="8"/>
      <c r="BK792" s="8"/>
      <c r="BL792" s="8"/>
      <c r="BM792" s="8"/>
      <c r="BN792" s="8"/>
      <c r="BO792" s="8"/>
      <c r="BP792" s="8"/>
      <c r="BQ792" s="8"/>
      <c r="BR792" s="8"/>
      <c r="BS792" s="8"/>
      <c r="BT792" s="8"/>
      <c r="BU792" s="8"/>
      <c r="BV792" s="8"/>
      <c r="BW792" s="8"/>
      <c r="BX792" s="8"/>
      <c r="BY792" s="8"/>
      <c r="BZ792" s="8"/>
      <c r="CA792" s="8"/>
      <c r="CB792" s="8"/>
      <c r="CC792" s="8"/>
      <c r="CD792" s="8"/>
      <c r="CE792" s="8"/>
      <c r="CF792" s="8"/>
    </row>
    <row r="793" spans="1:84" ht="15.75" customHeight="1" x14ac:dyDescent="0.25">
      <c r="A793" s="8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27"/>
      <c r="W793" s="27"/>
      <c r="X793" s="27"/>
      <c r="Y793" s="27"/>
      <c r="Z793" s="27"/>
      <c r="AA793" s="8"/>
      <c r="AB793" s="8"/>
      <c r="AC793" s="8"/>
      <c r="AD793" s="8"/>
      <c r="AE793" s="8"/>
      <c r="AF793" s="8"/>
      <c r="AG793" s="8"/>
      <c r="AH793" s="8"/>
      <c r="AI793" s="8"/>
      <c r="AJ793" s="8"/>
      <c r="AK793" s="8"/>
      <c r="AL793" s="8"/>
      <c r="AM793" s="8"/>
      <c r="AN793" s="8"/>
      <c r="AO793" s="8"/>
      <c r="AP793" s="8"/>
      <c r="AQ793" s="8"/>
      <c r="AR793" s="8"/>
      <c r="AS793" s="8"/>
      <c r="AT793" s="8"/>
      <c r="AU793" s="8"/>
      <c r="AV793" s="8"/>
      <c r="AW793" s="8"/>
      <c r="AX793" s="8"/>
      <c r="AY793" s="8"/>
      <c r="AZ793" s="8"/>
      <c r="BA793" s="8"/>
      <c r="BB793" s="8"/>
      <c r="BC793" s="8"/>
      <c r="BD793" s="8"/>
      <c r="BE793" s="8"/>
      <c r="BF793" s="8"/>
      <c r="BG793" s="8"/>
      <c r="BH793" s="8"/>
      <c r="BI793" s="8"/>
      <c r="BJ793" s="8"/>
      <c r="BK793" s="8"/>
      <c r="BL793" s="8"/>
      <c r="BM793" s="8"/>
      <c r="BN793" s="8"/>
      <c r="BO793" s="8"/>
      <c r="BP793" s="8"/>
      <c r="BQ793" s="8"/>
      <c r="BR793" s="8"/>
      <c r="BS793" s="8"/>
      <c r="BT793" s="8"/>
      <c r="BU793" s="8"/>
      <c r="BV793" s="8"/>
      <c r="BW793" s="8"/>
      <c r="BX793" s="8"/>
      <c r="BY793" s="8"/>
      <c r="BZ793" s="8"/>
      <c r="CA793" s="8"/>
      <c r="CB793" s="8"/>
      <c r="CC793" s="8"/>
      <c r="CD793" s="8"/>
      <c r="CE793" s="8"/>
      <c r="CF793" s="8"/>
    </row>
    <row r="794" spans="1:84" ht="15.75" customHeight="1" x14ac:dyDescent="0.25">
      <c r="A794" s="8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27"/>
      <c r="W794" s="27"/>
      <c r="X794" s="27"/>
      <c r="Y794" s="27"/>
      <c r="Z794" s="27"/>
      <c r="AA794" s="8"/>
      <c r="AB794" s="8"/>
      <c r="AC794" s="8"/>
      <c r="AD794" s="8"/>
      <c r="AE794" s="8"/>
      <c r="AF794" s="8"/>
      <c r="AG794" s="8"/>
      <c r="AH794" s="8"/>
      <c r="AI794" s="8"/>
      <c r="AJ794" s="8"/>
      <c r="AK794" s="8"/>
      <c r="AL794" s="8"/>
      <c r="AM794" s="8"/>
      <c r="AN794" s="8"/>
      <c r="AO794" s="8"/>
      <c r="AP794" s="8"/>
      <c r="AQ794" s="8"/>
      <c r="AR794" s="8"/>
      <c r="AS794" s="8"/>
      <c r="AT794" s="8"/>
      <c r="AU794" s="8"/>
      <c r="AV794" s="8"/>
      <c r="AW794" s="8"/>
      <c r="AX794" s="8"/>
      <c r="AY794" s="8"/>
      <c r="AZ794" s="8"/>
      <c r="BA794" s="8"/>
      <c r="BB794" s="8"/>
      <c r="BC794" s="8"/>
      <c r="BD794" s="8"/>
      <c r="BE794" s="8"/>
      <c r="BF794" s="8"/>
      <c r="BG794" s="8"/>
      <c r="BH794" s="8"/>
      <c r="BI794" s="8"/>
      <c r="BJ794" s="8"/>
      <c r="BK794" s="8"/>
      <c r="BL794" s="8"/>
      <c r="BM794" s="8"/>
      <c r="BN794" s="8"/>
      <c r="BO794" s="8"/>
      <c r="BP794" s="8"/>
      <c r="BQ794" s="8"/>
      <c r="BR794" s="8"/>
      <c r="BS794" s="8"/>
      <c r="BT794" s="8"/>
      <c r="BU794" s="8"/>
      <c r="BV794" s="8"/>
      <c r="BW794" s="8"/>
      <c r="BX794" s="8"/>
      <c r="BY794" s="8"/>
      <c r="BZ794" s="8"/>
      <c r="CA794" s="8"/>
      <c r="CB794" s="8"/>
      <c r="CC794" s="8"/>
      <c r="CD794" s="8"/>
      <c r="CE794" s="8"/>
      <c r="CF794" s="8"/>
    </row>
    <row r="795" spans="1:84" ht="15.75" customHeight="1" x14ac:dyDescent="0.25">
      <c r="A795" s="8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27"/>
      <c r="W795" s="27"/>
      <c r="X795" s="27"/>
      <c r="Y795" s="27"/>
      <c r="Z795" s="27"/>
      <c r="AA795" s="8"/>
      <c r="AB795" s="8"/>
      <c r="AC795" s="8"/>
      <c r="AD795" s="8"/>
      <c r="AE795" s="8"/>
      <c r="AF795" s="8"/>
      <c r="AG795" s="8"/>
      <c r="AH795" s="8"/>
      <c r="AI795" s="8"/>
      <c r="AJ795" s="8"/>
      <c r="AK795" s="8"/>
      <c r="AL795" s="8"/>
      <c r="AM795" s="8"/>
      <c r="AN795" s="8"/>
      <c r="AO795" s="8"/>
      <c r="AP795" s="8"/>
      <c r="AQ795" s="8"/>
      <c r="AR795" s="8"/>
      <c r="AS795" s="8"/>
      <c r="AT795" s="8"/>
      <c r="AU795" s="8"/>
      <c r="AV795" s="8"/>
      <c r="AW795" s="8"/>
      <c r="AX795" s="8"/>
      <c r="AY795" s="8"/>
      <c r="AZ795" s="8"/>
      <c r="BA795" s="8"/>
      <c r="BB795" s="8"/>
      <c r="BC795" s="8"/>
      <c r="BD795" s="8"/>
      <c r="BE795" s="8"/>
      <c r="BF795" s="8"/>
      <c r="BG795" s="8"/>
      <c r="BH795" s="8"/>
      <c r="BI795" s="8"/>
      <c r="BJ795" s="8"/>
      <c r="BK795" s="8"/>
      <c r="BL795" s="8"/>
      <c r="BM795" s="8"/>
      <c r="BN795" s="8"/>
      <c r="BO795" s="8"/>
      <c r="BP795" s="8"/>
      <c r="BQ795" s="8"/>
      <c r="BR795" s="8"/>
      <c r="BS795" s="8"/>
      <c r="BT795" s="8"/>
      <c r="BU795" s="8"/>
      <c r="BV795" s="8"/>
      <c r="BW795" s="8"/>
      <c r="BX795" s="8"/>
      <c r="BY795" s="8"/>
      <c r="BZ795" s="8"/>
      <c r="CA795" s="8"/>
      <c r="CB795" s="8"/>
      <c r="CC795" s="8"/>
      <c r="CD795" s="8"/>
      <c r="CE795" s="8"/>
      <c r="CF795" s="8"/>
    </row>
    <row r="796" spans="1:84" ht="15.75" customHeight="1" x14ac:dyDescent="0.25">
      <c r="A796" s="8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27"/>
      <c r="W796" s="27"/>
      <c r="X796" s="27"/>
      <c r="Y796" s="27"/>
      <c r="Z796" s="27"/>
      <c r="AA796" s="8"/>
      <c r="AB796" s="8"/>
      <c r="AC796" s="8"/>
      <c r="AD796" s="8"/>
      <c r="AE796" s="8"/>
      <c r="AF796" s="8"/>
      <c r="AG796" s="8"/>
      <c r="AH796" s="8"/>
      <c r="AI796" s="8"/>
      <c r="AJ796" s="8"/>
      <c r="AK796" s="8"/>
      <c r="AL796" s="8"/>
      <c r="AM796" s="8"/>
      <c r="AN796" s="8"/>
      <c r="AO796" s="8"/>
      <c r="AP796" s="8"/>
      <c r="AQ796" s="8"/>
      <c r="AR796" s="8"/>
      <c r="AS796" s="8"/>
      <c r="AT796" s="8"/>
      <c r="AU796" s="8"/>
      <c r="AV796" s="8"/>
      <c r="AW796" s="8"/>
      <c r="AX796" s="8"/>
      <c r="AY796" s="8"/>
      <c r="AZ796" s="8"/>
      <c r="BA796" s="8"/>
      <c r="BB796" s="8"/>
      <c r="BC796" s="8"/>
      <c r="BD796" s="8"/>
      <c r="BE796" s="8"/>
      <c r="BF796" s="8"/>
      <c r="BG796" s="8"/>
      <c r="BH796" s="8"/>
      <c r="BI796" s="8"/>
      <c r="BJ796" s="8"/>
      <c r="BK796" s="8"/>
      <c r="BL796" s="8"/>
      <c r="BM796" s="8"/>
      <c r="BN796" s="8"/>
      <c r="BO796" s="8"/>
      <c r="BP796" s="8"/>
      <c r="BQ796" s="8"/>
      <c r="BR796" s="8"/>
      <c r="BS796" s="8"/>
      <c r="BT796" s="8"/>
      <c r="BU796" s="8"/>
      <c r="BV796" s="8"/>
      <c r="BW796" s="8"/>
      <c r="BX796" s="8"/>
      <c r="BY796" s="8"/>
      <c r="BZ796" s="8"/>
      <c r="CA796" s="8"/>
      <c r="CB796" s="8"/>
      <c r="CC796" s="8"/>
      <c r="CD796" s="8"/>
      <c r="CE796" s="8"/>
      <c r="CF796" s="8"/>
    </row>
    <row r="797" spans="1:84" ht="15.75" customHeight="1" x14ac:dyDescent="0.25">
      <c r="A797" s="8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27"/>
      <c r="W797" s="27"/>
      <c r="X797" s="27"/>
      <c r="Y797" s="27"/>
      <c r="Z797" s="27"/>
      <c r="AA797" s="8"/>
      <c r="AB797" s="8"/>
      <c r="AC797" s="8"/>
      <c r="AD797" s="8"/>
      <c r="AE797" s="8"/>
      <c r="AF797" s="8"/>
      <c r="AG797" s="8"/>
      <c r="AH797" s="8"/>
      <c r="AI797" s="8"/>
      <c r="AJ797" s="8"/>
      <c r="AK797" s="8"/>
      <c r="AL797" s="8"/>
      <c r="AM797" s="8"/>
      <c r="AN797" s="8"/>
      <c r="AO797" s="8"/>
      <c r="AP797" s="8"/>
      <c r="AQ797" s="8"/>
      <c r="AR797" s="8"/>
      <c r="AS797" s="8"/>
      <c r="AT797" s="8"/>
      <c r="AU797" s="8"/>
      <c r="AV797" s="8"/>
      <c r="AW797" s="8"/>
      <c r="AX797" s="8"/>
      <c r="AY797" s="8"/>
      <c r="AZ797" s="8"/>
      <c r="BA797" s="8"/>
      <c r="BB797" s="8"/>
      <c r="BC797" s="8"/>
      <c r="BD797" s="8"/>
      <c r="BE797" s="8"/>
      <c r="BF797" s="8"/>
      <c r="BG797" s="8"/>
      <c r="BH797" s="8"/>
      <c r="BI797" s="8"/>
      <c r="BJ797" s="8"/>
      <c r="BK797" s="8"/>
      <c r="BL797" s="8"/>
      <c r="BM797" s="8"/>
      <c r="BN797" s="8"/>
      <c r="BO797" s="8"/>
      <c r="BP797" s="8"/>
      <c r="BQ797" s="8"/>
      <c r="BR797" s="8"/>
      <c r="BS797" s="8"/>
      <c r="BT797" s="8"/>
      <c r="BU797" s="8"/>
      <c r="BV797" s="8"/>
      <c r="BW797" s="8"/>
      <c r="BX797" s="8"/>
      <c r="BY797" s="8"/>
      <c r="BZ797" s="8"/>
      <c r="CA797" s="8"/>
      <c r="CB797" s="8"/>
      <c r="CC797" s="8"/>
      <c r="CD797" s="8"/>
      <c r="CE797" s="8"/>
      <c r="CF797" s="8"/>
    </row>
    <row r="798" spans="1:84" ht="15.75" customHeight="1" x14ac:dyDescent="0.25">
      <c r="A798" s="8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27"/>
      <c r="W798" s="27"/>
      <c r="X798" s="27"/>
      <c r="Y798" s="27"/>
      <c r="Z798" s="27"/>
      <c r="AA798" s="8"/>
      <c r="AB798" s="8"/>
      <c r="AC798" s="8"/>
      <c r="AD798" s="8"/>
      <c r="AE798" s="8"/>
      <c r="AF798" s="8"/>
      <c r="AG798" s="8"/>
      <c r="AH798" s="8"/>
      <c r="AI798" s="8"/>
      <c r="AJ798" s="8"/>
      <c r="AK798" s="8"/>
      <c r="AL798" s="8"/>
      <c r="AM798" s="8"/>
      <c r="AN798" s="8"/>
      <c r="AO798" s="8"/>
      <c r="AP798" s="8"/>
      <c r="AQ798" s="8"/>
      <c r="AR798" s="8"/>
      <c r="AS798" s="8"/>
      <c r="AT798" s="8"/>
      <c r="AU798" s="8"/>
      <c r="AV798" s="8"/>
      <c r="AW798" s="8"/>
      <c r="AX798" s="8"/>
      <c r="AY798" s="8"/>
      <c r="AZ798" s="8"/>
      <c r="BA798" s="8"/>
      <c r="BB798" s="8"/>
      <c r="BC798" s="8"/>
      <c r="BD798" s="8"/>
      <c r="BE798" s="8"/>
      <c r="BF798" s="8"/>
      <c r="BG798" s="8"/>
      <c r="BH798" s="8"/>
      <c r="BI798" s="8"/>
      <c r="BJ798" s="8"/>
      <c r="BK798" s="8"/>
      <c r="BL798" s="8"/>
      <c r="BM798" s="8"/>
      <c r="BN798" s="8"/>
      <c r="BO798" s="8"/>
      <c r="BP798" s="8"/>
      <c r="BQ798" s="8"/>
      <c r="BR798" s="8"/>
      <c r="BS798" s="8"/>
      <c r="BT798" s="8"/>
      <c r="BU798" s="8"/>
      <c r="BV798" s="8"/>
      <c r="BW798" s="8"/>
      <c r="BX798" s="8"/>
      <c r="BY798" s="8"/>
      <c r="BZ798" s="8"/>
      <c r="CA798" s="8"/>
      <c r="CB798" s="8"/>
      <c r="CC798" s="8"/>
      <c r="CD798" s="8"/>
      <c r="CE798" s="8"/>
      <c r="CF798" s="8"/>
    </row>
    <row r="799" spans="1:84" ht="15.75" customHeight="1" x14ac:dyDescent="0.25">
      <c r="A799" s="8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27"/>
      <c r="W799" s="27"/>
      <c r="X799" s="27"/>
      <c r="Y799" s="27"/>
      <c r="Z799" s="27"/>
      <c r="AA799" s="8"/>
      <c r="AB799" s="8"/>
      <c r="AC799" s="8"/>
      <c r="AD799" s="8"/>
      <c r="AE799" s="8"/>
      <c r="AF799" s="8"/>
      <c r="AG799" s="8"/>
      <c r="AH799" s="8"/>
      <c r="AI799" s="8"/>
      <c r="AJ799" s="8"/>
      <c r="AK799" s="8"/>
      <c r="AL799" s="8"/>
      <c r="AM799" s="8"/>
      <c r="AN799" s="8"/>
      <c r="AO799" s="8"/>
      <c r="AP799" s="8"/>
      <c r="AQ799" s="8"/>
      <c r="AR799" s="8"/>
      <c r="AS799" s="8"/>
      <c r="AT799" s="8"/>
      <c r="AU799" s="8"/>
      <c r="AV799" s="8"/>
      <c r="AW799" s="8"/>
      <c r="AX799" s="8"/>
      <c r="AY799" s="8"/>
      <c r="AZ799" s="8"/>
      <c r="BA799" s="8"/>
      <c r="BB799" s="8"/>
      <c r="BC799" s="8"/>
      <c r="BD799" s="8"/>
      <c r="BE799" s="8"/>
      <c r="BF799" s="8"/>
      <c r="BG799" s="8"/>
      <c r="BH799" s="8"/>
      <c r="BI799" s="8"/>
      <c r="BJ799" s="8"/>
      <c r="BK799" s="8"/>
      <c r="BL799" s="8"/>
      <c r="BM799" s="8"/>
      <c r="BN799" s="8"/>
      <c r="BO799" s="8"/>
      <c r="BP799" s="8"/>
      <c r="BQ799" s="8"/>
      <c r="BR799" s="8"/>
      <c r="BS799" s="8"/>
      <c r="BT799" s="8"/>
      <c r="BU799" s="8"/>
      <c r="BV799" s="8"/>
      <c r="BW799" s="8"/>
      <c r="BX799" s="8"/>
      <c r="BY799" s="8"/>
      <c r="BZ799" s="8"/>
      <c r="CA799" s="8"/>
      <c r="CB799" s="8"/>
      <c r="CC799" s="8"/>
      <c r="CD799" s="8"/>
      <c r="CE799" s="8"/>
      <c r="CF799" s="8"/>
    </row>
    <row r="800" spans="1:84" ht="15.75" customHeight="1" x14ac:dyDescent="0.25">
      <c r="A800" s="8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27"/>
      <c r="W800" s="27"/>
      <c r="X800" s="27"/>
      <c r="Y800" s="27"/>
      <c r="Z800" s="27"/>
      <c r="AA800" s="8"/>
      <c r="AB800" s="8"/>
      <c r="AC800" s="8"/>
      <c r="AD800" s="8"/>
      <c r="AE800" s="8"/>
      <c r="AF800" s="8"/>
      <c r="AG800" s="8"/>
      <c r="AH800" s="8"/>
      <c r="AI800" s="8"/>
      <c r="AJ800" s="8"/>
      <c r="AK800" s="8"/>
      <c r="AL800" s="8"/>
      <c r="AM800" s="8"/>
      <c r="AN800" s="8"/>
      <c r="AO800" s="8"/>
      <c r="AP800" s="8"/>
      <c r="AQ800" s="8"/>
      <c r="AR800" s="8"/>
      <c r="AS800" s="8"/>
      <c r="AT800" s="8"/>
      <c r="AU800" s="8"/>
      <c r="AV800" s="8"/>
      <c r="AW800" s="8"/>
      <c r="AX800" s="8"/>
      <c r="AY800" s="8"/>
      <c r="AZ800" s="8"/>
      <c r="BA800" s="8"/>
      <c r="BB800" s="8"/>
      <c r="BC800" s="8"/>
      <c r="BD800" s="8"/>
      <c r="BE800" s="8"/>
      <c r="BF800" s="8"/>
      <c r="BG800" s="8"/>
      <c r="BH800" s="8"/>
      <c r="BI800" s="8"/>
      <c r="BJ800" s="8"/>
      <c r="BK800" s="8"/>
      <c r="BL800" s="8"/>
      <c r="BM800" s="8"/>
      <c r="BN800" s="8"/>
      <c r="BO800" s="8"/>
      <c r="BP800" s="8"/>
      <c r="BQ800" s="8"/>
      <c r="BR800" s="8"/>
      <c r="BS800" s="8"/>
      <c r="BT800" s="8"/>
      <c r="BU800" s="8"/>
      <c r="BV800" s="8"/>
      <c r="BW800" s="8"/>
      <c r="BX800" s="8"/>
      <c r="BY800" s="8"/>
      <c r="BZ800" s="8"/>
      <c r="CA800" s="8"/>
      <c r="CB800" s="8"/>
      <c r="CC800" s="8"/>
      <c r="CD800" s="8"/>
      <c r="CE800" s="8"/>
      <c r="CF800" s="8"/>
    </row>
    <row r="801" spans="1:84" ht="15.75" customHeight="1" x14ac:dyDescent="0.25">
      <c r="A801" s="8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27"/>
      <c r="W801" s="27"/>
      <c r="X801" s="27"/>
      <c r="Y801" s="27"/>
      <c r="Z801" s="27"/>
      <c r="AA801" s="8"/>
      <c r="AB801" s="8"/>
      <c r="AC801" s="8"/>
      <c r="AD801" s="8"/>
      <c r="AE801" s="8"/>
      <c r="AF801" s="8"/>
      <c r="AG801" s="8"/>
      <c r="AH801" s="8"/>
      <c r="AI801" s="8"/>
      <c r="AJ801" s="8"/>
      <c r="AK801" s="8"/>
      <c r="AL801" s="8"/>
      <c r="AM801" s="8"/>
      <c r="AN801" s="8"/>
      <c r="AO801" s="8"/>
      <c r="AP801" s="8"/>
      <c r="AQ801" s="8"/>
      <c r="AR801" s="8"/>
      <c r="AS801" s="8"/>
      <c r="AT801" s="8"/>
      <c r="AU801" s="8"/>
      <c r="AV801" s="8"/>
      <c r="AW801" s="8"/>
      <c r="AX801" s="8"/>
      <c r="AY801" s="8"/>
      <c r="AZ801" s="8"/>
      <c r="BA801" s="8"/>
      <c r="BB801" s="8"/>
      <c r="BC801" s="8"/>
      <c r="BD801" s="8"/>
      <c r="BE801" s="8"/>
      <c r="BF801" s="8"/>
      <c r="BG801" s="8"/>
      <c r="BH801" s="8"/>
      <c r="BI801" s="8"/>
      <c r="BJ801" s="8"/>
      <c r="BK801" s="8"/>
      <c r="BL801" s="8"/>
      <c r="BM801" s="8"/>
      <c r="BN801" s="8"/>
      <c r="BO801" s="8"/>
      <c r="BP801" s="8"/>
      <c r="BQ801" s="8"/>
      <c r="BR801" s="8"/>
      <c r="BS801" s="8"/>
      <c r="BT801" s="8"/>
      <c r="BU801" s="8"/>
      <c r="BV801" s="8"/>
      <c r="BW801" s="8"/>
      <c r="BX801" s="8"/>
      <c r="BY801" s="8"/>
      <c r="BZ801" s="8"/>
      <c r="CA801" s="8"/>
      <c r="CB801" s="8"/>
      <c r="CC801" s="8"/>
      <c r="CD801" s="8"/>
      <c r="CE801" s="8"/>
      <c r="CF801" s="8"/>
    </row>
    <row r="802" spans="1:84" ht="15.75" customHeight="1" x14ac:dyDescent="0.25">
      <c r="A802" s="8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27"/>
      <c r="W802" s="27"/>
      <c r="X802" s="27"/>
      <c r="Y802" s="27"/>
      <c r="Z802" s="27"/>
      <c r="AA802" s="8"/>
      <c r="AB802" s="8"/>
      <c r="AC802" s="8"/>
      <c r="AD802" s="8"/>
      <c r="AE802" s="8"/>
      <c r="AF802" s="8"/>
      <c r="AG802" s="8"/>
      <c r="AH802" s="8"/>
      <c r="AI802" s="8"/>
      <c r="AJ802" s="8"/>
      <c r="AK802" s="8"/>
      <c r="AL802" s="8"/>
      <c r="AM802" s="8"/>
      <c r="AN802" s="8"/>
      <c r="AO802" s="8"/>
      <c r="AP802" s="8"/>
      <c r="AQ802" s="8"/>
      <c r="AR802" s="8"/>
      <c r="AS802" s="8"/>
      <c r="AT802" s="8"/>
      <c r="AU802" s="8"/>
      <c r="AV802" s="8"/>
      <c r="AW802" s="8"/>
      <c r="AX802" s="8"/>
      <c r="AY802" s="8"/>
      <c r="AZ802" s="8"/>
      <c r="BA802" s="8"/>
      <c r="BB802" s="8"/>
      <c r="BC802" s="8"/>
      <c r="BD802" s="8"/>
      <c r="BE802" s="8"/>
      <c r="BF802" s="8"/>
      <c r="BG802" s="8"/>
      <c r="BH802" s="8"/>
      <c r="BI802" s="8"/>
      <c r="BJ802" s="8"/>
      <c r="BK802" s="8"/>
      <c r="BL802" s="8"/>
      <c r="BM802" s="8"/>
      <c r="BN802" s="8"/>
      <c r="BO802" s="8"/>
      <c r="BP802" s="8"/>
      <c r="BQ802" s="8"/>
      <c r="BR802" s="8"/>
      <c r="BS802" s="8"/>
      <c r="BT802" s="8"/>
      <c r="BU802" s="8"/>
      <c r="BV802" s="8"/>
      <c r="BW802" s="8"/>
      <c r="BX802" s="8"/>
      <c r="BY802" s="8"/>
      <c r="BZ802" s="8"/>
      <c r="CA802" s="8"/>
      <c r="CB802" s="8"/>
      <c r="CC802" s="8"/>
      <c r="CD802" s="8"/>
      <c r="CE802" s="8"/>
      <c r="CF802" s="8"/>
    </row>
    <row r="803" spans="1:84" ht="15.75" customHeight="1" x14ac:dyDescent="0.25">
      <c r="A803" s="8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27"/>
      <c r="W803" s="27"/>
      <c r="X803" s="27"/>
      <c r="Y803" s="27"/>
      <c r="Z803" s="27"/>
      <c r="AA803" s="8"/>
      <c r="AB803" s="8"/>
      <c r="AC803" s="8"/>
      <c r="AD803" s="8"/>
      <c r="AE803" s="8"/>
      <c r="AF803" s="8"/>
      <c r="AG803" s="8"/>
      <c r="AH803" s="8"/>
      <c r="AI803" s="8"/>
      <c r="AJ803" s="8"/>
      <c r="AK803" s="8"/>
      <c r="AL803" s="8"/>
      <c r="AM803" s="8"/>
      <c r="AN803" s="8"/>
      <c r="AO803" s="8"/>
      <c r="AP803" s="8"/>
      <c r="AQ803" s="8"/>
      <c r="AR803" s="8"/>
      <c r="AS803" s="8"/>
      <c r="AT803" s="8"/>
      <c r="AU803" s="8"/>
      <c r="AV803" s="8"/>
      <c r="AW803" s="8"/>
      <c r="AX803" s="8"/>
      <c r="AY803" s="8"/>
      <c r="AZ803" s="8"/>
      <c r="BA803" s="8"/>
      <c r="BB803" s="8"/>
      <c r="BC803" s="8"/>
      <c r="BD803" s="8"/>
      <c r="BE803" s="8"/>
      <c r="BF803" s="8"/>
      <c r="BG803" s="8"/>
      <c r="BH803" s="8"/>
      <c r="BI803" s="8"/>
      <c r="BJ803" s="8"/>
      <c r="BK803" s="8"/>
      <c r="BL803" s="8"/>
      <c r="BM803" s="8"/>
      <c r="BN803" s="8"/>
      <c r="BO803" s="8"/>
      <c r="BP803" s="8"/>
      <c r="BQ803" s="8"/>
      <c r="BR803" s="8"/>
      <c r="BS803" s="8"/>
      <c r="BT803" s="8"/>
      <c r="BU803" s="8"/>
      <c r="BV803" s="8"/>
      <c r="BW803" s="8"/>
      <c r="BX803" s="8"/>
      <c r="BY803" s="8"/>
      <c r="BZ803" s="8"/>
      <c r="CA803" s="8"/>
      <c r="CB803" s="8"/>
      <c r="CC803" s="8"/>
      <c r="CD803" s="8"/>
      <c r="CE803" s="8"/>
      <c r="CF803" s="8"/>
    </row>
    <row r="804" spans="1:84" ht="15.75" customHeight="1" x14ac:dyDescent="0.25">
      <c r="A804" s="8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27"/>
      <c r="W804" s="27"/>
      <c r="X804" s="27"/>
      <c r="Y804" s="27"/>
      <c r="Z804" s="27"/>
      <c r="AA804" s="8"/>
      <c r="AB804" s="8"/>
      <c r="AC804" s="8"/>
      <c r="AD804" s="8"/>
      <c r="AE804" s="8"/>
      <c r="AF804" s="8"/>
      <c r="AG804" s="8"/>
      <c r="AH804" s="8"/>
      <c r="AI804" s="8"/>
      <c r="AJ804" s="8"/>
      <c r="AK804" s="8"/>
      <c r="AL804" s="8"/>
      <c r="AM804" s="8"/>
      <c r="AN804" s="8"/>
      <c r="AO804" s="8"/>
      <c r="AP804" s="8"/>
      <c r="AQ804" s="8"/>
      <c r="AR804" s="8"/>
      <c r="AS804" s="8"/>
      <c r="AT804" s="8"/>
      <c r="AU804" s="8"/>
      <c r="AV804" s="8"/>
      <c r="AW804" s="8"/>
      <c r="AX804" s="8"/>
      <c r="AY804" s="8"/>
      <c r="AZ804" s="8"/>
      <c r="BA804" s="8"/>
      <c r="BB804" s="8"/>
      <c r="BC804" s="8"/>
      <c r="BD804" s="8"/>
      <c r="BE804" s="8"/>
      <c r="BF804" s="8"/>
      <c r="BG804" s="8"/>
      <c r="BH804" s="8"/>
      <c r="BI804" s="8"/>
      <c r="BJ804" s="8"/>
      <c r="BK804" s="8"/>
      <c r="BL804" s="8"/>
      <c r="BM804" s="8"/>
      <c r="BN804" s="8"/>
      <c r="BO804" s="8"/>
      <c r="BP804" s="8"/>
      <c r="BQ804" s="8"/>
      <c r="BR804" s="8"/>
      <c r="BS804" s="8"/>
      <c r="BT804" s="8"/>
      <c r="BU804" s="8"/>
      <c r="BV804" s="8"/>
      <c r="BW804" s="8"/>
      <c r="BX804" s="8"/>
      <c r="BY804" s="8"/>
      <c r="BZ804" s="8"/>
      <c r="CA804" s="8"/>
      <c r="CB804" s="8"/>
      <c r="CC804" s="8"/>
      <c r="CD804" s="8"/>
      <c r="CE804" s="8"/>
      <c r="CF804" s="8"/>
    </row>
    <row r="805" spans="1:84" ht="15.75" customHeight="1" x14ac:dyDescent="0.25">
      <c r="A805" s="8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27"/>
      <c r="W805" s="27"/>
      <c r="X805" s="27"/>
      <c r="Y805" s="27"/>
      <c r="Z805" s="27"/>
      <c r="AA805" s="8"/>
      <c r="AB805" s="8"/>
      <c r="AC805" s="8"/>
      <c r="AD805" s="8"/>
      <c r="AE805" s="8"/>
      <c r="AF805" s="8"/>
      <c r="AG805" s="8"/>
      <c r="AH805" s="8"/>
      <c r="AI805" s="8"/>
      <c r="AJ805" s="8"/>
      <c r="AK805" s="8"/>
      <c r="AL805" s="8"/>
      <c r="AM805" s="8"/>
      <c r="AN805" s="8"/>
      <c r="AO805" s="8"/>
      <c r="AP805" s="8"/>
      <c r="AQ805" s="8"/>
      <c r="AR805" s="8"/>
      <c r="AS805" s="8"/>
      <c r="AT805" s="8"/>
      <c r="AU805" s="8"/>
      <c r="AV805" s="8"/>
      <c r="AW805" s="8"/>
      <c r="AX805" s="8"/>
      <c r="AY805" s="8"/>
      <c r="AZ805" s="8"/>
      <c r="BA805" s="8"/>
      <c r="BB805" s="8"/>
      <c r="BC805" s="8"/>
      <c r="BD805" s="8"/>
      <c r="BE805" s="8"/>
      <c r="BF805" s="8"/>
      <c r="BG805" s="8"/>
      <c r="BH805" s="8"/>
      <c r="BI805" s="8"/>
      <c r="BJ805" s="8"/>
      <c r="BK805" s="8"/>
      <c r="BL805" s="8"/>
      <c r="BM805" s="8"/>
      <c r="BN805" s="8"/>
      <c r="BO805" s="8"/>
      <c r="BP805" s="8"/>
      <c r="BQ805" s="8"/>
      <c r="BR805" s="8"/>
      <c r="BS805" s="8"/>
      <c r="BT805" s="8"/>
      <c r="BU805" s="8"/>
      <c r="BV805" s="8"/>
      <c r="BW805" s="8"/>
      <c r="BX805" s="8"/>
      <c r="BY805" s="8"/>
      <c r="BZ805" s="8"/>
      <c r="CA805" s="8"/>
      <c r="CB805" s="8"/>
      <c r="CC805" s="8"/>
      <c r="CD805" s="8"/>
      <c r="CE805" s="8"/>
      <c r="CF805" s="8"/>
    </row>
    <row r="806" spans="1:84" ht="15.75" customHeight="1" x14ac:dyDescent="0.25">
      <c r="A806" s="8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27"/>
      <c r="W806" s="27"/>
      <c r="X806" s="27"/>
      <c r="Y806" s="27"/>
      <c r="Z806" s="27"/>
      <c r="AA806" s="8"/>
      <c r="AB806" s="8"/>
      <c r="AC806" s="8"/>
      <c r="AD806" s="8"/>
      <c r="AE806" s="8"/>
      <c r="AF806" s="8"/>
      <c r="AG806" s="8"/>
      <c r="AH806" s="8"/>
      <c r="AI806" s="8"/>
      <c r="AJ806" s="8"/>
      <c r="AK806" s="8"/>
      <c r="AL806" s="8"/>
      <c r="AM806" s="8"/>
      <c r="AN806" s="8"/>
      <c r="AO806" s="8"/>
      <c r="AP806" s="8"/>
      <c r="AQ806" s="8"/>
      <c r="AR806" s="8"/>
      <c r="AS806" s="8"/>
      <c r="AT806" s="8"/>
      <c r="AU806" s="8"/>
      <c r="AV806" s="8"/>
      <c r="AW806" s="8"/>
      <c r="AX806" s="8"/>
      <c r="AY806" s="8"/>
      <c r="AZ806" s="8"/>
      <c r="BA806" s="8"/>
      <c r="BB806" s="8"/>
      <c r="BC806" s="8"/>
      <c r="BD806" s="8"/>
      <c r="BE806" s="8"/>
      <c r="BF806" s="8"/>
      <c r="BG806" s="8"/>
      <c r="BH806" s="8"/>
      <c r="BI806" s="8"/>
      <c r="BJ806" s="8"/>
      <c r="BK806" s="8"/>
      <c r="BL806" s="8"/>
      <c r="BM806" s="8"/>
      <c r="BN806" s="8"/>
      <c r="BO806" s="8"/>
      <c r="BP806" s="8"/>
      <c r="BQ806" s="8"/>
      <c r="BR806" s="8"/>
      <c r="BS806" s="8"/>
      <c r="BT806" s="8"/>
      <c r="BU806" s="8"/>
      <c r="BV806" s="8"/>
      <c r="BW806" s="8"/>
      <c r="BX806" s="8"/>
      <c r="BY806" s="8"/>
      <c r="BZ806" s="8"/>
      <c r="CA806" s="8"/>
      <c r="CB806" s="8"/>
      <c r="CC806" s="8"/>
      <c r="CD806" s="8"/>
      <c r="CE806" s="8"/>
      <c r="CF806" s="8"/>
    </row>
    <row r="807" spans="1:84" ht="15.75" customHeight="1" x14ac:dyDescent="0.25">
      <c r="A807" s="8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27"/>
      <c r="W807" s="27"/>
      <c r="X807" s="27"/>
      <c r="Y807" s="27"/>
      <c r="Z807" s="27"/>
      <c r="AA807" s="8"/>
      <c r="AB807" s="8"/>
      <c r="AC807" s="8"/>
      <c r="AD807" s="8"/>
      <c r="AE807" s="8"/>
      <c r="AF807" s="8"/>
      <c r="AG807" s="8"/>
      <c r="AH807" s="8"/>
      <c r="AI807" s="8"/>
      <c r="AJ807" s="8"/>
      <c r="AK807" s="8"/>
      <c r="AL807" s="8"/>
      <c r="AM807" s="8"/>
      <c r="AN807" s="8"/>
      <c r="AO807" s="8"/>
      <c r="AP807" s="8"/>
      <c r="AQ807" s="8"/>
      <c r="AR807" s="8"/>
      <c r="AS807" s="8"/>
      <c r="AT807" s="8"/>
      <c r="AU807" s="8"/>
      <c r="AV807" s="8"/>
      <c r="AW807" s="8"/>
      <c r="AX807" s="8"/>
      <c r="AY807" s="8"/>
      <c r="AZ807" s="8"/>
      <c r="BA807" s="8"/>
      <c r="BB807" s="8"/>
      <c r="BC807" s="8"/>
      <c r="BD807" s="8"/>
      <c r="BE807" s="8"/>
      <c r="BF807" s="8"/>
      <c r="BG807" s="8"/>
      <c r="BH807" s="8"/>
      <c r="BI807" s="8"/>
      <c r="BJ807" s="8"/>
      <c r="BK807" s="8"/>
      <c r="BL807" s="8"/>
      <c r="BM807" s="8"/>
      <c r="BN807" s="8"/>
      <c r="BO807" s="8"/>
      <c r="BP807" s="8"/>
      <c r="BQ807" s="8"/>
      <c r="BR807" s="8"/>
      <c r="BS807" s="8"/>
      <c r="BT807" s="8"/>
      <c r="BU807" s="8"/>
      <c r="BV807" s="8"/>
      <c r="BW807" s="8"/>
      <c r="BX807" s="8"/>
      <c r="BY807" s="8"/>
      <c r="BZ807" s="8"/>
      <c r="CA807" s="8"/>
      <c r="CB807" s="8"/>
      <c r="CC807" s="8"/>
      <c r="CD807" s="8"/>
      <c r="CE807" s="8"/>
      <c r="CF807" s="8"/>
    </row>
    <row r="808" spans="1:84" ht="15.75" customHeight="1" x14ac:dyDescent="0.25">
      <c r="A808" s="8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27"/>
      <c r="W808" s="27"/>
      <c r="X808" s="27"/>
      <c r="Y808" s="27"/>
      <c r="Z808" s="27"/>
      <c r="AA808" s="8"/>
      <c r="AB808" s="8"/>
      <c r="AC808" s="8"/>
      <c r="AD808" s="8"/>
      <c r="AE808" s="8"/>
      <c r="AF808" s="8"/>
      <c r="AG808" s="8"/>
      <c r="AH808" s="8"/>
      <c r="AI808" s="8"/>
      <c r="AJ808" s="8"/>
      <c r="AK808" s="8"/>
      <c r="AL808" s="8"/>
      <c r="AM808" s="8"/>
      <c r="AN808" s="8"/>
      <c r="AO808" s="8"/>
      <c r="AP808" s="8"/>
      <c r="AQ808" s="8"/>
      <c r="AR808" s="8"/>
      <c r="AS808" s="8"/>
      <c r="AT808" s="8"/>
      <c r="AU808" s="8"/>
      <c r="AV808" s="8"/>
      <c r="AW808" s="8"/>
      <c r="AX808" s="8"/>
      <c r="AY808" s="8"/>
      <c r="AZ808" s="8"/>
      <c r="BA808" s="8"/>
      <c r="BB808" s="8"/>
      <c r="BC808" s="8"/>
      <c r="BD808" s="8"/>
      <c r="BE808" s="8"/>
      <c r="BF808" s="8"/>
      <c r="BG808" s="8"/>
      <c r="BH808" s="8"/>
      <c r="BI808" s="8"/>
      <c r="BJ808" s="8"/>
      <c r="BK808" s="8"/>
      <c r="BL808" s="8"/>
      <c r="BM808" s="8"/>
      <c r="BN808" s="8"/>
      <c r="BO808" s="8"/>
      <c r="BP808" s="8"/>
      <c r="BQ808" s="8"/>
      <c r="BR808" s="8"/>
      <c r="BS808" s="8"/>
      <c r="BT808" s="8"/>
      <c r="BU808" s="8"/>
      <c r="BV808" s="8"/>
      <c r="BW808" s="8"/>
      <c r="BX808" s="8"/>
      <c r="BY808" s="8"/>
      <c r="BZ808" s="8"/>
      <c r="CA808" s="8"/>
      <c r="CB808" s="8"/>
      <c r="CC808" s="8"/>
      <c r="CD808" s="8"/>
      <c r="CE808" s="8"/>
      <c r="CF808" s="8"/>
    </row>
    <row r="809" spans="1:84" ht="15.75" customHeight="1" x14ac:dyDescent="0.25">
      <c r="A809" s="8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27"/>
      <c r="W809" s="27"/>
      <c r="X809" s="27"/>
      <c r="Y809" s="27"/>
      <c r="Z809" s="27"/>
      <c r="AA809" s="8"/>
      <c r="AB809" s="8"/>
      <c r="AC809" s="8"/>
      <c r="AD809" s="8"/>
      <c r="AE809" s="8"/>
      <c r="AF809" s="8"/>
      <c r="AG809" s="8"/>
      <c r="AH809" s="8"/>
      <c r="AI809" s="8"/>
      <c r="AJ809" s="8"/>
      <c r="AK809" s="8"/>
      <c r="AL809" s="8"/>
      <c r="AM809" s="8"/>
      <c r="AN809" s="8"/>
      <c r="AO809" s="8"/>
      <c r="AP809" s="8"/>
      <c r="AQ809" s="8"/>
      <c r="AR809" s="8"/>
      <c r="AS809" s="8"/>
      <c r="AT809" s="8"/>
      <c r="AU809" s="8"/>
      <c r="AV809" s="8"/>
      <c r="AW809" s="8"/>
      <c r="AX809" s="8"/>
      <c r="AY809" s="8"/>
      <c r="AZ809" s="8"/>
      <c r="BA809" s="8"/>
      <c r="BB809" s="8"/>
      <c r="BC809" s="8"/>
      <c r="BD809" s="8"/>
      <c r="BE809" s="8"/>
      <c r="BF809" s="8"/>
      <c r="BG809" s="8"/>
      <c r="BH809" s="8"/>
      <c r="BI809" s="8"/>
      <c r="BJ809" s="8"/>
      <c r="BK809" s="8"/>
      <c r="BL809" s="8"/>
      <c r="BM809" s="8"/>
      <c r="BN809" s="8"/>
      <c r="BO809" s="8"/>
      <c r="BP809" s="8"/>
      <c r="BQ809" s="8"/>
      <c r="BR809" s="8"/>
      <c r="BS809" s="8"/>
      <c r="BT809" s="8"/>
      <c r="BU809" s="8"/>
      <c r="BV809" s="8"/>
      <c r="BW809" s="8"/>
      <c r="BX809" s="8"/>
      <c r="BY809" s="8"/>
      <c r="BZ809" s="8"/>
      <c r="CA809" s="8"/>
      <c r="CB809" s="8"/>
      <c r="CC809" s="8"/>
      <c r="CD809" s="8"/>
      <c r="CE809" s="8"/>
      <c r="CF809" s="8"/>
    </row>
    <row r="810" spans="1:84" ht="15.75" customHeight="1" x14ac:dyDescent="0.25">
      <c r="A810" s="8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27"/>
      <c r="W810" s="27"/>
      <c r="X810" s="27"/>
      <c r="Y810" s="27"/>
      <c r="Z810" s="27"/>
      <c r="AA810" s="8"/>
      <c r="AB810" s="8"/>
      <c r="AC810" s="8"/>
      <c r="AD810" s="8"/>
      <c r="AE810" s="8"/>
      <c r="AF810" s="8"/>
      <c r="AG810" s="8"/>
      <c r="AH810" s="8"/>
      <c r="AI810" s="8"/>
      <c r="AJ810" s="8"/>
      <c r="AK810" s="8"/>
      <c r="AL810" s="8"/>
      <c r="AM810" s="8"/>
      <c r="AN810" s="8"/>
      <c r="AO810" s="8"/>
      <c r="AP810" s="8"/>
      <c r="AQ810" s="8"/>
      <c r="AR810" s="8"/>
      <c r="AS810" s="8"/>
      <c r="AT810" s="8"/>
      <c r="AU810" s="8"/>
      <c r="AV810" s="8"/>
      <c r="AW810" s="8"/>
      <c r="AX810" s="8"/>
      <c r="AY810" s="8"/>
      <c r="AZ810" s="8"/>
      <c r="BA810" s="8"/>
      <c r="BB810" s="8"/>
      <c r="BC810" s="8"/>
      <c r="BD810" s="8"/>
      <c r="BE810" s="8"/>
      <c r="BF810" s="8"/>
      <c r="BG810" s="8"/>
      <c r="BH810" s="8"/>
      <c r="BI810" s="8"/>
      <c r="BJ810" s="8"/>
      <c r="BK810" s="8"/>
      <c r="BL810" s="8"/>
      <c r="BM810" s="8"/>
      <c r="BN810" s="8"/>
      <c r="BO810" s="8"/>
      <c r="BP810" s="8"/>
      <c r="BQ810" s="8"/>
      <c r="BR810" s="8"/>
      <c r="BS810" s="8"/>
      <c r="BT810" s="8"/>
      <c r="BU810" s="8"/>
      <c r="BV810" s="8"/>
      <c r="BW810" s="8"/>
      <c r="BX810" s="8"/>
      <c r="BY810" s="8"/>
      <c r="BZ810" s="8"/>
      <c r="CA810" s="8"/>
      <c r="CB810" s="8"/>
      <c r="CC810" s="8"/>
      <c r="CD810" s="8"/>
      <c r="CE810" s="8"/>
      <c r="CF810" s="8"/>
    </row>
    <row r="811" spans="1:84" ht="15.75" customHeight="1" x14ac:dyDescent="0.25">
      <c r="A811" s="8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27"/>
      <c r="W811" s="27"/>
      <c r="X811" s="27"/>
      <c r="Y811" s="27"/>
      <c r="Z811" s="27"/>
      <c r="AA811" s="8"/>
      <c r="AB811" s="8"/>
      <c r="AC811" s="8"/>
      <c r="AD811" s="8"/>
      <c r="AE811" s="8"/>
      <c r="AF811" s="8"/>
      <c r="AG811" s="8"/>
      <c r="AH811" s="8"/>
      <c r="AI811" s="8"/>
      <c r="AJ811" s="8"/>
      <c r="AK811" s="8"/>
      <c r="AL811" s="8"/>
      <c r="AM811" s="8"/>
      <c r="AN811" s="8"/>
      <c r="AO811" s="8"/>
      <c r="AP811" s="8"/>
      <c r="AQ811" s="8"/>
      <c r="AR811" s="8"/>
      <c r="AS811" s="8"/>
      <c r="AT811" s="8"/>
      <c r="AU811" s="8"/>
      <c r="AV811" s="8"/>
      <c r="AW811" s="8"/>
      <c r="AX811" s="8"/>
      <c r="AY811" s="8"/>
      <c r="AZ811" s="8"/>
      <c r="BA811" s="8"/>
      <c r="BB811" s="8"/>
      <c r="BC811" s="8"/>
      <c r="BD811" s="8"/>
      <c r="BE811" s="8"/>
      <c r="BF811" s="8"/>
      <c r="BG811" s="8"/>
      <c r="BH811" s="8"/>
      <c r="BI811" s="8"/>
      <c r="BJ811" s="8"/>
      <c r="BK811" s="8"/>
      <c r="BL811" s="8"/>
      <c r="BM811" s="8"/>
      <c r="BN811" s="8"/>
      <c r="BO811" s="8"/>
      <c r="BP811" s="8"/>
      <c r="BQ811" s="8"/>
      <c r="BR811" s="8"/>
      <c r="BS811" s="8"/>
      <c r="BT811" s="8"/>
      <c r="BU811" s="8"/>
      <c r="BV811" s="8"/>
      <c r="BW811" s="8"/>
      <c r="BX811" s="8"/>
      <c r="BY811" s="8"/>
      <c r="BZ811" s="8"/>
      <c r="CA811" s="8"/>
      <c r="CB811" s="8"/>
      <c r="CC811" s="8"/>
      <c r="CD811" s="8"/>
      <c r="CE811" s="8"/>
      <c r="CF811" s="8"/>
    </row>
    <row r="812" spans="1:84" ht="15.75" customHeight="1" x14ac:dyDescent="0.25">
      <c r="A812" s="8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27"/>
      <c r="W812" s="27"/>
      <c r="X812" s="27"/>
      <c r="Y812" s="27"/>
      <c r="Z812" s="27"/>
      <c r="AA812" s="8"/>
      <c r="AB812" s="8"/>
      <c r="AC812" s="8"/>
      <c r="AD812" s="8"/>
      <c r="AE812" s="8"/>
      <c r="AF812" s="8"/>
      <c r="AG812" s="8"/>
      <c r="AH812" s="8"/>
      <c r="AI812" s="8"/>
      <c r="AJ812" s="8"/>
      <c r="AK812" s="8"/>
      <c r="AL812" s="8"/>
      <c r="AM812" s="8"/>
      <c r="AN812" s="8"/>
      <c r="AO812" s="8"/>
      <c r="AP812" s="8"/>
      <c r="AQ812" s="8"/>
      <c r="AR812" s="8"/>
      <c r="AS812" s="8"/>
      <c r="AT812" s="8"/>
      <c r="AU812" s="8"/>
      <c r="AV812" s="8"/>
      <c r="AW812" s="8"/>
      <c r="AX812" s="8"/>
      <c r="AY812" s="8"/>
      <c r="AZ812" s="8"/>
      <c r="BA812" s="8"/>
      <c r="BB812" s="8"/>
      <c r="BC812" s="8"/>
      <c r="BD812" s="8"/>
      <c r="BE812" s="8"/>
      <c r="BF812" s="8"/>
      <c r="BG812" s="8"/>
      <c r="BH812" s="8"/>
      <c r="BI812" s="8"/>
      <c r="BJ812" s="8"/>
      <c r="BK812" s="8"/>
      <c r="BL812" s="8"/>
      <c r="BM812" s="8"/>
      <c r="BN812" s="8"/>
      <c r="BO812" s="8"/>
      <c r="BP812" s="8"/>
      <c r="BQ812" s="8"/>
      <c r="BR812" s="8"/>
      <c r="BS812" s="8"/>
      <c r="BT812" s="8"/>
      <c r="BU812" s="8"/>
      <c r="BV812" s="8"/>
      <c r="BW812" s="8"/>
      <c r="BX812" s="8"/>
      <c r="BY812" s="8"/>
      <c r="BZ812" s="8"/>
      <c r="CA812" s="8"/>
      <c r="CB812" s="8"/>
      <c r="CC812" s="8"/>
      <c r="CD812" s="8"/>
      <c r="CE812" s="8"/>
      <c r="CF812" s="8"/>
    </row>
    <row r="813" spans="1:84" ht="15.75" customHeight="1" x14ac:dyDescent="0.25">
      <c r="A813" s="8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27"/>
      <c r="W813" s="27"/>
      <c r="X813" s="27"/>
      <c r="Y813" s="27"/>
      <c r="Z813" s="27"/>
      <c r="AA813" s="8"/>
      <c r="AB813" s="8"/>
      <c r="AC813" s="8"/>
      <c r="AD813" s="8"/>
      <c r="AE813" s="8"/>
      <c r="AF813" s="8"/>
      <c r="AG813" s="8"/>
      <c r="AH813" s="8"/>
      <c r="AI813" s="8"/>
      <c r="AJ813" s="8"/>
      <c r="AK813" s="8"/>
      <c r="AL813" s="8"/>
      <c r="AM813" s="8"/>
      <c r="AN813" s="8"/>
      <c r="AO813" s="8"/>
      <c r="AP813" s="8"/>
      <c r="AQ813" s="8"/>
      <c r="AR813" s="8"/>
      <c r="AS813" s="8"/>
      <c r="AT813" s="8"/>
      <c r="AU813" s="8"/>
      <c r="AV813" s="8"/>
      <c r="AW813" s="8"/>
      <c r="AX813" s="8"/>
      <c r="AY813" s="8"/>
      <c r="AZ813" s="8"/>
      <c r="BA813" s="8"/>
      <c r="BB813" s="8"/>
      <c r="BC813" s="8"/>
      <c r="BD813" s="8"/>
      <c r="BE813" s="8"/>
      <c r="BF813" s="8"/>
      <c r="BG813" s="8"/>
      <c r="BH813" s="8"/>
      <c r="BI813" s="8"/>
      <c r="BJ813" s="8"/>
      <c r="BK813" s="8"/>
      <c r="BL813" s="8"/>
      <c r="BM813" s="8"/>
      <c r="BN813" s="8"/>
      <c r="BO813" s="8"/>
      <c r="BP813" s="8"/>
      <c r="BQ813" s="8"/>
      <c r="BR813" s="8"/>
      <c r="BS813" s="8"/>
      <c r="BT813" s="8"/>
      <c r="BU813" s="8"/>
      <c r="BV813" s="8"/>
      <c r="BW813" s="8"/>
      <c r="BX813" s="8"/>
      <c r="BY813" s="8"/>
      <c r="BZ813" s="8"/>
      <c r="CA813" s="8"/>
      <c r="CB813" s="8"/>
      <c r="CC813" s="8"/>
      <c r="CD813" s="8"/>
      <c r="CE813" s="8"/>
      <c r="CF813" s="8"/>
    </row>
    <row r="814" spans="1:84" ht="15.75" customHeight="1" x14ac:dyDescent="0.25">
      <c r="A814" s="8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27"/>
      <c r="W814" s="27"/>
      <c r="X814" s="27"/>
      <c r="Y814" s="27"/>
      <c r="Z814" s="27"/>
      <c r="AA814" s="8"/>
      <c r="AB814" s="8"/>
      <c r="AC814" s="8"/>
      <c r="AD814" s="8"/>
      <c r="AE814" s="8"/>
      <c r="AF814" s="8"/>
      <c r="AG814" s="8"/>
      <c r="AH814" s="8"/>
      <c r="AI814" s="8"/>
      <c r="AJ814" s="8"/>
      <c r="AK814" s="8"/>
      <c r="AL814" s="8"/>
      <c r="AM814" s="8"/>
      <c r="AN814" s="8"/>
      <c r="AO814" s="8"/>
      <c r="AP814" s="8"/>
      <c r="AQ814" s="8"/>
      <c r="AR814" s="8"/>
      <c r="AS814" s="8"/>
      <c r="AT814" s="8"/>
      <c r="AU814" s="8"/>
      <c r="AV814" s="8"/>
      <c r="AW814" s="8"/>
      <c r="AX814" s="8"/>
      <c r="AY814" s="8"/>
      <c r="AZ814" s="8"/>
      <c r="BA814" s="8"/>
      <c r="BB814" s="8"/>
      <c r="BC814" s="8"/>
      <c r="BD814" s="8"/>
      <c r="BE814" s="8"/>
      <c r="BF814" s="8"/>
      <c r="BG814" s="8"/>
      <c r="BH814" s="8"/>
      <c r="BI814" s="8"/>
      <c r="BJ814" s="8"/>
      <c r="BK814" s="8"/>
      <c r="BL814" s="8"/>
      <c r="BM814" s="8"/>
      <c r="BN814" s="8"/>
      <c r="BO814" s="8"/>
      <c r="BP814" s="8"/>
      <c r="BQ814" s="8"/>
      <c r="BR814" s="8"/>
      <c r="BS814" s="8"/>
      <c r="BT814" s="8"/>
      <c r="BU814" s="8"/>
      <c r="BV814" s="8"/>
      <c r="BW814" s="8"/>
      <c r="BX814" s="8"/>
      <c r="BY814" s="8"/>
      <c r="BZ814" s="8"/>
      <c r="CA814" s="8"/>
      <c r="CB814" s="8"/>
      <c r="CC814" s="8"/>
      <c r="CD814" s="8"/>
      <c r="CE814" s="8"/>
      <c r="CF814" s="8"/>
    </row>
    <row r="815" spans="1:84" ht="15.75" customHeight="1" x14ac:dyDescent="0.25">
      <c r="A815" s="8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27"/>
      <c r="W815" s="27"/>
      <c r="X815" s="27"/>
      <c r="Y815" s="27"/>
      <c r="Z815" s="27"/>
      <c r="AA815" s="8"/>
      <c r="AB815" s="8"/>
      <c r="AC815" s="8"/>
      <c r="AD815" s="8"/>
      <c r="AE815" s="8"/>
      <c r="AF815" s="8"/>
      <c r="AG815" s="8"/>
      <c r="AH815" s="8"/>
      <c r="AI815" s="8"/>
      <c r="AJ815" s="8"/>
      <c r="AK815" s="8"/>
      <c r="AL815" s="8"/>
      <c r="AM815" s="8"/>
      <c r="AN815" s="8"/>
      <c r="AO815" s="8"/>
      <c r="AP815" s="8"/>
      <c r="AQ815" s="8"/>
      <c r="AR815" s="8"/>
      <c r="AS815" s="8"/>
      <c r="AT815" s="8"/>
      <c r="AU815" s="8"/>
      <c r="AV815" s="8"/>
      <c r="AW815" s="8"/>
      <c r="AX815" s="8"/>
      <c r="AY815" s="8"/>
      <c r="AZ815" s="8"/>
      <c r="BA815" s="8"/>
      <c r="BB815" s="8"/>
      <c r="BC815" s="8"/>
      <c r="BD815" s="8"/>
      <c r="BE815" s="8"/>
      <c r="BF815" s="8"/>
      <c r="BG815" s="8"/>
      <c r="BH815" s="8"/>
      <c r="BI815" s="8"/>
      <c r="BJ815" s="8"/>
      <c r="BK815" s="8"/>
      <c r="BL815" s="8"/>
      <c r="BM815" s="8"/>
      <c r="BN815" s="8"/>
      <c r="BO815" s="8"/>
      <c r="BP815" s="8"/>
      <c r="BQ815" s="8"/>
      <c r="BR815" s="8"/>
      <c r="BS815" s="8"/>
      <c r="BT815" s="8"/>
      <c r="BU815" s="8"/>
      <c r="BV815" s="8"/>
      <c r="BW815" s="8"/>
      <c r="BX815" s="8"/>
      <c r="BY815" s="8"/>
      <c r="BZ815" s="8"/>
      <c r="CA815" s="8"/>
      <c r="CB815" s="8"/>
      <c r="CC815" s="8"/>
      <c r="CD815" s="8"/>
      <c r="CE815" s="8"/>
      <c r="CF815" s="8"/>
    </row>
    <row r="816" spans="1:84" ht="15.75" customHeight="1" x14ac:dyDescent="0.25">
      <c r="A816" s="8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27"/>
      <c r="W816" s="27"/>
      <c r="X816" s="27"/>
      <c r="Y816" s="27"/>
      <c r="Z816" s="27"/>
      <c r="AA816" s="8"/>
      <c r="AB816" s="8"/>
      <c r="AC816" s="8"/>
      <c r="AD816" s="8"/>
      <c r="AE816" s="8"/>
      <c r="AF816" s="8"/>
      <c r="AG816" s="8"/>
      <c r="AH816" s="8"/>
      <c r="AI816" s="8"/>
      <c r="AJ816" s="8"/>
      <c r="AK816" s="8"/>
      <c r="AL816" s="8"/>
      <c r="AM816" s="8"/>
      <c r="AN816" s="8"/>
      <c r="AO816" s="8"/>
      <c r="AP816" s="8"/>
      <c r="AQ816" s="8"/>
      <c r="AR816" s="8"/>
      <c r="AS816" s="8"/>
      <c r="AT816" s="8"/>
      <c r="AU816" s="8"/>
      <c r="AV816" s="8"/>
      <c r="AW816" s="8"/>
      <c r="AX816" s="8"/>
      <c r="AY816" s="8"/>
      <c r="AZ816" s="8"/>
      <c r="BA816" s="8"/>
      <c r="BB816" s="8"/>
      <c r="BC816" s="8"/>
      <c r="BD816" s="8"/>
      <c r="BE816" s="8"/>
      <c r="BF816" s="8"/>
      <c r="BG816" s="8"/>
      <c r="BH816" s="8"/>
      <c r="BI816" s="8"/>
      <c r="BJ816" s="8"/>
      <c r="BK816" s="8"/>
      <c r="BL816" s="8"/>
      <c r="BM816" s="8"/>
      <c r="BN816" s="8"/>
      <c r="BO816" s="8"/>
      <c r="BP816" s="8"/>
      <c r="BQ816" s="8"/>
      <c r="BR816" s="8"/>
      <c r="BS816" s="8"/>
      <c r="BT816" s="8"/>
      <c r="BU816" s="8"/>
      <c r="BV816" s="8"/>
      <c r="BW816" s="8"/>
      <c r="BX816" s="8"/>
      <c r="BY816" s="8"/>
      <c r="BZ816" s="8"/>
      <c r="CA816" s="8"/>
      <c r="CB816" s="8"/>
      <c r="CC816" s="8"/>
      <c r="CD816" s="8"/>
      <c r="CE816" s="8"/>
      <c r="CF816" s="8"/>
    </row>
    <row r="817" spans="1:84" ht="15.75" customHeight="1" x14ac:dyDescent="0.25">
      <c r="A817" s="8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27"/>
      <c r="W817" s="27"/>
      <c r="X817" s="27"/>
      <c r="Y817" s="27"/>
      <c r="Z817" s="27"/>
      <c r="AA817" s="8"/>
      <c r="AB817" s="8"/>
      <c r="AC817" s="8"/>
      <c r="AD817" s="8"/>
      <c r="AE817" s="8"/>
      <c r="AF817" s="8"/>
      <c r="AG817" s="8"/>
      <c r="AH817" s="8"/>
      <c r="AI817" s="8"/>
      <c r="AJ817" s="8"/>
      <c r="AK817" s="8"/>
      <c r="AL817" s="8"/>
      <c r="AM817" s="8"/>
      <c r="AN817" s="8"/>
      <c r="AO817" s="8"/>
      <c r="AP817" s="8"/>
      <c r="AQ817" s="8"/>
      <c r="AR817" s="8"/>
      <c r="AS817" s="8"/>
      <c r="AT817" s="8"/>
      <c r="AU817" s="8"/>
      <c r="AV817" s="8"/>
      <c r="AW817" s="8"/>
      <c r="AX817" s="8"/>
      <c r="AY817" s="8"/>
      <c r="AZ817" s="8"/>
      <c r="BA817" s="8"/>
      <c r="BB817" s="8"/>
      <c r="BC817" s="8"/>
      <c r="BD817" s="8"/>
      <c r="BE817" s="8"/>
      <c r="BF817" s="8"/>
      <c r="BG817" s="8"/>
      <c r="BH817" s="8"/>
      <c r="BI817" s="8"/>
      <c r="BJ817" s="8"/>
      <c r="BK817" s="8"/>
      <c r="BL817" s="8"/>
      <c r="BM817" s="8"/>
      <c r="BN817" s="8"/>
      <c r="BO817" s="8"/>
      <c r="BP817" s="8"/>
      <c r="BQ817" s="8"/>
      <c r="BR817" s="8"/>
      <c r="BS817" s="8"/>
      <c r="BT817" s="8"/>
      <c r="BU817" s="8"/>
      <c r="BV817" s="8"/>
      <c r="BW817" s="8"/>
      <c r="BX817" s="8"/>
      <c r="BY817" s="8"/>
      <c r="BZ817" s="8"/>
      <c r="CA817" s="8"/>
      <c r="CB817" s="8"/>
      <c r="CC817" s="8"/>
      <c r="CD817" s="8"/>
      <c r="CE817" s="8"/>
      <c r="CF817" s="8"/>
    </row>
    <row r="818" spans="1:84" ht="15.75" customHeight="1" x14ac:dyDescent="0.25">
      <c r="A818" s="8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27"/>
      <c r="W818" s="27"/>
      <c r="X818" s="27"/>
      <c r="Y818" s="27"/>
      <c r="Z818" s="27"/>
      <c r="AA818" s="8"/>
      <c r="AB818" s="8"/>
      <c r="AC818" s="8"/>
      <c r="AD818" s="8"/>
      <c r="AE818" s="8"/>
      <c r="AF818" s="8"/>
      <c r="AG818" s="8"/>
      <c r="AH818" s="8"/>
      <c r="AI818" s="8"/>
      <c r="AJ818" s="8"/>
      <c r="AK818" s="8"/>
      <c r="AL818" s="8"/>
      <c r="AM818" s="8"/>
      <c r="AN818" s="8"/>
      <c r="AO818" s="8"/>
      <c r="AP818" s="8"/>
      <c r="AQ818" s="8"/>
      <c r="AR818" s="8"/>
      <c r="AS818" s="8"/>
      <c r="AT818" s="8"/>
      <c r="AU818" s="8"/>
      <c r="AV818" s="8"/>
      <c r="AW818" s="8"/>
      <c r="AX818" s="8"/>
      <c r="AY818" s="8"/>
      <c r="AZ818" s="8"/>
      <c r="BA818" s="8"/>
      <c r="BB818" s="8"/>
      <c r="BC818" s="8"/>
      <c r="BD818" s="8"/>
      <c r="BE818" s="8"/>
      <c r="BF818" s="8"/>
      <c r="BG818" s="8"/>
      <c r="BH818" s="8"/>
      <c r="BI818" s="8"/>
      <c r="BJ818" s="8"/>
      <c r="BK818" s="8"/>
      <c r="BL818" s="8"/>
      <c r="BM818" s="8"/>
      <c r="BN818" s="8"/>
      <c r="BO818" s="8"/>
      <c r="BP818" s="8"/>
      <c r="BQ818" s="8"/>
      <c r="BR818" s="8"/>
      <c r="BS818" s="8"/>
      <c r="BT818" s="8"/>
      <c r="BU818" s="8"/>
      <c r="BV818" s="8"/>
      <c r="BW818" s="8"/>
      <c r="BX818" s="8"/>
      <c r="BY818" s="8"/>
      <c r="BZ818" s="8"/>
      <c r="CA818" s="8"/>
      <c r="CB818" s="8"/>
      <c r="CC818" s="8"/>
      <c r="CD818" s="8"/>
      <c r="CE818" s="8"/>
      <c r="CF818" s="8"/>
    </row>
    <row r="819" spans="1:84" ht="15.75" customHeight="1" x14ac:dyDescent="0.25">
      <c r="A819" s="8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27"/>
      <c r="W819" s="27"/>
      <c r="X819" s="27"/>
      <c r="Y819" s="27"/>
      <c r="Z819" s="27"/>
      <c r="AA819" s="8"/>
      <c r="AB819" s="8"/>
      <c r="AC819" s="8"/>
      <c r="AD819" s="8"/>
      <c r="AE819" s="8"/>
      <c r="AF819" s="8"/>
      <c r="AG819" s="8"/>
      <c r="AH819" s="8"/>
      <c r="AI819" s="8"/>
      <c r="AJ819" s="8"/>
      <c r="AK819" s="8"/>
      <c r="AL819" s="8"/>
      <c r="AM819" s="8"/>
      <c r="AN819" s="8"/>
      <c r="AO819" s="8"/>
      <c r="AP819" s="8"/>
      <c r="AQ819" s="8"/>
      <c r="AR819" s="8"/>
      <c r="AS819" s="8"/>
      <c r="AT819" s="8"/>
      <c r="AU819" s="8"/>
      <c r="AV819" s="8"/>
      <c r="AW819" s="8"/>
      <c r="AX819" s="8"/>
      <c r="AY819" s="8"/>
      <c r="AZ819" s="8"/>
      <c r="BA819" s="8"/>
      <c r="BB819" s="8"/>
      <c r="BC819" s="8"/>
      <c r="BD819" s="8"/>
      <c r="BE819" s="8"/>
      <c r="BF819" s="8"/>
      <c r="BG819" s="8"/>
      <c r="BH819" s="8"/>
      <c r="BI819" s="8"/>
      <c r="BJ819" s="8"/>
      <c r="BK819" s="8"/>
      <c r="BL819" s="8"/>
      <c r="BM819" s="8"/>
      <c r="BN819" s="8"/>
      <c r="BO819" s="8"/>
      <c r="BP819" s="8"/>
      <c r="BQ819" s="8"/>
      <c r="BR819" s="8"/>
      <c r="BS819" s="8"/>
      <c r="BT819" s="8"/>
      <c r="BU819" s="8"/>
      <c r="BV819" s="8"/>
      <c r="BW819" s="8"/>
      <c r="BX819" s="8"/>
      <c r="BY819" s="8"/>
      <c r="BZ819" s="8"/>
      <c r="CA819" s="8"/>
      <c r="CB819" s="8"/>
      <c r="CC819" s="8"/>
      <c r="CD819" s="8"/>
      <c r="CE819" s="8"/>
      <c r="CF819" s="8"/>
    </row>
    <row r="820" spans="1:84" ht="15.75" customHeight="1" x14ac:dyDescent="0.25">
      <c r="A820" s="8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27"/>
      <c r="W820" s="27"/>
      <c r="X820" s="27"/>
      <c r="Y820" s="27"/>
      <c r="Z820" s="27"/>
      <c r="AA820" s="8"/>
      <c r="AB820" s="8"/>
      <c r="AC820" s="8"/>
      <c r="AD820" s="8"/>
      <c r="AE820" s="8"/>
      <c r="AF820" s="8"/>
      <c r="AG820" s="8"/>
      <c r="AH820" s="8"/>
      <c r="AI820" s="8"/>
      <c r="AJ820" s="8"/>
      <c r="AK820" s="8"/>
      <c r="AL820" s="8"/>
      <c r="AM820" s="8"/>
      <c r="AN820" s="8"/>
      <c r="AO820" s="8"/>
      <c r="AP820" s="8"/>
      <c r="AQ820" s="8"/>
      <c r="AR820" s="8"/>
      <c r="AS820" s="8"/>
      <c r="AT820" s="8"/>
      <c r="AU820" s="8"/>
      <c r="AV820" s="8"/>
      <c r="AW820" s="8"/>
      <c r="AX820" s="8"/>
      <c r="AY820" s="8"/>
      <c r="AZ820" s="8"/>
      <c r="BA820" s="8"/>
      <c r="BB820" s="8"/>
      <c r="BC820" s="8"/>
      <c r="BD820" s="8"/>
      <c r="BE820" s="8"/>
      <c r="BF820" s="8"/>
      <c r="BG820" s="8"/>
      <c r="BH820" s="8"/>
      <c r="BI820" s="8"/>
      <c r="BJ820" s="8"/>
      <c r="BK820" s="8"/>
      <c r="BL820" s="8"/>
      <c r="BM820" s="8"/>
      <c r="BN820" s="8"/>
      <c r="BO820" s="8"/>
      <c r="BP820" s="8"/>
      <c r="BQ820" s="8"/>
      <c r="BR820" s="8"/>
      <c r="BS820" s="8"/>
      <c r="BT820" s="8"/>
      <c r="BU820" s="8"/>
      <c r="BV820" s="8"/>
      <c r="BW820" s="8"/>
      <c r="BX820" s="8"/>
      <c r="BY820" s="8"/>
      <c r="BZ820" s="8"/>
      <c r="CA820" s="8"/>
      <c r="CB820" s="8"/>
      <c r="CC820" s="8"/>
      <c r="CD820" s="8"/>
      <c r="CE820" s="8"/>
      <c r="CF820" s="8"/>
    </row>
    <row r="821" spans="1:84" ht="15.75" customHeight="1" x14ac:dyDescent="0.25">
      <c r="A821" s="8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27"/>
      <c r="W821" s="27"/>
      <c r="X821" s="27"/>
      <c r="Y821" s="27"/>
      <c r="Z821" s="27"/>
      <c r="AA821" s="8"/>
      <c r="AB821" s="8"/>
      <c r="AC821" s="8"/>
      <c r="AD821" s="8"/>
      <c r="AE821" s="8"/>
      <c r="AF821" s="8"/>
      <c r="AG821" s="8"/>
      <c r="AH821" s="8"/>
      <c r="AI821" s="8"/>
      <c r="AJ821" s="8"/>
      <c r="AK821" s="8"/>
      <c r="AL821" s="8"/>
      <c r="AM821" s="8"/>
      <c r="AN821" s="8"/>
      <c r="AO821" s="8"/>
      <c r="AP821" s="8"/>
      <c r="AQ821" s="8"/>
      <c r="AR821" s="8"/>
      <c r="AS821" s="8"/>
      <c r="AT821" s="8"/>
      <c r="AU821" s="8"/>
      <c r="AV821" s="8"/>
      <c r="AW821" s="8"/>
      <c r="AX821" s="8"/>
      <c r="AY821" s="8"/>
      <c r="AZ821" s="8"/>
      <c r="BA821" s="8"/>
      <c r="BB821" s="8"/>
      <c r="BC821" s="8"/>
      <c r="BD821" s="8"/>
      <c r="BE821" s="8"/>
      <c r="BF821" s="8"/>
      <c r="BG821" s="8"/>
      <c r="BH821" s="8"/>
      <c r="BI821" s="8"/>
      <c r="BJ821" s="8"/>
      <c r="BK821" s="8"/>
      <c r="BL821" s="8"/>
      <c r="BM821" s="8"/>
      <c r="BN821" s="8"/>
      <c r="BO821" s="8"/>
      <c r="BP821" s="8"/>
      <c r="BQ821" s="8"/>
      <c r="BR821" s="8"/>
      <c r="BS821" s="8"/>
      <c r="BT821" s="8"/>
      <c r="BU821" s="8"/>
      <c r="BV821" s="8"/>
      <c r="BW821" s="8"/>
      <c r="BX821" s="8"/>
      <c r="BY821" s="8"/>
      <c r="BZ821" s="8"/>
      <c r="CA821" s="8"/>
      <c r="CB821" s="8"/>
      <c r="CC821" s="8"/>
      <c r="CD821" s="8"/>
      <c r="CE821" s="8"/>
      <c r="CF821" s="8"/>
    </row>
    <row r="822" spans="1:84" ht="15.75" customHeight="1" x14ac:dyDescent="0.25">
      <c r="A822" s="8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27"/>
      <c r="W822" s="27"/>
      <c r="X822" s="27"/>
      <c r="Y822" s="27"/>
      <c r="Z822" s="27"/>
      <c r="AA822" s="8"/>
      <c r="AB822" s="8"/>
      <c r="AC822" s="8"/>
      <c r="AD822" s="8"/>
      <c r="AE822" s="8"/>
      <c r="AF822" s="8"/>
      <c r="AG822" s="8"/>
      <c r="AH822" s="8"/>
      <c r="AI822" s="8"/>
      <c r="AJ822" s="8"/>
      <c r="AK822" s="8"/>
      <c r="AL822" s="8"/>
      <c r="AM822" s="8"/>
      <c r="AN822" s="8"/>
      <c r="AO822" s="8"/>
      <c r="AP822" s="8"/>
      <c r="AQ822" s="8"/>
      <c r="AR822" s="8"/>
      <c r="AS822" s="8"/>
      <c r="AT822" s="8"/>
      <c r="AU822" s="8"/>
      <c r="AV822" s="8"/>
      <c r="AW822" s="8"/>
      <c r="AX822" s="8"/>
      <c r="AY822" s="8"/>
      <c r="AZ822" s="8"/>
      <c r="BA822" s="8"/>
      <c r="BB822" s="8"/>
      <c r="BC822" s="8"/>
      <c r="BD822" s="8"/>
      <c r="BE822" s="8"/>
      <c r="BF822" s="8"/>
      <c r="BG822" s="8"/>
      <c r="BH822" s="8"/>
      <c r="BI822" s="8"/>
      <c r="BJ822" s="8"/>
      <c r="BK822" s="8"/>
      <c r="BL822" s="8"/>
      <c r="BM822" s="8"/>
      <c r="BN822" s="8"/>
      <c r="BO822" s="8"/>
      <c r="BP822" s="8"/>
      <c r="BQ822" s="8"/>
      <c r="BR822" s="8"/>
      <c r="BS822" s="8"/>
      <c r="BT822" s="8"/>
      <c r="BU822" s="8"/>
      <c r="BV822" s="8"/>
      <c r="BW822" s="8"/>
      <c r="BX822" s="8"/>
      <c r="BY822" s="8"/>
      <c r="BZ822" s="8"/>
      <c r="CA822" s="8"/>
      <c r="CB822" s="8"/>
      <c r="CC822" s="8"/>
      <c r="CD822" s="8"/>
      <c r="CE822" s="8"/>
      <c r="CF822" s="8"/>
    </row>
    <row r="823" spans="1:84" ht="15.75" customHeight="1" x14ac:dyDescent="0.25">
      <c r="A823" s="8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27"/>
      <c r="W823" s="27"/>
      <c r="X823" s="27"/>
      <c r="Y823" s="27"/>
      <c r="Z823" s="27"/>
      <c r="AA823" s="8"/>
      <c r="AB823" s="8"/>
      <c r="AC823" s="8"/>
      <c r="AD823" s="8"/>
      <c r="AE823" s="8"/>
      <c r="AF823" s="8"/>
      <c r="AG823" s="8"/>
      <c r="AH823" s="8"/>
      <c r="AI823" s="8"/>
      <c r="AJ823" s="8"/>
      <c r="AK823" s="8"/>
      <c r="AL823" s="8"/>
      <c r="AM823" s="8"/>
      <c r="AN823" s="8"/>
      <c r="AO823" s="8"/>
      <c r="AP823" s="8"/>
      <c r="AQ823" s="8"/>
      <c r="AR823" s="8"/>
      <c r="AS823" s="8"/>
      <c r="AT823" s="8"/>
      <c r="AU823" s="8"/>
      <c r="AV823" s="8"/>
      <c r="AW823" s="8"/>
      <c r="AX823" s="8"/>
      <c r="AY823" s="8"/>
      <c r="AZ823" s="8"/>
      <c r="BA823" s="8"/>
      <c r="BB823" s="8"/>
      <c r="BC823" s="8"/>
      <c r="BD823" s="8"/>
      <c r="BE823" s="8"/>
      <c r="BF823" s="8"/>
      <c r="BG823" s="8"/>
      <c r="BH823" s="8"/>
      <c r="BI823" s="8"/>
      <c r="BJ823" s="8"/>
      <c r="BK823" s="8"/>
      <c r="BL823" s="8"/>
      <c r="BM823" s="8"/>
      <c r="BN823" s="8"/>
      <c r="BO823" s="8"/>
      <c r="BP823" s="8"/>
      <c r="BQ823" s="8"/>
      <c r="BR823" s="8"/>
      <c r="BS823" s="8"/>
      <c r="BT823" s="8"/>
      <c r="BU823" s="8"/>
      <c r="BV823" s="8"/>
      <c r="BW823" s="8"/>
      <c r="BX823" s="8"/>
      <c r="BY823" s="8"/>
      <c r="BZ823" s="8"/>
      <c r="CA823" s="8"/>
      <c r="CB823" s="8"/>
      <c r="CC823" s="8"/>
      <c r="CD823" s="8"/>
      <c r="CE823" s="8"/>
      <c r="CF823" s="8"/>
    </row>
    <row r="824" spans="1:84" ht="15.75" customHeight="1" x14ac:dyDescent="0.25">
      <c r="A824" s="8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27"/>
      <c r="W824" s="27"/>
      <c r="X824" s="27"/>
      <c r="Y824" s="27"/>
      <c r="Z824" s="27"/>
      <c r="AA824" s="8"/>
      <c r="AB824" s="8"/>
      <c r="AC824" s="8"/>
      <c r="AD824" s="8"/>
      <c r="AE824" s="8"/>
      <c r="AF824" s="8"/>
      <c r="AG824" s="8"/>
      <c r="AH824" s="8"/>
      <c r="AI824" s="8"/>
      <c r="AJ824" s="8"/>
      <c r="AK824" s="8"/>
      <c r="AL824" s="8"/>
      <c r="AM824" s="8"/>
      <c r="AN824" s="8"/>
      <c r="AO824" s="8"/>
      <c r="AP824" s="8"/>
      <c r="AQ824" s="8"/>
      <c r="AR824" s="8"/>
      <c r="AS824" s="8"/>
      <c r="AT824" s="8"/>
      <c r="AU824" s="8"/>
      <c r="AV824" s="8"/>
      <c r="AW824" s="8"/>
      <c r="AX824" s="8"/>
      <c r="AY824" s="8"/>
      <c r="AZ824" s="8"/>
      <c r="BA824" s="8"/>
      <c r="BB824" s="8"/>
      <c r="BC824" s="8"/>
      <c r="BD824" s="8"/>
      <c r="BE824" s="8"/>
      <c r="BF824" s="8"/>
      <c r="BG824" s="8"/>
      <c r="BH824" s="8"/>
      <c r="BI824" s="8"/>
      <c r="BJ824" s="8"/>
      <c r="BK824" s="8"/>
      <c r="BL824" s="8"/>
      <c r="BM824" s="8"/>
      <c r="BN824" s="8"/>
      <c r="BO824" s="8"/>
      <c r="BP824" s="8"/>
      <c r="BQ824" s="8"/>
      <c r="BR824" s="8"/>
      <c r="BS824" s="8"/>
      <c r="BT824" s="8"/>
      <c r="BU824" s="8"/>
      <c r="BV824" s="8"/>
      <c r="BW824" s="8"/>
      <c r="BX824" s="8"/>
      <c r="BY824" s="8"/>
      <c r="BZ824" s="8"/>
      <c r="CA824" s="8"/>
      <c r="CB824" s="8"/>
      <c r="CC824" s="8"/>
      <c r="CD824" s="8"/>
      <c r="CE824" s="8"/>
      <c r="CF824" s="8"/>
    </row>
    <row r="825" spans="1:84" ht="15.75" customHeight="1" x14ac:dyDescent="0.25">
      <c r="A825" s="8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27"/>
      <c r="W825" s="27"/>
      <c r="X825" s="27"/>
      <c r="Y825" s="27"/>
      <c r="Z825" s="27"/>
      <c r="AA825" s="8"/>
      <c r="AB825" s="8"/>
      <c r="AC825" s="8"/>
      <c r="AD825" s="8"/>
      <c r="AE825" s="8"/>
      <c r="AF825" s="8"/>
      <c r="AG825" s="8"/>
      <c r="AH825" s="8"/>
      <c r="AI825" s="8"/>
      <c r="AJ825" s="8"/>
      <c r="AK825" s="8"/>
      <c r="AL825" s="8"/>
      <c r="AM825" s="8"/>
      <c r="AN825" s="8"/>
      <c r="AO825" s="8"/>
      <c r="AP825" s="8"/>
      <c r="AQ825" s="8"/>
      <c r="AR825" s="8"/>
      <c r="AS825" s="8"/>
      <c r="AT825" s="8"/>
      <c r="AU825" s="8"/>
      <c r="AV825" s="8"/>
      <c r="AW825" s="8"/>
      <c r="AX825" s="8"/>
      <c r="AY825" s="8"/>
      <c r="AZ825" s="8"/>
      <c r="BA825" s="8"/>
      <c r="BB825" s="8"/>
      <c r="BC825" s="8"/>
      <c r="BD825" s="8"/>
      <c r="BE825" s="8"/>
      <c r="BF825" s="8"/>
      <c r="BG825" s="8"/>
      <c r="BH825" s="8"/>
      <c r="BI825" s="8"/>
      <c r="BJ825" s="8"/>
      <c r="BK825" s="8"/>
      <c r="BL825" s="8"/>
      <c r="BM825" s="8"/>
      <c r="BN825" s="8"/>
      <c r="BO825" s="8"/>
      <c r="BP825" s="8"/>
      <c r="BQ825" s="8"/>
      <c r="BR825" s="8"/>
      <c r="BS825" s="8"/>
      <c r="BT825" s="8"/>
      <c r="BU825" s="8"/>
      <c r="BV825" s="8"/>
      <c r="BW825" s="8"/>
      <c r="BX825" s="8"/>
      <c r="BY825" s="8"/>
      <c r="BZ825" s="8"/>
      <c r="CA825" s="8"/>
      <c r="CB825" s="8"/>
      <c r="CC825" s="8"/>
      <c r="CD825" s="8"/>
      <c r="CE825" s="8"/>
      <c r="CF825" s="8"/>
    </row>
    <row r="826" spans="1:84" ht="15.75" customHeight="1" x14ac:dyDescent="0.25">
      <c r="A826" s="8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27"/>
      <c r="W826" s="27"/>
      <c r="X826" s="27"/>
      <c r="Y826" s="27"/>
      <c r="Z826" s="27"/>
      <c r="AA826" s="8"/>
      <c r="AB826" s="8"/>
      <c r="AC826" s="8"/>
      <c r="AD826" s="8"/>
      <c r="AE826" s="8"/>
      <c r="AF826" s="8"/>
      <c r="AG826" s="8"/>
      <c r="AH826" s="8"/>
      <c r="AI826" s="8"/>
      <c r="AJ826" s="8"/>
      <c r="AK826" s="8"/>
      <c r="AL826" s="8"/>
      <c r="AM826" s="8"/>
      <c r="AN826" s="8"/>
      <c r="AO826" s="8"/>
      <c r="AP826" s="8"/>
      <c r="AQ826" s="8"/>
      <c r="AR826" s="8"/>
      <c r="AS826" s="8"/>
      <c r="AT826" s="8"/>
      <c r="AU826" s="8"/>
      <c r="AV826" s="8"/>
      <c r="AW826" s="8"/>
      <c r="AX826" s="8"/>
      <c r="AY826" s="8"/>
      <c r="AZ826" s="8"/>
      <c r="BA826" s="8"/>
      <c r="BB826" s="8"/>
      <c r="BC826" s="8"/>
      <c r="BD826" s="8"/>
      <c r="BE826" s="8"/>
      <c r="BF826" s="8"/>
      <c r="BG826" s="8"/>
      <c r="BH826" s="8"/>
      <c r="BI826" s="8"/>
      <c r="BJ826" s="8"/>
      <c r="BK826" s="8"/>
      <c r="BL826" s="8"/>
      <c r="BM826" s="8"/>
      <c r="BN826" s="8"/>
      <c r="BO826" s="8"/>
      <c r="BP826" s="8"/>
      <c r="BQ826" s="8"/>
      <c r="BR826" s="8"/>
      <c r="BS826" s="8"/>
      <c r="BT826" s="8"/>
      <c r="BU826" s="8"/>
      <c r="BV826" s="8"/>
      <c r="BW826" s="8"/>
      <c r="BX826" s="8"/>
      <c r="BY826" s="8"/>
      <c r="BZ826" s="8"/>
      <c r="CA826" s="8"/>
      <c r="CB826" s="8"/>
      <c r="CC826" s="8"/>
      <c r="CD826" s="8"/>
      <c r="CE826" s="8"/>
      <c r="CF826" s="8"/>
    </row>
    <row r="827" spans="1:84" ht="15.75" customHeight="1" x14ac:dyDescent="0.25">
      <c r="A827" s="8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27"/>
      <c r="W827" s="27"/>
      <c r="X827" s="27"/>
      <c r="Y827" s="27"/>
      <c r="Z827" s="27"/>
      <c r="AA827" s="8"/>
      <c r="AB827" s="8"/>
      <c r="AC827" s="8"/>
      <c r="AD827" s="8"/>
      <c r="AE827" s="8"/>
      <c r="AF827" s="8"/>
      <c r="AG827" s="8"/>
      <c r="AH827" s="8"/>
      <c r="AI827" s="8"/>
      <c r="AJ827" s="8"/>
      <c r="AK827" s="8"/>
      <c r="AL827" s="8"/>
      <c r="AM827" s="8"/>
      <c r="AN827" s="8"/>
      <c r="AO827" s="8"/>
      <c r="AP827" s="8"/>
      <c r="AQ827" s="8"/>
      <c r="AR827" s="8"/>
      <c r="AS827" s="8"/>
      <c r="AT827" s="8"/>
      <c r="AU827" s="8"/>
      <c r="AV827" s="8"/>
      <c r="AW827" s="8"/>
      <c r="AX827" s="8"/>
      <c r="AY827" s="8"/>
      <c r="AZ827" s="8"/>
      <c r="BA827" s="8"/>
      <c r="BB827" s="8"/>
      <c r="BC827" s="8"/>
      <c r="BD827" s="8"/>
      <c r="BE827" s="8"/>
      <c r="BF827" s="8"/>
      <c r="BG827" s="8"/>
      <c r="BH827" s="8"/>
      <c r="BI827" s="8"/>
      <c r="BJ827" s="8"/>
      <c r="BK827" s="8"/>
      <c r="BL827" s="8"/>
      <c r="BM827" s="8"/>
      <c r="BN827" s="8"/>
      <c r="BO827" s="8"/>
      <c r="BP827" s="8"/>
      <c r="BQ827" s="8"/>
      <c r="BR827" s="8"/>
      <c r="BS827" s="8"/>
      <c r="BT827" s="8"/>
      <c r="BU827" s="8"/>
      <c r="BV827" s="8"/>
      <c r="BW827" s="8"/>
      <c r="BX827" s="8"/>
      <c r="BY827" s="8"/>
      <c r="BZ827" s="8"/>
      <c r="CA827" s="8"/>
      <c r="CB827" s="8"/>
      <c r="CC827" s="8"/>
      <c r="CD827" s="8"/>
      <c r="CE827" s="8"/>
      <c r="CF827" s="8"/>
    </row>
    <row r="828" spans="1:84" ht="15.75" customHeight="1" x14ac:dyDescent="0.25">
      <c r="A828" s="8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27"/>
      <c r="W828" s="27"/>
      <c r="X828" s="27"/>
      <c r="Y828" s="27"/>
      <c r="Z828" s="27"/>
      <c r="AA828" s="8"/>
      <c r="AB828" s="8"/>
      <c r="AC828" s="8"/>
      <c r="AD828" s="8"/>
      <c r="AE828" s="8"/>
      <c r="AF828" s="8"/>
      <c r="AG828" s="8"/>
      <c r="AH828" s="8"/>
      <c r="AI828" s="8"/>
      <c r="AJ828" s="8"/>
      <c r="AK828" s="8"/>
      <c r="AL828" s="8"/>
      <c r="AM828" s="8"/>
      <c r="AN828" s="8"/>
      <c r="AO828" s="8"/>
      <c r="AP828" s="8"/>
      <c r="AQ828" s="8"/>
      <c r="AR828" s="8"/>
      <c r="AS828" s="8"/>
      <c r="AT828" s="8"/>
      <c r="AU828" s="8"/>
      <c r="AV828" s="8"/>
      <c r="AW828" s="8"/>
      <c r="AX828" s="8"/>
      <c r="AY828" s="8"/>
      <c r="AZ828" s="8"/>
      <c r="BA828" s="8"/>
      <c r="BB828" s="8"/>
      <c r="BC828" s="8"/>
      <c r="BD828" s="8"/>
      <c r="BE828" s="8"/>
      <c r="BF828" s="8"/>
      <c r="BG828" s="8"/>
      <c r="BH828" s="8"/>
      <c r="BI828" s="8"/>
      <c r="BJ828" s="8"/>
      <c r="BK828" s="8"/>
      <c r="BL828" s="8"/>
      <c r="BM828" s="8"/>
      <c r="BN828" s="8"/>
      <c r="BO828" s="8"/>
      <c r="BP828" s="8"/>
      <c r="BQ828" s="8"/>
      <c r="BR828" s="8"/>
      <c r="BS828" s="8"/>
      <c r="BT828" s="8"/>
      <c r="BU828" s="8"/>
      <c r="BV828" s="8"/>
      <c r="BW828" s="8"/>
      <c r="BX828" s="8"/>
      <c r="BY828" s="8"/>
      <c r="BZ828" s="8"/>
      <c r="CA828" s="8"/>
      <c r="CB828" s="8"/>
      <c r="CC828" s="8"/>
      <c r="CD828" s="8"/>
      <c r="CE828" s="8"/>
      <c r="CF828" s="8"/>
    </row>
    <row r="829" spans="1:84" ht="15.75" customHeight="1" x14ac:dyDescent="0.25">
      <c r="A829" s="8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27"/>
      <c r="W829" s="27"/>
      <c r="X829" s="27"/>
      <c r="Y829" s="27"/>
      <c r="Z829" s="27"/>
      <c r="AA829" s="8"/>
      <c r="AB829" s="8"/>
      <c r="AC829" s="8"/>
      <c r="AD829" s="8"/>
      <c r="AE829" s="8"/>
      <c r="AF829" s="8"/>
      <c r="AG829" s="8"/>
      <c r="AH829" s="8"/>
      <c r="AI829" s="8"/>
      <c r="AJ829" s="8"/>
      <c r="AK829" s="8"/>
      <c r="AL829" s="8"/>
      <c r="AM829" s="8"/>
      <c r="AN829" s="8"/>
      <c r="AO829" s="8"/>
      <c r="AP829" s="8"/>
      <c r="AQ829" s="8"/>
      <c r="AR829" s="8"/>
      <c r="AS829" s="8"/>
      <c r="AT829" s="8"/>
      <c r="AU829" s="8"/>
      <c r="AV829" s="8"/>
      <c r="AW829" s="8"/>
      <c r="AX829" s="8"/>
      <c r="AY829" s="8"/>
      <c r="AZ829" s="8"/>
      <c r="BA829" s="8"/>
      <c r="BB829" s="8"/>
      <c r="BC829" s="8"/>
      <c r="BD829" s="8"/>
      <c r="BE829" s="8"/>
      <c r="BF829" s="8"/>
      <c r="BG829" s="8"/>
      <c r="BH829" s="8"/>
      <c r="BI829" s="8"/>
      <c r="BJ829" s="8"/>
      <c r="BK829" s="8"/>
      <c r="BL829" s="8"/>
      <c r="BM829" s="8"/>
      <c r="BN829" s="8"/>
      <c r="BO829" s="8"/>
      <c r="BP829" s="8"/>
      <c r="BQ829" s="8"/>
      <c r="BR829" s="8"/>
      <c r="BS829" s="8"/>
      <c r="BT829" s="8"/>
      <c r="BU829" s="8"/>
      <c r="BV829" s="8"/>
      <c r="BW829" s="8"/>
      <c r="BX829" s="8"/>
      <c r="BY829" s="8"/>
      <c r="BZ829" s="8"/>
      <c r="CA829" s="8"/>
      <c r="CB829" s="8"/>
      <c r="CC829" s="8"/>
      <c r="CD829" s="8"/>
      <c r="CE829" s="8"/>
      <c r="CF829" s="8"/>
    </row>
    <row r="830" spans="1:84" ht="15.75" customHeight="1" x14ac:dyDescent="0.25">
      <c r="A830" s="8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27"/>
      <c r="W830" s="27"/>
      <c r="X830" s="27"/>
      <c r="Y830" s="27"/>
      <c r="Z830" s="27"/>
      <c r="AA830" s="8"/>
      <c r="AB830" s="8"/>
      <c r="AC830" s="8"/>
      <c r="AD830" s="8"/>
      <c r="AE830" s="8"/>
      <c r="AF830" s="8"/>
      <c r="AG830" s="8"/>
      <c r="AH830" s="8"/>
      <c r="AI830" s="8"/>
      <c r="AJ830" s="8"/>
      <c r="AK830" s="8"/>
      <c r="AL830" s="8"/>
      <c r="AM830" s="8"/>
      <c r="AN830" s="8"/>
      <c r="AO830" s="8"/>
      <c r="AP830" s="8"/>
      <c r="AQ830" s="8"/>
      <c r="AR830" s="8"/>
      <c r="AS830" s="8"/>
      <c r="AT830" s="8"/>
      <c r="AU830" s="8"/>
      <c r="AV830" s="8"/>
      <c r="AW830" s="8"/>
      <c r="AX830" s="8"/>
      <c r="AY830" s="8"/>
      <c r="AZ830" s="8"/>
      <c r="BA830" s="8"/>
      <c r="BB830" s="8"/>
      <c r="BC830" s="8"/>
      <c r="BD830" s="8"/>
      <c r="BE830" s="8"/>
      <c r="BF830" s="8"/>
      <c r="BG830" s="8"/>
      <c r="BH830" s="8"/>
      <c r="BI830" s="8"/>
      <c r="BJ830" s="8"/>
      <c r="BK830" s="8"/>
      <c r="BL830" s="8"/>
      <c r="BM830" s="8"/>
      <c r="BN830" s="8"/>
      <c r="BO830" s="8"/>
      <c r="BP830" s="8"/>
      <c r="BQ830" s="8"/>
      <c r="BR830" s="8"/>
      <c r="BS830" s="8"/>
      <c r="BT830" s="8"/>
      <c r="BU830" s="8"/>
      <c r="BV830" s="8"/>
      <c r="BW830" s="8"/>
      <c r="BX830" s="8"/>
      <c r="BY830" s="8"/>
      <c r="BZ830" s="8"/>
      <c r="CA830" s="8"/>
      <c r="CB830" s="8"/>
      <c r="CC830" s="8"/>
      <c r="CD830" s="8"/>
      <c r="CE830" s="8"/>
      <c r="CF830" s="8"/>
    </row>
    <row r="831" spans="1:84" ht="15.75" customHeight="1" x14ac:dyDescent="0.25">
      <c r="A831" s="8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27"/>
      <c r="W831" s="27"/>
      <c r="X831" s="27"/>
      <c r="Y831" s="27"/>
      <c r="Z831" s="27"/>
      <c r="AA831" s="8"/>
      <c r="AB831" s="8"/>
      <c r="AC831" s="8"/>
      <c r="AD831" s="8"/>
      <c r="AE831" s="8"/>
      <c r="AF831" s="8"/>
      <c r="AG831" s="8"/>
      <c r="AH831" s="8"/>
      <c r="AI831" s="8"/>
      <c r="AJ831" s="8"/>
      <c r="AK831" s="8"/>
      <c r="AL831" s="8"/>
      <c r="AM831" s="8"/>
      <c r="AN831" s="8"/>
      <c r="AO831" s="8"/>
      <c r="AP831" s="8"/>
      <c r="AQ831" s="8"/>
      <c r="AR831" s="8"/>
      <c r="AS831" s="8"/>
      <c r="AT831" s="8"/>
      <c r="AU831" s="8"/>
      <c r="AV831" s="8"/>
      <c r="AW831" s="8"/>
      <c r="AX831" s="8"/>
      <c r="AY831" s="8"/>
      <c r="AZ831" s="8"/>
      <c r="BA831" s="8"/>
      <c r="BB831" s="8"/>
      <c r="BC831" s="8"/>
      <c r="BD831" s="8"/>
      <c r="BE831" s="8"/>
      <c r="BF831" s="8"/>
      <c r="BG831" s="8"/>
      <c r="BH831" s="8"/>
      <c r="BI831" s="8"/>
      <c r="BJ831" s="8"/>
      <c r="BK831" s="8"/>
      <c r="BL831" s="8"/>
      <c r="BM831" s="8"/>
      <c r="BN831" s="8"/>
      <c r="BO831" s="8"/>
      <c r="BP831" s="8"/>
      <c r="BQ831" s="8"/>
      <c r="BR831" s="8"/>
      <c r="BS831" s="8"/>
      <c r="BT831" s="8"/>
      <c r="BU831" s="8"/>
      <c r="BV831" s="8"/>
      <c r="BW831" s="8"/>
      <c r="BX831" s="8"/>
      <c r="BY831" s="8"/>
      <c r="BZ831" s="8"/>
      <c r="CA831" s="8"/>
      <c r="CB831" s="8"/>
      <c r="CC831" s="8"/>
      <c r="CD831" s="8"/>
      <c r="CE831" s="8"/>
      <c r="CF831" s="8"/>
    </row>
    <row r="832" spans="1:84" ht="15.75" customHeight="1" x14ac:dyDescent="0.25">
      <c r="A832" s="8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27"/>
      <c r="W832" s="27"/>
      <c r="X832" s="27"/>
      <c r="Y832" s="27"/>
      <c r="Z832" s="27"/>
      <c r="AA832" s="8"/>
      <c r="AB832" s="8"/>
      <c r="AC832" s="8"/>
      <c r="AD832" s="8"/>
      <c r="AE832" s="8"/>
      <c r="AF832" s="8"/>
      <c r="AG832" s="8"/>
      <c r="AH832" s="8"/>
      <c r="AI832" s="8"/>
      <c r="AJ832" s="8"/>
      <c r="AK832" s="8"/>
      <c r="AL832" s="8"/>
      <c r="AM832" s="8"/>
      <c r="AN832" s="8"/>
      <c r="AO832" s="8"/>
      <c r="AP832" s="8"/>
      <c r="AQ832" s="8"/>
      <c r="AR832" s="8"/>
      <c r="AS832" s="8"/>
      <c r="AT832" s="8"/>
      <c r="AU832" s="8"/>
      <c r="AV832" s="8"/>
      <c r="AW832" s="8"/>
      <c r="AX832" s="8"/>
      <c r="AY832" s="8"/>
      <c r="AZ832" s="8"/>
      <c r="BA832" s="8"/>
      <c r="BB832" s="8"/>
      <c r="BC832" s="8"/>
      <c r="BD832" s="8"/>
      <c r="BE832" s="8"/>
      <c r="BF832" s="8"/>
      <c r="BG832" s="8"/>
      <c r="BH832" s="8"/>
      <c r="BI832" s="8"/>
      <c r="BJ832" s="8"/>
      <c r="BK832" s="8"/>
      <c r="BL832" s="8"/>
      <c r="BM832" s="8"/>
      <c r="BN832" s="8"/>
      <c r="BO832" s="8"/>
      <c r="BP832" s="8"/>
      <c r="BQ832" s="8"/>
      <c r="BR832" s="8"/>
      <c r="BS832" s="8"/>
      <c r="BT832" s="8"/>
      <c r="BU832" s="8"/>
      <c r="BV832" s="8"/>
      <c r="BW832" s="8"/>
      <c r="BX832" s="8"/>
      <c r="BY832" s="8"/>
      <c r="BZ832" s="8"/>
      <c r="CA832" s="8"/>
      <c r="CB832" s="8"/>
      <c r="CC832" s="8"/>
      <c r="CD832" s="8"/>
      <c r="CE832" s="8"/>
      <c r="CF832" s="8"/>
    </row>
    <row r="833" spans="1:84" ht="15.75" customHeight="1" x14ac:dyDescent="0.25">
      <c r="A833" s="8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27"/>
      <c r="W833" s="27"/>
      <c r="X833" s="27"/>
      <c r="Y833" s="27"/>
      <c r="Z833" s="27"/>
      <c r="AA833" s="8"/>
      <c r="AB833" s="8"/>
      <c r="AC833" s="8"/>
      <c r="AD833" s="8"/>
      <c r="AE833" s="8"/>
      <c r="AF833" s="8"/>
      <c r="AG833" s="8"/>
      <c r="AH833" s="8"/>
      <c r="AI833" s="8"/>
      <c r="AJ833" s="8"/>
      <c r="AK833" s="8"/>
      <c r="AL833" s="8"/>
      <c r="AM833" s="8"/>
      <c r="AN833" s="8"/>
      <c r="AO833" s="8"/>
      <c r="AP833" s="8"/>
      <c r="AQ833" s="8"/>
      <c r="AR833" s="8"/>
      <c r="AS833" s="8"/>
      <c r="AT833" s="8"/>
      <c r="AU833" s="8"/>
      <c r="AV833" s="8"/>
      <c r="AW833" s="8"/>
      <c r="AX833" s="8"/>
      <c r="AY833" s="8"/>
      <c r="AZ833" s="8"/>
      <c r="BA833" s="8"/>
      <c r="BB833" s="8"/>
      <c r="BC833" s="8"/>
      <c r="BD833" s="8"/>
      <c r="BE833" s="8"/>
      <c r="BF833" s="8"/>
      <c r="BG833" s="8"/>
      <c r="BH833" s="8"/>
      <c r="BI833" s="8"/>
      <c r="BJ833" s="8"/>
      <c r="BK833" s="8"/>
      <c r="BL833" s="8"/>
      <c r="BM833" s="8"/>
      <c r="BN833" s="8"/>
      <c r="BO833" s="8"/>
      <c r="BP833" s="8"/>
      <c r="BQ833" s="8"/>
      <c r="BR833" s="8"/>
      <c r="BS833" s="8"/>
      <c r="BT833" s="8"/>
      <c r="BU833" s="8"/>
      <c r="BV833" s="8"/>
      <c r="BW833" s="8"/>
      <c r="BX833" s="8"/>
      <c r="BY833" s="8"/>
      <c r="BZ833" s="8"/>
      <c r="CA833" s="8"/>
      <c r="CB833" s="8"/>
      <c r="CC833" s="8"/>
      <c r="CD833" s="8"/>
      <c r="CE833" s="8"/>
      <c r="CF833" s="8"/>
    </row>
    <row r="834" spans="1:84" ht="15.75" customHeight="1" x14ac:dyDescent="0.25">
      <c r="A834" s="8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27"/>
      <c r="W834" s="27"/>
      <c r="X834" s="27"/>
      <c r="Y834" s="27"/>
      <c r="Z834" s="27"/>
      <c r="AA834" s="8"/>
      <c r="AB834" s="8"/>
      <c r="AC834" s="8"/>
      <c r="AD834" s="8"/>
      <c r="AE834" s="8"/>
      <c r="AF834" s="8"/>
      <c r="AG834" s="8"/>
      <c r="AH834" s="8"/>
      <c r="AI834" s="8"/>
      <c r="AJ834" s="8"/>
      <c r="AK834" s="8"/>
      <c r="AL834" s="8"/>
      <c r="AM834" s="8"/>
      <c r="AN834" s="8"/>
      <c r="AO834" s="8"/>
      <c r="AP834" s="8"/>
      <c r="AQ834" s="8"/>
      <c r="AR834" s="8"/>
      <c r="AS834" s="8"/>
      <c r="AT834" s="8"/>
      <c r="AU834" s="8"/>
      <c r="AV834" s="8"/>
      <c r="AW834" s="8"/>
      <c r="AX834" s="8"/>
      <c r="AY834" s="8"/>
      <c r="AZ834" s="8"/>
      <c r="BA834" s="8"/>
      <c r="BB834" s="8"/>
      <c r="BC834" s="8"/>
      <c r="BD834" s="8"/>
      <c r="BE834" s="8"/>
      <c r="BF834" s="8"/>
      <c r="BG834" s="8"/>
      <c r="BH834" s="8"/>
      <c r="BI834" s="8"/>
      <c r="BJ834" s="8"/>
      <c r="BK834" s="8"/>
      <c r="BL834" s="8"/>
      <c r="BM834" s="8"/>
      <c r="BN834" s="8"/>
      <c r="BO834" s="8"/>
      <c r="BP834" s="8"/>
      <c r="BQ834" s="8"/>
      <c r="BR834" s="8"/>
      <c r="BS834" s="8"/>
      <c r="BT834" s="8"/>
      <c r="BU834" s="8"/>
      <c r="BV834" s="8"/>
      <c r="BW834" s="8"/>
      <c r="BX834" s="8"/>
      <c r="BY834" s="8"/>
      <c r="BZ834" s="8"/>
      <c r="CA834" s="8"/>
      <c r="CB834" s="8"/>
      <c r="CC834" s="8"/>
      <c r="CD834" s="8"/>
      <c r="CE834" s="8"/>
      <c r="CF834" s="8"/>
    </row>
    <row r="835" spans="1:84" ht="15.75" customHeight="1" x14ac:dyDescent="0.25">
      <c r="A835" s="8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27"/>
      <c r="W835" s="27"/>
      <c r="X835" s="27"/>
      <c r="Y835" s="27"/>
      <c r="Z835" s="27"/>
      <c r="AA835" s="8"/>
      <c r="AB835" s="8"/>
      <c r="AC835" s="8"/>
      <c r="AD835" s="8"/>
      <c r="AE835" s="8"/>
      <c r="AF835" s="8"/>
      <c r="AG835" s="8"/>
      <c r="AH835" s="8"/>
      <c r="AI835" s="8"/>
      <c r="AJ835" s="8"/>
      <c r="AK835" s="8"/>
      <c r="AL835" s="8"/>
      <c r="AM835" s="8"/>
      <c r="AN835" s="8"/>
      <c r="AO835" s="8"/>
      <c r="AP835" s="8"/>
      <c r="AQ835" s="8"/>
      <c r="AR835" s="8"/>
      <c r="AS835" s="8"/>
      <c r="AT835" s="8"/>
      <c r="AU835" s="8"/>
      <c r="AV835" s="8"/>
      <c r="AW835" s="8"/>
      <c r="AX835" s="8"/>
      <c r="AY835" s="8"/>
      <c r="AZ835" s="8"/>
      <c r="BA835" s="8"/>
      <c r="BB835" s="8"/>
      <c r="BC835" s="8"/>
      <c r="BD835" s="8"/>
      <c r="BE835" s="8"/>
      <c r="BF835" s="8"/>
      <c r="BG835" s="8"/>
      <c r="BH835" s="8"/>
      <c r="BI835" s="8"/>
      <c r="BJ835" s="8"/>
      <c r="BK835" s="8"/>
      <c r="BL835" s="8"/>
      <c r="BM835" s="8"/>
      <c r="BN835" s="8"/>
      <c r="BO835" s="8"/>
      <c r="BP835" s="8"/>
      <c r="BQ835" s="8"/>
      <c r="BR835" s="8"/>
      <c r="BS835" s="8"/>
      <c r="BT835" s="8"/>
      <c r="BU835" s="8"/>
      <c r="BV835" s="8"/>
      <c r="BW835" s="8"/>
      <c r="BX835" s="8"/>
      <c r="BY835" s="8"/>
      <c r="BZ835" s="8"/>
      <c r="CA835" s="8"/>
      <c r="CB835" s="8"/>
      <c r="CC835" s="8"/>
      <c r="CD835" s="8"/>
      <c r="CE835" s="8"/>
      <c r="CF835" s="8"/>
    </row>
    <row r="836" spans="1:84" ht="15.75" customHeight="1" x14ac:dyDescent="0.25">
      <c r="A836" s="8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27"/>
      <c r="W836" s="27"/>
      <c r="X836" s="27"/>
      <c r="Y836" s="27"/>
      <c r="Z836" s="27"/>
      <c r="AA836" s="8"/>
      <c r="AB836" s="8"/>
      <c r="AC836" s="8"/>
      <c r="AD836" s="8"/>
      <c r="AE836" s="8"/>
      <c r="AF836" s="8"/>
      <c r="AG836" s="8"/>
      <c r="AH836" s="8"/>
      <c r="AI836" s="8"/>
      <c r="AJ836" s="8"/>
      <c r="AK836" s="8"/>
      <c r="AL836" s="8"/>
      <c r="AM836" s="8"/>
      <c r="AN836" s="8"/>
      <c r="AO836" s="8"/>
      <c r="AP836" s="8"/>
      <c r="AQ836" s="8"/>
      <c r="AR836" s="8"/>
      <c r="AS836" s="8"/>
      <c r="AT836" s="8"/>
      <c r="AU836" s="8"/>
      <c r="AV836" s="8"/>
      <c r="AW836" s="8"/>
      <c r="AX836" s="8"/>
      <c r="AY836" s="8"/>
      <c r="AZ836" s="8"/>
      <c r="BA836" s="8"/>
      <c r="BB836" s="8"/>
      <c r="BC836" s="8"/>
      <c r="BD836" s="8"/>
      <c r="BE836" s="8"/>
      <c r="BF836" s="8"/>
      <c r="BG836" s="8"/>
      <c r="BH836" s="8"/>
      <c r="BI836" s="8"/>
      <c r="BJ836" s="8"/>
      <c r="BK836" s="8"/>
      <c r="BL836" s="8"/>
      <c r="BM836" s="8"/>
      <c r="BN836" s="8"/>
      <c r="BO836" s="8"/>
      <c r="BP836" s="8"/>
      <c r="BQ836" s="8"/>
      <c r="BR836" s="8"/>
      <c r="BS836" s="8"/>
      <c r="BT836" s="8"/>
      <c r="BU836" s="8"/>
      <c r="BV836" s="8"/>
      <c r="BW836" s="8"/>
      <c r="BX836" s="8"/>
      <c r="BY836" s="8"/>
      <c r="BZ836" s="8"/>
      <c r="CA836" s="8"/>
      <c r="CB836" s="8"/>
      <c r="CC836" s="8"/>
      <c r="CD836" s="8"/>
      <c r="CE836" s="8"/>
      <c r="CF836" s="8"/>
    </row>
    <row r="837" spans="1:84" ht="15.75" customHeight="1" x14ac:dyDescent="0.25">
      <c r="A837" s="8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27"/>
      <c r="W837" s="27"/>
      <c r="X837" s="27"/>
      <c r="Y837" s="27"/>
      <c r="Z837" s="27"/>
      <c r="AA837" s="8"/>
      <c r="AB837" s="8"/>
      <c r="AC837" s="8"/>
      <c r="AD837" s="8"/>
      <c r="AE837" s="8"/>
      <c r="AF837" s="8"/>
      <c r="AG837" s="8"/>
      <c r="AH837" s="8"/>
      <c r="AI837" s="8"/>
      <c r="AJ837" s="8"/>
      <c r="AK837" s="8"/>
      <c r="AL837" s="8"/>
      <c r="AM837" s="8"/>
      <c r="AN837" s="8"/>
      <c r="AO837" s="8"/>
      <c r="AP837" s="8"/>
      <c r="AQ837" s="8"/>
      <c r="AR837" s="8"/>
      <c r="AS837" s="8"/>
      <c r="AT837" s="8"/>
      <c r="AU837" s="8"/>
      <c r="AV837" s="8"/>
      <c r="AW837" s="8"/>
      <c r="AX837" s="8"/>
      <c r="AY837" s="8"/>
      <c r="AZ837" s="8"/>
      <c r="BA837" s="8"/>
      <c r="BB837" s="8"/>
      <c r="BC837" s="8"/>
      <c r="BD837" s="8"/>
      <c r="BE837" s="8"/>
      <c r="BF837" s="8"/>
      <c r="BG837" s="8"/>
      <c r="BH837" s="8"/>
      <c r="BI837" s="8"/>
      <c r="BJ837" s="8"/>
      <c r="BK837" s="8"/>
      <c r="BL837" s="8"/>
      <c r="BM837" s="8"/>
      <c r="BN837" s="8"/>
      <c r="BO837" s="8"/>
      <c r="BP837" s="8"/>
      <c r="BQ837" s="8"/>
      <c r="BR837" s="8"/>
      <c r="BS837" s="8"/>
      <c r="BT837" s="8"/>
      <c r="BU837" s="8"/>
      <c r="BV837" s="8"/>
      <c r="BW837" s="8"/>
      <c r="BX837" s="8"/>
      <c r="BY837" s="8"/>
      <c r="BZ837" s="8"/>
      <c r="CA837" s="8"/>
      <c r="CB837" s="8"/>
      <c r="CC837" s="8"/>
      <c r="CD837" s="8"/>
      <c r="CE837" s="8"/>
      <c r="CF837" s="8"/>
    </row>
    <row r="838" spans="1:84" ht="15.75" customHeight="1" x14ac:dyDescent="0.25">
      <c r="A838" s="8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27"/>
      <c r="W838" s="27"/>
      <c r="X838" s="27"/>
      <c r="Y838" s="27"/>
      <c r="Z838" s="27"/>
      <c r="AA838" s="8"/>
      <c r="AB838" s="8"/>
      <c r="AC838" s="8"/>
      <c r="AD838" s="8"/>
      <c r="AE838" s="8"/>
      <c r="AF838" s="8"/>
      <c r="AG838" s="8"/>
      <c r="AH838" s="8"/>
      <c r="AI838" s="8"/>
      <c r="AJ838" s="8"/>
      <c r="AK838" s="8"/>
      <c r="AL838" s="8"/>
      <c r="AM838" s="8"/>
      <c r="AN838" s="8"/>
      <c r="AO838" s="8"/>
      <c r="AP838" s="8"/>
      <c r="AQ838" s="8"/>
      <c r="AR838" s="8"/>
      <c r="AS838" s="8"/>
      <c r="AT838" s="8"/>
      <c r="AU838" s="8"/>
      <c r="AV838" s="8"/>
      <c r="AW838" s="8"/>
      <c r="AX838" s="8"/>
      <c r="AY838" s="8"/>
      <c r="AZ838" s="8"/>
      <c r="BA838" s="8"/>
      <c r="BB838" s="8"/>
      <c r="BC838" s="8"/>
      <c r="BD838" s="8"/>
      <c r="BE838" s="8"/>
      <c r="BF838" s="8"/>
      <c r="BG838" s="8"/>
      <c r="BH838" s="8"/>
      <c r="BI838" s="8"/>
      <c r="BJ838" s="8"/>
      <c r="BK838" s="8"/>
      <c r="BL838" s="8"/>
      <c r="BM838" s="8"/>
      <c r="BN838" s="8"/>
      <c r="BO838" s="8"/>
      <c r="BP838" s="8"/>
      <c r="BQ838" s="8"/>
      <c r="BR838" s="8"/>
      <c r="BS838" s="8"/>
      <c r="BT838" s="8"/>
      <c r="BU838" s="8"/>
      <c r="BV838" s="8"/>
      <c r="BW838" s="8"/>
      <c r="BX838" s="8"/>
      <c r="BY838" s="8"/>
      <c r="BZ838" s="8"/>
      <c r="CA838" s="8"/>
      <c r="CB838" s="8"/>
      <c r="CC838" s="8"/>
      <c r="CD838" s="8"/>
      <c r="CE838" s="8"/>
      <c r="CF838" s="8"/>
    </row>
    <row r="839" spans="1:84" ht="15.75" customHeight="1" x14ac:dyDescent="0.25">
      <c r="A839" s="8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27"/>
      <c r="W839" s="27"/>
      <c r="X839" s="27"/>
      <c r="Y839" s="27"/>
      <c r="Z839" s="27"/>
      <c r="AA839" s="8"/>
      <c r="AB839" s="8"/>
      <c r="AC839" s="8"/>
      <c r="AD839" s="8"/>
      <c r="AE839" s="8"/>
      <c r="AF839" s="8"/>
      <c r="AG839" s="8"/>
      <c r="AH839" s="8"/>
      <c r="AI839" s="8"/>
      <c r="AJ839" s="8"/>
      <c r="AK839" s="8"/>
      <c r="AL839" s="8"/>
      <c r="AM839" s="8"/>
      <c r="AN839" s="8"/>
      <c r="AO839" s="8"/>
      <c r="AP839" s="8"/>
      <c r="AQ839" s="8"/>
      <c r="AR839" s="8"/>
      <c r="AS839" s="8"/>
      <c r="AT839" s="8"/>
      <c r="AU839" s="8"/>
      <c r="AV839" s="8"/>
      <c r="AW839" s="8"/>
      <c r="AX839" s="8"/>
      <c r="AY839" s="8"/>
      <c r="AZ839" s="8"/>
      <c r="BA839" s="8"/>
      <c r="BB839" s="8"/>
      <c r="BC839" s="8"/>
      <c r="BD839" s="8"/>
      <c r="BE839" s="8"/>
      <c r="BF839" s="8"/>
      <c r="BG839" s="8"/>
      <c r="BH839" s="8"/>
      <c r="BI839" s="8"/>
      <c r="BJ839" s="8"/>
      <c r="BK839" s="8"/>
      <c r="BL839" s="8"/>
      <c r="BM839" s="8"/>
      <c r="BN839" s="8"/>
      <c r="BO839" s="8"/>
      <c r="BP839" s="8"/>
      <c r="BQ839" s="8"/>
      <c r="BR839" s="8"/>
      <c r="BS839" s="8"/>
      <c r="BT839" s="8"/>
      <c r="BU839" s="8"/>
      <c r="BV839" s="8"/>
      <c r="BW839" s="8"/>
      <c r="BX839" s="8"/>
      <c r="BY839" s="8"/>
      <c r="BZ839" s="8"/>
      <c r="CA839" s="8"/>
      <c r="CB839" s="8"/>
      <c r="CC839" s="8"/>
      <c r="CD839" s="8"/>
      <c r="CE839" s="8"/>
      <c r="CF839" s="8"/>
    </row>
    <row r="840" spans="1:84" ht="15.75" customHeight="1" x14ac:dyDescent="0.25">
      <c r="A840" s="8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27"/>
      <c r="W840" s="27"/>
      <c r="X840" s="27"/>
      <c r="Y840" s="27"/>
      <c r="Z840" s="27"/>
      <c r="AA840" s="8"/>
      <c r="AB840" s="8"/>
      <c r="AC840" s="8"/>
      <c r="AD840" s="8"/>
      <c r="AE840" s="8"/>
      <c r="AF840" s="8"/>
      <c r="AG840" s="8"/>
      <c r="AH840" s="8"/>
      <c r="AI840" s="8"/>
      <c r="AJ840" s="8"/>
      <c r="AK840" s="8"/>
      <c r="AL840" s="8"/>
      <c r="AM840" s="8"/>
      <c r="AN840" s="8"/>
      <c r="AO840" s="8"/>
      <c r="AP840" s="8"/>
      <c r="AQ840" s="8"/>
      <c r="AR840" s="8"/>
      <c r="AS840" s="8"/>
      <c r="AT840" s="8"/>
      <c r="AU840" s="8"/>
      <c r="AV840" s="8"/>
      <c r="AW840" s="8"/>
      <c r="AX840" s="8"/>
      <c r="AY840" s="8"/>
      <c r="AZ840" s="8"/>
      <c r="BA840" s="8"/>
      <c r="BB840" s="8"/>
      <c r="BC840" s="8"/>
      <c r="BD840" s="8"/>
      <c r="BE840" s="8"/>
      <c r="BF840" s="8"/>
      <c r="BG840" s="8"/>
      <c r="BH840" s="8"/>
      <c r="BI840" s="8"/>
      <c r="BJ840" s="8"/>
      <c r="BK840" s="8"/>
      <c r="BL840" s="8"/>
      <c r="BM840" s="8"/>
      <c r="BN840" s="8"/>
      <c r="BO840" s="8"/>
      <c r="BP840" s="8"/>
      <c r="BQ840" s="8"/>
      <c r="BR840" s="8"/>
      <c r="BS840" s="8"/>
      <c r="BT840" s="8"/>
      <c r="BU840" s="8"/>
      <c r="BV840" s="8"/>
      <c r="BW840" s="8"/>
      <c r="BX840" s="8"/>
      <c r="BY840" s="8"/>
      <c r="BZ840" s="8"/>
      <c r="CA840" s="8"/>
      <c r="CB840" s="8"/>
      <c r="CC840" s="8"/>
      <c r="CD840" s="8"/>
      <c r="CE840" s="8"/>
      <c r="CF840" s="8"/>
    </row>
    <row r="841" spans="1:84" ht="15.75" customHeight="1" x14ac:dyDescent="0.25">
      <c r="A841" s="8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27"/>
      <c r="W841" s="27"/>
      <c r="X841" s="27"/>
      <c r="Y841" s="27"/>
      <c r="Z841" s="27"/>
      <c r="AA841" s="8"/>
      <c r="AB841" s="8"/>
      <c r="AC841" s="8"/>
      <c r="AD841" s="8"/>
      <c r="AE841" s="8"/>
      <c r="AF841" s="8"/>
      <c r="AG841" s="8"/>
      <c r="AH841" s="8"/>
      <c r="AI841" s="8"/>
      <c r="AJ841" s="8"/>
      <c r="AK841" s="8"/>
      <c r="AL841" s="8"/>
      <c r="AM841" s="8"/>
      <c r="AN841" s="8"/>
      <c r="AO841" s="8"/>
      <c r="AP841" s="8"/>
      <c r="AQ841" s="8"/>
      <c r="AR841" s="8"/>
      <c r="AS841" s="8"/>
      <c r="AT841" s="8"/>
      <c r="AU841" s="8"/>
      <c r="AV841" s="8"/>
      <c r="AW841" s="8"/>
      <c r="AX841" s="8"/>
      <c r="AY841" s="8"/>
      <c r="AZ841" s="8"/>
      <c r="BA841" s="8"/>
      <c r="BB841" s="8"/>
      <c r="BC841" s="8"/>
      <c r="BD841" s="8"/>
      <c r="BE841" s="8"/>
      <c r="BF841" s="8"/>
      <c r="BG841" s="8"/>
      <c r="BH841" s="8"/>
      <c r="BI841" s="8"/>
      <c r="BJ841" s="8"/>
      <c r="BK841" s="8"/>
      <c r="BL841" s="8"/>
      <c r="BM841" s="8"/>
      <c r="BN841" s="8"/>
      <c r="BO841" s="8"/>
      <c r="BP841" s="8"/>
      <c r="BQ841" s="8"/>
      <c r="BR841" s="8"/>
      <c r="BS841" s="8"/>
      <c r="BT841" s="8"/>
      <c r="BU841" s="8"/>
      <c r="BV841" s="8"/>
      <c r="BW841" s="8"/>
      <c r="BX841" s="8"/>
      <c r="BY841" s="8"/>
      <c r="BZ841" s="8"/>
      <c r="CA841" s="8"/>
      <c r="CB841" s="8"/>
      <c r="CC841" s="8"/>
      <c r="CD841" s="8"/>
      <c r="CE841" s="8"/>
      <c r="CF841" s="8"/>
    </row>
    <row r="842" spans="1:84" ht="15.75" customHeight="1" x14ac:dyDescent="0.25">
      <c r="A842" s="8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27"/>
      <c r="W842" s="27"/>
      <c r="X842" s="27"/>
      <c r="Y842" s="27"/>
      <c r="Z842" s="27"/>
      <c r="AA842" s="8"/>
      <c r="AB842" s="8"/>
      <c r="AC842" s="8"/>
      <c r="AD842" s="8"/>
      <c r="AE842" s="8"/>
      <c r="AF842" s="8"/>
      <c r="AG842" s="8"/>
      <c r="AH842" s="8"/>
      <c r="AI842" s="8"/>
      <c r="AJ842" s="8"/>
      <c r="AK842" s="8"/>
      <c r="AL842" s="8"/>
      <c r="AM842" s="8"/>
      <c r="AN842" s="8"/>
      <c r="AO842" s="8"/>
      <c r="AP842" s="8"/>
      <c r="AQ842" s="8"/>
      <c r="AR842" s="8"/>
      <c r="AS842" s="8"/>
      <c r="AT842" s="8"/>
      <c r="AU842" s="8"/>
      <c r="AV842" s="8"/>
      <c r="AW842" s="8"/>
      <c r="AX842" s="8"/>
      <c r="AY842" s="8"/>
      <c r="AZ842" s="8"/>
      <c r="BA842" s="8"/>
      <c r="BB842" s="8"/>
      <c r="BC842" s="8"/>
      <c r="BD842" s="8"/>
      <c r="BE842" s="8"/>
      <c r="BF842" s="8"/>
      <c r="BG842" s="8"/>
      <c r="BH842" s="8"/>
      <c r="BI842" s="8"/>
      <c r="BJ842" s="8"/>
      <c r="BK842" s="8"/>
      <c r="BL842" s="8"/>
      <c r="BM842" s="8"/>
      <c r="BN842" s="8"/>
      <c r="BO842" s="8"/>
      <c r="BP842" s="8"/>
      <c r="BQ842" s="8"/>
      <c r="BR842" s="8"/>
      <c r="BS842" s="8"/>
      <c r="BT842" s="8"/>
      <c r="BU842" s="8"/>
      <c r="BV842" s="8"/>
      <c r="BW842" s="8"/>
      <c r="BX842" s="8"/>
      <c r="BY842" s="8"/>
      <c r="BZ842" s="8"/>
      <c r="CA842" s="8"/>
      <c r="CB842" s="8"/>
      <c r="CC842" s="8"/>
      <c r="CD842" s="8"/>
      <c r="CE842" s="8"/>
      <c r="CF842" s="8"/>
    </row>
    <row r="843" spans="1:84" ht="15.75" customHeight="1" x14ac:dyDescent="0.25">
      <c r="A843" s="8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27"/>
      <c r="W843" s="27"/>
      <c r="X843" s="27"/>
      <c r="Y843" s="27"/>
      <c r="Z843" s="27"/>
      <c r="AA843" s="8"/>
      <c r="AB843" s="8"/>
      <c r="AC843" s="8"/>
      <c r="AD843" s="8"/>
      <c r="AE843" s="8"/>
      <c r="AF843" s="8"/>
      <c r="AG843" s="8"/>
      <c r="AH843" s="8"/>
      <c r="AI843" s="8"/>
      <c r="AJ843" s="8"/>
      <c r="AK843" s="8"/>
      <c r="AL843" s="8"/>
      <c r="AM843" s="8"/>
      <c r="AN843" s="8"/>
      <c r="AO843" s="8"/>
      <c r="AP843" s="8"/>
      <c r="AQ843" s="8"/>
      <c r="AR843" s="8"/>
      <c r="AS843" s="8"/>
      <c r="AT843" s="8"/>
      <c r="AU843" s="8"/>
      <c r="AV843" s="8"/>
      <c r="AW843" s="8"/>
      <c r="AX843" s="8"/>
      <c r="AY843" s="8"/>
      <c r="AZ843" s="8"/>
      <c r="BA843" s="8"/>
      <c r="BB843" s="8"/>
      <c r="BC843" s="8"/>
      <c r="BD843" s="8"/>
      <c r="BE843" s="8"/>
      <c r="BF843" s="8"/>
      <c r="BG843" s="8"/>
      <c r="BH843" s="8"/>
      <c r="BI843" s="8"/>
      <c r="BJ843" s="8"/>
      <c r="BK843" s="8"/>
      <c r="BL843" s="8"/>
      <c r="BM843" s="8"/>
      <c r="BN843" s="8"/>
      <c r="BO843" s="8"/>
      <c r="BP843" s="8"/>
      <c r="BQ843" s="8"/>
      <c r="BR843" s="8"/>
      <c r="BS843" s="8"/>
      <c r="BT843" s="8"/>
      <c r="BU843" s="8"/>
      <c r="BV843" s="8"/>
      <c r="BW843" s="8"/>
      <c r="BX843" s="8"/>
      <c r="BY843" s="8"/>
      <c r="BZ843" s="8"/>
      <c r="CA843" s="8"/>
      <c r="CB843" s="8"/>
      <c r="CC843" s="8"/>
      <c r="CD843" s="8"/>
      <c r="CE843" s="8"/>
      <c r="CF843" s="8"/>
    </row>
    <row r="844" spans="1:84" ht="15.75" customHeight="1" x14ac:dyDescent="0.25">
      <c r="A844" s="8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27"/>
      <c r="W844" s="27"/>
      <c r="X844" s="27"/>
      <c r="Y844" s="27"/>
      <c r="Z844" s="27"/>
      <c r="AA844" s="8"/>
      <c r="AB844" s="8"/>
      <c r="AC844" s="8"/>
      <c r="AD844" s="8"/>
      <c r="AE844" s="8"/>
      <c r="AF844" s="8"/>
      <c r="AG844" s="8"/>
      <c r="AH844" s="8"/>
      <c r="AI844" s="8"/>
      <c r="AJ844" s="8"/>
      <c r="AK844" s="8"/>
      <c r="AL844" s="8"/>
      <c r="AM844" s="8"/>
      <c r="AN844" s="8"/>
      <c r="AO844" s="8"/>
      <c r="AP844" s="8"/>
      <c r="AQ844" s="8"/>
      <c r="AR844" s="8"/>
      <c r="AS844" s="8"/>
      <c r="AT844" s="8"/>
      <c r="AU844" s="8"/>
      <c r="AV844" s="8"/>
      <c r="AW844" s="8"/>
      <c r="AX844" s="8"/>
      <c r="AY844" s="8"/>
      <c r="AZ844" s="8"/>
      <c r="BA844" s="8"/>
      <c r="BB844" s="8"/>
      <c r="BC844" s="8"/>
      <c r="BD844" s="8"/>
      <c r="BE844" s="8"/>
      <c r="BF844" s="8"/>
      <c r="BG844" s="8"/>
      <c r="BH844" s="8"/>
      <c r="BI844" s="8"/>
      <c r="BJ844" s="8"/>
      <c r="BK844" s="8"/>
      <c r="BL844" s="8"/>
      <c r="BM844" s="8"/>
      <c r="BN844" s="8"/>
      <c r="BO844" s="8"/>
      <c r="BP844" s="8"/>
      <c r="BQ844" s="8"/>
      <c r="BR844" s="8"/>
      <c r="BS844" s="8"/>
      <c r="BT844" s="8"/>
      <c r="BU844" s="8"/>
      <c r="BV844" s="8"/>
      <c r="BW844" s="8"/>
      <c r="BX844" s="8"/>
      <c r="BY844" s="8"/>
      <c r="BZ844" s="8"/>
      <c r="CA844" s="8"/>
      <c r="CB844" s="8"/>
      <c r="CC844" s="8"/>
      <c r="CD844" s="8"/>
      <c r="CE844" s="8"/>
      <c r="CF844" s="8"/>
    </row>
    <row r="845" spans="1:84" ht="15.75" customHeight="1" x14ac:dyDescent="0.25">
      <c r="A845" s="8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27"/>
      <c r="W845" s="27"/>
      <c r="X845" s="27"/>
      <c r="Y845" s="27"/>
      <c r="Z845" s="27"/>
      <c r="AA845" s="8"/>
      <c r="AB845" s="8"/>
      <c r="AC845" s="8"/>
      <c r="AD845" s="8"/>
      <c r="AE845" s="8"/>
      <c r="AF845" s="8"/>
      <c r="AG845" s="8"/>
      <c r="AH845" s="8"/>
      <c r="AI845" s="8"/>
      <c r="AJ845" s="8"/>
      <c r="AK845" s="8"/>
      <c r="AL845" s="8"/>
      <c r="AM845" s="8"/>
      <c r="AN845" s="8"/>
      <c r="AO845" s="8"/>
      <c r="AP845" s="8"/>
      <c r="AQ845" s="8"/>
      <c r="AR845" s="8"/>
      <c r="AS845" s="8"/>
      <c r="AT845" s="8"/>
      <c r="AU845" s="8"/>
      <c r="AV845" s="8"/>
      <c r="AW845" s="8"/>
      <c r="AX845" s="8"/>
      <c r="AY845" s="8"/>
      <c r="AZ845" s="8"/>
      <c r="BA845" s="8"/>
      <c r="BB845" s="8"/>
      <c r="BC845" s="8"/>
      <c r="BD845" s="8"/>
      <c r="BE845" s="8"/>
      <c r="BF845" s="8"/>
      <c r="BG845" s="8"/>
      <c r="BH845" s="8"/>
      <c r="BI845" s="8"/>
      <c r="BJ845" s="8"/>
      <c r="BK845" s="8"/>
      <c r="BL845" s="8"/>
      <c r="BM845" s="8"/>
      <c r="BN845" s="8"/>
      <c r="BO845" s="8"/>
      <c r="BP845" s="8"/>
      <c r="BQ845" s="8"/>
      <c r="BR845" s="8"/>
      <c r="BS845" s="8"/>
      <c r="BT845" s="8"/>
      <c r="BU845" s="8"/>
      <c r="BV845" s="8"/>
      <c r="BW845" s="8"/>
      <c r="BX845" s="8"/>
      <c r="BY845" s="8"/>
      <c r="BZ845" s="8"/>
      <c r="CA845" s="8"/>
      <c r="CB845" s="8"/>
      <c r="CC845" s="8"/>
      <c r="CD845" s="8"/>
      <c r="CE845" s="8"/>
      <c r="CF845" s="8"/>
    </row>
    <row r="846" spans="1:84" ht="15.75" customHeight="1" x14ac:dyDescent="0.25">
      <c r="A846" s="8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27"/>
      <c r="W846" s="27"/>
      <c r="X846" s="27"/>
      <c r="Y846" s="27"/>
      <c r="Z846" s="27"/>
      <c r="AA846" s="8"/>
      <c r="AB846" s="8"/>
      <c r="AC846" s="8"/>
      <c r="AD846" s="8"/>
      <c r="AE846" s="8"/>
      <c r="AF846" s="8"/>
      <c r="AG846" s="8"/>
      <c r="AH846" s="8"/>
      <c r="AI846" s="8"/>
      <c r="AJ846" s="8"/>
      <c r="AK846" s="8"/>
      <c r="AL846" s="8"/>
      <c r="AM846" s="8"/>
      <c r="AN846" s="8"/>
      <c r="AO846" s="8"/>
      <c r="AP846" s="8"/>
      <c r="AQ846" s="8"/>
      <c r="AR846" s="8"/>
      <c r="AS846" s="8"/>
      <c r="AT846" s="8"/>
      <c r="AU846" s="8"/>
      <c r="AV846" s="8"/>
      <c r="AW846" s="8"/>
      <c r="AX846" s="8"/>
      <c r="AY846" s="8"/>
      <c r="AZ846" s="8"/>
      <c r="BA846" s="8"/>
      <c r="BB846" s="8"/>
      <c r="BC846" s="8"/>
      <c r="BD846" s="8"/>
      <c r="BE846" s="8"/>
      <c r="BF846" s="8"/>
      <c r="BG846" s="8"/>
      <c r="BH846" s="8"/>
      <c r="BI846" s="8"/>
      <c r="BJ846" s="8"/>
      <c r="BK846" s="8"/>
      <c r="BL846" s="8"/>
      <c r="BM846" s="8"/>
      <c r="BN846" s="8"/>
      <c r="BO846" s="8"/>
      <c r="BP846" s="8"/>
      <c r="BQ846" s="8"/>
      <c r="BR846" s="8"/>
      <c r="BS846" s="8"/>
      <c r="BT846" s="8"/>
      <c r="BU846" s="8"/>
      <c r="BV846" s="8"/>
      <c r="BW846" s="8"/>
      <c r="BX846" s="8"/>
      <c r="BY846" s="8"/>
      <c r="BZ846" s="8"/>
      <c r="CA846" s="8"/>
      <c r="CB846" s="8"/>
      <c r="CC846" s="8"/>
      <c r="CD846" s="8"/>
      <c r="CE846" s="8"/>
      <c r="CF846" s="8"/>
    </row>
    <row r="847" spans="1:84" ht="15.75" customHeight="1" x14ac:dyDescent="0.25">
      <c r="A847" s="8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27"/>
      <c r="W847" s="27"/>
      <c r="X847" s="27"/>
      <c r="Y847" s="27"/>
      <c r="Z847" s="27"/>
      <c r="AA847" s="8"/>
      <c r="AB847" s="8"/>
      <c r="AC847" s="8"/>
      <c r="AD847" s="8"/>
      <c r="AE847" s="8"/>
      <c r="AF847" s="8"/>
      <c r="AG847" s="8"/>
      <c r="AH847" s="8"/>
      <c r="AI847" s="8"/>
      <c r="AJ847" s="8"/>
      <c r="AK847" s="8"/>
      <c r="AL847" s="8"/>
      <c r="AM847" s="8"/>
      <c r="AN847" s="8"/>
      <c r="AO847" s="8"/>
      <c r="AP847" s="8"/>
      <c r="AQ847" s="8"/>
      <c r="AR847" s="8"/>
      <c r="AS847" s="8"/>
      <c r="AT847" s="8"/>
      <c r="AU847" s="8"/>
      <c r="AV847" s="8"/>
      <c r="AW847" s="8"/>
      <c r="AX847" s="8"/>
      <c r="AY847" s="8"/>
      <c r="AZ847" s="8"/>
      <c r="BA847" s="8"/>
      <c r="BB847" s="8"/>
      <c r="BC847" s="8"/>
      <c r="BD847" s="8"/>
      <c r="BE847" s="8"/>
      <c r="BF847" s="8"/>
      <c r="BG847" s="8"/>
      <c r="BH847" s="8"/>
      <c r="BI847" s="8"/>
      <c r="BJ847" s="8"/>
      <c r="BK847" s="8"/>
      <c r="BL847" s="8"/>
      <c r="BM847" s="8"/>
      <c r="BN847" s="8"/>
      <c r="BO847" s="8"/>
      <c r="BP847" s="8"/>
      <c r="BQ847" s="8"/>
      <c r="BR847" s="8"/>
      <c r="BS847" s="8"/>
      <c r="BT847" s="8"/>
      <c r="BU847" s="8"/>
      <c r="BV847" s="8"/>
      <c r="BW847" s="8"/>
      <c r="BX847" s="8"/>
      <c r="BY847" s="8"/>
      <c r="BZ847" s="8"/>
      <c r="CA847" s="8"/>
      <c r="CB847" s="8"/>
      <c r="CC847" s="8"/>
      <c r="CD847" s="8"/>
      <c r="CE847" s="8"/>
      <c r="CF847" s="8"/>
    </row>
    <row r="848" spans="1:84" ht="15.75" customHeight="1" x14ac:dyDescent="0.25">
      <c r="A848" s="8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27"/>
      <c r="W848" s="27"/>
      <c r="X848" s="27"/>
      <c r="Y848" s="27"/>
      <c r="Z848" s="27"/>
      <c r="AA848" s="8"/>
      <c r="AB848" s="8"/>
      <c r="AC848" s="8"/>
      <c r="AD848" s="8"/>
      <c r="AE848" s="8"/>
      <c r="AF848" s="8"/>
      <c r="AG848" s="8"/>
      <c r="AH848" s="8"/>
      <c r="AI848" s="8"/>
      <c r="AJ848" s="8"/>
      <c r="AK848" s="8"/>
      <c r="AL848" s="8"/>
      <c r="AM848" s="8"/>
      <c r="AN848" s="8"/>
      <c r="AO848" s="8"/>
      <c r="AP848" s="8"/>
      <c r="AQ848" s="8"/>
      <c r="AR848" s="8"/>
      <c r="AS848" s="8"/>
      <c r="AT848" s="8"/>
      <c r="AU848" s="8"/>
      <c r="AV848" s="8"/>
      <c r="AW848" s="8"/>
      <c r="AX848" s="8"/>
      <c r="AY848" s="8"/>
      <c r="AZ848" s="8"/>
      <c r="BA848" s="8"/>
      <c r="BB848" s="8"/>
      <c r="BC848" s="8"/>
      <c r="BD848" s="8"/>
      <c r="BE848" s="8"/>
      <c r="BF848" s="8"/>
      <c r="BG848" s="8"/>
      <c r="BH848" s="8"/>
      <c r="BI848" s="8"/>
      <c r="BJ848" s="8"/>
      <c r="BK848" s="8"/>
      <c r="BL848" s="8"/>
      <c r="BM848" s="8"/>
      <c r="BN848" s="8"/>
      <c r="BO848" s="8"/>
      <c r="BP848" s="8"/>
      <c r="BQ848" s="8"/>
      <c r="BR848" s="8"/>
      <c r="BS848" s="8"/>
      <c r="BT848" s="8"/>
      <c r="BU848" s="8"/>
      <c r="BV848" s="8"/>
      <c r="BW848" s="8"/>
      <c r="BX848" s="8"/>
      <c r="BY848" s="8"/>
      <c r="BZ848" s="8"/>
      <c r="CA848" s="8"/>
      <c r="CB848" s="8"/>
      <c r="CC848" s="8"/>
      <c r="CD848" s="8"/>
      <c r="CE848" s="8"/>
      <c r="CF848" s="8"/>
    </row>
    <row r="849" spans="1:84" ht="15.75" customHeight="1" x14ac:dyDescent="0.25">
      <c r="A849" s="8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27"/>
      <c r="W849" s="27"/>
      <c r="X849" s="27"/>
      <c r="Y849" s="27"/>
      <c r="Z849" s="27"/>
      <c r="AA849" s="8"/>
      <c r="AB849" s="8"/>
      <c r="AC849" s="8"/>
      <c r="AD849" s="8"/>
      <c r="AE849" s="8"/>
      <c r="AF849" s="8"/>
      <c r="AG849" s="8"/>
      <c r="AH849" s="8"/>
      <c r="AI849" s="8"/>
      <c r="AJ849" s="8"/>
      <c r="AK849" s="8"/>
      <c r="AL849" s="8"/>
      <c r="AM849" s="8"/>
      <c r="AN849" s="8"/>
      <c r="AO849" s="8"/>
      <c r="AP849" s="8"/>
      <c r="AQ849" s="8"/>
      <c r="AR849" s="8"/>
      <c r="AS849" s="8"/>
      <c r="AT849" s="8"/>
      <c r="AU849" s="8"/>
      <c r="AV849" s="8"/>
      <c r="AW849" s="8"/>
      <c r="AX849" s="8"/>
      <c r="AY849" s="8"/>
      <c r="AZ849" s="8"/>
      <c r="BA849" s="8"/>
      <c r="BB849" s="8"/>
      <c r="BC849" s="8"/>
      <c r="BD849" s="8"/>
      <c r="BE849" s="8"/>
      <c r="BF849" s="8"/>
      <c r="BG849" s="8"/>
      <c r="BH849" s="8"/>
      <c r="BI849" s="8"/>
      <c r="BJ849" s="8"/>
      <c r="BK849" s="8"/>
      <c r="BL849" s="8"/>
      <c r="BM849" s="8"/>
      <c r="BN849" s="8"/>
      <c r="BO849" s="8"/>
      <c r="BP849" s="8"/>
      <c r="BQ849" s="8"/>
      <c r="BR849" s="8"/>
      <c r="BS849" s="8"/>
      <c r="BT849" s="8"/>
      <c r="BU849" s="8"/>
      <c r="BV849" s="8"/>
      <c r="BW849" s="8"/>
      <c r="BX849" s="8"/>
      <c r="BY849" s="8"/>
      <c r="BZ849" s="8"/>
      <c r="CA849" s="8"/>
      <c r="CB849" s="8"/>
      <c r="CC849" s="8"/>
      <c r="CD849" s="8"/>
      <c r="CE849" s="8"/>
      <c r="CF849" s="8"/>
    </row>
    <row r="850" spans="1:84" ht="15.75" customHeight="1" x14ac:dyDescent="0.25">
      <c r="A850" s="8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27"/>
      <c r="W850" s="27"/>
      <c r="X850" s="27"/>
      <c r="Y850" s="27"/>
      <c r="Z850" s="27"/>
      <c r="AA850" s="8"/>
      <c r="AB850" s="8"/>
      <c r="AC850" s="8"/>
      <c r="AD850" s="8"/>
      <c r="AE850" s="8"/>
      <c r="AF850" s="8"/>
      <c r="AG850" s="8"/>
      <c r="AH850" s="8"/>
      <c r="AI850" s="8"/>
      <c r="AJ850" s="8"/>
      <c r="AK850" s="8"/>
      <c r="AL850" s="8"/>
      <c r="AM850" s="8"/>
      <c r="AN850" s="8"/>
      <c r="AO850" s="8"/>
      <c r="AP850" s="8"/>
      <c r="AQ850" s="8"/>
      <c r="AR850" s="8"/>
      <c r="AS850" s="8"/>
      <c r="AT850" s="8"/>
      <c r="AU850" s="8"/>
      <c r="AV850" s="8"/>
      <c r="AW850" s="8"/>
      <c r="AX850" s="8"/>
      <c r="AY850" s="8"/>
      <c r="AZ850" s="8"/>
      <c r="BA850" s="8"/>
      <c r="BB850" s="8"/>
      <c r="BC850" s="8"/>
      <c r="BD850" s="8"/>
      <c r="BE850" s="8"/>
      <c r="BF850" s="8"/>
      <c r="BG850" s="8"/>
      <c r="BH850" s="8"/>
      <c r="BI850" s="8"/>
      <c r="BJ850" s="8"/>
      <c r="BK850" s="8"/>
      <c r="BL850" s="8"/>
      <c r="BM850" s="8"/>
      <c r="BN850" s="8"/>
      <c r="BO850" s="8"/>
      <c r="BP850" s="8"/>
      <c r="BQ850" s="8"/>
      <c r="BR850" s="8"/>
      <c r="BS850" s="8"/>
      <c r="BT850" s="8"/>
      <c r="BU850" s="8"/>
      <c r="BV850" s="8"/>
      <c r="BW850" s="8"/>
      <c r="BX850" s="8"/>
      <c r="BY850" s="8"/>
      <c r="BZ850" s="8"/>
      <c r="CA850" s="8"/>
      <c r="CB850" s="8"/>
      <c r="CC850" s="8"/>
      <c r="CD850" s="8"/>
      <c r="CE850" s="8"/>
      <c r="CF850" s="8"/>
    </row>
    <row r="851" spans="1:84" ht="15.75" customHeight="1" x14ac:dyDescent="0.25">
      <c r="A851" s="8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27"/>
      <c r="W851" s="27"/>
      <c r="X851" s="27"/>
      <c r="Y851" s="27"/>
      <c r="Z851" s="27"/>
      <c r="AA851" s="8"/>
      <c r="AB851" s="8"/>
      <c r="AC851" s="8"/>
      <c r="AD851" s="8"/>
      <c r="AE851" s="8"/>
      <c r="AF851" s="8"/>
      <c r="AG851" s="8"/>
      <c r="AH851" s="8"/>
      <c r="AI851" s="8"/>
      <c r="AJ851" s="8"/>
      <c r="AK851" s="8"/>
      <c r="AL851" s="8"/>
      <c r="AM851" s="8"/>
      <c r="AN851" s="8"/>
      <c r="AO851" s="8"/>
      <c r="AP851" s="8"/>
      <c r="AQ851" s="8"/>
      <c r="AR851" s="8"/>
      <c r="AS851" s="8"/>
      <c r="AT851" s="8"/>
      <c r="AU851" s="8"/>
      <c r="AV851" s="8"/>
      <c r="AW851" s="8"/>
      <c r="AX851" s="8"/>
      <c r="AY851" s="8"/>
      <c r="AZ851" s="8"/>
      <c r="BA851" s="8"/>
      <c r="BB851" s="8"/>
      <c r="BC851" s="8"/>
      <c r="BD851" s="8"/>
      <c r="BE851" s="8"/>
      <c r="BF851" s="8"/>
      <c r="BG851" s="8"/>
      <c r="BH851" s="8"/>
      <c r="BI851" s="8"/>
      <c r="BJ851" s="8"/>
      <c r="BK851" s="8"/>
      <c r="BL851" s="8"/>
      <c r="BM851" s="8"/>
      <c r="BN851" s="8"/>
      <c r="BO851" s="8"/>
      <c r="BP851" s="8"/>
      <c r="BQ851" s="8"/>
      <c r="BR851" s="8"/>
      <c r="BS851" s="8"/>
      <c r="BT851" s="8"/>
      <c r="BU851" s="8"/>
      <c r="BV851" s="8"/>
      <c r="BW851" s="8"/>
      <c r="BX851" s="8"/>
      <c r="BY851" s="8"/>
      <c r="BZ851" s="8"/>
      <c r="CA851" s="8"/>
      <c r="CB851" s="8"/>
      <c r="CC851" s="8"/>
      <c r="CD851" s="8"/>
      <c r="CE851" s="8"/>
      <c r="CF851" s="8"/>
    </row>
    <row r="852" spans="1:84" ht="15.75" customHeight="1" x14ac:dyDescent="0.25">
      <c r="A852" s="8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27"/>
      <c r="W852" s="27"/>
      <c r="X852" s="27"/>
      <c r="Y852" s="27"/>
      <c r="Z852" s="27"/>
      <c r="AA852" s="8"/>
      <c r="AB852" s="8"/>
      <c r="AC852" s="8"/>
      <c r="AD852" s="8"/>
      <c r="AE852" s="8"/>
      <c r="AF852" s="8"/>
      <c r="AG852" s="8"/>
      <c r="AH852" s="8"/>
      <c r="AI852" s="8"/>
      <c r="AJ852" s="8"/>
      <c r="AK852" s="8"/>
      <c r="AL852" s="8"/>
      <c r="AM852" s="8"/>
      <c r="AN852" s="8"/>
      <c r="AO852" s="8"/>
      <c r="AP852" s="8"/>
      <c r="AQ852" s="8"/>
      <c r="AR852" s="8"/>
      <c r="AS852" s="8"/>
      <c r="AT852" s="8"/>
      <c r="AU852" s="8"/>
      <c r="AV852" s="8"/>
      <c r="AW852" s="8"/>
      <c r="AX852" s="8"/>
      <c r="AY852" s="8"/>
      <c r="AZ852" s="8"/>
      <c r="BA852" s="8"/>
      <c r="BB852" s="8"/>
      <c r="BC852" s="8"/>
      <c r="BD852" s="8"/>
      <c r="BE852" s="8"/>
      <c r="BF852" s="8"/>
      <c r="BG852" s="8"/>
      <c r="BH852" s="8"/>
      <c r="BI852" s="8"/>
      <c r="BJ852" s="8"/>
      <c r="BK852" s="8"/>
      <c r="BL852" s="8"/>
      <c r="BM852" s="8"/>
      <c r="BN852" s="8"/>
      <c r="BO852" s="8"/>
      <c r="BP852" s="8"/>
      <c r="BQ852" s="8"/>
      <c r="BR852" s="8"/>
      <c r="BS852" s="8"/>
      <c r="BT852" s="8"/>
      <c r="BU852" s="8"/>
      <c r="BV852" s="8"/>
      <c r="BW852" s="8"/>
      <c r="BX852" s="8"/>
      <c r="BY852" s="8"/>
      <c r="BZ852" s="8"/>
      <c r="CA852" s="8"/>
      <c r="CB852" s="8"/>
      <c r="CC852" s="8"/>
      <c r="CD852" s="8"/>
      <c r="CE852" s="8"/>
      <c r="CF852" s="8"/>
    </row>
    <row r="853" spans="1:84" ht="15.75" customHeight="1" x14ac:dyDescent="0.25">
      <c r="A853" s="8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27"/>
      <c r="W853" s="27"/>
      <c r="X853" s="27"/>
      <c r="Y853" s="27"/>
      <c r="Z853" s="27"/>
      <c r="AA853" s="8"/>
      <c r="AB853" s="8"/>
      <c r="AC853" s="8"/>
      <c r="AD853" s="8"/>
      <c r="AE853" s="8"/>
      <c r="AF853" s="8"/>
      <c r="AG853" s="8"/>
      <c r="AH853" s="8"/>
      <c r="AI853" s="8"/>
      <c r="AJ853" s="8"/>
      <c r="AK853" s="8"/>
      <c r="AL853" s="8"/>
      <c r="AM853" s="8"/>
      <c r="AN853" s="8"/>
      <c r="AO853" s="8"/>
      <c r="AP853" s="8"/>
      <c r="AQ853" s="8"/>
      <c r="AR853" s="8"/>
      <c r="AS853" s="8"/>
      <c r="AT853" s="8"/>
      <c r="AU853" s="8"/>
      <c r="AV853" s="8"/>
      <c r="AW853" s="8"/>
      <c r="AX853" s="8"/>
      <c r="AY853" s="8"/>
      <c r="AZ853" s="8"/>
      <c r="BA853" s="8"/>
      <c r="BB853" s="8"/>
      <c r="BC853" s="8"/>
      <c r="BD853" s="8"/>
      <c r="BE853" s="8"/>
      <c r="BF853" s="8"/>
      <c r="BG853" s="8"/>
      <c r="BH853" s="8"/>
      <c r="BI853" s="8"/>
      <c r="BJ853" s="8"/>
      <c r="BK853" s="8"/>
      <c r="BL853" s="8"/>
      <c r="BM853" s="8"/>
      <c r="BN853" s="8"/>
      <c r="BO853" s="8"/>
      <c r="BP853" s="8"/>
      <c r="BQ853" s="8"/>
      <c r="BR853" s="8"/>
      <c r="BS853" s="8"/>
      <c r="BT853" s="8"/>
      <c r="BU853" s="8"/>
      <c r="BV853" s="8"/>
      <c r="BW853" s="8"/>
      <c r="BX853" s="8"/>
      <c r="BY853" s="8"/>
      <c r="BZ853" s="8"/>
      <c r="CA853" s="8"/>
      <c r="CB853" s="8"/>
      <c r="CC853" s="8"/>
      <c r="CD853" s="8"/>
      <c r="CE853" s="8"/>
      <c r="CF853" s="8"/>
    </row>
    <row r="854" spans="1:84" ht="15.75" customHeight="1" x14ac:dyDescent="0.25">
      <c r="A854" s="8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27"/>
      <c r="W854" s="27"/>
      <c r="X854" s="27"/>
      <c r="Y854" s="27"/>
      <c r="Z854" s="27"/>
      <c r="AA854" s="8"/>
      <c r="AB854" s="8"/>
      <c r="AC854" s="8"/>
      <c r="AD854" s="8"/>
      <c r="AE854" s="8"/>
      <c r="AF854" s="8"/>
      <c r="AG854" s="8"/>
      <c r="AH854" s="8"/>
      <c r="AI854" s="8"/>
      <c r="AJ854" s="8"/>
      <c r="AK854" s="8"/>
      <c r="AL854" s="8"/>
      <c r="AM854" s="8"/>
      <c r="AN854" s="8"/>
      <c r="AO854" s="8"/>
      <c r="AP854" s="8"/>
      <c r="AQ854" s="8"/>
      <c r="AR854" s="8"/>
      <c r="AS854" s="8"/>
      <c r="AT854" s="8"/>
      <c r="AU854" s="8"/>
      <c r="AV854" s="8"/>
      <c r="AW854" s="8"/>
      <c r="AX854" s="8"/>
      <c r="AY854" s="8"/>
      <c r="AZ854" s="8"/>
      <c r="BA854" s="8"/>
      <c r="BB854" s="8"/>
      <c r="BC854" s="8"/>
      <c r="BD854" s="8"/>
      <c r="BE854" s="8"/>
      <c r="BF854" s="8"/>
      <c r="BG854" s="8"/>
      <c r="BH854" s="8"/>
      <c r="BI854" s="8"/>
      <c r="BJ854" s="8"/>
      <c r="BK854" s="8"/>
      <c r="BL854" s="8"/>
      <c r="BM854" s="8"/>
      <c r="BN854" s="8"/>
      <c r="BO854" s="8"/>
      <c r="BP854" s="8"/>
      <c r="BQ854" s="8"/>
      <c r="BR854" s="8"/>
      <c r="BS854" s="8"/>
      <c r="BT854" s="8"/>
      <c r="BU854" s="8"/>
      <c r="BV854" s="8"/>
      <c r="BW854" s="8"/>
      <c r="BX854" s="8"/>
      <c r="BY854" s="8"/>
      <c r="BZ854" s="8"/>
      <c r="CA854" s="8"/>
      <c r="CB854" s="8"/>
      <c r="CC854" s="8"/>
      <c r="CD854" s="8"/>
      <c r="CE854" s="8"/>
      <c r="CF854" s="8"/>
    </row>
    <row r="855" spans="1:84" ht="15.75" customHeight="1" x14ac:dyDescent="0.25">
      <c r="A855" s="8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27"/>
      <c r="W855" s="27"/>
      <c r="X855" s="27"/>
      <c r="Y855" s="27"/>
      <c r="Z855" s="27"/>
      <c r="AA855" s="8"/>
      <c r="AB855" s="8"/>
      <c r="AC855" s="8"/>
      <c r="AD855" s="8"/>
      <c r="AE855" s="8"/>
      <c r="AF855" s="8"/>
      <c r="AG855" s="8"/>
      <c r="AH855" s="8"/>
      <c r="AI855" s="8"/>
      <c r="AJ855" s="8"/>
      <c r="AK855" s="8"/>
      <c r="AL855" s="8"/>
      <c r="AM855" s="8"/>
      <c r="AN855" s="8"/>
      <c r="AO855" s="8"/>
      <c r="AP855" s="8"/>
      <c r="AQ855" s="8"/>
      <c r="AR855" s="8"/>
      <c r="AS855" s="8"/>
      <c r="AT855" s="8"/>
      <c r="AU855" s="8"/>
      <c r="AV855" s="8"/>
      <c r="AW855" s="8"/>
      <c r="AX855" s="8"/>
      <c r="AY855" s="8"/>
      <c r="AZ855" s="8"/>
      <c r="BA855" s="8"/>
      <c r="BB855" s="8"/>
      <c r="BC855" s="8"/>
      <c r="BD855" s="8"/>
      <c r="BE855" s="8"/>
      <c r="BF855" s="8"/>
      <c r="BG855" s="8"/>
      <c r="BH855" s="8"/>
      <c r="BI855" s="8"/>
      <c r="BJ855" s="8"/>
      <c r="BK855" s="8"/>
      <c r="BL855" s="8"/>
      <c r="BM855" s="8"/>
      <c r="BN855" s="8"/>
      <c r="BO855" s="8"/>
      <c r="BP855" s="8"/>
      <c r="BQ855" s="8"/>
      <c r="BR855" s="8"/>
      <c r="BS855" s="8"/>
      <c r="BT855" s="8"/>
      <c r="BU855" s="8"/>
      <c r="BV855" s="8"/>
      <c r="BW855" s="8"/>
      <c r="BX855" s="8"/>
      <c r="BY855" s="8"/>
      <c r="BZ855" s="8"/>
      <c r="CA855" s="8"/>
      <c r="CB855" s="8"/>
      <c r="CC855" s="8"/>
      <c r="CD855" s="8"/>
      <c r="CE855" s="8"/>
      <c r="CF855" s="8"/>
    </row>
    <row r="856" spans="1:84" ht="15.75" customHeight="1" x14ac:dyDescent="0.25">
      <c r="A856" s="8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27"/>
      <c r="W856" s="27"/>
      <c r="X856" s="27"/>
      <c r="Y856" s="27"/>
      <c r="Z856" s="27"/>
      <c r="AA856" s="8"/>
      <c r="AB856" s="8"/>
      <c r="AC856" s="8"/>
      <c r="AD856" s="8"/>
      <c r="AE856" s="8"/>
      <c r="AF856" s="8"/>
      <c r="AG856" s="8"/>
      <c r="AH856" s="8"/>
      <c r="AI856" s="8"/>
      <c r="AJ856" s="8"/>
      <c r="AK856" s="8"/>
      <c r="AL856" s="8"/>
      <c r="AM856" s="8"/>
      <c r="AN856" s="8"/>
      <c r="AO856" s="8"/>
      <c r="AP856" s="8"/>
      <c r="AQ856" s="8"/>
      <c r="AR856" s="8"/>
      <c r="AS856" s="8"/>
      <c r="AT856" s="8"/>
      <c r="AU856" s="8"/>
      <c r="AV856" s="8"/>
      <c r="AW856" s="8"/>
      <c r="AX856" s="8"/>
      <c r="AY856" s="8"/>
      <c r="AZ856" s="8"/>
      <c r="BA856" s="8"/>
      <c r="BB856" s="8"/>
      <c r="BC856" s="8"/>
      <c r="BD856" s="8"/>
      <c r="BE856" s="8"/>
      <c r="BF856" s="8"/>
      <c r="BG856" s="8"/>
      <c r="BH856" s="8"/>
      <c r="BI856" s="8"/>
      <c r="BJ856" s="8"/>
      <c r="BK856" s="8"/>
      <c r="BL856" s="8"/>
      <c r="BM856" s="8"/>
      <c r="BN856" s="8"/>
      <c r="BO856" s="8"/>
      <c r="BP856" s="8"/>
      <c r="BQ856" s="8"/>
      <c r="BR856" s="8"/>
      <c r="BS856" s="8"/>
      <c r="BT856" s="8"/>
      <c r="BU856" s="8"/>
      <c r="BV856" s="8"/>
      <c r="BW856" s="8"/>
      <c r="BX856" s="8"/>
      <c r="BY856" s="8"/>
      <c r="BZ856" s="8"/>
      <c r="CA856" s="8"/>
      <c r="CB856" s="8"/>
      <c r="CC856" s="8"/>
      <c r="CD856" s="8"/>
      <c r="CE856" s="8"/>
      <c r="CF856" s="8"/>
    </row>
    <row r="857" spans="1:84" ht="15.75" customHeight="1" x14ac:dyDescent="0.25">
      <c r="A857" s="8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27"/>
      <c r="W857" s="27"/>
      <c r="X857" s="27"/>
      <c r="Y857" s="27"/>
      <c r="Z857" s="27"/>
      <c r="AA857" s="8"/>
      <c r="AB857" s="8"/>
      <c r="AC857" s="8"/>
      <c r="AD857" s="8"/>
      <c r="AE857" s="8"/>
      <c r="AF857" s="8"/>
      <c r="AG857" s="8"/>
      <c r="AH857" s="8"/>
      <c r="AI857" s="8"/>
      <c r="AJ857" s="8"/>
      <c r="AK857" s="8"/>
      <c r="AL857" s="8"/>
      <c r="AM857" s="8"/>
      <c r="AN857" s="8"/>
      <c r="AO857" s="8"/>
      <c r="AP857" s="8"/>
      <c r="AQ857" s="8"/>
      <c r="AR857" s="8"/>
      <c r="AS857" s="8"/>
      <c r="AT857" s="8"/>
      <c r="AU857" s="8"/>
      <c r="AV857" s="8"/>
      <c r="AW857" s="8"/>
      <c r="AX857" s="8"/>
      <c r="AY857" s="8"/>
      <c r="AZ857" s="8"/>
      <c r="BA857" s="8"/>
      <c r="BB857" s="8"/>
      <c r="BC857" s="8"/>
      <c r="BD857" s="8"/>
      <c r="BE857" s="8"/>
      <c r="BF857" s="8"/>
      <c r="BG857" s="8"/>
      <c r="BH857" s="8"/>
      <c r="BI857" s="8"/>
      <c r="BJ857" s="8"/>
      <c r="BK857" s="8"/>
      <c r="BL857" s="8"/>
      <c r="BM857" s="8"/>
      <c r="BN857" s="8"/>
      <c r="BO857" s="8"/>
      <c r="BP857" s="8"/>
      <c r="BQ857" s="8"/>
      <c r="BR857" s="8"/>
      <c r="BS857" s="8"/>
      <c r="BT857" s="8"/>
      <c r="BU857" s="8"/>
      <c r="BV857" s="8"/>
      <c r="BW857" s="8"/>
      <c r="BX857" s="8"/>
      <c r="BY857" s="8"/>
      <c r="BZ857" s="8"/>
      <c r="CA857" s="8"/>
      <c r="CB857" s="8"/>
      <c r="CC857" s="8"/>
      <c r="CD857" s="8"/>
      <c r="CE857" s="8"/>
      <c r="CF857" s="8"/>
    </row>
    <row r="858" spans="1:84" ht="15.75" customHeight="1" x14ac:dyDescent="0.25">
      <c r="A858" s="8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27"/>
      <c r="W858" s="27"/>
      <c r="X858" s="27"/>
      <c r="Y858" s="27"/>
      <c r="Z858" s="27"/>
      <c r="AA858" s="8"/>
      <c r="AB858" s="8"/>
      <c r="AC858" s="8"/>
      <c r="AD858" s="8"/>
      <c r="AE858" s="8"/>
      <c r="AF858" s="8"/>
      <c r="AG858" s="8"/>
      <c r="AH858" s="8"/>
      <c r="AI858" s="8"/>
      <c r="AJ858" s="8"/>
      <c r="AK858" s="8"/>
      <c r="AL858" s="8"/>
      <c r="AM858" s="8"/>
      <c r="AN858" s="8"/>
      <c r="AO858" s="8"/>
      <c r="AP858" s="8"/>
      <c r="AQ858" s="8"/>
      <c r="AR858" s="8"/>
      <c r="AS858" s="8"/>
      <c r="AT858" s="8"/>
      <c r="AU858" s="8"/>
      <c r="AV858" s="8"/>
      <c r="AW858" s="8"/>
      <c r="AX858" s="8"/>
      <c r="AY858" s="8"/>
      <c r="AZ858" s="8"/>
      <c r="BA858" s="8"/>
      <c r="BB858" s="8"/>
      <c r="BC858" s="8"/>
      <c r="BD858" s="8"/>
      <c r="BE858" s="8"/>
      <c r="BF858" s="8"/>
      <c r="BG858" s="8"/>
      <c r="BH858" s="8"/>
      <c r="BI858" s="8"/>
      <c r="BJ858" s="8"/>
      <c r="BK858" s="8"/>
      <c r="BL858" s="8"/>
      <c r="BM858" s="8"/>
      <c r="BN858" s="8"/>
      <c r="BO858" s="8"/>
      <c r="BP858" s="8"/>
      <c r="BQ858" s="8"/>
      <c r="BR858" s="8"/>
      <c r="BS858" s="8"/>
      <c r="BT858" s="8"/>
      <c r="BU858" s="8"/>
      <c r="BV858" s="8"/>
      <c r="BW858" s="8"/>
      <c r="BX858" s="8"/>
      <c r="BY858" s="8"/>
      <c r="BZ858" s="8"/>
      <c r="CA858" s="8"/>
      <c r="CB858" s="8"/>
      <c r="CC858" s="8"/>
      <c r="CD858" s="8"/>
      <c r="CE858" s="8"/>
      <c r="CF858" s="8"/>
    </row>
    <row r="859" spans="1:84" ht="15.75" customHeight="1" x14ac:dyDescent="0.25">
      <c r="A859" s="8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27"/>
      <c r="W859" s="27"/>
      <c r="X859" s="27"/>
      <c r="Y859" s="27"/>
      <c r="Z859" s="27"/>
      <c r="AA859" s="8"/>
      <c r="AB859" s="8"/>
      <c r="AC859" s="8"/>
      <c r="AD859" s="8"/>
      <c r="AE859" s="8"/>
      <c r="AF859" s="8"/>
      <c r="AG859" s="8"/>
      <c r="AH859" s="8"/>
      <c r="AI859" s="8"/>
      <c r="AJ859" s="8"/>
      <c r="AK859" s="8"/>
      <c r="AL859" s="8"/>
      <c r="AM859" s="8"/>
      <c r="AN859" s="8"/>
      <c r="AO859" s="8"/>
      <c r="AP859" s="8"/>
      <c r="AQ859" s="8"/>
      <c r="AR859" s="8"/>
      <c r="AS859" s="8"/>
      <c r="AT859" s="8"/>
      <c r="AU859" s="8"/>
      <c r="AV859" s="8"/>
      <c r="AW859" s="8"/>
      <c r="AX859" s="8"/>
      <c r="AY859" s="8"/>
      <c r="AZ859" s="8"/>
      <c r="BA859" s="8"/>
      <c r="BB859" s="8"/>
      <c r="BC859" s="8"/>
      <c r="BD859" s="8"/>
      <c r="BE859" s="8"/>
      <c r="BF859" s="8"/>
      <c r="BG859" s="8"/>
      <c r="BH859" s="8"/>
      <c r="BI859" s="8"/>
      <c r="BJ859" s="8"/>
      <c r="BK859" s="8"/>
      <c r="BL859" s="8"/>
      <c r="BM859" s="8"/>
      <c r="BN859" s="8"/>
      <c r="BO859" s="8"/>
      <c r="BP859" s="8"/>
      <c r="BQ859" s="8"/>
      <c r="BR859" s="8"/>
      <c r="BS859" s="8"/>
      <c r="BT859" s="8"/>
      <c r="BU859" s="8"/>
      <c r="BV859" s="8"/>
      <c r="BW859" s="8"/>
      <c r="BX859" s="8"/>
      <c r="BY859" s="8"/>
      <c r="BZ859" s="8"/>
      <c r="CA859" s="8"/>
      <c r="CB859" s="8"/>
      <c r="CC859" s="8"/>
      <c r="CD859" s="8"/>
      <c r="CE859" s="8"/>
      <c r="CF859" s="8"/>
    </row>
    <row r="860" spans="1:84" ht="15.75" customHeight="1" x14ac:dyDescent="0.25">
      <c r="A860" s="8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27"/>
      <c r="W860" s="27"/>
      <c r="X860" s="27"/>
      <c r="Y860" s="27"/>
      <c r="Z860" s="27"/>
      <c r="AA860" s="8"/>
      <c r="AB860" s="8"/>
      <c r="AC860" s="8"/>
      <c r="AD860" s="8"/>
      <c r="AE860" s="8"/>
      <c r="AF860" s="8"/>
      <c r="AG860" s="8"/>
      <c r="AH860" s="8"/>
      <c r="AI860" s="8"/>
      <c r="AJ860" s="8"/>
      <c r="AK860" s="8"/>
      <c r="AL860" s="8"/>
      <c r="AM860" s="8"/>
      <c r="AN860" s="8"/>
      <c r="AO860" s="8"/>
      <c r="AP860" s="8"/>
      <c r="AQ860" s="8"/>
      <c r="AR860" s="8"/>
      <c r="AS860" s="8"/>
      <c r="AT860" s="8"/>
      <c r="AU860" s="8"/>
      <c r="AV860" s="8"/>
      <c r="AW860" s="8"/>
      <c r="AX860" s="8"/>
      <c r="AY860" s="8"/>
      <c r="AZ860" s="8"/>
      <c r="BA860" s="8"/>
      <c r="BB860" s="8"/>
      <c r="BC860" s="8"/>
      <c r="BD860" s="8"/>
      <c r="BE860" s="8"/>
      <c r="BF860" s="8"/>
      <c r="BG860" s="8"/>
      <c r="BH860" s="8"/>
      <c r="BI860" s="8"/>
      <c r="BJ860" s="8"/>
      <c r="BK860" s="8"/>
      <c r="BL860" s="8"/>
      <c r="BM860" s="8"/>
      <c r="BN860" s="8"/>
      <c r="BO860" s="8"/>
      <c r="BP860" s="8"/>
      <c r="BQ860" s="8"/>
      <c r="BR860" s="8"/>
      <c r="BS860" s="8"/>
      <c r="BT860" s="8"/>
      <c r="BU860" s="8"/>
      <c r="BV860" s="8"/>
      <c r="BW860" s="8"/>
      <c r="BX860" s="8"/>
      <c r="BY860" s="8"/>
      <c r="BZ860" s="8"/>
      <c r="CA860" s="8"/>
      <c r="CB860" s="8"/>
      <c r="CC860" s="8"/>
      <c r="CD860" s="8"/>
      <c r="CE860" s="8"/>
      <c r="CF860" s="8"/>
    </row>
    <row r="861" spans="1:84" ht="15.75" customHeight="1" x14ac:dyDescent="0.25">
      <c r="A861" s="8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27"/>
      <c r="W861" s="27"/>
      <c r="X861" s="27"/>
      <c r="Y861" s="27"/>
      <c r="Z861" s="27"/>
      <c r="AA861" s="8"/>
      <c r="AB861" s="8"/>
      <c r="AC861" s="8"/>
      <c r="AD861" s="8"/>
      <c r="AE861" s="8"/>
      <c r="AF861" s="8"/>
      <c r="AG861" s="8"/>
      <c r="AH861" s="8"/>
      <c r="AI861" s="8"/>
      <c r="AJ861" s="8"/>
      <c r="AK861" s="8"/>
      <c r="AL861" s="8"/>
      <c r="AM861" s="8"/>
      <c r="AN861" s="8"/>
      <c r="AO861" s="8"/>
      <c r="AP861" s="8"/>
      <c r="AQ861" s="8"/>
      <c r="AR861" s="8"/>
      <c r="AS861" s="8"/>
      <c r="AT861" s="8"/>
      <c r="AU861" s="8"/>
      <c r="AV861" s="8"/>
      <c r="AW861" s="8"/>
      <c r="AX861" s="8"/>
      <c r="AY861" s="8"/>
      <c r="AZ861" s="8"/>
      <c r="BA861" s="8"/>
      <c r="BB861" s="8"/>
      <c r="BC861" s="8"/>
      <c r="BD861" s="8"/>
      <c r="BE861" s="8"/>
      <c r="BF861" s="8"/>
      <c r="BG861" s="8"/>
      <c r="BH861" s="8"/>
      <c r="BI861" s="8"/>
      <c r="BJ861" s="8"/>
      <c r="BK861" s="8"/>
      <c r="BL861" s="8"/>
      <c r="BM861" s="8"/>
      <c r="BN861" s="8"/>
      <c r="BO861" s="8"/>
      <c r="BP861" s="8"/>
      <c r="BQ861" s="8"/>
      <c r="BR861" s="8"/>
      <c r="BS861" s="8"/>
      <c r="BT861" s="8"/>
      <c r="BU861" s="8"/>
      <c r="BV861" s="8"/>
      <c r="BW861" s="8"/>
      <c r="BX861" s="8"/>
      <c r="BY861" s="8"/>
      <c r="BZ861" s="8"/>
      <c r="CA861" s="8"/>
      <c r="CB861" s="8"/>
      <c r="CC861" s="8"/>
      <c r="CD861" s="8"/>
      <c r="CE861" s="8"/>
      <c r="CF861" s="8"/>
    </row>
    <row r="862" spans="1:84" ht="15.75" customHeight="1" x14ac:dyDescent="0.25">
      <c r="A862" s="8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27"/>
      <c r="W862" s="27"/>
      <c r="X862" s="27"/>
      <c r="Y862" s="27"/>
      <c r="Z862" s="27"/>
      <c r="AA862" s="8"/>
      <c r="AB862" s="8"/>
      <c r="AC862" s="8"/>
      <c r="AD862" s="8"/>
      <c r="AE862" s="8"/>
      <c r="AF862" s="8"/>
      <c r="AG862" s="8"/>
      <c r="AH862" s="8"/>
      <c r="AI862" s="8"/>
      <c r="AJ862" s="8"/>
      <c r="AK862" s="8"/>
      <c r="AL862" s="8"/>
      <c r="AM862" s="8"/>
      <c r="AN862" s="8"/>
      <c r="AO862" s="8"/>
      <c r="AP862" s="8"/>
      <c r="AQ862" s="8"/>
      <c r="AR862" s="8"/>
      <c r="AS862" s="8"/>
      <c r="AT862" s="8"/>
      <c r="AU862" s="8"/>
      <c r="AV862" s="8"/>
      <c r="AW862" s="8"/>
      <c r="AX862" s="8"/>
      <c r="AY862" s="8"/>
      <c r="AZ862" s="8"/>
      <c r="BA862" s="8"/>
      <c r="BB862" s="8"/>
      <c r="BC862" s="8"/>
      <c r="BD862" s="8"/>
      <c r="BE862" s="8"/>
      <c r="BF862" s="8"/>
      <c r="BG862" s="8"/>
      <c r="BH862" s="8"/>
      <c r="BI862" s="8"/>
      <c r="BJ862" s="8"/>
      <c r="BK862" s="8"/>
      <c r="BL862" s="8"/>
      <c r="BM862" s="8"/>
      <c r="BN862" s="8"/>
      <c r="BO862" s="8"/>
      <c r="BP862" s="8"/>
      <c r="BQ862" s="8"/>
      <c r="BR862" s="8"/>
      <c r="BS862" s="8"/>
      <c r="BT862" s="8"/>
      <c r="BU862" s="8"/>
      <c r="BV862" s="8"/>
      <c r="BW862" s="8"/>
      <c r="BX862" s="8"/>
      <c r="BY862" s="8"/>
      <c r="BZ862" s="8"/>
      <c r="CA862" s="8"/>
      <c r="CB862" s="8"/>
      <c r="CC862" s="8"/>
      <c r="CD862" s="8"/>
      <c r="CE862" s="8"/>
      <c r="CF862" s="8"/>
    </row>
    <row r="863" spans="1:84" ht="15.75" customHeight="1" x14ac:dyDescent="0.25">
      <c r="A863" s="8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27"/>
      <c r="W863" s="27"/>
      <c r="X863" s="27"/>
      <c r="Y863" s="27"/>
      <c r="Z863" s="27"/>
      <c r="AA863" s="8"/>
      <c r="AB863" s="8"/>
      <c r="AC863" s="8"/>
      <c r="AD863" s="8"/>
      <c r="AE863" s="8"/>
      <c r="AF863" s="8"/>
      <c r="AG863" s="8"/>
      <c r="AH863" s="8"/>
      <c r="AI863" s="8"/>
      <c r="AJ863" s="8"/>
      <c r="AK863" s="8"/>
      <c r="AL863" s="8"/>
      <c r="AM863" s="8"/>
      <c r="AN863" s="8"/>
      <c r="AO863" s="8"/>
      <c r="AP863" s="8"/>
      <c r="AQ863" s="8"/>
      <c r="AR863" s="8"/>
      <c r="AS863" s="8"/>
      <c r="AT863" s="8"/>
      <c r="AU863" s="8"/>
      <c r="AV863" s="8"/>
      <c r="AW863" s="8"/>
      <c r="AX863" s="8"/>
      <c r="AY863" s="8"/>
      <c r="AZ863" s="8"/>
      <c r="BA863" s="8"/>
      <c r="BB863" s="8"/>
      <c r="BC863" s="8"/>
      <c r="BD863" s="8"/>
      <c r="BE863" s="8"/>
      <c r="BF863" s="8"/>
      <c r="BG863" s="8"/>
      <c r="BH863" s="8"/>
      <c r="BI863" s="8"/>
      <c r="BJ863" s="8"/>
      <c r="BK863" s="8"/>
      <c r="BL863" s="8"/>
      <c r="BM863" s="8"/>
      <c r="BN863" s="8"/>
      <c r="BO863" s="8"/>
      <c r="BP863" s="8"/>
      <c r="BQ863" s="8"/>
      <c r="BR863" s="8"/>
      <c r="BS863" s="8"/>
      <c r="BT863" s="8"/>
      <c r="BU863" s="8"/>
      <c r="BV863" s="8"/>
      <c r="BW863" s="8"/>
      <c r="BX863" s="8"/>
      <c r="BY863" s="8"/>
      <c r="BZ863" s="8"/>
      <c r="CA863" s="8"/>
      <c r="CB863" s="8"/>
      <c r="CC863" s="8"/>
      <c r="CD863" s="8"/>
      <c r="CE863" s="8"/>
      <c r="CF863" s="8"/>
    </row>
    <row r="864" spans="1:84" ht="15.75" customHeight="1" x14ac:dyDescent="0.25">
      <c r="A864" s="8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27"/>
      <c r="W864" s="27"/>
      <c r="X864" s="27"/>
      <c r="Y864" s="27"/>
      <c r="Z864" s="27"/>
      <c r="AA864" s="8"/>
      <c r="AB864" s="8"/>
      <c r="AC864" s="8"/>
      <c r="AD864" s="8"/>
      <c r="AE864" s="8"/>
      <c r="AF864" s="8"/>
      <c r="AG864" s="8"/>
      <c r="AH864" s="8"/>
      <c r="AI864" s="8"/>
      <c r="AJ864" s="8"/>
      <c r="AK864" s="8"/>
      <c r="AL864" s="8"/>
      <c r="AM864" s="8"/>
      <c r="AN864" s="8"/>
      <c r="AO864" s="8"/>
      <c r="AP864" s="8"/>
      <c r="AQ864" s="8"/>
      <c r="AR864" s="8"/>
      <c r="AS864" s="8"/>
      <c r="AT864" s="8"/>
      <c r="AU864" s="8"/>
      <c r="AV864" s="8"/>
      <c r="AW864" s="8"/>
      <c r="AX864" s="8"/>
      <c r="AY864" s="8"/>
      <c r="AZ864" s="8"/>
      <c r="BA864" s="8"/>
      <c r="BB864" s="8"/>
      <c r="BC864" s="8"/>
      <c r="BD864" s="8"/>
      <c r="BE864" s="8"/>
      <c r="BF864" s="8"/>
      <c r="BG864" s="8"/>
      <c r="BH864" s="8"/>
      <c r="BI864" s="8"/>
      <c r="BJ864" s="8"/>
      <c r="BK864" s="8"/>
      <c r="BL864" s="8"/>
      <c r="BM864" s="8"/>
      <c r="BN864" s="8"/>
      <c r="BO864" s="8"/>
      <c r="BP864" s="8"/>
      <c r="BQ864" s="8"/>
      <c r="BR864" s="8"/>
      <c r="BS864" s="8"/>
      <c r="BT864" s="8"/>
      <c r="BU864" s="8"/>
      <c r="BV864" s="8"/>
      <c r="BW864" s="8"/>
      <c r="BX864" s="8"/>
      <c r="BY864" s="8"/>
      <c r="BZ864" s="8"/>
      <c r="CA864" s="8"/>
      <c r="CB864" s="8"/>
      <c r="CC864" s="8"/>
      <c r="CD864" s="8"/>
      <c r="CE864" s="8"/>
      <c r="CF864" s="8"/>
    </row>
    <row r="865" spans="1:84" ht="15.75" customHeight="1" x14ac:dyDescent="0.25">
      <c r="A865" s="8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27"/>
      <c r="W865" s="27"/>
      <c r="X865" s="27"/>
      <c r="Y865" s="27"/>
      <c r="Z865" s="27"/>
      <c r="AA865" s="8"/>
      <c r="AB865" s="8"/>
      <c r="AC865" s="8"/>
      <c r="AD865" s="8"/>
      <c r="AE865" s="8"/>
      <c r="AF865" s="8"/>
      <c r="AG865" s="8"/>
      <c r="AH865" s="8"/>
      <c r="AI865" s="8"/>
      <c r="AJ865" s="8"/>
      <c r="AK865" s="8"/>
      <c r="AL865" s="8"/>
      <c r="AM865" s="8"/>
      <c r="AN865" s="8"/>
      <c r="AO865" s="8"/>
      <c r="AP865" s="8"/>
      <c r="AQ865" s="8"/>
      <c r="AR865" s="8"/>
      <c r="AS865" s="8"/>
      <c r="AT865" s="8"/>
      <c r="AU865" s="8"/>
      <c r="AV865" s="8"/>
      <c r="AW865" s="8"/>
      <c r="AX865" s="8"/>
      <c r="AY865" s="8"/>
      <c r="AZ865" s="8"/>
      <c r="BA865" s="8"/>
      <c r="BB865" s="8"/>
      <c r="BC865" s="8"/>
      <c r="BD865" s="8"/>
      <c r="BE865" s="8"/>
      <c r="BF865" s="8"/>
      <c r="BG865" s="8"/>
      <c r="BH865" s="8"/>
      <c r="BI865" s="8"/>
      <c r="BJ865" s="8"/>
      <c r="BK865" s="8"/>
      <c r="BL865" s="8"/>
      <c r="BM865" s="8"/>
      <c r="BN865" s="8"/>
      <c r="BO865" s="8"/>
      <c r="BP865" s="8"/>
      <c r="BQ865" s="8"/>
      <c r="BR865" s="8"/>
      <c r="BS865" s="8"/>
      <c r="BT865" s="8"/>
      <c r="BU865" s="8"/>
      <c r="BV865" s="8"/>
      <c r="BW865" s="8"/>
      <c r="BX865" s="8"/>
      <c r="BY865" s="8"/>
      <c r="BZ865" s="8"/>
      <c r="CA865" s="8"/>
      <c r="CB865" s="8"/>
      <c r="CC865" s="8"/>
      <c r="CD865" s="8"/>
      <c r="CE865" s="8"/>
      <c r="CF865" s="8"/>
    </row>
    <row r="866" spans="1:84" ht="15.75" customHeight="1" x14ac:dyDescent="0.25">
      <c r="A866" s="8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27"/>
      <c r="W866" s="27"/>
      <c r="X866" s="27"/>
      <c r="Y866" s="27"/>
      <c r="Z866" s="27"/>
      <c r="AA866" s="8"/>
      <c r="AB866" s="8"/>
      <c r="AC866" s="8"/>
      <c r="AD866" s="8"/>
      <c r="AE866" s="8"/>
      <c r="AF866" s="8"/>
      <c r="AG866" s="8"/>
      <c r="AH866" s="8"/>
      <c r="AI866" s="8"/>
      <c r="AJ866" s="8"/>
      <c r="AK866" s="8"/>
      <c r="AL866" s="8"/>
      <c r="AM866" s="8"/>
      <c r="AN866" s="8"/>
      <c r="AO866" s="8"/>
      <c r="AP866" s="8"/>
      <c r="AQ866" s="8"/>
      <c r="AR866" s="8"/>
      <c r="AS866" s="8"/>
      <c r="AT866" s="8"/>
      <c r="AU866" s="8"/>
      <c r="AV866" s="8"/>
      <c r="AW866" s="8"/>
      <c r="AX866" s="8"/>
      <c r="AY866" s="8"/>
      <c r="AZ866" s="8"/>
      <c r="BA866" s="8"/>
      <c r="BB866" s="8"/>
      <c r="BC866" s="8"/>
      <c r="BD866" s="8"/>
      <c r="BE866" s="8"/>
      <c r="BF866" s="8"/>
      <c r="BG866" s="8"/>
      <c r="BH866" s="8"/>
      <c r="BI866" s="8"/>
      <c r="BJ866" s="8"/>
      <c r="BK866" s="8"/>
      <c r="BL866" s="8"/>
      <c r="BM866" s="8"/>
      <c r="BN866" s="8"/>
      <c r="BO866" s="8"/>
      <c r="BP866" s="8"/>
      <c r="BQ866" s="8"/>
      <c r="BR866" s="8"/>
      <c r="BS866" s="8"/>
      <c r="BT866" s="8"/>
      <c r="BU866" s="8"/>
      <c r="BV866" s="8"/>
      <c r="BW866" s="8"/>
      <c r="BX866" s="8"/>
      <c r="BY866" s="8"/>
      <c r="BZ866" s="8"/>
      <c r="CA866" s="8"/>
      <c r="CB866" s="8"/>
      <c r="CC866" s="8"/>
      <c r="CD866" s="8"/>
      <c r="CE866" s="8"/>
      <c r="CF866" s="8"/>
    </row>
    <row r="867" spans="1:84" ht="15.75" customHeight="1" x14ac:dyDescent="0.25">
      <c r="A867" s="8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27"/>
      <c r="W867" s="27"/>
      <c r="X867" s="27"/>
      <c r="Y867" s="27"/>
      <c r="Z867" s="27"/>
      <c r="AA867" s="8"/>
      <c r="AB867" s="8"/>
      <c r="AC867" s="8"/>
      <c r="AD867" s="8"/>
      <c r="AE867" s="8"/>
      <c r="AF867" s="8"/>
      <c r="AG867" s="8"/>
      <c r="AH867" s="8"/>
      <c r="AI867" s="8"/>
      <c r="AJ867" s="8"/>
      <c r="AK867" s="8"/>
      <c r="AL867" s="8"/>
      <c r="AM867" s="8"/>
      <c r="AN867" s="8"/>
      <c r="AO867" s="8"/>
      <c r="AP867" s="8"/>
      <c r="AQ867" s="8"/>
      <c r="AR867" s="8"/>
      <c r="AS867" s="8"/>
      <c r="AT867" s="8"/>
      <c r="AU867" s="8"/>
      <c r="AV867" s="8"/>
      <c r="AW867" s="8"/>
      <c r="AX867" s="8"/>
      <c r="AY867" s="8"/>
      <c r="AZ867" s="8"/>
      <c r="BA867" s="8"/>
      <c r="BB867" s="8"/>
      <c r="BC867" s="8"/>
      <c r="BD867" s="8"/>
      <c r="BE867" s="8"/>
      <c r="BF867" s="8"/>
      <c r="BG867" s="8"/>
      <c r="BH867" s="8"/>
      <c r="BI867" s="8"/>
      <c r="BJ867" s="8"/>
      <c r="BK867" s="8"/>
      <c r="BL867" s="8"/>
      <c r="BM867" s="8"/>
      <c r="BN867" s="8"/>
      <c r="BO867" s="8"/>
      <c r="BP867" s="8"/>
      <c r="BQ867" s="8"/>
      <c r="BR867" s="8"/>
      <c r="BS867" s="8"/>
      <c r="BT867" s="8"/>
      <c r="BU867" s="8"/>
      <c r="BV867" s="8"/>
      <c r="BW867" s="8"/>
      <c r="BX867" s="8"/>
      <c r="BY867" s="8"/>
      <c r="BZ867" s="8"/>
      <c r="CA867" s="8"/>
      <c r="CB867" s="8"/>
      <c r="CC867" s="8"/>
      <c r="CD867" s="8"/>
      <c r="CE867" s="8"/>
      <c r="CF867" s="8"/>
    </row>
    <row r="868" spans="1:84" ht="15.75" customHeight="1" x14ac:dyDescent="0.25">
      <c r="A868" s="8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27"/>
      <c r="W868" s="27"/>
      <c r="X868" s="27"/>
      <c r="Y868" s="27"/>
      <c r="Z868" s="27"/>
      <c r="AA868" s="8"/>
      <c r="AB868" s="8"/>
      <c r="AC868" s="8"/>
      <c r="AD868" s="8"/>
      <c r="AE868" s="8"/>
      <c r="AF868" s="8"/>
      <c r="AG868" s="8"/>
      <c r="AH868" s="8"/>
      <c r="AI868" s="8"/>
      <c r="AJ868" s="8"/>
      <c r="AK868" s="8"/>
      <c r="AL868" s="8"/>
      <c r="AM868" s="8"/>
      <c r="AN868" s="8"/>
      <c r="AO868" s="8"/>
      <c r="AP868" s="8"/>
      <c r="AQ868" s="8"/>
      <c r="AR868" s="8"/>
      <c r="AS868" s="8"/>
      <c r="AT868" s="8"/>
      <c r="AU868" s="8"/>
      <c r="AV868" s="8"/>
      <c r="AW868" s="8"/>
      <c r="AX868" s="8"/>
      <c r="AY868" s="8"/>
      <c r="AZ868" s="8"/>
      <c r="BA868" s="8"/>
      <c r="BB868" s="8"/>
      <c r="BC868" s="8"/>
      <c r="BD868" s="8"/>
      <c r="BE868" s="8"/>
      <c r="BF868" s="8"/>
      <c r="BG868" s="8"/>
      <c r="BH868" s="8"/>
      <c r="BI868" s="8"/>
      <c r="BJ868" s="8"/>
      <c r="BK868" s="8"/>
      <c r="BL868" s="8"/>
      <c r="BM868" s="8"/>
      <c r="BN868" s="8"/>
      <c r="BO868" s="8"/>
      <c r="BP868" s="8"/>
      <c r="BQ868" s="8"/>
      <c r="BR868" s="8"/>
      <c r="BS868" s="8"/>
      <c r="BT868" s="8"/>
      <c r="BU868" s="8"/>
      <c r="BV868" s="8"/>
      <c r="BW868" s="8"/>
      <c r="BX868" s="8"/>
      <c r="BY868" s="8"/>
      <c r="BZ868" s="8"/>
      <c r="CA868" s="8"/>
      <c r="CB868" s="8"/>
      <c r="CC868" s="8"/>
      <c r="CD868" s="8"/>
      <c r="CE868" s="8"/>
      <c r="CF868" s="8"/>
    </row>
    <row r="869" spans="1:84" ht="15.75" customHeight="1" x14ac:dyDescent="0.25">
      <c r="A869" s="8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27"/>
      <c r="W869" s="27"/>
      <c r="X869" s="27"/>
      <c r="Y869" s="27"/>
      <c r="Z869" s="27"/>
      <c r="AA869" s="8"/>
      <c r="AB869" s="8"/>
      <c r="AC869" s="8"/>
      <c r="AD869" s="8"/>
      <c r="AE869" s="8"/>
      <c r="AF869" s="8"/>
      <c r="AG869" s="8"/>
      <c r="AH869" s="8"/>
      <c r="AI869" s="8"/>
      <c r="AJ869" s="8"/>
      <c r="AK869" s="8"/>
      <c r="AL869" s="8"/>
      <c r="AM869" s="8"/>
      <c r="AN869" s="8"/>
      <c r="AO869" s="8"/>
      <c r="AP869" s="8"/>
      <c r="AQ869" s="8"/>
      <c r="AR869" s="8"/>
      <c r="AS869" s="8"/>
      <c r="AT869" s="8"/>
      <c r="AU869" s="8"/>
      <c r="AV869" s="8"/>
      <c r="AW869" s="8"/>
      <c r="AX869" s="8"/>
      <c r="AY869" s="8"/>
      <c r="AZ869" s="8"/>
      <c r="BA869" s="8"/>
      <c r="BB869" s="8"/>
      <c r="BC869" s="8"/>
      <c r="BD869" s="8"/>
      <c r="BE869" s="8"/>
      <c r="BF869" s="8"/>
      <c r="BG869" s="8"/>
      <c r="BH869" s="8"/>
      <c r="BI869" s="8"/>
      <c r="BJ869" s="8"/>
      <c r="BK869" s="8"/>
      <c r="BL869" s="8"/>
      <c r="BM869" s="8"/>
      <c r="BN869" s="8"/>
      <c r="BO869" s="8"/>
      <c r="BP869" s="8"/>
      <c r="BQ869" s="8"/>
      <c r="BR869" s="8"/>
      <c r="BS869" s="8"/>
      <c r="BT869" s="8"/>
      <c r="BU869" s="8"/>
      <c r="BV869" s="8"/>
      <c r="BW869" s="8"/>
      <c r="BX869" s="8"/>
      <c r="BY869" s="8"/>
      <c r="BZ869" s="8"/>
      <c r="CA869" s="8"/>
      <c r="CB869" s="8"/>
      <c r="CC869" s="8"/>
      <c r="CD869" s="8"/>
      <c r="CE869" s="8"/>
      <c r="CF869" s="8"/>
    </row>
    <row r="870" spans="1:84" ht="15.75" customHeight="1" x14ac:dyDescent="0.25">
      <c r="A870" s="8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27"/>
      <c r="W870" s="27"/>
      <c r="X870" s="27"/>
      <c r="Y870" s="27"/>
      <c r="Z870" s="27"/>
      <c r="AA870" s="8"/>
      <c r="AB870" s="8"/>
      <c r="AC870" s="8"/>
      <c r="AD870" s="8"/>
      <c r="AE870" s="8"/>
      <c r="AF870" s="8"/>
      <c r="AG870" s="8"/>
      <c r="AH870" s="8"/>
      <c r="AI870" s="8"/>
      <c r="AJ870" s="8"/>
      <c r="AK870" s="8"/>
      <c r="AL870" s="8"/>
      <c r="AM870" s="8"/>
      <c r="AN870" s="8"/>
      <c r="AO870" s="8"/>
      <c r="AP870" s="8"/>
      <c r="AQ870" s="8"/>
      <c r="AR870" s="8"/>
      <c r="AS870" s="8"/>
      <c r="AT870" s="8"/>
      <c r="AU870" s="8"/>
      <c r="AV870" s="8"/>
      <c r="AW870" s="8"/>
      <c r="AX870" s="8"/>
      <c r="AY870" s="8"/>
      <c r="AZ870" s="8"/>
      <c r="BA870" s="8"/>
      <c r="BB870" s="8"/>
      <c r="BC870" s="8"/>
      <c r="BD870" s="8"/>
      <c r="BE870" s="8"/>
      <c r="BF870" s="8"/>
      <c r="BG870" s="8"/>
      <c r="BH870" s="8"/>
      <c r="BI870" s="8"/>
      <c r="BJ870" s="8"/>
      <c r="BK870" s="8"/>
      <c r="BL870" s="8"/>
      <c r="BM870" s="8"/>
      <c r="BN870" s="8"/>
      <c r="BO870" s="8"/>
      <c r="BP870" s="8"/>
      <c r="BQ870" s="8"/>
      <c r="BR870" s="8"/>
      <c r="BS870" s="8"/>
      <c r="BT870" s="8"/>
      <c r="BU870" s="8"/>
      <c r="BV870" s="8"/>
      <c r="BW870" s="8"/>
      <c r="BX870" s="8"/>
      <c r="BY870" s="8"/>
      <c r="BZ870" s="8"/>
      <c r="CA870" s="8"/>
      <c r="CB870" s="8"/>
      <c r="CC870" s="8"/>
      <c r="CD870" s="8"/>
      <c r="CE870" s="8"/>
      <c r="CF870" s="8"/>
    </row>
    <row r="871" spans="1:84" ht="15.75" customHeight="1" x14ac:dyDescent="0.25">
      <c r="A871" s="8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27"/>
      <c r="W871" s="27"/>
      <c r="X871" s="27"/>
      <c r="Y871" s="27"/>
      <c r="Z871" s="27"/>
      <c r="AA871" s="8"/>
      <c r="AB871" s="8"/>
      <c r="AC871" s="8"/>
      <c r="AD871" s="8"/>
      <c r="AE871" s="8"/>
      <c r="AF871" s="8"/>
      <c r="AG871" s="8"/>
      <c r="AH871" s="8"/>
      <c r="AI871" s="8"/>
      <c r="AJ871" s="8"/>
      <c r="AK871" s="8"/>
      <c r="AL871" s="8"/>
      <c r="AM871" s="8"/>
      <c r="AN871" s="8"/>
      <c r="AO871" s="8"/>
      <c r="AP871" s="8"/>
      <c r="AQ871" s="8"/>
      <c r="AR871" s="8"/>
      <c r="AS871" s="8"/>
      <c r="AT871" s="8"/>
      <c r="AU871" s="8"/>
      <c r="AV871" s="8"/>
      <c r="AW871" s="8"/>
      <c r="AX871" s="8"/>
      <c r="AY871" s="8"/>
      <c r="AZ871" s="8"/>
      <c r="BA871" s="8"/>
      <c r="BB871" s="8"/>
      <c r="BC871" s="8"/>
      <c r="BD871" s="8"/>
      <c r="BE871" s="8"/>
      <c r="BF871" s="8"/>
      <c r="BG871" s="8"/>
      <c r="BH871" s="8"/>
      <c r="BI871" s="8"/>
      <c r="BJ871" s="8"/>
      <c r="BK871" s="8"/>
      <c r="BL871" s="8"/>
      <c r="BM871" s="8"/>
      <c r="BN871" s="8"/>
      <c r="BO871" s="8"/>
      <c r="BP871" s="8"/>
      <c r="BQ871" s="8"/>
      <c r="BR871" s="8"/>
      <c r="BS871" s="8"/>
      <c r="BT871" s="8"/>
      <c r="BU871" s="8"/>
      <c r="BV871" s="8"/>
      <c r="BW871" s="8"/>
      <c r="BX871" s="8"/>
      <c r="BY871" s="8"/>
      <c r="BZ871" s="8"/>
      <c r="CA871" s="8"/>
      <c r="CB871" s="8"/>
      <c r="CC871" s="8"/>
      <c r="CD871" s="8"/>
      <c r="CE871" s="8"/>
      <c r="CF871" s="8"/>
    </row>
    <row r="872" spans="1:84" ht="15.75" customHeight="1" x14ac:dyDescent="0.25">
      <c r="A872" s="8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27"/>
      <c r="W872" s="27"/>
      <c r="X872" s="27"/>
      <c r="Y872" s="27"/>
      <c r="Z872" s="27"/>
      <c r="AA872" s="8"/>
      <c r="AB872" s="8"/>
      <c r="AC872" s="8"/>
      <c r="AD872" s="8"/>
      <c r="AE872" s="8"/>
      <c r="AF872" s="8"/>
      <c r="AG872" s="8"/>
      <c r="AH872" s="8"/>
      <c r="AI872" s="8"/>
      <c r="AJ872" s="8"/>
      <c r="AK872" s="8"/>
      <c r="AL872" s="8"/>
      <c r="AM872" s="8"/>
      <c r="AN872" s="8"/>
      <c r="AO872" s="8"/>
      <c r="AP872" s="8"/>
      <c r="AQ872" s="8"/>
      <c r="AR872" s="8"/>
      <c r="AS872" s="8"/>
      <c r="AT872" s="8"/>
      <c r="AU872" s="8"/>
      <c r="AV872" s="8"/>
      <c r="AW872" s="8"/>
      <c r="AX872" s="8"/>
      <c r="AY872" s="8"/>
      <c r="AZ872" s="8"/>
      <c r="BA872" s="8"/>
      <c r="BB872" s="8"/>
      <c r="BC872" s="8"/>
      <c r="BD872" s="8"/>
      <c r="BE872" s="8"/>
      <c r="BF872" s="8"/>
      <c r="BG872" s="8"/>
      <c r="BH872" s="8"/>
      <c r="BI872" s="8"/>
      <c r="BJ872" s="8"/>
      <c r="BK872" s="8"/>
      <c r="BL872" s="8"/>
      <c r="BM872" s="8"/>
      <c r="BN872" s="8"/>
      <c r="BO872" s="8"/>
      <c r="BP872" s="8"/>
      <c r="BQ872" s="8"/>
      <c r="BR872" s="8"/>
      <c r="BS872" s="8"/>
      <c r="BT872" s="8"/>
      <c r="BU872" s="8"/>
      <c r="BV872" s="8"/>
      <c r="BW872" s="8"/>
      <c r="BX872" s="8"/>
      <c r="BY872" s="8"/>
      <c r="BZ872" s="8"/>
      <c r="CA872" s="8"/>
      <c r="CB872" s="8"/>
      <c r="CC872" s="8"/>
      <c r="CD872" s="8"/>
      <c r="CE872" s="8"/>
      <c r="CF872" s="8"/>
    </row>
    <row r="873" spans="1:84" ht="15.75" customHeight="1" x14ac:dyDescent="0.25">
      <c r="A873" s="8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27"/>
      <c r="W873" s="27"/>
      <c r="X873" s="27"/>
      <c r="Y873" s="27"/>
      <c r="Z873" s="27"/>
      <c r="AA873" s="8"/>
      <c r="AB873" s="8"/>
      <c r="AC873" s="8"/>
      <c r="AD873" s="8"/>
      <c r="AE873" s="8"/>
      <c r="AF873" s="8"/>
      <c r="AG873" s="8"/>
      <c r="AH873" s="8"/>
      <c r="AI873" s="8"/>
      <c r="AJ873" s="8"/>
      <c r="AK873" s="8"/>
      <c r="AL873" s="8"/>
      <c r="AM873" s="8"/>
      <c r="AN873" s="8"/>
      <c r="AO873" s="8"/>
      <c r="AP873" s="8"/>
      <c r="AQ873" s="8"/>
      <c r="AR873" s="8"/>
      <c r="AS873" s="8"/>
      <c r="AT873" s="8"/>
      <c r="AU873" s="8"/>
      <c r="AV873" s="8"/>
      <c r="AW873" s="8"/>
      <c r="AX873" s="8"/>
      <c r="AY873" s="8"/>
      <c r="AZ873" s="8"/>
      <c r="BA873" s="8"/>
      <c r="BB873" s="8"/>
      <c r="BC873" s="8"/>
      <c r="BD873" s="8"/>
      <c r="BE873" s="8"/>
      <c r="BF873" s="8"/>
      <c r="BG873" s="8"/>
      <c r="BH873" s="8"/>
      <c r="BI873" s="8"/>
      <c r="BJ873" s="8"/>
      <c r="BK873" s="8"/>
      <c r="BL873" s="8"/>
      <c r="BM873" s="8"/>
      <c r="BN873" s="8"/>
      <c r="BO873" s="8"/>
      <c r="BP873" s="8"/>
      <c r="BQ873" s="8"/>
      <c r="BR873" s="8"/>
      <c r="BS873" s="8"/>
      <c r="BT873" s="8"/>
      <c r="BU873" s="8"/>
      <c r="BV873" s="8"/>
      <c r="BW873" s="8"/>
      <c r="BX873" s="8"/>
      <c r="BY873" s="8"/>
      <c r="BZ873" s="8"/>
      <c r="CA873" s="8"/>
      <c r="CB873" s="8"/>
      <c r="CC873" s="8"/>
      <c r="CD873" s="8"/>
      <c r="CE873" s="8"/>
      <c r="CF873" s="8"/>
    </row>
    <row r="874" spans="1:84" ht="15.75" customHeight="1" x14ac:dyDescent="0.25">
      <c r="A874" s="8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27"/>
      <c r="W874" s="27"/>
      <c r="X874" s="27"/>
      <c r="Y874" s="27"/>
      <c r="Z874" s="27"/>
      <c r="AA874" s="8"/>
      <c r="AB874" s="8"/>
      <c r="AC874" s="8"/>
      <c r="AD874" s="8"/>
      <c r="AE874" s="8"/>
      <c r="AF874" s="8"/>
      <c r="AG874" s="8"/>
      <c r="AH874" s="8"/>
      <c r="AI874" s="8"/>
      <c r="AJ874" s="8"/>
      <c r="AK874" s="8"/>
      <c r="AL874" s="8"/>
      <c r="AM874" s="8"/>
      <c r="AN874" s="8"/>
      <c r="AO874" s="8"/>
      <c r="AP874" s="8"/>
      <c r="AQ874" s="8"/>
      <c r="AR874" s="8"/>
      <c r="AS874" s="8"/>
      <c r="AT874" s="8"/>
      <c r="AU874" s="8"/>
      <c r="AV874" s="8"/>
      <c r="AW874" s="8"/>
      <c r="AX874" s="8"/>
      <c r="AY874" s="8"/>
      <c r="AZ874" s="8"/>
      <c r="BA874" s="8"/>
      <c r="BB874" s="8"/>
      <c r="BC874" s="8"/>
      <c r="BD874" s="8"/>
      <c r="BE874" s="8"/>
      <c r="BF874" s="8"/>
      <c r="BG874" s="8"/>
      <c r="BH874" s="8"/>
      <c r="BI874" s="8"/>
      <c r="BJ874" s="8"/>
      <c r="BK874" s="8"/>
      <c r="BL874" s="8"/>
      <c r="BM874" s="8"/>
      <c r="BN874" s="8"/>
      <c r="BO874" s="8"/>
      <c r="BP874" s="8"/>
      <c r="BQ874" s="8"/>
      <c r="BR874" s="8"/>
      <c r="BS874" s="8"/>
      <c r="BT874" s="8"/>
      <c r="BU874" s="8"/>
      <c r="BV874" s="8"/>
      <c r="BW874" s="8"/>
      <c r="BX874" s="8"/>
      <c r="BY874" s="8"/>
      <c r="BZ874" s="8"/>
      <c r="CA874" s="8"/>
      <c r="CB874" s="8"/>
      <c r="CC874" s="8"/>
      <c r="CD874" s="8"/>
      <c r="CE874" s="8"/>
      <c r="CF874" s="8"/>
    </row>
    <row r="875" spans="1:84" ht="15.75" customHeight="1" x14ac:dyDescent="0.25">
      <c r="A875" s="8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27"/>
      <c r="W875" s="27"/>
      <c r="X875" s="27"/>
      <c r="Y875" s="27"/>
      <c r="Z875" s="27"/>
      <c r="AA875" s="8"/>
      <c r="AB875" s="8"/>
      <c r="AC875" s="8"/>
      <c r="AD875" s="8"/>
      <c r="AE875" s="8"/>
      <c r="AF875" s="8"/>
      <c r="AG875" s="8"/>
      <c r="AH875" s="8"/>
      <c r="AI875" s="8"/>
      <c r="AJ875" s="8"/>
      <c r="AK875" s="8"/>
      <c r="AL875" s="8"/>
      <c r="AM875" s="8"/>
      <c r="AN875" s="8"/>
      <c r="AO875" s="8"/>
      <c r="AP875" s="8"/>
      <c r="AQ875" s="8"/>
      <c r="AR875" s="8"/>
      <c r="AS875" s="8"/>
      <c r="AT875" s="8"/>
      <c r="AU875" s="8"/>
      <c r="AV875" s="8"/>
      <c r="AW875" s="8"/>
      <c r="AX875" s="8"/>
      <c r="AY875" s="8"/>
      <c r="AZ875" s="8"/>
      <c r="BA875" s="8"/>
      <c r="BB875" s="8"/>
      <c r="BC875" s="8"/>
      <c r="BD875" s="8"/>
      <c r="BE875" s="8"/>
      <c r="BF875" s="8"/>
      <c r="BG875" s="8"/>
      <c r="BH875" s="8"/>
      <c r="BI875" s="8"/>
      <c r="BJ875" s="8"/>
      <c r="BK875" s="8"/>
      <c r="BL875" s="8"/>
      <c r="BM875" s="8"/>
      <c r="BN875" s="8"/>
      <c r="BO875" s="8"/>
      <c r="BP875" s="8"/>
      <c r="BQ875" s="8"/>
      <c r="BR875" s="8"/>
      <c r="BS875" s="8"/>
      <c r="BT875" s="8"/>
      <c r="BU875" s="8"/>
      <c r="BV875" s="8"/>
      <c r="BW875" s="8"/>
      <c r="BX875" s="8"/>
      <c r="BY875" s="8"/>
      <c r="BZ875" s="8"/>
      <c r="CA875" s="8"/>
      <c r="CB875" s="8"/>
      <c r="CC875" s="8"/>
      <c r="CD875" s="8"/>
      <c r="CE875" s="8"/>
      <c r="CF875" s="8"/>
    </row>
    <row r="876" spans="1:84" ht="15.75" customHeight="1" x14ac:dyDescent="0.25">
      <c r="A876" s="8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27"/>
      <c r="W876" s="27"/>
      <c r="X876" s="27"/>
      <c r="Y876" s="27"/>
      <c r="Z876" s="27"/>
      <c r="AA876" s="8"/>
      <c r="AB876" s="8"/>
      <c r="AC876" s="8"/>
      <c r="AD876" s="8"/>
      <c r="AE876" s="8"/>
      <c r="AF876" s="8"/>
      <c r="AG876" s="8"/>
      <c r="AH876" s="8"/>
      <c r="AI876" s="8"/>
      <c r="AJ876" s="8"/>
      <c r="AK876" s="8"/>
      <c r="AL876" s="8"/>
      <c r="AM876" s="8"/>
      <c r="AN876" s="8"/>
      <c r="AO876" s="8"/>
      <c r="AP876" s="8"/>
      <c r="AQ876" s="8"/>
      <c r="AR876" s="8"/>
      <c r="AS876" s="8"/>
      <c r="AT876" s="8"/>
      <c r="AU876" s="8"/>
      <c r="AV876" s="8"/>
      <c r="AW876" s="8"/>
      <c r="AX876" s="8"/>
      <c r="AY876" s="8"/>
      <c r="AZ876" s="8"/>
      <c r="BA876" s="8"/>
      <c r="BB876" s="8"/>
      <c r="BC876" s="8"/>
      <c r="BD876" s="8"/>
      <c r="BE876" s="8"/>
      <c r="BF876" s="8"/>
      <c r="BG876" s="8"/>
      <c r="BH876" s="8"/>
      <c r="BI876" s="8"/>
      <c r="BJ876" s="8"/>
      <c r="BK876" s="8"/>
      <c r="BL876" s="8"/>
      <c r="BM876" s="8"/>
      <c r="BN876" s="8"/>
      <c r="BO876" s="8"/>
      <c r="BP876" s="8"/>
      <c r="BQ876" s="8"/>
      <c r="BR876" s="8"/>
      <c r="BS876" s="8"/>
      <c r="BT876" s="8"/>
      <c r="BU876" s="8"/>
      <c r="BV876" s="8"/>
      <c r="BW876" s="8"/>
      <c r="BX876" s="8"/>
      <c r="BY876" s="8"/>
      <c r="BZ876" s="8"/>
      <c r="CA876" s="8"/>
      <c r="CB876" s="8"/>
      <c r="CC876" s="8"/>
      <c r="CD876" s="8"/>
      <c r="CE876" s="8"/>
      <c r="CF876" s="8"/>
    </row>
    <row r="877" spans="1:84" ht="15.75" customHeight="1" x14ac:dyDescent="0.25">
      <c r="A877" s="8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27"/>
      <c r="W877" s="27"/>
      <c r="X877" s="27"/>
      <c r="Y877" s="27"/>
      <c r="Z877" s="27"/>
      <c r="AA877" s="8"/>
      <c r="AB877" s="8"/>
      <c r="AC877" s="8"/>
      <c r="AD877" s="8"/>
      <c r="AE877" s="8"/>
      <c r="AF877" s="8"/>
      <c r="AG877" s="8"/>
      <c r="AH877" s="8"/>
      <c r="AI877" s="8"/>
      <c r="AJ877" s="8"/>
      <c r="AK877" s="8"/>
      <c r="AL877" s="8"/>
      <c r="AM877" s="8"/>
      <c r="AN877" s="8"/>
      <c r="AO877" s="8"/>
      <c r="AP877" s="8"/>
      <c r="AQ877" s="8"/>
      <c r="AR877" s="8"/>
      <c r="AS877" s="8"/>
      <c r="AT877" s="8"/>
      <c r="AU877" s="8"/>
      <c r="AV877" s="8"/>
      <c r="AW877" s="8"/>
      <c r="AX877" s="8"/>
      <c r="AY877" s="8"/>
      <c r="AZ877" s="8"/>
      <c r="BA877" s="8"/>
      <c r="BB877" s="8"/>
      <c r="BC877" s="8"/>
      <c r="BD877" s="8"/>
      <c r="BE877" s="8"/>
      <c r="BF877" s="8"/>
      <c r="BG877" s="8"/>
      <c r="BH877" s="8"/>
      <c r="BI877" s="8"/>
      <c r="BJ877" s="8"/>
      <c r="BK877" s="8"/>
      <c r="BL877" s="8"/>
      <c r="BM877" s="8"/>
      <c r="BN877" s="8"/>
      <c r="BO877" s="8"/>
      <c r="BP877" s="8"/>
      <c r="BQ877" s="8"/>
      <c r="BR877" s="8"/>
      <c r="BS877" s="8"/>
      <c r="BT877" s="8"/>
      <c r="BU877" s="8"/>
      <c r="BV877" s="8"/>
      <c r="BW877" s="8"/>
      <c r="BX877" s="8"/>
      <c r="BY877" s="8"/>
      <c r="BZ877" s="8"/>
      <c r="CA877" s="8"/>
      <c r="CB877" s="8"/>
      <c r="CC877" s="8"/>
      <c r="CD877" s="8"/>
      <c r="CE877" s="8"/>
      <c r="CF877" s="8"/>
    </row>
    <row r="878" spans="1:84" ht="15.75" customHeight="1" x14ac:dyDescent="0.25">
      <c r="A878" s="8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27"/>
      <c r="W878" s="27"/>
      <c r="X878" s="27"/>
      <c r="Y878" s="27"/>
      <c r="Z878" s="27"/>
      <c r="AA878" s="8"/>
      <c r="AB878" s="8"/>
      <c r="AC878" s="8"/>
      <c r="AD878" s="8"/>
      <c r="AE878" s="8"/>
      <c r="AF878" s="8"/>
      <c r="AG878" s="8"/>
      <c r="AH878" s="8"/>
      <c r="AI878" s="8"/>
      <c r="AJ878" s="8"/>
      <c r="AK878" s="8"/>
      <c r="AL878" s="8"/>
      <c r="AM878" s="8"/>
      <c r="AN878" s="8"/>
      <c r="AO878" s="8"/>
      <c r="AP878" s="8"/>
      <c r="AQ878" s="8"/>
      <c r="AR878" s="8"/>
      <c r="AS878" s="8"/>
      <c r="AT878" s="8"/>
      <c r="AU878" s="8"/>
      <c r="AV878" s="8"/>
      <c r="AW878" s="8"/>
      <c r="AX878" s="8"/>
      <c r="AY878" s="8"/>
      <c r="AZ878" s="8"/>
      <c r="BA878" s="8"/>
      <c r="BB878" s="8"/>
      <c r="BC878" s="8"/>
      <c r="BD878" s="8"/>
      <c r="BE878" s="8"/>
      <c r="BF878" s="8"/>
      <c r="BG878" s="8"/>
      <c r="BH878" s="8"/>
      <c r="BI878" s="8"/>
      <c r="BJ878" s="8"/>
      <c r="BK878" s="8"/>
      <c r="BL878" s="8"/>
      <c r="BM878" s="8"/>
      <c r="BN878" s="8"/>
      <c r="BO878" s="8"/>
      <c r="BP878" s="8"/>
      <c r="BQ878" s="8"/>
      <c r="BR878" s="8"/>
      <c r="BS878" s="8"/>
      <c r="BT878" s="8"/>
      <c r="BU878" s="8"/>
      <c r="BV878" s="8"/>
      <c r="BW878" s="8"/>
      <c r="BX878" s="8"/>
      <c r="BY878" s="8"/>
      <c r="BZ878" s="8"/>
      <c r="CA878" s="8"/>
      <c r="CB878" s="8"/>
      <c r="CC878" s="8"/>
      <c r="CD878" s="8"/>
      <c r="CE878" s="8"/>
      <c r="CF878" s="8"/>
    </row>
    <row r="879" spans="1:84" ht="15.75" customHeight="1" x14ac:dyDescent="0.25">
      <c r="A879" s="8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27"/>
      <c r="W879" s="27"/>
      <c r="X879" s="27"/>
      <c r="Y879" s="27"/>
      <c r="Z879" s="27"/>
      <c r="AA879" s="8"/>
      <c r="AB879" s="8"/>
      <c r="AC879" s="8"/>
      <c r="AD879" s="8"/>
      <c r="AE879" s="8"/>
      <c r="AF879" s="8"/>
      <c r="AG879" s="8"/>
      <c r="AH879" s="8"/>
      <c r="AI879" s="8"/>
      <c r="AJ879" s="8"/>
      <c r="AK879" s="8"/>
      <c r="AL879" s="8"/>
      <c r="AM879" s="8"/>
      <c r="AN879" s="8"/>
      <c r="AO879" s="8"/>
      <c r="AP879" s="8"/>
      <c r="AQ879" s="8"/>
      <c r="AR879" s="8"/>
      <c r="AS879" s="8"/>
      <c r="AT879" s="8"/>
      <c r="AU879" s="8"/>
      <c r="AV879" s="8"/>
      <c r="AW879" s="8"/>
      <c r="AX879" s="8"/>
      <c r="AY879" s="8"/>
      <c r="AZ879" s="8"/>
      <c r="BA879" s="8"/>
      <c r="BB879" s="8"/>
      <c r="BC879" s="8"/>
      <c r="BD879" s="8"/>
      <c r="BE879" s="8"/>
      <c r="BF879" s="8"/>
      <c r="BG879" s="8"/>
      <c r="BH879" s="8"/>
      <c r="BI879" s="8"/>
      <c r="BJ879" s="8"/>
      <c r="BK879" s="8"/>
      <c r="BL879" s="8"/>
      <c r="BM879" s="8"/>
      <c r="BN879" s="8"/>
      <c r="BO879" s="8"/>
      <c r="BP879" s="8"/>
      <c r="BQ879" s="8"/>
      <c r="BR879" s="8"/>
      <c r="BS879" s="8"/>
      <c r="BT879" s="8"/>
      <c r="BU879" s="8"/>
      <c r="BV879" s="8"/>
      <c r="BW879" s="8"/>
      <c r="BX879" s="8"/>
      <c r="BY879" s="8"/>
      <c r="BZ879" s="8"/>
      <c r="CA879" s="8"/>
      <c r="CB879" s="8"/>
      <c r="CC879" s="8"/>
      <c r="CD879" s="8"/>
      <c r="CE879" s="8"/>
      <c r="CF879" s="8"/>
    </row>
    <row r="880" spans="1:84" ht="15.75" customHeight="1" x14ac:dyDescent="0.25">
      <c r="A880" s="8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27"/>
      <c r="W880" s="27"/>
      <c r="X880" s="27"/>
      <c r="Y880" s="27"/>
      <c r="Z880" s="27"/>
      <c r="AA880" s="8"/>
      <c r="AB880" s="8"/>
      <c r="AC880" s="8"/>
      <c r="AD880" s="8"/>
      <c r="AE880" s="8"/>
      <c r="AF880" s="8"/>
      <c r="AG880" s="8"/>
      <c r="AH880" s="8"/>
      <c r="AI880" s="8"/>
      <c r="AJ880" s="8"/>
      <c r="AK880" s="8"/>
      <c r="AL880" s="8"/>
      <c r="AM880" s="8"/>
      <c r="AN880" s="8"/>
      <c r="AO880" s="8"/>
      <c r="AP880" s="8"/>
      <c r="AQ880" s="8"/>
      <c r="AR880" s="8"/>
      <c r="AS880" s="8"/>
      <c r="AT880" s="8"/>
      <c r="AU880" s="8"/>
      <c r="AV880" s="8"/>
      <c r="AW880" s="8"/>
      <c r="AX880" s="8"/>
      <c r="AY880" s="8"/>
      <c r="AZ880" s="8"/>
      <c r="BA880" s="8"/>
      <c r="BB880" s="8"/>
      <c r="BC880" s="8"/>
      <c r="BD880" s="8"/>
      <c r="BE880" s="8"/>
      <c r="BF880" s="8"/>
      <c r="BG880" s="8"/>
      <c r="BH880" s="8"/>
      <c r="BI880" s="8"/>
      <c r="BJ880" s="8"/>
      <c r="BK880" s="8"/>
      <c r="BL880" s="8"/>
      <c r="BM880" s="8"/>
      <c r="BN880" s="8"/>
      <c r="BO880" s="8"/>
      <c r="BP880" s="8"/>
      <c r="BQ880" s="8"/>
      <c r="BR880" s="8"/>
      <c r="BS880" s="8"/>
      <c r="BT880" s="8"/>
      <c r="BU880" s="8"/>
      <c r="BV880" s="8"/>
      <c r="BW880" s="8"/>
      <c r="BX880" s="8"/>
      <c r="BY880" s="8"/>
      <c r="BZ880" s="8"/>
      <c r="CA880" s="8"/>
      <c r="CB880" s="8"/>
      <c r="CC880" s="8"/>
      <c r="CD880" s="8"/>
      <c r="CE880" s="8"/>
      <c r="CF880" s="8"/>
    </row>
    <row r="881" spans="1:84" ht="15.75" customHeight="1" x14ac:dyDescent="0.25">
      <c r="A881" s="8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27"/>
      <c r="W881" s="27"/>
      <c r="X881" s="27"/>
      <c r="Y881" s="27"/>
      <c r="Z881" s="27"/>
      <c r="AA881" s="8"/>
      <c r="AB881" s="8"/>
      <c r="AC881" s="8"/>
      <c r="AD881" s="8"/>
      <c r="AE881" s="8"/>
      <c r="AF881" s="8"/>
      <c r="AG881" s="8"/>
      <c r="AH881" s="8"/>
      <c r="AI881" s="8"/>
      <c r="AJ881" s="8"/>
      <c r="AK881" s="8"/>
      <c r="AL881" s="8"/>
      <c r="AM881" s="8"/>
      <c r="AN881" s="8"/>
      <c r="AO881" s="8"/>
      <c r="AP881" s="8"/>
      <c r="AQ881" s="8"/>
      <c r="AR881" s="8"/>
      <c r="AS881" s="8"/>
      <c r="AT881" s="8"/>
      <c r="AU881" s="8"/>
      <c r="AV881" s="8"/>
      <c r="AW881" s="8"/>
      <c r="AX881" s="8"/>
      <c r="AY881" s="8"/>
      <c r="AZ881" s="8"/>
      <c r="BA881" s="8"/>
      <c r="BB881" s="8"/>
      <c r="BC881" s="8"/>
      <c r="BD881" s="8"/>
      <c r="BE881" s="8"/>
      <c r="BF881" s="8"/>
      <c r="BG881" s="8"/>
      <c r="BH881" s="8"/>
      <c r="BI881" s="8"/>
      <c r="BJ881" s="8"/>
      <c r="BK881" s="8"/>
      <c r="BL881" s="8"/>
      <c r="BM881" s="8"/>
      <c r="BN881" s="8"/>
      <c r="BO881" s="8"/>
      <c r="BP881" s="8"/>
      <c r="BQ881" s="8"/>
      <c r="BR881" s="8"/>
      <c r="BS881" s="8"/>
      <c r="BT881" s="8"/>
      <c r="BU881" s="8"/>
      <c r="BV881" s="8"/>
      <c r="BW881" s="8"/>
      <c r="BX881" s="8"/>
      <c r="BY881" s="8"/>
      <c r="BZ881" s="8"/>
      <c r="CA881" s="8"/>
      <c r="CB881" s="8"/>
      <c r="CC881" s="8"/>
      <c r="CD881" s="8"/>
      <c r="CE881" s="8"/>
      <c r="CF881" s="8"/>
    </row>
    <row r="882" spans="1:84" ht="15.75" customHeight="1" x14ac:dyDescent="0.25">
      <c r="A882" s="8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27"/>
      <c r="W882" s="27"/>
      <c r="X882" s="27"/>
      <c r="Y882" s="27"/>
      <c r="Z882" s="27"/>
      <c r="AA882" s="8"/>
      <c r="AB882" s="8"/>
      <c r="AC882" s="8"/>
      <c r="AD882" s="8"/>
      <c r="AE882" s="8"/>
      <c r="AF882" s="8"/>
      <c r="AG882" s="8"/>
      <c r="AH882" s="8"/>
      <c r="AI882" s="8"/>
      <c r="AJ882" s="8"/>
      <c r="AK882" s="8"/>
      <c r="AL882" s="8"/>
      <c r="AM882" s="8"/>
      <c r="AN882" s="8"/>
      <c r="AO882" s="8"/>
      <c r="AP882" s="8"/>
      <c r="AQ882" s="8"/>
      <c r="AR882" s="8"/>
      <c r="AS882" s="8"/>
      <c r="AT882" s="8"/>
      <c r="AU882" s="8"/>
      <c r="AV882" s="8"/>
      <c r="AW882" s="8"/>
      <c r="AX882" s="8"/>
      <c r="AY882" s="8"/>
      <c r="AZ882" s="8"/>
      <c r="BA882" s="8"/>
      <c r="BB882" s="8"/>
      <c r="BC882" s="8"/>
      <c r="BD882" s="8"/>
      <c r="BE882" s="8"/>
      <c r="BF882" s="8"/>
      <c r="BG882" s="8"/>
      <c r="BH882" s="8"/>
      <c r="BI882" s="8"/>
      <c r="BJ882" s="8"/>
      <c r="BK882" s="8"/>
      <c r="BL882" s="8"/>
      <c r="BM882" s="8"/>
      <c r="BN882" s="8"/>
      <c r="BO882" s="8"/>
      <c r="BP882" s="8"/>
      <c r="BQ882" s="8"/>
      <c r="BR882" s="8"/>
      <c r="BS882" s="8"/>
      <c r="BT882" s="8"/>
      <c r="BU882" s="8"/>
      <c r="BV882" s="8"/>
      <c r="BW882" s="8"/>
      <c r="BX882" s="8"/>
      <c r="BY882" s="8"/>
      <c r="BZ882" s="8"/>
      <c r="CA882" s="8"/>
      <c r="CB882" s="8"/>
      <c r="CC882" s="8"/>
      <c r="CD882" s="8"/>
      <c r="CE882" s="8"/>
      <c r="CF882" s="8"/>
    </row>
    <row r="883" spans="1:84" ht="15.75" customHeight="1" x14ac:dyDescent="0.25">
      <c r="A883" s="8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27"/>
      <c r="W883" s="27"/>
      <c r="X883" s="27"/>
      <c r="Y883" s="27"/>
      <c r="Z883" s="27"/>
      <c r="AA883" s="8"/>
      <c r="AB883" s="8"/>
      <c r="AC883" s="8"/>
      <c r="AD883" s="8"/>
      <c r="AE883" s="8"/>
      <c r="AF883" s="8"/>
      <c r="AG883" s="8"/>
      <c r="AH883" s="8"/>
      <c r="AI883" s="8"/>
      <c r="AJ883" s="8"/>
      <c r="AK883" s="8"/>
      <c r="AL883" s="8"/>
      <c r="AM883" s="8"/>
      <c r="AN883" s="8"/>
      <c r="AO883" s="8"/>
      <c r="AP883" s="8"/>
      <c r="AQ883" s="8"/>
      <c r="AR883" s="8"/>
      <c r="AS883" s="8"/>
      <c r="AT883" s="8"/>
      <c r="AU883" s="8"/>
      <c r="AV883" s="8"/>
      <c r="AW883" s="8"/>
      <c r="AX883" s="8"/>
      <c r="AY883" s="8"/>
      <c r="AZ883" s="8"/>
      <c r="BA883" s="8"/>
      <c r="BB883" s="8"/>
      <c r="BC883" s="8"/>
      <c r="BD883" s="8"/>
      <c r="BE883" s="8"/>
      <c r="BF883" s="8"/>
      <c r="BG883" s="8"/>
      <c r="BH883" s="8"/>
      <c r="BI883" s="8"/>
      <c r="BJ883" s="8"/>
      <c r="BK883" s="8"/>
      <c r="BL883" s="8"/>
      <c r="BM883" s="8"/>
      <c r="BN883" s="8"/>
      <c r="BO883" s="8"/>
      <c r="BP883" s="8"/>
      <c r="BQ883" s="8"/>
      <c r="BR883" s="8"/>
      <c r="BS883" s="8"/>
      <c r="BT883" s="8"/>
      <c r="BU883" s="8"/>
      <c r="BV883" s="8"/>
      <c r="BW883" s="8"/>
      <c r="BX883" s="8"/>
      <c r="BY883" s="8"/>
      <c r="BZ883" s="8"/>
      <c r="CA883" s="8"/>
      <c r="CB883" s="8"/>
      <c r="CC883" s="8"/>
      <c r="CD883" s="8"/>
      <c r="CE883" s="8"/>
      <c r="CF883" s="8"/>
    </row>
    <row r="884" spans="1:84" ht="15.75" customHeight="1" x14ac:dyDescent="0.25">
      <c r="A884" s="8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27"/>
      <c r="W884" s="27"/>
      <c r="X884" s="27"/>
      <c r="Y884" s="27"/>
      <c r="Z884" s="27"/>
      <c r="AA884" s="8"/>
      <c r="AB884" s="8"/>
      <c r="AC884" s="8"/>
      <c r="AD884" s="8"/>
      <c r="AE884" s="8"/>
      <c r="AF884" s="8"/>
      <c r="AG884" s="8"/>
      <c r="AH884" s="8"/>
      <c r="AI884" s="8"/>
      <c r="AJ884" s="8"/>
      <c r="AK884" s="8"/>
      <c r="AL884" s="8"/>
      <c r="AM884" s="8"/>
      <c r="AN884" s="8"/>
      <c r="AO884" s="8"/>
      <c r="AP884" s="8"/>
      <c r="AQ884" s="8"/>
      <c r="AR884" s="8"/>
      <c r="AS884" s="8"/>
      <c r="AT884" s="8"/>
      <c r="AU884" s="8"/>
      <c r="AV884" s="8"/>
      <c r="AW884" s="8"/>
      <c r="AX884" s="8"/>
      <c r="AY884" s="8"/>
      <c r="AZ884" s="8"/>
      <c r="BA884" s="8"/>
      <c r="BB884" s="8"/>
      <c r="BC884" s="8"/>
      <c r="BD884" s="8"/>
      <c r="BE884" s="8"/>
      <c r="BF884" s="8"/>
      <c r="BG884" s="8"/>
      <c r="BH884" s="8"/>
      <c r="BI884" s="8"/>
      <c r="BJ884" s="8"/>
      <c r="BK884" s="8"/>
      <c r="BL884" s="8"/>
      <c r="BM884" s="8"/>
      <c r="BN884" s="8"/>
      <c r="BO884" s="8"/>
      <c r="BP884" s="8"/>
      <c r="BQ884" s="8"/>
      <c r="BR884" s="8"/>
      <c r="BS884" s="8"/>
      <c r="BT884" s="8"/>
      <c r="BU884" s="8"/>
      <c r="BV884" s="8"/>
      <c r="BW884" s="8"/>
      <c r="BX884" s="8"/>
      <c r="BY884" s="8"/>
      <c r="BZ884" s="8"/>
      <c r="CA884" s="8"/>
      <c r="CB884" s="8"/>
      <c r="CC884" s="8"/>
      <c r="CD884" s="8"/>
      <c r="CE884" s="8"/>
      <c r="CF884" s="8"/>
    </row>
    <row r="885" spans="1:84" ht="15.75" customHeight="1" x14ac:dyDescent="0.25">
      <c r="A885" s="8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27"/>
      <c r="W885" s="27"/>
      <c r="X885" s="27"/>
      <c r="Y885" s="27"/>
      <c r="Z885" s="27"/>
      <c r="AA885" s="8"/>
      <c r="AB885" s="8"/>
      <c r="AC885" s="8"/>
      <c r="AD885" s="8"/>
      <c r="AE885" s="8"/>
      <c r="AF885" s="8"/>
      <c r="AG885" s="8"/>
      <c r="AH885" s="8"/>
      <c r="AI885" s="8"/>
      <c r="AJ885" s="8"/>
      <c r="AK885" s="8"/>
      <c r="AL885" s="8"/>
      <c r="AM885" s="8"/>
      <c r="AN885" s="8"/>
      <c r="AO885" s="8"/>
      <c r="AP885" s="8"/>
      <c r="AQ885" s="8"/>
      <c r="AR885" s="8"/>
      <c r="AS885" s="8"/>
      <c r="AT885" s="8"/>
      <c r="AU885" s="8"/>
      <c r="AV885" s="8"/>
      <c r="AW885" s="8"/>
      <c r="AX885" s="8"/>
      <c r="AY885" s="8"/>
      <c r="AZ885" s="8"/>
      <c r="BA885" s="8"/>
      <c r="BB885" s="8"/>
      <c r="BC885" s="8"/>
      <c r="BD885" s="8"/>
      <c r="BE885" s="8"/>
      <c r="BF885" s="8"/>
      <c r="BG885" s="8"/>
      <c r="BH885" s="8"/>
      <c r="BI885" s="8"/>
      <c r="BJ885" s="8"/>
      <c r="BK885" s="8"/>
      <c r="BL885" s="8"/>
      <c r="BM885" s="8"/>
      <c r="BN885" s="8"/>
      <c r="BO885" s="8"/>
      <c r="BP885" s="8"/>
      <c r="BQ885" s="8"/>
      <c r="BR885" s="8"/>
      <c r="BS885" s="8"/>
      <c r="BT885" s="8"/>
      <c r="BU885" s="8"/>
      <c r="BV885" s="8"/>
      <c r="BW885" s="8"/>
      <c r="BX885" s="8"/>
      <c r="BY885" s="8"/>
      <c r="BZ885" s="8"/>
      <c r="CA885" s="8"/>
      <c r="CB885" s="8"/>
      <c r="CC885" s="8"/>
      <c r="CD885" s="8"/>
      <c r="CE885" s="8"/>
      <c r="CF885" s="8"/>
    </row>
    <row r="886" spans="1:84" ht="15.75" customHeight="1" x14ac:dyDescent="0.25">
      <c r="A886" s="8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27"/>
      <c r="W886" s="27"/>
      <c r="X886" s="27"/>
      <c r="Y886" s="27"/>
      <c r="Z886" s="27"/>
      <c r="AA886" s="8"/>
      <c r="AB886" s="8"/>
      <c r="AC886" s="8"/>
      <c r="AD886" s="8"/>
      <c r="AE886" s="8"/>
      <c r="AF886" s="8"/>
      <c r="AG886" s="8"/>
      <c r="AH886" s="8"/>
      <c r="AI886" s="8"/>
      <c r="AJ886" s="8"/>
      <c r="AK886" s="8"/>
      <c r="AL886" s="8"/>
      <c r="AM886" s="8"/>
      <c r="AN886" s="8"/>
      <c r="AO886" s="8"/>
      <c r="AP886" s="8"/>
      <c r="AQ886" s="8"/>
      <c r="AR886" s="8"/>
      <c r="AS886" s="8"/>
      <c r="AT886" s="8"/>
      <c r="AU886" s="8"/>
      <c r="AV886" s="8"/>
      <c r="AW886" s="8"/>
      <c r="AX886" s="8"/>
      <c r="AY886" s="8"/>
      <c r="AZ886" s="8"/>
      <c r="BA886" s="8"/>
      <c r="BB886" s="8"/>
      <c r="BC886" s="8"/>
      <c r="BD886" s="8"/>
      <c r="BE886" s="8"/>
      <c r="BF886" s="8"/>
      <c r="BG886" s="8"/>
      <c r="BH886" s="8"/>
      <c r="BI886" s="8"/>
      <c r="BJ886" s="8"/>
      <c r="BK886" s="8"/>
      <c r="BL886" s="8"/>
      <c r="BM886" s="8"/>
      <c r="BN886" s="8"/>
      <c r="BO886" s="8"/>
      <c r="BP886" s="8"/>
      <c r="BQ886" s="8"/>
      <c r="BR886" s="8"/>
      <c r="BS886" s="8"/>
      <c r="BT886" s="8"/>
      <c r="BU886" s="8"/>
      <c r="BV886" s="8"/>
      <c r="BW886" s="8"/>
      <c r="BX886" s="8"/>
      <c r="BY886" s="8"/>
      <c r="BZ886" s="8"/>
      <c r="CA886" s="8"/>
      <c r="CB886" s="8"/>
      <c r="CC886" s="8"/>
      <c r="CD886" s="8"/>
      <c r="CE886" s="8"/>
      <c r="CF886" s="8"/>
    </row>
    <row r="887" spans="1:84" ht="15.75" customHeight="1" x14ac:dyDescent="0.25">
      <c r="A887" s="8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27"/>
      <c r="W887" s="27"/>
      <c r="X887" s="27"/>
      <c r="Y887" s="27"/>
      <c r="Z887" s="27"/>
      <c r="AA887" s="8"/>
      <c r="AB887" s="8"/>
      <c r="AC887" s="8"/>
      <c r="AD887" s="8"/>
      <c r="AE887" s="8"/>
      <c r="AF887" s="8"/>
      <c r="AG887" s="8"/>
      <c r="AH887" s="8"/>
      <c r="AI887" s="8"/>
      <c r="AJ887" s="8"/>
      <c r="AK887" s="8"/>
      <c r="AL887" s="8"/>
      <c r="AM887" s="8"/>
      <c r="AN887" s="8"/>
      <c r="AO887" s="8"/>
      <c r="AP887" s="8"/>
      <c r="AQ887" s="8"/>
      <c r="AR887" s="8"/>
      <c r="AS887" s="8"/>
      <c r="AT887" s="8"/>
      <c r="AU887" s="8"/>
      <c r="AV887" s="8"/>
      <c r="AW887" s="8"/>
      <c r="AX887" s="8"/>
      <c r="AY887" s="8"/>
      <c r="AZ887" s="8"/>
      <c r="BA887" s="8"/>
      <c r="BB887" s="8"/>
      <c r="BC887" s="8"/>
      <c r="BD887" s="8"/>
      <c r="BE887" s="8"/>
      <c r="BF887" s="8"/>
      <c r="BG887" s="8"/>
      <c r="BH887" s="8"/>
      <c r="BI887" s="8"/>
      <c r="BJ887" s="8"/>
      <c r="BK887" s="8"/>
      <c r="BL887" s="8"/>
      <c r="BM887" s="8"/>
      <c r="BN887" s="8"/>
      <c r="BO887" s="8"/>
      <c r="BP887" s="8"/>
      <c r="BQ887" s="8"/>
      <c r="BR887" s="8"/>
      <c r="BS887" s="8"/>
      <c r="BT887" s="8"/>
      <c r="BU887" s="8"/>
      <c r="BV887" s="8"/>
      <c r="BW887" s="8"/>
      <c r="BX887" s="8"/>
      <c r="BY887" s="8"/>
      <c r="BZ887" s="8"/>
      <c r="CA887" s="8"/>
      <c r="CB887" s="8"/>
      <c r="CC887" s="8"/>
      <c r="CD887" s="8"/>
      <c r="CE887" s="8"/>
      <c r="CF887" s="8"/>
    </row>
    <row r="888" spans="1:84" ht="15.75" customHeight="1" x14ac:dyDescent="0.25">
      <c r="A888" s="8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27"/>
      <c r="W888" s="27"/>
      <c r="X888" s="27"/>
      <c r="Y888" s="27"/>
      <c r="Z888" s="27"/>
      <c r="AA888" s="8"/>
      <c r="AB888" s="8"/>
      <c r="AC888" s="8"/>
      <c r="AD888" s="8"/>
      <c r="AE888" s="8"/>
      <c r="AF888" s="8"/>
      <c r="AG888" s="8"/>
      <c r="AH888" s="8"/>
      <c r="AI888" s="8"/>
      <c r="AJ888" s="8"/>
      <c r="AK888" s="8"/>
      <c r="AL888" s="8"/>
      <c r="AM888" s="8"/>
      <c r="AN888" s="8"/>
      <c r="AO888" s="8"/>
      <c r="AP888" s="8"/>
      <c r="AQ888" s="8"/>
      <c r="AR888" s="8"/>
      <c r="AS888" s="8"/>
      <c r="AT888" s="8"/>
      <c r="AU888" s="8"/>
      <c r="AV888" s="8"/>
      <c r="AW888" s="8"/>
      <c r="AX888" s="8"/>
      <c r="AY888" s="8"/>
      <c r="AZ888" s="8"/>
      <c r="BA888" s="8"/>
      <c r="BB888" s="8"/>
      <c r="BC888" s="8"/>
      <c r="BD888" s="8"/>
      <c r="BE888" s="8"/>
      <c r="BF888" s="8"/>
      <c r="BG888" s="8"/>
      <c r="BH888" s="8"/>
      <c r="BI888" s="8"/>
      <c r="BJ888" s="8"/>
      <c r="BK888" s="8"/>
      <c r="BL888" s="8"/>
      <c r="BM888" s="8"/>
      <c r="BN888" s="8"/>
      <c r="BO888" s="8"/>
      <c r="BP888" s="8"/>
      <c r="BQ888" s="8"/>
      <c r="BR888" s="8"/>
      <c r="BS888" s="8"/>
      <c r="BT888" s="8"/>
      <c r="BU888" s="8"/>
      <c r="BV888" s="8"/>
      <c r="BW888" s="8"/>
      <c r="BX888" s="8"/>
      <c r="BY888" s="8"/>
      <c r="BZ888" s="8"/>
      <c r="CA888" s="8"/>
      <c r="CB888" s="8"/>
      <c r="CC888" s="8"/>
      <c r="CD888" s="8"/>
      <c r="CE888" s="8"/>
      <c r="CF888" s="8"/>
    </row>
    <row r="889" spans="1:84" ht="15.75" customHeight="1" x14ac:dyDescent="0.25">
      <c r="A889" s="8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27"/>
      <c r="W889" s="27"/>
      <c r="X889" s="27"/>
      <c r="Y889" s="27"/>
      <c r="Z889" s="27"/>
      <c r="AA889" s="8"/>
      <c r="AB889" s="8"/>
      <c r="AC889" s="8"/>
      <c r="AD889" s="8"/>
      <c r="AE889" s="8"/>
      <c r="AF889" s="8"/>
      <c r="AG889" s="8"/>
      <c r="AH889" s="8"/>
      <c r="AI889" s="8"/>
      <c r="AJ889" s="8"/>
      <c r="AK889" s="8"/>
      <c r="AL889" s="8"/>
      <c r="AM889" s="8"/>
      <c r="AN889" s="8"/>
      <c r="AO889" s="8"/>
      <c r="AP889" s="8"/>
      <c r="AQ889" s="8"/>
      <c r="AR889" s="8"/>
      <c r="AS889" s="8"/>
      <c r="AT889" s="8"/>
      <c r="AU889" s="8"/>
      <c r="AV889" s="8"/>
      <c r="AW889" s="8"/>
      <c r="AX889" s="8"/>
      <c r="AY889" s="8"/>
      <c r="AZ889" s="8"/>
      <c r="BA889" s="8"/>
      <c r="BB889" s="8"/>
      <c r="BC889" s="8"/>
      <c r="BD889" s="8"/>
      <c r="BE889" s="8"/>
      <c r="BF889" s="8"/>
      <c r="BG889" s="8"/>
      <c r="BH889" s="8"/>
      <c r="BI889" s="8"/>
      <c r="BJ889" s="8"/>
      <c r="BK889" s="8"/>
      <c r="BL889" s="8"/>
      <c r="BM889" s="8"/>
      <c r="BN889" s="8"/>
      <c r="BO889" s="8"/>
      <c r="BP889" s="8"/>
      <c r="BQ889" s="8"/>
      <c r="BR889" s="8"/>
      <c r="BS889" s="8"/>
      <c r="BT889" s="8"/>
      <c r="BU889" s="8"/>
      <c r="BV889" s="8"/>
      <c r="BW889" s="8"/>
      <c r="BX889" s="8"/>
      <c r="BY889" s="8"/>
      <c r="BZ889" s="8"/>
      <c r="CA889" s="8"/>
      <c r="CB889" s="8"/>
      <c r="CC889" s="8"/>
      <c r="CD889" s="8"/>
      <c r="CE889" s="8"/>
      <c r="CF889" s="8"/>
    </row>
    <row r="890" spans="1:84" ht="15.75" customHeight="1" x14ac:dyDescent="0.25">
      <c r="A890" s="8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27"/>
      <c r="W890" s="27"/>
      <c r="X890" s="27"/>
      <c r="Y890" s="27"/>
      <c r="Z890" s="27"/>
      <c r="AA890" s="8"/>
      <c r="AB890" s="8"/>
      <c r="AC890" s="8"/>
      <c r="AD890" s="8"/>
      <c r="AE890" s="8"/>
      <c r="AF890" s="8"/>
      <c r="AG890" s="8"/>
      <c r="AH890" s="8"/>
      <c r="AI890" s="8"/>
      <c r="AJ890" s="8"/>
      <c r="AK890" s="8"/>
      <c r="AL890" s="8"/>
      <c r="AM890" s="8"/>
      <c r="AN890" s="8"/>
      <c r="AO890" s="8"/>
      <c r="AP890" s="8"/>
      <c r="AQ890" s="8"/>
      <c r="AR890" s="8"/>
      <c r="AS890" s="8"/>
      <c r="AT890" s="8"/>
      <c r="AU890" s="8"/>
      <c r="AV890" s="8"/>
      <c r="AW890" s="8"/>
      <c r="AX890" s="8"/>
      <c r="AY890" s="8"/>
      <c r="AZ890" s="8"/>
      <c r="BA890" s="8"/>
      <c r="BB890" s="8"/>
      <c r="BC890" s="8"/>
      <c r="BD890" s="8"/>
      <c r="BE890" s="8"/>
      <c r="BF890" s="8"/>
      <c r="BG890" s="8"/>
      <c r="BH890" s="8"/>
      <c r="BI890" s="8"/>
      <c r="BJ890" s="8"/>
      <c r="BK890" s="8"/>
      <c r="BL890" s="8"/>
      <c r="BM890" s="8"/>
      <c r="BN890" s="8"/>
      <c r="BO890" s="8"/>
      <c r="BP890" s="8"/>
      <c r="BQ890" s="8"/>
      <c r="BR890" s="8"/>
      <c r="BS890" s="8"/>
      <c r="BT890" s="8"/>
      <c r="BU890" s="8"/>
      <c r="BV890" s="8"/>
      <c r="BW890" s="8"/>
      <c r="BX890" s="8"/>
      <c r="BY890" s="8"/>
      <c r="BZ890" s="8"/>
      <c r="CA890" s="8"/>
      <c r="CB890" s="8"/>
      <c r="CC890" s="8"/>
      <c r="CD890" s="8"/>
      <c r="CE890" s="8"/>
      <c r="CF890" s="8"/>
    </row>
    <row r="891" spans="1:84" ht="15.75" customHeight="1" x14ac:dyDescent="0.25">
      <c r="A891" s="8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27"/>
      <c r="W891" s="27"/>
      <c r="X891" s="27"/>
      <c r="Y891" s="27"/>
      <c r="Z891" s="27"/>
      <c r="AA891" s="8"/>
      <c r="AB891" s="8"/>
      <c r="AC891" s="8"/>
      <c r="AD891" s="8"/>
      <c r="AE891" s="8"/>
      <c r="AF891" s="8"/>
      <c r="AG891" s="8"/>
      <c r="AH891" s="8"/>
      <c r="AI891" s="8"/>
      <c r="AJ891" s="8"/>
      <c r="AK891" s="8"/>
      <c r="AL891" s="8"/>
      <c r="AM891" s="8"/>
      <c r="AN891" s="8"/>
      <c r="AO891" s="8"/>
      <c r="AP891" s="8"/>
      <c r="AQ891" s="8"/>
      <c r="AR891" s="8"/>
      <c r="AS891" s="8"/>
      <c r="AT891" s="8"/>
      <c r="AU891" s="8"/>
      <c r="AV891" s="8"/>
      <c r="AW891" s="8"/>
      <c r="AX891" s="8"/>
      <c r="AY891" s="8"/>
      <c r="AZ891" s="8"/>
      <c r="BA891" s="8"/>
      <c r="BB891" s="8"/>
      <c r="BC891" s="8"/>
      <c r="BD891" s="8"/>
      <c r="BE891" s="8"/>
      <c r="BF891" s="8"/>
      <c r="BG891" s="8"/>
      <c r="BH891" s="8"/>
      <c r="BI891" s="8"/>
      <c r="BJ891" s="8"/>
      <c r="BK891" s="8"/>
      <c r="BL891" s="8"/>
      <c r="BM891" s="8"/>
      <c r="BN891" s="8"/>
      <c r="BO891" s="8"/>
      <c r="BP891" s="8"/>
      <c r="BQ891" s="8"/>
      <c r="BR891" s="8"/>
      <c r="BS891" s="8"/>
      <c r="BT891" s="8"/>
      <c r="BU891" s="8"/>
      <c r="BV891" s="8"/>
      <c r="BW891" s="8"/>
      <c r="BX891" s="8"/>
      <c r="BY891" s="8"/>
      <c r="BZ891" s="8"/>
      <c r="CA891" s="8"/>
      <c r="CB891" s="8"/>
      <c r="CC891" s="8"/>
      <c r="CD891" s="8"/>
      <c r="CE891" s="8"/>
      <c r="CF891" s="8"/>
    </row>
    <row r="892" spans="1:84" ht="15.75" customHeight="1" x14ac:dyDescent="0.25">
      <c r="A892" s="8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27"/>
      <c r="W892" s="27"/>
      <c r="X892" s="27"/>
      <c r="Y892" s="27"/>
      <c r="Z892" s="27"/>
      <c r="AA892" s="8"/>
      <c r="AB892" s="8"/>
      <c r="AC892" s="8"/>
      <c r="AD892" s="8"/>
      <c r="AE892" s="8"/>
      <c r="AF892" s="8"/>
      <c r="AG892" s="8"/>
      <c r="AH892" s="8"/>
      <c r="AI892" s="8"/>
      <c r="AJ892" s="8"/>
      <c r="AK892" s="8"/>
      <c r="AL892" s="8"/>
      <c r="AM892" s="8"/>
      <c r="AN892" s="8"/>
      <c r="AO892" s="8"/>
      <c r="AP892" s="8"/>
      <c r="AQ892" s="8"/>
      <c r="AR892" s="8"/>
      <c r="AS892" s="8"/>
      <c r="AT892" s="8"/>
      <c r="AU892" s="8"/>
      <c r="AV892" s="8"/>
      <c r="AW892" s="8"/>
      <c r="AX892" s="8"/>
      <c r="AY892" s="8"/>
      <c r="AZ892" s="8"/>
      <c r="BA892" s="8"/>
      <c r="BB892" s="8"/>
      <c r="BC892" s="8"/>
      <c r="BD892" s="8"/>
      <c r="BE892" s="8"/>
      <c r="BF892" s="8"/>
      <c r="BG892" s="8"/>
      <c r="BH892" s="8"/>
      <c r="BI892" s="8"/>
      <c r="BJ892" s="8"/>
      <c r="BK892" s="8"/>
      <c r="BL892" s="8"/>
      <c r="BM892" s="8"/>
      <c r="BN892" s="8"/>
      <c r="BO892" s="8"/>
      <c r="BP892" s="8"/>
      <c r="BQ892" s="8"/>
      <c r="BR892" s="8"/>
      <c r="BS892" s="8"/>
      <c r="BT892" s="8"/>
      <c r="BU892" s="8"/>
      <c r="BV892" s="8"/>
      <c r="BW892" s="8"/>
      <c r="BX892" s="8"/>
      <c r="BY892" s="8"/>
      <c r="BZ892" s="8"/>
      <c r="CA892" s="8"/>
      <c r="CB892" s="8"/>
      <c r="CC892" s="8"/>
      <c r="CD892" s="8"/>
      <c r="CE892" s="8"/>
      <c r="CF892" s="8"/>
    </row>
    <row r="893" spans="1:84" ht="15.75" customHeight="1" x14ac:dyDescent="0.25">
      <c r="A893" s="8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27"/>
      <c r="W893" s="27"/>
      <c r="X893" s="27"/>
      <c r="Y893" s="27"/>
      <c r="Z893" s="27"/>
      <c r="AA893" s="8"/>
      <c r="AB893" s="8"/>
      <c r="AC893" s="8"/>
      <c r="AD893" s="8"/>
      <c r="AE893" s="8"/>
      <c r="AF893" s="8"/>
      <c r="AG893" s="8"/>
      <c r="AH893" s="8"/>
      <c r="AI893" s="8"/>
      <c r="AJ893" s="8"/>
      <c r="AK893" s="8"/>
      <c r="AL893" s="8"/>
      <c r="AM893" s="8"/>
      <c r="AN893" s="8"/>
      <c r="AO893" s="8"/>
      <c r="AP893" s="8"/>
      <c r="AQ893" s="8"/>
      <c r="AR893" s="8"/>
      <c r="AS893" s="8"/>
      <c r="AT893" s="8"/>
      <c r="AU893" s="8"/>
      <c r="AV893" s="8"/>
      <c r="AW893" s="8"/>
      <c r="AX893" s="8"/>
      <c r="AY893" s="8"/>
      <c r="AZ893" s="8"/>
      <c r="BA893" s="8"/>
      <c r="BB893" s="8"/>
      <c r="BC893" s="8"/>
      <c r="BD893" s="8"/>
      <c r="BE893" s="8"/>
      <c r="BF893" s="8"/>
      <c r="BG893" s="8"/>
      <c r="BH893" s="8"/>
      <c r="BI893" s="8"/>
      <c r="BJ893" s="8"/>
      <c r="BK893" s="8"/>
      <c r="BL893" s="8"/>
      <c r="BM893" s="8"/>
      <c r="BN893" s="8"/>
      <c r="BO893" s="8"/>
      <c r="BP893" s="8"/>
      <c r="BQ893" s="8"/>
      <c r="BR893" s="8"/>
      <c r="BS893" s="8"/>
      <c r="BT893" s="8"/>
      <c r="BU893" s="8"/>
      <c r="BV893" s="8"/>
      <c r="BW893" s="8"/>
      <c r="BX893" s="8"/>
      <c r="BY893" s="8"/>
      <c r="BZ893" s="8"/>
      <c r="CA893" s="8"/>
      <c r="CB893" s="8"/>
      <c r="CC893" s="8"/>
      <c r="CD893" s="8"/>
      <c r="CE893" s="8"/>
      <c r="CF893" s="8"/>
    </row>
    <row r="894" spans="1:84" ht="15.75" customHeight="1" x14ac:dyDescent="0.25">
      <c r="A894" s="8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27"/>
      <c r="W894" s="27"/>
      <c r="X894" s="27"/>
      <c r="Y894" s="27"/>
      <c r="Z894" s="27"/>
      <c r="AA894" s="8"/>
      <c r="AB894" s="8"/>
      <c r="AC894" s="8"/>
      <c r="AD894" s="8"/>
      <c r="AE894" s="8"/>
      <c r="AF894" s="8"/>
      <c r="AG894" s="8"/>
      <c r="AH894" s="8"/>
      <c r="AI894" s="8"/>
      <c r="AJ894" s="8"/>
      <c r="AK894" s="8"/>
      <c r="AL894" s="8"/>
      <c r="AM894" s="8"/>
      <c r="AN894" s="8"/>
      <c r="AO894" s="8"/>
      <c r="AP894" s="8"/>
      <c r="AQ894" s="8"/>
      <c r="AR894" s="8"/>
      <c r="AS894" s="8"/>
      <c r="AT894" s="8"/>
      <c r="AU894" s="8"/>
      <c r="AV894" s="8"/>
      <c r="AW894" s="8"/>
      <c r="AX894" s="8"/>
      <c r="AY894" s="8"/>
      <c r="AZ894" s="8"/>
      <c r="BA894" s="8"/>
      <c r="BB894" s="8"/>
      <c r="BC894" s="8"/>
      <c r="BD894" s="8"/>
      <c r="BE894" s="8"/>
      <c r="BF894" s="8"/>
      <c r="BG894" s="8"/>
      <c r="BH894" s="8"/>
      <c r="BI894" s="8"/>
      <c r="BJ894" s="8"/>
      <c r="BK894" s="8"/>
      <c r="BL894" s="8"/>
      <c r="BM894" s="8"/>
      <c r="BN894" s="8"/>
      <c r="BO894" s="8"/>
      <c r="BP894" s="8"/>
      <c r="BQ894" s="8"/>
      <c r="BR894" s="8"/>
      <c r="BS894" s="8"/>
      <c r="BT894" s="8"/>
      <c r="BU894" s="8"/>
      <c r="BV894" s="8"/>
      <c r="BW894" s="8"/>
      <c r="BX894" s="8"/>
      <c r="BY894" s="8"/>
      <c r="BZ894" s="8"/>
      <c r="CA894" s="8"/>
      <c r="CB894" s="8"/>
      <c r="CC894" s="8"/>
      <c r="CD894" s="8"/>
      <c r="CE894" s="8"/>
      <c r="CF894" s="8"/>
    </row>
    <row r="895" spans="1:84" ht="15.75" customHeight="1" x14ac:dyDescent="0.25">
      <c r="A895" s="8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27"/>
      <c r="W895" s="27"/>
      <c r="X895" s="27"/>
      <c r="Y895" s="27"/>
      <c r="Z895" s="27"/>
      <c r="AA895" s="8"/>
      <c r="AB895" s="8"/>
      <c r="AC895" s="8"/>
      <c r="AD895" s="8"/>
      <c r="AE895" s="8"/>
      <c r="AF895" s="8"/>
      <c r="AG895" s="8"/>
      <c r="AH895" s="8"/>
      <c r="AI895" s="8"/>
      <c r="AJ895" s="8"/>
      <c r="AK895" s="8"/>
      <c r="AL895" s="8"/>
      <c r="AM895" s="8"/>
      <c r="AN895" s="8"/>
      <c r="AO895" s="8"/>
      <c r="AP895" s="8"/>
      <c r="AQ895" s="8"/>
      <c r="AR895" s="8"/>
      <c r="AS895" s="8"/>
      <c r="AT895" s="8"/>
      <c r="AU895" s="8"/>
      <c r="AV895" s="8"/>
      <c r="AW895" s="8"/>
      <c r="AX895" s="8"/>
      <c r="AY895" s="8"/>
      <c r="AZ895" s="8"/>
      <c r="BA895" s="8"/>
      <c r="BB895" s="8"/>
      <c r="BC895" s="8"/>
      <c r="BD895" s="8"/>
      <c r="BE895" s="8"/>
      <c r="BF895" s="8"/>
      <c r="BG895" s="8"/>
      <c r="BH895" s="8"/>
      <c r="BI895" s="8"/>
      <c r="BJ895" s="8"/>
      <c r="BK895" s="8"/>
      <c r="BL895" s="8"/>
      <c r="BM895" s="8"/>
      <c r="BN895" s="8"/>
      <c r="BO895" s="8"/>
      <c r="BP895" s="8"/>
      <c r="BQ895" s="8"/>
      <c r="BR895" s="8"/>
      <c r="BS895" s="8"/>
      <c r="BT895" s="8"/>
      <c r="BU895" s="8"/>
      <c r="BV895" s="8"/>
      <c r="BW895" s="8"/>
      <c r="BX895" s="8"/>
      <c r="BY895" s="8"/>
      <c r="BZ895" s="8"/>
      <c r="CA895" s="8"/>
      <c r="CB895" s="8"/>
      <c r="CC895" s="8"/>
      <c r="CD895" s="8"/>
      <c r="CE895" s="8"/>
      <c r="CF895" s="8"/>
    </row>
    <row r="896" spans="1:84" ht="15.75" customHeight="1" x14ac:dyDescent="0.25">
      <c r="A896" s="8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27"/>
      <c r="W896" s="27"/>
      <c r="X896" s="27"/>
      <c r="Y896" s="27"/>
      <c r="Z896" s="27"/>
      <c r="AA896" s="8"/>
      <c r="AB896" s="8"/>
      <c r="AC896" s="8"/>
      <c r="AD896" s="8"/>
      <c r="AE896" s="8"/>
      <c r="AF896" s="8"/>
      <c r="AG896" s="8"/>
      <c r="AH896" s="8"/>
      <c r="AI896" s="8"/>
      <c r="AJ896" s="8"/>
      <c r="AK896" s="8"/>
      <c r="AL896" s="8"/>
      <c r="AM896" s="8"/>
      <c r="AN896" s="8"/>
      <c r="AO896" s="8"/>
      <c r="AP896" s="8"/>
      <c r="AQ896" s="8"/>
      <c r="AR896" s="8"/>
      <c r="AS896" s="8"/>
      <c r="AT896" s="8"/>
      <c r="AU896" s="8"/>
      <c r="AV896" s="8"/>
      <c r="AW896" s="8"/>
      <c r="AX896" s="8"/>
      <c r="AY896" s="8"/>
      <c r="AZ896" s="8"/>
      <c r="BA896" s="8"/>
      <c r="BB896" s="8"/>
      <c r="BC896" s="8"/>
      <c r="BD896" s="8"/>
      <c r="BE896" s="8"/>
      <c r="BF896" s="8"/>
      <c r="BG896" s="8"/>
      <c r="BH896" s="8"/>
      <c r="BI896" s="8"/>
      <c r="BJ896" s="8"/>
      <c r="BK896" s="8"/>
      <c r="BL896" s="8"/>
      <c r="BM896" s="8"/>
      <c r="BN896" s="8"/>
      <c r="BO896" s="8"/>
      <c r="BP896" s="8"/>
      <c r="BQ896" s="8"/>
      <c r="BR896" s="8"/>
      <c r="BS896" s="8"/>
      <c r="BT896" s="8"/>
      <c r="BU896" s="8"/>
      <c r="BV896" s="8"/>
      <c r="BW896" s="8"/>
      <c r="BX896" s="8"/>
      <c r="BY896" s="8"/>
      <c r="BZ896" s="8"/>
      <c r="CA896" s="8"/>
      <c r="CB896" s="8"/>
      <c r="CC896" s="8"/>
      <c r="CD896" s="8"/>
      <c r="CE896" s="8"/>
      <c r="CF896" s="8"/>
    </row>
    <row r="897" spans="1:84" ht="15.75" customHeight="1" x14ac:dyDescent="0.25">
      <c r="A897" s="8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27"/>
      <c r="W897" s="27"/>
      <c r="X897" s="27"/>
      <c r="Y897" s="27"/>
      <c r="Z897" s="27"/>
      <c r="AA897" s="8"/>
      <c r="AB897" s="8"/>
      <c r="AC897" s="8"/>
      <c r="AD897" s="8"/>
      <c r="AE897" s="8"/>
      <c r="AF897" s="8"/>
      <c r="AG897" s="8"/>
      <c r="AH897" s="8"/>
      <c r="AI897" s="8"/>
      <c r="AJ897" s="8"/>
      <c r="AK897" s="8"/>
      <c r="AL897" s="8"/>
      <c r="AM897" s="8"/>
      <c r="AN897" s="8"/>
      <c r="AO897" s="8"/>
      <c r="AP897" s="8"/>
      <c r="AQ897" s="8"/>
      <c r="AR897" s="8"/>
      <c r="AS897" s="8"/>
      <c r="AT897" s="8"/>
      <c r="AU897" s="8"/>
      <c r="AV897" s="8"/>
      <c r="AW897" s="8"/>
      <c r="AX897" s="8"/>
      <c r="AY897" s="8"/>
      <c r="AZ897" s="8"/>
      <c r="BA897" s="8"/>
      <c r="BB897" s="8"/>
      <c r="BC897" s="8"/>
      <c r="BD897" s="8"/>
      <c r="BE897" s="8"/>
      <c r="BF897" s="8"/>
      <c r="BG897" s="8"/>
      <c r="BH897" s="8"/>
      <c r="BI897" s="8"/>
      <c r="BJ897" s="8"/>
      <c r="BK897" s="8"/>
      <c r="BL897" s="8"/>
      <c r="BM897" s="8"/>
      <c r="BN897" s="8"/>
      <c r="BO897" s="8"/>
      <c r="BP897" s="8"/>
      <c r="BQ897" s="8"/>
      <c r="BR897" s="8"/>
      <c r="BS897" s="8"/>
      <c r="BT897" s="8"/>
      <c r="BU897" s="8"/>
      <c r="BV897" s="8"/>
      <c r="BW897" s="8"/>
      <c r="BX897" s="8"/>
      <c r="BY897" s="8"/>
      <c r="BZ897" s="8"/>
      <c r="CA897" s="8"/>
      <c r="CB897" s="8"/>
      <c r="CC897" s="8"/>
      <c r="CD897" s="8"/>
      <c r="CE897" s="8"/>
      <c r="CF897" s="8"/>
    </row>
    <row r="898" spans="1:84" ht="15.75" customHeight="1" x14ac:dyDescent="0.25">
      <c r="A898" s="8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27"/>
      <c r="W898" s="27"/>
      <c r="X898" s="27"/>
      <c r="Y898" s="27"/>
      <c r="Z898" s="27"/>
      <c r="AA898" s="8"/>
      <c r="AB898" s="8"/>
      <c r="AC898" s="8"/>
      <c r="AD898" s="8"/>
      <c r="AE898" s="8"/>
      <c r="AF898" s="8"/>
      <c r="AG898" s="8"/>
      <c r="AH898" s="8"/>
      <c r="AI898" s="8"/>
      <c r="AJ898" s="8"/>
      <c r="AK898" s="8"/>
      <c r="AL898" s="8"/>
      <c r="AM898" s="8"/>
      <c r="AN898" s="8"/>
      <c r="AO898" s="8"/>
      <c r="AP898" s="8"/>
      <c r="AQ898" s="8"/>
      <c r="AR898" s="8"/>
      <c r="AS898" s="8"/>
      <c r="AT898" s="8"/>
      <c r="AU898" s="8"/>
      <c r="AV898" s="8"/>
      <c r="AW898" s="8"/>
      <c r="AX898" s="8"/>
      <c r="AY898" s="8"/>
      <c r="AZ898" s="8"/>
      <c r="BA898" s="8"/>
      <c r="BB898" s="8"/>
      <c r="BC898" s="8"/>
      <c r="BD898" s="8"/>
      <c r="BE898" s="8"/>
      <c r="BF898" s="8"/>
      <c r="BG898" s="8"/>
      <c r="BH898" s="8"/>
      <c r="BI898" s="8"/>
      <c r="BJ898" s="8"/>
      <c r="BK898" s="8"/>
      <c r="BL898" s="8"/>
      <c r="BM898" s="8"/>
      <c r="BN898" s="8"/>
      <c r="BO898" s="8"/>
      <c r="BP898" s="8"/>
      <c r="BQ898" s="8"/>
      <c r="BR898" s="8"/>
      <c r="BS898" s="8"/>
      <c r="BT898" s="8"/>
      <c r="BU898" s="8"/>
      <c r="BV898" s="8"/>
      <c r="BW898" s="8"/>
      <c r="BX898" s="8"/>
      <c r="BY898" s="8"/>
      <c r="BZ898" s="8"/>
      <c r="CA898" s="8"/>
      <c r="CB898" s="8"/>
      <c r="CC898" s="8"/>
      <c r="CD898" s="8"/>
      <c r="CE898" s="8"/>
      <c r="CF898" s="8"/>
    </row>
    <row r="899" spans="1:84" ht="15.75" customHeight="1" x14ac:dyDescent="0.25">
      <c r="A899" s="8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27"/>
      <c r="W899" s="27"/>
      <c r="X899" s="27"/>
      <c r="Y899" s="27"/>
      <c r="Z899" s="27"/>
      <c r="AA899" s="8"/>
      <c r="AB899" s="8"/>
      <c r="AC899" s="8"/>
      <c r="AD899" s="8"/>
      <c r="AE899" s="8"/>
      <c r="AF899" s="8"/>
      <c r="AG899" s="8"/>
      <c r="AH899" s="8"/>
      <c r="AI899" s="8"/>
      <c r="AJ899" s="8"/>
      <c r="AK899" s="8"/>
      <c r="AL899" s="8"/>
      <c r="AM899" s="8"/>
      <c r="AN899" s="8"/>
      <c r="AO899" s="8"/>
      <c r="AP899" s="8"/>
      <c r="AQ899" s="8"/>
      <c r="AR899" s="8"/>
      <c r="AS899" s="8"/>
      <c r="AT899" s="8"/>
      <c r="AU899" s="8"/>
      <c r="AV899" s="8"/>
      <c r="AW899" s="8"/>
      <c r="AX899" s="8"/>
      <c r="AY899" s="8"/>
      <c r="AZ899" s="8"/>
      <c r="BA899" s="8"/>
      <c r="BB899" s="8"/>
      <c r="BC899" s="8"/>
      <c r="BD899" s="8"/>
      <c r="BE899" s="8"/>
      <c r="BF899" s="8"/>
      <c r="BG899" s="8"/>
      <c r="BH899" s="8"/>
      <c r="BI899" s="8"/>
      <c r="BJ899" s="8"/>
      <c r="BK899" s="8"/>
      <c r="BL899" s="8"/>
      <c r="BM899" s="8"/>
      <c r="BN899" s="8"/>
      <c r="BO899" s="8"/>
      <c r="BP899" s="8"/>
      <c r="BQ899" s="8"/>
      <c r="BR899" s="8"/>
      <c r="BS899" s="8"/>
      <c r="BT899" s="8"/>
      <c r="BU899" s="8"/>
      <c r="BV899" s="8"/>
      <c r="BW899" s="8"/>
      <c r="BX899" s="8"/>
      <c r="BY899" s="8"/>
      <c r="BZ899" s="8"/>
      <c r="CA899" s="8"/>
      <c r="CB899" s="8"/>
      <c r="CC899" s="8"/>
      <c r="CD899" s="8"/>
      <c r="CE899" s="8"/>
      <c r="CF899" s="8"/>
    </row>
    <row r="900" spans="1:84" ht="15.75" customHeight="1" x14ac:dyDescent="0.25">
      <c r="A900" s="8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27"/>
      <c r="W900" s="27"/>
      <c r="X900" s="27"/>
      <c r="Y900" s="27"/>
      <c r="Z900" s="27"/>
      <c r="AA900" s="8"/>
      <c r="AB900" s="8"/>
      <c r="AC900" s="8"/>
      <c r="AD900" s="8"/>
      <c r="AE900" s="8"/>
      <c r="AF900" s="8"/>
      <c r="AG900" s="8"/>
      <c r="AH900" s="8"/>
      <c r="AI900" s="8"/>
      <c r="AJ900" s="8"/>
      <c r="AK900" s="8"/>
      <c r="AL900" s="8"/>
      <c r="AM900" s="8"/>
      <c r="AN900" s="8"/>
      <c r="AO900" s="8"/>
      <c r="AP900" s="8"/>
      <c r="AQ900" s="8"/>
      <c r="AR900" s="8"/>
      <c r="AS900" s="8"/>
      <c r="AT900" s="8"/>
      <c r="AU900" s="8"/>
      <c r="AV900" s="8"/>
      <c r="AW900" s="8"/>
      <c r="AX900" s="8"/>
      <c r="AY900" s="8"/>
      <c r="AZ900" s="8"/>
      <c r="BA900" s="8"/>
      <c r="BB900" s="8"/>
      <c r="BC900" s="8"/>
      <c r="BD900" s="8"/>
      <c r="BE900" s="8"/>
      <c r="BF900" s="8"/>
      <c r="BG900" s="8"/>
      <c r="BH900" s="8"/>
      <c r="BI900" s="8"/>
      <c r="BJ900" s="8"/>
      <c r="BK900" s="8"/>
      <c r="BL900" s="8"/>
      <c r="BM900" s="8"/>
      <c r="BN900" s="8"/>
      <c r="BO900" s="8"/>
      <c r="BP900" s="8"/>
      <c r="BQ900" s="8"/>
      <c r="BR900" s="8"/>
      <c r="BS900" s="8"/>
      <c r="BT900" s="8"/>
      <c r="BU900" s="8"/>
      <c r="BV900" s="8"/>
      <c r="BW900" s="8"/>
      <c r="BX900" s="8"/>
      <c r="BY900" s="8"/>
      <c r="BZ900" s="8"/>
      <c r="CA900" s="8"/>
      <c r="CB900" s="8"/>
      <c r="CC900" s="8"/>
      <c r="CD900" s="8"/>
      <c r="CE900" s="8"/>
      <c r="CF900" s="8"/>
    </row>
    <row r="901" spans="1:84" ht="15.75" customHeight="1" x14ac:dyDescent="0.25">
      <c r="A901" s="8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27"/>
      <c r="W901" s="27"/>
      <c r="X901" s="27"/>
      <c r="Y901" s="27"/>
      <c r="Z901" s="27"/>
      <c r="AA901" s="8"/>
      <c r="AB901" s="8"/>
      <c r="AC901" s="8"/>
      <c r="AD901" s="8"/>
      <c r="AE901" s="8"/>
      <c r="AF901" s="8"/>
      <c r="AG901" s="8"/>
      <c r="AH901" s="8"/>
      <c r="AI901" s="8"/>
      <c r="AJ901" s="8"/>
      <c r="AK901" s="8"/>
      <c r="AL901" s="8"/>
      <c r="AM901" s="8"/>
      <c r="AN901" s="8"/>
      <c r="AO901" s="8"/>
      <c r="AP901" s="8"/>
      <c r="AQ901" s="8"/>
      <c r="AR901" s="8"/>
      <c r="AS901" s="8"/>
      <c r="AT901" s="8"/>
      <c r="AU901" s="8"/>
      <c r="AV901" s="8"/>
      <c r="AW901" s="8"/>
      <c r="AX901" s="8"/>
      <c r="AY901" s="8"/>
      <c r="AZ901" s="8"/>
      <c r="BA901" s="8"/>
      <c r="BB901" s="8"/>
      <c r="BC901" s="8"/>
      <c r="BD901" s="8"/>
      <c r="BE901" s="8"/>
      <c r="BF901" s="8"/>
      <c r="BG901" s="8"/>
      <c r="BH901" s="8"/>
      <c r="BI901" s="8"/>
      <c r="BJ901" s="8"/>
      <c r="BK901" s="8"/>
      <c r="BL901" s="8"/>
      <c r="BM901" s="8"/>
      <c r="BN901" s="8"/>
      <c r="BO901" s="8"/>
      <c r="BP901" s="8"/>
      <c r="BQ901" s="8"/>
      <c r="BR901" s="8"/>
      <c r="BS901" s="8"/>
      <c r="BT901" s="8"/>
      <c r="BU901" s="8"/>
      <c r="BV901" s="8"/>
      <c r="BW901" s="8"/>
      <c r="BX901" s="8"/>
      <c r="BY901" s="8"/>
      <c r="BZ901" s="8"/>
      <c r="CA901" s="8"/>
      <c r="CB901" s="8"/>
      <c r="CC901" s="8"/>
      <c r="CD901" s="8"/>
      <c r="CE901" s="8"/>
      <c r="CF901" s="8"/>
    </row>
    <row r="902" spans="1:84" ht="15.75" customHeight="1" x14ac:dyDescent="0.25">
      <c r="A902" s="8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27"/>
      <c r="W902" s="27"/>
      <c r="X902" s="27"/>
      <c r="Y902" s="27"/>
      <c r="Z902" s="27"/>
      <c r="AA902" s="8"/>
      <c r="AB902" s="8"/>
      <c r="AC902" s="8"/>
      <c r="AD902" s="8"/>
      <c r="AE902" s="8"/>
      <c r="AF902" s="8"/>
      <c r="AG902" s="8"/>
      <c r="AH902" s="8"/>
      <c r="AI902" s="8"/>
      <c r="AJ902" s="8"/>
      <c r="AK902" s="8"/>
      <c r="AL902" s="8"/>
      <c r="AM902" s="8"/>
      <c r="AN902" s="8"/>
      <c r="AO902" s="8"/>
      <c r="AP902" s="8"/>
      <c r="AQ902" s="8"/>
      <c r="AR902" s="8"/>
      <c r="AS902" s="8"/>
      <c r="AT902" s="8"/>
      <c r="AU902" s="8"/>
      <c r="AV902" s="8"/>
      <c r="AW902" s="8"/>
      <c r="AX902" s="8"/>
      <c r="AY902" s="8"/>
      <c r="AZ902" s="8"/>
      <c r="BA902" s="8"/>
      <c r="BB902" s="8"/>
      <c r="BC902" s="8"/>
      <c r="BD902" s="8"/>
      <c r="BE902" s="8"/>
      <c r="BF902" s="8"/>
      <c r="BG902" s="8"/>
      <c r="BH902" s="8"/>
      <c r="BI902" s="8"/>
      <c r="BJ902" s="8"/>
      <c r="BK902" s="8"/>
      <c r="BL902" s="8"/>
      <c r="BM902" s="8"/>
      <c r="BN902" s="8"/>
      <c r="BO902" s="8"/>
      <c r="BP902" s="8"/>
      <c r="BQ902" s="8"/>
      <c r="BR902" s="8"/>
      <c r="BS902" s="8"/>
      <c r="BT902" s="8"/>
      <c r="BU902" s="8"/>
      <c r="BV902" s="8"/>
      <c r="BW902" s="8"/>
      <c r="BX902" s="8"/>
      <c r="BY902" s="8"/>
      <c r="BZ902" s="8"/>
      <c r="CA902" s="8"/>
      <c r="CB902" s="8"/>
      <c r="CC902" s="8"/>
      <c r="CD902" s="8"/>
      <c r="CE902" s="8"/>
      <c r="CF902" s="8"/>
    </row>
    <row r="903" spans="1:84" ht="15.75" customHeight="1" x14ac:dyDescent="0.25">
      <c r="A903" s="8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27"/>
      <c r="W903" s="27"/>
      <c r="X903" s="27"/>
      <c r="Y903" s="27"/>
      <c r="Z903" s="27"/>
      <c r="AA903" s="8"/>
      <c r="AB903" s="8"/>
      <c r="AC903" s="8"/>
      <c r="AD903" s="8"/>
      <c r="AE903" s="8"/>
      <c r="AF903" s="8"/>
      <c r="AG903" s="8"/>
      <c r="AH903" s="8"/>
      <c r="AI903" s="8"/>
      <c r="AJ903" s="8"/>
      <c r="AK903" s="8"/>
      <c r="AL903" s="8"/>
      <c r="AM903" s="8"/>
      <c r="AN903" s="8"/>
      <c r="AO903" s="8"/>
      <c r="AP903" s="8"/>
      <c r="AQ903" s="8"/>
      <c r="AR903" s="8"/>
      <c r="AS903" s="8"/>
      <c r="AT903" s="8"/>
      <c r="AU903" s="8"/>
      <c r="AV903" s="8"/>
      <c r="AW903" s="8"/>
      <c r="AX903" s="8"/>
      <c r="AY903" s="8"/>
      <c r="AZ903" s="8"/>
      <c r="BA903" s="8"/>
      <c r="BB903" s="8"/>
      <c r="BC903" s="8"/>
      <c r="BD903" s="8"/>
      <c r="BE903" s="8"/>
      <c r="BF903" s="8"/>
      <c r="BG903" s="8"/>
      <c r="BH903" s="8"/>
      <c r="BI903" s="8"/>
      <c r="BJ903" s="8"/>
      <c r="BK903" s="8"/>
      <c r="BL903" s="8"/>
      <c r="BM903" s="8"/>
      <c r="BN903" s="8"/>
      <c r="BO903" s="8"/>
      <c r="BP903" s="8"/>
      <c r="BQ903" s="8"/>
      <c r="BR903" s="8"/>
      <c r="BS903" s="8"/>
      <c r="BT903" s="8"/>
      <c r="BU903" s="8"/>
      <c r="BV903" s="8"/>
      <c r="BW903" s="8"/>
      <c r="BX903" s="8"/>
      <c r="BY903" s="8"/>
      <c r="BZ903" s="8"/>
      <c r="CA903" s="8"/>
      <c r="CB903" s="8"/>
      <c r="CC903" s="8"/>
      <c r="CD903" s="8"/>
      <c r="CE903" s="8"/>
      <c r="CF903" s="8"/>
    </row>
    <row r="904" spans="1:84" ht="15.75" customHeight="1" x14ac:dyDescent="0.25">
      <c r="A904" s="8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27"/>
      <c r="W904" s="27"/>
      <c r="X904" s="27"/>
      <c r="Y904" s="27"/>
      <c r="Z904" s="27"/>
      <c r="AA904" s="8"/>
      <c r="AB904" s="8"/>
      <c r="AC904" s="8"/>
      <c r="AD904" s="8"/>
      <c r="AE904" s="8"/>
      <c r="AF904" s="8"/>
      <c r="AG904" s="8"/>
      <c r="AH904" s="8"/>
      <c r="AI904" s="8"/>
      <c r="AJ904" s="8"/>
      <c r="AK904" s="8"/>
      <c r="AL904" s="8"/>
      <c r="AM904" s="8"/>
      <c r="AN904" s="8"/>
      <c r="AO904" s="8"/>
      <c r="AP904" s="8"/>
      <c r="AQ904" s="8"/>
      <c r="AR904" s="8"/>
      <c r="AS904" s="8"/>
      <c r="AT904" s="8"/>
      <c r="AU904" s="8"/>
      <c r="AV904" s="8"/>
      <c r="AW904" s="8"/>
      <c r="AX904" s="8"/>
      <c r="AY904" s="8"/>
      <c r="AZ904" s="8"/>
      <c r="BA904" s="8"/>
      <c r="BB904" s="8"/>
      <c r="BC904" s="8"/>
      <c r="BD904" s="8"/>
      <c r="BE904" s="8"/>
      <c r="BF904" s="8"/>
      <c r="BG904" s="8"/>
      <c r="BH904" s="8"/>
      <c r="BI904" s="8"/>
      <c r="BJ904" s="8"/>
      <c r="BK904" s="8"/>
      <c r="BL904" s="8"/>
      <c r="BM904" s="8"/>
      <c r="BN904" s="8"/>
      <c r="BO904" s="8"/>
      <c r="BP904" s="8"/>
      <c r="BQ904" s="8"/>
      <c r="BR904" s="8"/>
      <c r="BS904" s="8"/>
      <c r="BT904" s="8"/>
      <c r="BU904" s="8"/>
      <c r="BV904" s="8"/>
      <c r="BW904" s="8"/>
      <c r="BX904" s="8"/>
      <c r="BY904" s="8"/>
      <c r="BZ904" s="8"/>
      <c r="CA904" s="8"/>
      <c r="CB904" s="8"/>
      <c r="CC904" s="8"/>
      <c r="CD904" s="8"/>
      <c r="CE904" s="8"/>
      <c r="CF904" s="8"/>
    </row>
    <row r="905" spans="1:84" ht="15.75" customHeight="1" x14ac:dyDescent="0.25">
      <c r="A905" s="8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27"/>
      <c r="W905" s="27"/>
      <c r="X905" s="27"/>
      <c r="Y905" s="27"/>
      <c r="Z905" s="27"/>
      <c r="AA905" s="8"/>
      <c r="AB905" s="8"/>
      <c r="AC905" s="8"/>
      <c r="AD905" s="8"/>
      <c r="AE905" s="8"/>
      <c r="AF905" s="8"/>
      <c r="AG905" s="8"/>
      <c r="AH905" s="8"/>
      <c r="AI905" s="8"/>
      <c r="AJ905" s="8"/>
      <c r="AK905" s="8"/>
      <c r="AL905" s="8"/>
      <c r="AM905" s="8"/>
      <c r="AN905" s="8"/>
      <c r="AO905" s="8"/>
      <c r="AP905" s="8"/>
      <c r="AQ905" s="8"/>
      <c r="AR905" s="8"/>
      <c r="AS905" s="8"/>
      <c r="AT905" s="8"/>
      <c r="AU905" s="8"/>
      <c r="AV905" s="8"/>
      <c r="AW905" s="8"/>
      <c r="AX905" s="8"/>
      <c r="AY905" s="8"/>
      <c r="AZ905" s="8"/>
      <c r="BA905" s="8"/>
      <c r="BB905" s="8"/>
      <c r="BC905" s="8"/>
      <c r="BD905" s="8"/>
      <c r="BE905" s="8"/>
      <c r="BF905" s="8"/>
      <c r="BG905" s="8"/>
      <c r="BH905" s="8"/>
      <c r="BI905" s="8"/>
      <c r="BJ905" s="8"/>
      <c r="BK905" s="8"/>
      <c r="BL905" s="8"/>
      <c r="BM905" s="8"/>
      <c r="BN905" s="8"/>
      <c r="BO905" s="8"/>
      <c r="BP905" s="8"/>
      <c r="BQ905" s="8"/>
      <c r="BR905" s="8"/>
      <c r="BS905" s="8"/>
      <c r="BT905" s="8"/>
      <c r="BU905" s="8"/>
      <c r="BV905" s="8"/>
      <c r="BW905" s="8"/>
      <c r="BX905" s="8"/>
      <c r="BY905" s="8"/>
      <c r="BZ905" s="8"/>
      <c r="CA905" s="8"/>
      <c r="CB905" s="8"/>
      <c r="CC905" s="8"/>
      <c r="CD905" s="8"/>
      <c r="CE905" s="8"/>
      <c r="CF905" s="8"/>
    </row>
    <row r="906" spans="1:84" ht="15.75" customHeight="1" x14ac:dyDescent="0.25">
      <c r="A906" s="8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27"/>
      <c r="W906" s="27"/>
      <c r="X906" s="27"/>
      <c r="Y906" s="27"/>
      <c r="Z906" s="27"/>
      <c r="AA906" s="8"/>
      <c r="AB906" s="8"/>
      <c r="AC906" s="8"/>
      <c r="AD906" s="8"/>
      <c r="AE906" s="8"/>
      <c r="AF906" s="8"/>
      <c r="AG906" s="8"/>
      <c r="AH906" s="8"/>
      <c r="AI906" s="8"/>
      <c r="AJ906" s="8"/>
      <c r="AK906" s="8"/>
      <c r="AL906" s="8"/>
      <c r="AM906" s="8"/>
      <c r="AN906" s="8"/>
      <c r="AO906" s="8"/>
      <c r="AP906" s="8"/>
      <c r="AQ906" s="8"/>
      <c r="AR906" s="8"/>
      <c r="AS906" s="8"/>
      <c r="AT906" s="8"/>
      <c r="AU906" s="8"/>
      <c r="AV906" s="8"/>
      <c r="AW906" s="8"/>
      <c r="AX906" s="8"/>
      <c r="AY906" s="8"/>
      <c r="AZ906" s="8"/>
      <c r="BA906" s="8"/>
      <c r="BB906" s="8"/>
      <c r="BC906" s="8"/>
      <c r="BD906" s="8"/>
      <c r="BE906" s="8"/>
      <c r="BF906" s="8"/>
      <c r="BG906" s="8"/>
      <c r="BH906" s="8"/>
      <c r="BI906" s="8"/>
      <c r="BJ906" s="8"/>
      <c r="BK906" s="8"/>
      <c r="BL906" s="8"/>
      <c r="BM906" s="8"/>
      <c r="BN906" s="8"/>
      <c r="BO906" s="8"/>
      <c r="BP906" s="8"/>
      <c r="BQ906" s="8"/>
      <c r="BR906" s="8"/>
      <c r="BS906" s="8"/>
      <c r="BT906" s="8"/>
      <c r="BU906" s="8"/>
      <c r="BV906" s="8"/>
      <c r="BW906" s="8"/>
      <c r="BX906" s="8"/>
      <c r="BY906" s="8"/>
      <c r="BZ906" s="8"/>
      <c r="CA906" s="8"/>
      <c r="CB906" s="8"/>
      <c r="CC906" s="8"/>
      <c r="CD906" s="8"/>
      <c r="CE906" s="8"/>
      <c r="CF906" s="8"/>
    </row>
    <row r="907" spans="1:84" ht="15.75" customHeight="1" x14ac:dyDescent="0.25">
      <c r="A907" s="8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27"/>
      <c r="W907" s="27"/>
      <c r="X907" s="27"/>
      <c r="Y907" s="27"/>
      <c r="Z907" s="27"/>
      <c r="AA907" s="8"/>
      <c r="AB907" s="8"/>
      <c r="AC907" s="8"/>
      <c r="AD907" s="8"/>
      <c r="AE907" s="8"/>
      <c r="AF907" s="8"/>
      <c r="AG907" s="8"/>
      <c r="AH907" s="8"/>
      <c r="AI907" s="8"/>
      <c r="AJ907" s="8"/>
      <c r="AK907" s="8"/>
      <c r="AL907" s="8"/>
      <c r="AM907" s="8"/>
      <c r="AN907" s="8"/>
      <c r="AO907" s="8"/>
      <c r="AP907" s="8"/>
      <c r="AQ907" s="8"/>
      <c r="AR907" s="8"/>
      <c r="AS907" s="8"/>
      <c r="AT907" s="8"/>
      <c r="AU907" s="8"/>
      <c r="AV907" s="8"/>
      <c r="AW907" s="8"/>
      <c r="AX907" s="8"/>
      <c r="AY907" s="8"/>
      <c r="AZ907" s="8"/>
      <c r="BA907" s="8"/>
      <c r="BB907" s="8"/>
      <c r="BC907" s="8"/>
      <c r="BD907" s="8"/>
      <c r="BE907" s="8"/>
      <c r="BF907" s="8"/>
      <c r="BG907" s="8"/>
      <c r="BH907" s="8"/>
      <c r="BI907" s="8"/>
      <c r="BJ907" s="8"/>
      <c r="BK907" s="8"/>
      <c r="BL907" s="8"/>
      <c r="BM907" s="8"/>
      <c r="BN907" s="8"/>
      <c r="BO907" s="8"/>
      <c r="BP907" s="8"/>
      <c r="BQ907" s="8"/>
      <c r="BR907" s="8"/>
      <c r="BS907" s="8"/>
      <c r="BT907" s="8"/>
      <c r="BU907" s="8"/>
      <c r="BV907" s="8"/>
      <c r="BW907" s="8"/>
      <c r="BX907" s="8"/>
      <c r="BY907" s="8"/>
      <c r="BZ907" s="8"/>
      <c r="CA907" s="8"/>
      <c r="CB907" s="8"/>
      <c r="CC907" s="8"/>
      <c r="CD907" s="8"/>
      <c r="CE907" s="8"/>
      <c r="CF907" s="8"/>
    </row>
    <row r="908" spans="1:84" ht="15.75" customHeight="1" x14ac:dyDescent="0.25">
      <c r="A908" s="8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27"/>
      <c r="W908" s="27"/>
      <c r="X908" s="27"/>
      <c r="Y908" s="27"/>
      <c r="Z908" s="27"/>
      <c r="AA908" s="8"/>
      <c r="AB908" s="8"/>
      <c r="AC908" s="8"/>
      <c r="AD908" s="8"/>
      <c r="AE908" s="8"/>
      <c r="AF908" s="8"/>
      <c r="AG908" s="8"/>
      <c r="AH908" s="8"/>
      <c r="AI908" s="8"/>
      <c r="AJ908" s="8"/>
      <c r="AK908" s="8"/>
      <c r="AL908" s="8"/>
      <c r="AM908" s="8"/>
      <c r="AN908" s="8"/>
      <c r="AO908" s="8"/>
      <c r="AP908" s="8"/>
      <c r="AQ908" s="8"/>
      <c r="AR908" s="8"/>
      <c r="AS908" s="8"/>
      <c r="AT908" s="8"/>
      <c r="AU908" s="8"/>
      <c r="AV908" s="8"/>
      <c r="AW908" s="8"/>
      <c r="AX908" s="8"/>
      <c r="AY908" s="8"/>
      <c r="AZ908" s="8"/>
      <c r="BA908" s="8"/>
      <c r="BB908" s="8"/>
      <c r="BC908" s="8"/>
      <c r="BD908" s="8"/>
      <c r="BE908" s="8"/>
      <c r="BF908" s="8"/>
      <c r="BG908" s="8"/>
      <c r="BH908" s="8"/>
      <c r="BI908" s="8"/>
      <c r="BJ908" s="8"/>
      <c r="BK908" s="8"/>
      <c r="BL908" s="8"/>
      <c r="BM908" s="8"/>
      <c r="BN908" s="8"/>
      <c r="BO908" s="8"/>
      <c r="BP908" s="8"/>
      <c r="BQ908" s="8"/>
      <c r="BR908" s="8"/>
      <c r="BS908" s="8"/>
      <c r="BT908" s="8"/>
      <c r="BU908" s="8"/>
      <c r="BV908" s="8"/>
      <c r="BW908" s="8"/>
      <c r="BX908" s="8"/>
      <c r="BY908" s="8"/>
      <c r="BZ908" s="8"/>
      <c r="CA908" s="8"/>
      <c r="CB908" s="8"/>
      <c r="CC908" s="8"/>
      <c r="CD908" s="8"/>
      <c r="CE908" s="8"/>
      <c r="CF908" s="8"/>
    </row>
    <row r="909" spans="1:84" ht="15.75" customHeight="1" x14ac:dyDescent="0.25">
      <c r="A909" s="8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27"/>
      <c r="W909" s="27"/>
      <c r="X909" s="27"/>
      <c r="Y909" s="27"/>
      <c r="Z909" s="27"/>
      <c r="AA909" s="8"/>
      <c r="AB909" s="8"/>
      <c r="AC909" s="8"/>
      <c r="AD909" s="8"/>
      <c r="AE909" s="8"/>
      <c r="AF909" s="8"/>
      <c r="AG909" s="8"/>
      <c r="AH909" s="8"/>
      <c r="AI909" s="8"/>
      <c r="AJ909" s="8"/>
      <c r="AK909" s="8"/>
      <c r="AL909" s="8"/>
      <c r="AM909" s="8"/>
      <c r="AN909" s="8"/>
      <c r="AO909" s="8"/>
      <c r="AP909" s="8"/>
      <c r="AQ909" s="8"/>
      <c r="AR909" s="8"/>
      <c r="AS909" s="8"/>
      <c r="AT909" s="8"/>
      <c r="AU909" s="8"/>
      <c r="AV909" s="8"/>
      <c r="AW909" s="8"/>
      <c r="AX909" s="8"/>
      <c r="AY909" s="8"/>
      <c r="AZ909" s="8"/>
      <c r="BA909" s="8"/>
      <c r="BB909" s="8"/>
      <c r="BC909" s="8"/>
      <c r="BD909" s="8"/>
      <c r="BE909" s="8"/>
      <c r="BF909" s="8"/>
      <c r="BG909" s="8"/>
      <c r="BH909" s="8"/>
      <c r="BI909" s="8"/>
      <c r="BJ909" s="8"/>
      <c r="BK909" s="8"/>
      <c r="BL909" s="8"/>
      <c r="BM909" s="8"/>
      <c r="BN909" s="8"/>
      <c r="BO909" s="8"/>
      <c r="BP909" s="8"/>
      <c r="BQ909" s="8"/>
      <c r="BR909" s="8"/>
      <c r="BS909" s="8"/>
      <c r="BT909" s="8"/>
      <c r="BU909" s="8"/>
      <c r="BV909" s="8"/>
      <c r="BW909" s="8"/>
      <c r="BX909" s="8"/>
      <c r="BY909" s="8"/>
      <c r="BZ909" s="8"/>
      <c r="CA909" s="8"/>
      <c r="CB909" s="8"/>
      <c r="CC909" s="8"/>
      <c r="CD909" s="8"/>
      <c r="CE909" s="8"/>
      <c r="CF909" s="8"/>
    </row>
    <row r="910" spans="1:84" ht="15.75" customHeight="1" x14ac:dyDescent="0.25">
      <c r="A910" s="8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27"/>
      <c r="W910" s="27"/>
      <c r="X910" s="27"/>
      <c r="Y910" s="27"/>
      <c r="Z910" s="27"/>
      <c r="AA910" s="8"/>
      <c r="AB910" s="8"/>
      <c r="AC910" s="8"/>
      <c r="AD910" s="8"/>
      <c r="AE910" s="8"/>
      <c r="AF910" s="8"/>
      <c r="AG910" s="8"/>
      <c r="AH910" s="8"/>
      <c r="AI910" s="8"/>
      <c r="AJ910" s="8"/>
      <c r="AK910" s="8"/>
      <c r="AL910" s="8"/>
      <c r="AM910" s="8"/>
      <c r="AN910" s="8"/>
      <c r="AO910" s="8"/>
      <c r="AP910" s="8"/>
      <c r="AQ910" s="8"/>
      <c r="AR910" s="8"/>
      <c r="AS910" s="8"/>
      <c r="AT910" s="8"/>
      <c r="AU910" s="8"/>
      <c r="AV910" s="8"/>
      <c r="AW910" s="8"/>
      <c r="AX910" s="8"/>
      <c r="AY910" s="8"/>
      <c r="AZ910" s="8"/>
      <c r="BA910" s="8"/>
      <c r="BB910" s="8"/>
      <c r="BC910" s="8"/>
      <c r="BD910" s="8"/>
      <c r="BE910" s="8"/>
      <c r="BF910" s="8"/>
      <c r="BG910" s="8"/>
      <c r="BH910" s="8"/>
      <c r="BI910" s="8"/>
      <c r="BJ910" s="8"/>
      <c r="BK910" s="8"/>
      <c r="BL910" s="8"/>
      <c r="BM910" s="8"/>
      <c r="BN910" s="8"/>
      <c r="BO910" s="8"/>
      <c r="BP910" s="8"/>
      <c r="BQ910" s="8"/>
      <c r="BR910" s="8"/>
      <c r="BS910" s="8"/>
      <c r="BT910" s="8"/>
      <c r="BU910" s="8"/>
      <c r="BV910" s="8"/>
      <c r="BW910" s="8"/>
      <c r="BX910" s="8"/>
      <c r="BY910" s="8"/>
      <c r="BZ910" s="8"/>
      <c r="CA910" s="8"/>
      <c r="CB910" s="8"/>
      <c r="CC910" s="8"/>
      <c r="CD910" s="8"/>
      <c r="CE910" s="8"/>
      <c r="CF910" s="8"/>
    </row>
    <row r="911" spans="1:84" ht="15.75" customHeight="1" x14ac:dyDescent="0.25">
      <c r="A911" s="8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27"/>
      <c r="W911" s="27"/>
      <c r="X911" s="27"/>
      <c r="Y911" s="27"/>
      <c r="Z911" s="27"/>
      <c r="AA911" s="8"/>
      <c r="AB911" s="8"/>
      <c r="AC911" s="8"/>
      <c r="AD911" s="8"/>
      <c r="AE911" s="8"/>
      <c r="AF911" s="8"/>
      <c r="AG911" s="8"/>
      <c r="AH911" s="8"/>
      <c r="AI911" s="8"/>
      <c r="AJ911" s="8"/>
      <c r="AK911" s="8"/>
      <c r="AL911" s="8"/>
      <c r="AM911" s="8"/>
      <c r="AN911" s="8"/>
      <c r="AO911" s="8"/>
      <c r="AP911" s="8"/>
      <c r="AQ911" s="8"/>
      <c r="AR911" s="8"/>
      <c r="AS911" s="8"/>
      <c r="AT911" s="8"/>
      <c r="AU911" s="8"/>
      <c r="AV911" s="8"/>
      <c r="AW911" s="8"/>
      <c r="AX911" s="8"/>
      <c r="AY911" s="8"/>
      <c r="AZ911" s="8"/>
      <c r="BA911" s="8"/>
      <c r="BB911" s="8"/>
      <c r="BC911" s="8"/>
      <c r="BD911" s="8"/>
      <c r="BE911" s="8"/>
      <c r="BF911" s="8"/>
      <c r="BG911" s="8"/>
      <c r="BH911" s="8"/>
      <c r="BI911" s="8"/>
      <c r="BJ911" s="8"/>
      <c r="BK911" s="8"/>
      <c r="BL911" s="8"/>
      <c r="BM911" s="8"/>
      <c r="BN911" s="8"/>
      <c r="BO911" s="8"/>
      <c r="BP911" s="8"/>
      <c r="BQ911" s="8"/>
      <c r="BR911" s="8"/>
      <c r="BS911" s="8"/>
      <c r="BT911" s="8"/>
      <c r="BU911" s="8"/>
      <c r="BV911" s="8"/>
      <c r="BW911" s="8"/>
      <c r="BX911" s="8"/>
      <c r="BY911" s="8"/>
      <c r="BZ911" s="8"/>
      <c r="CA911" s="8"/>
      <c r="CB911" s="8"/>
      <c r="CC911" s="8"/>
      <c r="CD911" s="8"/>
      <c r="CE911" s="8"/>
      <c r="CF911" s="8"/>
    </row>
    <row r="912" spans="1:84" ht="15.75" customHeight="1" x14ac:dyDescent="0.25">
      <c r="A912" s="8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27"/>
      <c r="W912" s="27"/>
      <c r="X912" s="27"/>
      <c r="Y912" s="27"/>
      <c r="Z912" s="27"/>
      <c r="AA912" s="8"/>
      <c r="AB912" s="8"/>
      <c r="AC912" s="8"/>
      <c r="AD912" s="8"/>
      <c r="AE912" s="8"/>
      <c r="AF912" s="8"/>
      <c r="AG912" s="8"/>
      <c r="AH912" s="8"/>
      <c r="AI912" s="8"/>
      <c r="AJ912" s="8"/>
      <c r="AK912" s="8"/>
      <c r="AL912" s="8"/>
      <c r="AM912" s="8"/>
      <c r="AN912" s="8"/>
      <c r="AO912" s="8"/>
      <c r="AP912" s="8"/>
      <c r="AQ912" s="8"/>
      <c r="AR912" s="8"/>
      <c r="AS912" s="8"/>
      <c r="AT912" s="8"/>
      <c r="AU912" s="8"/>
      <c r="AV912" s="8"/>
      <c r="AW912" s="8"/>
      <c r="AX912" s="8"/>
      <c r="AY912" s="8"/>
      <c r="AZ912" s="8"/>
      <c r="BA912" s="8"/>
      <c r="BB912" s="8"/>
      <c r="BC912" s="8"/>
      <c r="BD912" s="8"/>
      <c r="BE912" s="8"/>
      <c r="BF912" s="8"/>
      <c r="BG912" s="8"/>
      <c r="BH912" s="8"/>
      <c r="BI912" s="8"/>
      <c r="BJ912" s="8"/>
      <c r="BK912" s="8"/>
      <c r="BL912" s="8"/>
      <c r="BM912" s="8"/>
      <c r="BN912" s="8"/>
      <c r="BO912" s="8"/>
      <c r="BP912" s="8"/>
      <c r="BQ912" s="8"/>
      <c r="BR912" s="8"/>
      <c r="BS912" s="8"/>
      <c r="BT912" s="8"/>
      <c r="BU912" s="8"/>
      <c r="BV912" s="8"/>
      <c r="BW912" s="8"/>
      <c r="BX912" s="8"/>
      <c r="BY912" s="8"/>
      <c r="BZ912" s="8"/>
      <c r="CA912" s="8"/>
      <c r="CB912" s="8"/>
      <c r="CC912" s="8"/>
      <c r="CD912" s="8"/>
      <c r="CE912" s="8"/>
      <c r="CF912" s="8"/>
    </row>
    <row r="913" spans="1:84" ht="15.75" customHeight="1" x14ac:dyDescent="0.25">
      <c r="A913" s="8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27"/>
      <c r="W913" s="27"/>
      <c r="X913" s="27"/>
      <c r="Y913" s="27"/>
      <c r="Z913" s="27"/>
      <c r="AA913" s="8"/>
      <c r="AB913" s="8"/>
      <c r="AC913" s="8"/>
      <c r="AD913" s="8"/>
      <c r="AE913" s="8"/>
      <c r="AF913" s="8"/>
      <c r="AG913" s="8"/>
      <c r="AH913" s="8"/>
      <c r="AI913" s="8"/>
      <c r="AJ913" s="8"/>
      <c r="AK913" s="8"/>
      <c r="AL913" s="8"/>
      <c r="AM913" s="8"/>
      <c r="AN913" s="8"/>
      <c r="AO913" s="8"/>
      <c r="AP913" s="8"/>
      <c r="AQ913" s="8"/>
      <c r="AR913" s="8"/>
      <c r="AS913" s="8"/>
      <c r="AT913" s="8"/>
      <c r="AU913" s="8"/>
      <c r="AV913" s="8"/>
      <c r="AW913" s="8"/>
      <c r="AX913" s="8"/>
      <c r="AY913" s="8"/>
      <c r="AZ913" s="8"/>
      <c r="BA913" s="8"/>
      <c r="BB913" s="8"/>
      <c r="BC913" s="8"/>
      <c r="BD913" s="8"/>
      <c r="BE913" s="8"/>
      <c r="BF913" s="8"/>
      <c r="BG913" s="8"/>
      <c r="BH913" s="8"/>
      <c r="BI913" s="8"/>
      <c r="BJ913" s="8"/>
      <c r="BK913" s="8"/>
      <c r="BL913" s="8"/>
      <c r="BM913" s="8"/>
      <c r="BN913" s="8"/>
      <c r="BO913" s="8"/>
      <c r="BP913" s="8"/>
      <c r="BQ913" s="8"/>
      <c r="BR913" s="8"/>
      <c r="BS913" s="8"/>
      <c r="BT913" s="8"/>
      <c r="BU913" s="8"/>
      <c r="BV913" s="8"/>
      <c r="BW913" s="8"/>
      <c r="BX913" s="8"/>
      <c r="BY913" s="8"/>
      <c r="BZ913" s="8"/>
      <c r="CA913" s="8"/>
      <c r="CB913" s="8"/>
      <c r="CC913" s="8"/>
      <c r="CD913" s="8"/>
      <c r="CE913" s="8"/>
      <c r="CF913" s="8"/>
    </row>
    <row r="914" spans="1:84" ht="15.75" customHeight="1" x14ac:dyDescent="0.25">
      <c r="A914" s="8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27"/>
      <c r="W914" s="27"/>
      <c r="X914" s="27"/>
      <c r="Y914" s="27"/>
      <c r="Z914" s="27"/>
      <c r="AA914" s="8"/>
      <c r="AB914" s="8"/>
      <c r="AC914" s="8"/>
      <c r="AD914" s="8"/>
      <c r="AE914" s="8"/>
      <c r="AF914" s="8"/>
      <c r="AG914" s="8"/>
      <c r="AH914" s="8"/>
      <c r="AI914" s="8"/>
      <c r="AJ914" s="8"/>
      <c r="AK914" s="8"/>
      <c r="AL914" s="8"/>
      <c r="AM914" s="8"/>
      <c r="AN914" s="8"/>
      <c r="AO914" s="8"/>
      <c r="AP914" s="8"/>
      <c r="AQ914" s="8"/>
      <c r="AR914" s="8"/>
      <c r="AS914" s="8"/>
      <c r="AT914" s="8"/>
      <c r="AU914" s="8"/>
      <c r="AV914" s="8"/>
      <c r="AW914" s="8"/>
      <c r="AX914" s="8"/>
      <c r="AY914" s="8"/>
      <c r="AZ914" s="8"/>
      <c r="BA914" s="8"/>
      <c r="BB914" s="8"/>
      <c r="BC914" s="8"/>
      <c r="BD914" s="8"/>
      <c r="BE914" s="8"/>
      <c r="BF914" s="8"/>
      <c r="BG914" s="8"/>
      <c r="BH914" s="8"/>
      <c r="BI914" s="8"/>
      <c r="BJ914" s="8"/>
      <c r="BK914" s="8"/>
      <c r="BL914" s="8"/>
      <c r="BM914" s="8"/>
      <c r="BN914" s="8"/>
      <c r="BO914" s="8"/>
      <c r="BP914" s="8"/>
      <c r="BQ914" s="8"/>
      <c r="BR914" s="8"/>
      <c r="BS914" s="8"/>
      <c r="BT914" s="8"/>
      <c r="BU914" s="8"/>
      <c r="BV914" s="8"/>
      <c r="BW914" s="8"/>
      <c r="BX914" s="8"/>
      <c r="BY914" s="8"/>
      <c r="BZ914" s="8"/>
      <c r="CA914" s="8"/>
      <c r="CB914" s="8"/>
      <c r="CC914" s="8"/>
      <c r="CD914" s="8"/>
      <c r="CE914" s="8"/>
      <c r="CF914" s="8"/>
    </row>
    <row r="915" spans="1:84" ht="15.75" customHeight="1" x14ac:dyDescent="0.25">
      <c r="A915" s="8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27"/>
      <c r="W915" s="27"/>
      <c r="X915" s="27"/>
      <c r="Y915" s="27"/>
      <c r="Z915" s="27"/>
      <c r="AA915" s="8"/>
      <c r="AB915" s="8"/>
      <c r="AC915" s="8"/>
      <c r="AD915" s="8"/>
      <c r="AE915" s="8"/>
      <c r="AF915" s="8"/>
      <c r="AG915" s="8"/>
      <c r="AH915" s="8"/>
      <c r="AI915" s="8"/>
      <c r="AJ915" s="8"/>
      <c r="AK915" s="8"/>
      <c r="AL915" s="8"/>
      <c r="AM915" s="8"/>
      <c r="AN915" s="8"/>
      <c r="AO915" s="8"/>
      <c r="AP915" s="8"/>
      <c r="AQ915" s="8"/>
      <c r="AR915" s="8"/>
      <c r="AS915" s="8"/>
      <c r="AT915" s="8"/>
      <c r="AU915" s="8"/>
      <c r="AV915" s="8"/>
      <c r="AW915" s="8"/>
      <c r="AX915" s="8"/>
      <c r="AY915" s="8"/>
      <c r="AZ915" s="8"/>
      <c r="BA915" s="8"/>
      <c r="BB915" s="8"/>
      <c r="BC915" s="8"/>
      <c r="BD915" s="8"/>
      <c r="BE915" s="8"/>
      <c r="BF915" s="8"/>
      <c r="BG915" s="8"/>
      <c r="BH915" s="8"/>
      <c r="BI915" s="8"/>
      <c r="BJ915" s="8"/>
      <c r="BK915" s="8"/>
      <c r="BL915" s="8"/>
      <c r="BM915" s="8"/>
      <c r="BN915" s="8"/>
      <c r="BO915" s="8"/>
      <c r="BP915" s="8"/>
      <c r="BQ915" s="8"/>
      <c r="BR915" s="8"/>
      <c r="BS915" s="8"/>
      <c r="BT915" s="8"/>
      <c r="BU915" s="8"/>
      <c r="BV915" s="8"/>
      <c r="BW915" s="8"/>
      <c r="BX915" s="8"/>
      <c r="BY915" s="8"/>
      <c r="BZ915" s="8"/>
      <c r="CA915" s="8"/>
      <c r="CB915" s="8"/>
      <c r="CC915" s="8"/>
      <c r="CD915" s="8"/>
      <c r="CE915" s="8"/>
      <c r="CF915" s="8"/>
    </row>
    <row r="916" spans="1:84" ht="15.75" customHeight="1" x14ac:dyDescent="0.25">
      <c r="A916" s="8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27"/>
      <c r="W916" s="27"/>
      <c r="X916" s="27"/>
      <c r="Y916" s="27"/>
      <c r="Z916" s="27"/>
      <c r="AA916" s="8"/>
      <c r="AB916" s="8"/>
      <c r="AC916" s="8"/>
      <c r="AD916" s="8"/>
      <c r="AE916" s="8"/>
      <c r="AF916" s="8"/>
      <c r="AG916" s="8"/>
      <c r="AH916" s="8"/>
      <c r="AI916" s="8"/>
      <c r="AJ916" s="8"/>
      <c r="AK916" s="8"/>
      <c r="AL916" s="8"/>
      <c r="AM916" s="8"/>
      <c r="AN916" s="8"/>
      <c r="AO916" s="8"/>
      <c r="AP916" s="8"/>
      <c r="AQ916" s="8"/>
      <c r="AR916" s="8"/>
      <c r="AS916" s="8"/>
      <c r="AT916" s="8"/>
      <c r="AU916" s="8"/>
      <c r="AV916" s="8"/>
      <c r="AW916" s="8"/>
      <c r="AX916" s="8"/>
      <c r="AY916" s="8"/>
      <c r="AZ916" s="8"/>
      <c r="BA916" s="8"/>
      <c r="BB916" s="8"/>
      <c r="BC916" s="8"/>
      <c r="BD916" s="8"/>
      <c r="BE916" s="8"/>
      <c r="BF916" s="8"/>
      <c r="BG916" s="8"/>
      <c r="BH916" s="8"/>
      <c r="BI916" s="8"/>
      <c r="BJ916" s="8"/>
      <c r="BK916" s="8"/>
      <c r="BL916" s="8"/>
      <c r="BM916" s="8"/>
      <c r="BN916" s="8"/>
      <c r="BO916" s="8"/>
      <c r="BP916" s="8"/>
      <c r="BQ916" s="8"/>
      <c r="BR916" s="8"/>
      <c r="BS916" s="8"/>
      <c r="BT916" s="8"/>
      <c r="BU916" s="8"/>
      <c r="BV916" s="8"/>
      <c r="BW916" s="8"/>
      <c r="BX916" s="8"/>
      <c r="BY916" s="8"/>
      <c r="BZ916" s="8"/>
      <c r="CA916" s="8"/>
      <c r="CB916" s="8"/>
      <c r="CC916" s="8"/>
      <c r="CD916" s="8"/>
      <c r="CE916" s="8"/>
      <c r="CF916" s="8"/>
    </row>
    <row r="917" spans="1:84" ht="15.75" customHeight="1" x14ac:dyDescent="0.25">
      <c r="A917" s="8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27"/>
      <c r="W917" s="27"/>
      <c r="X917" s="27"/>
      <c r="Y917" s="27"/>
      <c r="Z917" s="27"/>
      <c r="AA917" s="8"/>
      <c r="AB917" s="8"/>
      <c r="AC917" s="8"/>
      <c r="AD917" s="8"/>
      <c r="AE917" s="8"/>
      <c r="AF917" s="8"/>
      <c r="AG917" s="8"/>
      <c r="AH917" s="8"/>
      <c r="AI917" s="8"/>
      <c r="AJ917" s="8"/>
      <c r="AK917" s="8"/>
      <c r="AL917" s="8"/>
      <c r="AM917" s="8"/>
      <c r="AN917" s="8"/>
      <c r="AO917" s="8"/>
      <c r="AP917" s="8"/>
      <c r="AQ917" s="8"/>
      <c r="AR917" s="8"/>
      <c r="AS917" s="8"/>
      <c r="AT917" s="8"/>
      <c r="AU917" s="8"/>
      <c r="AV917" s="8"/>
      <c r="AW917" s="8"/>
      <c r="AX917" s="8"/>
      <c r="AY917" s="8"/>
      <c r="AZ917" s="8"/>
      <c r="BA917" s="8"/>
      <c r="BB917" s="8"/>
      <c r="BC917" s="8"/>
      <c r="BD917" s="8"/>
      <c r="BE917" s="8"/>
      <c r="BF917" s="8"/>
      <c r="BG917" s="8"/>
      <c r="BH917" s="8"/>
      <c r="BI917" s="8"/>
      <c r="BJ917" s="8"/>
      <c r="BK917" s="8"/>
      <c r="BL917" s="8"/>
      <c r="BM917" s="8"/>
      <c r="BN917" s="8"/>
      <c r="BO917" s="8"/>
      <c r="BP917" s="8"/>
      <c r="BQ917" s="8"/>
      <c r="BR917" s="8"/>
      <c r="BS917" s="8"/>
      <c r="BT917" s="8"/>
      <c r="BU917" s="8"/>
      <c r="BV917" s="8"/>
      <c r="BW917" s="8"/>
      <c r="BX917" s="8"/>
      <c r="BY917" s="8"/>
      <c r="BZ917" s="8"/>
      <c r="CA917" s="8"/>
      <c r="CB917" s="8"/>
      <c r="CC917" s="8"/>
      <c r="CD917" s="8"/>
      <c r="CE917" s="8"/>
      <c r="CF917" s="8"/>
    </row>
    <row r="918" spans="1:84" ht="15.75" customHeight="1" x14ac:dyDescent="0.25">
      <c r="A918" s="8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27"/>
      <c r="W918" s="27"/>
      <c r="X918" s="27"/>
      <c r="Y918" s="27"/>
      <c r="Z918" s="27"/>
      <c r="AA918" s="8"/>
      <c r="AB918" s="8"/>
      <c r="AC918" s="8"/>
      <c r="AD918" s="8"/>
      <c r="AE918" s="8"/>
      <c r="AF918" s="8"/>
      <c r="AG918" s="8"/>
      <c r="AH918" s="8"/>
      <c r="AI918" s="8"/>
      <c r="AJ918" s="8"/>
      <c r="AK918" s="8"/>
      <c r="AL918" s="8"/>
      <c r="AM918" s="8"/>
      <c r="AN918" s="8"/>
      <c r="AO918" s="8"/>
      <c r="AP918" s="8"/>
      <c r="AQ918" s="8"/>
      <c r="AR918" s="8"/>
      <c r="AS918" s="8"/>
      <c r="AT918" s="8"/>
      <c r="AU918" s="8"/>
      <c r="AV918" s="8"/>
      <c r="AW918" s="8"/>
      <c r="AX918" s="8"/>
      <c r="AY918" s="8"/>
      <c r="AZ918" s="8"/>
      <c r="BA918" s="8"/>
      <c r="BB918" s="8"/>
      <c r="BC918" s="8"/>
      <c r="BD918" s="8"/>
      <c r="BE918" s="8"/>
      <c r="BF918" s="8"/>
      <c r="BG918" s="8"/>
      <c r="BH918" s="8"/>
      <c r="BI918" s="8"/>
      <c r="BJ918" s="8"/>
      <c r="BK918" s="8"/>
      <c r="BL918" s="8"/>
      <c r="BM918" s="8"/>
      <c r="BN918" s="8"/>
      <c r="BO918" s="8"/>
      <c r="BP918" s="8"/>
      <c r="BQ918" s="8"/>
      <c r="BR918" s="8"/>
      <c r="BS918" s="8"/>
      <c r="BT918" s="8"/>
      <c r="BU918" s="8"/>
      <c r="BV918" s="8"/>
      <c r="BW918" s="8"/>
      <c r="BX918" s="8"/>
      <c r="BY918" s="8"/>
      <c r="BZ918" s="8"/>
      <c r="CA918" s="8"/>
      <c r="CB918" s="8"/>
      <c r="CC918" s="8"/>
      <c r="CD918" s="8"/>
      <c r="CE918" s="8"/>
      <c r="CF918" s="8"/>
    </row>
    <row r="919" spans="1:84" ht="15.75" customHeight="1" x14ac:dyDescent="0.25">
      <c r="A919" s="8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27"/>
      <c r="W919" s="27"/>
      <c r="X919" s="27"/>
      <c r="Y919" s="27"/>
      <c r="Z919" s="27"/>
      <c r="AA919" s="8"/>
      <c r="AB919" s="8"/>
      <c r="AC919" s="8"/>
      <c r="AD919" s="8"/>
      <c r="AE919" s="8"/>
      <c r="AF919" s="8"/>
      <c r="AG919" s="8"/>
      <c r="AH919" s="8"/>
      <c r="AI919" s="8"/>
      <c r="AJ919" s="8"/>
      <c r="AK919" s="8"/>
      <c r="AL919" s="8"/>
      <c r="AM919" s="8"/>
      <c r="AN919" s="8"/>
      <c r="AO919" s="8"/>
      <c r="AP919" s="8"/>
      <c r="AQ919" s="8"/>
      <c r="AR919" s="8"/>
      <c r="AS919" s="8"/>
      <c r="AT919" s="8"/>
      <c r="AU919" s="8"/>
      <c r="AV919" s="8"/>
      <c r="AW919" s="8"/>
      <c r="AX919" s="8"/>
      <c r="AY919" s="8"/>
      <c r="AZ919" s="8"/>
      <c r="BA919" s="8"/>
      <c r="BB919" s="8"/>
      <c r="BC919" s="8"/>
      <c r="BD919" s="8"/>
      <c r="BE919" s="8"/>
      <c r="BF919" s="8"/>
      <c r="BG919" s="8"/>
      <c r="BH919" s="8"/>
      <c r="BI919" s="8"/>
      <c r="BJ919" s="8"/>
      <c r="BK919" s="8"/>
      <c r="BL919" s="8"/>
      <c r="BM919" s="8"/>
      <c r="BN919" s="8"/>
      <c r="BO919" s="8"/>
      <c r="BP919" s="8"/>
      <c r="BQ919" s="8"/>
      <c r="BR919" s="8"/>
      <c r="BS919" s="8"/>
      <c r="BT919" s="8"/>
      <c r="BU919" s="8"/>
      <c r="BV919" s="8"/>
      <c r="BW919" s="8"/>
      <c r="BX919" s="8"/>
      <c r="BY919" s="8"/>
      <c r="BZ919" s="8"/>
      <c r="CA919" s="8"/>
      <c r="CB919" s="8"/>
      <c r="CC919" s="8"/>
      <c r="CD919" s="8"/>
      <c r="CE919" s="8"/>
      <c r="CF919" s="8"/>
    </row>
    <row r="920" spans="1:84" ht="15.75" customHeight="1" x14ac:dyDescent="0.25">
      <c r="A920" s="8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27"/>
      <c r="W920" s="27"/>
      <c r="X920" s="27"/>
      <c r="Y920" s="27"/>
      <c r="Z920" s="27"/>
      <c r="AA920" s="8"/>
      <c r="AB920" s="8"/>
      <c r="AC920" s="8"/>
      <c r="AD920" s="8"/>
      <c r="AE920" s="8"/>
      <c r="AF920" s="8"/>
      <c r="AG920" s="8"/>
      <c r="AH920" s="8"/>
      <c r="AI920" s="8"/>
      <c r="AJ920" s="8"/>
      <c r="AK920" s="8"/>
      <c r="AL920" s="8"/>
      <c r="AM920" s="8"/>
      <c r="AN920" s="8"/>
      <c r="AO920" s="8"/>
      <c r="AP920" s="8"/>
      <c r="AQ920" s="8"/>
      <c r="AR920" s="8"/>
      <c r="AS920" s="8"/>
      <c r="AT920" s="8"/>
      <c r="AU920" s="8"/>
      <c r="AV920" s="8"/>
      <c r="AW920" s="8"/>
      <c r="AX920" s="8"/>
      <c r="AY920" s="8"/>
      <c r="AZ920" s="8"/>
      <c r="BA920" s="8"/>
      <c r="BB920" s="8"/>
      <c r="BC920" s="8"/>
      <c r="BD920" s="8"/>
      <c r="BE920" s="8"/>
      <c r="BF920" s="8"/>
      <c r="BG920" s="8"/>
      <c r="BH920" s="8"/>
      <c r="BI920" s="8"/>
      <c r="BJ920" s="8"/>
      <c r="BK920" s="8"/>
      <c r="BL920" s="8"/>
      <c r="BM920" s="8"/>
      <c r="BN920" s="8"/>
      <c r="BO920" s="8"/>
      <c r="BP920" s="8"/>
      <c r="BQ920" s="8"/>
      <c r="BR920" s="8"/>
      <c r="BS920" s="8"/>
      <c r="BT920" s="8"/>
      <c r="BU920" s="8"/>
      <c r="BV920" s="8"/>
      <c r="BW920" s="8"/>
      <c r="BX920" s="8"/>
      <c r="BY920" s="8"/>
      <c r="BZ920" s="8"/>
      <c r="CA920" s="8"/>
      <c r="CB920" s="8"/>
      <c r="CC920" s="8"/>
      <c r="CD920" s="8"/>
      <c r="CE920" s="8"/>
      <c r="CF920" s="8"/>
    </row>
    <row r="921" spans="1:84" ht="15.75" customHeight="1" x14ac:dyDescent="0.25">
      <c r="A921" s="8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27"/>
      <c r="W921" s="27"/>
      <c r="X921" s="27"/>
      <c r="Y921" s="27"/>
      <c r="Z921" s="27"/>
      <c r="AA921" s="8"/>
      <c r="AB921" s="8"/>
      <c r="AC921" s="8"/>
      <c r="AD921" s="8"/>
      <c r="AE921" s="8"/>
      <c r="AF921" s="8"/>
      <c r="AG921" s="8"/>
      <c r="AH921" s="8"/>
      <c r="AI921" s="8"/>
      <c r="AJ921" s="8"/>
      <c r="AK921" s="8"/>
      <c r="AL921" s="8"/>
      <c r="AM921" s="8"/>
      <c r="AN921" s="8"/>
      <c r="AO921" s="8"/>
      <c r="AP921" s="8"/>
      <c r="AQ921" s="8"/>
      <c r="AR921" s="8"/>
      <c r="AS921" s="8"/>
      <c r="AT921" s="8"/>
      <c r="AU921" s="8"/>
      <c r="AV921" s="8"/>
      <c r="AW921" s="8"/>
      <c r="AX921" s="8"/>
      <c r="AY921" s="8"/>
      <c r="AZ921" s="8"/>
      <c r="BA921" s="8"/>
      <c r="BB921" s="8"/>
      <c r="BC921" s="8"/>
      <c r="BD921" s="8"/>
      <c r="BE921" s="8"/>
      <c r="BF921" s="8"/>
      <c r="BG921" s="8"/>
      <c r="BH921" s="8"/>
      <c r="BI921" s="8"/>
      <c r="BJ921" s="8"/>
      <c r="BK921" s="8"/>
      <c r="BL921" s="8"/>
      <c r="BM921" s="8"/>
      <c r="BN921" s="8"/>
      <c r="BO921" s="8"/>
      <c r="BP921" s="8"/>
      <c r="BQ921" s="8"/>
      <c r="BR921" s="8"/>
      <c r="BS921" s="8"/>
      <c r="BT921" s="8"/>
      <c r="BU921" s="8"/>
      <c r="BV921" s="8"/>
      <c r="BW921" s="8"/>
      <c r="BX921" s="8"/>
      <c r="BY921" s="8"/>
      <c r="BZ921" s="8"/>
      <c r="CA921" s="8"/>
      <c r="CB921" s="8"/>
      <c r="CC921" s="8"/>
      <c r="CD921" s="8"/>
      <c r="CE921" s="8"/>
      <c r="CF921" s="8"/>
    </row>
    <row r="922" spans="1:84" ht="15.75" customHeight="1" x14ac:dyDescent="0.25">
      <c r="A922" s="8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27"/>
      <c r="W922" s="27"/>
      <c r="X922" s="27"/>
      <c r="Y922" s="27"/>
      <c r="Z922" s="27"/>
      <c r="AA922" s="8"/>
      <c r="AB922" s="8"/>
      <c r="AC922" s="8"/>
      <c r="AD922" s="8"/>
      <c r="AE922" s="8"/>
      <c r="AF922" s="8"/>
      <c r="AG922" s="8"/>
      <c r="AH922" s="8"/>
      <c r="AI922" s="8"/>
      <c r="AJ922" s="8"/>
      <c r="AK922" s="8"/>
      <c r="AL922" s="8"/>
      <c r="AM922" s="8"/>
      <c r="AN922" s="8"/>
      <c r="AO922" s="8"/>
      <c r="AP922" s="8"/>
      <c r="AQ922" s="8"/>
      <c r="AR922" s="8"/>
      <c r="AS922" s="8"/>
      <c r="AT922" s="8"/>
      <c r="AU922" s="8"/>
      <c r="AV922" s="8"/>
      <c r="AW922" s="8"/>
      <c r="AX922" s="8"/>
      <c r="AY922" s="8"/>
      <c r="AZ922" s="8"/>
      <c r="BA922" s="8"/>
      <c r="BB922" s="8"/>
      <c r="BC922" s="8"/>
      <c r="BD922" s="8"/>
      <c r="BE922" s="8"/>
      <c r="BF922" s="8"/>
      <c r="BG922" s="8"/>
      <c r="BH922" s="8"/>
      <c r="BI922" s="8"/>
      <c r="BJ922" s="8"/>
      <c r="BK922" s="8"/>
      <c r="BL922" s="8"/>
      <c r="BM922" s="8"/>
      <c r="BN922" s="8"/>
      <c r="BO922" s="8"/>
      <c r="BP922" s="8"/>
      <c r="BQ922" s="8"/>
      <c r="BR922" s="8"/>
      <c r="BS922" s="8"/>
      <c r="BT922" s="8"/>
      <c r="BU922" s="8"/>
      <c r="BV922" s="8"/>
      <c r="BW922" s="8"/>
      <c r="BX922" s="8"/>
      <c r="BY922" s="8"/>
      <c r="BZ922" s="8"/>
      <c r="CA922" s="8"/>
      <c r="CB922" s="8"/>
      <c r="CC922" s="8"/>
      <c r="CD922" s="8"/>
      <c r="CE922" s="8"/>
      <c r="CF922" s="8"/>
    </row>
    <row r="923" spans="1:84" ht="15.75" customHeight="1" x14ac:dyDescent="0.25">
      <c r="A923" s="8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27"/>
      <c r="W923" s="27"/>
      <c r="X923" s="27"/>
      <c r="Y923" s="27"/>
      <c r="Z923" s="27"/>
      <c r="AA923" s="8"/>
      <c r="AB923" s="8"/>
      <c r="AC923" s="8"/>
      <c r="AD923" s="8"/>
      <c r="AE923" s="8"/>
      <c r="AF923" s="8"/>
      <c r="AG923" s="8"/>
      <c r="AH923" s="8"/>
      <c r="AI923" s="8"/>
      <c r="AJ923" s="8"/>
      <c r="AK923" s="8"/>
      <c r="AL923" s="8"/>
      <c r="AM923" s="8"/>
      <c r="AN923" s="8"/>
      <c r="AO923" s="8"/>
      <c r="AP923" s="8"/>
      <c r="AQ923" s="8"/>
      <c r="AR923" s="8"/>
      <c r="AS923" s="8"/>
      <c r="AT923" s="8"/>
      <c r="AU923" s="8"/>
      <c r="AV923" s="8"/>
      <c r="AW923" s="8"/>
      <c r="AX923" s="8"/>
      <c r="AY923" s="8"/>
      <c r="AZ923" s="8"/>
      <c r="BA923" s="8"/>
      <c r="BB923" s="8"/>
      <c r="BC923" s="8"/>
      <c r="BD923" s="8"/>
      <c r="BE923" s="8"/>
      <c r="BF923" s="8"/>
      <c r="BG923" s="8"/>
      <c r="BH923" s="8"/>
      <c r="BI923" s="8"/>
      <c r="BJ923" s="8"/>
      <c r="BK923" s="8"/>
      <c r="BL923" s="8"/>
      <c r="BM923" s="8"/>
      <c r="BN923" s="8"/>
      <c r="BO923" s="8"/>
      <c r="BP923" s="8"/>
      <c r="BQ923" s="8"/>
      <c r="BR923" s="8"/>
      <c r="BS923" s="8"/>
      <c r="BT923" s="8"/>
      <c r="BU923" s="8"/>
      <c r="BV923" s="8"/>
      <c r="BW923" s="8"/>
      <c r="BX923" s="8"/>
      <c r="BY923" s="8"/>
      <c r="BZ923" s="8"/>
      <c r="CA923" s="8"/>
      <c r="CB923" s="8"/>
      <c r="CC923" s="8"/>
      <c r="CD923" s="8"/>
      <c r="CE923" s="8"/>
      <c r="CF923" s="8"/>
    </row>
    <row r="924" spans="1:84" ht="15.75" customHeight="1" x14ac:dyDescent="0.25">
      <c r="A924" s="8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27"/>
      <c r="W924" s="27"/>
      <c r="X924" s="27"/>
      <c r="Y924" s="27"/>
      <c r="Z924" s="27"/>
      <c r="AA924" s="8"/>
      <c r="AB924" s="8"/>
      <c r="AC924" s="8"/>
      <c r="AD924" s="8"/>
      <c r="AE924" s="8"/>
      <c r="AF924" s="8"/>
      <c r="AG924" s="8"/>
      <c r="AH924" s="8"/>
      <c r="AI924" s="8"/>
      <c r="AJ924" s="8"/>
      <c r="AK924" s="8"/>
      <c r="AL924" s="8"/>
      <c r="AM924" s="8"/>
      <c r="AN924" s="8"/>
      <c r="AO924" s="8"/>
      <c r="AP924" s="8"/>
      <c r="AQ924" s="8"/>
      <c r="AR924" s="8"/>
      <c r="AS924" s="8"/>
      <c r="AT924" s="8"/>
      <c r="AU924" s="8"/>
      <c r="AV924" s="8"/>
      <c r="AW924" s="8"/>
      <c r="AX924" s="8"/>
      <c r="AY924" s="8"/>
      <c r="AZ924" s="8"/>
      <c r="BA924" s="8"/>
      <c r="BB924" s="8"/>
      <c r="BC924" s="8"/>
      <c r="BD924" s="8"/>
      <c r="BE924" s="8"/>
      <c r="BF924" s="8"/>
      <c r="BG924" s="8"/>
      <c r="BH924" s="8"/>
      <c r="BI924" s="8"/>
      <c r="BJ924" s="8"/>
      <c r="BK924" s="8"/>
      <c r="BL924" s="8"/>
      <c r="BM924" s="8"/>
      <c r="BN924" s="8"/>
      <c r="BO924" s="8"/>
      <c r="BP924" s="8"/>
      <c r="BQ924" s="8"/>
      <c r="BR924" s="8"/>
      <c r="BS924" s="8"/>
      <c r="BT924" s="8"/>
      <c r="BU924" s="8"/>
      <c r="BV924" s="8"/>
      <c r="BW924" s="8"/>
      <c r="BX924" s="8"/>
      <c r="BY924" s="8"/>
      <c r="BZ924" s="8"/>
      <c r="CA924" s="8"/>
      <c r="CB924" s="8"/>
      <c r="CC924" s="8"/>
      <c r="CD924" s="8"/>
      <c r="CE924" s="8"/>
      <c r="CF924" s="8"/>
    </row>
    <row r="925" spans="1:84" ht="15.75" customHeight="1" x14ac:dyDescent="0.25">
      <c r="A925" s="8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27"/>
      <c r="W925" s="27"/>
      <c r="X925" s="27"/>
      <c r="Y925" s="27"/>
      <c r="Z925" s="27"/>
      <c r="AA925" s="8"/>
      <c r="AB925" s="8"/>
      <c r="AC925" s="8"/>
      <c r="AD925" s="8"/>
      <c r="AE925" s="8"/>
      <c r="AF925" s="8"/>
      <c r="AG925" s="8"/>
      <c r="AH925" s="8"/>
      <c r="AI925" s="8"/>
      <c r="AJ925" s="8"/>
      <c r="AK925" s="8"/>
      <c r="AL925" s="8"/>
      <c r="AM925" s="8"/>
      <c r="AN925" s="8"/>
      <c r="AO925" s="8"/>
      <c r="AP925" s="8"/>
      <c r="AQ925" s="8"/>
      <c r="AR925" s="8"/>
      <c r="AS925" s="8"/>
      <c r="AT925" s="8"/>
      <c r="AU925" s="8"/>
      <c r="AV925" s="8"/>
      <c r="AW925" s="8"/>
      <c r="AX925" s="8"/>
      <c r="AY925" s="8"/>
      <c r="AZ925" s="8"/>
      <c r="BA925" s="8"/>
      <c r="BB925" s="8"/>
      <c r="BC925" s="8"/>
      <c r="BD925" s="8"/>
      <c r="BE925" s="8"/>
      <c r="BF925" s="8"/>
      <c r="BG925" s="8"/>
      <c r="BH925" s="8"/>
      <c r="BI925" s="8"/>
      <c r="BJ925" s="8"/>
      <c r="BK925" s="8"/>
      <c r="BL925" s="8"/>
      <c r="BM925" s="8"/>
      <c r="BN925" s="8"/>
      <c r="BO925" s="8"/>
      <c r="BP925" s="8"/>
      <c r="BQ925" s="8"/>
      <c r="BR925" s="8"/>
      <c r="BS925" s="8"/>
      <c r="BT925" s="8"/>
      <c r="BU925" s="8"/>
      <c r="BV925" s="8"/>
      <c r="BW925" s="8"/>
      <c r="BX925" s="8"/>
      <c r="BY925" s="8"/>
      <c r="BZ925" s="8"/>
      <c r="CA925" s="8"/>
      <c r="CB925" s="8"/>
      <c r="CC925" s="8"/>
      <c r="CD925" s="8"/>
      <c r="CE925" s="8"/>
      <c r="CF925" s="8"/>
    </row>
    <row r="926" spans="1:84" ht="15.75" customHeight="1" x14ac:dyDescent="0.25">
      <c r="A926" s="8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27"/>
      <c r="W926" s="27"/>
      <c r="X926" s="27"/>
      <c r="Y926" s="27"/>
      <c r="Z926" s="27"/>
      <c r="AA926" s="8"/>
      <c r="AB926" s="8"/>
      <c r="AC926" s="8"/>
      <c r="AD926" s="8"/>
      <c r="AE926" s="8"/>
      <c r="AF926" s="8"/>
      <c r="AG926" s="8"/>
      <c r="AH926" s="8"/>
      <c r="AI926" s="8"/>
      <c r="AJ926" s="8"/>
      <c r="AK926" s="8"/>
      <c r="AL926" s="8"/>
      <c r="AM926" s="8"/>
      <c r="AN926" s="8"/>
      <c r="AO926" s="8"/>
      <c r="AP926" s="8"/>
      <c r="AQ926" s="8"/>
      <c r="AR926" s="8"/>
      <c r="AS926" s="8"/>
      <c r="AT926" s="8"/>
      <c r="AU926" s="8"/>
      <c r="AV926" s="8"/>
      <c r="AW926" s="8"/>
      <c r="AX926" s="8"/>
      <c r="AY926" s="8"/>
      <c r="AZ926" s="8"/>
      <c r="BA926" s="8"/>
      <c r="BB926" s="8"/>
      <c r="BC926" s="8"/>
      <c r="BD926" s="8"/>
      <c r="BE926" s="8"/>
      <c r="BF926" s="8"/>
      <c r="BG926" s="8"/>
      <c r="BH926" s="8"/>
      <c r="BI926" s="8"/>
      <c r="BJ926" s="8"/>
      <c r="BK926" s="8"/>
      <c r="BL926" s="8"/>
      <c r="BM926" s="8"/>
      <c r="BN926" s="8"/>
      <c r="BO926" s="8"/>
      <c r="BP926" s="8"/>
      <c r="BQ926" s="8"/>
      <c r="BR926" s="8"/>
      <c r="BS926" s="8"/>
      <c r="BT926" s="8"/>
      <c r="BU926" s="8"/>
      <c r="BV926" s="8"/>
      <c r="BW926" s="8"/>
      <c r="BX926" s="8"/>
      <c r="BY926" s="8"/>
      <c r="BZ926" s="8"/>
      <c r="CA926" s="8"/>
      <c r="CB926" s="8"/>
      <c r="CC926" s="8"/>
      <c r="CD926" s="8"/>
      <c r="CE926" s="8"/>
      <c r="CF926" s="8"/>
    </row>
    <row r="927" spans="1:84" ht="15.75" customHeight="1" x14ac:dyDescent="0.25">
      <c r="A927" s="8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27"/>
      <c r="W927" s="27"/>
      <c r="X927" s="27"/>
      <c r="Y927" s="27"/>
      <c r="Z927" s="27"/>
      <c r="AA927" s="8"/>
      <c r="AB927" s="8"/>
      <c r="AC927" s="8"/>
      <c r="AD927" s="8"/>
      <c r="AE927" s="8"/>
      <c r="AF927" s="8"/>
      <c r="AG927" s="8"/>
      <c r="AH927" s="8"/>
      <c r="AI927" s="8"/>
      <c r="AJ927" s="8"/>
      <c r="AK927" s="8"/>
      <c r="AL927" s="8"/>
      <c r="AM927" s="8"/>
      <c r="AN927" s="8"/>
      <c r="AO927" s="8"/>
      <c r="AP927" s="8"/>
      <c r="AQ927" s="8"/>
      <c r="AR927" s="8"/>
      <c r="AS927" s="8"/>
      <c r="AT927" s="8"/>
      <c r="AU927" s="8"/>
      <c r="AV927" s="8"/>
      <c r="AW927" s="8"/>
      <c r="AX927" s="8"/>
      <c r="AY927" s="8"/>
      <c r="AZ927" s="8"/>
      <c r="BA927" s="8"/>
      <c r="BB927" s="8"/>
      <c r="BC927" s="8"/>
      <c r="BD927" s="8"/>
      <c r="BE927" s="8"/>
      <c r="BF927" s="8"/>
      <c r="BG927" s="8"/>
      <c r="BH927" s="8"/>
      <c r="BI927" s="8"/>
      <c r="BJ927" s="8"/>
      <c r="BK927" s="8"/>
      <c r="BL927" s="8"/>
      <c r="BM927" s="8"/>
      <c r="BN927" s="8"/>
      <c r="BO927" s="8"/>
      <c r="BP927" s="8"/>
      <c r="BQ927" s="8"/>
      <c r="BR927" s="8"/>
      <c r="BS927" s="8"/>
      <c r="BT927" s="8"/>
      <c r="BU927" s="8"/>
      <c r="BV927" s="8"/>
      <c r="BW927" s="8"/>
      <c r="BX927" s="8"/>
      <c r="BY927" s="8"/>
      <c r="BZ927" s="8"/>
      <c r="CA927" s="8"/>
      <c r="CB927" s="8"/>
      <c r="CC927" s="8"/>
      <c r="CD927" s="8"/>
      <c r="CE927" s="8"/>
      <c r="CF927" s="8"/>
    </row>
    <row r="928" spans="1:84" ht="15.75" customHeight="1" x14ac:dyDescent="0.25">
      <c r="A928" s="8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27"/>
      <c r="W928" s="27"/>
      <c r="X928" s="27"/>
      <c r="Y928" s="27"/>
      <c r="Z928" s="27"/>
      <c r="AA928" s="8"/>
      <c r="AB928" s="8"/>
      <c r="AC928" s="8"/>
      <c r="AD928" s="8"/>
      <c r="AE928" s="8"/>
      <c r="AF928" s="8"/>
      <c r="AG928" s="8"/>
      <c r="AH928" s="8"/>
      <c r="AI928" s="8"/>
      <c r="AJ928" s="8"/>
      <c r="AK928" s="8"/>
      <c r="AL928" s="8"/>
      <c r="AM928" s="8"/>
      <c r="AN928" s="8"/>
      <c r="AO928" s="8"/>
      <c r="AP928" s="8"/>
      <c r="AQ928" s="8"/>
      <c r="AR928" s="8"/>
      <c r="AS928" s="8"/>
      <c r="AT928" s="8"/>
      <c r="AU928" s="8"/>
      <c r="AV928" s="8"/>
      <c r="AW928" s="8"/>
      <c r="AX928" s="8"/>
      <c r="AY928" s="8"/>
      <c r="AZ928" s="8"/>
      <c r="BA928" s="8"/>
      <c r="BB928" s="8"/>
      <c r="BC928" s="8"/>
      <c r="BD928" s="8"/>
      <c r="BE928" s="8"/>
      <c r="BF928" s="8"/>
      <c r="BG928" s="8"/>
      <c r="BH928" s="8"/>
      <c r="BI928" s="8"/>
      <c r="BJ928" s="8"/>
      <c r="BK928" s="8"/>
      <c r="BL928" s="8"/>
      <c r="BM928" s="8"/>
      <c r="BN928" s="8"/>
      <c r="BO928" s="8"/>
      <c r="BP928" s="8"/>
      <c r="BQ928" s="8"/>
      <c r="BR928" s="8"/>
      <c r="BS928" s="8"/>
      <c r="BT928" s="8"/>
      <c r="BU928" s="8"/>
      <c r="BV928" s="8"/>
      <c r="BW928" s="8"/>
      <c r="BX928" s="8"/>
      <c r="BY928" s="8"/>
      <c r="BZ928" s="8"/>
      <c r="CA928" s="8"/>
      <c r="CB928" s="8"/>
      <c r="CC928" s="8"/>
      <c r="CD928" s="8"/>
      <c r="CE928" s="8"/>
      <c r="CF928" s="8"/>
    </row>
    <row r="929" spans="1:84" ht="15.75" customHeight="1" x14ac:dyDescent="0.25">
      <c r="A929" s="8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27"/>
      <c r="W929" s="27"/>
      <c r="X929" s="27"/>
      <c r="Y929" s="27"/>
      <c r="Z929" s="27"/>
      <c r="AA929" s="8"/>
      <c r="AB929" s="8"/>
      <c r="AC929" s="8"/>
      <c r="AD929" s="8"/>
      <c r="AE929" s="8"/>
      <c r="AF929" s="8"/>
      <c r="AG929" s="8"/>
      <c r="AH929" s="8"/>
      <c r="AI929" s="8"/>
      <c r="AJ929" s="8"/>
      <c r="AK929" s="8"/>
      <c r="AL929" s="8"/>
      <c r="AM929" s="8"/>
      <c r="AN929" s="8"/>
      <c r="AO929" s="8"/>
      <c r="AP929" s="8"/>
      <c r="AQ929" s="8"/>
      <c r="AR929" s="8"/>
      <c r="AS929" s="8"/>
      <c r="AT929" s="8"/>
      <c r="AU929" s="8"/>
      <c r="AV929" s="8"/>
      <c r="AW929" s="8"/>
      <c r="AX929" s="8"/>
      <c r="AY929" s="8"/>
      <c r="AZ929" s="8"/>
      <c r="BA929" s="8"/>
      <c r="BB929" s="8"/>
      <c r="BC929" s="8"/>
      <c r="BD929" s="8"/>
      <c r="BE929" s="8"/>
      <c r="BF929" s="8"/>
      <c r="BG929" s="8"/>
      <c r="BH929" s="8"/>
      <c r="BI929" s="8"/>
      <c r="BJ929" s="8"/>
      <c r="BK929" s="8"/>
      <c r="BL929" s="8"/>
      <c r="BM929" s="8"/>
      <c r="BN929" s="8"/>
      <c r="BO929" s="8"/>
      <c r="BP929" s="8"/>
      <c r="BQ929" s="8"/>
      <c r="BR929" s="8"/>
      <c r="BS929" s="8"/>
      <c r="BT929" s="8"/>
      <c r="BU929" s="8"/>
      <c r="BV929" s="8"/>
      <c r="BW929" s="8"/>
      <c r="BX929" s="8"/>
      <c r="BY929" s="8"/>
      <c r="BZ929" s="8"/>
      <c r="CA929" s="8"/>
      <c r="CB929" s="8"/>
      <c r="CC929" s="8"/>
      <c r="CD929" s="8"/>
      <c r="CE929" s="8"/>
      <c r="CF929" s="8"/>
    </row>
    <row r="930" spans="1:84" ht="15.75" customHeight="1" x14ac:dyDescent="0.25">
      <c r="A930" s="8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27"/>
      <c r="W930" s="27"/>
      <c r="X930" s="27"/>
      <c r="Y930" s="27"/>
      <c r="Z930" s="27"/>
      <c r="AA930" s="8"/>
      <c r="AB930" s="8"/>
      <c r="AC930" s="8"/>
      <c r="AD930" s="8"/>
      <c r="AE930" s="8"/>
      <c r="AF930" s="8"/>
      <c r="AG930" s="8"/>
      <c r="AH930" s="8"/>
      <c r="AI930" s="8"/>
      <c r="AJ930" s="8"/>
      <c r="AK930" s="8"/>
      <c r="AL930" s="8"/>
      <c r="AM930" s="8"/>
      <c r="AN930" s="8"/>
      <c r="AO930" s="8"/>
      <c r="AP930" s="8"/>
      <c r="AQ930" s="8"/>
      <c r="AR930" s="8"/>
      <c r="AS930" s="8"/>
      <c r="AT930" s="8"/>
      <c r="AU930" s="8"/>
      <c r="AV930" s="8"/>
      <c r="AW930" s="8"/>
      <c r="AX930" s="8"/>
      <c r="AY930" s="8"/>
      <c r="AZ930" s="8"/>
      <c r="BA930" s="8"/>
      <c r="BB930" s="8"/>
      <c r="BC930" s="8"/>
      <c r="BD930" s="8"/>
      <c r="BE930" s="8"/>
      <c r="BF930" s="8"/>
      <c r="BG930" s="8"/>
      <c r="BH930" s="8"/>
      <c r="BI930" s="8"/>
      <c r="BJ930" s="8"/>
      <c r="BK930" s="8"/>
      <c r="BL930" s="8"/>
      <c r="BM930" s="8"/>
      <c r="BN930" s="8"/>
      <c r="BO930" s="8"/>
      <c r="BP930" s="8"/>
      <c r="BQ930" s="8"/>
      <c r="BR930" s="8"/>
      <c r="BS930" s="8"/>
      <c r="BT930" s="8"/>
      <c r="BU930" s="8"/>
      <c r="BV930" s="8"/>
      <c r="BW930" s="8"/>
      <c r="BX930" s="8"/>
      <c r="BY930" s="8"/>
      <c r="BZ930" s="8"/>
      <c r="CA930" s="8"/>
      <c r="CB930" s="8"/>
      <c r="CC930" s="8"/>
      <c r="CD930" s="8"/>
      <c r="CE930" s="8"/>
      <c r="CF930" s="8"/>
    </row>
    <row r="931" spans="1:84" ht="15.75" customHeight="1" x14ac:dyDescent="0.25">
      <c r="A931" s="8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27"/>
      <c r="W931" s="27"/>
      <c r="X931" s="27"/>
      <c r="Y931" s="27"/>
      <c r="Z931" s="27"/>
      <c r="AA931" s="8"/>
      <c r="AB931" s="8"/>
      <c r="AC931" s="8"/>
      <c r="AD931" s="8"/>
      <c r="AE931" s="8"/>
      <c r="AF931" s="8"/>
      <c r="AG931" s="8"/>
      <c r="AH931" s="8"/>
      <c r="AI931" s="8"/>
      <c r="AJ931" s="8"/>
      <c r="AK931" s="8"/>
      <c r="AL931" s="8"/>
      <c r="AM931" s="8"/>
      <c r="AN931" s="8"/>
      <c r="AO931" s="8"/>
      <c r="AP931" s="8"/>
      <c r="AQ931" s="8"/>
      <c r="AR931" s="8"/>
      <c r="AS931" s="8"/>
      <c r="AT931" s="8"/>
      <c r="AU931" s="8"/>
      <c r="AV931" s="8"/>
      <c r="AW931" s="8"/>
      <c r="AX931" s="8"/>
      <c r="AY931" s="8"/>
      <c r="AZ931" s="8"/>
      <c r="BA931" s="8"/>
      <c r="BB931" s="8"/>
      <c r="BC931" s="8"/>
      <c r="BD931" s="8"/>
      <c r="BE931" s="8"/>
      <c r="BF931" s="8"/>
      <c r="BG931" s="8"/>
      <c r="BH931" s="8"/>
      <c r="BI931" s="8"/>
      <c r="BJ931" s="8"/>
      <c r="BK931" s="8"/>
      <c r="BL931" s="8"/>
      <c r="BM931" s="8"/>
      <c r="BN931" s="8"/>
      <c r="BO931" s="8"/>
      <c r="BP931" s="8"/>
      <c r="BQ931" s="8"/>
      <c r="BR931" s="8"/>
      <c r="BS931" s="8"/>
      <c r="BT931" s="8"/>
      <c r="BU931" s="8"/>
      <c r="BV931" s="8"/>
      <c r="BW931" s="8"/>
      <c r="BX931" s="8"/>
      <c r="BY931" s="8"/>
      <c r="BZ931" s="8"/>
      <c r="CA931" s="8"/>
      <c r="CB931" s="8"/>
      <c r="CC931" s="8"/>
      <c r="CD931" s="8"/>
      <c r="CE931" s="8"/>
      <c r="CF931" s="8"/>
    </row>
    <row r="932" spans="1:84" ht="15.75" customHeight="1" x14ac:dyDescent="0.25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27"/>
      <c r="W932" s="27"/>
      <c r="X932" s="27"/>
      <c r="Y932" s="27"/>
      <c r="Z932" s="27"/>
      <c r="AA932" s="8"/>
      <c r="AB932" s="8"/>
      <c r="AC932" s="8"/>
      <c r="AD932" s="8"/>
      <c r="AE932" s="8"/>
      <c r="AF932" s="8"/>
      <c r="AG932" s="8"/>
      <c r="AH932" s="8"/>
      <c r="AI932" s="8"/>
      <c r="AJ932" s="8"/>
      <c r="AK932" s="8"/>
      <c r="AL932" s="8"/>
      <c r="AM932" s="8"/>
      <c r="AN932" s="8"/>
      <c r="AO932" s="8"/>
      <c r="AP932" s="8"/>
      <c r="AQ932" s="8"/>
      <c r="AR932" s="8"/>
      <c r="AS932" s="8"/>
      <c r="AT932" s="8"/>
      <c r="AU932" s="8"/>
      <c r="AV932" s="8"/>
      <c r="AW932" s="8"/>
      <c r="AX932" s="8"/>
      <c r="AY932" s="8"/>
      <c r="AZ932" s="8"/>
      <c r="BA932" s="8"/>
      <c r="BB932" s="8"/>
      <c r="BC932" s="8"/>
      <c r="BD932" s="8"/>
      <c r="BE932" s="8"/>
      <c r="BF932" s="8"/>
      <c r="BG932" s="8"/>
      <c r="BH932" s="8"/>
      <c r="BI932" s="8"/>
      <c r="BJ932" s="8"/>
      <c r="BK932" s="8"/>
      <c r="BL932" s="8"/>
      <c r="BM932" s="8"/>
      <c r="BN932" s="8"/>
      <c r="BO932" s="8"/>
      <c r="BP932" s="8"/>
      <c r="BQ932" s="8"/>
      <c r="BR932" s="8"/>
      <c r="BS932" s="8"/>
      <c r="BT932" s="8"/>
      <c r="BU932" s="8"/>
      <c r="BV932" s="8"/>
      <c r="BW932" s="8"/>
      <c r="BX932" s="8"/>
      <c r="BY932" s="8"/>
      <c r="BZ932" s="8"/>
      <c r="CA932" s="8"/>
      <c r="CB932" s="8"/>
      <c r="CC932" s="8"/>
      <c r="CD932" s="8"/>
      <c r="CE932" s="8"/>
      <c r="CF932" s="8"/>
    </row>
    <row r="933" spans="1:84" ht="15.75" customHeight="1" x14ac:dyDescent="0.25">
      <c r="A933" s="8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27"/>
      <c r="W933" s="27"/>
      <c r="X933" s="27"/>
      <c r="Y933" s="27"/>
      <c r="Z933" s="27"/>
      <c r="AA933" s="8"/>
      <c r="AB933" s="8"/>
      <c r="AC933" s="8"/>
      <c r="AD933" s="8"/>
      <c r="AE933" s="8"/>
      <c r="AF933" s="8"/>
      <c r="AG933" s="8"/>
      <c r="AH933" s="8"/>
      <c r="AI933" s="8"/>
      <c r="AJ933" s="8"/>
      <c r="AK933" s="8"/>
      <c r="AL933" s="8"/>
      <c r="AM933" s="8"/>
      <c r="AN933" s="8"/>
      <c r="AO933" s="8"/>
      <c r="AP933" s="8"/>
      <c r="AQ933" s="8"/>
      <c r="AR933" s="8"/>
      <c r="AS933" s="8"/>
      <c r="AT933" s="8"/>
      <c r="AU933" s="8"/>
      <c r="AV933" s="8"/>
      <c r="AW933" s="8"/>
      <c r="AX933" s="8"/>
      <c r="AY933" s="8"/>
      <c r="AZ933" s="8"/>
      <c r="BA933" s="8"/>
      <c r="BB933" s="8"/>
      <c r="BC933" s="8"/>
      <c r="BD933" s="8"/>
      <c r="BE933" s="8"/>
      <c r="BF933" s="8"/>
      <c r="BG933" s="8"/>
      <c r="BH933" s="8"/>
      <c r="BI933" s="8"/>
      <c r="BJ933" s="8"/>
      <c r="BK933" s="8"/>
      <c r="BL933" s="8"/>
      <c r="BM933" s="8"/>
      <c r="BN933" s="8"/>
      <c r="BO933" s="8"/>
      <c r="BP933" s="8"/>
      <c r="BQ933" s="8"/>
      <c r="BR933" s="8"/>
      <c r="BS933" s="8"/>
      <c r="BT933" s="8"/>
      <c r="BU933" s="8"/>
      <c r="BV933" s="8"/>
      <c r="BW933" s="8"/>
      <c r="BX933" s="8"/>
      <c r="BY933" s="8"/>
      <c r="BZ933" s="8"/>
      <c r="CA933" s="8"/>
      <c r="CB933" s="8"/>
      <c r="CC933" s="8"/>
      <c r="CD933" s="8"/>
      <c r="CE933" s="8"/>
      <c r="CF933" s="8"/>
    </row>
    <row r="934" spans="1:84" ht="15.75" customHeight="1" x14ac:dyDescent="0.25">
      <c r="A934" s="8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27"/>
      <c r="W934" s="27"/>
      <c r="X934" s="27"/>
      <c r="Y934" s="27"/>
      <c r="Z934" s="27"/>
      <c r="AA934" s="8"/>
      <c r="AB934" s="8"/>
      <c r="AC934" s="8"/>
      <c r="AD934" s="8"/>
      <c r="AE934" s="8"/>
      <c r="AF934" s="8"/>
      <c r="AG934" s="8"/>
      <c r="AH934" s="8"/>
      <c r="AI934" s="8"/>
      <c r="AJ934" s="8"/>
      <c r="AK934" s="8"/>
      <c r="AL934" s="8"/>
      <c r="AM934" s="8"/>
      <c r="AN934" s="8"/>
      <c r="AO934" s="8"/>
      <c r="AP934" s="8"/>
      <c r="AQ934" s="8"/>
      <c r="AR934" s="8"/>
      <c r="AS934" s="8"/>
      <c r="AT934" s="8"/>
      <c r="AU934" s="8"/>
      <c r="AV934" s="8"/>
      <c r="AW934" s="8"/>
      <c r="AX934" s="8"/>
      <c r="AY934" s="8"/>
      <c r="AZ934" s="8"/>
      <c r="BA934" s="8"/>
      <c r="BB934" s="8"/>
      <c r="BC934" s="8"/>
      <c r="BD934" s="8"/>
      <c r="BE934" s="8"/>
      <c r="BF934" s="8"/>
      <c r="BG934" s="8"/>
      <c r="BH934" s="8"/>
      <c r="BI934" s="8"/>
      <c r="BJ934" s="8"/>
      <c r="BK934" s="8"/>
      <c r="BL934" s="8"/>
      <c r="BM934" s="8"/>
      <c r="BN934" s="8"/>
      <c r="BO934" s="8"/>
      <c r="BP934" s="8"/>
      <c r="BQ934" s="8"/>
      <c r="BR934" s="8"/>
      <c r="BS934" s="8"/>
      <c r="BT934" s="8"/>
      <c r="BU934" s="8"/>
      <c r="BV934" s="8"/>
      <c r="BW934" s="8"/>
      <c r="BX934" s="8"/>
      <c r="BY934" s="8"/>
      <c r="BZ934" s="8"/>
      <c r="CA934" s="8"/>
      <c r="CB934" s="8"/>
      <c r="CC934" s="8"/>
      <c r="CD934" s="8"/>
      <c r="CE934" s="8"/>
      <c r="CF934" s="8"/>
    </row>
    <row r="935" spans="1:84" ht="15.75" customHeight="1" x14ac:dyDescent="0.25">
      <c r="A935" s="8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27"/>
      <c r="W935" s="27"/>
      <c r="X935" s="27"/>
      <c r="Y935" s="27"/>
      <c r="Z935" s="27"/>
      <c r="AA935" s="8"/>
      <c r="AB935" s="8"/>
      <c r="AC935" s="8"/>
      <c r="AD935" s="8"/>
      <c r="AE935" s="8"/>
      <c r="AF935" s="8"/>
      <c r="AG935" s="8"/>
      <c r="AH935" s="8"/>
      <c r="AI935" s="8"/>
      <c r="AJ935" s="8"/>
      <c r="AK935" s="8"/>
      <c r="AL935" s="8"/>
      <c r="AM935" s="8"/>
      <c r="AN935" s="8"/>
      <c r="AO935" s="8"/>
      <c r="AP935" s="8"/>
      <c r="AQ935" s="8"/>
      <c r="AR935" s="8"/>
      <c r="AS935" s="8"/>
      <c r="AT935" s="8"/>
      <c r="AU935" s="8"/>
      <c r="AV935" s="8"/>
      <c r="AW935" s="8"/>
      <c r="AX935" s="8"/>
      <c r="AY935" s="8"/>
      <c r="AZ935" s="8"/>
      <c r="BA935" s="8"/>
      <c r="BB935" s="8"/>
      <c r="BC935" s="8"/>
      <c r="BD935" s="8"/>
      <c r="BE935" s="8"/>
      <c r="BF935" s="8"/>
      <c r="BG935" s="8"/>
      <c r="BH935" s="8"/>
      <c r="BI935" s="8"/>
      <c r="BJ935" s="8"/>
      <c r="BK935" s="8"/>
      <c r="BL935" s="8"/>
      <c r="BM935" s="8"/>
      <c r="BN935" s="8"/>
      <c r="BO935" s="8"/>
      <c r="BP935" s="8"/>
      <c r="BQ935" s="8"/>
      <c r="BR935" s="8"/>
      <c r="BS935" s="8"/>
      <c r="BT935" s="8"/>
      <c r="BU935" s="8"/>
      <c r="BV935" s="8"/>
      <c r="BW935" s="8"/>
      <c r="BX935" s="8"/>
      <c r="BY935" s="8"/>
      <c r="BZ935" s="8"/>
      <c r="CA935" s="8"/>
      <c r="CB935" s="8"/>
      <c r="CC935" s="8"/>
      <c r="CD935" s="8"/>
      <c r="CE935" s="8"/>
      <c r="CF935" s="8"/>
    </row>
    <row r="936" spans="1:84" ht="15.75" customHeight="1" x14ac:dyDescent="0.25">
      <c r="A936" s="8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27"/>
      <c r="W936" s="27"/>
      <c r="X936" s="27"/>
      <c r="Y936" s="27"/>
      <c r="Z936" s="27"/>
      <c r="AA936" s="8"/>
      <c r="AB936" s="8"/>
      <c r="AC936" s="8"/>
      <c r="AD936" s="8"/>
      <c r="AE936" s="8"/>
      <c r="AF936" s="8"/>
      <c r="AG936" s="8"/>
      <c r="AH936" s="8"/>
      <c r="AI936" s="8"/>
      <c r="AJ936" s="8"/>
      <c r="AK936" s="8"/>
      <c r="AL936" s="8"/>
      <c r="AM936" s="8"/>
      <c r="AN936" s="8"/>
      <c r="AO936" s="8"/>
      <c r="AP936" s="8"/>
      <c r="AQ936" s="8"/>
      <c r="AR936" s="8"/>
      <c r="AS936" s="8"/>
      <c r="AT936" s="8"/>
      <c r="AU936" s="8"/>
      <c r="AV936" s="8"/>
      <c r="AW936" s="8"/>
      <c r="AX936" s="8"/>
      <c r="AY936" s="8"/>
      <c r="AZ936" s="8"/>
      <c r="BA936" s="8"/>
      <c r="BB936" s="8"/>
      <c r="BC936" s="8"/>
      <c r="BD936" s="8"/>
      <c r="BE936" s="8"/>
      <c r="BF936" s="8"/>
      <c r="BG936" s="8"/>
      <c r="BH936" s="8"/>
      <c r="BI936" s="8"/>
      <c r="BJ936" s="8"/>
      <c r="BK936" s="8"/>
      <c r="BL936" s="8"/>
      <c r="BM936" s="8"/>
      <c r="BN936" s="8"/>
      <c r="BO936" s="8"/>
      <c r="BP936" s="8"/>
      <c r="BQ936" s="8"/>
      <c r="BR936" s="8"/>
      <c r="BS936" s="8"/>
      <c r="BT936" s="8"/>
      <c r="BU936" s="8"/>
      <c r="BV936" s="8"/>
      <c r="BW936" s="8"/>
      <c r="BX936" s="8"/>
      <c r="BY936" s="8"/>
      <c r="BZ936" s="8"/>
      <c r="CA936" s="8"/>
      <c r="CB936" s="8"/>
      <c r="CC936" s="8"/>
      <c r="CD936" s="8"/>
      <c r="CE936" s="8"/>
      <c r="CF936" s="8"/>
    </row>
    <row r="937" spans="1:84" ht="15.75" customHeight="1" x14ac:dyDescent="0.25">
      <c r="A937" s="8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27"/>
      <c r="W937" s="27"/>
      <c r="X937" s="27"/>
      <c r="Y937" s="27"/>
      <c r="Z937" s="27"/>
      <c r="AA937" s="8"/>
      <c r="AB937" s="8"/>
      <c r="AC937" s="8"/>
      <c r="AD937" s="8"/>
      <c r="AE937" s="8"/>
      <c r="AF937" s="8"/>
      <c r="AG937" s="8"/>
      <c r="AH937" s="8"/>
      <c r="AI937" s="8"/>
      <c r="AJ937" s="8"/>
      <c r="AK937" s="8"/>
      <c r="AL937" s="8"/>
      <c r="AM937" s="8"/>
      <c r="AN937" s="8"/>
      <c r="AO937" s="8"/>
      <c r="AP937" s="8"/>
      <c r="AQ937" s="8"/>
      <c r="AR937" s="8"/>
      <c r="AS937" s="8"/>
      <c r="AT937" s="8"/>
      <c r="AU937" s="8"/>
      <c r="AV937" s="8"/>
      <c r="AW937" s="8"/>
      <c r="AX937" s="8"/>
      <c r="AY937" s="8"/>
      <c r="AZ937" s="8"/>
      <c r="BA937" s="8"/>
      <c r="BB937" s="8"/>
      <c r="BC937" s="8"/>
      <c r="BD937" s="8"/>
      <c r="BE937" s="8"/>
      <c r="BF937" s="8"/>
      <c r="BG937" s="8"/>
      <c r="BH937" s="8"/>
      <c r="BI937" s="8"/>
      <c r="BJ937" s="8"/>
      <c r="BK937" s="8"/>
      <c r="BL937" s="8"/>
      <c r="BM937" s="8"/>
      <c r="BN937" s="8"/>
      <c r="BO937" s="8"/>
      <c r="BP937" s="8"/>
      <c r="BQ937" s="8"/>
      <c r="BR937" s="8"/>
      <c r="BS937" s="8"/>
      <c r="BT937" s="8"/>
      <c r="BU937" s="8"/>
      <c r="BV937" s="8"/>
      <c r="BW937" s="8"/>
      <c r="BX937" s="8"/>
      <c r="BY937" s="8"/>
      <c r="BZ937" s="8"/>
      <c r="CA937" s="8"/>
      <c r="CB937" s="8"/>
      <c r="CC937" s="8"/>
      <c r="CD937" s="8"/>
      <c r="CE937" s="8"/>
      <c r="CF937" s="8"/>
    </row>
    <row r="938" spans="1:84" ht="15.75" customHeight="1" x14ac:dyDescent="0.25">
      <c r="A938" s="8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27"/>
      <c r="W938" s="27"/>
      <c r="X938" s="27"/>
      <c r="Y938" s="27"/>
      <c r="Z938" s="27"/>
      <c r="AA938" s="8"/>
      <c r="AB938" s="8"/>
      <c r="AC938" s="8"/>
      <c r="AD938" s="8"/>
      <c r="AE938" s="8"/>
      <c r="AF938" s="8"/>
      <c r="AG938" s="8"/>
      <c r="AH938" s="8"/>
      <c r="AI938" s="8"/>
      <c r="AJ938" s="8"/>
      <c r="AK938" s="8"/>
      <c r="AL938" s="8"/>
      <c r="AM938" s="8"/>
      <c r="AN938" s="8"/>
      <c r="AO938" s="8"/>
      <c r="AP938" s="8"/>
      <c r="AQ938" s="8"/>
      <c r="AR938" s="8"/>
      <c r="AS938" s="8"/>
      <c r="AT938" s="8"/>
      <c r="AU938" s="8"/>
      <c r="AV938" s="8"/>
      <c r="AW938" s="8"/>
      <c r="AX938" s="8"/>
      <c r="AY938" s="8"/>
      <c r="AZ938" s="8"/>
      <c r="BA938" s="8"/>
      <c r="BB938" s="8"/>
      <c r="BC938" s="8"/>
      <c r="BD938" s="8"/>
      <c r="BE938" s="8"/>
      <c r="BF938" s="8"/>
      <c r="BG938" s="8"/>
      <c r="BH938" s="8"/>
      <c r="BI938" s="8"/>
      <c r="BJ938" s="8"/>
      <c r="BK938" s="8"/>
      <c r="BL938" s="8"/>
      <c r="BM938" s="8"/>
      <c r="BN938" s="8"/>
      <c r="BO938" s="8"/>
      <c r="BP938" s="8"/>
      <c r="BQ938" s="8"/>
      <c r="BR938" s="8"/>
      <c r="BS938" s="8"/>
      <c r="BT938" s="8"/>
      <c r="BU938" s="8"/>
      <c r="BV938" s="8"/>
      <c r="BW938" s="8"/>
      <c r="BX938" s="8"/>
      <c r="BY938" s="8"/>
      <c r="BZ938" s="8"/>
      <c r="CA938" s="8"/>
      <c r="CB938" s="8"/>
      <c r="CC938" s="8"/>
      <c r="CD938" s="8"/>
      <c r="CE938" s="8"/>
      <c r="CF938" s="8"/>
    </row>
    <row r="939" spans="1:84" ht="15.75" customHeight="1" x14ac:dyDescent="0.25">
      <c r="A939" s="8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27"/>
      <c r="W939" s="27"/>
      <c r="X939" s="27"/>
      <c r="Y939" s="27"/>
      <c r="Z939" s="27"/>
      <c r="AA939" s="8"/>
      <c r="AB939" s="8"/>
      <c r="AC939" s="8"/>
      <c r="AD939" s="8"/>
      <c r="AE939" s="8"/>
      <c r="AF939" s="8"/>
      <c r="AG939" s="8"/>
      <c r="AH939" s="8"/>
      <c r="AI939" s="8"/>
      <c r="AJ939" s="8"/>
      <c r="AK939" s="8"/>
      <c r="AL939" s="8"/>
      <c r="AM939" s="8"/>
      <c r="AN939" s="8"/>
      <c r="AO939" s="8"/>
      <c r="AP939" s="8"/>
      <c r="AQ939" s="8"/>
      <c r="AR939" s="8"/>
      <c r="AS939" s="8"/>
      <c r="AT939" s="8"/>
      <c r="AU939" s="8"/>
      <c r="AV939" s="8"/>
      <c r="AW939" s="8"/>
      <c r="AX939" s="8"/>
      <c r="AY939" s="8"/>
      <c r="AZ939" s="8"/>
      <c r="BA939" s="8"/>
      <c r="BB939" s="8"/>
      <c r="BC939" s="8"/>
      <c r="BD939" s="8"/>
      <c r="BE939" s="8"/>
      <c r="BF939" s="8"/>
      <c r="BG939" s="8"/>
      <c r="BH939" s="8"/>
      <c r="BI939" s="8"/>
      <c r="BJ939" s="8"/>
      <c r="BK939" s="8"/>
      <c r="BL939" s="8"/>
      <c r="BM939" s="8"/>
      <c r="BN939" s="8"/>
      <c r="BO939" s="8"/>
      <c r="BP939" s="8"/>
      <c r="BQ939" s="8"/>
      <c r="BR939" s="8"/>
      <c r="BS939" s="8"/>
      <c r="BT939" s="8"/>
      <c r="BU939" s="8"/>
      <c r="BV939" s="8"/>
      <c r="BW939" s="8"/>
      <c r="BX939" s="8"/>
      <c r="BY939" s="8"/>
      <c r="BZ939" s="8"/>
      <c r="CA939" s="8"/>
      <c r="CB939" s="8"/>
      <c r="CC939" s="8"/>
      <c r="CD939" s="8"/>
      <c r="CE939" s="8"/>
      <c r="CF939" s="8"/>
    </row>
    <row r="940" spans="1:84" ht="15.75" customHeight="1" x14ac:dyDescent="0.25">
      <c r="A940" s="8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27"/>
      <c r="W940" s="27"/>
      <c r="X940" s="27"/>
      <c r="Y940" s="27"/>
      <c r="Z940" s="27"/>
      <c r="AA940" s="8"/>
      <c r="AB940" s="8"/>
      <c r="AC940" s="8"/>
      <c r="AD940" s="8"/>
      <c r="AE940" s="8"/>
      <c r="AF940" s="8"/>
      <c r="AG940" s="8"/>
      <c r="AH940" s="8"/>
      <c r="AI940" s="8"/>
      <c r="AJ940" s="8"/>
      <c r="AK940" s="8"/>
      <c r="AL940" s="8"/>
      <c r="AM940" s="8"/>
      <c r="AN940" s="8"/>
      <c r="AO940" s="8"/>
      <c r="AP940" s="8"/>
      <c r="AQ940" s="8"/>
      <c r="AR940" s="8"/>
      <c r="AS940" s="8"/>
      <c r="AT940" s="8"/>
      <c r="AU940" s="8"/>
      <c r="AV940" s="8"/>
      <c r="AW940" s="8"/>
      <c r="AX940" s="8"/>
      <c r="AY940" s="8"/>
      <c r="AZ940" s="8"/>
      <c r="BA940" s="8"/>
      <c r="BB940" s="8"/>
      <c r="BC940" s="8"/>
      <c r="BD940" s="8"/>
      <c r="BE940" s="8"/>
      <c r="BF940" s="8"/>
      <c r="BG940" s="8"/>
      <c r="BH940" s="8"/>
      <c r="BI940" s="8"/>
      <c r="BJ940" s="8"/>
      <c r="BK940" s="8"/>
      <c r="BL940" s="8"/>
      <c r="BM940" s="8"/>
      <c r="BN940" s="8"/>
      <c r="BO940" s="8"/>
      <c r="BP940" s="8"/>
      <c r="BQ940" s="8"/>
      <c r="BR940" s="8"/>
      <c r="BS940" s="8"/>
      <c r="BT940" s="8"/>
      <c r="BU940" s="8"/>
      <c r="BV940" s="8"/>
      <c r="BW940" s="8"/>
      <c r="BX940" s="8"/>
      <c r="BY940" s="8"/>
      <c r="BZ940" s="8"/>
      <c r="CA940" s="8"/>
      <c r="CB940" s="8"/>
      <c r="CC940" s="8"/>
      <c r="CD940" s="8"/>
      <c r="CE940" s="8"/>
      <c r="CF940" s="8"/>
    </row>
    <row r="941" spans="1:84" ht="15.75" customHeight="1" x14ac:dyDescent="0.25">
      <c r="A941" s="8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27"/>
      <c r="W941" s="27"/>
      <c r="X941" s="27"/>
      <c r="Y941" s="27"/>
      <c r="Z941" s="27"/>
      <c r="AA941" s="8"/>
      <c r="AB941" s="8"/>
      <c r="AC941" s="8"/>
      <c r="AD941" s="8"/>
      <c r="AE941" s="8"/>
      <c r="AF941" s="8"/>
      <c r="AG941" s="8"/>
      <c r="AH941" s="8"/>
      <c r="AI941" s="8"/>
      <c r="AJ941" s="8"/>
      <c r="AK941" s="8"/>
      <c r="AL941" s="8"/>
      <c r="AM941" s="8"/>
      <c r="AN941" s="8"/>
      <c r="AO941" s="8"/>
      <c r="AP941" s="8"/>
      <c r="AQ941" s="8"/>
      <c r="AR941" s="8"/>
      <c r="AS941" s="8"/>
      <c r="AT941" s="8"/>
      <c r="AU941" s="8"/>
      <c r="AV941" s="8"/>
      <c r="AW941" s="8"/>
      <c r="AX941" s="8"/>
      <c r="AY941" s="8"/>
      <c r="AZ941" s="8"/>
      <c r="BA941" s="8"/>
      <c r="BB941" s="8"/>
      <c r="BC941" s="8"/>
      <c r="BD941" s="8"/>
      <c r="BE941" s="8"/>
      <c r="BF941" s="8"/>
      <c r="BG941" s="8"/>
      <c r="BH941" s="8"/>
      <c r="BI941" s="8"/>
      <c r="BJ941" s="8"/>
      <c r="BK941" s="8"/>
      <c r="BL941" s="8"/>
      <c r="BM941" s="8"/>
      <c r="BN941" s="8"/>
      <c r="BO941" s="8"/>
      <c r="BP941" s="8"/>
      <c r="BQ941" s="8"/>
      <c r="BR941" s="8"/>
      <c r="BS941" s="8"/>
      <c r="BT941" s="8"/>
      <c r="BU941" s="8"/>
      <c r="BV941" s="8"/>
      <c r="BW941" s="8"/>
      <c r="BX941" s="8"/>
      <c r="BY941" s="8"/>
      <c r="BZ941" s="8"/>
      <c r="CA941" s="8"/>
      <c r="CB941" s="8"/>
      <c r="CC941" s="8"/>
      <c r="CD941" s="8"/>
      <c r="CE941" s="8"/>
      <c r="CF941" s="8"/>
    </row>
    <row r="942" spans="1:84" ht="15.75" customHeight="1" x14ac:dyDescent="0.25">
      <c r="A942" s="8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27"/>
      <c r="W942" s="27"/>
      <c r="X942" s="27"/>
      <c r="Y942" s="27"/>
      <c r="Z942" s="27"/>
      <c r="AA942" s="8"/>
      <c r="AB942" s="8"/>
      <c r="AC942" s="8"/>
      <c r="AD942" s="8"/>
      <c r="AE942" s="8"/>
      <c r="AF942" s="8"/>
      <c r="AG942" s="8"/>
      <c r="AH942" s="8"/>
      <c r="AI942" s="8"/>
      <c r="AJ942" s="8"/>
      <c r="AK942" s="8"/>
      <c r="AL942" s="8"/>
      <c r="AM942" s="8"/>
      <c r="AN942" s="8"/>
      <c r="AO942" s="8"/>
      <c r="AP942" s="8"/>
      <c r="AQ942" s="8"/>
      <c r="AR942" s="8"/>
      <c r="AS942" s="8"/>
      <c r="AT942" s="8"/>
      <c r="AU942" s="8"/>
      <c r="AV942" s="8"/>
      <c r="AW942" s="8"/>
      <c r="AX942" s="8"/>
      <c r="AY942" s="8"/>
      <c r="AZ942" s="8"/>
      <c r="BA942" s="8"/>
      <c r="BB942" s="8"/>
      <c r="BC942" s="8"/>
      <c r="BD942" s="8"/>
      <c r="BE942" s="8"/>
      <c r="BF942" s="8"/>
      <c r="BG942" s="8"/>
      <c r="BH942" s="8"/>
      <c r="BI942" s="8"/>
      <c r="BJ942" s="8"/>
      <c r="BK942" s="8"/>
      <c r="BL942" s="8"/>
      <c r="BM942" s="8"/>
      <c r="BN942" s="8"/>
      <c r="BO942" s="8"/>
      <c r="BP942" s="8"/>
      <c r="BQ942" s="8"/>
      <c r="BR942" s="8"/>
      <c r="BS942" s="8"/>
      <c r="BT942" s="8"/>
      <c r="BU942" s="8"/>
      <c r="BV942" s="8"/>
      <c r="BW942" s="8"/>
      <c r="BX942" s="8"/>
      <c r="BY942" s="8"/>
      <c r="BZ942" s="8"/>
      <c r="CA942" s="8"/>
      <c r="CB942" s="8"/>
      <c r="CC942" s="8"/>
      <c r="CD942" s="8"/>
      <c r="CE942" s="8"/>
      <c r="CF942" s="8"/>
    </row>
    <row r="943" spans="1:84" ht="15.75" customHeight="1" x14ac:dyDescent="0.25">
      <c r="A943" s="8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27"/>
      <c r="W943" s="27"/>
      <c r="X943" s="27"/>
      <c r="Y943" s="27"/>
      <c r="Z943" s="27"/>
      <c r="AA943" s="8"/>
      <c r="AB943" s="8"/>
      <c r="AC943" s="8"/>
      <c r="AD943" s="8"/>
      <c r="AE943" s="8"/>
      <c r="AF943" s="8"/>
      <c r="AG943" s="8"/>
      <c r="AH943" s="8"/>
      <c r="AI943" s="8"/>
      <c r="AJ943" s="8"/>
      <c r="AK943" s="8"/>
      <c r="AL943" s="8"/>
      <c r="AM943" s="8"/>
      <c r="AN943" s="8"/>
      <c r="AO943" s="8"/>
      <c r="AP943" s="8"/>
      <c r="AQ943" s="8"/>
      <c r="AR943" s="8"/>
      <c r="AS943" s="8"/>
      <c r="AT943" s="8"/>
      <c r="AU943" s="8"/>
      <c r="AV943" s="8"/>
      <c r="AW943" s="8"/>
      <c r="AX943" s="8"/>
      <c r="AY943" s="8"/>
      <c r="AZ943" s="8"/>
      <c r="BA943" s="8"/>
      <c r="BB943" s="8"/>
      <c r="BC943" s="8"/>
      <c r="BD943" s="8"/>
      <c r="BE943" s="8"/>
      <c r="BF943" s="8"/>
      <c r="BG943" s="8"/>
      <c r="BH943" s="8"/>
      <c r="BI943" s="8"/>
      <c r="BJ943" s="8"/>
      <c r="BK943" s="8"/>
      <c r="BL943" s="8"/>
      <c r="BM943" s="8"/>
      <c r="BN943" s="8"/>
      <c r="BO943" s="8"/>
      <c r="BP943" s="8"/>
      <c r="BQ943" s="8"/>
      <c r="BR943" s="8"/>
      <c r="BS943" s="8"/>
      <c r="BT943" s="8"/>
      <c r="BU943" s="8"/>
      <c r="BV943" s="8"/>
      <c r="BW943" s="8"/>
      <c r="BX943" s="8"/>
      <c r="BY943" s="8"/>
      <c r="BZ943" s="8"/>
      <c r="CA943" s="8"/>
      <c r="CB943" s="8"/>
      <c r="CC943" s="8"/>
      <c r="CD943" s="8"/>
      <c r="CE943" s="8"/>
      <c r="CF943" s="8"/>
    </row>
    <row r="944" spans="1:84" ht="15.75" customHeight="1" x14ac:dyDescent="0.25">
      <c r="A944" s="8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27"/>
      <c r="W944" s="27"/>
      <c r="X944" s="27"/>
      <c r="Y944" s="27"/>
      <c r="Z944" s="27"/>
      <c r="AA944" s="8"/>
      <c r="AB944" s="8"/>
      <c r="AC944" s="8"/>
      <c r="AD944" s="8"/>
      <c r="AE944" s="8"/>
      <c r="AF944" s="8"/>
      <c r="AG944" s="8"/>
      <c r="AH944" s="8"/>
      <c r="AI944" s="8"/>
      <c r="AJ944" s="8"/>
      <c r="AK944" s="8"/>
      <c r="AL944" s="8"/>
      <c r="AM944" s="8"/>
      <c r="AN944" s="8"/>
      <c r="AO944" s="8"/>
      <c r="AP944" s="8"/>
      <c r="AQ944" s="8"/>
      <c r="AR944" s="8"/>
      <c r="AS944" s="8"/>
      <c r="AT944" s="8"/>
      <c r="AU944" s="8"/>
      <c r="AV944" s="8"/>
      <c r="AW944" s="8"/>
      <c r="AX944" s="8"/>
      <c r="AY944" s="8"/>
      <c r="AZ944" s="8"/>
      <c r="BA944" s="8"/>
      <c r="BB944" s="8"/>
      <c r="BC944" s="8"/>
      <c r="BD944" s="8"/>
      <c r="BE944" s="8"/>
      <c r="BF944" s="8"/>
      <c r="BG944" s="8"/>
      <c r="BH944" s="8"/>
      <c r="BI944" s="8"/>
      <c r="BJ944" s="8"/>
      <c r="BK944" s="8"/>
      <c r="BL944" s="8"/>
      <c r="BM944" s="8"/>
      <c r="BN944" s="8"/>
      <c r="BO944" s="8"/>
      <c r="BP944" s="8"/>
      <c r="BQ944" s="8"/>
      <c r="BR944" s="8"/>
      <c r="BS944" s="8"/>
      <c r="BT944" s="8"/>
      <c r="BU944" s="8"/>
      <c r="BV944" s="8"/>
      <c r="BW944" s="8"/>
      <c r="BX944" s="8"/>
      <c r="BY944" s="8"/>
      <c r="BZ944" s="8"/>
      <c r="CA944" s="8"/>
      <c r="CB944" s="8"/>
      <c r="CC944" s="8"/>
      <c r="CD944" s="8"/>
      <c r="CE944" s="8"/>
      <c r="CF944" s="8"/>
    </row>
    <row r="945" spans="1:84" ht="15.75" customHeight="1" x14ac:dyDescent="0.25">
      <c r="A945" s="8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  <c r="V945" s="27"/>
      <c r="W945" s="27"/>
      <c r="X945" s="27"/>
      <c r="Y945" s="27"/>
      <c r="Z945" s="27"/>
      <c r="AA945" s="8"/>
      <c r="AB945" s="8"/>
      <c r="AC945" s="8"/>
      <c r="AD945" s="8"/>
      <c r="AE945" s="8"/>
      <c r="AF945" s="8"/>
      <c r="AG945" s="8"/>
      <c r="AH945" s="8"/>
      <c r="AI945" s="8"/>
      <c r="AJ945" s="8"/>
      <c r="AK945" s="8"/>
      <c r="AL945" s="8"/>
      <c r="AM945" s="8"/>
      <c r="AN945" s="8"/>
      <c r="AO945" s="8"/>
      <c r="AP945" s="8"/>
      <c r="AQ945" s="8"/>
      <c r="AR945" s="8"/>
      <c r="AS945" s="8"/>
      <c r="AT945" s="8"/>
      <c r="AU945" s="8"/>
      <c r="AV945" s="8"/>
      <c r="AW945" s="8"/>
      <c r="AX945" s="8"/>
      <c r="AY945" s="8"/>
      <c r="AZ945" s="8"/>
      <c r="BA945" s="8"/>
      <c r="BB945" s="8"/>
      <c r="BC945" s="8"/>
      <c r="BD945" s="8"/>
      <c r="BE945" s="8"/>
      <c r="BF945" s="8"/>
      <c r="BG945" s="8"/>
      <c r="BH945" s="8"/>
      <c r="BI945" s="8"/>
      <c r="BJ945" s="8"/>
      <c r="BK945" s="8"/>
      <c r="BL945" s="8"/>
      <c r="BM945" s="8"/>
      <c r="BN945" s="8"/>
      <c r="BO945" s="8"/>
      <c r="BP945" s="8"/>
      <c r="BQ945" s="8"/>
      <c r="BR945" s="8"/>
      <c r="BS945" s="8"/>
      <c r="BT945" s="8"/>
      <c r="BU945" s="8"/>
      <c r="BV945" s="8"/>
      <c r="BW945" s="8"/>
      <c r="BX945" s="8"/>
      <c r="BY945" s="8"/>
      <c r="BZ945" s="8"/>
      <c r="CA945" s="8"/>
      <c r="CB945" s="8"/>
      <c r="CC945" s="8"/>
      <c r="CD945" s="8"/>
      <c r="CE945" s="8"/>
      <c r="CF945" s="8"/>
    </row>
    <row r="946" spans="1:84" ht="15.75" customHeight="1" x14ac:dyDescent="0.25">
      <c r="A946" s="8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  <c r="V946" s="27"/>
      <c r="W946" s="27"/>
      <c r="X946" s="27"/>
      <c r="Y946" s="27"/>
      <c r="Z946" s="27"/>
      <c r="AA946" s="8"/>
      <c r="AB946" s="8"/>
      <c r="AC946" s="8"/>
      <c r="AD946" s="8"/>
      <c r="AE946" s="8"/>
      <c r="AF946" s="8"/>
      <c r="AG946" s="8"/>
      <c r="AH946" s="8"/>
      <c r="AI946" s="8"/>
      <c r="AJ946" s="8"/>
      <c r="AK946" s="8"/>
      <c r="AL946" s="8"/>
      <c r="AM946" s="8"/>
      <c r="AN946" s="8"/>
      <c r="AO946" s="8"/>
      <c r="AP946" s="8"/>
      <c r="AQ946" s="8"/>
      <c r="AR946" s="8"/>
      <c r="AS946" s="8"/>
      <c r="AT946" s="8"/>
      <c r="AU946" s="8"/>
      <c r="AV946" s="8"/>
      <c r="AW946" s="8"/>
      <c r="AX946" s="8"/>
      <c r="AY946" s="8"/>
      <c r="AZ946" s="8"/>
      <c r="BA946" s="8"/>
      <c r="BB946" s="8"/>
      <c r="BC946" s="8"/>
      <c r="BD946" s="8"/>
      <c r="BE946" s="8"/>
      <c r="BF946" s="8"/>
      <c r="BG946" s="8"/>
      <c r="BH946" s="8"/>
      <c r="BI946" s="8"/>
      <c r="BJ946" s="8"/>
      <c r="BK946" s="8"/>
      <c r="BL946" s="8"/>
      <c r="BM946" s="8"/>
      <c r="BN946" s="8"/>
      <c r="BO946" s="8"/>
      <c r="BP946" s="8"/>
      <c r="BQ946" s="8"/>
      <c r="BR946" s="8"/>
      <c r="BS946" s="8"/>
      <c r="BT946" s="8"/>
      <c r="BU946" s="8"/>
      <c r="BV946" s="8"/>
      <c r="BW946" s="8"/>
      <c r="BX946" s="8"/>
      <c r="BY946" s="8"/>
      <c r="BZ946" s="8"/>
      <c r="CA946" s="8"/>
      <c r="CB946" s="8"/>
      <c r="CC946" s="8"/>
      <c r="CD946" s="8"/>
      <c r="CE946" s="8"/>
      <c r="CF946" s="8"/>
    </row>
    <row r="947" spans="1:84" ht="15.75" customHeight="1" x14ac:dyDescent="0.25">
      <c r="A947" s="8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  <c r="V947" s="27"/>
      <c r="W947" s="27"/>
      <c r="X947" s="27"/>
      <c r="Y947" s="27"/>
      <c r="Z947" s="27"/>
      <c r="AA947" s="8"/>
      <c r="AB947" s="8"/>
      <c r="AC947" s="8"/>
      <c r="AD947" s="8"/>
      <c r="AE947" s="8"/>
      <c r="AF947" s="8"/>
      <c r="AG947" s="8"/>
      <c r="AH947" s="8"/>
      <c r="AI947" s="8"/>
      <c r="AJ947" s="8"/>
      <c r="AK947" s="8"/>
      <c r="AL947" s="8"/>
      <c r="AM947" s="8"/>
      <c r="AN947" s="8"/>
      <c r="AO947" s="8"/>
      <c r="AP947" s="8"/>
      <c r="AQ947" s="8"/>
      <c r="AR947" s="8"/>
      <c r="AS947" s="8"/>
      <c r="AT947" s="8"/>
      <c r="AU947" s="8"/>
      <c r="AV947" s="8"/>
      <c r="AW947" s="8"/>
      <c r="AX947" s="8"/>
      <c r="AY947" s="8"/>
      <c r="AZ947" s="8"/>
      <c r="BA947" s="8"/>
      <c r="BB947" s="8"/>
      <c r="BC947" s="8"/>
      <c r="BD947" s="8"/>
      <c r="BE947" s="8"/>
      <c r="BF947" s="8"/>
      <c r="BG947" s="8"/>
      <c r="BH947" s="8"/>
      <c r="BI947" s="8"/>
      <c r="BJ947" s="8"/>
      <c r="BK947" s="8"/>
      <c r="BL947" s="8"/>
      <c r="BM947" s="8"/>
      <c r="BN947" s="8"/>
      <c r="BO947" s="8"/>
      <c r="BP947" s="8"/>
      <c r="BQ947" s="8"/>
      <c r="BR947" s="8"/>
      <c r="BS947" s="8"/>
      <c r="BT947" s="8"/>
      <c r="BU947" s="8"/>
      <c r="BV947" s="8"/>
      <c r="BW947" s="8"/>
      <c r="BX947" s="8"/>
      <c r="BY947" s="8"/>
      <c r="BZ947" s="8"/>
      <c r="CA947" s="8"/>
      <c r="CB947" s="8"/>
      <c r="CC947" s="8"/>
      <c r="CD947" s="8"/>
      <c r="CE947" s="8"/>
      <c r="CF947" s="8"/>
    </row>
    <row r="948" spans="1:84" ht="15.75" customHeight="1" x14ac:dyDescent="0.25">
      <c r="A948" s="8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27"/>
      <c r="W948" s="27"/>
      <c r="X948" s="27"/>
      <c r="Y948" s="27"/>
      <c r="Z948" s="27"/>
      <c r="AA948" s="8"/>
      <c r="AB948" s="8"/>
      <c r="AC948" s="8"/>
      <c r="AD948" s="8"/>
      <c r="AE948" s="8"/>
      <c r="AF948" s="8"/>
      <c r="AG948" s="8"/>
      <c r="AH948" s="8"/>
      <c r="AI948" s="8"/>
      <c r="AJ948" s="8"/>
      <c r="AK948" s="8"/>
      <c r="AL948" s="8"/>
      <c r="AM948" s="8"/>
      <c r="AN948" s="8"/>
      <c r="AO948" s="8"/>
      <c r="AP948" s="8"/>
      <c r="AQ948" s="8"/>
      <c r="AR948" s="8"/>
      <c r="AS948" s="8"/>
      <c r="AT948" s="8"/>
      <c r="AU948" s="8"/>
      <c r="AV948" s="8"/>
      <c r="AW948" s="8"/>
      <c r="AX948" s="8"/>
      <c r="AY948" s="8"/>
      <c r="AZ948" s="8"/>
      <c r="BA948" s="8"/>
      <c r="BB948" s="8"/>
      <c r="BC948" s="8"/>
      <c r="BD948" s="8"/>
      <c r="BE948" s="8"/>
      <c r="BF948" s="8"/>
      <c r="BG948" s="8"/>
      <c r="BH948" s="8"/>
      <c r="BI948" s="8"/>
      <c r="BJ948" s="8"/>
      <c r="BK948" s="8"/>
      <c r="BL948" s="8"/>
      <c r="BM948" s="8"/>
      <c r="BN948" s="8"/>
      <c r="BO948" s="8"/>
      <c r="BP948" s="8"/>
      <c r="BQ948" s="8"/>
      <c r="BR948" s="8"/>
      <c r="BS948" s="8"/>
      <c r="BT948" s="8"/>
      <c r="BU948" s="8"/>
      <c r="BV948" s="8"/>
      <c r="BW948" s="8"/>
      <c r="BX948" s="8"/>
      <c r="BY948" s="8"/>
      <c r="BZ948" s="8"/>
      <c r="CA948" s="8"/>
      <c r="CB948" s="8"/>
      <c r="CC948" s="8"/>
      <c r="CD948" s="8"/>
      <c r="CE948" s="8"/>
      <c r="CF948" s="8"/>
    </row>
    <row r="949" spans="1:84" ht="15.75" customHeight="1" x14ac:dyDescent="0.25">
      <c r="A949" s="8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  <c r="V949" s="27"/>
      <c r="W949" s="27"/>
      <c r="X949" s="27"/>
      <c r="Y949" s="27"/>
      <c r="Z949" s="27"/>
      <c r="AA949" s="8"/>
      <c r="AB949" s="8"/>
      <c r="AC949" s="8"/>
      <c r="AD949" s="8"/>
      <c r="AE949" s="8"/>
      <c r="AF949" s="8"/>
      <c r="AG949" s="8"/>
      <c r="AH949" s="8"/>
      <c r="AI949" s="8"/>
      <c r="AJ949" s="8"/>
      <c r="AK949" s="8"/>
      <c r="AL949" s="8"/>
      <c r="AM949" s="8"/>
      <c r="AN949" s="8"/>
      <c r="AO949" s="8"/>
      <c r="AP949" s="8"/>
      <c r="AQ949" s="8"/>
      <c r="AR949" s="8"/>
      <c r="AS949" s="8"/>
      <c r="AT949" s="8"/>
      <c r="AU949" s="8"/>
      <c r="AV949" s="8"/>
      <c r="AW949" s="8"/>
      <c r="AX949" s="8"/>
      <c r="AY949" s="8"/>
      <c r="AZ949" s="8"/>
      <c r="BA949" s="8"/>
      <c r="BB949" s="8"/>
      <c r="BC949" s="8"/>
      <c r="BD949" s="8"/>
      <c r="BE949" s="8"/>
      <c r="BF949" s="8"/>
      <c r="BG949" s="8"/>
      <c r="BH949" s="8"/>
      <c r="BI949" s="8"/>
      <c r="BJ949" s="8"/>
      <c r="BK949" s="8"/>
      <c r="BL949" s="8"/>
      <c r="BM949" s="8"/>
      <c r="BN949" s="8"/>
      <c r="BO949" s="8"/>
      <c r="BP949" s="8"/>
      <c r="BQ949" s="8"/>
      <c r="BR949" s="8"/>
      <c r="BS949" s="8"/>
      <c r="BT949" s="8"/>
      <c r="BU949" s="8"/>
      <c r="BV949" s="8"/>
      <c r="BW949" s="8"/>
      <c r="BX949" s="8"/>
      <c r="BY949" s="8"/>
      <c r="BZ949" s="8"/>
      <c r="CA949" s="8"/>
      <c r="CB949" s="8"/>
      <c r="CC949" s="8"/>
      <c r="CD949" s="8"/>
      <c r="CE949" s="8"/>
      <c r="CF949" s="8"/>
    </row>
    <row r="950" spans="1:84" ht="15.75" customHeight="1" x14ac:dyDescent="0.25">
      <c r="A950" s="8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  <c r="V950" s="27"/>
      <c r="W950" s="27"/>
      <c r="X950" s="27"/>
      <c r="Y950" s="27"/>
      <c r="Z950" s="27"/>
      <c r="AA950" s="8"/>
      <c r="AB950" s="8"/>
      <c r="AC950" s="8"/>
      <c r="AD950" s="8"/>
      <c r="AE950" s="8"/>
      <c r="AF950" s="8"/>
      <c r="AG950" s="8"/>
      <c r="AH950" s="8"/>
      <c r="AI950" s="8"/>
      <c r="AJ950" s="8"/>
      <c r="AK950" s="8"/>
      <c r="AL950" s="8"/>
      <c r="AM950" s="8"/>
      <c r="AN950" s="8"/>
      <c r="AO950" s="8"/>
      <c r="AP950" s="8"/>
      <c r="AQ950" s="8"/>
      <c r="AR950" s="8"/>
      <c r="AS950" s="8"/>
      <c r="AT950" s="8"/>
      <c r="AU950" s="8"/>
      <c r="AV950" s="8"/>
      <c r="AW950" s="8"/>
      <c r="AX950" s="8"/>
      <c r="AY950" s="8"/>
      <c r="AZ950" s="8"/>
      <c r="BA950" s="8"/>
      <c r="BB950" s="8"/>
      <c r="BC950" s="8"/>
      <c r="BD950" s="8"/>
      <c r="BE950" s="8"/>
      <c r="BF950" s="8"/>
      <c r="BG950" s="8"/>
      <c r="BH950" s="8"/>
      <c r="BI950" s="8"/>
      <c r="BJ950" s="8"/>
      <c r="BK950" s="8"/>
      <c r="BL950" s="8"/>
      <c r="BM950" s="8"/>
      <c r="BN950" s="8"/>
      <c r="BO950" s="8"/>
      <c r="BP950" s="8"/>
      <c r="BQ950" s="8"/>
      <c r="BR950" s="8"/>
      <c r="BS950" s="8"/>
      <c r="BT950" s="8"/>
      <c r="BU950" s="8"/>
      <c r="BV950" s="8"/>
      <c r="BW950" s="8"/>
      <c r="BX950" s="8"/>
      <c r="BY950" s="8"/>
      <c r="BZ950" s="8"/>
      <c r="CA950" s="8"/>
      <c r="CB950" s="8"/>
      <c r="CC950" s="8"/>
      <c r="CD950" s="8"/>
      <c r="CE950" s="8"/>
      <c r="CF950" s="8"/>
    </row>
    <row r="951" spans="1:84" ht="15.75" customHeight="1" x14ac:dyDescent="0.25">
      <c r="A951" s="8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  <c r="V951" s="27"/>
      <c r="W951" s="27"/>
      <c r="X951" s="27"/>
      <c r="Y951" s="27"/>
      <c r="Z951" s="27"/>
      <c r="AA951" s="8"/>
      <c r="AB951" s="8"/>
      <c r="AC951" s="8"/>
      <c r="AD951" s="8"/>
      <c r="AE951" s="8"/>
      <c r="AF951" s="8"/>
      <c r="AG951" s="8"/>
      <c r="AH951" s="8"/>
      <c r="AI951" s="8"/>
      <c r="AJ951" s="8"/>
      <c r="AK951" s="8"/>
      <c r="AL951" s="8"/>
      <c r="AM951" s="8"/>
      <c r="AN951" s="8"/>
      <c r="AO951" s="8"/>
      <c r="AP951" s="8"/>
      <c r="AQ951" s="8"/>
      <c r="AR951" s="8"/>
      <c r="AS951" s="8"/>
      <c r="AT951" s="8"/>
      <c r="AU951" s="8"/>
      <c r="AV951" s="8"/>
      <c r="AW951" s="8"/>
      <c r="AX951" s="8"/>
      <c r="AY951" s="8"/>
      <c r="AZ951" s="8"/>
      <c r="BA951" s="8"/>
      <c r="BB951" s="8"/>
      <c r="BC951" s="8"/>
      <c r="BD951" s="8"/>
      <c r="BE951" s="8"/>
      <c r="BF951" s="8"/>
      <c r="BG951" s="8"/>
      <c r="BH951" s="8"/>
      <c r="BI951" s="8"/>
      <c r="BJ951" s="8"/>
      <c r="BK951" s="8"/>
      <c r="BL951" s="8"/>
      <c r="BM951" s="8"/>
      <c r="BN951" s="8"/>
      <c r="BO951" s="8"/>
      <c r="BP951" s="8"/>
      <c r="BQ951" s="8"/>
      <c r="BR951" s="8"/>
      <c r="BS951" s="8"/>
      <c r="BT951" s="8"/>
      <c r="BU951" s="8"/>
      <c r="BV951" s="8"/>
      <c r="BW951" s="8"/>
      <c r="BX951" s="8"/>
      <c r="BY951" s="8"/>
      <c r="BZ951" s="8"/>
      <c r="CA951" s="8"/>
      <c r="CB951" s="8"/>
      <c r="CC951" s="8"/>
      <c r="CD951" s="8"/>
      <c r="CE951" s="8"/>
      <c r="CF951" s="8"/>
    </row>
    <row r="952" spans="1:84" ht="15.75" customHeight="1" x14ac:dyDescent="0.25">
      <c r="A952" s="8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27"/>
      <c r="W952" s="27"/>
      <c r="X952" s="27"/>
      <c r="Y952" s="27"/>
      <c r="Z952" s="27"/>
      <c r="AA952" s="8"/>
      <c r="AB952" s="8"/>
      <c r="AC952" s="8"/>
      <c r="AD952" s="8"/>
      <c r="AE952" s="8"/>
      <c r="AF952" s="8"/>
      <c r="AG952" s="8"/>
      <c r="AH952" s="8"/>
      <c r="AI952" s="8"/>
      <c r="AJ952" s="8"/>
      <c r="AK952" s="8"/>
      <c r="AL952" s="8"/>
      <c r="AM952" s="8"/>
      <c r="AN952" s="8"/>
      <c r="AO952" s="8"/>
      <c r="AP952" s="8"/>
      <c r="AQ952" s="8"/>
      <c r="AR952" s="8"/>
      <c r="AS952" s="8"/>
      <c r="AT952" s="8"/>
      <c r="AU952" s="8"/>
      <c r="AV952" s="8"/>
      <c r="AW952" s="8"/>
      <c r="AX952" s="8"/>
      <c r="AY952" s="8"/>
      <c r="AZ952" s="8"/>
      <c r="BA952" s="8"/>
      <c r="BB952" s="8"/>
      <c r="BC952" s="8"/>
      <c r="BD952" s="8"/>
      <c r="BE952" s="8"/>
      <c r="BF952" s="8"/>
      <c r="BG952" s="8"/>
      <c r="BH952" s="8"/>
      <c r="BI952" s="8"/>
      <c r="BJ952" s="8"/>
      <c r="BK952" s="8"/>
      <c r="BL952" s="8"/>
      <c r="BM952" s="8"/>
      <c r="BN952" s="8"/>
      <c r="BO952" s="8"/>
      <c r="BP952" s="8"/>
      <c r="BQ952" s="8"/>
      <c r="BR952" s="8"/>
      <c r="BS952" s="8"/>
      <c r="BT952" s="8"/>
      <c r="BU952" s="8"/>
      <c r="BV952" s="8"/>
      <c r="BW952" s="8"/>
      <c r="BX952" s="8"/>
      <c r="BY952" s="8"/>
      <c r="BZ952" s="8"/>
      <c r="CA952" s="8"/>
      <c r="CB952" s="8"/>
      <c r="CC952" s="8"/>
      <c r="CD952" s="8"/>
      <c r="CE952" s="8"/>
      <c r="CF952" s="8"/>
    </row>
    <row r="953" spans="1:84" ht="15.75" customHeight="1" x14ac:dyDescent="0.25">
      <c r="A953" s="8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  <c r="V953" s="27"/>
      <c r="W953" s="27"/>
      <c r="X953" s="27"/>
      <c r="Y953" s="27"/>
      <c r="Z953" s="27"/>
      <c r="AA953" s="8"/>
      <c r="AB953" s="8"/>
      <c r="AC953" s="8"/>
      <c r="AD953" s="8"/>
      <c r="AE953" s="8"/>
      <c r="AF953" s="8"/>
      <c r="AG953" s="8"/>
      <c r="AH953" s="8"/>
      <c r="AI953" s="8"/>
      <c r="AJ953" s="8"/>
      <c r="AK953" s="8"/>
      <c r="AL953" s="8"/>
      <c r="AM953" s="8"/>
      <c r="AN953" s="8"/>
      <c r="AO953" s="8"/>
      <c r="AP953" s="8"/>
      <c r="AQ953" s="8"/>
      <c r="AR953" s="8"/>
      <c r="AS953" s="8"/>
      <c r="AT953" s="8"/>
      <c r="AU953" s="8"/>
      <c r="AV953" s="8"/>
      <c r="AW953" s="8"/>
      <c r="AX953" s="8"/>
      <c r="AY953" s="8"/>
      <c r="AZ953" s="8"/>
      <c r="BA953" s="8"/>
      <c r="BB953" s="8"/>
      <c r="BC953" s="8"/>
      <c r="BD953" s="8"/>
      <c r="BE953" s="8"/>
      <c r="BF953" s="8"/>
      <c r="BG953" s="8"/>
      <c r="BH953" s="8"/>
      <c r="BI953" s="8"/>
      <c r="BJ953" s="8"/>
      <c r="BK953" s="8"/>
      <c r="BL953" s="8"/>
      <c r="BM953" s="8"/>
      <c r="BN953" s="8"/>
      <c r="BO953" s="8"/>
      <c r="BP953" s="8"/>
      <c r="BQ953" s="8"/>
      <c r="BR953" s="8"/>
      <c r="BS953" s="8"/>
      <c r="BT953" s="8"/>
      <c r="BU953" s="8"/>
      <c r="BV953" s="8"/>
      <c r="BW953" s="8"/>
      <c r="BX953" s="8"/>
      <c r="BY953" s="8"/>
      <c r="BZ953" s="8"/>
      <c r="CA953" s="8"/>
      <c r="CB953" s="8"/>
      <c r="CC953" s="8"/>
      <c r="CD953" s="8"/>
      <c r="CE953" s="8"/>
      <c r="CF953" s="8"/>
    </row>
    <row r="954" spans="1:84" ht="15.75" customHeight="1" x14ac:dyDescent="0.25">
      <c r="A954" s="8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  <c r="V954" s="27"/>
      <c r="W954" s="27"/>
      <c r="X954" s="27"/>
      <c r="Y954" s="27"/>
      <c r="Z954" s="27"/>
      <c r="AA954" s="8"/>
      <c r="AB954" s="8"/>
      <c r="AC954" s="8"/>
      <c r="AD954" s="8"/>
      <c r="AE954" s="8"/>
      <c r="AF954" s="8"/>
      <c r="AG954" s="8"/>
      <c r="AH954" s="8"/>
      <c r="AI954" s="8"/>
      <c r="AJ954" s="8"/>
      <c r="AK954" s="8"/>
      <c r="AL954" s="8"/>
      <c r="AM954" s="8"/>
      <c r="AN954" s="8"/>
      <c r="AO954" s="8"/>
      <c r="AP954" s="8"/>
      <c r="AQ954" s="8"/>
      <c r="AR954" s="8"/>
      <c r="AS954" s="8"/>
      <c r="AT954" s="8"/>
      <c r="AU954" s="8"/>
      <c r="AV954" s="8"/>
      <c r="AW954" s="8"/>
      <c r="AX954" s="8"/>
      <c r="AY954" s="8"/>
      <c r="AZ954" s="8"/>
      <c r="BA954" s="8"/>
      <c r="BB954" s="8"/>
      <c r="BC954" s="8"/>
      <c r="BD954" s="8"/>
      <c r="BE954" s="8"/>
      <c r="BF954" s="8"/>
      <c r="BG954" s="8"/>
      <c r="BH954" s="8"/>
      <c r="BI954" s="8"/>
      <c r="BJ954" s="8"/>
      <c r="BK954" s="8"/>
      <c r="BL954" s="8"/>
      <c r="BM954" s="8"/>
      <c r="BN954" s="8"/>
      <c r="BO954" s="8"/>
      <c r="BP954" s="8"/>
      <c r="BQ954" s="8"/>
      <c r="BR954" s="8"/>
      <c r="BS954" s="8"/>
      <c r="BT954" s="8"/>
      <c r="BU954" s="8"/>
      <c r="BV954" s="8"/>
      <c r="BW954" s="8"/>
      <c r="BX954" s="8"/>
      <c r="BY954" s="8"/>
      <c r="BZ954" s="8"/>
      <c r="CA954" s="8"/>
      <c r="CB954" s="8"/>
      <c r="CC954" s="8"/>
      <c r="CD954" s="8"/>
      <c r="CE954" s="8"/>
      <c r="CF954" s="8"/>
    </row>
    <row r="955" spans="1:84" ht="15.75" customHeight="1" x14ac:dyDescent="0.25">
      <c r="A955" s="8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  <c r="V955" s="27"/>
      <c r="W955" s="27"/>
      <c r="X955" s="27"/>
      <c r="Y955" s="27"/>
      <c r="Z955" s="27"/>
      <c r="AA955" s="8"/>
      <c r="AB955" s="8"/>
      <c r="AC955" s="8"/>
      <c r="AD955" s="8"/>
      <c r="AE955" s="8"/>
      <c r="AF955" s="8"/>
      <c r="AG955" s="8"/>
      <c r="AH955" s="8"/>
      <c r="AI955" s="8"/>
      <c r="AJ955" s="8"/>
      <c r="AK955" s="8"/>
      <c r="AL955" s="8"/>
      <c r="AM955" s="8"/>
      <c r="AN955" s="8"/>
      <c r="AO955" s="8"/>
      <c r="AP955" s="8"/>
      <c r="AQ955" s="8"/>
      <c r="AR955" s="8"/>
      <c r="AS955" s="8"/>
      <c r="AT955" s="8"/>
      <c r="AU955" s="8"/>
      <c r="AV955" s="8"/>
      <c r="AW955" s="8"/>
      <c r="AX955" s="8"/>
      <c r="AY955" s="8"/>
      <c r="AZ955" s="8"/>
      <c r="BA955" s="8"/>
      <c r="BB955" s="8"/>
      <c r="BC955" s="8"/>
      <c r="BD955" s="8"/>
      <c r="BE955" s="8"/>
      <c r="BF955" s="8"/>
      <c r="BG955" s="8"/>
      <c r="BH955" s="8"/>
      <c r="BI955" s="8"/>
      <c r="BJ955" s="8"/>
      <c r="BK955" s="8"/>
      <c r="BL955" s="8"/>
      <c r="BM955" s="8"/>
      <c r="BN955" s="8"/>
      <c r="BO955" s="8"/>
      <c r="BP955" s="8"/>
      <c r="BQ955" s="8"/>
      <c r="BR955" s="8"/>
      <c r="BS955" s="8"/>
      <c r="BT955" s="8"/>
      <c r="BU955" s="8"/>
      <c r="BV955" s="8"/>
      <c r="BW955" s="8"/>
      <c r="BX955" s="8"/>
      <c r="BY955" s="8"/>
      <c r="BZ955" s="8"/>
      <c r="CA955" s="8"/>
      <c r="CB955" s="8"/>
      <c r="CC955" s="8"/>
      <c r="CD955" s="8"/>
      <c r="CE955" s="8"/>
      <c r="CF955" s="8"/>
    </row>
    <row r="956" spans="1:84" ht="15.75" customHeight="1" x14ac:dyDescent="0.25">
      <c r="A956" s="8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27"/>
      <c r="W956" s="27"/>
      <c r="X956" s="27"/>
      <c r="Y956" s="27"/>
      <c r="Z956" s="27"/>
      <c r="AA956" s="8"/>
      <c r="AB956" s="8"/>
      <c r="AC956" s="8"/>
      <c r="AD956" s="8"/>
      <c r="AE956" s="8"/>
      <c r="AF956" s="8"/>
      <c r="AG956" s="8"/>
      <c r="AH956" s="8"/>
      <c r="AI956" s="8"/>
      <c r="AJ956" s="8"/>
      <c r="AK956" s="8"/>
      <c r="AL956" s="8"/>
      <c r="AM956" s="8"/>
      <c r="AN956" s="8"/>
      <c r="AO956" s="8"/>
      <c r="AP956" s="8"/>
      <c r="AQ956" s="8"/>
      <c r="AR956" s="8"/>
      <c r="AS956" s="8"/>
      <c r="AT956" s="8"/>
      <c r="AU956" s="8"/>
      <c r="AV956" s="8"/>
      <c r="AW956" s="8"/>
      <c r="AX956" s="8"/>
      <c r="AY956" s="8"/>
      <c r="AZ956" s="8"/>
      <c r="BA956" s="8"/>
      <c r="BB956" s="8"/>
      <c r="BC956" s="8"/>
      <c r="BD956" s="8"/>
      <c r="BE956" s="8"/>
      <c r="BF956" s="8"/>
      <c r="BG956" s="8"/>
      <c r="BH956" s="8"/>
      <c r="BI956" s="8"/>
      <c r="BJ956" s="8"/>
      <c r="BK956" s="8"/>
      <c r="BL956" s="8"/>
      <c r="BM956" s="8"/>
      <c r="BN956" s="8"/>
      <c r="BO956" s="8"/>
      <c r="BP956" s="8"/>
      <c r="BQ956" s="8"/>
      <c r="BR956" s="8"/>
      <c r="BS956" s="8"/>
      <c r="BT956" s="8"/>
      <c r="BU956" s="8"/>
      <c r="BV956" s="8"/>
      <c r="BW956" s="8"/>
      <c r="BX956" s="8"/>
      <c r="BY956" s="8"/>
      <c r="BZ956" s="8"/>
      <c r="CA956" s="8"/>
      <c r="CB956" s="8"/>
      <c r="CC956" s="8"/>
      <c r="CD956" s="8"/>
      <c r="CE956" s="8"/>
      <c r="CF956" s="8"/>
    </row>
    <row r="957" spans="1:84" ht="15.75" customHeight="1" x14ac:dyDescent="0.25">
      <c r="A957" s="8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  <c r="V957" s="27"/>
      <c r="W957" s="27"/>
      <c r="X957" s="27"/>
      <c r="Y957" s="27"/>
      <c r="Z957" s="27"/>
      <c r="AA957" s="8"/>
      <c r="AB957" s="8"/>
      <c r="AC957" s="8"/>
      <c r="AD957" s="8"/>
      <c r="AE957" s="8"/>
      <c r="AF957" s="8"/>
      <c r="AG957" s="8"/>
      <c r="AH957" s="8"/>
      <c r="AI957" s="8"/>
      <c r="AJ957" s="8"/>
      <c r="AK957" s="8"/>
      <c r="AL957" s="8"/>
      <c r="AM957" s="8"/>
      <c r="AN957" s="8"/>
      <c r="AO957" s="8"/>
      <c r="AP957" s="8"/>
      <c r="AQ957" s="8"/>
      <c r="AR957" s="8"/>
      <c r="AS957" s="8"/>
      <c r="AT957" s="8"/>
      <c r="AU957" s="8"/>
      <c r="AV957" s="8"/>
      <c r="AW957" s="8"/>
      <c r="AX957" s="8"/>
      <c r="AY957" s="8"/>
      <c r="AZ957" s="8"/>
      <c r="BA957" s="8"/>
      <c r="BB957" s="8"/>
      <c r="BC957" s="8"/>
      <c r="BD957" s="8"/>
      <c r="BE957" s="8"/>
      <c r="BF957" s="8"/>
      <c r="BG957" s="8"/>
      <c r="BH957" s="8"/>
      <c r="BI957" s="8"/>
      <c r="BJ957" s="8"/>
      <c r="BK957" s="8"/>
      <c r="BL957" s="8"/>
      <c r="BM957" s="8"/>
      <c r="BN957" s="8"/>
      <c r="BO957" s="8"/>
      <c r="BP957" s="8"/>
      <c r="BQ957" s="8"/>
      <c r="BR957" s="8"/>
      <c r="BS957" s="8"/>
      <c r="BT957" s="8"/>
      <c r="BU957" s="8"/>
      <c r="BV957" s="8"/>
      <c r="BW957" s="8"/>
      <c r="BX957" s="8"/>
      <c r="BY957" s="8"/>
      <c r="BZ957" s="8"/>
      <c r="CA957" s="8"/>
      <c r="CB957" s="8"/>
      <c r="CC957" s="8"/>
      <c r="CD957" s="8"/>
      <c r="CE957" s="8"/>
      <c r="CF957" s="8"/>
    </row>
    <row r="958" spans="1:84" ht="15.75" customHeight="1" x14ac:dyDescent="0.25">
      <c r="A958" s="8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  <c r="V958" s="27"/>
      <c r="W958" s="27"/>
      <c r="X958" s="27"/>
      <c r="Y958" s="27"/>
      <c r="Z958" s="27"/>
      <c r="AA958" s="8"/>
      <c r="AB958" s="8"/>
      <c r="AC958" s="8"/>
      <c r="AD958" s="8"/>
      <c r="AE958" s="8"/>
      <c r="AF958" s="8"/>
      <c r="AG958" s="8"/>
      <c r="AH958" s="8"/>
      <c r="AI958" s="8"/>
      <c r="AJ958" s="8"/>
      <c r="AK958" s="8"/>
      <c r="AL958" s="8"/>
      <c r="AM958" s="8"/>
      <c r="AN958" s="8"/>
      <c r="AO958" s="8"/>
      <c r="AP958" s="8"/>
      <c r="AQ958" s="8"/>
      <c r="AR958" s="8"/>
      <c r="AS958" s="8"/>
      <c r="AT958" s="8"/>
      <c r="AU958" s="8"/>
      <c r="AV958" s="8"/>
      <c r="AW958" s="8"/>
      <c r="AX958" s="8"/>
      <c r="AY958" s="8"/>
      <c r="AZ958" s="8"/>
      <c r="BA958" s="8"/>
      <c r="BB958" s="8"/>
      <c r="BC958" s="8"/>
      <c r="BD958" s="8"/>
      <c r="BE958" s="8"/>
      <c r="BF958" s="8"/>
      <c r="BG958" s="8"/>
      <c r="BH958" s="8"/>
      <c r="BI958" s="8"/>
      <c r="BJ958" s="8"/>
      <c r="BK958" s="8"/>
      <c r="BL958" s="8"/>
      <c r="BM958" s="8"/>
      <c r="BN958" s="8"/>
      <c r="BO958" s="8"/>
      <c r="BP958" s="8"/>
      <c r="BQ958" s="8"/>
      <c r="BR958" s="8"/>
      <c r="BS958" s="8"/>
      <c r="BT958" s="8"/>
      <c r="BU958" s="8"/>
      <c r="BV958" s="8"/>
      <c r="BW958" s="8"/>
      <c r="BX958" s="8"/>
      <c r="BY958" s="8"/>
      <c r="BZ958" s="8"/>
      <c r="CA958" s="8"/>
      <c r="CB958" s="8"/>
      <c r="CC958" s="8"/>
      <c r="CD958" s="8"/>
      <c r="CE958" s="8"/>
      <c r="CF958" s="8"/>
    </row>
    <row r="959" spans="1:84" ht="15.75" customHeight="1" x14ac:dyDescent="0.25">
      <c r="A959" s="8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  <c r="V959" s="27"/>
      <c r="W959" s="27"/>
      <c r="X959" s="27"/>
      <c r="Y959" s="27"/>
      <c r="Z959" s="27"/>
      <c r="AA959" s="8"/>
      <c r="AB959" s="8"/>
      <c r="AC959" s="8"/>
      <c r="AD959" s="8"/>
      <c r="AE959" s="8"/>
      <c r="AF959" s="8"/>
      <c r="AG959" s="8"/>
      <c r="AH959" s="8"/>
      <c r="AI959" s="8"/>
      <c r="AJ959" s="8"/>
      <c r="AK959" s="8"/>
      <c r="AL959" s="8"/>
      <c r="AM959" s="8"/>
      <c r="AN959" s="8"/>
      <c r="AO959" s="8"/>
      <c r="AP959" s="8"/>
      <c r="AQ959" s="8"/>
      <c r="AR959" s="8"/>
      <c r="AS959" s="8"/>
      <c r="AT959" s="8"/>
      <c r="AU959" s="8"/>
      <c r="AV959" s="8"/>
      <c r="AW959" s="8"/>
      <c r="AX959" s="8"/>
      <c r="AY959" s="8"/>
      <c r="AZ959" s="8"/>
      <c r="BA959" s="8"/>
      <c r="BB959" s="8"/>
      <c r="BC959" s="8"/>
      <c r="BD959" s="8"/>
      <c r="BE959" s="8"/>
      <c r="BF959" s="8"/>
      <c r="BG959" s="8"/>
      <c r="BH959" s="8"/>
      <c r="BI959" s="8"/>
      <c r="BJ959" s="8"/>
      <c r="BK959" s="8"/>
      <c r="BL959" s="8"/>
      <c r="BM959" s="8"/>
      <c r="BN959" s="8"/>
      <c r="BO959" s="8"/>
      <c r="BP959" s="8"/>
      <c r="BQ959" s="8"/>
      <c r="BR959" s="8"/>
      <c r="BS959" s="8"/>
      <c r="BT959" s="8"/>
      <c r="BU959" s="8"/>
      <c r="BV959" s="8"/>
      <c r="BW959" s="8"/>
      <c r="BX959" s="8"/>
      <c r="BY959" s="8"/>
      <c r="BZ959" s="8"/>
      <c r="CA959" s="8"/>
      <c r="CB959" s="8"/>
      <c r="CC959" s="8"/>
      <c r="CD959" s="8"/>
      <c r="CE959" s="8"/>
      <c r="CF959" s="8"/>
    </row>
    <row r="960" spans="1:84" ht="15.75" customHeight="1" x14ac:dyDescent="0.25">
      <c r="A960" s="8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27"/>
      <c r="W960" s="27"/>
      <c r="X960" s="27"/>
      <c r="Y960" s="27"/>
      <c r="Z960" s="27"/>
      <c r="AA960" s="8"/>
      <c r="AB960" s="8"/>
      <c r="AC960" s="8"/>
      <c r="AD960" s="8"/>
      <c r="AE960" s="8"/>
      <c r="AF960" s="8"/>
      <c r="AG960" s="8"/>
      <c r="AH960" s="8"/>
      <c r="AI960" s="8"/>
      <c r="AJ960" s="8"/>
      <c r="AK960" s="8"/>
      <c r="AL960" s="8"/>
      <c r="AM960" s="8"/>
      <c r="AN960" s="8"/>
      <c r="AO960" s="8"/>
      <c r="AP960" s="8"/>
      <c r="AQ960" s="8"/>
      <c r="AR960" s="8"/>
      <c r="AS960" s="8"/>
      <c r="AT960" s="8"/>
      <c r="AU960" s="8"/>
      <c r="AV960" s="8"/>
      <c r="AW960" s="8"/>
      <c r="AX960" s="8"/>
      <c r="AY960" s="8"/>
      <c r="AZ960" s="8"/>
      <c r="BA960" s="8"/>
      <c r="BB960" s="8"/>
      <c r="BC960" s="8"/>
      <c r="BD960" s="8"/>
      <c r="BE960" s="8"/>
      <c r="BF960" s="8"/>
      <c r="BG960" s="8"/>
      <c r="BH960" s="8"/>
      <c r="BI960" s="8"/>
      <c r="BJ960" s="8"/>
      <c r="BK960" s="8"/>
      <c r="BL960" s="8"/>
      <c r="BM960" s="8"/>
      <c r="BN960" s="8"/>
      <c r="BO960" s="8"/>
      <c r="BP960" s="8"/>
      <c r="BQ960" s="8"/>
      <c r="BR960" s="8"/>
      <c r="BS960" s="8"/>
      <c r="BT960" s="8"/>
      <c r="BU960" s="8"/>
      <c r="BV960" s="8"/>
      <c r="BW960" s="8"/>
      <c r="BX960" s="8"/>
      <c r="BY960" s="8"/>
      <c r="BZ960" s="8"/>
      <c r="CA960" s="8"/>
      <c r="CB960" s="8"/>
      <c r="CC960" s="8"/>
      <c r="CD960" s="8"/>
      <c r="CE960" s="8"/>
      <c r="CF960" s="8"/>
    </row>
    <row r="961" spans="1:84" ht="15.75" customHeight="1" x14ac:dyDescent="0.25">
      <c r="A961" s="8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  <c r="V961" s="27"/>
      <c r="W961" s="27"/>
      <c r="X961" s="27"/>
      <c r="Y961" s="27"/>
      <c r="Z961" s="27"/>
      <c r="AA961" s="8"/>
      <c r="AB961" s="8"/>
      <c r="AC961" s="8"/>
      <c r="AD961" s="8"/>
      <c r="AE961" s="8"/>
      <c r="AF961" s="8"/>
      <c r="AG961" s="8"/>
      <c r="AH961" s="8"/>
      <c r="AI961" s="8"/>
      <c r="AJ961" s="8"/>
      <c r="AK961" s="8"/>
      <c r="AL961" s="8"/>
      <c r="AM961" s="8"/>
      <c r="AN961" s="8"/>
      <c r="AO961" s="8"/>
      <c r="AP961" s="8"/>
      <c r="AQ961" s="8"/>
      <c r="AR961" s="8"/>
      <c r="AS961" s="8"/>
      <c r="AT961" s="8"/>
      <c r="AU961" s="8"/>
      <c r="AV961" s="8"/>
      <c r="AW961" s="8"/>
      <c r="AX961" s="8"/>
      <c r="AY961" s="8"/>
      <c r="AZ961" s="8"/>
      <c r="BA961" s="8"/>
      <c r="BB961" s="8"/>
      <c r="BC961" s="8"/>
      <c r="BD961" s="8"/>
      <c r="BE961" s="8"/>
      <c r="BF961" s="8"/>
      <c r="BG961" s="8"/>
      <c r="BH961" s="8"/>
      <c r="BI961" s="8"/>
      <c r="BJ961" s="8"/>
      <c r="BK961" s="8"/>
      <c r="BL961" s="8"/>
      <c r="BM961" s="8"/>
      <c r="BN961" s="8"/>
      <c r="BO961" s="8"/>
      <c r="BP961" s="8"/>
      <c r="BQ961" s="8"/>
      <c r="BR961" s="8"/>
      <c r="BS961" s="8"/>
      <c r="BT961" s="8"/>
      <c r="BU961" s="8"/>
      <c r="BV961" s="8"/>
      <c r="BW961" s="8"/>
      <c r="BX961" s="8"/>
      <c r="BY961" s="8"/>
      <c r="BZ961" s="8"/>
      <c r="CA961" s="8"/>
      <c r="CB961" s="8"/>
      <c r="CC961" s="8"/>
      <c r="CD961" s="8"/>
      <c r="CE961" s="8"/>
      <c r="CF961" s="8"/>
    </row>
    <row r="962" spans="1:84" ht="15.75" customHeight="1" x14ac:dyDescent="0.25">
      <c r="A962" s="8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  <c r="V962" s="27"/>
      <c r="W962" s="27"/>
      <c r="X962" s="27"/>
      <c r="Y962" s="27"/>
      <c r="Z962" s="27"/>
      <c r="AA962" s="8"/>
      <c r="AB962" s="8"/>
      <c r="AC962" s="8"/>
      <c r="AD962" s="8"/>
      <c r="AE962" s="8"/>
      <c r="AF962" s="8"/>
      <c r="AG962" s="8"/>
      <c r="AH962" s="8"/>
      <c r="AI962" s="8"/>
      <c r="AJ962" s="8"/>
      <c r="AK962" s="8"/>
      <c r="AL962" s="8"/>
      <c r="AM962" s="8"/>
      <c r="AN962" s="8"/>
      <c r="AO962" s="8"/>
      <c r="AP962" s="8"/>
      <c r="AQ962" s="8"/>
      <c r="AR962" s="8"/>
      <c r="AS962" s="8"/>
      <c r="AT962" s="8"/>
      <c r="AU962" s="8"/>
      <c r="AV962" s="8"/>
      <c r="AW962" s="8"/>
      <c r="AX962" s="8"/>
      <c r="AY962" s="8"/>
      <c r="AZ962" s="8"/>
      <c r="BA962" s="8"/>
      <c r="BB962" s="8"/>
      <c r="BC962" s="8"/>
      <c r="BD962" s="8"/>
      <c r="BE962" s="8"/>
      <c r="BF962" s="8"/>
      <c r="BG962" s="8"/>
      <c r="BH962" s="8"/>
      <c r="BI962" s="8"/>
      <c r="BJ962" s="8"/>
      <c r="BK962" s="8"/>
      <c r="BL962" s="8"/>
      <c r="BM962" s="8"/>
      <c r="BN962" s="8"/>
      <c r="BO962" s="8"/>
      <c r="BP962" s="8"/>
      <c r="BQ962" s="8"/>
      <c r="BR962" s="8"/>
      <c r="BS962" s="8"/>
      <c r="BT962" s="8"/>
      <c r="BU962" s="8"/>
      <c r="BV962" s="8"/>
      <c r="BW962" s="8"/>
      <c r="BX962" s="8"/>
      <c r="BY962" s="8"/>
      <c r="BZ962" s="8"/>
      <c r="CA962" s="8"/>
      <c r="CB962" s="8"/>
      <c r="CC962" s="8"/>
      <c r="CD962" s="8"/>
      <c r="CE962" s="8"/>
      <c r="CF962" s="8"/>
    </row>
    <row r="963" spans="1:84" ht="15.75" customHeight="1" x14ac:dyDescent="0.25">
      <c r="A963" s="8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  <c r="V963" s="27"/>
      <c r="W963" s="27"/>
      <c r="X963" s="27"/>
      <c r="Y963" s="27"/>
      <c r="Z963" s="27"/>
      <c r="AA963" s="8"/>
      <c r="AB963" s="8"/>
      <c r="AC963" s="8"/>
      <c r="AD963" s="8"/>
      <c r="AE963" s="8"/>
      <c r="AF963" s="8"/>
      <c r="AG963" s="8"/>
      <c r="AH963" s="8"/>
      <c r="AI963" s="8"/>
      <c r="AJ963" s="8"/>
      <c r="AK963" s="8"/>
      <c r="AL963" s="8"/>
      <c r="AM963" s="8"/>
      <c r="AN963" s="8"/>
      <c r="AO963" s="8"/>
      <c r="AP963" s="8"/>
      <c r="AQ963" s="8"/>
      <c r="AR963" s="8"/>
      <c r="AS963" s="8"/>
      <c r="AT963" s="8"/>
      <c r="AU963" s="8"/>
      <c r="AV963" s="8"/>
      <c r="AW963" s="8"/>
      <c r="AX963" s="8"/>
      <c r="AY963" s="8"/>
      <c r="AZ963" s="8"/>
      <c r="BA963" s="8"/>
      <c r="BB963" s="8"/>
      <c r="BC963" s="8"/>
      <c r="BD963" s="8"/>
      <c r="BE963" s="8"/>
      <c r="BF963" s="8"/>
      <c r="BG963" s="8"/>
      <c r="BH963" s="8"/>
      <c r="BI963" s="8"/>
      <c r="BJ963" s="8"/>
      <c r="BK963" s="8"/>
      <c r="BL963" s="8"/>
      <c r="BM963" s="8"/>
      <c r="BN963" s="8"/>
      <c r="BO963" s="8"/>
      <c r="BP963" s="8"/>
      <c r="BQ963" s="8"/>
      <c r="BR963" s="8"/>
      <c r="BS963" s="8"/>
      <c r="BT963" s="8"/>
      <c r="BU963" s="8"/>
      <c r="BV963" s="8"/>
      <c r="BW963" s="8"/>
      <c r="BX963" s="8"/>
      <c r="BY963" s="8"/>
      <c r="BZ963" s="8"/>
      <c r="CA963" s="8"/>
      <c r="CB963" s="8"/>
      <c r="CC963" s="8"/>
      <c r="CD963" s="8"/>
      <c r="CE963" s="8"/>
      <c r="CF963" s="8"/>
    </row>
    <row r="964" spans="1:84" ht="15.75" customHeight="1" x14ac:dyDescent="0.25">
      <c r="A964" s="8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27"/>
      <c r="W964" s="27"/>
      <c r="X964" s="27"/>
      <c r="Y964" s="27"/>
      <c r="Z964" s="27"/>
      <c r="AA964" s="8"/>
      <c r="AB964" s="8"/>
      <c r="AC964" s="8"/>
      <c r="AD964" s="8"/>
      <c r="AE964" s="8"/>
      <c r="AF964" s="8"/>
      <c r="AG964" s="8"/>
      <c r="AH964" s="8"/>
      <c r="AI964" s="8"/>
      <c r="AJ964" s="8"/>
      <c r="AK964" s="8"/>
      <c r="AL964" s="8"/>
      <c r="AM964" s="8"/>
      <c r="AN964" s="8"/>
      <c r="AO964" s="8"/>
      <c r="AP964" s="8"/>
      <c r="AQ964" s="8"/>
      <c r="AR964" s="8"/>
      <c r="AS964" s="8"/>
      <c r="AT964" s="8"/>
      <c r="AU964" s="8"/>
      <c r="AV964" s="8"/>
      <c r="AW964" s="8"/>
      <c r="AX964" s="8"/>
      <c r="AY964" s="8"/>
      <c r="AZ964" s="8"/>
      <c r="BA964" s="8"/>
      <c r="BB964" s="8"/>
      <c r="BC964" s="8"/>
      <c r="BD964" s="8"/>
      <c r="BE964" s="8"/>
      <c r="BF964" s="8"/>
      <c r="BG964" s="8"/>
      <c r="BH964" s="8"/>
      <c r="BI964" s="8"/>
      <c r="BJ964" s="8"/>
      <c r="BK964" s="8"/>
      <c r="BL964" s="8"/>
      <c r="BM964" s="8"/>
      <c r="BN964" s="8"/>
      <c r="BO964" s="8"/>
      <c r="BP964" s="8"/>
      <c r="BQ964" s="8"/>
      <c r="BR964" s="8"/>
      <c r="BS964" s="8"/>
      <c r="BT964" s="8"/>
      <c r="BU964" s="8"/>
      <c r="BV964" s="8"/>
      <c r="BW964" s="8"/>
      <c r="BX964" s="8"/>
      <c r="BY964" s="8"/>
      <c r="BZ964" s="8"/>
      <c r="CA964" s="8"/>
      <c r="CB964" s="8"/>
      <c r="CC964" s="8"/>
      <c r="CD964" s="8"/>
      <c r="CE964" s="8"/>
      <c r="CF964" s="8"/>
    </row>
    <row r="965" spans="1:84" ht="15.75" customHeight="1" x14ac:dyDescent="0.25">
      <c r="A965" s="8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  <c r="V965" s="27"/>
      <c r="W965" s="27"/>
      <c r="X965" s="27"/>
      <c r="Y965" s="27"/>
      <c r="Z965" s="27"/>
      <c r="AA965" s="8"/>
      <c r="AB965" s="8"/>
      <c r="AC965" s="8"/>
      <c r="AD965" s="8"/>
      <c r="AE965" s="8"/>
      <c r="AF965" s="8"/>
      <c r="AG965" s="8"/>
      <c r="AH965" s="8"/>
      <c r="AI965" s="8"/>
      <c r="AJ965" s="8"/>
      <c r="AK965" s="8"/>
      <c r="AL965" s="8"/>
      <c r="AM965" s="8"/>
      <c r="AN965" s="8"/>
      <c r="AO965" s="8"/>
      <c r="AP965" s="8"/>
      <c r="AQ965" s="8"/>
      <c r="AR965" s="8"/>
      <c r="AS965" s="8"/>
      <c r="AT965" s="8"/>
      <c r="AU965" s="8"/>
      <c r="AV965" s="8"/>
      <c r="AW965" s="8"/>
      <c r="AX965" s="8"/>
      <c r="AY965" s="8"/>
      <c r="AZ965" s="8"/>
      <c r="BA965" s="8"/>
      <c r="BB965" s="8"/>
      <c r="BC965" s="8"/>
      <c r="BD965" s="8"/>
      <c r="BE965" s="8"/>
      <c r="BF965" s="8"/>
      <c r="BG965" s="8"/>
      <c r="BH965" s="8"/>
      <c r="BI965" s="8"/>
      <c r="BJ965" s="8"/>
      <c r="BK965" s="8"/>
      <c r="BL965" s="8"/>
      <c r="BM965" s="8"/>
      <c r="BN965" s="8"/>
      <c r="BO965" s="8"/>
      <c r="BP965" s="8"/>
      <c r="BQ965" s="8"/>
      <c r="BR965" s="8"/>
      <c r="BS965" s="8"/>
      <c r="BT965" s="8"/>
      <c r="BU965" s="8"/>
      <c r="BV965" s="8"/>
      <c r="BW965" s="8"/>
      <c r="BX965" s="8"/>
      <c r="BY965" s="8"/>
      <c r="BZ965" s="8"/>
      <c r="CA965" s="8"/>
      <c r="CB965" s="8"/>
      <c r="CC965" s="8"/>
      <c r="CD965" s="8"/>
      <c r="CE965" s="8"/>
      <c r="CF965" s="8"/>
    </row>
    <row r="966" spans="1:84" ht="15.75" customHeight="1" x14ac:dyDescent="0.25">
      <c r="A966" s="8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  <c r="V966" s="27"/>
      <c r="W966" s="27"/>
      <c r="X966" s="27"/>
      <c r="Y966" s="27"/>
      <c r="Z966" s="27"/>
      <c r="AA966" s="8"/>
      <c r="AB966" s="8"/>
      <c r="AC966" s="8"/>
      <c r="AD966" s="8"/>
      <c r="AE966" s="8"/>
      <c r="AF966" s="8"/>
      <c r="AG966" s="8"/>
      <c r="AH966" s="8"/>
      <c r="AI966" s="8"/>
      <c r="AJ966" s="8"/>
      <c r="AK966" s="8"/>
      <c r="AL966" s="8"/>
      <c r="AM966" s="8"/>
      <c r="AN966" s="8"/>
      <c r="AO966" s="8"/>
      <c r="AP966" s="8"/>
      <c r="AQ966" s="8"/>
      <c r="AR966" s="8"/>
      <c r="AS966" s="8"/>
      <c r="AT966" s="8"/>
      <c r="AU966" s="8"/>
      <c r="AV966" s="8"/>
      <c r="AW966" s="8"/>
      <c r="AX966" s="8"/>
      <c r="AY966" s="8"/>
      <c r="AZ966" s="8"/>
      <c r="BA966" s="8"/>
      <c r="BB966" s="8"/>
      <c r="BC966" s="8"/>
      <c r="BD966" s="8"/>
      <c r="BE966" s="8"/>
      <c r="BF966" s="8"/>
      <c r="BG966" s="8"/>
      <c r="BH966" s="8"/>
      <c r="BI966" s="8"/>
      <c r="BJ966" s="8"/>
      <c r="BK966" s="8"/>
      <c r="BL966" s="8"/>
      <c r="BM966" s="8"/>
      <c r="BN966" s="8"/>
      <c r="BO966" s="8"/>
      <c r="BP966" s="8"/>
      <c r="BQ966" s="8"/>
      <c r="BR966" s="8"/>
      <c r="BS966" s="8"/>
      <c r="BT966" s="8"/>
      <c r="BU966" s="8"/>
      <c r="BV966" s="8"/>
      <c r="BW966" s="8"/>
      <c r="BX966" s="8"/>
      <c r="BY966" s="8"/>
      <c r="BZ966" s="8"/>
      <c r="CA966" s="8"/>
      <c r="CB966" s="8"/>
      <c r="CC966" s="8"/>
      <c r="CD966" s="8"/>
      <c r="CE966" s="8"/>
      <c r="CF966" s="8"/>
    </row>
    <row r="967" spans="1:84" ht="15.75" customHeight="1" x14ac:dyDescent="0.25">
      <c r="A967" s="8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27"/>
      <c r="W967" s="27"/>
      <c r="X967" s="27"/>
      <c r="Y967" s="27"/>
      <c r="Z967" s="27"/>
      <c r="AA967" s="8"/>
      <c r="AB967" s="8"/>
      <c r="AC967" s="8"/>
      <c r="AD967" s="8"/>
      <c r="AE967" s="8"/>
      <c r="AF967" s="8"/>
      <c r="AG967" s="8"/>
      <c r="AH967" s="8"/>
      <c r="AI967" s="8"/>
      <c r="AJ967" s="8"/>
      <c r="AK967" s="8"/>
      <c r="AL967" s="8"/>
      <c r="AM967" s="8"/>
      <c r="AN967" s="8"/>
      <c r="AO967" s="8"/>
      <c r="AP967" s="8"/>
      <c r="AQ967" s="8"/>
      <c r="AR967" s="8"/>
      <c r="AS967" s="8"/>
      <c r="AT967" s="8"/>
      <c r="AU967" s="8"/>
      <c r="AV967" s="8"/>
      <c r="AW967" s="8"/>
      <c r="AX967" s="8"/>
      <c r="AY967" s="8"/>
      <c r="AZ967" s="8"/>
      <c r="BA967" s="8"/>
      <c r="BB967" s="8"/>
      <c r="BC967" s="8"/>
      <c r="BD967" s="8"/>
      <c r="BE967" s="8"/>
      <c r="BF967" s="8"/>
      <c r="BG967" s="8"/>
      <c r="BH967" s="8"/>
      <c r="BI967" s="8"/>
      <c r="BJ967" s="8"/>
      <c r="BK967" s="8"/>
      <c r="BL967" s="8"/>
      <c r="BM967" s="8"/>
      <c r="BN967" s="8"/>
      <c r="BO967" s="8"/>
      <c r="BP967" s="8"/>
      <c r="BQ967" s="8"/>
      <c r="BR967" s="8"/>
      <c r="BS967" s="8"/>
      <c r="BT967" s="8"/>
      <c r="BU967" s="8"/>
      <c r="BV967" s="8"/>
      <c r="BW967" s="8"/>
      <c r="BX967" s="8"/>
      <c r="BY967" s="8"/>
      <c r="BZ967" s="8"/>
      <c r="CA967" s="8"/>
      <c r="CB967" s="8"/>
      <c r="CC967" s="8"/>
      <c r="CD967" s="8"/>
      <c r="CE967" s="8"/>
      <c r="CF967" s="8"/>
    </row>
    <row r="968" spans="1:84" ht="15.75" customHeight="1" x14ac:dyDescent="0.25">
      <c r="A968" s="8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27"/>
      <c r="W968" s="27"/>
      <c r="X968" s="27"/>
      <c r="Y968" s="27"/>
      <c r="Z968" s="27"/>
      <c r="AA968" s="8"/>
      <c r="AB968" s="8"/>
      <c r="AC968" s="8"/>
      <c r="AD968" s="8"/>
      <c r="AE968" s="8"/>
      <c r="AF968" s="8"/>
      <c r="AG968" s="8"/>
      <c r="AH968" s="8"/>
      <c r="AI968" s="8"/>
      <c r="AJ968" s="8"/>
      <c r="AK968" s="8"/>
      <c r="AL968" s="8"/>
      <c r="AM968" s="8"/>
      <c r="AN968" s="8"/>
      <c r="AO968" s="8"/>
      <c r="AP968" s="8"/>
      <c r="AQ968" s="8"/>
      <c r="AR968" s="8"/>
      <c r="AS968" s="8"/>
      <c r="AT968" s="8"/>
      <c r="AU968" s="8"/>
      <c r="AV968" s="8"/>
      <c r="AW968" s="8"/>
      <c r="AX968" s="8"/>
      <c r="AY968" s="8"/>
      <c r="AZ968" s="8"/>
      <c r="BA968" s="8"/>
      <c r="BB968" s="8"/>
      <c r="BC968" s="8"/>
      <c r="BD968" s="8"/>
      <c r="BE968" s="8"/>
      <c r="BF968" s="8"/>
      <c r="BG968" s="8"/>
      <c r="BH968" s="8"/>
      <c r="BI968" s="8"/>
      <c r="BJ968" s="8"/>
      <c r="BK968" s="8"/>
      <c r="BL968" s="8"/>
      <c r="BM968" s="8"/>
      <c r="BN968" s="8"/>
      <c r="BO968" s="8"/>
      <c r="BP968" s="8"/>
      <c r="BQ968" s="8"/>
      <c r="BR968" s="8"/>
      <c r="BS968" s="8"/>
      <c r="BT968" s="8"/>
      <c r="BU968" s="8"/>
      <c r="BV968" s="8"/>
      <c r="BW968" s="8"/>
      <c r="BX968" s="8"/>
      <c r="BY968" s="8"/>
      <c r="BZ968" s="8"/>
      <c r="CA968" s="8"/>
      <c r="CB968" s="8"/>
      <c r="CC968" s="8"/>
      <c r="CD968" s="8"/>
      <c r="CE968" s="8"/>
      <c r="CF968" s="8"/>
    </row>
    <row r="969" spans="1:84" ht="15.75" customHeight="1" x14ac:dyDescent="0.25">
      <c r="A969" s="8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  <c r="V969" s="27"/>
      <c r="W969" s="27"/>
      <c r="X969" s="27"/>
      <c r="Y969" s="27"/>
      <c r="Z969" s="27"/>
      <c r="AA969" s="8"/>
      <c r="AB969" s="8"/>
      <c r="AC969" s="8"/>
      <c r="AD969" s="8"/>
      <c r="AE969" s="8"/>
      <c r="AF969" s="8"/>
      <c r="AG969" s="8"/>
      <c r="AH969" s="8"/>
      <c r="AI969" s="8"/>
      <c r="AJ969" s="8"/>
      <c r="AK969" s="8"/>
      <c r="AL969" s="8"/>
      <c r="AM969" s="8"/>
      <c r="AN969" s="8"/>
      <c r="AO969" s="8"/>
      <c r="AP969" s="8"/>
      <c r="AQ969" s="8"/>
      <c r="AR969" s="8"/>
      <c r="AS969" s="8"/>
      <c r="AT969" s="8"/>
      <c r="AU969" s="8"/>
      <c r="AV969" s="8"/>
      <c r="AW969" s="8"/>
      <c r="AX969" s="8"/>
      <c r="AY969" s="8"/>
      <c r="AZ969" s="8"/>
      <c r="BA969" s="8"/>
      <c r="BB969" s="8"/>
      <c r="BC969" s="8"/>
      <c r="BD969" s="8"/>
      <c r="BE969" s="8"/>
      <c r="BF969" s="8"/>
      <c r="BG969" s="8"/>
      <c r="BH969" s="8"/>
      <c r="BI969" s="8"/>
      <c r="BJ969" s="8"/>
      <c r="BK969" s="8"/>
      <c r="BL969" s="8"/>
      <c r="BM969" s="8"/>
      <c r="BN969" s="8"/>
      <c r="BO969" s="8"/>
      <c r="BP969" s="8"/>
      <c r="BQ969" s="8"/>
      <c r="BR969" s="8"/>
      <c r="BS969" s="8"/>
      <c r="BT969" s="8"/>
      <c r="BU969" s="8"/>
      <c r="BV969" s="8"/>
      <c r="BW969" s="8"/>
      <c r="BX969" s="8"/>
      <c r="BY969" s="8"/>
      <c r="BZ969" s="8"/>
      <c r="CA969" s="8"/>
      <c r="CB969" s="8"/>
      <c r="CC969" s="8"/>
      <c r="CD969" s="8"/>
      <c r="CE969" s="8"/>
      <c r="CF969" s="8"/>
    </row>
    <row r="970" spans="1:84" ht="15.75" customHeight="1" x14ac:dyDescent="0.25">
      <c r="A970" s="8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  <c r="V970" s="27"/>
      <c r="W970" s="27"/>
      <c r="X970" s="27"/>
      <c r="Y970" s="27"/>
      <c r="Z970" s="27"/>
      <c r="AA970" s="8"/>
      <c r="AB970" s="8"/>
      <c r="AC970" s="8"/>
      <c r="AD970" s="8"/>
      <c r="AE970" s="8"/>
      <c r="AF970" s="8"/>
      <c r="AG970" s="8"/>
      <c r="AH970" s="8"/>
      <c r="AI970" s="8"/>
      <c r="AJ970" s="8"/>
      <c r="AK970" s="8"/>
      <c r="AL970" s="8"/>
      <c r="AM970" s="8"/>
      <c r="AN970" s="8"/>
      <c r="AO970" s="8"/>
      <c r="AP970" s="8"/>
      <c r="AQ970" s="8"/>
      <c r="AR970" s="8"/>
      <c r="AS970" s="8"/>
      <c r="AT970" s="8"/>
      <c r="AU970" s="8"/>
      <c r="AV970" s="8"/>
      <c r="AW970" s="8"/>
      <c r="AX970" s="8"/>
      <c r="AY970" s="8"/>
      <c r="AZ970" s="8"/>
      <c r="BA970" s="8"/>
      <c r="BB970" s="8"/>
      <c r="BC970" s="8"/>
      <c r="BD970" s="8"/>
      <c r="BE970" s="8"/>
      <c r="BF970" s="8"/>
      <c r="BG970" s="8"/>
      <c r="BH970" s="8"/>
      <c r="BI970" s="8"/>
      <c r="BJ970" s="8"/>
      <c r="BK970" s="8"/>
      <c r="BL970" s="8"/>
      <c r="BM970" s="8"/>
      <c r="BN970" s="8"/>
      <c r="BO970" s="8"/>
      <c r="BP970" s="8"/>
      <c r="BQ970" s="8"/>
      <c r="BR970" s="8"/>
      <c r="BS970" s="8"/>
      <c r="BT970" s="8"/>
      <c r="BU970" s="8"/>
      <c r="BV970" s="8"/>
      <c r="BW970" s="8"/>
      <c r="BX970" s="8"/>
      <c r="BY970" s="8"/>
      <c r="BZ970" s="8"/>
      <c r="CA970" s="8"/>
      <c r="CB970" s="8"/>
      <c r="CC970" s="8"/>
      <c r="CD970" s="8"/>
      <c r="CE970" s="8"/>
      <c r="CF970" s="8"/>
    </row>
    <row r="971" spans="1:84" ht="15.75" customHeight="1" x14ac:dyDescent="0.25">
      <c r="A971" s="8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  <c r="V971" s="27"/>
      <c r="W971" s="27"/>
      <c r="X971" s="27"/>
      <c r="Y971" s="27"/>
      <c r="Z971" s="27"/>
      <c r="AA971" s="8"/>
      <c r="AB971" s="8"/>
      <c r="AC971" s="8"/>
      <c r="AD971" s="8"/>
      <c r="AE971" s="8"/>
      <c r="AF971" s="8"/>
      <c r="AG971" s="8"/>
      <c r="AH971" s="8"/>
      <c r="AI971" s="8"/>
      <c r="AJ971" s="8"/>
      <c r="AK971" s="8"/>
      <c r="AL971" s="8"/>
      <c r="AM971" s="8"/>
      <c r="AN971" s="8"/>
      <c r="AO971" s="8"/>
      <c r="AP971" s="8"/>
      <c r="AQ971" s="8"/>
      <c r="AR971" s="8"/>
      <c r="AS971" s="8"/>
      <c r="AT971" s="8"/>
      <c r="AU971" s="8"/>
      <c r="AV971" s="8"/>
      <c r="AW971" s="8"/>
      <c r="AX971" s="8"/>
      <c r="AY971" s="8"/>
      <c r="AZ971" s="8"/>
      <c r="BA971" s="8"/>
      <c r="BB971" s="8"/>
      <c r="BC971" s="8"/>
      <c r="BD971" s="8"/>
      <c r="BE971" s="8"/>
      <c r="BF971" s="8"/>
      <c r="BG971" s="8"/>
      <c r="BH971" s="8"/>
      <c r="BI971" s="8"/>
      <c r="BJ971" s="8"/>
      <c r="BK971" s="8"/>
      <c r="BL971" s="8"/>
      <c r="BM971" s="8"/>
      <c r="BN971" s="8"/>
      <c r="BO971" s="8"/>
      <c r="BP971" s="8"/>
      <c r="BQ971" s="8"/>
      <c r="BR971" s="8"/>
      <c r="BS971" s="8"/>
      <c r="BT971" s="8"/>
      <c r="BU971" s="8"/>
      <c r="BV971" s="8"/>
      <c r="BW971" s="8"/>
      <c r="BX971" s="8"/>
      <c r="BY971" s="8"/>
      <c r="BZ971" s="8"/>
      <c r="CA971" s="8"/>
      <c r="CB971" s="8"/>
      <c r="CC971" s="8"/>
      <c r="CD971" s="8"/>
      <c r="CE971" s="8"/>
      <c r="CF971" s="8"/>
    </row>
    <row r="972" spans="1:84" ht="15.75" customHeight="1" x14ac:dyDescent="0.25">
      <c r="A972" s="8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27"/>
      <c r="W972" s="27"/>
      <c r="X972" s="27"/>
      <c r="Y972" s="27"/>
      <c r="Z972" s="27"/>
      <c r="AA972" s="8"/>
      <c r="AB972" s="8"/>
      <c r="AC972" s="8"/>
      <c r="AD972" s="8"/>
      <c r="AE972" s="8"/>
      <c r="AF972" s="8"/>
      <c r="AG972" s="8"/>
      <c r="AH972" s="8"/>
      <c r="AI972" s="8"/>
      <c r="AJ972" s="8"/>
      <c r="AK972" s="8"/>
      <c r="AL972" s="8"/>
      <c r="AM972" s="8"/>
      <c r="AN972" s="8"/>
      <c r="AO972" s="8"/>
      <c r="AP972" s="8"/>
      <c r="AQ972" s="8"/>
      <c r="AR972" s="8"/>
      <c r="AS972" s="8"/>
      <c r="AT972" s="8"/>
      <c r="AU972" s="8"/>
      <c r="AV972" s="8"/>
      <c r="AW972" s="8"/>
      <c r="AX972" s="8"/>
      <c r="AY972" s="8"/>
      <c r="AZ972" s="8"/>
      <c r="BA972" s="8"/>
      <c r="BB972" s="8"/>
      <c r="BC972" s="8"/>
      <c r="BD972" s="8"/>
      <c r="BE972" s="8"/>
      <c r="BF972" s="8"/>
      <c r="BG972" s="8"/>
      <c r="BH972" s="8"/>
      <c r="BI972" s="8"/>
      <c r="BJ972" s="8"/>
      <c r="BK972" s="8"/>
      <c r="BL972" s="8"/>
      <c r="BM972" s="8"/>
      <c r="BN972" s="8"/>
      <c r="BO972" s="8"/>
      <c r="BP972" s="8"/>
      <c r="BQ972" s="8"/>
      <c r="BR972" s="8"/>
      <c r="BS972" s="8"/>
      <c r="BT972" s="8"/>
      <c r="BU972" s="8"/>
      <c r="BV972" s="8"/>
      <c r="BW972" s="8"/>
      <c r="BX972" s="8"/>
      <c r="BY972" s="8"/>
      <c r="BZ972" s="8"/>
      <c r="CA972" s="8"/>
      <c r="CB972" s="8"/>
      <c r="CC972" s="8"/>
      <c r="CD972" s="8"/>
      <c r="CE972" s="8"/>
      <c r="CF972" s="8"/>
    </row>
    <row r="973" spans="1:84" ht="15.75" customHeight="1" x14ac:dyDescent="0.25">
      <c r="A973" s="8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  <c r="V973" s="27"/>
      <c r="W973" s="27"/>
      <c r="X973" s="27"/>
      <c r="Y973" s="27"/>
      <c r="Z973" s="27"/>
      <c r="AA973" s="8"/>
      <c r="AB973" s="8"/>
      <c r="AC973" s="8"/>
      <c r="AD973" s="8"/>
      <c r="AE973" s="8"/>
      <c r="AF973" s="8"/>
      <c r="AG973" s="8"/>
      <c r="AH973" s="8"/>
      <c r="AI973" s="8"/>
      <c r="AJ973" s="8"/>
      <c r="AK973" s="8"/>
      <c r="AL973" s="8"/>
      <c r="AM973" s="8"/>
      <c r="AN973" s="8"/>
      <c r="AO973" s="8"/>
      <c r="AP973" s="8"/>
      <c r="AQ973" s="8"/>
      <c r="AR973" s="8"/>
      <c r="AS973" s="8"/>
      <c r="AT973" s="8"/>
      <c r="AU973" s="8"/>
      <c r="AV973" s="8"/>
      <c r="AW973" s="8"/>
      <c r="AX973" s="8"/>
      <c r="AY973" s="8"/>
      <c r="AZ973" s="8"/>
      <c r="BA973" s="8"/>
      <c r="BB973" s="8"/>
      <c r="BC973" s="8"/>
      <c r="BD973" s="8"/>
      <c r="BE973" s="8"/>
      <c r="BF973" s="8"/>
      <c r="BG973" s="8"/>
      <c r="BH973" s="8"/>
      <c r="BI973" s="8"/>
      <c r="BJ973" s="8"/>
      <c r="BK973" s="8"/>
      <c r="BL973" s="8"/>
      <c r="BM973" s="8"/>
      <c r="BN973" s="8"/>
      <c r="BO973" s="8"/>
      <c r="BP973" s="8"/>
      <c r="BQ973" s="8"/>
      <c r="BR973" s="8"/>
      <c r="BS973" s="8"/>
      <c r="BT973" s="8"/>
      <c r="BU973" s="8"/>
      <c r="BV973" s="8"/>
      <c r="BW973" s="8"/>
      <c r="BX973" s="8"/>
      <c r="BY973" s="8"/>
      <c r="BZ973" s="8"/>
      <c r="CA973" s="8"/>
      <c r="CB973" s="8"/>
      <c r="CC973" s="8"/>
      <c r="CD973" s="8"/>
      <c r="CE973" s="8"/>
      <c r="CF973" s="8"/>
    </row>
    <row r="974" spans="1:84" ht="15.75" customHeight="1" x14ac:dyDescent="0.25">
      <c r="A974" s="8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  <c r="V974" s="27"/>
      <c r="W974" s="27"/>
      <c r="X974" s="27"/>
      <c r="Y974" s="27"/>
      <c r="Z974" s="27"/>
      <c r="AA974" s="8"/>
      <c r="AB974" s="8"/>
      <c r="AC974" s="8"/>
      <c r="AD974" s="8"/>
      <c r="AE974" s="8"/>
      <c r="AF974" s="8"/>
      <c r="AG974" s="8"/>
      <c r="AH974" s="8"/>
      <c r="AI974" s="8"/>
      <c r="AJ974" s="8"/>
      <c r="AK974" s="8"/>
      <c r="AL974" s="8"/>
      <c r="AM974" s="8"/>
      <c r="AN974" s="8"/>
      <c r="AO974" s="8"/>
      <c r="AP974" s="8"/>
      <c r="AQ974" s="8"/>
      <c r="AR974" s="8"/>
      <c r="AS974" s="8"/>
      <c r="AT974" s="8"/>
      <c r="AU974" s="8"/>
      <c r="AV974" s="8"/>
      <c r="AW974" s="8"/>
      <c r="AX974" s="8"/>
      <c r="AY974" s="8"/>
      <c r="AZ974" s="8"/>
      <c r="BA974" s="8"/>
      <c r="BB974" s="8"/>
      <c r="BC974" s="8"/>
      <c r="BD974" s="8"/>
      <c r="BE974" s="8"/>
      <c r="BF974" s="8"/>
      <c r="BG974" s="8"/>
      <c r="BH974" s="8"/>
      <c r="BI974" s="8"/>
      <c r="BJ974" s="8"/>
      <c r="BK974" s="8"/>
      <c r="BL974" s="8"/>
      <c r="BM974" s="8"/>
      <c r="BN974" s="8"/>
      <c r="BO974" s="8"/>
      <c r="BP974" s="8"/>
      <c r="BQ974" s="8"/>
      <c r="BR974" s="8"/>
      <c r="BS974" s="8"/>
      <c r="BT974" s="8"/>
      <c r="BU974" s="8"/>
      <c r="BV974" s="8"/>
      <c r="BW974" s="8"/>
      <c r="BX974" s="8"/>
      <c r="BY974" s="8"/>
      <c r="BZ974" s="8"/>
      <c r="CA974" s="8"/>
      <c r="CB974" s="8"/>
      <c r="CC974" s="8"/>
      <c r="CD974" s="8"/>
      <c r="CE974" s="8"/>
      <c r="CF974" s="8"/>
    </row>
    <row r="975" spans="1:84" ht="15.75" customHeight="1" x14ac:dyDescent="0.25">
      <c r="A975" s="8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  <c r="V975" s="27"/>
      <c r="W975" s="27"/>
      <c r="X975" s="27"/>
      <c r="Y975" s="27"/>
      <c r="Z975" s="27"/>
      <c r="AA975" s="8"/>
      <c r="AB975" s="8"/>
      <c r="AC975" s="8"/>
      <c r="AD975" s="8"/>
      <c r="AE975" s="8"/>
      <c r="AF975" s="8"/>
      <c r="AG975" s="8"/>
      <c r="AH975" s="8"/>
      <c r="AI975" s="8"/>
      <c r="AJ975" s="8"/>
      <c r="AK975" s="8"/>
      <c r="AL975" s="8"/>
      <c r="AM975" s="8"/>
      <c r="AN975" s="8"/>
      <c r="AO975" s="8"/>
      <c r="AP975" s="8"/>
      <c r="AQ975" s="8"/>
      <c r="AR975" s="8"/>
      <c r="AS975" s="8"/>
      <c r="AT975" s="8"/>
      <c r="AU975" s="8"/>
      <c r="AV975" s="8"/>
      <c r="AW975" s="8"/>
      <c r="AX975" s="8"/>
      <c r="AY975" s="8"/>
      <c r="AZ975" s="8"/>
      <c r="BA975" s="8"/>
      <c r="BB975" s="8"/>
      <c r="BC975" s="8"/>
      <c r="BD975" s="8"/>
      <c r="BE975" s="8"/>
      <c r="BF975" s="8"/>
      <c r="BG975" s="8"/>
      <c r="BH975" s="8"/>
      <c r="BI975" s="8"/>
      <c r="BJ975" s="8"/>
      <c r="BK975" s="8"/>
      <c r="BL975" s="8"/>
      <c r="BM975" s="8"/>
      <c r="BN975" s="8"/>
      <c r="BO975" s="8"/>
      <c r="BP975" s="8"/>
      <c r="BQ975" s="8"/>
      <c r="BR975" s="8"/>
      <c r="BS975" s="8"/>
      <c r="BT975" s="8"/>
      <c r="BU975" s="8"/>
      <c r="BV975" s="8"/>
      <c r="BW975" s="8"/>
      <c r="BX975" s="8"/>
      <c r="BY975" s="8"/>
      <c r="BZ975" s="8"/>
      <c r="CA975" s="8"/>
      <c r="CB975" s="8"/>
      <c r="CC975" s="8"/>
      <c r="CD975" s="8"/>
      <c r="CE975" s="8"/>
      <c r="CF975" s="8"/>
    </row>
    <row r="976" spans="1:84" ht="15.75" customHeight="1" x14ac:dyDescent="0.25">
      <c r="A976" s="8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27"/>
      <c r="W976" s="27"/>
      <c r="X976" s="27"/>
      <c r="Y976" s="27"/>
      <c r="Z976" s="27"/>
      <c r="AA976" s="8"/>
      <c r="AB976" s="8"/>
      <c r="AC976" s="8"/>
      <c r="AD976" s="8"/>
      <c r="AE976" s="8"/>
      <c r="AF976" s="8"/>
      <c r="AG976" s="8"/>
      <c r="AH976" s="8"/>
      <c r="AI976" s="8"/>
      <c r="AJ976" s="8"/>
      <c r="AK976" s="8"/>
      <c r="AL976" s="8"/>
      <c r="AM976" s="8"/>
      <c r="AN976" s="8"/>
      <c r="AO976" s="8"/>
      <c r="AP976" s="8"/>
      <c r="AQ976" s="8"/>
      <c r="AR976" s="8"/>
      <c r="AS976" s="8"/>
      <c r="AT976" s="8"/>
      <c r="AU976" s="8"/>
      <c r="AV976" s="8"/>
      <c r="AW976" s="8"/>
      <c r="AX976" s="8"/>
      <c r="AY976" s="8"/>
      <c r="AZ976" s="8"/>
      <c r="BA976" s="8"/>
      <c r="BB976" s="8"/>
      <c r="BC976" s="8"/>
      <c r="BD976" s="8"/>
      <c r="BE976" s="8"/>
      <c r="BF976" s="8"/>
      <c r="BG976" s="8"/>
      <c r="BH976" s="8"/>
      <c r="BI976" s="8"/>
      <c r="BJ976" s="8"/>
      <c r="BK976" s="8"/>
      <c r="BL976" s="8"/>
      <c r="BM976" s="8"/>
      <c r="BN976" s="8"/>
      <c r="BO976" s="8"/>
      <c r="BP976" s="8"/>
      <c r="BQ976" s="8"/>
      <c r="BR976" s="8"/>
      <c r="BS976" s="8"/>
      <c r="BT976" s="8"/>
      <c r="BU976" s="8"/>
      <c r="BV976" s="8"/>
      <c r="BW976" s="8"/>
      <c r="BX976" s="8"/>
      <c r="BY976" s="8"/>
      <c r="BZ976" s="8"/>
      <c r="CA976" s="8"/>
      <c r="CB976" s="8"/>
      <c r="CC976" s="8"/>
      <c r="CD976" s="8"/>
      <c r="CE976" s="8"/>
      <c r="CF976" s="8"/>
    </row>
    <row r="977" spans="1:84" ht="15.75" customHeight="1" x14ac:dyDescent="0.25">
      <c r="A977" s="8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  <c r="V977" s="27"/>
      <c r="W977" s="27"/>
      <c r="X977" s="27"/>
      <c r="Y977" s="27"/>
      <c r="Z977" s="27"/>
      <c r="AA977" s="8"/>
      <c r="AB977" s="8"/>
      <c r="AC977" s="8"/>
      <c r="AD977" s="8"/>
      <c r="AE977" s="8"/>
      <c r="AF977" s="8"/>
      <c r="AG977" s="8"/>
      <c r="AH977" s="8"/>
      <c r="AI977" s="8"/>
      <c r="AJ977" s="8"/>
      <c r="AK977" s="8"/>
      <c r="AL977" s="8"/>
      <c r="AM977" s="8"/>
      <c r="AN977" s="8"/>
      <c r="AO977" s="8"/>
      <c r="AP977" s="8"/>
      <c r="AQ977" s="8"/>
      <c r="AR977" s="8"/>
      <c r="AS977" s="8"/>
      <c r="AT977" s="8"/>
      <c r="AU977" s="8"/>
      <c r="AV977" s="8"/>
      <c r="AW977" s="8"/>
      <c r="AX977" s="8"/>
      <c r="AY977" s="8"/>
      <c r="AZ977" s="8"/>
      <c r="BA977" s="8"/>
      <c r="BB977" s="8"/>
      <c r="BC977" s="8"/>
      <c r="BD977" s="8"/>
      <c r="BE977" s="8"/>
      <c r="BF977" s="8"/>
      <c r="BG977" s="8"/>
      <c r="BH977" s="8"/>
      <c r="BI977" s="8"/>
      <c r="BJ977" s="8"/>
      <c r="BK977" s="8"/>
      <c r="BL977" s="8"/>
      <c r="BM977" s="8"/>
      <c r="BN977" s="8"/>
      <c r="BO977" s="8"/>
      <c r="BP977" s="8"/>
      <c r="BQ977" s="8"/>
      <c r="BR977" s="8"/>
      <c r="BS977" s="8"/>
      <c r="BT977" s="8"/>
      <c r="BU977" s="8"/>
      <c r="BV977" s="8"/>
      <c r="BW977" s="8"/>
      <c r="BX977" s="8"/>
      <c r="BY977" s="8"/>
      <c r="BZ977" s="8"/>
      <c r="CA977" s="8"/>
      <c r="CB977" s="8"/>
      <c r="CC977" s="8"/>
      <c r="CD977" s="8"/>
      <c r="CE977" s="8"/>
      <c r="CF977" s="8"/>
    </row>
    <row r="978" spans="1:84" ht="15.75" customHeight="1" x14ac:dyDescent="0.25">
      <c r="A978" s="8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  <c r="V978" s="27"/>
      <c r="W978" s="27"/>
      <c r="X978" s="27"/>
      <c r="Y978" s="27"/>
      <c r="Z978" s="27"/>
      <c r="AA978" s="8"/>
      <c r="AB978" s="8"/>
      <c r="AC978" s="8"/>
      <c r="AD978" s="8"/>
      <c r="AE978" s="8"/>
      <c r="AF978" s="8"/>
      <c r="AG978" s="8"/>
      <c r="AH978" s="8"/>
      <c r="AI978" s="8"/>
      <c r="AJ978" s="8"/>
      <c r="AK978" s="8"/>
      <c r="AL978" s="8"/>
      <c r="AM978" s="8"/>
      <c r="AN978" s="8"/>
      <c r="AO978" s="8"/>
      <c r="AP978" s="8"/>
      <c r="AQ978" s="8"/>
      <c r="AR978" s="8"/>
      <c r="AS978" s="8"/>
      <c r="AT978" s="8"/>
      <c r="AU978" s="8"/>
      <c r="AV978" s="8"/>
      <c r="AW978" s="8"/>
      <c r="AX978" s="8"/>
      <c r="AY978" s="8"/>
      <c r="AZ978" s="8"/>
      <c r="BA978" s="8"/>
      <c r="BB978" s="8"/>
      <c r="BC978" s="8"/>
      <c r="BD978" s="8"/>
      <c r="BE978" s="8"/>
      <c r="BF978" s="8"/>
      <c r="BG978" s="8"/>
      <c r="BH978" s="8"/>
      <c r="BI978" s="8"/>
      <c r="BJ978" s="8"/>
      <c r="BK978" s="8"/>
      <c r="BL978" s="8"/>
      <c r="BM978" s="8"/>
      <c r="BN978" s="8"/>
      <c r="BO978" s="8"/>
      <c r="BP978" s="8"/>
      <c r="BQ978" s="8"/>
      <c r="BR978" s="8"/>
      <c r="BS978" s="8"/>
      <c r="BT978" s="8"/>
      <c r="BU978" s="8"/>
      <c r="BV978" s="8"/>
      <c r="BW978" s="8"/>
      <c r="BX978" s="8"/>
      <c r="BY978" s="8"/>
      <c r="BZ978" s="8"/>
      <c r="CA978" s="8"/>
      <c r="CB978" s="8"/>
      <c r="CC978" s="8"/>
      <c r="CD978" s="8"/>
      <c r="CE978" s="8"/>
      <c r="CF978" s="8"/>
    </row>
    <row r="979" spans="1:84" ht="15.75" customHeight="1" x14ac:dyDescent="0.25">
      <c r="A979" s="8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  <c r="V979" s="27"/>
      <c r="W979" s="27"/>
      <c r="X979" s="27"/>
      <c r="Y979" s="27"/>
      <c r="Z979" s="27"/>
      <c r="AA979" s="8"/>
      <c r="AB979" s="8"/>
      <c r="AC979" s="8"/>
      <c r="AD979" s="8"/>
      <c r="AE979" s="8"/>
      <c r="AF979" s="8"/>
      <c r="AG979" s="8"/>
      <c r="AH979" s="8"/>
      <c r="AI979" s="8"/>
      <c r="AJ979" s="8"/>
      <c r="AK979" s="8"/>
      <c r="AL979" s="8"/>
      <c r="AM979" s="8"/>
      <c r="AN979" s="8"/>
      <c r="AO979" s="8"/>
      <c r="AP979" s="8"/>
      <c r="AQ979" s="8"/>
      <c r="AR979" s="8"/>
      <c r="AS979" s="8"/>
      <c r="AT979" s="8"/>
      <c r="AU979" s="8"/>
      <c r="AV979" s="8"/>
      <c r="AW979" s="8"/>
      <c r="AX979" s="8"/>
      <c r="AY979" s="8"/>
      <c r="AZ979" s="8"/>
      <c r="BA979" s="8"/>
      <c r="BB979" s="8"/>
      <c r="BC979" s="8"/>
      <c r="BD979" s="8"/>
      <c r="BE979" s="8"/>
      <c r="BF979" s="8"/>
      <c r="BG979" s="8"/>
      <c r="BH979" s="8"/>
      <c r="BI979" s="8"/>
      <c r="BJ979" s="8"/>
      <c r="BK979" s="8"/>
      <c r="BL979" s="8"/>
      <c r="BM979" s="8"/>
      <c r="BN979" s="8"/>
      <c r="BO979" s="8"/>
      <c r="BP979" s="8"/>
      <c r="BQ979" s="8"/>
      <c r="BR979" s="8"/>
      <c r="BS979" s="8"/>
      <c r="BT979" s="8"/>
      <c r="BU979" s="8"/>
      <c r="BV979" s="8"/>
      <c r="BW979" s="8"/>
      <c r="BX979" s="8"/>
      <c r="BY979" s="8"/>
      <c r="BZ979" s="8"/>
      <c r="CA979" s="8"/>
      <c r="CB979" s="8"/>
      <c r="CC979" s="8"/>
      <c r="CD979" s="8"/>
      <c r="CE979" s="8"/>
      <c r="CF979" s="8"/>
    </row>
    <row r="980" spans="1:84" ht="15.75" customHeight="1" x14ac:dyDescent="0.25">
      <c r="A980" s="8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27"/>
      <c r="W980" s="27"/>
      <c r="X980" s="27"/>
      <c r="Y980" s="27"/>
      <c r="Z980" s="27"/>
      <c r="AA980" s="8"/>
      <c r="AB980" s="8"/>
      <c r="AC980" s="8"/>
      <c r="AD980" s="8"/>
      <c r="AE980" s="8"/>
      <c r="AF980" s="8"/>
      <c r="AG980" s="8"/>
      <c r="AH980" s="8"/>
      <c r="AI980" s="8"/>
      <c r="AJ980" s="8"/>
      <c r="AK980" s="8"/>
      <c r="AL980" s="8"/>
      <c r="AM980" s="8"/>
      <c r="AN980" s="8"/>
      <c r="AO980" s="8"/>
      <c r="AP980" s="8"/>
      <c r="AQ980" s="8"/>
      <c r="AR980" s="8"/>
      <c r="AS980" s="8"/>
      <c r="AT980" s="8"/>
      <c r="AU980" s="8"/>
      <c r="AV980" s="8"/>
      <c r="AW980" s="8"/>
      <c r="AX980" s="8"/>
      <c r="AY980" s="8"/>
      <c r="AZ980" s="8"/>
      <c r="BA980" s="8"/>
      <c r="BB980" s="8"/>
      <c r="BC980" s="8"/>
      <c r="BD980" s="8"/>
      <c r="BE980" s="8"/>
      <c r="BF980" s="8"/>
      <c r="BG980" s="8"/>
      <c r="BH980" s="8"/>
      <c r="BI980" s="8"/>
      <c r="BJ980" s="8"/>
      <c r="BK980" s="8"/>
      <c r="BL980" s="8"/>
      <c r="BM980" s="8"/>
      <c r="BN980" s="8"/>
      <c r="BO980" s="8"/>
      <c r="BP980" s="8"/>
      <c r="BQ980" s="8"/>
      <c r="BR980" s="8"/>
      <c r="BS980" s="8"/>
      <c r="BT980" s="8"/>
      <c r="BU980" s="8"/>
      <c r="BV980" s="8"/>
      <c r="BW980" s="8"/>
      <c r="BX980" s="8"/>
      <c r="BY980" s="8"/>
      <c r="BZ980" s="8"/>
      <c r="CA980" s="8"/>
      <c r="CB980" s="8"/>
      <c r="CC980" s="8"/>
      <c r="CD980" s="8"/>
      <c r="CE980" s="8"/>
      <c r="CF980" s="8"/>
    </row>
    <row r="981" spans="1:84" ht="15.75" customHeight="1" x14ac:dyDescent="0.25">
      <c r="A981" s="8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  <c r="V981" s="27"/>
      <c r="W981" s="27"/>
      <c r="X981" s="27"/>
      <c r="Y981" s="27"/>
      <c r="Z981" s="27"/>
      <c r="AA981" s="8"/>
      <c r="AB981" s="8"/>
      <c r="AC981" s="8"/>
      <c r="AD981" s="8"/>
      <c r="AE981" s="8"/>
      <c r="AF981" s="8"/>
      <c r="AG981" s="8"/>
      <c r="AH981" s="8"/>
      <c r="AI981" s="8"/>
      <c r="AJ981" s="8"/>
      <c r="AK981" s="8"/>
      <c r="AL981" s="8"/>
      <c r="AM981" s="8"/>
      <c r="AN981" s="8"/>
      <c r="AO981" s="8"/>
      <c r="AP981" s="8"/>
      <c r="AQ981" s="8"/>
      <c r="AR981" s="8"/>
      <c r="AS981" s="8"/>
      <c r="AT981" s="8"/>
      <c r="AU981" s="8"/>
      <c r="AV981" s="8"/>
      <c r="AW981" s="8"/>
      <c r="AX981" s="8"/>
      <c r="AY981" s="8"/>
      <c r="AZ981" s="8"/>
      <c r="BA981" s="8"/>
      <c r="BB981" s="8"/>
      <c r="BC981" s="8"/>
      <c r="BD981" s="8"/>
      <c r="BE981" s="8"/>
      <c r="BF981" s="8"/>
      <c r="BG981" s="8"/>
      <c r="BH981" s="8"/>
      <c r="BI981" s="8"/>
      <c r="BJ981" s="8"/>
      <c r="BK981" s="8"/>
      <c r="BL981" s="8"/>
      <c r="BM981" s="8"/>
      <c r="BN981" s="8"/>
      <c r="BO981" s="8"/>
      <c r="BP981" s="8"/>
      <c r="BQ981" s="8"/>
      <c r="BR981" s="8"/>
      <c r="BS981" s="8"/>
      <c r="BT981" s="8"/>
      <c r="BU981" s="8"/>
      <c r="BV981" s="8"/>
      <c r="BW981" s="8"/>
      <c r="BX981" s="8"/>
      <c r="BY981" s="8"/>
      <c r="BZ981" s="8"/>
      <c r="CA981" s="8"/>
      <c r="CB981" s="8"/>
      <c r="CC981" s="8"/>
      <c r="CD981" s="8"/>
      <c r="CE981" s="8"/>
      <c r="CF981" s="8"/>
    </row>
    <row r="982" spans="1:84" ht="15.75" customHeight="1" x14ac:dyDescent="0.25">
      <c r="A982" s="8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  <c r="V982" s="27"/>
      <c r="W982" s="27"/>
      <c r="X982" s="27"/>
      <c r="Y982" s="27"/>
      <c r="Z982" s="27"/>
      <c r="AA982" s="8"/>
      <c r="AB982" s="8"/>
      <c r="AC982" s="8"/>
      <c r="AD982" s="8"/>
      <c r="AE982" s="8"/>
      <c r="AF982" s="8"/>
      <c r="AG982" s="8"/>
      <c r="AH982" s="8"/>
      <c r="AI982" s="8"/>
      <c r="AJ982" s="8"/>
      <c r="AK982" s="8"/>
      <c r="AL982" s="8"/>
      <c r="AM982" s="8"/>
      <c r="AN982" s="8"/>
      <c r="AO982" s="8"/>
      <c r="AP982" s="8"/>
      <c r="AQ982" s="8"/>
      <c r="AR982" s="8"/>
      <c r="AS982" s="8"/>
      <c r="AT982" s="8"/>
      <c r="AU982" s="8"/>
      <c r="AV982" s="8"/>
      <c r="AW982" s="8"/>
      <c r="AX982" s="8"/>
      <c r="AY982" s="8"/>
      <c r="AZ982" s="8"/>
      <c r="BA982" s="8"/>
      <c r="BB982" s="8"/>
      <c r="BC982" s="8"/>
      <c r="BD982" s="8"/>
      <c r="BE982" s="8"/>
      <c r="BF982" s="8"/>
      <c r="BG982" s="8"/>
      <c r="BH982" s="8"/>
      <c r="BI982" s="8"/>
      <c r="BJ982" s="8"/>
      <c r="BK982" s="8"/>
      <c r="BL982" s="8"/>
      <c r="BM982" s="8"/>
      <c r="BN982" s="8"/>
      <c r="BO982" s="8"/>
      <c r="BP982" s="8"/>
      <c r="BQ982" s="8"/>
      <c r="BR982" s="8"/>
      <c r="BS982" s="8"/>
      <c r="BT982" s="8"/>
      <c r="BU982" s="8"/>
      <c r="BV982" s="8"/>
      <c r="BW982" s="8"/>
      <c r="BX982" s="8"/>
      <c r="BY982" s="8"/>
      <c r="BZ982" s="8"/>
      <c r="CA982" s="8"/>
      <c r="CB982" s="8"/>
      <c r="CC982" s="8"/>
      <c r="CD982" s="8"/>
      <c r="CE982" s="8"/>
      <c r="CF982" s="8"/>
    </row>
    <row r="983" spans="1:84" ht="15.75" customHeight="1" x14ac:dyDescent="0.25">
      <c r="A983" s="8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  <c r="V983" s="27"/>
      <c r="W983" s="27"/>
      <c r="X983" s="27"/>
      <c r="Y983" s="27"/>
      <c r="Z983" s="27"/>
      <c r="AA983" s="8"/>
      <c r="AB983" s="8"/>
      <c r="AC983" s="8"/>
      <c r="AD983" s="8"/>
      <c r="AE983" s="8"/>
      <c r="AF983" s="8"/>
      <c r="AG983" s="8"/>
      <c r="AH983" s="8"/>
      <c r="AI983" s="8"/>
      <c r="AJ983" s="8"/>
      <c r="AK983" s="8"/>
      <c r="AL983" s="8"/>
      <c r="AM983" s="8"/>
      <c r="AN983" s="8"/>
      <c r="AO983" s="8"/>
      <c r="AP983" s="8"/>
      <c r="AQ983" s="8"/>
      <c r="AR983" s="8"/>
      <c r="AS983" s="8"/>
      <c r="AT983" s="8"/>
      <c r="AU983" s="8"/>
      <c r="AV983" s="8"/>
      <c r="AW983" s="8"/>
      <c r="AX983" s="8"/>
      <c r="AY983" s="8"/>
      <c r="AZ983" s="8"/>
      <c r="BA983" s="8"/>
      <c r="BB983" s="8"/>
      <c r="BC983" s="8"/>
      <c r="BD983" s="8"/>
      <c r="BE983" s="8"/>
      <c r="BF983" s="8"/>
      <c r="BG983" s="8"/>
      <c r="BH983" s="8"/>
      <c r="BI983" s="8"/>
      <c r="BJ983" s="8"/>
      <c r="BK983" s="8"/>
      <c r="BL983" s="8"/>
      <c r="BM983" s="8"/>
      <c r="BN983" s="8"/>
      <c r="BO983" s="8"/>
      <c r="BP983" s="8"/>
      <c r="BQ983" s="8"/>
      <c r="BR983" s="8"/>
      <c r="BS983" s="8"/>
      <c r="BT983" s="8"/>
      <c r="BU983" s="8"/>
      <c r="BV983" s="8"/>
      <c r="BW983" s="8"/>
      <c r="BX983" s="8"/>
      <c r="BY983" s="8"/>
      <c r="BZ983" s="8"/>
      <c r="CA983" s="8"/>
      <c r="CB983" s="8"/>
      <c r="CC983" s="8"/>
      <c r="CD983" s="8"/>
      <c r="CE983" s="8"/>
      <c r="CF983" s="8"/>
    </row>
    <row r="984" spans="1:84" ht="15.75" customHeight="1" x14ac:dyDescent="0.25">
      <c r="A984" s="8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27"/>
      <c r="W984" s="27"/>
      <c r="X984" s="27"/>
      <c r="Y984" s="27"/>
      <c r="Z984" s="27"/>
      <c r="AA984" s="8"/>
      <c r="AB984" s="8"/>
      <c r="AC984" s="8"/>
      <c r="AD984" s="8"/>
      <c r="AE984" s="8"/>
      <c r="AF984" s="8"/>
      <c r="AG984" s="8"/>
      <c r="AH984" s="8"/>
      <c r="AI984" s="8"/>
      <c r="AJ984" s="8"/>
      <c r="AK984" s="8"/>
      <c r="AL984" s="8"/>
      <c r="AM984" s="8"/>
      <c r="AN984" s="8"/>
      <c r="AO984" s="8"/>
      <c r="AP984" s="8"/>
      <c r="AQ984" s="8"/>
      <c r="AR984" s="8"/>
      <c r="AS984" s="8"/>
      <c r="AT984" s="8"/>
      <c r="AU984" s="8"/>
      <c r="AV984" s="8"/>
      <c r="AW984" s="8"/>
      <c r="AX984" s="8"/>
      <c r="AY984" s="8"/>
      <c r="AZ984" s="8"/>
      <c r="BA984" s="8"/>
      <c r="BB984" s="8"/>
      <c r="BC984" s="8"/>
      <c r="BD984" s="8"/>
      <c r="BE984" s="8"/>
      <c r="BF984" s="8"/>
      <c r="BG984" s="8"/>
      <c r="BH984" s="8"/>
      <c r="BI984" s="8"/>
      <c r="BJ984" s="8"/>
      <c r="BK984" s="8"/>
      <c r="BL984" s="8"/>
      <c r="BM984" s="8"/>
      <c r="BN984" s="8"/>
      <c r="BO984" s="8"/>
      <c r="BP984" s="8"/>
      <c r="BQ984" s="8"/>
      <c r="BR984" s="8"/>
      <c r="BS984" s="8"/>
      <c r="BT984" s="8"/>
      <c r="BU984" s="8"/>
      <c r="BV984" s="8"/>
      <c r="BW984" s="8"/>
      <c r="BX984" s="8"/>
      <c r="BY984" s="8"/>
      <c r="BZ984" s="8"/>
      <c r="CA984" s="8"/>
      <c r="CB984" s="8"/>
      <c r="CC984" s="8"/>
      <c r="CD984" s="8"/>
      <c r="CE984" s="8"/>
      <c r="CF984" s="8"/>
    </row>
    <row r="985" spans="1:84" ht="15.75" customHeight="1" x14ac:dyDescent="0.25">
      <c r="A985" s="8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  <c r="V985" s="27"/>
      <c r="W985" s="27"/>
      <c r="X985" s="27"/>
      <c r="Y985" s="27"/>
      <c r="Z985" s="27"/>
      <c r="AA985" s="8"/>
      <c r="AB985" s="8"/>
      <c r="AC985" s="8"/>
      <c r="AD985" s="8"/>
      <c r="AE985" s="8"/>
      <c r="AF985" s="8"/>
      <c r="AG985" s="8"/>
      <c r="AH985" s="8"/>
      <c r="AI985" s="8"/>
      <c r="AJ985" s="8"/>
      <c r="AK985" s="8"/>
      <c r="AL985" s="8"/>
      <c r="AM985" s="8"/>
      <c r="AN985" s="8"/>
      <c r="AO985" s="8"/>
      <c r="AP985" s="8"/>
      <c r="AQ985" s="8"/>
      <c r="AR985" s="8"/>
      <c r="AS985" s="8"/>
      <c r="AT985" s="8"/>
      <c r="AU985" s="8"/>
      <c r="AV985" s="8"/>
      <c r="AW985" s="8"/>
      <c r="AX985" s="8"/>
      <c r="AY985" s="8"/>
      <c r="AZ985" s="8"/>
      <c r="BA985" s="8"/>
      <c r="BB985" s="8"/>
      <c r="BC985" s="8"/>
      <c r="BD985" s="8"/>
      <c r="BE985" s="8"/>
      <c r="BF985" s="8"/>
      <c r="BG985" s="8"/>
      <c r="BH985" s="8"/>
      <c r="BI985" s="8"/>
      <c r="BJ985" s="8"/>
      <c r="BK985" s="8"/>
      <c r="BL985" s="8"/>
      <c r="BM985" s="8"/>
      <c r="BN985" s="8"/>
      <c r="BO985" s="8"/>
      <c r="BP985" s="8"/>
      <c r="BQ985" s="8"/>
      <c r="BR985" s="8"/>
      <c r="BS985" s="8"/>
      <c r="BT985" s="8"/>
      <c r="BU985" s="8"/>
      <c r="BV985" s="8"/>
      <c r="BW985" s="8"/>
      <c r="BX985" s="8"/>
      <c r="BY985" s="8"/>
      <c r="BZ985" s="8"/>
      <c r="CA985" s="8"/>
      <c r="CB985" s="8"/>
      <c r="CC985" s="8"/>
      <c r="CD985" s="8"/>
      <c r="CE985" s="8"/>
      <c r="CF985" s="8"/>
    </row>
    <row r="986" spans="1:84" ht="15.75" customHeight="1" x14ac:dyDescent="0.25">
      <c r="A986" s="8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  <c r="V986" s="27"/>
      <c r="W986" s="27"/>
      <c r="X986" s="27"/>
      <c r="Y986" s="27"/>
      <c r="Z986" s="27"/>
      <c r="AA986" s="8"/>
      <c r="AB986" s="8"/>
      <c r="AC986" s="8"/>
      <c r="AD986" s="8"/>
      <c r="AE986" s="8"/>
      <c r="AF986" s="8"/>
      <c r="AG986" s="8"/>
      <c r="AH986" s="8"/>
      <c r="AI986" s="8"/>
      <c r="AJ986" s="8"/>
      <c r="AK986" s="8"/>
      <c r="AL986" s="8"/>
      <c r="AM986" s="8"/>
      <c r="AN986" s="8"/>
      <c r="AO986" s="8"/>
      <c r="AP986" s="8"/>
      <c r="AQ986" s="8"/>
      <c r="AR986" s="8"/>
      <c r="AS986" s="8"/>
      <c r="AT986" s="8"/>
      <c r="AU986" s="8"/>
      <c r="AV986" s="8"/>
      <c r="AW986" s="8"/>
      <c r="AX986" s="8"/>
      <c r="AY986" s="8"/>
      <c r="AZ986" s="8"/>
      <c r="BA986" s="8"/>
      <c r="BB986" s="8"/>
      <c r="BC986" s="8"/>
      <c r="BD986" s="8"/>
      <c r="BE986" s="8"/>
      <c r="BF986" s="8"/>
      <c r="BG986" s="8"/>
      <c r="BH986" s="8"/>
      <c r="BI986" s="8"/>
      <c r="BJ986" s="8"/>
      <c r="BK986" s="8"/>
      <c r="BL986" s="8"/>
      <c r="BM986" s="8"/>
      <c r="BN986" s="8"/>
      <c r="BO986" s="8"/>
      <c r="BP986" s="8"/>
      <c r="BQ986" s="8"/>
      <c r="BR986" s="8"/>
      <c r="BS986" s="8"/>
      <c r="BT986" s="8"/>
      <c r="BU986" s="8"/>
      <c r="BV986" s="8"/>
      <c r="BW986" s="8"/>
      <c r="BX986" s="8"/>
      <c r="BY986" s="8"/>
      <c r="BZ986" s="8"/>
      <c r="CA986" s="8"/>
      <c r="CB986" s="8"/>
      <c r="CC986" s="8"/>
      <c r="CD986" s="8"/>
      <c r="CE986" s="8"/>
      <c r="CF986" s="8"/>
    </row>
    <row r="987" spans="1:84" ht="15.75" customHeight="1" x14ac:dyDescent="0.25">
      <c r="A987" s="8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  <c r="V987" s="27"/>
      <c r="W987" s="27"/>
      <c r="X987" s="27"/>
      <c r="Y987" s="27"/>
      <c r="Z987" s="27"/>
      <c r="AA987" s="8"/>
      <c r="AB987" s="8"/>
      <c r="AC987" s="8"/>
      <c r="AD987" s="8"/>
      <c r="AE987" s="8"/>
      <c r="AF987" s="8"/>
      <c r="AG987" s="8"/>
      <c r="AH987" s="8"/>
      <c r="AI987" s="8"/>
      <c r="AJ987" s="8"/>
      <c r="AK987" s="8"/>
      <c r="AL987" s="8"/>
      <c r="AM987" s="8"/>
      <c r="AN987" s="8"/>
      <c r="AO987" s="8"/>
      <c r="AP987" s="8"/>
      <c r="AQ987" s="8"/>
      <c r="AR987" s="8"/>
      <c r="AS987" s="8"/>
      <c r="AT987" s="8"/>
      <c r="AU987" s="8"/>
      <c r="AV987" s="8"/>
      <c r="AW987" s="8"/>
      <c r="AX987" s="8"/>
      <c r="AY987" s="8"/>
      <c r="AZ987" s="8"/>
      <c r="BA987" s="8"/>
      <c r="BB987" s="8"/>
      <c r="BC987" s="8"/>
      <c r="BD987" s="8"/>
      <c r="BE987" s="8"/>
      <c r="BF987" s="8"/>
      <c r="BG987" s="8"/>
      <c r="BH987" s="8"/>
      <c r="BI987" s="8"/>
      <c r="BJ987" s="8"/>
      <c r="BK987" s="8"/>
      <c r="BL987" s="8"/>
      <c r="BM987" s="8"/>
      <c r="BN987" s="8"/>
      <c r="BO987" s="8"/>
      <c r="BP987" s="8"/>
      <c r="BQ987" s="8"/>
      <c r="BR987" s="8"/>
      <c r="BS987" s="8"/>
      <c r="BT987" s="8"/>
      <c r="BU987" s="8"/>
      <c r="BV987" s="8"/>
      <c r="BW987" s="8"/>
      <c r="BX987" s="8"/>
      <c r="BY987" s="8"/>
      <c r="BZ987" s="8"/>
      <c r="CA987" s="8"/>
      <c r="CB987" s="8"/>
      <c r="CC987" s="8"/>
      <c r="CD987" s="8"/>
      <c r="CE987" s="8"/>
      <c r="CF987" s="8"/>
    </row>
    <row r="988" spans="1:84" ht="15.75" customHeight="1" x14ac:dyDescent="0.25">
      <c r="A988" s="8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27"/>
      <c r="W988" s="27"/>
      <c r="X988" s="27"/>
      <c r="Y988" s="27"/>
      <c r="Z988" s="27"/>
      <c r="AA988" s="8"/>
      <c r="AB988" s="8"/>
      <c r="AC988" s="8"/>
      <c r="AD988" s="8"/>
      <c r="AE988" s="8"/>
      <c r="AF988" s="8"/>
      <c r="AG988" s="8"/>
      <c r="AH988" s="8"/>
      <c r="AI988" s="8"/>
      <c r="AJ988" s="8"/>
      <c r="AK988" s="8"/>
      <c r="AL988" s="8"/>
      <c r="AM988" s="8"/>
      <c r="AN988" s="8"/>
      <c r="AO988" s="8"/>
      <c r="AP988" s="8"/>
      <c r="AQ988" s="8"/>
      <c r="AR988" s="8"/>
      <c r="AS988" s="8"/>
      <c r="AT988" s="8"/>
      <c r="AU988" s="8"/>
      <c r="AV988" s="8"/>
      <c r="AW988" s="8"/>
      <c r="AX988" s="8"/>
      <c r="AY988" s="8"/>
      <c r="AZ988" s="8"/>
      <c r="BA988" s="8"/>
      <c r="BB988" s="8"/>
      <c r="BC988" s="8"/>
      <c r="BD988" s="8"/>
      <c r="BE988" s="8"/>
      <c r="BF988" s="8"/>
      <c r="BG988" s="8"/>
      <c r="BH988" s="8"/>
      <c r="BI988" s="8"/>
      <c r="BJ988" s="8"/>
      <c r="BK988" s="8"/>
      <c r="BL988" s="8"/>
      <c r="BM988" s="8"/>
      <c r="BN988" s="8"/>
      <c r="BO988" s="8"/>
      <c r="BP988" s="8"/>
      <c r="BQ988" s="8"/>
      <c r="BR988" s="8"/>
      <c r="BS988" s="8"/>
      <c r="BT988" s="8"/>
      <c r="BU988" s="8"/>
      <c r="BV988" s="8"/>
      <c r="BW988" s="8"/>
      <c r="BX988" s="8"/>
      <c r="BY988" s="8"/>
      <c r="BZ988" s="8"/>
      <c r="CA988" s="8"/>
      <c r="CB988" s="8"/>
      <c r="CC988" s="8"/>
      <c r="CD988" s="8"/>
      <c r="CE988" s="8"/>
      <c r="CF988" s="8"/>
    </row>
    <row r="989" spans="1:84" ht="15.75" customHeight="1" x14ac:dyDescent="0.25">
      <c r="A989" s="8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  <c r="V989" s="27"/>
      <c r="W989" s="27"/>
      <c r="X989" s="27"/>
      <c r="Y989" s="27"/>
      <c r="Z989" s="27"/>
      <c r="AA989" s="8"/>
      <c r="AB989" s="8"/>
      <c r="AC989" s="8"/>
      <c r="AD989" s="8"/>
      <c r="AE989" s="8"/>
      <c r="AF989" s="8"/>
      <c r="AG989" s="8"/>
      <c r="AH989" s="8"/>
      <c r="AI989" s="8"/>
      <c r="AJ989" s="8"/>
      <c r="AK989" s="8"/>
      <c r="AL989" s="8"/>
      <c r="AM989" s="8"/>
      <c r="AN989" s="8"/>
      <c r="AO989" s="8"/>
      <c r="AP989" s="8"/>
      <c r="AQ989" s="8"/>
      <c r="AR989" s="8"/>
      <c r="AS989" s="8"/>
      <c r="AT989" s="8"/>
      <c r="AU989" s="8"/>
      <c r="AV989" s="8"/>
      <c r="AW989" s="8"/>
      <c r="AX989" s="8"/>
      <c r="AY989" s="8"/>
      <c r="AZ989" s="8"/>
      <c r="BA989" s="8"/>
      <c r="BB989" s="8"/>
      <c r="BC989" s="8"/>
      <c r="BD989" s="8"/>
      <c r="BE989" s="8"/>
      <c r="BF989" s="8"/>
      <c r="BG989" s="8"/>
      <c r="BH989" s="8"/>
      <c r="BI989" s="8"/>
      <c r="BJ989" s="8"/>
      <c r="BK989" s="8"/>
      <c r="BL989" s="8"/>
      <c r="BM989" s="8"/>
      <c r="BN989" s="8"/>
      <c r="BO989" s="8"/>
      <c r="BP989" s="8"/>
      <c r="BQ989" s="8"/>
      <c r="BR989" s="8"/>
      <c r="BS989" s="8"/>
      <c r="BT989" s="8"/>
      <c r="BU989" s="8"/>
      <c r="BV989" s="8"/>
      <c r="BW989" s="8"/>
      <c r="BX989" s="8"/>
      <c r="BY989" s="8"/>
      <c r="BZ989" s="8"/>
      <c r="CA989" s="8"/>
      <c r="CB989" s="8"/>
      <c r="CC989" s="8"/>
      <c r="CD989" s="8"/>
      <c r="CE989" s="8"/>
      <c r="CF989" s="8"/>
    </row>
    <row r="990" spans="1:84" ht="15.75" customHeight="1" x14ac:dyDescent="0.25">
      <c r="A990" s="8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  <c r="V990" s="27"/>
      <c r="W990" s="27"/>
      <c r="X990" s="27"/>
      <c r="Y990" s="27"/>
      <c r="Z990" s="27"/>
      <c r="AA990" s="8"/>
      <c r="AB990" s="8"/>
      <c r="AC990" s="8"/>
      <c r="AD990" s="8"/>
      <c r="AE990" s="8"/>
      <c r="AF990" s="8"/>
      <c r="AG990" s="8"/>
      <c r="AH990" s="8"/>
      <c r="AI990" s="8"/>
      <c r="AJ990" s="8"/>
      <c r="AK990" s="8"/>
      <c r="AL990" s="8"/>
      <c r="AM990" s="8"/>
      <c r="AN990" s="8"/>
      <c r="AO990" s="8"/>
      <c r="AP990" s="8"/>
      <c r="AQ990" s="8"/>
      <c r="AR990" s="8"/>
      <c r="AS990" s="8"/>
      <c r="AT990" s="8"/>
      <c r="AU990" s="8"/>
      <c r="AV990" s="8"/>
      <c r="AW990" s="8"/>
      <c r="AX990" s="8"/>
      <c r="AY990" s="8"/>
      <c r="AZ990" s="8"/>
      <c r="BA990" s="8"/>
      <c r="BB990" s="8"/>
      <c r="BC990" s="8"/>
      <c r="BD990" s="8"/>
      <c r="BE990" s="8"/>
      <c r="BF990" s="8"/>
      <c r="BG990" s="8"/>
      <c r="BH990" s="8"/>
      <c r="BI990" s="8"/>
      <c r="BJ990" s="8"/>
      <c r="BK990" s="8"/>
      <c r="BL990" s="8"/>
      <c r="BM990" s="8"/>
      <c r="BN990" s="8"/>
      <c r="BO990" s="8"/>
      <c r="BP990" s="8"/>
      <c r="BQ990" s="8"/>
      <c r="BR990" s="8"/>
      <c r="BS990" s="8"/>
      <c r="BT990" s="8"/>
      <c r="BU990" s="8"/>
      <c r="BV990" s="8"/>
      <c r="BW990" s="8"/>
      <c r="BX990" s="8"/>
      <c r="BY990" s="8"/>
      <c r="BZ990" s="8"/>
      <c r="CA990" s="8"/>
      <c r="CB990" s="8"/>
      <c r="CC990" s="8"/>
      <c r="CD990" s="8"/>
      <c r="CE990" s="8"/>
      <c r="CF990" s="8"/>
    </row>
    <row r="991" spans="1:84" ht="15.75" customHeight="1" x14ac:dyDescent="0.25">
      <c r="A991" s="8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  <c r="V991" s="27"/>
      <c r="W991" s="27"/>
      <c r="X991" s="27"/>
      <c r="Y991" s="27"/>
      <c r="Z991" s="27"/>
      <c r="AA991" s="8"/>
      <c r="AB991" s="8"/>
      <c r="AC991" s="8"/>
      <c r="AD991" s="8"/>
      <c r="AE991" s="8"/>
      <c r="AF991" s="8"/>
      <c r="AG991" s="8"/>
      <c r="AH991" s="8"/>
      <c r="AI991" s="8"/>
      <c r="AJ991" s="8"/>
      <c r="AK991" s="8"/>
      <c r="AL991" s="8"/>
      <c r="AM991" s="8"/>
      <c r="AN991" s="8"/>
      <c r="AO991" s="8"/>
      <c r="AP991" s="8"/>
      <c r="AQ991" s="8"/>
      <c r="AR991" s="8"/>
      <c r="AS991" s="8"/>
      <c r="AT991" s="8"/>
      <c r="AU991" s="8"/>
      <c r="AV991" s="8"/>
      <c r="AW991" s="8"/>
      <c r="AX991" s="8"/>
      <c r="AY991" s="8"/>
      <c r="AZ991" s="8"/>
      <c r="BA991" s="8"/>
      <c r="BB991" s="8"/>
      <c r="BC991" s="8"/>
      <c r="BD991" s="8"/>
      <c r="BE991" s="8"/>
      <c r="BF991" s="8"/>
      <c r="BG991" s="8"/>
      <c r="BH991" s="8"/>
      <c r="BI991" s="8"/>
      <c r="BJ991" s="8"/>
      <c r="BK991" s="8"/>
      <c r="BL991" s="8"/>
      <c r="BM991" s="8"/>
      <c r="BN991" s="8"/>
      <c r="BO991" s="8"/>
      <c r="BP991" s="8"/>
      <c r="BQ991" s="8"/>
      <c r="BR991" s="8"/>
      <c r="BS991" s="8"/>
      <c r="BT991" s="8"/>
      <c r="BU991" s="8"/>
      <c r="BV991" s="8"/>
      <c r="BW991" s="8"/>
      <c r="BX991" s="8"/>
      <c r="BY991" s="8"/>
      <c r="BZ991" s="8"/>
      <c r="CA991" s="8"/>
      <c r="CB991" s="8"/>
      <c r="CC991" s="8"/>
      <c r="CD991" s="8"/>
      <c r="CE991" s="8"/>
      <c r="CF991" s="8"/>
    </row>
    <row r="992" spans="1:84" ht="15.75" customHeight="1" x14ac:dyDescent="0.25">
      <c r="A992" s="8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27"/>
      <c r="W992" s="27"/>
      <c r="X992" s="27"/>
      <c r="Y992" s="27"/>
      <c r="Z992" s="27"/>
      <c r="AA992" s="8"/>
      <c r="AB992" s="8"/>
      <c r="AC992" s="8"/>
      <c r="AD992" s="8"/>
      <c r="AE992" s="8"/>
      <c r="AF992" s="8"/>
      <c r="AG992" s="8"/>
      <c r="AH992" s="8"/>
      <c r="AI992" s="8"/>
      <c r="AJ992" s="8"/>
      <c r="AK992" s="8"/>
      <c r="AL992" s="8"/>
      <c r="AM992" s="8"/>
      <c r="AN992" s="8"/>
      <c r="AO992" s="8"/>
      <c r="AP992" s="8"/>
      <c r="AQ992" s="8"/>
      <c r="AR992" s="8"/>
      <c r="AS992" s="8"/>
      <c r="AT992" s="8"/>
      <c r="AU992" s="8"/>
      <c r="AV992" s="8"/>
      <c r="AW992" s="8"/>
      <c r="AX992" s="8"/>
      <c r="AY992" s="8"/>
      <c r="AZ992" s="8"/>
      <c r="BA992" s="8"/>
      <c r="BB992" s="8"/>
      <c r="BC992" s="8"/>
      <c r="BD992" s="8"/>
      <c r="BE992" s="8"/>
      <c r="BF992" s="8"/>
      <c r="BG992" s="8"/>
      <c r="BH992" s="8"/>
      <c r="BI992" s="8"/>
      <c r="BJ992" s="8"/>
      <c r="BK992" s="8"/>
      <c r="BL992" s="8"/>
      <c r="BM992" s="8"/>
      <c r="BN992" s="8"/>
      <c r="BO992" s="8"/>
      <c r="BP992" s="8"/>
      <c r="BQ992" s="8"/>
      <c r="BR992" s="8"/>
      <c r="BS992" s="8"/>
      <c r="BT992" s="8"/>
      <c r="BU992" s="8"/>
      <c r="BV992" s="8"/>
      <c r="BW992" s="8"/>
      <c r="BX992" s="8"/>
      <c r="BY992" s="8"/>
      <c r="BZ992" s="8"/>
      <c r="CA992" s="8"/>
      <c r="CB992" s="8"/>
      <c r="CC992" s="8"/>
      <c r="CD992" s="8"/>
      <c r="CE992" s="8"/>
      <c r="CF992" s="8"/>
    </row>
    <row r="993" spans="1:84" ht="15.75" customHeight="1" x14ac:dyDescent="0.25">
      <c r="A993" s="8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  <c r="V993" s="27"/>
      <c r="W993" s="27"/>
      <c r="X993" s="27"/>
      <c r="Y993" s="27"/>
      <c r="Z993" s="27"/>
      <c r="AA993" s="8"/>
      <c r="AB993" s="8"/>
      <c r="AC993" s="8"/>
      <c r="AD993" s="8"/>
      <c r="AE993" s="8"/>
      <c r="AF993" s="8"/>
      <c r="AG993" s="8"/>
      <c r="AH993" s="8"/>
      <c r="AI993" s="8"/>
      <c r="AJ993" s="8"/>
      <c r="AK993" s="8"/>
      <c r="AL993" s="8"/>
      <c r="AM993" s="8"/>
      <c r="AN993" s="8"/>
      <c r="AO993" s="8"/>
      <c r="AP993" s="8"/>
      <c r="AQ993" s="8"/>
      <c r="AR993" s="8"/>
      <c r="AS993" s="8"/>
      <c r="AT993" s="8"/>
      <c r="AU993" s="8"/>
      <c r="AV993" s="8"/>
      <c r="AW993" s="8"/>
      <c r="AX993" s="8"/>
      <c r="AY993" s="8"/>
      <c r="AZ993" s="8"/>
      <c r="BA993" s="8"/>
      <c r="BB993" s="8"/>
      <c r="BC993" s="8"/>
      <c r="BD993" s="8"/>
      <c r="BE993" s="8"/>
      <c r="BF993" s="8"/>
      <c r="BG993" s="8"/>
      <c r="BH993" s="8"/>
      <c r="BI993" s="8"/>
      <c r="BJ993" s="8"/>
      <c r="BK993" s="8"/>
      <c r="BL993" s="8"/>
      <c r="BM993" s="8"/>
      <c r="BN993" s="8"/>
      <c r="BO993" s="8"/>
      <c r="BP993" s="8"/>
      <c r="BQ993" s="8"/>
      <c r="BR993" s="8"/>
      <c r="BS993" s="8"/>
      <c r="BT993" s="8"/>
      <c r="BU993" s="8"/>
      <c r="BV993" s="8"/>
      <c r="BW993" s="8"/>
      <c r="BX993" s="8"/>
      <c r="BY993" s="8"/>
      <c r="BZ993" s="8"/>
      <c r="CA993" s="8"/>
      <c r="CB993" s="8"/>
      <c r="CC993" s="8"/>
      <c r="CD993" s="8"/>
      <c r="CE993" s="8"/>
      <c r="CF993" s="8"/>
    </row>
    <row r="994" spans="1:84" ht="15.75" customHeight="1" x14ac:dyDescent="0.25">
      <c r="A994" s="8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  <c r="V994" s="27"/>
      <c r="W994" s="27"/>
      <c r="X994" s="27"/>
      <c r="Y994" s="27"/>
      <c r="Z994" s="27"/>
      <c r="AA994" s="8"/>
      <c r="AB994" s="8"/>
      <c r="AC994" s="8"/>
      <c r="AD994" s="8"/>
      <c r="AE994" s="8"/>
      <c r="AF994" s="8"/>
      <c r="AG994" s="8"/>
      <c r="AH994" s="8"/>
      <c r="AI994" s="8"/>
      <c r="AJ994" s="8"/>
      <c r="AK994" s="8"/>
      <c r="AL994" s="8"/>
      <c r="AM994" s="8"/>
      <c r="AN994" s="8"/>
      <c r="AO994" s="8"/>
      <c r="AP994" s="8"/>
      <c r="AQ994" s="8"/>
      <c r="AR994" s="8"/>
      <c r="AS994" s="8"/>
      <c r="AT994" s="8"/>
      <c r="AU994" s="8"/>
      <c r="AV994" s="8"/>
      <c r="AW994" s="8"/>
      <c r="AX994" s="8"/>
      <c r="AY994" s="8"/>
      <c r="AZ994" s="8"/>
      <c r="BA994" s="8"/>
      <c r="BB994" s="8"/>
      <c r="BC994" s="8"/>
      <c r="BD994" s="8"/>
      <c r="BE994" s="8"/>
      <c r="BF994" s="8"/>
      <c r="BG994" s="8"/>
      <c r="BH994" s="8"/>
      <c r="BI994" s="8"/>
      <c r="BJ994" s="8"/>
      <c r="BK994" s="8"/>
      <c r="BL994" s="8"/>
      <c r="BM994" s="8"/>
      <c r="BN994" s="8"/>
      <c r="BO994" s="8"/>
      <c r="BP994" s="8"/>
      <c r="BQ994" s="8"/>
      <c r="BR994" s="8"/>
      <c r="BS994" s="8"/>
      <c r="BT994" s="8"/>
      <c r="BU994" s="8"/>
      <c r="BV994" s="8"/>
      <c r="BW994" s="8"/>
      <c r="BX994" s="8"/>
      <c r="BY994" s="8"/>
      <c r="BZ994" s="8"/>
      <c r="CA994" s="8"/>
      <c r="CB994" s="8"/>
      <c r="CC994" s="8"/>
      <c r="CD994" s="8"/>
      <c r="CE994" s="8"/>
      <c r="CF994" s="8"/>
    </row>
    <row r="995" spans="1:84" ht="15.75" customHeight="1" x14ac:dyDescent="0.25">
      <c r="A995" s="8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  <c r="V995" s="27"/>
      <c r="W995" s="27"/>
      <c r="X995" s="27"/>
      <c r="Y995" s="27"/>
      <c r="Z995" s="27"/>
      <c r="AA995" s="8"/>
      <c r="AB995" s="8"/>
      <c r="AC995" s="8"/>
      <c r="AD995" s="8"/>
      <c r="AE995" s="8"/>
      <c r="AF995" s="8"/>
      <c r="AG995" s="8"/>
      <c r="AH995" s="8"/>
      <c r="AI995" s="8"/>
      <c r="AJ995" s="8"/>
      <c r="AK995" s="8"/>
      <c r="AL995" s="8"/>
      <c r="AM995" s="8"/>
      <c r="AN995" s="8"/>
      <c r="AO995" s="8"/>
      <c r="AP995" s="8"/>
      <c r="AQ995" s="8"/>
      <c r="AR995" s="8"/>
      <c r="AS995" s="8"/>
      <c r="AT995" s="8"/>
      <c r="AU995" s="8"/>
      <c r="AV995" s="8"/>
      <c r="AW995" s="8"/>
      <c r="AX995" s="8"/>
      <c r="AY995" s="8"/>
      <c r="AZ995" s="8"/>
      <c r="BA995" s="8"/>
      <c r="BB995" s="8"/>
      <c r="BC995" s="8"/>
      <c r="BD995" s="8"/>
      <c r="BE995" s="8"/>
      <c r="BF995" s="8"/>
      <c r="BG995" s="8"/>
      <c r="BH995" s="8"/>
      <c r="BI995" s="8"/>
      <c r="BJ995" s="8"/>
      <c r="BK995" s="8"/>
      <c r="BL995" s="8"/>
      <c r="BM995" s="8"/>
      <c r="BN995" s="8"/>
      <c r="BO995" s="8"/>
      <c r="BP995" s="8"/>
      <c r="BQ995" s="8"/>
      <c r="BR995" s="8"/>
      <c r="BS995" s="8"/>
      <c r="BT995" s="8"/>
      <c r="BU995" s="8"/>
      <c r="BV995" s="8"/>
      <c r="BW995" s="8"/>
      <c r="BX995" s="8"/>
      <c r="BY995" s="8"/>
      <c r="BZ995" s="8"/>
      <c r="CA995" s="8"/>
      <c r="CB995" s="8"/>
      <c r="CC995" s="8"/>
      <c r="CD995" s="8"/>
      <c r="CE995" s="8"/>
      <c r="CF995" s="8"/>
    </row>
    <row r="996" spans="1:84" ht="15.75" customHeight="1" x14ac:dyDescent="0.25">
      <c r="A996" s="8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  <c r="V996" s="27"/>
      <c r="W996" s="27"/>
      <c r="X996" s="27"/>
      <c r="Y996" s="27"/>
      <c r="Z996" s="27"/>
      <c r="AA996" s="8"/>
      <c r="AB996" s="8"/>
      <c r="AC996" s="8"/>
      <c r="AD996" s="8"/>
      <c r="AE996" s="8"/>
      <c r="AF996" s="8"/>
      <c r="AG996" s="8"/>
      <c r="AH996" s="8"/>
      <c r="AI996" s="8"/>
      <c r="AJ996" s="8"/>
      <c r="AK996" s="8"/>
      <c r="AL996" s="8"/>
      <c r="AM996" s="8"/>
      <c r="AN996" s="8"/>
      <c r="AO996" s="8"/>
      <c r="AP996" s="8"/>
      <c r="AQ996" s="8"/>
      <c r="AR996" s="8"/>
      <c r="AS996" s="8"/>
      <c r="AT996" s="8"/>
      <c r="AU996" s="8"/>
      <c r="AV996" s="8"/>
      <c r="AW996" s="8"/>
      <c r="AX996" s="8"/>
      <c r="AY996" s="8"/>
      <c r="AZ996" s="8"/>
      <c r="BA996" s="8"/>
      <c r="BB996" s="8"/>
      <c r="BC996" s="8"/>
      <c r="BD996" s="8"/>
      <c r="BE996" s="8"/>
      <c r="BF996" s="8"/>
      <c r="BG996" s="8"/>
      <c r="BH996" s="8"/>
      <c r="BI996" s="8"/>
      <c r="BJ996" s="8"/>
      <c r="BK996" s="8"/>
      <c r="BL996" s="8"/>
      <c r="BM996" s="8"/>
      <c r="BN996" s="8"/>
      <c r="BO996" s="8"/>
      <c r="BP996" s="8"/>
      <c r="BQ996" s="8"/>
      <c r="BR996" s="8"/>
      <c r="BS996" s="8"/>
      <c r="BT996" s="8"/>
      <c r="BU996" s="8"/>
      <c r="BV996" s="8"/>
      <c r="BW996" s="8"/>
      <c r="BX996" s="8"/>
      <c r="BY996" s="8"/>
      <c r="BZ996" s="8"/>
      <c r="CA996" s="8"/>
      <c r="CB996" s="8"/>
      <c r="CC996" s="8"/>
      <c r="CD996" s="8"/>
      <c r="CE996" s="8"/>
      <c r="CF996" s="8"/>
    </row>
    <row r="997" spans="1:84" ht="15.75" customHeight="1" x14ac:dyDescent="0.25">
      <c r="A997" s="8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  <c r="V997" s="27"/>
      <c r="W997" s="27"/>
      <c r="X997" s="27"/>
      <c r="Y997" s="27"/>
      <c r="Z997" s="27"/>
      <c r="AA997" s="8"/>
      <c r="AB997" s="8"/>
      <c r="AC997" s="8"/>
      <c r="AD997" s="8"/>
      <c r="AE997" s="8"/>
      <c r="AF997" s="8"/>
      <c r="AG997" s="8"/>
      <c r="AH997" s="8"/>
      <c r="AI997" s="8"/>
      <c r="AJ997" s="8"/>
      <c r="AK997" s="8"/>
      <c r="AL997" s="8"/>
      <c r="AM997" s="8"/>
      <c r="AN997" s="8"/>
      <c r="AO997" s="8"/>
      <c r="AP997" s="8"/>
      <c r="AQ997" s="8"/>
      <c r="AR997" s="8"/>
      <c r="AS997" s="8"/>
      <c r="AT997" s="8"/>
      <c r="AU997" s="8"/>
      <c r="AV997" s="8"/>
      <c r="AW997" s="8"/>
      <c r="AX997" s="8"/>
      <c r="AY997" s="8"/>
      <c r="AZ997" s="8"/>
      <c r="BA997" s="8"/>
      <c r="BB997" s="8"/>
      <c r="BC997" s="8"/>
      <c r="BD997" s="8"/>
      <c r="BE997" s="8"/>
      <c r="BF997" s="8"/>
      <c r="BG997" s="8"/>
      <c r="BH997" s="8"/>
      <c r="BI997" s="8"/>
      <c r="BJ997" s="8"/>
      <c r="BK997" s="8"/>
      <c r="BL997" s="8"/>
      <c r="BM997" s="8"/>
      <c r="BN997" s="8"/>
      <c r="BO997" s="8"/>
      <c r="BP997" s="8"/>
      <c r="BQ997" s="8"/>
      <c r="BR997" s="8"/>
      <c r="BS997" s="8"/>
      <c r="BT997" s="8"/>
      <c r="BU997" s="8"/>
      <c r="BV997" s="8"/>
      <c r="BW997" s="8"/>
      <c r="BX997" s="8"/>
      <c r="BY997" s="8"/>
      <c r="BZ997" s="8"/>
      <c r="CA997" s="8"/>
      <c r="CB997" s="8"/>
      <c r="CC997" s="8"/>
      <c r="CD997" s="8"/>
      <c r="CE997" s="8"/>
      <c r="CF997" s="8"/>
    </row>
    <row r="998" spans="1:84" ht="15.75" customHeight="1" x14ac:dyDescent="0.25">
      <c r="A998" s="8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  <c r="V998" s="27"/>
      <c r="W998" s="27"/>
      <c r="X998" s="27"/>
      <c r="Y998" s="27"/>
      <c r="Z998" s="27"/>
      <c r="AA998" s="8"/>
      <c r="AB998" s="8"/>
      <c r="AC998" s="8"/>
      <c r="AD998" s="8"/>
      <c r="AE998" s="8"/>
      <c r="AF998" s="8"/>
      <c r="AG998" s="8"/>
      <c r="AH998" s="8"/>
      <c r="AI998" s="8"/>
      <c r="AJ998" s="8"/>
      <c r="AK998" s="8"/>
      <c r="AL998" s="8"/>
      <c r="AM998" s="8"/>
      <c r="AN998" s="8"/>
      <c r="AO998" s="8"/>
      <c r="AP998" s="8"/>
      <c r="AQ998" s="8"/>
      <c r="AR998" s="8"/>
      <c r="AS998" s="8"/>
      <c r="AT998" s="8"/>
      <c r="AU998" s="8"/>
      <c r="AV998" s="8"/>
      <c r="AW998" s="8"/>
      <c r="AX998" s="8"/>
      <c r="AY998" s="8"/>
      <c r="AZ998" s="8"/>
      <c r="BA998" s="8"/>
      <c r="BB998" s="8"/>
      <c r="BC998" s="8"/>
      <c r="BD998" s="8"/>
      <c r="BE998" s="8"/>
      <c r="BF998" s="8"/>
      <c r="BG998" s="8"/>
      <c r="BH998" s="8"/>
      <c r="BI998" s="8"/>
      <c r="BJ998" s="8"/>
      <c r="BK998" s="8"/>
      <c r="BL998" s="8"/>
      <c r="BM998" s="8"/>
      <c r="BN998" s="8"/>
      <c r="BO998" s="8"/>
      <c r="BP998" s="8"/>
      <c r="BQ998" s="8"/>
      <c r="BR998" s="8"/>
      <c r="BS998" s="8"/>
      <c r="BT998" s="8"/>
      <c r="BU998" s="8"/>
      <c r="BV998" s="8"/>
      <c r="BW998" s="8"/>
      <c r="BX998" s="8"/>
      <c r="BY998" s="8"/>
      <c r="BZ998" s="8"/>
      <c r="CA998" s="8"/>
      <c r="CB998" s="8"/>
      <c r="CC998" s="8"/>
      <c r="CD998" s="8"/>
      <c r="CE998" s="8"/>
      <c r="CF998" s="8"/>
    </row>
    <row r="999" spans="1:84" ht="15.75" customHeight="1" x14ac:dyDescent="0.25">
      <c r="A999" s="8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  <c r="V999" s="27"/>
      <c r="W999" s="27"/>
      <c r="X999" s="27"/>
      <c r="Y999" s="27"/>
      <c r="Z999" s="27"/>
      <c r="AA999" s="8"/>
      <c r="AB999" s="8"/>
      <c r="AC999" s="8"/>
      <c r="AD999" s="8"/>
      <c r="AE999" s="8"/>
      <c r="AF999" s="8"/>
      <c r="AG999" s="8"/>
      <c r="AH999" s="8"/>
      <c r="AI999" s="8"/>
      <c r="AJ999" s="8"/>
      <c r="AK999" s="8"/>
      <c r="AL999" s="8"/>
      <c r="AM999" s="8"/>
      <c r="AN999" s="8"/>
      <c r="AO999" s="8"/>
      <c r="AP999" s="8"/>
      <c r="AQ999" s="8"/>
      <c r="AR999" s="8"/>
      <c r="AS999" s="8"/>
      <c r="AT999" s="8"/>
      <c r="AU999" s="8"/>
      <c r="AV999" s="8"/>
      <c r="AW999" s="8"/>
      <c r="AX999" s="8"/>
      <c r="AY999" s="8"/>
      <c r="AZ999" s="8"/>
      <c r="BA999" s="8"/>
      <c r="BB999" s="8"/>
      <c r="BC999" s="8"/>
      <c r="BD999" s="8"/>
      <c r="BE999" s="8"/>
      <c r="BF999" s="8"/>
      <c r="BG999" s="8"/>
      <c r="BH999" s="8"/>
      <c r="BI999" s="8"/>
      <c r="BJ999" s="8"/>
      <c r="BK999" s="8"/>
      <c r="BL999" s="8"/>
      <c r="BM999" s="8"/>
      <c r="BN999" s="8"/>
      <c r="BO999" s="8"/>
      <c r="BP999" s="8"/>
      <c r="BQ999" s="8"/>
      <c r="BR999" s="8"/>
      <c r="BS999" s="8"/>
      <c r="BT999" s="8"/>
      <c r="BU999" s="8"/>
      <c r="BV999" s="8"/>
      <c r="BW999" s="8"/>
      <c r="BX999" s="8"/>
      <c r="BY999" s="8"/>
      <c r="BZ999" s="8"/>
      <c r="CA999" s="8"/>
      <c r="CB999" s="8"/>
      <c r="CC999" s="8"/>
      <c r="CD999" s="8"/>
      <c r="CE999" s="8"/>
      <c r="CF999" s="8"/>
    </row>
    <row r="1000" spans="1:84" ht="15.75" customHeight="1" x14ac:dyDescent="0.25">
      <c r="A1000" s="8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  <c r="V1000" s="27"/>
      <c r="W1000" s="27"/>
      <c r="X1000" s="27"/>
      <c r="Y1000" s="27"/>
      <c r="Z1000" s="27"/>
      <c r="AA1000" s="8"/>
      <c r="AB1000" s="8"/>
      <c r="AC1000" s="8"/>
      <c r="AD1000" s="8"/>
      <c r="AE1000" s="8"/>
      <c r="AF1000" s="8"/>
      <c r="AG1000" s="8"/>
      <c r="AH1000" s="8"/>
      <c r="AI1000" s="8"/>
      <c r="AJ1000" s="8"/>
      <c r="AK1000" s="8"/>
      <c r="AL1000" s="8"/>
      <c r="AM1000" s="8"/>
      <c r="AN1000" s="8"/>
      <c r="AO1000" s="8"/>
      <c r="AP1000" s="8"/>
      <c r="AQ1000" s="8"/>
      <c r="AR1000" s="8"/>
      <c r="AS1000" s="8"/>
      <c r="AT1000" s="8"/>
      <c r="AU1000" s="8"/>
      <c r="AV1000" s="8"/>
      <c r="AW1000" s="8"/>
      <c r="AX1000" s="8"/>
      <c r="AY1000" s="8"/>
      <c r="AZ1000" s="8"/>
      <c r="BA1000" s="8"/>
      <c r="BB1000" s="8"/>
      <c r="BC1000" s="8"/>
      <c r="BD1000" s="8"/>
      <c r="BE1000" s="8"/>
      <c r="BF1000" s="8"/>
      <c r="BG1000" s="8"/>
      <c r="BH1000" s="8"/>
      <c r="BI1000" s="8"/>
      <c r="BJ1000" s="8"/>
      <c r="BK1000" s="8"/>
      <c r="BL1000" s="8"/>
      <c r="BM1000" s="8"/>
      <c r="BN1000" s="8"/>
      <c r="BO1000" s="8"/>
      <c r="BP1000" s="8"/>
      <c r="BQ1000" s="8"/>
      <c r="BR1000" s="8"/>
      <c r="BS1000" s="8"/>
      <c r="BT1000" s="8"/>
      <c r="BU1000" s="8"/>
      <c r="BV1000" s="8"/>
      <c r="BW1000" s="8"/>
      <c r="BX1000" s="8"/>
      <c r="BY1000" s="8"/>
      <c r="BZ1000" s="8"/>
      <c r="CA1000" s="8"/>
      <c r="CB1000" s="8"/>
      <c r="CC1000" s="8"/>
      <c r="CD1000" s="8"/>
      <c r="CE1000" s="8"/>
      <c r="CF1000" s="8"/>
    </row>
    <row r="1001" spans="1:84" ht="15.75" customHeight="1" x14ac:dyDescent="0.25">
      <c r="A1001" s="8"/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8"/>
      <c r="N1001" s="8"/>
      <c r="O1001" s="8"/>
      <c r="P1001" s="8"/>
      <c r="Q1001" s="8"/>
      <c r="R1001" s="8"/>
      <c r="S1001" s="8"/>
      <c r="T1001" s="8"/>
      <c r="U1001" s="8"/>
      <c r="V1001" s="27"/>
      <c r="W1001" s="27"/>
      <c r="X1001" s="27"/>
      <c r="Y1001" s="27"/>
      <c r="Z1001" s="27"/>
      <c r="AA1001" s="8"/>
      <c r="AB1001" s="8"/>
      <c r="AC1001" s="8"/>
      <c r="AD1001" s="8"/>
      <c r="AE1001" s="8"/>
      <c r="AF1001" s="8"/>
      <c r="AG1001" s="8"/>
      <c r="AH1001" s="8"/>
      <c r="AI1001" s="8"/>
      <c r="AJ1001" s="8"/>
      <c r="AK1001" s="8"/>
      <c r="AL1001" s="8"/>
      <c r="AM1001" s="8"/>
      <c r="AN1001" s="8"/>
      <c r="AO1001" s="8"/>
      <c r="AP1001" s="8"/>
      <c r="AQ1001" s="8"/>
      <c r="AR1001" s="8"/>
      <c r="AS1001" s="8"/>
      <c r="AT1001" s="8"/>
      <c r="AU1001" s="8"/>
      <c r="AV1001" s="8"/>
      <c r="AW1001" s="8"/>
      <c r="AX1001" s="8"/>
      <c r="AY1001" s="8"/>
      <c r="AZ1001" s="8"/>
      <c r="BA1001" s="8"/>
      <c r="BB1001" s="8"/>
      <c r="BC1001" s="8"/>
      <c r="BD1001" s="8"/>
      <c r="BE1001" s="8"/>
      <c r="BF1001" s="8"/>
      <c r="BG1001" s="8"/>
      <c r="BH1001" s="8"/>
      <c r="BI1001" s="8"/>
      <c r="BJ1001" s="8"/>
      <c r="BK1001" s="8"/>
      <c r="BL1001" s="8"/>
      <c r="BM1001" s="8"/>
      <c r="BN1001" s="8"/>
      <c r="BO1001" s="8"/>
      <c r="BP1001" s="8"/>
      <c r="BQ1001" s="8"/>
      <c r="BR1001" s="8"/>
      <c r="BS1001" s="8"/>
      <c r="BT1001" s="8"/>
      <c r="BU1001" s="8"/>
      <c r="BV1001" s="8"/>
      <c r="BW1001" s="8"/>
      <c r="BX1001" s="8"/>
      <c r="BY1001" s="8"/>
      <c r="BZ1001" s="8"/>
      <c r="CA1001" s="8"/>
      <c r="CB1001" s="8"/>
      <c r="CC1001" s="8"/>
      <c r="CD1001" s="8"/>
      <c r="CE1001" s="8"/>
      <c r="CF1001" s="8"/>
    </row>
    <row r="1002" spans="1:84" ht="15.75" customHeight="1" x14ac:dyDescent="0.25">
      <c r="A1002" s="8"/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8"/>
      <c r="N1002" s="8"/>
      <c r="O1002" s="8"/>
      <c r="P1002" s="8"/>
      <c r="Q1002" s="8"/>
      <c r="R1002" s="8"/>
      <c r="S1002" s="8"/>
      <c r="T1002" s="8"/>
      <c r="U1002" s="8"/>
      <c r="V1002" s="27"/>
      <c r="W1002" s="27"/>
      <c r="X1002" s="27"/>
      <c r="Y1002" s="27"/>
      <c r="Z1002" s="27"/>
      <c r="AA1002" s="8"/>
      <c r="AB1002" s="8"/>
      <c r="AC1002" s="8"/>
      <c r="AD1002" s="8"/>
      <c r="AE1002" s="8"/>
      <c r="AF1002" s="8"/>
      <c r="AG1002" s="8"/>
      <c r="AH1002" s="8"/>
      <c r="AI1002" s="8"/>
      <c r="AJ1002" s="8"/>
      <c r="AK1002" s="8"/>
      <c r="AL1002" s="8"/>
      <c r="AM1002" s="8"/>
      <c r="AN1002" s="8"/>
      <c r="AO1002" s="8"/>
      <c r="AP1002" s="8"/>
      <c r="AQ1002" s="8"/>
      <c r="AR1002" s="8"/>
      <c r="AS1002" s="8"/>
      <c r="AT1002" s="8"/>
      <c r="AU1002" s="8"/>
      <c r="AV1002" s="8"/>
      <c r="AW1002" s="8"/>
      <c r="AX1002" s="8"/>
      <c r="AY1002" s="8"/>
      <c r="AZ1002" s="8"/>
      <c r="BA1002" s="8"/>
      <c r="BB1002" s="8"/>
      <c r="BC1002" s="8"/>
      <c r="BD1002" s="8"/>
      <c r="BE1002" s="8"/>
      <c r="BF1002" s="8"/>
      <c r="BG1002" s="8"/>
      <c r="BH1002" s="8"/>
      <c r="BI1002" s="8"/>
      <c r="BJ1002" s="8"/>
      <c r="BK1002" s="8"/>
      <c r="BL1002" s="8"/>
      <c r="BM1002" s="8"/>
      <c r="BN1002" s="8"/>
      <c r="BO1002" s="8"/>
      <c r="BP1002" s="8"/>
      <c r="BQ1002" s="8"/>
      <c r="BR1002" s="8"/>
      <c r="BS1002" s="8"/>
      <c r="BT1002" s="8"/>
      <c r="BU1002" s="8"/>
      <c r="BV1002" s="8"/>
      <c r="BW1002" s="8"/>
      <c r="BX1002" s="8"/>
      <c r="BY1002" s="8"/>
      <c r="BZ1002" s="8"/>
      <c r="CA1002" s="8"/>
      <c r="CB1002" s="8"/>
      <c r="CC1002" s="8"/>
      <c r="CD1002" s="8"/>
      <c r="CE1002" s="8"/>
      <c r="CF1002" s="8"/>
    </row>
    <row r="1003" spans="1:84" ht="15.75" customHeight="1" x14ac:dyDescent="0.25">
      <c r="A1003" s="8"/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8"/>
      <c r="N1003" s="8"/>
      <c r="O1003" s="8"/>
      <c r="P1003" s="8"/>
      <c r="Q1003" s="8"/>
      <c r="R1003" s="8"/>
      <c r="S1003" s="8"/>
      <c r="T1003" s="8"/>
      <c r="U1003" s="8"/>
      <c r="V1003" s="27"/>
      <c r="W1003" s="27"/>
      <c r="X1003" s="27"/>
      <c r="Y1003" s="27"/>
      <c r="Z1003" s="27"/>
      <c r="AA1003" s="8"/>
      <c r="AB1003" s="8"/>
      <c r="AC1003" s="8"/>
      <c r="AD1003" s="8"/>
      <c r="AE1003" s="8"/>
      <c r="AF1003" s="8"/>
      <c r="AG1003" s="8"/>
      <c r="AH1003" s="8"/>
      <c r="AI1003" s="8"/>
      <c r="AJ1003" s="8"/>
      <c r="AK1003" s="8"/>
      <c r="AL1003" s="8"/>
      <c r="AM1003" s="8"/>
      <c r="AN1003" s="8"/>
      <c r="AO1003" s="8"/>
      <c r="AP1003" s="8"/>
      <c r="AQ1003" s="8"/>
      <c r="AR1003" s="8"/>
      <c r="AS1003" s="8"/>
      <c r="AT1003" s="8"/>
      <c r="AU1003" s="8"/>
      <c r="AV1003" s="8"/>
      <c r="AW1003" s="8"/>
      <c r="AX1003" s="8"/>
      <c r="AY1003" s="8"/>
      <c r="AZ1003" s="8"/>
      <c r="BA1003" s="8"/>
      <c r="BB1003" s="8"/>
      <c r="BC1003" s="8"/>
      <c r="BD1003" s="8"/>
      <c r="BE1003" s="8"/>
      <c r="BF1003" s="8"/>
      <c r="BG1003" s="8"/>
      <c r="BH1003" s="8"/>
      <c r="BI1003" s="8"/>
      <c r="BJ1003" s="8"/>
      <c r="BK1003" s="8"/>
      <c r="BL1003" s="8"/>
      <c r="BM1003" s="8"/>
      <c r="BN1003" s="8"/>
      <c r="BO1003" s="8"/>
      <c r="BP1003" s="8"/>
      <c r="BQ1003" s="8"/>
      <c r="BR1003" s="8"/>
      <c r="BS1003" s="8"/>
      <c r="BT1003" s="8"/>
      <c r="BU1003" s="8"/>
      <c r="BV1003" s="8"/>
      <c r="BW1003" s="8"/>
      <c r="BX1003" s="8"/>
      <c r="BY1003" s="8"/>
      <c r="BZ1003" s="8"/>
      <c r="CA1003" s="8"/>
      <c r="CB1003" s="8"/>
      <c r="CC1003" s="8"/>
      <c r="CD1003" s="8"/>
      <c r="CE1003" s="8"/>
      <c r="CF1003" s="8"/>
    </row>
    <row r="1004" spans="1:84" ht="15.75" customHeight="1" x14ac:dyDescent="0.25">
      <c r="A1004" s="8"/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8"/>
      <c r="N1004" s="8"/>
      <c r="O1004" s="8"/>
      <c r="P1004" s="8"/>
      <c r="Q1004" s="8"/>
      <c r="R1004" s="8"/>
      <c r="S1004" s="8"/>
      <c r="T1004" s="8"/>
      <c r="U1004" s="8"/>
      <c r="V1004" s="27"/>
      <c r="W1004" s="27"/>
      <c r="X1004" s="27"/>
      <c r="Y1004" s="27"/>
      <c r="Z1004" s="27"/>
      <c r="AA1004" s="8"/>
      <c r="AB1004" s="8"/>
      <c r="AC1004" s="8"/>
      <c r="AD1004" s="8"/>
      <c r="AE1004" s="8"/>
      <c r="AF1004" s="8"/>
      <c r="AG1004" s="8"/>
      <c r="AH1004" s="8"/>
      <c r="AI1004" s="8"/>
      <c r="AJ1004" s="8"/>
      <c r="AK1004" s="8"/>
      <c r="AL1004" s="8"/>
      <c r="AM1004" s="8"/>
      <c r="AN1004" s="8"/>
      <c r="AO1004" s="8"/>
      <c r="AP1004" s="8"/>
      <c r="AQ1004" s="8"/>
      <c r="AR1004" s="8"/>
      <c r="AS1004" s="8"/>
      <c r="AT1004" s="8"/>
      <c r="AU1004" s="8"/>
      <c r="AV1004" s="8"/>
      <c r="AW1004" s="8"/>
      <c r="AX1004" s="8"/>
      <c r="AY1004" s="8"/>
      <c r="AZ1004" s="8"/>
      <c r="BA1004" s="8"/>
      <c r="BB1004" s="8"/>
      <c r="BC1004" s="8"/>
      <c r="BD1004" s="8"/>
      <c r="BE1004" s="8"/>
      <c r="BF1004" s="8"/>
      <c r="BG1004" s="8"/>
      <c r="BH1004" s="8"/>
      <c r="BI1004" s="8"/>
      <c r="BJ1004" s="8"/>
      <c r="BK1004" s="8"/>
      <c r="BL1004" s="8"/>
      <c r="BM1004" s="8"/>
      <c r="BN1004" s="8"/>
      <c r="BO1004" s="8"/>
      <c r="BP1004" s="8"/>
      <c r="BQ1004" s="8"/>
      <c r="BR1004" s="8"/>
      <c r="BS1004" s="8"/>
      <c r="BT1004" s="8"/>
      <c r="BU1004" s="8"/>
      <c r="BV1004" s="8"/>
      <c r="BW1004" s="8"/>
      <c r="BX1004" s="8"/>
      <c r="BY1004" s="8"/>
      <c r="BZ1004" s="8"/>
      <c r="CA1004" s="8"/>
      <c r="CB1004" s="8"/>
      <c r="CC1004" s="8"/>
      <c r="CD1004" s="8"/>
      <c r="CE1004" s="8"/>
      <c r="CF1004" s="8"/>
    </row>
    <row r="1005" spans="1:84" ht="15.75" customHeight="1" x14ac:dyDescent="0.25">
      <c r="A1005" s="8"/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8"/>
      <c r="N1005" s="8"/>
      <c r="O1005" s="8"/>
      <c r="P1005" s="8"/>
      <c r="Q1005" s="8"/>
      <c r="R1005" s="8"/>
      <c r="S1005" s="8"/>
      <c r="T1005" s="8"/>
      <c r="U1005" s="8"/>
      <c r="V1005" s="27"/>
      <c r="W1005" s="27"/>
      <c r="X1005" s="27"/>
      <c r="Y1005" s="27"/>
      <c r="Z1005" s="27"/>
      <c r="AA1005" s="8"/>
      <c r="AB1005" s="8"/>
      <c r="AC1005" s="8"/>
      <c r="AD1005" s="8"/>
      <c r="AE1005" s="8"/>
      <c r="AF1005" s="8"/>
      <c r="AG1005" s="8"/>
      <c r="AH1005" s="8"/>
      <c r="AI1005" s="8"/>
      <c r="AJ1005" s="8"/>
      <c r="AK1005" s="8"/>
      <c r="AL1005" s="8"/>
      <c r="AM1005" s="8"/>
      <c r="AN1005" s="8"/>
      <c r="AO1005" s="8"/>
      <c r="AP1005" s="8"/>
      <c r="AQ1005" s="8"/>
      <c r="AR1005" s="8"/>
      <c r="AS1005" s="8"/>
      <c r="AT1005" s="8"/>
      <c r="AU1005" s="8"/>
      <c r="AV1005" s="8"/>
      <c r="AW1005" s="8"/>
      <c r="AX1005" s="8"/>
      <c r="AY1005" s="8"/>
      <c r="AZ1005" s="8"/>
      <c r="BA1005" s="8"/>
      <c r="BB1005" s="8"/>
      <c r="BC1005" s="8"/>
      <c r="BD1005" s="8"/>
      <c r="BE1005" s="8"/>
      <c r="BF1005" s="8"/>
      <c r="BG1005" s="8"/>
      <c r="BH1005" s="8"/>
      <c r="BI1005" s="8"/>
      <c r="BJ1005" s="8"/>
      <c r="BK1005" s="8"/>
      <c r="BL1005" s="8"/>
      <c r="BM1005" s="8"/>
      <c r="BN1005" s="8"/>
      <c r="BO1005" s="8"/>
      <c r="BP1005" s="8"/>
      <c r="BQ1005" s="8"/>
      <c r="BR1005" s="8"/>
      <c r="BS1005" s="8"/>
      <c r="BT1005" s="8"/>
      <c r="BU1005" s="8"/>
      <c r="BV1005" s="8"/>
      <c r="BW1005" s="8"/>
      <c r="BX1005" s="8"/>
      <c r="BY1005" s="8"/>
      <c r="BZ1005" s="8"/>
      <c r="CA1005" s="8"/>
      <c r="CB1005" s="8"/>
      <c r="CC1005" s="8"/>
      <c r="CD1005" s="8"/>
      <c r="CE1005" s="8"/>
      <c r="CF1005" s="8"/>
    </row>
    <row r="1006" spans="1:84" ht="15.75" customHeight="1" x14ac:dyDescent="0.25">
      <c r="A1006" s="8"/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8"/>
      <c r="N1006" s="8"/>
      <c r="O1006" s="8"/>
      <c r="P1006" s="8"/>
      <c r="Q1006" s="8"/>
      <c r="R1006" s="8"/>
      <c r="S1006" s="8"/>
      <c r="T1006" s="8"/>
      <c r="U1006" s="8"/>
      <c r="V1006" s="27"/>
      <c r="W1006" s="27"/>
      <c r="X1006" s="27"/>
      <c r="Y1006" s="27"/>
      <c r="Z1006" s="27"/>
      <c r="AA1006" s="8"/>
      <c r="AB1006" s="8"/>
      <c r="AC1006" s="8"/>
      <c r="AD1006" s="8"/>
      <c r="AE1006" s="8"/>
      <c r="AF1006" s="8"/>
      <c r="AG1006" s="8"/>
      <c r="AH1006" s="8"/>
      <c r="AI1006" s="8"/>
      <c r="AJ1006" s="8"/>
      <c r="AK1006" s="8"/>
      <c r="AL1006" s="8"/>
      <c r="AM1006" s="8"/>
      <c r="AN1006" s="8"/>
      <c r="AO1006" s="8"/>
      <c r="AP1006" s="8"/>
      <c r="AQ1006" s="8"/>
      <c r="AR1006" s="8"/>
      <c r="AS1006" s="8"/>
      <c r="AT1006" s="8"/>
      <c r="AU1006" s="8"/>
      <c r="AV1006" s="8"/>
      <c r="AW1006" s="8"/>
      <c r="AX1006" s="8"/>
      <c r="AY1006" s="8"/>
      <c r="AZ1006" s="8"/>
      <c r="BA1006" s="8"/>
      <c r="BB1006" s="8"/>
      <c r="BC1006" s="8"/>
      <c r="BD1006" s="8"/>
      <c r="BE1006" s="8"/>
      <c r="BF1006" s="8"/>
      <c r="BG1006" s="8"/>
      <c r="BH1006" s="8"/>
      <c r="BI1006" s="8"/>
      <c r="BJ1006" s="8"/>
      <c r="BK1006" s="8"/>
      <c r="BL1006" s="8"/>
      <c r="BM1006" s="8"/>
      <c r="BN1006" s="8"/>
      <c r="BO1006" s="8"/>
      <c r="BP1006" s="8"/>
      <c r="BQ1006" s="8"/>
      <c r="BR1006" s="8"/>
      <c r="BS1006" s="8"/>
      <c r="BT1006" s="8"/>
      <c r="BU1006" s="8"/>
      <c r="BV1006" s="8"/>
      <c r="BW1006" s="8"/>
      <c r="BX1006" s="8"/>
      <c r="BY1006" s="8"/>
      <c r="BZ1006" s="8"/>
      <c r="CA1006" s="8"/>
      <c r="CB1006" s="8"/>
      <c r="CC1006" s="8"/>
      <c r="CD1006" s="8"/>
      <c r="CE1006" s="8"/>
      <c r="CF1006" s="8"/>
    </row>
    <row r="1007" spans="1:84" ht="15.75" customHeight="1" x14ac:dyDescent="0.25">
      <c r="A1007" s="8"/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8"/>
      <c r="M1007" s="8"/>
      <c r="N1007" s="8"/>
      <c r="O1007" s="8"/>
      <c r="P1007" s="8"/>
      <c r="Q1007" s="8"/>
      <c r="R1007" s="8"/>
      <c r="S1007" s="8"/>
      <c r="T1007" s="8"/>
      <c r="U1007" s="8"/>
      <c r="V1007" s="27"/>
      <c r="W1007" s="27"/>
      <c r="X1007" s="27"/>
      <c r="Y1007" s="27"/>
      <c r="Z1007" s="27"/>
      <c r="AA1007" s="8"/>
      <c r="AB1007" s="8"/>
      <c r="AC1007" s="8"/>
      <c r="AD1007" s="8"/>
      <c r="AE1007" s="8"/>
      <c r="AF1007" s="8"/>
      <c r="AG1007" s="8"/>
      <c r="AH1007" s="8"/>
      <c r="AI1007" s="8"/>
      <c r="AJ1007" s="8"/>
      <c r="AK1007" s="8"/>
      <c r="AL1007" s="8"/>
      <c r="AM1007" s="8"/>
      <c r="AN1007" s="8"/>
      <c r="AO1007" s="8"/>
      <c r="AP1007" s="8"/>
      <c r="AQ1007" s="8"/>
      <c r="AR1007" s="8"/>
      <c r="AS1007" s="8"/>
      <c r="AT1007" s="8"/>
      <c r="AU1007" s="8"/>
      <c r="AV1007" s="8"/>
      <c r="AW1007" s="8"/>
      <c r="AX1007" s="8"/>
      <c r="AY1007" s="8"/>
      <c r="AZ1007" s="8"/>
      <c r="BA1007" s="8"/>
      <c r="BB1007" s="8"/>
      <c r="BC1007" s="8"/>
      <c r="BD1007" s="8"/>
      <c r="BE1007" s="8"/>
      <c r="BF1007" s="8"/>
      <c r="BG1007" s="8"/>
      <c r="BH1007" s="8"/>
      <c r="BI1007" s="8"/>
      <c r="BJ1007" s="8"/>
      <c r="BK1007" s="8"/>
      <c r="BL1007" s="8"/>
      <c r="BM1007" s="8"/>
      <c r="BN1007" s="8"/>
      <c r="BO1007" s="8"/>
      <c r="BP1007" s="8"/>
      <c r="BQ1007" s="8"/>
      <c r="BR1007" s="8"/>
      <c r="BS1007" s="8"/>
      <c r="BT1007" s="8"/>
      <c r="BU1007" s="8"/>
      <c r="BV1007" s="8"/>
      <c r="BW1007" s="8"/>
      <c r="BX1007" s="8"/>
      <c r="BY1007" s="8"/>
      <c r="BZ1007" s="8"/>
      <c r="CA1007" s="8"/>
      <c r="CB1007" s="8"/>
      <c r="CC1007" s="8"/>
      <c r="CD1007" s="8"/>
      <c r="CE1007" s="8"/>
      <c r="CF1007" s="8"/>
    </row>
    <row r="1008" spans="1:84" ht="15.75" customHeight="1" x14ac:dyDescent="0.25">
      <c r="A1008" s="8"/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8"/>
      <c r="M1008" s="8"/>
      <c r="N1008" s="8"/>
      <c r="O1008" s="8"/>
      <c r="P1008" s="8"/>
      <c r="Q1008" s="8"/>
      <c r="R1008" s="8"/>
      <c r="S1008" s="8"/>
      <c r="T1008" s="8"/>
      <c r="U1008" s="8"/>
      <c r="V1008" s="27"/>
      <c r="W1008" s="27"/>
      <c r="X1008" s="27"/>
      <c r="Y1008" s="27"/>
      <c r="Z1008" s="27"/>
      <c r="AA1008" s="8"/>
      <c r="AB1008" s="8"/>
      <c r="AC1008" s="8"/>
      <c r="AD1008" s="8"/>
      <c r="AE1008" s="8"/>
      <c r="AF1008" s="8"/>
      <c r="AG1008" s="8"/>
      <c r="AH1008" s="8"/>
      <c r="AI1008" s="8"/>
      <c r="AJ1008" s="8"/>
      <c r="AK1008" s="8"/>
      <c r="AL1008" s="8"/>
      <c r="AM1008" s="8"/>
      <c r="AN1008" s="8"/>
      <c r="AO1008" s="8"/>
      <c r="AP1008" s="8"/>
      <c r="AQ1008" s="8"/>
      <c r="AR1008" s="8"/>
      <c r="AS1008" s="8"/>
      <c r="AT1008" s="8"/>
      <c r="AU1008" s="8"/>
      <c r="AV1008" s="8"/>
      <c r="AW1008" s="8"/>
      <c r="AX1008" s="8"/>
      <c r="AY1008" s="8"/>
      <c r="AZ1008" s="8"/>
      <c r="BA1008" s="8"/>
      <c r="BB1008" s="8"/>
      <c r="BC1008" s="8"/>
      <c r="BD1008" s="8"/>
      <c r="BE1008" s="8"/>
      <c r="BF1008" s="8"/>
      <c r="BG1008" s="8"/>
      <c r="BH1008" s="8"/>
      <c r="BI1008" s="8"/>
      <c r="BJ1008" s="8"/>
      <c r="BK1008" s="8"/>
      <c r="BL1008" s="8"/>
      <c r="BM1008" s="8"/>
      <c r="BN1008" s="8"/>
      <c r="BO1008" s="8"/>
      <c r="BP1008" s="8"/>
      <c r="BQ1008" s="8"/>
      <c r="BR1008" s="8"/>
      <c r="BS1008" s="8"/>
      <c r="BT1008" s="8"/>
      <c r="BU1008" s="8"/>
      <c r="BV1008" s="8"/>
      <c r="BW1008" s="8"/>
      <c r="BX1008" s="8"/>
      <c r="BY1008" s="8"/>
      <c r="BZ1008" s="8"/>
      <c r="CA1008" s="8"/>
      <c r="CB1008" s="8"/>
      <c r="CC1008" s="8"/>
      <c r="CD1008" s="8"/>
      <c r="CE1008" s="8"/>
      <c r="CF1008" s="8"/>
    </row>
    <row r="1009" spans="1:84" ht="15.75" customHeight="1" x14ac:dyDescent="0.25">
      <c r="A1009" s="8"/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8"/>
      <c r="M1009" s="8"/>
      <c r="N1009" s="8"/>
      <c r="O1009" s="8"/>
      <c r="P1009" s="8"/>
      <c r="Q1009" s="8"/>
      <c r="R1009" s="8"/>
      <c r="S1009" s="8"/>
      <c r="T1009" s="8"/>
      <c r="U1009" s="8"/>
      <c r="V1009" s="27"/>
      <c r="W1009" s="27"/>
      <c r="X1009" s="27"/>
      <c r="Y1009" s="27"/>
      <c r="Z1009" s="27"/>
      <c r="AA1009" s="8"/>
      <c r="AB1009" s="8"/>
      <c r="AC1009" s="8"/>
      <c r="AD1009" s="8"/>
      <c r="AE1009" s="8"/>
      <c r="AF1009" s="8"/>
      <c r="AG1009" s="8"/>
      <c r="AH1009" s="8"/>
      <c r="AI1009" s="8"/>
      <c r="AJ1009" s="8"/>
      <c r="AK1009" s="8"/>
      <c r="AL1009" s="8"/>
      <c r="AM1009" s="8"/>
      <c r="AN1009" s="8"/>
      <c r="AO1009" s="8"/>
      <c r="AP1009" s="8"/>
      <c r="AQ1009" s="8"/>
      <c r="AR1009" s="8"/>
      <c r="AS1009" s="8"/>
      <c r="AT1009" s="8"/>
      <c r="AU1009" s="8"/>
      <c r="AV1009" s="8"/>
      <c r="AW1009" s="8"/>
      <c r="AX1009" s="8"/>
      <c r="AY1009" s="8"/>
      <c r="AZ1009" s="8"/>
      <c r="BA1009" s="8"/>
      <c r="BB1009" s="8"/>
      <c r="BC1009" s="8"/>
      <c r="BD1009" s="8"/>
      <c r="BE1009" s="8"/>
      <c r="BF1009" s="8"/>
      <c r="BG1009" s="8"/>
      <c r="BH1009" s="8"/>
      <c r="BI1009" s="8"/>
      <c r="BJ1009" s="8"/>
      <c r="BK1009" s="8"/>
      <c r="BL1009" s="8"/>
      <c r="BM1009" s="8"/>
      <c r="BN1009" s="8"/>
      <c r="BO1009" s="8"/>
      <c r="BP1009" s="8"/>
      <c r="BQ1009" s="8"/>
      <c r="BR1009" s="8"/>
      <c r="BS1009" s="8"/>
      <c r="BT1009" s="8"/>
      <c r="BU1009" s="8"/>
      <c r="BV1009" s="8"/>
      <c r="BW1009" s="8"/>
      <c r="BX1009" s="8"/>
      <c r="BY1009" s="8"/>
      <c r="BZ1009" s="8"/>
      <c r="CA1009" s="8"/>
      <c r="CB1009" s="8"/>
      <c r="CC1009" s="8"/>
      <c r="CD1009" s="8"/>
      <c r="CE1009" s="8"/>
      <c r="CF1009" s="8"/>
    </row>
    <row r="1010" spans="1:84" ht="15.75" customHeight="1" x14ac:dyDescent="0.25">
      <c r="A1010" s="8"/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8"/>
      <c r="M1010" s="8"/>
      <c r="N1010" s="8"/>
      <c r="O1010" s="8"/>
      <c r="P1010" s="8"/>
      <c r="Q1010" s="8"/>
      <c r="R1010" s="8"/>
      <c r="S1010" s="8"/>
      <c r="T1010" s="8"/>
      <c r="U1010" s="8"/>
      <c r="V1010" s="27"/>
      <c r="W1010" s="27"/>
      <c r="X1010" s="27"/>
      <c r="Y1010" s="27"/>
      <c r="Z1010" s="27"/>
      <c r="AA1010" s="8"/>
      <c r="AB1010" s="8"/>
      <c r="AC1010" s="8"/>
      <c r="AD1010" s="8"/>
      <c r="AE1010" s="8"/>
      <c r="AF1010" s="8"/>
      <c r="AG1010" s="8"/>
      <c r="AH1010" s="8"/>
      <c r="AI1010" s="8"/>
      <c r="AJ1010" s="8"/>
      <c r="AK1010" s="8"/>
      <c r="AL1010" s="8"/>
      <c r="AM1010" s="8"/>
      <c r="AN1010" s="8"/>
      <c r="AO1010" s="8"/>
      <c r="AP1010" s="8"/>
      <c r="AQ1010" s="8"/>
      <c r="AR1010" s="8"/>
      <c r="AS1010" s="8"/>
      <c r="AT1010" s="8"/>
      <c r="AU1010" s="8"/>
      <c r="AV1010" s="8"/>
      <c r="AW1010" s="8"/>
      <c r="AX1010" s="8"/>
      <c r="AY1010" s="8"/>
      <c r="AZ1010" s="8"/>
      <c r="BA1010" s="8"/>
      <c r="BB1010" s="8"/>
      <c r="BC1010" s="8"/>
      <c r="BD1010" s="8"/>
      <c r="BE1010" s="8"/>
      <c r="BF1010" s="8"/>
      <c r="BG1010" s="8"/>
      <c r="BH1010" s="8"/>
      <c r="BI1010" s="8"/>
      <c r="BJ1010" s="8"/>
      <c r="BK1010" s="8"/>
      <c r="BL1010" s="8"/>
      <c r="BM1010" s="8"/>
      <c r="BN1010" s="8"/>
      <c r="BO1010" s="8"/>
      <c r="BP1010" s="8"/>
      <c r="BQ1010" s="8"/>
      <c r="BR1010" s="8"/>
      <c r="BS1010" s="8"/>
      <c r="BT1010" s="8"/>
      <c r="BU1010" s="8"/>
      <c r="BV1010" s="8"/>
      <c r="BW1010" s="8"/>
      <c r="BX1010" s="8"/>
      <c r="BY1010" s="8"/>
      <c r="BZ1010" s="8"/>
      <c r="CA1010" s="8"/>
      <c r="CB1010" s="8"/>
      <c r="CC1010" s="8"/>
      <c r="CD1010" s="8"/>
      <c r="CE1010" s="8"/>
      <c r="CF1010" s="8"/>
    </row>
    <row r="1011" spans="1:84" ht="15.75" customHeight="1" x14ac:dyDescent="0.25">
      <c r="A1011" s="8"/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  <c r="M1011" s="8"/>
      <c r="N1011" s="8"/>
      <c r="O1011" s="8"/>
      <c r="P1011" s="8"/>
      <c r="Q1011" s="8"/>
      <c r="R1011" s="8"/>
      <c r="S1011" s="8"/>
      <c r="T1011" s="8"/>
      <c r="U1011" s="8"/>
      <c r="V1011" s="27"/>
      <c r="W1011" s="27"/>
      <c r="X1011" s="27"/>
      <c r="Y1011" s="27"/>
      <c r="Z1011" s="27"/>
      <c r="AA1011" s="8"/>
      <c r="AB1011" s="8"/>
      <c r="AC1011" s="8"/>
      <c r="AD1011" s="8"/>
      <c r="AE1011" s="8"/>
      <c r="AF1011" s="8"/>
      <c r="AG1011" s="8"/>
      <c r="AH1011" s="8"/>
      <c r="AI1011" s="8"/>
      <c r="AJ1011" s="8"/>
      <c r="AK1011" s="8"/>
      <c r="AL1011" s="8"/>
      <c r="AM1011" s="8"/>
      <c r="AN1011" s="8"/>
      <c r="AO1011" s="8"/>
      <c r="AP1011" s="8"/>
      <c r="AQ1011" s="8"/>
      <c r="AR1011" s="8"/>
      <c r="AS1011" s="8"/>
      <c r="AT1011" s="8"/>
      <c r="AU1011" s="8"/>
      <c r="AV1011" s="8"/>
      <c r="AW1011" s="8"/>
      <c r="AX1011" s="8"/>
      <c r="AY1011" s="8"/>
      <c r="AZ1011" s="8"/>
      <c r="BA1011" s="8"/>
      <c r="BB1011" s="8"/>
      <c r="BC1011" s="8"/>
      <c r="BD1011" s="8"/>
      <c r="BE1011" s="8"/>
      <c r="BF1011" s="8"/>
      <c r="BG1011" s="8"/>
      <c r="BH1011" s="8"/>
      <c r="BI1011" s="8"/>
      <c r="BJ1011" s="8"/>
      <c r="BK1011" s="8"/>
      <c r="BL1011" s="8"/>
      <c r="BM1011" s="8"/>
      <c r="BN1011" s="8"/>
      <c r="BO1011" s="8"/>
      <c r="BP1011" s="8"/>
      <c r="BQ1011" s="8"/>
      <c r="BR1011" s="8"/>
      <c r="BS1011" s="8"/>
      <c r="BT1011" s="8"/>
      <c r="BU1011" s="8"/>
      <c r="BV1011" s="8"/>
      <c r="BW1011" s="8"/>
      <c r="BX1011" s="8"/>
      <c r="BY1011" s="8"/>
      <c r="BZ1011" s="8"/>
      <c r="CA1011" s="8"/>
      <c r="CB1011" s="8"/>
      <c r="CC1011" s="8"/>
      <c r="CD1011" s="8"/>
      <c r="CE1011" s="8"/>
      <c r="CF1011" s="8"/>
    </row>
    <row r="1012" spans="1:84" ht="15.75" customHeight="1" x14ac:dyDescent="0.25">
      <c r="A1012" s="8"/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8"/>
      <c r="M1012" s="8"/>
      <c r="N1012" s="8"/>
      <c r="O1012" s="8"/>
      <c r="P1012" s="8"/>
      <c r="Q1012" s="8"/>
      <c r="R1012" s="8"/>
      <c r="S1012" s="8"/>
      <c r="T1012" s="8"/>
      <c r="U1012" s="8"/>
      <c r="V1012" s="27"/>
      <c r="W1012" s="27"/>
      <c r="X1012" s="27"/>
      <c r="Y1012" s="27"/>
      <c r="Z1012" s="27"/>
      <c r="AA1012" s="8"/>
      <c r="AB1012" s="8"/>
      <c r="AC1012" s="8"/>
      <c r="AD1012" s="8"/>
      <c r="AE1012" s="8"/>
      <c r="AF1012" s="8"/>
      <c r="AG1012" s="8"/>
      <c r="AH1012" s="8"/>
      <c r="AI1012" s="8"/>
      <c r="AJ1012" s="8"/>
      <c r="AK1012" s="8"/>
      <c r="AL1012" s="8"/>
      <c r="AM1012" s="8"/>
      <c r="AN1012" s="8"/>
      <c r="AO1012" s="8"/>
      <c r="AP1012" s="8"/>
      <c r="AQ1012" s="8"/>
      <c r="AR1012" s="8"/>
      <c r="AS1012" s="8"/>
      <c r="AT1012" s="8"/>
      <c r="AU1012" s="8"/>
      <c r="AV1012" s="8"/>
      <c r="AW1012" s="8"/>
      <c r="AX1012" s="8"/>
      <c r="AY1012" s="8"/>
      <c r="AZ1012" s="8"/>
      <c r="BA1012" s="8"/>
      <c r="BB1012" s="8"/>
      <c r="BC1012" s="8"/>
      <c r="BD1012" s="8"/>
      <c r="BE1012" s="8"/>
      <c r="BF1012" s="8"/>
      <c r="BG1012" s="8"/>
      <c r="BH1012" s="8"/>
      <c r="BI1012" s="8"/>
      <c r="BJ1012" s="8"/>
      <c r="BK1012" s="8"/>
      <c r="BL1012" s="8"/>
      <c r="BM1012" s="8"/>
      <c r="BN1012" s="8"/>
      <c r="BO1012" s="8"/>
      <c r="BP1012" s="8"/>
      <c r="BQ1012" s="8"/>
      <c r="BR1012" s="8"/>
      <c r="BS1012" s="8"/>
      <c r="BT1012" s="8"/>
      <c r="BU1012" s="8"/>
      <c r="BV1012" s="8"/>
      <c r="BW1012" s="8"/>
      <c r="BX1012" s="8"/>
      <c r="BY1012" s="8"/>
      <c r="BZ1012" s="8"/>
      <c r="CA1012" s="8"/>
      <c r="CB1012" s="8"/>
      <c r="CC1012" s="8"/>
      <c r="CD1012" s="8"/>
      <c r="CE1012" s="8"/>
      <c r="CF1012" s="8"/>
    </row>
    <row r="1013" spans="1:84" ht="15.75" customHeight="1" x14ac:dyDescent="0.25">
      <c r="A1013" s="8"/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8"/>
      <c r="M1013" s="8"/>
      <c r="N1013" s="8"/>
      <c r="O1013" s="8"/>
      <c r="P1013" s="8"/>
      <c r="Q1013" s="8"/>
      <c r="R1013" s="8"/>
      <c r="S1013" s="8"/>
      <c r="T1013" s="8"/>
      <c r="U1013" s="8"/>
      <c r="V1013" s="27"/>
      <c r="W1013" s="27"/>
      <c r="X1013" s="27"/>
      <c r="Y1013" s="27"/>
      <c r="Z1013" s="27"/>
      <c r="AA1013" s="8"/>
      <c r="AB1013" s="8"/>
      <c r="AC1013" s="8"/>
      <c r="AD1013" s="8"/>
      <c r="AE1013" s="8"/>
      <c r="AF1013" s="8"/>
      <c r="AG1013" s="8"/>
      <c r="AH1013" s="8"/>
      <c r="AI1013" s="8"/>
      <c r="AJ1013" s="8"/>
      <c r="AK1013" s="8"/>
      <c r="AL1013" s="8"/>
      <c r="AM1013" s="8"/>
      <c r="AN1013" s="8"/>
      <c r="AO1013" s="8"/>
      <c r="AP1013" s="8"/>
      <c r="AQ1013" s="8"/>
      <c r="AR1013" s="8"/>
      <c r="AS1013" s="8"/>
      <c r="AT1013" s="8"/>
      <c r="AU1013" s="8"/>
      <c r="AV1013" s="8"/>
      <c r="AW1013" s="8"/>
      <c r="AX1013" s="8"/>
      <c r="AY1013" s="8"/>
      <c r="AZ1013" s="8"/>
      <c r="BA1013" s="8"/>
      <c r="BB1013" s="8"/>
      <c r="BC1013" s="8"/>
      <c r="BD1013" s="8"/>
      <c r="BE1013" s="8"/>
      <c r="BF1013" s="8"/>
      <c r="BG1013" s="8"/>
      <c r="BH1013" s="8"/>
      <c r="BI1013" s="8"/>
      <c r="BJ1013" s="8"/>
      <c r="BK1013" s="8"/>
      <c r="BL1013" s="8"/>
      <c r="BM1013" s="8"/>
      <c r="BN1013" s="8"/>
      <c r="BO1013" s="8"/>
      <c r="BP1013" s="8"/>
      <c r="BQ1013" s="8"/>
      <c r="BR1013" s="8"/>
      <c r="BS1013" s="8"/>
      <c r="BT1013" s="8"/>
      <c r="BU1013" s="8"/>
      <c r="BV1013" s="8"/>
      <c r="BW1013" s="8"/>
      <c r="BX1013" s="8"/>
      <c r="BY1013" s="8"/>
      <c r="BZ1013" s="8"/>
      <c r="CA1013" s="8"/>
      <c r="CB1013" s="8"/>
      <c r="CC1013" s="8"/>
      <c r="CD1013" s="8"/>
      <c r="CE1013" s="8"/>
      <c r="CF1013" s="8"/>
    </row>
    <row r="1014" spans="1:84" ht="15.75" customHeight="1" x14ac:dyDescent="0.25">
      <c r="A1014" s="8"/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8"/>
      <c r="M1014" s="8"/>
      <c r="N1014" s="8"/>
      <c r="O1014" s="8"/>
      <c r="P1014" s="8"/>
      <c r="Q1014" s="8"/>
      <c r="R1014" s="8"/>
      <c r="S1014" s="8"/>
      <c r="T1014" s="8"/>
      <c r="U1014" s="8"/>
      <c r="V1014" s="27"/>
      <c r="W1014" s="27"/>
      <c r="X1014" s="27"/>
      <c r="Y1014" s="27"/>
      <c r="Z1014" s="27"/>
      <c r="AA1014" s="8"/>
      <c r="AB1014" s="8"/>
      <c r="AC1014" s="8"/>
      <c r="AD1014" s="8"/>
      <c r="AE1014" s="8"/>
      <c r="AF1014" s="8"/>
      <c r="AG1014" s="8"/>
      <c r="AH1014" s="8"/>
      <c r="AI1014" s="8"/>
      <c r="AJ1014" s="8"/>
      <c r="AK1014" s="8"/>
      <c r="AL1014" s="8"/>
      <c r="AM1014" s="8"/>
      <c r="AN1014" s="8"/>
      <c r="AO1014" s="8"/>
      <c r="AP1014" s="8"/>
      <c r="AQ1014" s="8"/>
      <c r="AR1014" s="8"/>
      <c r="AS1014" s="8"/>
      <c r="AT1014" s="8"/>
      <c r="AU1014" s="8"/>
      <c r="AV1014" s="8"/>
      <c r="AW1014" s="8"/>
      <c r="AX1014" s="8"/>
      <c r="AY1014" s="8"/>
      <c r="AZ1014" s="8"/>
      <c r="BA1014" s="8"/>
      <c r="BB1014" s="8"/>
      <c r="BC1014" s="8"/>
      <c r="BD1014" s="8"/>
      <c r="BE1014" s="8"/>
      <c r="BF1014" s="8"/>
      <c r="BG1014" s="8"/>
      <c r="BH1014" s="8"/>
      <c r="BI1014" s="8"/>
      <c r="BJ1014" s="8"/>
      <c r="BK1014" s="8"/>
      <c r="BL1014" s="8"/>
      <c r="BM1014" s="8"/>
      <c r="BN1014" s="8"/>
      <c r="BO1014" s="8"/>
      <c r="BP1014" s="8"/>
      <c r="BQ1014" s="8"/>
      <c r="BR1014" s="8"/>
      <c r="BS1014" s="8"/>
      <c r="BT1014" s="8"/>
      <c r="BU1014" s="8"/>
      <c r="BV1014" s="8"/>
      <c r="BW1014" s="8"/>
      <c r="BX1014" s="8"/>
      <c r="BY1014" s="8"/>
      <c r="BZ1014" s="8"/>
      <c r="CA1014" s="8"/>
      <c r="CB1014" s="8"/>
      <c r="CC1014" s="8"/>
      <c r="CD1014" s="8"/>
      <c r="CE1014" s="8"/>
      <c r="CF1014" s="8"/>
    </row>
    <row r="1015" spans="1:84" ht="15.75" customHeight="1" x14ac:dyDescent="0.25">
      <c r="A1015" s="8"/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8"/>
      <c r="M1015" s="8"/>
      <c r="N1015" s="8"/>
      <c r="O1015" s="8"/>
      <c r="P1015" s="8"/>
      <c r="Q1015" s="8"/>
      <c r="R1015" s="8"/>
      <c r="S1015" s="8"/>
      <c r="T1015" s="8"/>
      <c r="U1015" s="8"/>
      <c r="V1015" s="27"/>
      <c r="W1015" s="27"/>
      <c r="X1015" s="27"/>
      <c r="Y1015" s="27"/>
      <c r="Z1015" s="27"/>
      <c r="AA1015" s="8"/>
      <c r="AB1015" s="8"/>
      <c r="AC1015" s="8"/>
      <c r="AD1015" s="8"/>
      <c r="AE1015" s="8"/>
      <c r="AF1015" s="8"/>
      <c r="AG1015" s="8"/>
      <c r="AH1015" s="8"/>
      <c r="AI1015" s="8"/>
      <c r="AJ1015" s="8"/>
      <c r="AK1015" s="8"/>
      <c r="AL1015" s="8"/>
      <c r="AM1015" s="8"/>
      <c r="AN1015" s="8"/>
      <c r="AO1015" s="8"/>
      <c r="AP1015" s="8"/>
      <c r="AQ1015" s="8"/>
      <c r="AR1015" s="8"/>
      <c r="AS1015" s="8"/>
      <c r="AT1015" s="8"/>
      <c r="AU1015" s="8"/>
      <c r="AV1015" s="8"/>
      <c r="AW1015" s="8"/>
      <c r="AX1015" s="8"/>
      <c r="AY1015" s="8"/>
      <c r="AZ1015" s="8"/>
      <c r="BA1015" s="8"/>
      <c r="BB1015" s="8"/>
      <c r="BC1015" s="8"/>
      <c r="BD1015" s="8"/>
      <c r="BE1015" s="8"/>
      <c r="BF1015" s="8"/>
      <c r="BG1015" s="8"/>
      <c r="BH1015" s="8"/>
      <c r="BI1015" s="8"/>
      <c r="BJ1015" s="8"/>
      <c r="BK1015" s="8"/>
      <c r="BL1015" s="8"/>
      <c r="BM1015" s="8"/>
      <c r="BN1015" s="8"/>
      <c r="BO1015" s="8"/>
      <c r="BP1015" s="8"/>
      <c r="BQ1015" s="8"/>
      <c r="BR1015" s="8"/>
      <c r="BS1015" s="8"/>
      <c r="BT1015" s="8"/>
      <c r="BU1015" s="8"/>
      <c r="BV1015" s="8"/>
      <c r="BW1015" s="8"/>
      <c r="BX1015" s="8"/>
      <c r="BY1015" s="8"/>
      <c r="BZ1015" s="8"/>
      <c r="CA1015" s="8"/>
      <c r="CB1015" s="8"/>
      <c r="CC1015" s="8"/>
      <c r="CD1015" s="8"/>
      <c r="CE1015" s="8"/>
      <c r="CF1015" s="8"/>
    </row>
    <row r="1016" spans="1:84" ht="15.75" customHeight="1" x14ac:dyDescent="0.25">
      <c r="A1016" s="8"/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8"/>
      <c r="M1016" s="8"/>
      <c r="N1016" s="8"/>
      <c r="O1016" s="8"/>
      <c r="P1016" s="8"/>
      <c r="Q1016" s="8"/>
      <c r="R1016" s="8"/>
      <c r="S1016" s="8"/>
      <c r="T1016" s="8"/>
      <c r="U1016" s="8"/>
      <c r="V1016" s="27"/>
      <c r="W1016" s="27"/>
      <c r="X1016" s="27"/>
      <c r="Y1016" s="27"/>
      <c r="Z1016" s="27"/>
      <c r="AA1016" s="8"/>
      <c r="AB1016" s="8"/>
      <c r="AC1016" s="8"/>
      <c r="AD1016" s="8"/>
      <c r="AE1016" s="8"/>
      <c r="AF1016" s="8"/>
      <c r="AG1016" s="8"/>
      <c r="AH1016" s="8"/>
      <c r="AI1016" s="8"/>
      <c r="AJ1016" s="8"/>
      <c r="AK1016" s="8"/>
      <c r="AL1016" s="8"/>
      <c r="AM1016" s="8"/>
      <c r="AN1016" s="8"/>
      <c r="AO1016" s="8"/>
      <c r="AP1016" s="8"/>
      <c r="AQ1016" s="8"/>
      <c r="AR1016" s="8"/>
      <c r="AS1016" s="8"/>
      <c r="AT1016" s="8"/>
      <c r="AU1016" s="8"/>
      <c r="AV1016" s="8"/>
      <c r="AW1016" s="8"/>
      <c r="AX1016" s="8"/>
      <c r="AY1016" s="8"/>
      <c r="AZ1016" s="8"/>
      <c r="BA1016" s="8"/>
      <c r="BB1016" s="8"/>
      <c r="BC1016" s="8"/>
      <c r="BD1016" s="8"/>
      <c r="BE1016" s="8"/>
      <c r="BF1016" s="8"/>
      <c r="BG1016" s="8"/>
      <c r="BH1016" s="8"/>
      <c r="BI1016" s="8"/>
      <c r="BJ1016" s="8"/>
      <c r="BK1016" s="8"/>
      <c r="BL1016" s="8"/>
      <c r="BM1016" s="8"/>
      <c r="BN1016" s="8"/>
      <c r="BO1016" s="8"/>
      <c r="BP1016" s="8"/>
      <c r="BQ1016" s="8"/>
      <c r="BR1016" s="8"/>
      <c r="BS1016" s="8"/>
      <c r="BT1016" s="8"/>
      <c r="BU1016" s="8"/>
      <c r="BV1016" s="8"/>
      <c r="BW1016" s="8"/>
      <c r="BX1016" s="8"/>
      <c r="BY1016" s="8"/>
      <c r="BZ1016" s="8"/>
      <c r="CA1016" s="8"/>
      <c r="CB1016" s="8"/>
      <c r="CC1016" s="8"/>
      <c r="CD1016" s="8"/>
      <c r="CE1016" s="8"/>
      <c r="CF1016" s="8"/>
    </row>
    <row r="1017" spans="1:84" ht="15.75" customHeight="1" x14ac:dyDescent="0.25">
      <c r="A1017" s="8"/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8"/>
      <c r="M1017" s="8"/>
      <c r="N1017" s="8"/>
      <c r="O1017" s="8"/>
      <c r="P1017" s="8"/>
      <c r="Q1017" s="8"/>
      <c r="R1017" s="8"/>
      <c r="S1017" s="8"/>
      <c r="T1017" s="8"/>
      <c r="U1017" s="8"/>
      <c r="V1017" s="27"/>
      <c r="W1017" s="27"/>
      <c r="X1017" s="27"/>
      <c r="Y1017" s="27"/>
      <c r="Z1017" s="27"/>
      <c r="AA1017" s="8"/>
      <c r="AB1017" s="8"/>
      <c r="AC1017" s="8"/>
      <c r="AD1017" s="8"/>
      <c r="AE1017" s="8"/>
      <c r="AF1017" s="8"/>
      <c r="AG1017" s="8"/>
      <c r="AH1017" s="8"/>
      <c r="AI1017" s="8"/>
      <c r="AJ1017" s="8"/>
      <c r="AK1017" s="8"/>
      <c r="AL1017" s="8"/>
      <c r="AM1017" s="8"/>
      <c r="AN1017" s="8"/>
      <c r="AO1017" s="8"/>
      <c r="AP1017" s="8"/>
      <c r="AQ1017" s="8"/>
      <c r="AR1017" s="8"/>
      <c r="AS1017" s="8"/>
      <c r="AT1017" s="8"/>
      <c r="AU1017" s="8"/>
      <c r="AV1017" s="8"/>
      <c r="AW1017" s="8"/>
      <c r="AX1017" s="8"/>
      <c r="AY1017" s="8"/>
      <c r="AZ1017" s="8"/>
      <c r="BA1017" s="8"/>
      <c r="BB1017" s="8"/>
      <c r="BC1017" s="8"/>
      <c r="BD1017" s="8"/>
      <c r="BE1017" s="8"/>
      <c r="BF1017" s="8"/>
      <c r="BG1017" s="8"/>
      <c r="BH1017" s="8"/>
      <c r="BI1017" s="8"/>
      <c r="BJ1017" s="8"/>
      <c r="BK1017" s="8"/>
      <c r="BL1017" s="8"/>
      <c r="BM1017" s="8"/>
      <c r="BN1017" s="8"/>
      <c r="BO1017" s="8"/>
      <c r="BP1017" s="8"/>
      <c r="BQ1017" s="8"/>
      <c r="BR1017" s="8"/>
      <c r="BS1017" s="8"/>
      <c r="BT1017" s="8"/>
      <c r="BU1017" s="8"/>
      <c r="BV1017" s="8"/>
      <c r="BW1017" s="8"/>
      <c r="BX1017" s="8"/>
      <c r="BY1017" s="8"/>
      <c r="BZ1017" s="8"/>
      <c r="CA1017" s="8"/>
      <c r="CB1017" s="8"/>
      <c r="CC1017" s="8"/>
      <c r="CD1017" s="8"/>
      <c r="CE1017" s="8"/>
      <c r="CF1017" s="8"/>
    </row>
    <row r="1018" spans="1:84" ht="15.75" customHeight="1" x14ac:dyDescent="0.25">
      <c r="A1018" s="8"/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8"/>
      <c r="M1018" s="8"/>
      <c r="N1018" s="8"/>
      <c r="O1018" s="8"/>
      <c r="P1018" s="8"/>
      <c r="Q1018" s="8"/>
      <c r="R1018" s="8"/>
      <c r="S1018" s="8"/>
      <c r="T1018" s="8"/>
      <c r="U1018" s="8"/>
      <c r="V1018" s="27"/>
      <c r="W1018" s="27"/>
      <c r="X1018" s="27"/>
      <c r="Y1018" s="27"/>
      <c r="Z1018" s="27"/>
      <c r="AA1018" s="8"/>
      <c r="AB1018" s="8"/>
      <c r="AC1018" s="8"/>
      <c r="AD1018" s="8"/>
      <c r="AE1018" s="8"/>
      <c r="AF1018" s="8"/>
      <c r="AG1018" s="8"/>
      <c r="AH1018" s="8"/>
      <c r="AI1018" s="8"/>
      <c r="AJ1018" s="8"/>
      <c r="AK1018" s="8"/>
      <c r="AL1018" s="8"/>
      <c r="AM1018" s="8"/>
      <c r="AN1018" s="8"/>
      <c r="AO1018" s="8"/>
      <c r="AP1018" s="8"/>
      <c r="AQ1018" s="8"/>
      <c r="AR1018" s="8"/>
      <c r="AS1018" s="8"/>
      <c r="AT1018" s="8"/>
      <c r="AU1018" s="8"/>
      <c r="AV1018" s="8"/>
      <c r="AW1018" s="8"/>
      <c r="AX1018" s="8"/>
      <c r="AY1018" s="8"/>
      <c r="AZ1018" s="8"/>
      <c r="BA1018" s="8"/>
      <c r="BB1018" s="8"/>
      <c r="BC1018" s="8"/>
      <c r="BD1018" s="8"/>
      <c r="BE1018" s="8"/>
      <c r="BF1018" s="8"/>
      <c r="BG1018" s="8"/>
      <c r="BH1018" s="8"/>
      <c r="BI1018" s="8"/>
      <c r="BJ1018" s="8"/>
      <c r="BK1018" s="8"/>
      <c r="BL1018" s="8"/>
      <c r="BM1018" s="8"/>
      <c r="BN1018" s="8"/>
      <c r="BO1018" s="8"/>
      <c r="BP1018" s="8"/>
      <c r="BQ1018" s="8"/>
      <c r="BR1018" s="8"/>
      <c r="BS1018" s="8"/>
      <c r="BT1018" s="8"/>
      <c r="BU1018" s="8"/>
      <c r="BV1018" s="8"/>
      <c r="BW1018" s="8"/>
      <c r="BX1018" s="8"/>
      <c r="BY1018" s="8"/>
      <c r="BZ1018" s="8"/>
      <c r="CA1018" s="8"/>
      <c r="CB1018" s="8"/>
      <c r="CC1018" s="8"/>
      <c r="CD1018" s="8"/>
      <c r="CE1018" s="8"/>
      <c r="CF1018" s="8"/>
    </row>
    <row r="1019" spans="1:84" ht="15.75" customHeight="1" x14ac:dyDescent="0.25">
      <c r="A1019" s="8"/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8"/>
      <c r="M1019" s="8"/>
      <c r="N1019" s="8"/>
      <c r="O1019" s="8"/>
      <c r="P1019" s="8"/>
      <c r="Q1019" s="8"/>
      <c r="R1019" s="8"/>
      <c r="S1019" s="8"/>
      <c r="T1019" s="8"/>
      <c r="U1019" s="8"/>
      <c r="V1019" s="27"/>
      <c r="W1019" s="27"/>
      <c r="X1019" s="27"/>
      <c r="Y1019" s="27"/>
      <c r="Z1019" s="27"/>
      <c r="AA1019" s="8"/>
      <c r="AB1019" s="8"/>
      <c r="AC1019" s="8"/>
      <c r="AD1019" s="8"/>
      <c r="AE1019" s="8"/>
      <c r="AF1019" s="8"/>
      <c r="AG1019" s="8"/>
      <c r="AH1019" s="8"/>
      <c r="AI1019" s="8"/>
      <c r="AJ1019" s="8"/>
      <c r="AK1019" s="8"/>
      <c r="AL1019" s="8"/>
      <c r="AM1019" s="8"/>
      <c r="AN1019" s="8"/>
      <c r="AO1019" s="8"/>
      <c r="AP1019" s="8"/>
      <c r="AQ1019" s="8"/>
      <c r="AR1019" s="8"/>
      <c r="AS1019" s="8"/>
      <c r="AT1019" s="8"/>
      <c r="AU1019" s="8"/>
      <c r="AV1019" s="8"/>
      <c r="AW1019" s="8"/>
      <c r="AX1019" s="8"/>
      <c r="AY1019" s="8"/>
      <c r="AZ1019" s="8"/>
      <c r="BA1019" s="8"/>
      <c r="BB1019" s="8"/>
      <c r="BC1019" s="8"/>
      <c r="BD1019" s="8"/>
      <c r="BE1019" s="8"/>
      <c r="BF1019" s="8"/>
      <c r="BG1019" s="8"/>
      <c r="BH1019" s="8"/>
      <c r="BI1019" s="8"/>
      <c r="BJ1019" s="8"/>
      <c r="BK1019" s="8"/>
      <c r="BL1019" s="8"/>
      <c r="BM1019" s="8"/>
      <c r="BN1019" s="8"/>
      <c r="BO1019" s="8"/>
      <c r="BP1019" s="8"/>
      <c r="BQ1019" s="8"/>
      <c r="BR1019" s="8"/>
      <c r="BS1019" s="8"/>
      <c r="BT1019" s="8"/>
      <c r="BU1019" s="8"/>
      <c r="BV1019" s="8"/>
      <c r="BW1019" s="8"/>
      <c r="BX1019" s="8"/>
      <c r="BY1019" s="8"/>
      <c r="BZ1019" s="8"/>
      <c r="CA1019" s="8"/>
      <c r="CB1019" s="8"/>
      <c r="CC1019" s="8"/>
      <c r="CD1019" s="8"/>
      <c r="CE1019" s="8"/>
      <c r="CF1019" s="8"/>
    </row>
    <row r="1020" spans="1:84" ht="15.75" customHeight="1" x14ac:dyDescent="0.25">
      <c r="A1020" s="8"/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8"/>
      <c r="M1020" s="8"/>
      <c r="N1020" s="8"/>
      <c r="O1020" s="8"/>
      <c r="P1020" s="8"/>
      <c r="Q1020" s="8"/>
      <c r="R1020" s="8"/>
      <c r="S1020" s="8"/>
      <c r="T1020" s="8"/>
      <c r="U1020" s="8"/>
      <c r="V1020" s="27"/>
      <c r="W1020" s="27"/>
      <c r="X1020" s="27"/>
      <c r="Y1020" s="27"/>
      <c r="Z1020" s="27"/>
      <c r="AA1020" s="8"/>
      <c r="AB1020" s="8"/>
      <c r="AC1020" s="8"/>
      <c r="AD1020" s="8"/>
      <c r="AE1020" s="8"/>
      <c r="AF1020" s="8"/>
      <c r="AG1020" s="8"/>
      <c r="AH1020" s="8"/>
      <c r="AI1020" s="8"/>
      <c r="AJ1020" s="8"/>
      <c r="AK1020" s="8"/>
      <c r="AL1020" s="8"/>
      <c r="AM1020" s="8"/>
      <c r="AN1020" s="8"/>
      <c r="AO1020" s="8"/>
      <c r="AP1020" s="8"/>
      <c r="AQ1020" s="8"/>
      <c r="AR1020" s="8"/>
      <c r="AS1020" s="8"/>
      <c r="AT1020" s="8"/>
      <c r="AU1020" s="8"/>
      <c r="AV1020" s="8"/>
      <c r="AW1020" s="8"/>
      <c r="AX1020" s="8"/>
      <c r="AY1020" s="8"/>
      <c r="AZ1020" s="8"/>
      <c r="BA1020" s="8"/>
      <c r="BB1020" s="8"/>
      <c r="BC1020" s="8"/>
      <c r="BD1020" s="8"/>
      <c r="BE1020" s="8"/>
      <c r="BF1020" s="8"/>
      <c r="BG1020" s="8"/>
      <c r="BH1020" s="8"/>
      <c r="BI1020" s="8"/>
      <c r="BJ1020" s="8"/>
      <c r="BK1020" s="8"/>
      <c r="BL1020" s="8"/>
      <c r="BM1020" s="8"/>
      <c r="BN1020" s="8"/>
      <c r="BO1020" s="8"/>
      <c r="BP1020" s="8"/>
      <c r="BQ1020" s="8"/>
      <c r="BR1020" s="8"/>
      <c r="BS1020" s="8"/>
      <c r="BT1020" s="8"/>
      <c r="BU1020" s="8"/>
      <c r="BV1020" s="8"/>
      <c r="BW1020" s="8"/>
      <c r="BX1020" s="8"/>
      <c r="BY1020" s="8"/>
      <c r="BZ1020" s="8"/>
      <c r="CA1020" s="8"/>
      <c r="CB1020" s="8"/>
      <c r="CC1020" s="8"/>
      <c r="CD1020" s="8"/>
      <c r="CE1020" s="8"/>
      <c r="CF1020" s="8"/>
    </row>
    <row r="1021" spans="1:84" ht="15.75" customHeight="1" x14ac:dyDescent="0.25">
      <c r="A1021" s="8"/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8"/>
      <c r="M1021" s="8"/>
      <c r="N1021" s="8"/>
      <c r="O1021" s="8"/>
      <c r="P1021" s="8"/>
      <c r="Q1021" s="8"/>
      <c r="R1021" s="8"/>
      <c r="S1021" s="8"/>
      <c r="T1021" s="8"/>
      <c r="U1021" s="8"/>
      <c r="V1021" s="27"/>
      <c r="W1021" s="27"/>
      <c r="X1021" s="27"/>
      <c r="Y1021" s="27"/>
      <c r="Z1021" s="27"/>
      <c r="AA1021" s="8"/>
      <c r="AB1021" s="8"/>
      <c r="AC1021" s="8"/>
      <c r="AD1021" s="8"/>
      <c r="AE1021" s="8"/>
      <c r="AF1021" s="8"/>
      <c r="AG1021" s="8"/>
      <c r="AH1021" s="8"/>
      <c r="AI1021" s="8"/>
      <c r="AJ1021" s="8"/>
      <c r="AK1021" s="8"/>
      <c r="AL1021" s="8"/>
      <c r="AM1021" s="8"/>
      <c r="AN1021" s="8"/>
      <c r="AO1021" s="8"/>
      <c r="AP1021" s="8"/>
      <c r="AQ1021" s="8"/>
      <c r="AR1021" s="8"/>
      <c r="AS1021" s="8"/>
      <c r="AT1021" s="8"/>
      <c r="AU1021" s="8"/>
      <c r="AV1021" s="8"/>
      <c r="AW1021" s="8"/>
      <c r="AX1021" s="8"/>
      <c r="AY1021" s="8"/>
      <c r="AZ1021" s="8"/>
      <c r="BA1021" s="8"/>
      <c r="BB1021" s="8"/>
      <c r="BC1021" s="8"/>
      <c r="BD1021" s="8"/>
      <c r="BE1021" s="8"/>
      <c r="BF1021" s="8"/>
      <c r="BG1021" s="8"/>
      <c r="BH1021" s="8"/>
      <c r="BI1021" s="8"/>
      <c r="BJ1021" s="8"/>
      <c r="BK1021" s="8"/>
      <c r="BL1021" s="8"/>
      <c r="BM1021" s="8"/>
      <c r="BN1021" s="8"/>
      <c r="BO1021" s="8"/>
      <c r="BP1021" s="8"/>
      <c r="BQ1021" s="8"/>
      <c r="BR1021" s="8"/>
      <c r="BS1021" s="8"/>
      <c r="BT1021" s="8"/>
      <c r="BU1021" s="8"/>
      <c r="BV1021" s="8"/>
      <c r="BW1021" s="8"/>
      <c r="BX1021" s="8"/>
      <c r="BY1021" s="8"/>
      <c r="BZ1021" s="8"/>
      <c r="CA1021" s="8"/>
      <c r="CB1021" s="8"/>
      <c r="CC1021" s="8"/>
      <c r="CD1021" s="8"/>
      <c r="CE1021" s="8"/>
      <c r="CF1021" s="8"/>
    </row>
    <row r="1022" spans="1:84" ht="15.75" customHeight="1" x14ac:dyDescent="0.25">
      <c r="A1022" s="8"/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8"/>
      <c r="M1022" s="8"/>
      <c r="N1022" s="8"/>
      <c r="O1022" s="8"/>
      <c r="P1022" s="8"/>
      <c r="Q1022" s="8"/>
      <c r="R1022" s="8"/>
      <c r="S1022" s="8"/>
      <c r="T1022" s="8"/>
      <c r="U1022" s="8"/>
      <c r="V1022" s="27"/>
      <c r="W1022" s="27"/>
      <c r="X1022" s="27"/>
      <c r="Y1022" s="27"/>
      <c r="Z1022" s="27"/>
      <c r="AA1022" s="8"/>
      <c r="AB1022" s="8"/>
      <c r="AC1022" s="8"/>
      <c r="AD1022" s="8"/>
      <c r="AE1022" s="8"/>
      <c r="AF1022" s="8"/>
      <c r="AG1022" s="8"/>
      <c r="AH1022" s="8"/>
      <c r="AI1022" s="8"/>
      <c r="AJ1022" s="8"/>
      <c r="AK1022" s="8"/>
      <c r="AL1022" s="8"/>
      <c r="AM1022" s="8"/>
      <c r="AN1022" s="8"/>
      <c r="AO1022" s="8"/>
      <c r="AP1022" s="8"/>
      <c r="AQ1022" s="8"/>
      <c r="AR1022" s="8"/>
      <c r="AS1022" s="8"/>
      <c r="AT1022" s="8"/>
      <c r="AU1022" s="8"/>
      <c r="AV1022" s="8"/>
      <c r="AW1022" s="8"/>
      <c r="AX1022" s="8"/>
      <c r="AY1022" s="8"/>
      <c r="AZ1022" s="8"/>
      <c r="BA1022" s="8"/>
      <c r="BB1022" s="8"/>
      <c r="BC1022" s="8"/>
      <c r="BD1022" s="8"/>
      <c r="BE1022" s="8"/>
      <c r="BF1022" s="8"/>
      <c r="BG1022" s="8"/>
      <c r="BH1022" s="8"/>
      <c r="BI1022" s="8"/>
      <c r="BJ1022" s="8"/>
      <c r="BK1022" s="8"/>
      <c r="BL1022" s="8"/>
      <c r="BM1022" s="8"/>
      <c r="BN1022" s="8"/>
      <c r="BO1022" s="8"/>
      <c r="BP1022" s="8"/>
      <c r="BQ1022" s="8"/>
      <c r="BR1022" s="8"/>
      <c r="BS1022" s="8"/>
      <c r="BT1022" s="8"/>
      <c r="BU1022" s="8"/>
      <c r="BV1022" s="8"/>
      <c r="BW1022" s="8"/>
      <c r="BX1022" s="8"/>
      <c r="BY1022" s="8"/>
      <c r="BZ1022" s="8"/>
      <c r="CA1022" s="8"/>
      <c r="CB1022" s="8"/>
      <c r="CC1022" s="8"/>
      <c r="CD1022" s="8"/>
      <c r="CE1022" s="8"/>
      <c r="CF1022" s="8"/>
    </row>
    <row r="1023" spans="1:84" ht="15.75" customHeight="1" x14ac:dyDescent="0.25">
      <c r="A1023" s="8"/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8"/>
      <c r="M1023" s="8"/>
      <c r="N1023" s="8"/>
      <c r="O1023" s="8"/>
      <c r="P1023" s="8"/>
      <c r="Q1023" s="8"/>
      <c r="R1023" s="8"/>
      <c r="S1023" s="8"/>
      <c r="T1023" s="8"/>
      <c r="U1023" s="8"/>
      <c r="V1023" s="27"/>
      <c r="W1023" s="27"/>
      <c r="X1023" s="27"/>
      <c r="Y1023" s="27"/>
      <c r="Z1023" s="27"/>
      <c r="AA1023" s="8"/>
      <c r="AB1023" s="8"/>
      <c r="AC1023" s="8"/>
      <c r="AD1023" s="8"/>
      <c r="AE1023" s="8"/>
      <c r="AF1023" s="8"/>
      <c r="AG1023" s="8"/>
      <c r="AH1023" s="8"/>
      <c r="AI1023" s="8"/>
      <c r="AJ1023" s="8"/>
      <c r="AK1023" s="8"/>
      <c r="AL1023" s="8"/>
      <c r="AM1023" s="8"/>
      <c r="AN1023" s="8"/>
      <c r="AO1023" s="8"/>
      <c r="AP1023" s="8"/>
      <c r="AQ1023" s="8"/>
      <c r="AR1023" s="8"/>
      <c r="AS1023" s="8"/>
      <c r="AT1023" s="8"/>
      <c r="AU1023" s="8"/>
      <c r="AV1023" s="8"/>
      <c r="AW1023" s="8"/>
      <c r="AX1023" s="8"/>
      <c r="AY1023" s="8"/>
      <c r="AZ1023" s="8"/>
      <c r="BA1023" s="8"/>
      <c r="BB1023" s="8"/>
      <c r="BC1023" s="8"/>
      <c r="BD1023" s="8"/>
      <c r="BE1023" s="8"/>
      <c r="BF1023" s="8"/>
      <c r="BG1023" s="8"/>
      <c r="BH1023" s="8"/>
      <c r="BI1023" s="8"/>
      <c r="BJ1023" s="8"/>
      <c r="BK1023" s="8"/>
      <c r="BL1023" s="8"/>
      <c r="BM1023" s="8"/>
      <c r="BN1023" s="8"/>
      <c r="BO1023" s="8"/>
      <c r="BP1023" s="8"/>
      <c r="BQ1023" s="8"/>
      <c r="BR1023" s="8"/>
      <c r="BS1023" s="8"/>
      <c r="BT1023" s="8"/>
      <c r="BU1023" s="8"/>
      <c r="BV1023" s="8"/>
      <c r="BW1023" s="8"/>
      <c r="BX1023" s="8"/>
      <c r="BY1023" s="8"/>
      <c r="BZ1023" s="8"/>
      <c r="CA1023" s="8"/>
      <c r="CB1023" s="8"/>
      <c r="CC1023" s="8"/>
      <c r="CD1023" s="8"/>
      <c r="CE1023" s="8"/>
      <c r="CF1023" s="8"/>
    </row>
    <row r="1024" spans="1:84" ht="15.75" customHeight="1" x14ac:dyDescent="0.25">
      <c r="A1024" s="8"/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8"/>
      <c r="M1024" s="8"/>
      <c r="N1024" s="8"/>
      <c r="O1024" s="8"/>
      <c r="P1024" s="8"/>
      <c r="Q1024" s="8"/>
      <c r="R1024" s="8"/>
      <c r="S1024" s="8"/>
      <c r="T1024" s="8"/>
      <c r="U1024" s="8"/>
      <c r="V1024" s="27"/>
      <c r="W1024" s="27"/>
      <c r="X1024" s="27"/>
      <c r="Y1024" s="27"/>
      <c r="Z1024" s="27"/>
      <c r="AA1024" s="8"/>
      <c r="AB1024" s="8"/>
      <c r="AC1024" s="8"/>
      <c r="AD1024" s="8"/>
      <c r="AE1024" s="8"/>
      <c r="AF1024" s="8"/>
      <c r="AG1024" s="8"/>
      <c r="AH1024" s="8"/>
      <c r="AI1024" s="8"/>
      <c r="AJ1024" s="8"/>
      <c r="AK1024" s="8"/>
      <c r="AL1024" s="8"/>
      <c r="AM1024" s="8"/>
      <c r="AN1024" s="8"/>
      <c r="AO1024" s="8"/>
      <c r="AP1024" s="8"/>
      <c r="AQ1024" s="8"/>
      <c r="AR1024" s="8"/>
      <c r="AS1024" s="8"/>
      <c r="AT1024" s="8"/>
      <c r="AU1024" s="8"/>
      <c r="AV1024" s="8"/>
      <c r="AW1024" s="8"/>
      <c r="AX1024" s="8"/>
      <c r="AY1024" s="8"/>
      <c r="AZ1024" s="8"/>
      <c r="BA1024" s="8"/>
      <c r="BB1024" s="8"/>
      <c r="BC1024" s="8"/>
      <c r="BD1024" s="8"/>
      <c r="BE1024" s="8"/>
      <c r="BF1024" s="8"/>
      <c r="BG1024" s="8"/>
      <c r="BH1024" s="8"/>
      <c r="BI1024" s="8"/>
      <c r="BJ1024" s="8"/>
      <c r="BK1024" s="8"/>
      <c r="BL1024" s="8"/>
      <c r="BM1024" s="8"/>
      <c r="BN1024" s="8"/>
      <c r="BO1024" s="8"/>
      <c r="BP1024" s="8"/>
      <c r="BQ1024" s="8"/>
      <c r="BR1024" s="8"/>
      <c r="BS1024" s="8"/>
      <c r="BT1024" s="8"/>
      <c r="BU1024" s="8"/>
      <c r="BV1024" s="8"/>
      <c r="BW1024" s="8"/>
      <c r="BX1024" s="8"/>
      <c r="BY1024" s="8"/>
      <c r="BZ1024" s="8"/>
      <c r="CA1024" s="8"/>
      <c r="CB1024" s="8"/>
      <c r="CC1024" s="8"/>
      <c r="CD1024" s="8"/>
      <c r="CE1024" s="8"/>
      <c r="CF1024" s="8"/>
    </row>
    <row r="1025" spans="1:84" ht="15.75" customHeight="1" x14ac:dyDescent="0.25">
      <c r="A1025" s="8"/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8"/>
      <c r="M1025" s="8"/>
      <c r="N1025" s="8"/>
      <c r="O1025" s="8"/>
      <c r="P1025" s="8"/>
      <c r="Q1025" s="8"/>
      <c r="R1025" s="8"/>
      <c r="S1025" s="8"/>
      <c r="T1025" s="8"/>
      <c r="U1025" s="8"/>
      <c r="V1025" s="27"/>
      <c r="W1025" s="27"/>
      <c r="X1025" s="27"/>
      <c r="Y1025" s="27"/>
      <c r="Z1025" s="27"/>
      <c r="AA1025" s="8"/>
      <c r="AB1025" s="8"/>
      <c r="AC1025" s="8"/>
      <c r="AD1025" s="8"/>
      <c r="AE1025" s="8"/>
      <c r="AF1025" s="8"/>
      <c r="AG1025" s="8"/>
      <c r="AH1025" s="8"/>
      <c r="AI1025" s="8"/>
      <c r="AJ1025" s="8"/>
      <c r="AK1025" s="8"/>
      <c r="AL1025" s="8"/>
      <c r="AM1025" s="8"/>
      <c r="AN1025" s="8"/>
      <c r="AO1025" s="8"/>
      <c r="AP1025" s="8"/>
      <c r="AQ1025" s="8"/>
      <c r="AR1025" s="8"/>
      <c r="AS1025" s="8"/>
      <c r="AT1025" s="8"/>
      <c r="AU1025" s="8"/>
      <c r="AV1025" s="8"/>
      <c r="AW1025" s="8"/>
      <c r="AX1025" s="8"/>
      <c r="AY1025" s="8"/>
      <c r="AZ1025" s="8"/>
      <c r="BA1025" s="8"/>
      <c r="BB1025" s="8"/>
      <c r="BC1025" s="8"/>
      <c r="BD1025" s="8"/>
      <c r="BE1025" s="8"/>
      <c r="BF1025" s="8"/>
      <c r="BG1025" s="8"/>
      <c r="BH1025" s="8"/>
      <c r="BI1025" s="8"/>
      <c r="BJ1025" s="8"/>
      <c r="BK1025" s="8"/>
      <c r="BL1025" s="8"/>
      <c r="BM1025" s="8"/>
      <c r="BN1025" s="8"/>
      <c r="BO1025" s="8"/>
      <c r="BP1025" s="8"/>
      <c r="BQ1025" s="8"/>
      <c r="BR1025" s="8"/>
      <c r="BS1025" s="8"/>
      <c r="BT1025" s="8"/>
      <c r="BU1025" s="8"/>
      <c r="BV1025" s="8"/>
      <c r="BW1025" s="8"/>
      <c r="BX1025" s="8"/>
      <c r="BY1025" s="8"/>
      <c r="BZ1025" s="8"/>
      <c r="CA1025" s="8"/>
      <c r="CB1025" s="8"/>
      <c r="CC1025" s="8"/>
      <c r="CD1025" s="8"/>
      <c r="CE1025" s="8"/>
      <c r="CF1025" s="8"/>
    </row>
    <row r="1026" spans="1:84" ht="15.75" customHeight="1" x14ac:dyDescent="0.25">
      <c r="A1026" s="8"/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8"/>
      <c r="M1026" s="8"/>
      <c r="N1026" s="8"/>
      <c r="O1026" s="8"/>
      <c r="P1026" s="8"/>
      <c r="Q1026" s="8"/>
      <c r="R1026" s="8"/>
      <c r="S1026" s="8"/>
      <c r="T1026" s="8"/>
      <c r="U1026" s="8"/>
      <c r="V1026" s="27"/>
      <c r="W1026" s="27"/>
      <c r="X1026" s="27"/>
      <c r="Y1026" s="27"/>
      <c r="Z1026" s="27"/>
      <c r="AA1026" s="8"/>
      <c r="AB1026" s="8"/>
      <c r="AC1026" s="8"/>
      <c r="AD1026" s="8"/>
      <c r="AE1026" s="8"/>
      <c r="AF1026" s="8"/>
      <c r="AG1026" s="8"/>
      <c r="AH1026" s="8"/>
      <c r="AI1026" s="8"/>
      <c r="AJ1026" s="8"/>
      <c r="AK1026" s="8"/>
      <c r="AL1026" s="8"/>
      <c r="AM1026" s="8"/>
      <c r="AN1026" s="8"/>
      <c r="AO1026" s="8"/>
      <c r="AP1026" s="8"/>
      <c r="AQ1026" s="8"/>
      <c r="AR1026" s="8"/>
      <c r="AS1026" s="8"/>
      <c r="AT1026" s="8"/>
      <c r="AU1026" s="8"/>
      <c r="AV1026" s="8"/>
      <c r="AW1026" s="8"/>
      <c r="AX1026" s="8"/>
      <c r="AY1026" s="8"/>
      <c r="AZ1026" s="8"/>
      <c r="BA1026" s="8"/>
      <c r="BB1026" s="8"/>
      <c r="BC1026" s="8"/>
      <c r="BD1026" s="8"/>
      <c r="BE1026" s="8"/>
      <c r="BF1026" s="8"/>
      <c r="BG1026" s="8"/>
      <c r="BH1026" s="8"/>
      <c r="BI1026" s="8"/>
      <c r="BJ1026" s="8"/>
      <c r="BK1026" s="8"/>
      <c r="BL1026" s="8"/>
      <c r="BM1026" s="8"/>
      <c r="BN1026" s="8"/>
      <c r="BO1026" s="8"/>
      <c r="BP1026" s="8"/>
      <c r="BQ1026" s="8"/>
      <c r="BR1026" s="8"/>
      <c r="BS1026" s="8"/>
      <c r="BT1026" s="8"/>
      <c r="BU1026" s="8"/>
      <c r="BV1026" s="8"/>
      <c r="BW1026" s="8"/>
      <c r="BX1026" s="8"/>
      <c r="BY1026" s="8"/>
      <c r="BZ1026" s="8"/>
      <c r="CA1026" s="8"/>
      <c r="CB1026" s="8"/>
      <c r="CC1026" s="8"/>
      <c r="CD1026" s="8"/>
      <c r="CE1026" s="8"/>
      <c r="CF1026" s="8"/>
    </row>
    <row r="1027" spans="1:84" ht="15.75" customHeight="1" x14ac:dyDescent="0.25">
      <c r="A1027" s="8"/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8"/>
      <c r="M1027" s="8"/>
      <c r="N1027" s="8"/>
      <c r="O1027" s="8"/>
      <c r="P1027" s="8"/>
      <c r="Q1027" s="8"/>
      <c r="R1027" s="8"/>
      <c r="S1027" s="8"/>
      <c r="T1027" s="8"/>
      <c r="U1027" s="8"/>
      <c r="V1027" s="27"/>
      <c r="W1027" s="27"/>
      <c r="X1027" s="27"/>
      <c r="Y1027" s="27"/>
      <c r="Z1027" s="27"/>
      <c r="AA1027" s="8"/>
      <c r="AB1027" s="8"/>
      <c r="AC1027" s="8"/>
      <c r="AD1027" s="8"/>
      <c r="AE1027" s="8"/>
      <c r="AF1027" s="8"/>
      <c r="AG1027" s="8"/>
      <c r="AH1027" s="8"/>
      <c r="AI1027" s="8"/>
      <c r="AJ1027" s="8"/>
      <c r="AK1027" s="8"/>
      <c r="AL1027" s="8"/>
      <c r="AM1027" s="8"/>
      <c r="AN1027" s="8"/>
      <c r="AO1027" s="8"/>
      <c r="AP1027" s="8"/>
      <c r="AQ1027" s="8"/>
      <c r="AR1027" s="8"/>
      <c r="AS1027" s="8"/>
      <c r="AT1027" s="8"/>
      <c r="AU1027" s="8"/>
      <c r="AV1027" s="8"/>
      <c r="AW1027" s="8"/>
      <c r="AX1027" s="8"/>
      <c r="AY1027" s="8"/>
      <c r="AZ1027" s="8"/>
      <c r="BA1027" s="8"/>
      <c r="BB1027" s="8"/>
      <c r="BC1027" s="8"/>
      <c r="BD1027" s="8"/>
      <c r="BE1027" s="8"/>
      <c r="BF1027" s="8"/>
      <c r="BG1027" s="8"/>
      <c r="BH1027" s="8"/>
      <c r="BI1027" s="8"/>
      <c r="BJ1027" s="8"/>
      <c r="BK1027" s="8"/>
      <c r="BL1027" s="8"/>
      <c r="BM1027" s="8"/>
      <c r="BN1027" s="8"/>
      <c r="BO1027" s="8"/>
      <c r="BP1027" s="8"/>
      <c r="BQ1027" s="8"/>
      <c r="BR1027" s="8"/>
      <c r="BS1027" s="8"/>
      <c r="BT1027" s="8"/>
      <c r="BU1027" s="8"/>
      <c r="BV1027" s="8"/>
      <c r="BW1027" s="8"/>
      <c r="BX1027" s="8"/>
      <c r="BY1027" s="8"/>
      <c r="BZ1027" s="8"/>
      <c r="CA1027" s="8"/>
      <c r="CB1027" s="8"/>
      <c r="CC1027" s="8"/>
      <c r="CD1027" s="8"/>
      <c r="CE1027" s="8"/>
      <c r="CF1027" s="8"/>
    </row>
    <row r="1028" spans="1:84" ht="15.75" customHeight="1" x14ac:dyDescent="0.25">
      <c r="A1028" s="8"/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8"/>
      <c r="M1028" s="8"/>
      <c r="N1028" s="8"/>
      <c r="O1028" s="8"/>
      <c r="P1028" s="8"/>
      <c r="Q1028" s="8"/>
      <c r="R1028" s="8"/>
      <c r="S1028" s="8"/>
      <c r="T1028" s="8"/>
      <c r="U1028" s="8"/>
      <c r="V1028" s="27"/>
      <c r="W1028" s="27"/>
      <c r="X1028" s="27"/>
      <c r="Y1028" s="27"/>
      <c r="Z1028" s="27"/>
      <c r="AA1028" s="8"/>
      <c r="AB1028" s="8"/>
      <c r="AC1028" s="8"/>
      <c r="AD1028" s="8"/>
      <c r="AE1028" s="8"/>
      <c r="AF1028" s="8"/>
      <c r="AG1028" s="8"/>
      <c r="AH1028" s="8"/>
      <c r="AI1028" s="8"/>
      <c r="AJ1028" s="8"/>
      <c r="AK1028" s="8"/>
      <c r="AL1028" s="8"/>
      <c r="AM1028" s="8"/>
      <c r="AN1028" s="8"/>
      <c r="AO1028" s="8"/>
      <c r="AP1028" s="8"/>
      <c r="AQ1028" s="8"/>
      <c r="AR1028" s="8"/>
      <c r="AS1028" s="8"/>
      <c r="AT1028" s="8"/>
      <c r="AU1028" s="8"/>
      <c r="AV1028" s="8"/>
      <c r="AW1028" s="8"/>
      <c r="AX1028" s="8"/>
      <c r="AY1028" s="8"/>
      <c r="AZ1028" s="8"/>
      <c r="BA1028" s="8"/>
      <c r="BB1028" s="8"/>
      <c r="BC1028" s="8"/>
      <c r="BD1028" s="8"/>
      <c r="BE1028" s="8"/>
      <c r="BF1028" s="8"/>
      <c r="BG1028" s="8"/>
      <c r="BH1028" s="8"/>
      <c r="BI1028" s="8"/>
      <c r="BJ1028" s="8"/>
      <c r="BK1028" s="8"/>
      <c r="BL1028" s="8"/>
      <c r="BM1028" s="8"/>
      <c r="BN1028" s="8"/>
      <c r="BO1028" s="8"/>
      <c r="BP1028" s="8"/>
      <c r="BQ1028" s="8"/>
      <c r="BR1028" s="8"/>
      <c r="BS1028" s="8"/>
      <c r="BT1028" s="8"/>
      <c r="BU1028" s="8"/>
      <c r="BV1028" s="8"/>
      <c r="BW1028" s="8"/>
      <c r="BX1028" s="8"/>
      <c r="BY1028" s="8"/>
      <c r="BZ1028" s="8"/>
      <c r="CA1028" s="8"/>
      <c r="CB1028" s="8"/>
      <c r="CC1028" s="8"/>
      <c r="CD1028" s="8"/>
      <c r="CE1028" s="8"/>
      <c r="CF1028" s="8"/>
    </row>
    <row r="1029" spans="1:84" ht="15.75" customHeight="1" x14ac:dyDescent="0.25">
      <c r="A1029" s="8"/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8"/>
      <c r="M1029" s="8"/>
      <c r="N1029" s="8"/>
      <c r="O1029" s="8"/>
      <c r="P1029" s="8"/>
      <c r="Q1029" s="8"/>
      <c r="R1029" s="8"/>
      <c r="S1029" s="8"/>
      <c r="T1029" s="8"/>
      <c r="U1029" s="8"/>
      <c r="V1029" s="27"/>
      <c r="W1029" s="27"/>
      <c r="X1029" s="27"/>
      <c r="Y1029" s="27"/>
      <c r="Z1029" s="27"/>
      <c r="AA1029" s="8"/>
      <c r="AB1029" s="8"/>
      <c r="AC1029" s="8"/>
      <c r="AD1029" s="8"/>
      <c r="AE1029" s="8"/>
      <c r="AF1029" s="8"/>
      <c r="AG1029" s="8"/>
      <c r="AH1029" s="8"/>
      <c r="AI1029" s="8"/>
      <c r="AJ1029" s="8"/>
      <c r="AK1029" s="8"/>
      <c r="AL1029" s="8"/>
      <c r="AM1029" s="8"/>
      <c r="AN1029" s="8"/>
      <c r="AO1029" s="8"/>
      <c r="AP1029" s="8"/>
      <c r="AQ1029" s="8"/>
      <c r="AR1029" s="8"/>
      <c r="AS1029" s="8"/>
      <c r="AT1029" s="8"/>
      <c r="AU1029" s="8"/>
      <c r="AV1029" s="8"/>
      <c r="AW1029" s="8"/>
      <c r="AX1029" s="8"/>
      <c r="AY1029" s="8"/>
      <c r="AZ1029" s="8"/>
      <c r="BA1029" s="8"/>
      <c r="BB1029" s="8"/>
      <c r="BC1029" s="8"/>
      <c r="BD1029" s="8"/>
      <c r="BE1029" s="8"/>
      <c r="BF1029" s="8"/>
      <c r="BG1029" s="8"/>
      <c r="BH1029" s="8"/>
      <c r="BI1029" s="8"/>
      <c r="BJ1029" s="8"/>
      <c r="BK1029" s="8"/>
      <c r="BL1029" s="8"/>
      <c r="BM1029" s="8"/>
      <c r="BN1029" s="8"/>
      <c r="BO1029" s="8"/>
      <c r="BP1029" s="8"/>
      <c r="BQ1029" s="8"/>
      <c r="BR1029" s="8"/>
      <c r="BS1029" s="8"/>
      <c r="BT1029" s="8"/>
      <c r="BU1029" s="8"/>
      <c r="BV1029" s="8"/>
      <c r="BW1029" s="8"/>
      <c r="BX1029" s="8"/>
      <c r="BY1029" s="8"/>
      <c r="BZ1029" s="8"/>
      <c r="CA1029" s="8"/>
      <c r="CB1029" s="8"/>
      <c r="CC1029" s="8"/>
      <c r="CD1029" s="8"/>
      <c r="CE1029" s="8"/>
      <c r="CF1029" s="8"/>
    </row>
    <row r="1030" spans="1:84" ht="15.75" customHeight="1" x14ac:dyDescent="0.25">
      <c r="A1030" s="8"/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8"/>
      <c r="M1030" s="8"/>
      <c r="N1030" s="8"/>
      <c r="O1030" s="8"/>
      <c r="P1030" s="8"/>
      <c r="Q1030" s="8"/>
      <c r="R1030" s="8"/>
      <c r="S1030" s="8"/>
      <c r="T1030" s="8"/>
      <c r="U1030" s="8"/>
      <c r="V1030" s="27"/>
      <c r="W1030" s="27"/>
      <c r="X1030" s="27"/>
      <c r="Y1030" s="27"/>
      <c r="Z1030" s="27"/>
      <c r="AA1030" s="8"/>
      <c r="AB1030" s="8"/>
      <c r="AC1030" s="8"/>
      <c r="AD1030" s="8"/>
      <c r="AE1030" s="8"/>
      <c r="AF1030" s="8"/>
      <c r="AG1030" s="8"/>
      <c r="AH1030" s="8"/>
      <c r="AI1030" s="8"/>
      <c r="AJ1030" s="8"/>
      <c r="AK1030" s="8"/>
      <c r="AL1030" s="8"/>
      <c r="AM1030" s="8"/>
      <c r="AN1030" s="8"/>
      <c r="AO1030" s="8"/>
      <c r="AP1030" s="8"/>
      <c r="AQ1030" s="8"/>
      <c r="AR1030" s="8"/>
      <c r="AS1030" s="8"/>
      <c r="AT1030" s="8"/>
      <c r="AU1030" s="8"/>
      <c r="AV1030" s="8"/>
      <c r="AW1030" s="8"/>
      <c r="AX1030" s="8"/>
      <c r="AY1030" s="8"/>
      <c r="AZ1030" s="8"/>
      <c r="BA1030" s="8"/>
      <c r="BB1030" s="8"/>
      <c r="BC1030" s="8"/>
      <c r="BD1030" s="8"/>
      <c r="BE1030" s="8"/>
      <c r="BF1030" s="8"/>
      <c r="BG1030" s="8"/>
      <c r="BH1030" s="8"/>
      <c r="BI1030" s="8"/>
      <c r="BJ1030" s="8"/>
      <c r="BK1030" s="8"/>
      <c r="BL1030" s="8"/>
      <c r="BM1030" s="8"/>
      <c r="BN1030" s="8"/>
      <c r="BO1030" s="8"/>
      <c r="BP1030" s="8"/>
      <c r="BQ1030" s="8"/>
      <c r="BR1030" s="8"/>
      <c r="BS1030" s="8"/>
      <c r="BT1030" s="8"/>
      <c r="BU1030" s="8"/>
      <c r="BV1030" s="8"/>
      <c r="BW1030" s="8"/>
      <c r="BX1030" s="8"/>
      <c r="BY1030" s="8"/>
      <c r="BZ1030" s="8"/>
      <c r="CA1030" s="8"/>
      <c r="CB1030" s="8"/>
      <c r="CC1030" s="8"/>
      <c r="CD1030" s="8"/>
      <c r="CE1030" s="8"/>
      <c r="CF1030" s="8"/>
    </row>
    <row r="1031" spans="1:84" ht="15.75" customHeight="1" x14ac:dyDescent="0.25">
      <c r="A1031" s="8"/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8"/>
      <c r="M1031" s="8"/>
      <c r="N1031" s="8"/>
      <c r="O1031" s="8"/>
      <c r="P1031" s="8"/>
      <c r="Q1031" s="8"/>
      <c r="R1031" s="8"/>
      <c r="S1031" s="8"/>
      <c r="T1031" s="8"/>
      <c r="U1031" s="8"/>
      <c r="V1031" s="27"/>
      <c r="W1031" s="27"/>
      <c r="X1031" s="27"/>
      <c r="Y1031" s="27"/>
      <c r="Z1031" s="27"/>
      <c r="AA1031" s="8"/>
      <c r="AB1031" s="8"/>
      <c r="AC1031" s="8"/>
      <c r="AD1031" s="8"/>
      <c r="AE1031" s="8"/>
      <c r="AF1031" s="8"/>
      <c r="AG1031" s="8"/>
      <c r="AH1031" s="8"/>
      <c r="AI1031" s="8"/>
      <c r="AJ1031" s="8"/>
      <c r="AK1031" s="8"/>
      <c r="AL1031" s="8"/>
      <c r="AM1031" s="8"/>
      <c r="AN1031" s="8"/>
      <c r="AO1031" s="8"/>
      <c r="AP1031" s="8"/>
      <c r="AQ1031" s="8"/>
      <c r="AR1031" s="8"/>
      <c r="AS1031" s="8"/>
      <c r="AT1031" s="8"/>
      <c r="AU1031" s="8"/>
      <c r="AV1031" s="8"/>
      <c r="AW1031" s="8"/>
      <c r="AX1031" s="8"/>
      <c r="AY1031" s="8"/>
      <c r="AZ1031" s="8"/>
      <c r="BA1031" s="8"/>
      <c r="BB1031" s="8"/>
      <c r="BC1031" s="8"/>
      <c r="BD1031" s="8"/>
      <c r="BE1031" s="8"/>
      <c r="BF1031" s="8"/>
      <c r="BG1031" s="8"/>
      <c r="BH1031" s="8"/>
      <c r="BI1031" s="8"/>
      <c r="BJ1031" s="8"/>
      <c r="BK1031" s="8"/>
      <c r="BL1031" s="8"/>
      <c r="BM1031" s="8"/>
      <c r="BN1031" s="8"/>
      <c r="BO1031" s="8"/>
      <c r="BP1031" s="8"/>
      <c r="BQ1031" s="8"/>
      <c r="BR1031" s="8"/>
      <c r="BS1031" s="8"/>
      <c r="BT1031" s="8"/>
      <c r="BU1031" s="8"/>
      <c r="BV1031" s="8"/>
      <c r="BW1031" s="8"/>
      <c r="BX1031" s="8"/>
      <c r="BY1031" s="8"/>
      <c r="BZ1031" s="8"/>
      <c r="CA1031" s="8"/>
      <c r="CB1031" s="8"/>
      <c r="CC1031" s="8"/>
      <c r="CD1031" s="8"/>
      <c r="CE1031" s="8"/>
      <c r="CF1031" s="8"/>
    </row>
    <row r="1032" spans="1:84" ht="15.75" customHeight="1" x14ac:dyDescent="0.25">
      <c r="A1032" s="8"/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8"/>
      <c r="M1032" s="8"/>
      <c r="N1032" s="8"/>
      <c r="O1032" s="8"/>
      <c r="P1032" s="8"/>
      <c r="Q1032" s="8"/>
      <c r="R1032" s="8"/>
      <c r="S1032" s="8"/>
      <c r="T1032" s="8"/>
      <c r="U1032" s="8"/>
      <c r="V1032" s="27"/>
      <c r="W1032" s="27"/>
      <c r="X1032" s="27"/>
      <c r="Y1032" s="27"/>
      <c r="Z1032" s="27"/>
      <c r="AA1032" s="8"/>
      <c r="AB1032" s="8"/>
      <c r="AC1032" s="8"/>
      <c r="AD1032" s="8"/>
      <c r="AE1032" s="8"/>
      <c r="AF1032" s="8"/>
      <c r="AG1032" s="8"/>
      <c r="AH1032" s="8"/>
      <c r="AI1032" s="8"/>
      <c r="AJ1032" s="8"/>
      <c r="AK1032" s="8"/>
      <c r="AL1032" s="8"/>
      <c r="AM1032" s="8"/>
      <c r="AN1032" s="8"/>
      <c r="AO1032" s="8"/>
      <c r="AP1032" s="8"/>
      <c r="AQ1032" s="8"/>
      <c r="AR1032" s="8"/>
      <c r="AS1032" s="8"/>
      <c r="AT1032" s="8"/>
      <c r="AU1032" s="8"/>
      <c r="AV1032" s="8"/>
      <c r="AW1032" s="8"/>
      <c r="AX1032" s="8"/>
      <c r="AY1032" s="8"/>
      <c r="AZ1032" s="8"/>
      <c r="BA1032" s="8"/>
      <c r="BB1032" s="8"/>
      <c r="BC1032" s="8"/>
      <c r="BD1032" s="8"/>
      <c r="BE1032" s="8"/>
      <c r="BF1032" s="8"/>
      <c r="BG1032" s="8"/>
      <c r="BH1032" s="8"/>
      <c r="BI1032" s="8"/>
      <c r="BJ1032" s="8"/>
      <c r="BK1032" s="8"/>
      <c r="BL1032" s="8"/>
      <c r="BM1032" s="8"/>
      <c r="BN1032" s="8"/>
      <c r="BO1032" s="8"/>
      <c r="BP1032" s="8"/>
      <c r="BQ1032" s="8"/>
      <c r="BR1032" s="8"/>
      <c r="BS1032" s="8"/>
      <c r="BT1032" s="8"/>
      <c r="BU1032" s="8"/>
      <c r="BV1032" s="8"/>
      <c r="BW1032" s="8"/>
      <c r="BX1032" s="8"/>
      <c r="BY1032" s="8"/>
      <c r="BZ1032" s="8"/>
      <c r="CA1032" s="8"/>
      <c r="CB1032" s="8"/>
      <c r="CC1032" s="8"/>
      <c r="CD1032" s="8"/>
      <c r="CE1032" s="8"/>
      <c r="CF1032" s="8"/>
    </row>
    <row r="1033" spans="1:84" ht="15.75" customHeight="1" x14ac:dyDescent="0.25">
      <c r="A1033" s="8"/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8"/>
      <c r="M1033" s="8"/>
      <c r="N1033" s="8"/>
      <c r="O1033" s="8"/>
      <c r="P1033" s="8"/>
      <c r="Q1033" s="8"/>
      <c r="R1033" s="8"/>
      <c r="S1033" s="8"/>
      <c r="T1033" s="8"/>
      <c r="U1033" s="8"/>
      <c r="V1033" s="27"/>
      <c r="W1033" s="27"/>
      <c r="X1033" s="27"/>
      <c r="Y1033" s="27"/>
      <c r="Z1033" s="27"/>
      <c r="AA1033" s="8"/>
      <c r="AB1033" s="8"/>
      <c r="AC1033" s="8"/>
      <c r="AD1033" s="8"/>
      <c r="AE1033" s="8"/>
      <c r="AF1033" s="8"/>
      <c r="AG1033" s="8"/>
      <c r="AH1033" s="8"/>
      <c r="AI1033" s="8"/>
      <c r="AJ1033" s="8"/>
      <c r="AK1033" s="8"/>
      <c r="AL1033" s="8"/>
      <c r="AM1033" s="8"/>
      <c r="AN1033" s="8"/>
      <c r="AO1033" s="8"/>
      <c r="AP1033" s="8"/>
      <c r="AQ1033" s="8"/>
      <c r="AR1033" s="8"/>
      <c r="AS1033" s="8"/>
      <c r="AT1033" s="8"/>
      <c r="AU1033" s="8"/>
      <c r="AV1033" s="8"/>
      <c r="AW1033" s="8"/>
      <c r="AX1033" s="8"/>
      <c r="AY1033" s="8"/>
      <c r="AZ1033" s="8"/>
      <c r="BA1033" s="8"/>
      <c r="BB1033" s="8"/>
      <c r="BC1033" s="8"/>
      <c r="BD1033" s="8"/>
      <c r="BE1033" s="8"/>
      <c r="BF1033" s="8"/>
      <c r="BG1033" s="8"/>
      <c r="BH1033" s="8"/>
      <c r="BI1033" s="8"/>
      <c r="BJ1033" s="8"/>
      <c r="BK1033" s="8"/>
      <c r="BL1033" s="8"/>
      <c r="BM1033" s="8"/>
      <c r="BN1033" s="8"/>
      <c r="BO1033" s="8"/>
      <c r="BP1033" s="8"/>
      <c r="BQ1033" s="8"/>
      <c r="BR1033" s="8"/>
      <c r="BS1033" s="8"/>
      <c r="BT1033" s="8"/>
      <c r="BU1033" s="8"/>
      <c r="BV1033" s="8"/>
      <c r="BW1033" s="8"/>
      <c r="BX1033" s="8"/>
      <c r="BY1033" s="8"/>
      <c r="BZ1033" s="8"/>
      <c r="CA1033" s="8"/>
      <c r="CB1033" s="8"/>
      <c r="CC1033" s="8"/>
      <c r="CD1033" s="8"/>
      <c r="CE1033" s="8"/>
      <c r="CF1033" s="8"/>
    </row>
    <row r="1034" spans="1:84" ht="15.75" customHeight="1" x14ac:dyDescent="0.25">
      <c r="A1034" s="8"/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8"/>
      <c r="M1034" s="8"/>
      <c r="N1034" s="8"/>
      <c r="O1034" s="8"/>
      <c r="P1034" s="8"/>
      <c r="Q1034" s="8"/>
      <c r="R1034" s="8"/>
      <c r="S1034" s="8"/>
      <c r="T1034" s="8"/>
      <c r="U1034" s="8"/>
      <c r="V1034" s="27"/>
      <c r="W1034" s="27"/>
      <c r="X1034" s="27"/>
      <c r="Y1034" s="27"/>
      <c r="Z1034" s="27"/>
      <c r="AA1034" s="8"/>
      <c r="AB1034" s="8"/>
      <c r="AC1034" s="8"/>
      <c r="AD1034" s="8"/>
      <c r="AE1034" s="8"/>
      <c r="AF1034" s="8"/>
      <c r="AG1034" s="8"/>
      <c r="AH1034" s="8"/>
      <c r="AI1034" s="8"/>
      <c r="AJ1034" s="8"/>
      <c r="AK1034" s="8"/>
      <c r="AL1034" s="8"/>
      <c r="AM1034" s="8"/>
      <c r="AN1034" s="8"/>
      <c r="AO1034" s="8"/>
      <c r="AP1034" s="8"/>
      <c r="AQ1034" s="8"/>
      <c r="AR1034" s="8"/>
      <c r="AS1034" s="8"/>
      <c r="AT1034" s="8"/>
      <c r="AU1034" s="8"/>
      <c r="AV1034" s="8"/>
      <c r="AW1034" s="8"/>
      <c r="AX1034" s="8"/>
      <c r="AY1034" s="8"/>
      <c r="AZ1034" s="8"/>
      <c r="BA1034" s="8"/>
      <c r="BB1034" s="8"/>
      <c r="BC1034" s="8"/>
      <c r="BD1034" s="8"/>
      <c r="BE1034" s="8"/>
      <c r="BF1034" s="8"/>
      <c r="BG1034" s="8"/>
      <c r="BH1034" s="8"/>
      <c r="BI1034" s="8"/>
      <c r="BJ1034" s="8"/>
      <c r="BK1034" s="8"/>
      <c r="BL1034" s="8"/>
      <c r="BM1034" s="8"/>
      <c r="BN1034" s="8"/>
      <c r="BO1034" s="8"/>
      <c r="BP1034" s="8"/>
      <c r="BQ1034" s="8"/>
      <c r="BR1034" s="8"/>
      <c r="BS1034" s="8"/>
      <c r="BT1034" s="8"/>
      <c r="BU1034" s="8"/>
      <c r="BV1034" s="8"/>
      <c r="BW1034" s="8"/>
      <c r="BX1034" s="8"/>
      <c r="BY1034" s="8"/>
      <c r="BZ1034" s="8"/>
      <c r="CA1034" s="8"/>
      <c r="CB1034" s="8"/>
      <c r="CC1034" s="8"/>
      <c r="CD1034" s="8"/>
      <c r="CE1034" s="8"/>
      <c r="CF1034" s="8"/>
    </row>
    <row r="1035" spans="1:84" ht="15.75" customHeight="1" x14ac:dyDescent="0.25">
      <c r="A1035" s="8"/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  <c r="M1035" s="8"/>
      <c r="N1035" s="8"/>
      <c r="O1035" s="8"/>
      <c r="P1035" s="8"/>
      <c r="Q1035" s="8"/>
      <c r="R1035" s="8"/>
      <c r="S1035" s="8"/>
      <c r="T1035" s="8"/>
      <c r="U1035" s="8"/>
      <c r="V1035" s="27"/>
      <c r="W1035" s="27"/>
      <c r="X1035" s="27"/>
      <c r="Y1035" s="27"/>
      <c r="Z1035" s="27"/>
      <c r="AA1035" s="8"/>
      <c r="AB1035" s="8"/>
      <c r="AC1035" s="8"/>
      <c r="AD1035" s="8"/>
      <c r="AE1035" s="8"/>
      <c r="AF1035" s="8"/>
      <c r="AG1035" s="8"/>
      <c r="AH1035" s="8"/>
      <c r="AI1035" s="8"/>
      <c r="AJ1035" s="8"/>
      <c r="AK1035" s="8"/>
      <c r="AL1035" s="8"/>
      <c r="AM1035" s="8"/>
      <c r="AN1035" s="8"/>
      <c r="AO1035" s="8"/>
      <c r="AP1035" s="8"/>
      <c r="AQ1035" s="8"/>
      <c r="AR1035" s="8"/>
      <c r="AS1035" s="8"/>
      <c r="AT1035" s="8"/>
      <c r="AU1035" s="8"/>
      <c r="AV1035" s="8"/>
      <c r="AW1035" s="8"/>
      <c r="AX1035" s="8"/>
      <c r="AY1035" s="8"/>
      <c r="AZ1035" s="8"/>
      <c r="BA1035" s="8"/>
      <c r="BB1035" s="8"/>
      <c r="BC1035" s="8"/>
      <c r="BD1035" s="8"/>
      <c r="BE1035" s="8"/>
      <c r="BF1035" s="8"/>
      <c r="BG1035" s="8"/>
      <c r="BH1035" s="8"/>
      <c r="BI1035" s="8"/>
      <c r="BJ1035" s="8"/>
      <c r="BK1035" s="8"/>
      <c r="BL1035" s="8"/>
      <c r="BM1035" s="8"/>
      <c r="BN1035" s="8"/>
      <c r="BO1035" s="8"/>
      <c r="BP1035" s="8"/>
      <c r="BQ1035" s="8"/>
      <c r="BR1035" s="8"/>
      <c r="BS1035" s="8"/>
      <c r="BT1035" s="8"/>
      <c r="BU1035" s="8"/>
      <c r="BV1035" s="8"/>
      <c r="BW1035" s="8"/>
      <c r="BX1035" s="8"/>
      <c r="BY1035" s="8"/>
      <c r="BZ1035" s="8"/>
      <c r="CA1035" s="8"/>
      <c r="CB1035" s="8"/>
      <c r="CC1035" s="8"/>
      <c r="CD1035" s="8"/>
      <c r="CE1035" s="8"/>
      <c r="CF1035" s="8"/>
    </row>
    <row r="1036" spans="1:84" ht="15.75" customHeight="1" x14ac:dyDescent="0.25">
      <c r="A1036" s="8"/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8"/>
      <c r="M1036" s="8"/>
      <c r="N1036" s="8"/>
      <c r="O1036" s="8"/>
      <c r="P1036" s="8"/>
      <c r="Q1036" s="8"/>
      <c r="R1036" s="8"/>
      <c r="S1036" s="8"/>
      <c r="T1036" s="8"/>
      <c r="U1036" s="8"/>
      <c r="V1036" s="27"/>
      <c r="W1036" s="27"/>
      <c r="X1036" s="27"/>
      <c r="Y1036" s="27"/>
      <c r="Z1036" s="27"/>
      <c r="AA1036" s="8"/>
      <c r="AB1036" s="8"/>
      <c r="AC1036" s="8"/>
      <c r="AD1036" s="8"/>
      <c r="AE1036" s="8"/>
      <c r="AF1036" s="8"/>
      <c r="AG1036" s="8"/>
      <c r="AH1036" s="8"/>
      <c r="AI1036" s="8"/>
      <c r="AJ1036" s="8"/>
      <c r="AK1036" s="8"/>
      <c r="AL1036" s="8"/>
      <c r="AM1036" s="8"/>
      <c r="AN1036" s="8"/>
      <c r="AO1036" s="8"/>
      <c r="AP1036" s="8"/>
      <c r="AQ1036" s="8"/>
      <c r="AR1036" s="8"/>
      <c r="AS1036" s="8"/>
      <c r="AT1036" s="8"/>
      <c r="AU1036" s="8"/>
      <c r="AV1036" s="8"/>
      <c r="AW1036" s="8"/>
      <c r="AX1036" s="8"/>
      <c r="AY1036" s="8"/>
      <c r="AZ1036" s="8"/>
      <c r="BA1036" s="8"/>
      <c r="BB1036" s="8"/>
      <c r="BC1036" s="8"/>
      <c r="BD1036" s="8"/>
      <c r="BE1036" s="8"/>
      <c r="BF1036" s="8"/>
      <c r="BG1036" s="8"/>
      <c r="BH1036" s="8"/>
      <c r="BI1036" s="8"/>
      <c r="BJ1036" s="8"/>
      <c r="BK1036" s="8"/>
      <c r="BL1036" s="8"/>
      <c r="BM1036" s="8"/>
      <c r="BN1036" s="8"/>
      <c r="BO1036" s="8"/>
      <c r="BP1036" s="8"/>
      <c r="BQ1036" s="8"/>
      <c r="BR1036" s="8"/>
      <c r="BS1036" s="8"/>
      <c r="BT1036" s="8"/>
      <c r="BU1036" s="8"/>
      <c r="BV1036" s="8"/>
      <c r="BW1036" s="8"/>
      <c r="BX1036" s="8"/>
      <c r="BY1036" s="8"/>
      <c r="BZ1036" s="8"/>
      <c r="CA1036" s="8"/>
      <c r="CB1036" s="8"/>
      <c r="CC1036" s="8"/>
      <c r="CD1036" s="8"/>
      <c r="CE1036" s="8"/>
      <c r="CF1036" s="8"/>
    </row>
    <row r="1037" spans="1:84" ht="15.75" customHeight="1" x14ac:dyDescent="0.25">
      <c r="A1037" s="8"/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8"/>
      <c r="M1037" s="8"/>
      <c r="N1037" s="8"/>
      <c r="O1037" s="8"/>
      <c r="P1037" s="8"/>
      <c r="Q1037" s="8"/>
      <c r="R1037" s="8"/>
      <c r="S1037" s="8"/>
      <c r="T1037" s="8"/>
      <c r="U1037" s="8"/>
      <c r="V1037" s="27"/>
      <c r="W1037" s="27"/>
      <c r="X1037" s="27"/>
      <c r="Y1037" s="27"/>
      <c r="Z1037" s="27"/>
      <c r="AA1037" s="8"/>
      <c r="AB1037" s="8"/>
      <c r="AC1037" s="8"/>
      <c r="AD1037" s="8"/>
      <c r="AE1037" s="8"/>
      <c r="AF1037" s="8"/>
      <c r="AG1037" s="8"/>
      <c r="AH1037" s="8"/>
      <c r="AI1037" s="8"/>
      <c r="AJ1037" s="8"/>
      <c r="AK1037" s="8"/>
      <c r="AL1037" s="8"/>
      <c r="AM1037" s="8"/>
      <c r="AN1037" s="8"/>
      <c r="AO1037" s="8"/>
      <c r="AP1037" s="8"/>
      <c r="AQ1037" s="8"/>
      <c r="AR1037" s="8"/>
      <c r="AS1037" s="8"/>
      <c r="AT1037" s="8"/>
      <c r="AU1037" s="8"/>
      <c r="AV1037" s="8"/>
      <c r="AW1037" s="8"/>
      <c r="AX1037" s="8"/>
      <c r="AY1037" s="8"/>
      <c r="AZ1037" s="8"/>
      <c r="BA1037" s="8"/>
      <c r="BB1037" s="8"/>
      <c r="BC1037" s="8"/>
      <c r="BD1037" s="8"/>
      <c r="BE1037" s="8"/>
      <c r="BF1037" s="8"/>
      <c r="BG1037" s="8"/>
      <c r="BH1037" s="8"/>
      <c r="BI1037" s="8"/>
      <c r="BJ1037" s="8"/>
      <c r="BK1037" s="8"/>
      <c r="BL1037" s="8"/>
      <c r="BM1037" s="8"/>
      <c r="BN1037" s="8"/>
      <c r="BO1037" s="8"/>
      <c r="BP1037" s="8"/>
      <c r="BQ1037" s="8"/>
      <c r="BR1037" s="8"/>
      <c r="BS1037" s="8"/>
      <c r="BT1037" s="8"/>
      <c r="BU1037" s="8"/>
      <c r="BV1037" s="8"/>
      <c r="BW1037" s="8"/>
      <c r="BX1037" s="8"/>
      <c r="BY1037" s="8"/>
      <c r="BZ1037" s="8"/>
      <c r="CA1037" s="8"/>
      <c r="CB1037" s="8"/>
      <c r="CC1037" s="8"/>
      <c r="CD1037" s="8"/>
      <c r="CE1037" s="8"/>
      <c r="CF1037" s="8"/>
    </row>
    <row r="1038" spans="1:84" ht="15.75" customHeight="1" x14ac:dyDescent="0.25">
      <c r="A1038" s="8"/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8"/>
      <c r="M1038" s="8"/>
      <c r="N1038" s="8"/>
      <c r="O1038" s="8"/>
      <c r="P1038" s="8"/>
      <c r="Q1038" s="8"/>
      <c r="R1038" s="8"/>
      <c r="S1038" s="8"/>
      <c r="T1038" s="8"/>
      <c r="U1038" s="8"/>
      <c r="V1038" s="27"/>
      <c r="W1038" s="27"/>
      <c r="X1038" s="27"/>
      <c r="Y1038" s="27"/>
      <c r="Z1038" s="27"/>
      <c r="AA1038" s="8"/>
      <c r="AB1038" s="8"/>
      <c r="AC1038" s="8"/>
      <c r="AD1038" s="8"/>
      <c r="AE1038" s="8"/>
      <c r="AF1038" s="8"/>
      <c r="AG1038" s="8"/>
      <c r="AH1038" s="8"/>
      <c r="AI1038" s="8"/>
      <c r="AJ1038" s="8"/>
      <c r="AK1038" s="8"/>
      <c r="AL1038" s="8"/>
      <c r="AM1038" s="8"/>
      <c r="AN1038" s="8"/>
      <c r="AO1038" s="8"/>
      <c r="AP1038" s="8"/>
      <c r="AQ1038" s="8"/>
      <c r="AR1038" s="8"/>
      <c r="AS1038" s="8"/>
      <c r="AT1038" s="8"/>
      <c r="AU1038" s="8"/>
      <c r="AV1038" s="8"/>
      <c r="AW1038" s="8"/>
      <c r="AX1038" s="8"/>
      <c r="AY1038" s="8"/>
      <c r="AZ1038" s="8"/>
      <c r="BA1038" s="8"/>
      <c r="BB1038" s="8"/>
      <c r="BC1038" s="8"/>
      <c r="BD1038" s="8"/>
      <c r="BE1038" s="8"/>
      <c r="BF1038" s="8"/>
      <c r="BG1038" s="8"/>
      <c r="BH1038" s="8"/>
      <c r="BI1038" s="8"/>
      <c r="BJ1038" s="8"/>
      <c r="BK1038" s="8"/>
      <c r="BL1038" s="8"/>
      <c r="BM1038" s="8"/>
      <c r="BN1038" s="8"/>
      <c r="BO1038" s="8"/>
      <c r="BP1038" s="8"/>
      <c r="BQ1038" s="8"/>
      <c r="BR1038" s="8"/>
      <c r="BS1038" s="8"/>
      <c r="BT1038" s="8"/>
      <c r="BU1038" s="8"/>
      <c r="BV1038" s="8"/>
      <c r="BW1038" s="8"/>
      <c r="BX1038" s="8"/>
      <c r="BY1038" s="8"/>
      <c r="BZ1038" s="8"/>
      <c r="CA1038" s="8"/>
      <c r="CB1038" s="8"/>
      <c r="CC1038" s="8"/>
      <c r="CD1038" s="8"/>
      <c r="CE1038" s="8"/>
      <c r="CF1038" s="8"/>
    </row>
    <row r="1039" spans="1:84" ht="15.75" customHeight="1" x14ac:dyDescent="0.25">
      <c r="A1039" s="8"/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8"/>
      <c r="M1039" s="8"/>
      <c r="N1039" s="8"/>
      <c r="O1039" s="8"/>
      <c r="P1039" s="8"/>
      <c r="Q1039" s="8"/>
      <c r="R1039" s="8"/>
      <c r="S1039" s="8"/>
      <c r="T1039" s="8"/>
      <c r="U1039" s="8"/>
      <c r="V1039" s="27"/>
      <c r="W1039" s="27"/>
      <c r="X1039" s="27"/>
      <c r="Y1039" s="27"/>
      <c r="Z1039" s="27"/>
      <c r="AA1039" s="8"/>
      <c r="AB1039" s="8"/>
      <c r="AC1039" s="8"/>
      <c r="AD1039" s="8"/>
      <c r="AE1039" s="8"/>
      <c r="AF1039" s="8"/>
      <c r="AG1039" s="8"/>
      <c r="AH1039" s="8"/>
      <c r="AI1039" s="8"/>
      <c r="AJ1039" s="8"/>
      <c r="AK1039" s="8"/>
      <c r="AL1039" s="8"/>
      <c r="AM1039" s="8"/>
      <c r="AN1039" s="8"/>
      <c r="AO1039" s="8"/>
      <c r="AP1039" s="8"/>
      <c r="AQ1039" s="8"/>
      <c r="AR1039" s="8"/>
      <c r="AS1039" s="8"/>
      <c r="AT1039" s="8"/>
      <c r="AU1039" s="8"/>
      <c r="AV1039" s="8"/>
      <c r="AW1039" s="8"/>
      <c r="AX1039" s="8"/>
      <c r="AY1039" s="8"/>
      <c r="AZ1039" s="8"/>
      <c r="BA1039" s="8"/>
      <c r="BB1039" s="8"/>
      <c r="BC1039" s="8"/>
      <c r="BD1039" s="8"/>
      <c r="BE1039" s="8"/>
      <c r="BF1039" s="8"/>
      <c r="BG1039" s="8"/>
      <c r="BH1039" s="8"/>
      <c r="BI1039" s="8"/>
      <c r="BJ1039" s="8"/>
      <c r="BK1039" s="8"/>
      <c r="BL1039" s="8"/>
      <c r="BM1039" s="8"/>
      <c r="BN1039" s="8"/>
      <c r="BO1039" s="8"/>
      <c r="BP1039" s="8"/>
      <c r="BQ1039" s="8"/>
      <c r="BR1039" s="8"/>
      <c r="BS1039" s="8"/>
      <c r="BT1039" s="8"/>
      <c r="BU1039" s="8"/>
      <c r="BV1039" s="8"/>
      <c r="BW1039" s="8"/>
      <c r="BX1039" s="8"/>
      <c r="BY1039" s="8"/>
      <c r="BZ1039" s="8"/>
      <c r="CA1039" s="8"/>
      <c r="CB1039" s="8"/>
      <c r="CC1039" s="8"/>
      <c r="CD1039" s="8"/>
      <c r="CE1039" s="8"/>
      <c r="CF1039" s="8"/>
    </row>
    <row r="1040" spans="1:84" ht="15.75" customHeight="1" x14ac:dyDescent="0.25">
      <c r="A1040" s="8"/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8"/>
      <c r="M1040" s="8"/>
      <c r="N1040" s="8"/>
      <c r="O1040" s="8"/>
      <c r="P1040" s="8"/>
      <c r="Q1040" s="8"/>
      <c r="R1040" s="8"/>
      <c r="S1040" s="8"/>
      <c r="T1040" s="8"/>
      <c r="U1040" s="8"/>
      <c r="V1040" s="27"/>
      <c r="W1040" s="27"/>
      <c r="X1040" s="27"/>
      <c r="Y1040" s="27"/>
      <c r="Z1040" s="27"/>
      <c r="AA1040" s="8"/>
      <c r="AB1040" s="8"/>
      <c r="AC1040" s="8"/>
      <c r="AD1040" s="8"/>
      <c r="AE1040" s="8"/>
      <c r="AF1040" s="8"/>
      <c r="AG1040" s="8"/>
      <c r="AH1040" s="8"/>
      <c r="AI1040" s="8"/>
      <c r="AJ1040" s="8"/>
      <c r="AK1040" s="8"/>
      <c r="AL1040" s="8"/>
      <c r="AM1040" s="8"/>
      <c r="AN1040" s="8"/>
      <c r="AO1040" s="8"/>
      <c r="AP1040" s="8"/>
      <c r="AQ1040" s="8"/>
      <c r="AR1040" s="8"/>
      <c r="AS1040" s="8"/>
      <c r="AT1040" s="8"/>
      <c r="AU1040" s="8"/>
      <c r="AV1040" s="8"/>
      <c r="AW1040" s="8"/>
      <c r="AX1040" s="8"/>
      <c r="AY1040" s="8"/>
      <c r="AZ1040" s="8"/>
      <c r="BA1040" s="8"/>
      <c r="BB1040" s="8"/>
      <c r="BC1040" s="8"/>
      <c r="BD1040" s="8"/>
      <c r="BE1040" s="8"/>
      <c r="BF1040" s="8"/>
      <c r="BG1040" s="8"/>
      <c r="BH1040" s="8"/>
      <c r="BI1040" s="8"/>
      <c r="BJ1040" s="8"/>
      <c r="BK1040" s="8"/>
      <c r="BL1040" s="8"/>
      <c r="BM1040" s="8"/>
      <c r="BN1040" s="8"/>
      <c r="BO1040" s="8"/>
      <c r="BP1040" s="8"/>
      <c r="BQ1040" s="8"/>
      <c r="BR1040" s="8"/>
      <c r="BS1040" s="8"/>
      <c r="BT1040" s="8"/>
      <c r="BU1040" s="8"/>
      <c r="BV1040" s="8"/>
      <c r="BW1040" s="8"/>
      <c r="BX1040" s="8"/>
      <c r="BY1040" s="8"/>
      <c r="BZ1040" s="8"/>
      <c r="CA1040" s="8"/>
      <c r="CB1040" s="8"/>
      <c r="CC1040" s="8"/>
      <c r="CD1040" s="8"/>
      <c r="CE1040" s="8"/>
      <c r="CF1040" s="8"/>
    </row>
  </sheetData>
  <sheetProtection algorithmName="SHA-512" hashValue="W0thcqLXvESa6Ibnyf5OnyzccqNpvefbZAMNSSxXLYwttjNXE5CWk2JGsMVqVmJAuvajWYgMxTFyDSS1zlz3dA==" saltValue="iIGu/HcJxZiSRhqPTV9rDw==" spinCount="100000" sheet="1" objects="1" scenarios="1" formatCells="0" formatColumns="0" autoFilter="0"/>
  <protectedRanges>
    <protectedRange sqref="A14:K15 B16:K73 A16:A113" name="Range18"/>
    <protectedRange sqref="I2:L3" name="Range16"/>
    <protectedRange sqref="O2" name="Range15"/>
    <protectedRange sqref="I6" name="Range14"/>
    <protectedRange sqref="O2" name="Range13"/>
    <protectedRange sqref="I2:Q4" name="Range12"/>
    <protectedRange sqref="N11:S13" name="Range10"/>
    <protectedRange sqref="B14:K73" name="Range1"/>
    <protectedRange sqref="D11:K13" name="Range2"/>
    <protectedRange sqref="N11:S73" name="Range3"/>
    <protectedRange sqref="V11:AA73" name="Range4"/>
    <protectedRange sqref="AD12:AD73" name="Range5"/>
    <protectedRange sqref="AJ11:AQ73" name="Range6"/>
    <protectedRange sqref="AT11:AY73" name="Range7"/>
    <protectedRange sqref="BB11:BG73" name="Range8"/>
    <protectedRange sqref="BJ12:BJ73" name="Range9"/>
    <protectedRange sqref="N11:S13" name="Range11"/>
    <protectedRange sqref="I6:Q6" name="Range17"/>
    <protectedRange sqref="B74:K113" name="Range18_1"/>
    <protectedRange sqref="B74:K113" name="Range1_1"/>
    <protectedRange sqref="N74:S113" name="Range3_1"/>
    <protectedRange sqref="V74:AA113" name="Range4_1"/>
    <protectedRange sqref="AD74:AD113" name="Range5_1"/>
    <protectedRange sqref="AJ74:AQ113" name="Range6_1"/>
    <protectedRange sqref="AT74:AY113" name="Range7_1"/>
    <protectedRange sqref="BB74:BG113" name="Range8_1"/>
    <protectedRange sqref="BJ74:BJ113" name="Range9_1"/>
  </protectedRanges>
  <mergeCells count="141">
    <mergeCell ref="K122:M122"/>
    <mergeCell ref="N122:O122"/>
    <mergeCell ref="F119:K119"/>
    <mergeCell ref="AL119:AQ119"/>
    <mergeCell ref="Q119:V119"/>
    <mergeCell ref="AA119:AF119"/>
    <mergeCell ref="BG118:BL118"/>
    <mergeCell ref="AW119:BB119"/>
    <mergeCell ref="BG119:BL119"/>
    <mergeCell ref="F118:K118"/>
    <mergeCell ref="AL118:AQ118"/>
    <mergeCell ref="A115:C116"/>
    <mergeCell ref="A117:C118"/>
    <mergeCell ref="F117:K117"/>
    <mergeCell ref="AL117:AQ117"/>
    <mergeCell ref="Q117:V117"/>
    <mergeCell ref="Q118:V118"/>
    <mergeCell ref="AA117:AF117"/>
    <mergeCell ref="AA118:AF118"/>
    <mergeCell ref="BR9:BR13"/>
    <mergeCell ref="AW117:BB117"/>
    <mergeCell ref="BG117:BL117"/>
    <mergeCell ref="AW118:BB118"/>
    <mergeCell ref="L10:L13"/>
    <mergeCell ref="M10:M13"/>
    <mergeCell ref="N10:S10"/>
    <mergeCell ref="T10:T13"/>
    <mergeCell ref="BJ8:BL9"/>
    <mergeCell ref="AB10:AB13"/>
    <mergeCell ref="BM8:BM9"/>
    <mergeCell ref="AH9:AH13"/>
    <mergeCell ref="AI9:AI13"/>
    <mergeCell ref="AZ10:AZ13"/>
    <mergeCell ref="BA10:BA13"/>
    <mergeCell ref="BB10:BG10"/>
    <mergeCell ref="BX26:CA26"/>
    <mergeCell ref="BX27:CA27"/>
    <mergeCell ref="BX28:CA28"/>
    <mergeCell ref="AF10:AF13"/>
    <mergeCell ref="BX30:CA30"/>
    <mergeCell ref="BX31:CA31"/>
    <mergeCell ref="BX32:CA32"/>
    <mergeCell ref="BH10:BH13"/>
    <mergeCell ref="BI10:BI13"/>
    <mergeCell ref="BJ10:BJ11"/>
    <mergeCell ref="BK10:BK13"/>
    <mergeCell ref="BL10:BL13"/>
    <mergeCell ref="BM10:BM13"/>
    <mergeCell ref="BS9:BS13"/>
    <mergeCell ref="AR10:AR13"/>
    <mergeCell ref="AS10:AS13"/>
    <mergeCell ref="AT10:AY10"/>
    <mergeCell ref="BQ115:BR115"/>
    <mergeCell ref="BT115:BV115"/>
    <mergeCell ref="AD10:AD11"/>
    <mergeCell ref="AE10:AE13"/>
    <mergeCell ref="D6:H6"/>
    <mergeCell ref="I6:K6"/>
    <mergeCell ref="L6:N6"/>
    <mergeCell ref="O6:Q6"/>
    <mergeCell ref="AK6:AP6"/>
    <mergeCell ref="AQ6:AS6"/>
    <mergeCell ref="A11:A13"/>
    <mergeCell ref="B11:B13"/>
    <mergeCell ref="C11:C13"/>
    <mergeCell ref="AG10:AG13"/>
    <mergeCell ref="AJ10:AQ10"/>
    <mergeCell ref="C4:C7"/>
    <mergeCell ref="D4:H4"/>
    <mergeCell ref="I4:Q4"/>
    <mergeCell ref="V4:X4"/>
    <mergeCell ref="U10:U13"/>
    <mergeCell ref="V10:AA10"/>
    <mergeCell ref="D10:K10"/>
    <mergeCell ref="AC10:AC13"/>
    <mergeCell ref="A8:C10"/>
    <mergeCell ref="D8:M9"/>
    <mergeCell ref="N8:U9"/>
    <mergeCell ref="V8:AC9"/>
    <mergeCell ref="AD8:AF9"/>
    <mergeCell ref="AG8:AG9"/>
    <mergeCell ref="AJ8:AS9"/>
    <mergeCell ref="AT8:BA9"/>
    <mergeCell ref="BB8:BI9"/>
    <mergeCell ref="C2:C3"/>
    <mergeCell ref="D2:H3"/>
    <mergeCell ref="I2:L3"/>
    <mergeCell ref="M2:N3"/>
    <mergeCell ref="O2:Q3"/>
    <mergeCell ref="V2:AD2"/>
    <mergeCell ref="BX4:BY4"/>
    <mergeCell ref="AW6:AY6"/>
    <mergeCell ref="AT6:AV6"/>
    <mergeCell ref="BP6:BQ6"/>
    <mergeCell ref="D5:H5"/>
    <mergeCell ref="I5:Q5"/>
    <mergeCell ref="V5:AD6"/>
    <mergeCell ref="AK5:AP5"/>
    <mergeCell ref="AQ5:AY5"/>
    <mergeCell ref="AK4:AP4"/>
    <mergeCell ref="AQ4:AY4"/>
    <mergeCell ref="BR2:BR3"/>
    <mergeCell ref="BS2:BS3"/>
    <mergeCell ref="Y4:AA4"/>
    <mergeCell ref="AB4:AD4"/>
    <mergeCell ref="AK2:AP3"/>
    <mergeCell ref="AQ2:AT3"/>
    <mergeCell ref="AU2:AV3"/>
    <mergeCell ref="BT2:BT3"/>
    <mergeCell ref="BW2:CA2"/>
    <mergeCell ref="AW2:AY3"/>
    <mergeCell ref="BD2:BL2"/>
    <mergeCell ref="BP2:BQ3"/>
    <mergeCell ref="BR4:BT4"/>
    <mergeCell ref="BX29:CA29"/>
    <mergeCell ref="BT9:BT13"/>
    <mergeCell ref="BN9:BN13"/>
    <mergeCell ref="BO9:BO13"/>
    <mergeCell ref="BZ4:CA4"/>
    <mergeCell ref="BD5:BL6"/>
    <mergeCell ref="BP5:BQ5"/>
    <mergeCell ref="BD4:BF4"/>
    <mergeCell ref="BG4:BI4"/>
    <mergeCell ref="BJ4:BL4"/>
    <mergeCell ref="BP4:BQ4"/>
    <mergeCell ref="BR5:BT5"/>
    <mergeCell ref="BW5:CA6"/>
    <mergeCell ref="BW22:CB22"/>
    <mergeCell ref="BX24:CA24"/>
    <mergeCell ref="BX25:CA25"/>
    <mergeCell ref="BP9:BP13"/>
    <mergeCell ref="BQ9:BQ13"/>
    <mergeCell ref="BP117:BR117"/>
    <mergeCell ref="BP118:BR118"/>
    <mergeCell ref="BP119:BR119"/>
    <mergeCell ref="BT117:BV117"/>
    <mergeCell ref="BT118:BV118"/>
    <mergeCell ref="BT119:BV119"/>
    <mergeCell ref="BX117:CA117"/>
    <mergeCell ref="BX118:CA118"/>
    <mergeCell ref="BX119:CA119"/>
  </mergeCells>
  <conditionalFormatting sqref="A14:BT15 B16:BT73 A16:A113">
    <cfRule type="expression" dxfId="188" priority="110">
      <formula>$BJ14="INC"</formula>
    </cfRule>
    <cfRule type="expression" dxfId="187" priority="111">
      <formula>$BJ14="NE"</formula>
    </cfRule>
    <cfRule type="expression" dxfId="186" priority="112">
      <formula>$BJ14="NA"</formula>
    </cfRule>
    <cfRule type="expression" dxfId="185" priority="113">
      <formula>$BJ14="OD"</formula>
    </cfRule>
    <cfRule type="expression" dxfId="184" priority="114">
      <formula>$BJ14="UD"</formula>
    </cfRule>
    <cfRule type="expression" dxfId="183" priority="115">
      <formula>$AD14="OD"</formula>
    </cfRule>
    <cfRule type="expression" dxfId="182" priority="116">
      <formula>$AD14="NA"</formula>
    </cfRule>
    <cfRule type="expression" dxfId="181" priority="117">
      <formula>$AD14="UD"</formula>
    </cfRule>
  </conditionalFormatting>
  <conditionalFormatting sqref="D14:K14">
    <cfRule type="cellIs" dxfId="180" priority="109" operator="greaterThan">
      <formula>$D$13</formula>
    </cfRule>
  </conditionalFormatting>
  <conditionalFormatting sqref="N14:S14">
    <cfRule type="cellIs" dxfId="179" priority="108" operator="greaterThan">
      <formula>$D$13</formula>
    </cfRule>
  </conditionalFormatting>
  <conditionalFormatting sqref="V14:AA14">
    <cfRule type="cellIs" dxfId="178" priority="107" operator="greaterThan">
      <formula>$D$13</formula>
    </cfRule>
  </conditionalFormatting>
  <conditionalFormatting sqref="AD14:AD73">
    <cfRule type="cellIs" dxfId="177" priority="106" operator="greaterThan">
      <formula>$D$13</formula>
    </cfRule>
  </conditionalFormatting>
  <conditionalFormatting sqref="D14:K14">
    <cfRule type="cellIs" dxfId="176" priority="104" operator="greaterThan">
      <formula>D$13</formula>
    </cfRule>
    <cfRule type="cellIs" dxfId="175" priority="105" operator="greaterThan">
      <formula>D$13</formula>
    </cfRule>
  </conditionalFormatting>
  <conditionalFormatting sqref="N14:S14">
    <cfRule type="cellIs" dxfId="174" priority="103" operator="greaterThan">
      <formula>$D$13</formula>
    </cfRule>
  </conditionalFormatting>
  <conditionalFormatting sqref="N14:S14">
    <cfRule type="cellIs" dxfId="173" priority="101" operator="greaterThan">
      <formula>N$13</formula>
    </cfRule>
    <cfRule type="cellIs" dxfId="172" priority="102" operator="greaterThan">
      <formula>N$13</formula>
    </cfRule>
  </conditionalFormatting>
  <conditionalFormatting sqref="V14:AA14">
    <cfRule type="cellIs" dxfId="171" priority="100" operator="greaterThan">
      <formula>$D$13</formula>
    </cfRule>
  </conditionalFormatting>
  <conditionalFormatting sqref="V14:AA14">
    <cfRule type="cellIs" dxfId="170" priority="99" operator="greaterThan">
      <formula>$D$13</formula>
    </cfRule>
  </conditionalFormatting>
  <conditionalFormatting sqref="V14:AA14">
    <cfRule type="cellIs" dxfId="169" priority="97" operator="greaterThan">
      <formula>V$13</formula>
    </cfRule>
    <cfRule type="cellIs" dxfId="168" priority="98" operator="greaterThan">
      <formula>V$13</formula>
    </cfRule>
  </conditionalFormatting>
  <conditionalFormatting sqref="AD14:AD73">
    <cfRule type="cellIs" dxfId="167" priority="96" operator="greaterThan">
      <formula>$D$13</formula>
    </cfRule>
  </conditionalFormatting>
  <conditionalFormatting sqref="AD14:AD73">
    <cfRule type="cellIs" dxfId="166" priority="95" operator="greaterThan">
      <formula>$D$13</formula>
    </cfRule>
  </conditionalFormatting>
  <conditionalFormatting sqref="AD14:AD73">
    <cfRule type="cellIs" dxfId="165" priority="93" operator="greaterThan">
      <formula>AD$13</formula>
    </cfRule>
    <cfRule type="cellIs" dxfId="164" priority="94" operator="greaterThan">
      <formula>AD$13</formula>
    </cfRule>
  </conditionalFormatting>
  <conditionalFormatting sqref="AJ14:AQ14">
    <cfRule type="cellIs" dxfId="163" priority="92" operator="greaterThan">
      <formula>$D$13</formula>
    </cfRule>
  </conditionalFormatting>
  <conditionalFormatting sqref="AJ14:AQ14">
    <cfRule type="cellIs" dxfId="162" priority="91" operator="greaterThan">
      <formula>$D$13</formula>
    </cfRule>
  </conditionalFormatting>
  <conditionalFormatting sqref="AJ14:AQ14">
    <cfRule type="cellIs" dxfId="161" priority="90" operator="greaterThan">
      <formula>$D$13</formula>
    </cfRule>
  </conditionalFormatting>
  <conditionalFormatting sqref="AJ14:AQ14">
    <cfRule type="cellIs" dxfId="160" priority="88" operator="greaterThan">
      <formula>AJ$13</formula>
    </cfRule>
    <cfRule type="cellIs" dxfId="159" priority="89" operator="greaterThan">
      <formula>AJ$13</formula>
    </cfRule>
  </conditionalFormatting>
  <conditionalFormatting sqref="AT14:AY14">
    <cfRule type="cellIs" dxfId="158" priority="87" operator="greaterThan">
      <formula>$D$13</formula>
    </cfRule>
  </conditionalFormatting>
  <conditionalFormatting sqref="AT14:AY14">
    <cfRule type="cellIs" dxfId="157" priority="86" operator="greaterThan">
      <formula>$D$13</formula>
    </cfRule>
  </conditionalFormatting>
  <conditionalFormatting sqref="AT14:AY14">
    <cfRule type="cellIs" dxfId="156" priority="85" operator="greaterThan">
      <formula>$D$13</formula>
    </cfRule>
  </conditionalFormatting>
  <conditionalFormatting sqref="AT14:AY14">
    <cfRule type="cellIs" dxfId="155" priority="83" operator="greaterThan">
      <formula>AT$13</formula>
    </cfRule>
    <cfRule type="cellIs" dxfId="154" priority="84" operator="greaterThan">
      <formula>AT$13</formula>
    </cfRule>
  </conditionalFormatting>
  <conditionalFormatting sqref="BB14:BG14">
    <cfRule type="cellIs" dxfId="153" priority="82" operator="greaterThan">
      <formula>$D$13</formula>
    </cfRule>
  </conditionalFormatting>
  <conditionalFormatting sqref="BB14:BG14">
    <cfRule type="cellIs" dxfId="152" priority="81" operator="greaterThan">
      <formula>$D$13</formula>
    </cfRule>
  </conditionalFormatting>
  <conditionalFormatting sqref="BB14:BG14">
    <cfRule type="cellIs" dxfId="151" priority="80" operator="greaterThan">
      <formula>$D$13</formula>
    </cfRule>
  </conditionalFormatting>
  <conditionalFormatting sqref="BB14:BG14">
    <cfRule type="cellIs" dxfId="150" priority="78" operator="greaterThan">
      <formula>BB$13</formula>
    </cfRule>
    <cfRule type="cellIs" dxfId="149" priority="79" operator="greaterThan">
      <formula>BB$13</formula>
    </cfRule>
  </conditionalFormatting>
  <conditionalFormatting sqref="BJ14:BJ73">
    <cfRule type="cellIs" dxfId="148" priority="77" operator="greaterThan">
      <formula>$D$13</formula>
    </cfRule>
  </conditionalFormatting>
  <conditionalFormatting sqref="BJ14:BJ73">
    <cfRule type="cellIs" dxfId="147" priority="76" operator="greaterThan">
      <formula>$D$13</formula>
    </cfRule>
  </conditionalFormatting>
  <conditionalFormatting sqref="BJ14:BJ73">
    <cfRule type="cellIs" dxfId="146" priority="75" operator="greaterThan">
      <formula>$D$13</formula>
    </cfRule>
  </conditionalFormatting>
  <conditionalFormatting sqref="BJ14:BJ73">
    <cfRule type="cellIs" dxfId="145" priority="73" operator="greaterThan">
      <formula>BJ$13</formula>
    </cfRule>
    <cfRule type="cellIs" dxfId="144" priority="74" operator="greaterThan">
      <formula>BJ$13</formula>
    </cfRule>
  </conditionalFormatting>
  <conditionalFormatting sqref="D15:K73">
    <cfRule type="cellIs" dxfId="143" priority="72" operator="greaterThan">
      <formula>$D$13</formula>
    </cfRule>
  </conditionalFormatting>
  <conditionalFormatting sqref="N15:S73">
    <cfRule type="cellIs" dxfId="142" priority="71" operator="greaterThan">
      <formula>$D$13</formula>
    </cfRule>
  </conditionalFormatting>
  <conditionalFormatting sqref="V15:AA73">
    <cfRule type="cellIs" dxfId="141" priority="70" operator="greaterThan">
      <formula>$D$13</formula>
    </cfRule>
  </conditionalFormatting>
  <conditionalFormatting sqref="D15:K73">
    <cfRule type="cellIs" dxfId="140" priority="68" operator="greaterThan">
      <formula>D$13</formula>
    </cfRule>
    <cfRule type="cellIs" dxfId="139" priority="69" operator="greaterThan">
      <formula>D$13</formula>
    </cfRule>
  </conditionalFormatting>
  <conditionalFormatting sqref="N15:S73">
    <cfRule type="cellIs" dxfId="138" priority="67" operator="greaterThan">
      <formula>$D$13</formula>
    </cfRule>
  </conditionalFormatting>
  <conditionalFormatting sqref="N15:S73">
    <cfRule type="cellIs" dxfId="137" priority="65" operator="greaterThan">
      <formula>N$13</formula>
    </cfRule>
    <cfRule type="cellIs" dxfId="136" priority="66" operator="greaterThan">
      <formula>N$13</formula>
    </cfRule>
  </conditionalFormatting>
  <conditionalFormatting sqref="V15:AA73">
    <cfRule type="cellIs" dxfId="135" priority="64" operator="greaterThan">
      <formula>$D$13</formula>
    </cfRule>
  </conditionalFormatting>
  <conditionalFormatting sqref="V15:AA73">
    <cfRule type="cellIs" dxfId="134" priority="63" operator="greaterThan">
      <formula>$D$13</formula>
    </cfRule>
  </conditionalFormatting>
  <conditionalFormatting sqref="V15:AA73">
    <cfRule type="cellIs" dxfId="133" priority="61" operator="greaterThan">
      <formula>V$13</formula>
    </cfRule>
    <cfRule type="cellIs" dxfId="132" priority="62" operator="greaterThan">
      <formula>V$13</formula>
    </cfRule>
  </conditionalFormatting>
  <conditionalFormatting sqref="AJ15:AQ73">
    <cfRule type="cellIs" dxfId="131" priority="60" operator="greaterThan">
      <formula>$D$13</formula>
    </cfRule>
  </conditionalFormatting>
  <conditionalFormatting sqref="AJ15:AQ73">
    <cfRule type="cellIs" dxfId="130" priority="59" operator="greaterThan">
      <formula>$D$13</formula>
    </cfRule>
  </conditionalFormatting>
  <conditionalFormatting sqref="AJ15:AQ73">
    <cfRule type="cellIs" dxfId="129" priority="58" operator="greaterThan">
      <formula>$D$13</formula>
    </cfRule>
  </conditionalFormatting>
  <conditionalFormatting sqref="AJ15:AQ73">
    <cfRule type="cellIs" dxfId="128" priority="56" operator="greaterThan">
      <formula>AJ$13</formula>
    </cfRule>
    <cfRule type="cellIs" dxfId="127" priority="57" operator="greaterThan">
      <formula>AJ$13</formula>
    </cfRule>
  </conditionalFormatting>
  <conditionalFormatting sqref="AT15:AY73">
    <cfRule type="cellIs" dxfId="126" priority="55" operator="greaterThan">
      <formula>$D$13</formula>
    </cfRule>
  </conditionalFormatting>
  <conditionalFormatting sqref="AT15:AY73">
    <cfRule type="cellIs" dxfId="125" priority="54" operator="greaterThan">
      <formula>$D$13</formula>
    </cfRule>
  </conditionalFormatting>
  <conditionalFormatting sqref="AT15:AY73">
    <cfRule type="cellIs" dxfId="124" priority="53" operator="greaterThan">
      <formula>$D$13</formula>
    </cfRule>
  </conditionalFormatting>
  <conditionalFormatting sqref="AT15:AY73">
    <cfRule type="cellIs" dxfId="123" priority="51" operator="greaterThan">
      <formula>AT$13</formula>
    </cfRule>
    <cfRule type="cellIs" dxfId="122" priority="52" operator="greaterThan">
      <formula>AT$13</formula>
    </cfRule>
  </conditionalFormatting>
  <conditionalFormatting sqref="BB15:BG73">
    <cfRule type="cellIs" dxfId="121" priority="50" operator="greaterThan">
      <formula>$D$13</formula>
    </cfRule>
  </conditionalFormatting>
  <conditionalFormatting sqref="BB15:BG73">
    <cfRule type="cellIs" dxfId="120" priority="49" operator="greaterThan">
      <formula>$D$13</formula>
    </cfRule>
  </conditionalFormatting>
  <conditionalFormatting sqref="BB15:BG73">
    <cfRule type="cellIs" dxfId="119" priority="48" operator="greaterThan">
      <formula>$D$13</formula>
    </cfRule>
  </conditionalFormatting>
  <conditionalFormatting sqref="BB15:BG73">
    <cfRule type="cellIs" dxfId="118" priority="46" operator="greaterThan">
      <formula>BB$13</formula>
    </cfRule>
    <cfRule type="cellIs" dxfId="117" priority="47" operator="greaterThan">
      <formula>BB$13</formula>
    </cfRule>
  </conditionalFormatting>
  <conditionalFormatting sqref="B74:BT113">
    <cfRule type="expression" dxfId="116" priority="38">
      <formula>$BJ74="INC"</formula>
    </cfRule>
    <cfRule type="expression" dxfId="115" priority="39">
      <formula>$BJ74="NE"</formula>
    </cfRule>
    <cfRule type="expression" dxfId="114" priority="40">
      <formula>$BJ74="NA"</formula>
    </cfRule>
    <cfRule type="expression" dxfId="113" priority="41">
      <formula>$BJ74="OD"</formula>
    </cfRule>
    <cfRule type="expression" dxfId="112" priority="42">
      <formula>$BJ74="UD"</formula>
    </cfRule>
    <cfRule type="expression" dxfId="111" priority="43">
      <formula>$AD74="OD"</formula>
    </cfRule>
    <cfRule type="expression" dxfId="110" priority="44">
      <formula>$AD74="NA"</formula>
    </cfRule>
    <cfRule type="expression" dxfId="109" priority="45">
      <formula>$AD74="UD"</formula>
    </cfRule>
  </conditionalFormatting>
  <conditionalFormatting sqref="AD74:AD113">
    <cfRule type="cellIs" dxfId="108" priority="37" operator="greaterThan">
      <formula>$D$13</formula>
    </cfRule>
  </conditionalFormatting>
  <conditionalFormatting sqref="AD74:AD113">
    <cfRule type="cellIs" dxfId="107" priority="36" operator="greaterThan">
      <formula>$D$13</formula>
    </cfRule>
  </conditionalFormatting>
  <conditionalFormatting sqref="AD74:AD113">
    <cfRule type="cellIs" dxfId="106" priority="35" operator="greaterThan">
      <formula>$D$13</formula>
    </cfRule>
  </conditionalFormatting>
  <conditionalFormatting sqref="AD74:AD113">
    <cfRule type="cellIs" dxfId="105" priority="33" operator="greaterThan">
      <formula>AD$13</formula>
    </cfRule>
    <cfRule type="cellIs" dxfId="104" priority="34" operator="greaterThan">
      <formula>AD$13</formula>
    </cfRule>
  </conditionalFormatting>
  <conditionalFormatting sqref="BJ74:BJ113">
    <cfRule type="cellIs" dxfId="103" priority="32" operator="greaterThan">
      <formula>$D$13</formula>
    </cfRule>
  </conditionalFormatting>
  <conditionalFormatting sqref="BJ74:BJ113">
    <cfRule type="cellIs" dxfId="102" priority="31" operator="greaterThan">
      <formula>$D$13</formula>
    </cfRule>
  </conditionalFormatting>
  <conditionalFormatting sqref="BJ74:BJ113">
    <cfRule type="cellIs" dxfId="101" priority="30" operator="greaterThan">
      <formula>$D$13</formula>
    </cfRule>
  </conditionalFormatting>
  <conditionalFormatting sqref="BJ74:BJ113">
    <cfRule type="cellIs" dxfId="100" priority="28" operator="greaterThan">
      <formula>BJ$13</formula>
    </cfRule>
    <cfRule type="cellIs" dxfId="99" priority="29" operator="greaterThan">
      <formula>BJ$13</formula>
    </cfRule>
  </conditionalFormatting>
  <conditionalFormatting sqref="D74:K113">
    <cfRule type="cellIs" dxfId="98" priority="27" operator="greaterThan">
      <formula>$D$13</formula>
    </cfRule>
  </conditionalFormatting>
  <conditionalFormatting sqref="N74:S113">
    <cfRule type="cellIs" dxfId="97" priority="26" operator="greaterThan">
      <formula>$D$13</formula>
    </cfRule>
  </conditionalFormatting>
  <conditionalFormatting sqref="V74:AA113">
    <cfRule type="cellIs" dxfId="96" priority="25" operator="greaterThan">
      <formula>$D$13</formula>
    </cfRule>
  </conditionalFormatting>
  <conditionalFormatting sqref="D74:K113">
    <cfRule type="cellIs" dxfId="95" priority="23" operator="greaterThan">
      <formula>D$13</formula>
    </cfRule>
    <cfRule type="cellIs" dxfId="94" priority="24" operator="greaterThan">
      <formula>D$13</formula>
    </cfRule>
  </conditionalFormatting>
  <conditionalFormatting sqref="N74:S113">
    <cfRule type="cellIs" dxfId="93" priority="22" operator="greaterThan">
      <formula>$D$13</formula>
    </cfRule>
  </conditionalFormatting>
  <conditionalFormatting sqref="N74:S113">
    <cfRule type="cellIs" dxfId="92" priority="20" operator="greaterThan">
      <formula>N$13</formula>
    </cfRule>
    <cfRule type="cellIs" dxfId="91" priority="21" operator="greaterThan">
      <formula>N$13</formula>
    </cfRule>
  </conditionalFormatting>
  <conditionalFormatting sqref="V74:AA113">
    <cfRule type="cellIs" dxfId="90" priority="19" operator="greaterThan">
      <formula>$D$13</formula>
    </cfRule>
  </conditionalFormatting>
  <conditionalFormatting sqref="V74:AA113">
    <cfRule type="cellIs" dxfId="89" priority="18" operator="greaterThan">
      <formula>$D$13</formula>
    </cfRule>
  </conditionalFormatting>
  <conditionalFormatting sqref="V74:AA113">
    <cfRule type="cellIs" dxfId="88" priority="16" operator="greaterThan">
      <formula>V$13</formula>
    </cfRule>
    <cfRule type="cellIs" dxfId="87" priority="17" operator="greaterThan">
      <formula>V$13</formula>
    </cfRule>
  </conditionalFormatting>
  <conditionalFormatting sqref="AJ74:AQ113">
    <cfRule type="cellIs" dxfId="86" priority="15" operator="greaterThan">
      <formula>$D$13</formula>
    </cfRule>
  </conditionalFormatting>
  <conditionalFormatting sqref="AJ74:AQ113">
    <cfRule type="cellIs" dxfId="85" priority="14" operator="greaterThan">
      <formula>$D$13</formula>
    </cfRule>
  </conditionalFormatting>
  <conditionalFormatting sqref="AJ74:AQ113">
    <cfRule type="cellIs" dxfId="84" priority="13" operator="greaterThan">
      <formula>$D$13</formula>
    </cfRule>
  </conditionalFormatting>
  <conditionalFormatting sqref="AJ74:AQ113">
    <cfRule type="cellIs" dxfId="83" priority="11" operator="greaterThan">
      <formula>AJ$13</formula>
    </cfRule>
    <cfRule type="cellIs" dxfId="82" priority="12" operator="greaterThan">
      <formula>AJ$13</formula>
    </cfRule>
  </conditionalFormatting>
  <conditionalFormatting sqref="AT74:AY113">
    <cfRule type="cellIs" dxfId="81" priority="10" operator="greaterThan">
      <formula>$D$13</formula>
    </cfRule>
  </conditionalFormatting>
  <conditionalFormatting sqref="AT74:AY113">
    <cfRule type="cellIs" dxfId="80" priority="9" operator="greaterThan">
      <formula>$D$13</formula>
    </cfRule>
  </conditionalFormatting>
  <conditionalFormatting sqref="AT74:AY113">
    <cfRule type="cellIs" dxfId="79" priority="8" operator="greaterThan">
      <formula>$D$13</formula>
    </cfRule>
  </conditionalFormatting>
  <conditionalFormatting sqref="AT74:AY113">
    <cfRule type="cellIs" dxfId="78" priority="6" operator="greaterThan">
      <formula>AT$13</formula>
    </cfRule>
    <cfRule type="cellIs" dxfId="77" priority="7" operator="greaterThan">
      <formula>AT$13</formula>
    </cfRule>
  </conditionalFormatting>
  <conditionalFormatting sqref="BB74:BG113">
    <cfRule type="cellIs" dxfId="76" priority="5" operator="greaterThan">
      <formula>$D$13</formula>
    </cfRule>
  </conditionalFormatting>
  <conditionalFormatting sqref="BB74:BG113">
    <cfRule type="cellIs" dxfId="75" priority="4" operator="greaterThan">
      <formula>$D$13</formula>
    </cfRule>
  </conditionalFormatting>
  <conditionalFormatting sqref="BB74:BG113">
    <cfRule type="cellIs" dxfId="74" priority="3" operator="greaterThan">
      <formula>$D$13</formula>
    </cfRule>
  </conditionalFormatting>
  <conditionalFormatting sqref="BB74:BG113">
    <cfRule type="cellIs" dxfId="73" priority="1" operator="greaterThan">
      <formula>BB$13</formula>
    </cfRule>
    <cfRule type="cellIs" dxfId="72" priority="2" operator="greaterThan">
      <formula>BB$13</formula>
    </cfRule>
  </conditionalFormatting>
  <dataValidations count="4">
    <dataValidation type="date" operator="greaterThan" allowBlank="1" showInputMessage="1" showErrorMessage="1" prompt="Input Date here.." sqref="N11:S11" xr:uid="{ED8364C6-9851-4CC7-84F0-4E24459D8D9C}">
      <formula1>41669</formula1>
    </dataValidation>
    <dataValidation type="decimal" allowBlank="1" showInputMessage="1" showErrorMessage="1" prompt="Accepts only numeral values" sqref="V14:AA113 AD14:AD113 AT14:AY113 N14:S113 BJ14:BJ113 BB14:BG113 AJ14:AQ113 D14:K113" xr:uid="{F79C3175-35A2-4AEB-8AF9-BB3C56FC9D77}">
      <formula1>0</formula1>
      <formula2>1000</formula2>
    </dataValidation>
    <dataValidation type="decimal" allowBlank="1" showErrorMessage="1" sqref="AG7:AH7 BM7:BN7 BP7:CF7 BU8:CF8 A11 BW12:CF13 CD14:CF15 CD17:CE17 CD18 CD21:CF21 CC22:CF22 CA23:CF23 CC24:CF31 CB32:CF32 CC33:CF33 BW34:CF34 BZ36:CA36 BZ39 CD35:CF39 BW40:CF59 CA60:CF69 BW70:CF79 CD9:CF11 AB14:AB113 AM120:BR120 AM121:CF121 A14:A113 Q121:S121 Q122:U122 A121:J123 T1:CF1 CC10 BW9:CB9 A124:CF1040 Q123:CF123 X122:CF122 AC120:AL121 K114:CF114 CA100:CF109 BW90:CF99 CA80:CF89 BW110:CF113 CE115:CF120" xr:uid="{F3F62142-41AE-4B89-8AC4-98477DCD6BA0}">
      <formula1>0</formula1>
      <formula2>500</formula2>
    </dataValidation>
    <dataValidation type="date" operator="greaterThan" allowBlank="1" showErrorMessage="1" sqref="D11:K11" xr:uid="{ACD3156F-37E6-49A2-AAD2-76A638DFA9F6}">
      <formula1>45658</formula1>
    </dataValidation>
  </dataValidations>
  <pageMargins left="0.75" right="7.8740157480315001E-2" top="0.27559055118110198" bottom="0.27559055118110198" header="0" footer="0"/>
  <pageSetup paperSize="5" scale="24" fitToHeight="2" orientation="landscape" horizontalDpi="200" verticalDpi="200" r:id="rId1"/>
  <rowBreaks count="1" manualBreakCount="1">
    <brk id="54" max="77" man="1"/>
  </rowBreaks>
  <colBreaks count="2" manualBreakCount="2">
    <brk id="35" man="1"/>
    <brk id="6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rint_FINAL">
                <anchor moveWithCells="1">
                  <from>
                    <xdr:col>75</xdr:col>
                    <xdr:colOff>400050</xdr:colOff>
                    <xdr:row>8</xdr:row>
                    <xdr:rowOff>390525</xdr:rowOff>
                  </from>
                  <to>
                    <xdr:col>78</xdr:col>
                    <xdr:colOff>266700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Print_Termgrade">
                <anchor moveWithCells="1">
                  <from>
                    <xdr:col>78</xdr:col>
                    <xdr:colOff>381000</xdr:colOff>
                    <xdr:row>8</xdr:row>
                    <xdr:rowOff>381000</xdr:rowOff>
                  </from>
                  <to>
                    <xdr:col>79</xdr:col>
                    <xdr:colOff>457200</xdr:colOff>
                    <xdr:row>10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Print_midterm">
                <anchor moveWithCells="1">
                  <from>
                    <xdr:col>74</xdr:col>
                    <xdr:colOff>19050</xdr:colOff>
                    <xdr:row>9</xdr:row>
                    <xdr:rowOff>9525</xdr:rowOff>
                  </from>
                  <to>
                    <xdr:col>75</xdr:col>
                    <xdr:colOff>247650</xdr:colOff>
                    <xdr:row>10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6E56A-9DF1-48EB-B6A8-8D4221558623}">
  <sheetPr>
    <tabColor theme="7" tint="0.39997558519241921"/>
  </sheetPr>
  <dimension ref="D6"/>
  <sheetViews>
    <sheetView tabSelected="1" workbookViewId="0">
      <selection activeCell="D9" sqref="D9"/>
    </sheetView>
  </sheetViews>
  <sheetFormatPr defaultRowHeight="15" x14ac:dyDescent="0.25"/>
  <sheetData>
    <row r="6" spans="4:4" x14ac:dyDescent="0.25">
      <c r="D6">
        <v>123</v>
      </c>
    </row>
  </sheetData>
  <sheetProtection algorithmName="SHA-512" hashValue="s5YtqPnrWq7c/fRtm5T1AvgrNPhbxNLzH14btQvzTRhfJh3nfr5ALwTAlVycLBR7GhE9tvf5D2glWHEo1g3bew==" saltValue="7p3EfLcgWUGLGNynIc31sg==" spinCount="100000" sheet="1" objects="1" scenarios="1" formatCells="0" formatColumns="0" autoFilter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1536B-8E96-453D-B1B0-C5F264455011}">
  <sheetPr codeName="PRINT4">
    <tabColor rgb="FFFFD965"/>
    <pageSetUpPr fitToPage="1"/>
  </sheetPr>
  <dimension ref="A1:CQ1040"/>
  <sheetViews>
    <sheetView showGridLines="0" zoomScale="56" workbookViewId="0">
      <pane xSplit="3" ySplit="13" topLeftCell="AY19" activePane="bottomRight" state="frozen"/>
      <selection pane="topRight" activeCell="D1" sqref="D1"/>
      <selection pane="bottomLeft" activeCell="A14" sqref="A14"/>
      <selection pane="bottomRight" activeCell="BM26" sqref="BM26"/>
    </sheetView>
  </sheetViews>
  <sheetFormatPr defaultColWidth="14.42578125" defaultRowHeight="15" customHeight="1" x14ac:dyDescent="0.25"/>
  <cols>
    <col min="1" max="1" width="7.28515625" customWidth="1"/>
    <col min="2" max="2" width="22.140625" customWidth="1"/>
    <col min="3" max="3" width="50.85546875" customWidth="1"/>
    <col min="4" max="29" width="8.7109375" customWidth="1"/>
    <col min="30" max="31" width="14.7109375" customWidth="1"/>
    <col min="32" max="32" width="14" customWidth="1"/>
    <col min="33" max="33" width="14.7109375" customWidth="1"/>
    <col min="34" max="61" width="8.7109375" customWidth="1"/>
    <col min="62" max="63" width="14.7109375" customWidth="1"/>
    <col min="64" max="64" width="20.7109375" customWidth="1"/>
    <col min="65" max="65" width="14.7109375" customWidth="1"/>
    <col min="66" max="72" width="20.7109375" customWidth="1"/>
    <col min="73" max="73" width="14.7109375" customWidth="1"/>
    <col min="74" max="74" width="9.140625" customWidth="1"/>
    <col min="75" max="75" width="14.7109375" customWidth="1"/>
    <col min="76" max="76" width="9.140625" customWidth="1"/>
    <col min="77" max="77" width="14.7109375" customWidth="1"/>
    <col min="78" max="78" width="9.140625" customWidth="1"/>
    <col min="79" max="79" width="28.5703125" customWidth="1"/>
    <col min="80" max="80" width="9" customWidth="1"/>
    <col min="81" max="81" width="55.7109375" customWidth="1"/>
    <col min="82" max="84" width="9.140625" customWidth="1"/>
  </cols>
  <sheetData>
    <row r="1" spans="1:84" ht="24" customHeight="1" thickBot="1" x14ac:dyDescent="0.3">
      <c r="A1" s="25"/>
      <c r="B1" s="26"/>
      <c r="C1" s="8"/>
      <c r="D1" s="8"/>
      <c r="E1" s="8"/>
      <c r="F1" s="8"/>
      <c r="G1" s="8"/>
      <c r="H1" s="8"/>
      <c r="I1" s="27"/>
      <c r="J1" s="27"/>
      <c r="K1" s="27"/>
      <c r="L1" s="27"/>
      <c r="M1" s="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8"/>
      <c r="CD1" s="8"/>
      <c r="CE1" s="8"/>
      <c r="CF1" s="8"/>
    </row>
    <row r="2" spans="1:84" ht="30" customHeight="1" thickBot="1" x14ac:dyDescent="0.3">
      <c r="A2" s="26" t="s">
        <v>46</v>
      </c>
      <c r="B2" s="26"/>
      <c r="C2" s="164" t="s">
        <v>47</v>
      </c>
      <c r="D2" s="156" t="s">
        <v>48</v>
      </c>
      <c r="E2" s="138"/>
      <c r="F2" s="138"/>
      <c r="G2" s="138"/>
      <c r="H2" s="158"/>
      <c r="I2" s="166"/>
      <c r="J2" s="167"/>
      <c r="K2" s="167"/>
      <c r="L2" s="168"/>
      <c r="M2" s="172" t="s">
        <v>49</v>
      </c>
      <c r="N2" s="173"/>
      <c r="O2" s="176"/>
      <c r="P2" s="177"/>
      <c r="Q2" s="178"/>
      <c r="R2" s="29"/>
      <c r="S2" s="29"/>
      <c r="T2" s="29"/>
      <c r="U2" s="29"/>
      <c r="V2" s="116" t="s">
        <v>50</v>
      </c>
      <c r="W2" s="117"/>
      <c r="X2" s="117"/>
      <c r="Y2" s="117"/>
      <c r="Z2" s="117"/>
      <c r="AA2" s="117"/>
      <c r="AB2" s="117"/>
      <c r="AC2" s="117"/>
      <c r="AD2" s="118"/>
      <c r="AJ2" s="156" t="s">
        <v>48</v>
      </c>
      <c r="AK2" s="138"/>
      <c r="AL2" s="157"/>
      <c r="AM2" s="138"/>
      <c r="AN2" s="138"/>
      <c r="AO2" s="158"/>
      <c r="AP2" s="119">
        <f>H2</f>
        <v>0</v>
      </c>
      <c r="AQ2" s="120"/>
      <c r="AR2" s="120"/>
      <c r="AS2" s="121"/>
      <c r="AT2" s="161" t="s">
        <v>49</v>
      </c>
      <c r="AU2" s="162"/>
      <c r="AV2" s="119">
        <f>N2</f>
        <v>0</v>
      </c>
      <c r="AW2" s="120"/>
      <c r="AX2" s="121"/>
      <c r="AY2" s="29"/>
      <c r="AZ2" s="29"/>
      <c r="BA2" s="29"/>
      <c r="BB2" s="29"/>
      <c r="BC2" s="116" t="s">
        <v>50</v>
      </c>
      <c r="BD2" s="117"/>
      <c r="BE2" s="117"/>
      <c r="BF2" s="117"/>
      <c r="BG2" s="117"/>
      <c r="BH2" s="117"/>
      <c r="BI2" s="117"/>
      <c r="BJ2" s="117"/>
      <c r="BK2" s="118"/>
      <c r="BP2" s="125" t="s">
        <v>48</v>
      </c>
      <c r="BQ2" s="106"/>
      <c r="BR2" s="151">
        <f>I2</f>
        <v>0</v>
      </c>
      <c r="BS2" s="152" t="s">
        <v>51</v>
      </c>
      <c r="BT2" s="114">
        <f>O2</f>
        <v>0</v>
      </c>
      <c r="BU2" s="8"/>
      <c r="BV2" s="8"/>
      <c r="BW2" s="116" t="s">
        <v>50</v>
      </c>
      <c r="BX2" s="117"/>
      <c r="BY2" s="117"/>
      <c r="BZ2" s="117"/>
      <c r="CA2" s="118"/>
      <c r="CC2" s="8"/>
      <c r="CD2" s="8"/>
      <c r="CE2" s="8"/>
      <c r="CF2" s="8"/>
    </row>
    <row r="3" spans="1:84" ht="15" customHeight="1" thickBot="1" x14ac:dyDescent="0.4">
      <c r="A3" s="26"/>
      <c r="B3" s="26"/>
      <c r="C3" s="165"/>
      <c r="D3" s="126"/>
      <c r="E3" s="139"/>
      <c r="F3" s="139"/>
      <c r="G3" s="139"/>
      <c r="H3" s="160"/>
      <c r="I3" s="169"/>
      <c r="J3" s="170"/>
      <c r="K3" s="170"/>
      <c r="L3" s="171"/>
      <c r="M3" s="174"/>
      <c r="N3" s="175"/>
      <c r="O3" s="179"/>
      <c r="P3" s="180"/>
      <c r="Q3" s="181"/>
      <c r="R3" s="29"/>
      <c r="S3" s="29"/>
      <c r="T3" s="29"/>
      <c r="U3" s="29"/>
      <c r="V3" s="31"/>
      <c r="W3" s="31"/>
      <c r="X3" s="31"/>
      <c r="Y3" s="31"/>
      <c r="Z3" s="31"/>
      <c r="AA3" s="31"/>
      <c r="AC3" s="8"/>
      <c r="AD3" s="8"/>
      <c r="AJ3" s="126"/>
      <c r="AK3" s="139"/>
      <c r="AL3" s="159"/>
      <c r="AM3" s="139"/>
      <c r="AN3" s="139"/>
      <c r="AO3" s="160"/>
      <c r="AP3" s="122"/>
      <c r="AQ3" s="123"/>
      <c r="AR3" s="123"/>
      <c r="AS3" s="124"/>
      <c r="AT3" s="122"/>
      <c r="AU3" s="163"/>
      <c r="AV3" s="122"/>
      <c r="AW3" s="123"/>
      <c r="AX3" s="124"/>
      <c r="AY3" s="29"/>
      <c r="AZ3" s="29"/>
      <c r="BA3" s="29"/>
      <c r="BB3" s="29"/>
      <c r="BC3" s="31"/>
      <c r="BD3" s="31"/>
      <c r="BE3" s="31"/>
      <c r="BF3" s="31"/>
      <c r="BG3" s="31"/>
      <c r="BH3" s="31"/>
      <c r="BJ3" s="8"/>
      <c r="BK3" s="8"/>
      <c r="BP3" s="126"/>
      <c r="BQ3" s="127"/>
      <c r="BR3" s="115"/>
      <c r="BS3" s="115"/>
      <c r="BT3" s="115"/>
      <c r="BU3" s="8"/>
      <c r="BV3" s="8"/>
      <c r="BW3" s="31"/>
      <c r="BX3" s="31"/>
      <c r="BY3" s="31"/>
      <c r="BZ3" s="31"/>
      <c r="CA3" s="31"/>
      <c r="CC3" s="8"/>
      <c r="CD3" s="8"/>
      <c r="CE3" s="8"/>
      <c r="CF3" s="8"/>
    </row>
    <row r="4" spans="1:84" ht="24" customHeight="1" thickBot="1" x14ac:dyDescent="0.4">
      <c r="A4" s="26"/>
      <c r="B4" s="26"/>
      <c r="C4" s="198" t="str">
        <f>'DATA ENTRY'!C7</f>
        <v>BUSTOS</v>
      </c>
      <c r="D4" s="116" t="s">
        <v>52</v>
      </c>
      <c r="E4" s="117"/>
      <c r="F4" s="117"/>
      <c r="G4" s="117"/>
      <c r="H4" s="143"/>
      <c r="I4" s="200"/>
      <c r="J4" s="201"/>
      <c r="K4" s="201"/>
      <c r="L4" s="201"/>
      <c r="M4" s="201"/>
      <c r="N4" s="201"/>
      <c r="O4" s="201"/>
      <c r="P4" s="201"/>
      <c r="Q4" s="202"/>
      <c r="R4" s="29"/>
      <c r="S4" s="29"/>
      <c r="T4" s="29"/>
      <c r="U4" s="29"/>
      <c r="V4" s="136" t="str">
        <f>'DATA ENTRY'!C4</f>
        <v>1st Semester</v>
      </c>
      <c r="W4" s="117"/>
      <c r="X4" s="118"/>
      <c r="Y4" s="153" t="s">
        <v>53</v>
      </c>
      <c r="Z4" s="154"/>
      <c r="AA4" s="155"/>
      <c r="AB4" s="136" t="str">
        <f>'DATA ENTRY'!C5</f>
        <v>2025-2026</v>
      </c>
      <c r="AC4" s="117"/>
      <c r="AD4" s="118"/>
      <c r="AJ4" s="116" t="s">
        <v>52</v>
      </c>
      <c r="AK4" s="117"/>
      <c r="AL4" s="147"/>
      <c r="AM4" s="117"/>
      <c r="AN4" s="117"/>
      <c r="AO4" s="143"/>
      <c r="AP4" s="148">
        <f t="shared" ref="AP4:AP6" si="0">H4</f>
        <v>0</v>
      </c>
      <c r="AQ4" s="149"/>
      <c r="AR4" s="149"/>
      <c r="AS4" s="149"/>
      <c r="AT4" s="149"/>
      <c r="AU4" s="149"/>
      <c r="AV4" s="149"/>
      <c r="AW4" s="149"/>
      <c r="AX4" s="150"/>
      <c r="AY4" s="29"/>
      <c r="AZ4" s="29"/>
      <c r="BA4" s="29"/>
      <c r="BB4" s="29"/>
      <c r="BC4" s="136">
        <f>U4</f>
        <v>0</v>
      </c>
      <c r="BD4" s="117"/>
      <c r="BE4" s="118"/>
      <c r="BF4" s="136" t="s">
        <v>53</v>
      </c>
      <c r="BG4" s="117"/>
      <c r="BH4" s="118"/>
      <c r="BI4" s="136">
        <f>AA4</f>
        <v>0</v>
      </c>
      <c r="BJ4" s="117"/>
      <c r="BK4" s="118"/>
      <c r="BP4" s="140" t="s">
        <v>52</v>
      </c>
      <c r="BQ4" s="141"/>
      <c r="BR4" s="128">
        <f t="shared" ref="BR4:BR6" si="1">I4</f>
        <v>0</v>
      </c>
      <c r="BS4" s="117"/>
      <c r="BT4" s="118"/>
      <c r="BU4" s="8"/>
      <c r="BV4" s="8"/>
      <c r="BW4" s="33">
        <f>BD4</f>
        <v>0</v>
      </c>
      <c r="BX4" s="182" t="s">
        <v>53</v>
      </c>
      <c r="BY4" s="118"/>
      <c r="BZ4" s="136">
        <f>BJ4</f>
        <v>0</v>
      </c>
      <c r="CA4" s="118"/>
      <c r="CC4" s="8"/>
      <c r="CD4" s="8"/>
      <c r="CE4" s="8"/>
      <c r="CF4" s="8"/>
    </row>
    <row r="5" spans="1:84" ht="22.5" customHeight="1" thickBot="1" x14ac:dyDescent="0.3">
      <c r="A5" s="26"/>
      <c r="B5" s="26"/>
      <c r="C5" s="199"/>
      <c r="D5" s="116" t="s">
        <v>54</v>
      </c>
      <c r="E5" s="117"/>
      <c r="F5" s="117"/>
      <c r="G5" s="117"/>
      <c r="H5" s="143"/>
      <c r="I5" s="144" t="str">
        <f>'DATA ENTRY'!C3</f>
        <v>keith</v>
      </c>
      <c r="J5" s="145"/>
      <c r="K5" s="145"/>
      <c r="L5" s="145"/>
      <c r="M5" s="145"/>
      <c r="N5" s="145"/>
      <c r="O5" s="145"/>
      <c r="P5" s="145"/>
      <c r="Q5" s="146"/>
      <c r="R5" s="29"/>
      <c r="S5" s="29"/>
      <c r="T5" s="29"/>
      <c r="U5" s="29"/>
      <c r="V5" s="137" t="s">
        <v>55</v>
      </c>
      <c r="W5" s="138"/>
      <c r="X5" s="138"/>
      <c r="Y5" s="138"/>
      <c r="Z5" s="138"/>
      <c r="AA5" s="138"/>
      <c r="AB5" s="138"/>
      <c r="AC5" s="138"/>
      <c r="AD5" s="106"/>
      <c r="AJ5" s="116" t="s">
        <v>54</v>
      </c>
      <c r="AK5" s="117"/>
      <c r="AL5" s="147"/>
      <c r="AM5" s="117"/>
      <c r="AN5" s="117"/>
      <c r="AO5" s="143"/>
      <c r="AP5" s="148">
        <f t="shared" si="0"/>
        <v>0</v>
      </c>
      <c r="AQ5" s="149"/>
      <c r="AR5" s="149"/>
      <c r="AS5" s="149"/>
      <c r="AT5" s="149"/>
      <c r="AU5" s="149"/>
      <c r="AV5" s="149"/>
      <c r="AW5" s="149"/>
      <c r="AX5" s="150"/>
      <c r="AY5" s="29"/>
      <c r="AZ5" s="29"/>
      <c r="BA5" s="29"/>
      <c r="BB5" s="29"/>
      <c r="BC5" s="137" t="s">
        <v>56</v>
      </c>
      <c r="BD5" s="138"/>
      <c r="BE5" s="138"/>
      <c r="BF5" s="138"/>
      <c r="BG5" s="138"/>
      <c r="BH5" s="138"/>
      <c r="BI5" s="138"/>
      <c r="BJ5" s="138"/>
      <c r="BK5" s="106"/>
      <c r="BP5" s="140" t="s">
        <v>54</v>
      </c>
      <c r="BQ5" s="141"/>
      <c r="BR5" s="128" t="str">
        <f t="shared" si="1"/>
        <v>keith</v>
      </c>
      <c r="BS5" s="117"/>
      <c r="BT5" s="118"/>
      <c r="BU5" s="8"/>
      <c r="BV5" s="8"/>
      <c r="BW5" s="137" t="s">
        <v>57</v>
      </c>
      <c r="BX5" s="138"/>
      <c r="BY5" s="138"/>
      <c r="BZ5" s="138"/>
      <c r="CA5" s="106"/>
      <c r="CC5" s="8"/>
      <c r="CD5" s="8"/>
      <c r="CE5" s="8"/>
      <c r="CF5" s="8"/>
    </row>
    <row r="6" spans="1:84" ht="19.5" customHeight="1" thickBot="1" x14ac:dyDescent="0.4">
      <c r="A6" s="26"/>
      <c r="B6" s="26"/>
      <c r="C6" s="199"/>
      <c r="D6" s="116" t="s">
        <v>58</v>
      </c>
      <c r="E6" s="117"/>
      <c r="F6" s="117"/>
      <c r="G6" s="117"/>
      <c r="H6" s="143"/>
      <c r="I6" s="200"/>
      <c r="J6" s="201"/>
      <c r="K6" s="202"/>
      <c r="L6" s="200"/>
      <c r="M6" s="201"/>
      <c r="N6" s="202"/>
      <c r="O6" s="200"/>
      <c r="P6" s="201"/>
      <c r="Q6" s="202"/>
      <c r="R6" s="35"/>
      <c r="S6" s="35"/>
      <c r="T6" s="35"/>
      <c r="U6" s="35"/>
      <c r="V6" s="126"/>
      <c r="W6" s="139"/>
      <c r="X6" s="139"/>
      <c r="Y6" s="139"/>
      <c r="Z6" s="139"/>
      <c r="AA6" s="139"/>
      <c r="AB6" s="139"/>
      <c r="AC6" s="139"/>
      <c r="AD6" s="127"/>
      <c r="AJ6" s="116" t="s">
        <v>58</v>
      </c>
      <c r="AK6" s="117"/>
      <c r="AL6" s="147"/>
      <c r="AM6" s="117"/>
      <c r="AN6" s="117"/>
      <c r="AO6" s="143"/>
      <c r="AP6" s="148">
        <f t="shared" si="0"/>
        <v>0</v>
      </c>
      <c r="AQ6" s="149"/>
      <c r="AR6" s="150"/>
      <c r="AS6" s="148">
        <f>K6</f>
        <v>0</v>
      </c>
      <c r="AT6" s="149"/>
      <c r="AU6" s="150"/>
      <c r="AV6" s="148">
        <f>N6</f>
        <v>0</v>
      </c>
      <c r="AW6" s="149"/>
      <c r="AX6" s="150"/>
      <c r="AY6" s="35"/>
      <c r="AZ6" s="35"/>
      <c r="BA6" s="35"/>
      <c r="BB6" s="35"/>
      <c r="BC6" s="126"/>
      <c r="BD6" s="139"/>
      <c r="BE6" s="139"/>
      <c r="BF6" s="139"/>
      <c r="BG6" s="139"/>
      <c r="BH6" s="139"/>
      <c r="BI6" s="139"/>
      <c r="BJ6" s="139"/>
      <c r="BK6" s="127"/>
      <c r="BP6" s="183" t="s">
        <v>58</v>
      </c>
      <c r="BQ6" s="118"/>
      <c r="BR6" s="36">
        <f t="shared" si="1"/>
        <v>0</v>
      </c>
      <c r="BS6" s="36">
        <f>L6</f>
        <v>0</v>
      </c>
      <c r="BT6" s="33">
        <f>O6</f>
        <v>0</v>
      </c>
      <c r="BU6" s="8"/>
      <c r="BV6" s="8"/>
      <c r="BW6" s="126"/>
      <c r="BX6" s="139"/>
      <c r="BY6" s="139"/>
      <c r="BZ6" s="139"/>
      <c r="CA6" s="127"/>
      <c r="CC6" s="8"/>
      <c r="CD6" s="8"/>
      <c r="CE6" s="8"/>
      <c r="CF6" s="8"/>
    </row>
    <row r="7" spans="1:84" ht="15.75" thickBot="1" x14ac:dyDescent="0.3">
      <c r="A7" s="37"/>
      <c r="B7" s="37"/>
      <c r="C7" s="139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38"/>
      <c r="AK7" s="38"/>
      <c r="AL7" s="38"/>
      <c r="AM7" s="38"/>
      <c r="AN7" s="38"/>
      <c r="AO7" s="38"/>
      <c r="AP7" s="38"/>
      <c r="AQ7" s="38"/>
      <c r="AR7" s="39"/>
      <c r="AS7" s="39"/>
      <c r="AT7" s="39"/>
      <c r="AU7" s="39"/>
      <c r="AV7" s="39"/>
      <c r="AW7" s="39"/>
      <c r="AX7" s="39"/>
      <c r="AY7" s="39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</row>
    <row r="8" spans="1:84" ht="18.600000000000001" customHeight="1" thickBot="1" x14ac:dyDescent="0.35">
      <c r="A8" s="184"/>
      <c r="B8" s="185"/>
      <c r="C8" s="185"/>
      <c r="D8" s="248">
        <f>'DATA ENTRY'!G4</f>
        <v>0.1</v>
      </c>
      <c r="E8" s="249"/>
      <c r="F8" s="249"/>
      <c r="G8" s="249"/>
      <c r="H8" s="249"/>
      <c r="I8" s="249"/>
      <c r="J8" s="249"/>
      <c r="K8" s="250"/>
      <c r="L8" s="248">
        <f>'DATA ENTRY'!G5</f>
        <v>0.4</v>
      </c>
      <c r="M8" s="249"/>
      <c r="N8" s="249"/>
      <c r="O8" s="249"/>
      <c r="P8" s="249"/>
      <c r="Q8" s="249"/>
      <c r="R8" s="249"/>
      <c r="S8" s="249"/>
      <c r="T8" s="249"/>
      <c r="U8" s="250"/>
      <c r="V8" s="188">
        <f>'DATA ENTRY'!G6</f>
        <v>0.2</v>
      </c>
      <c r="W8" s="138"/>
      <c r="X8" s="138"/>
      <c r="Y8" s="138"/>
      <c r="Z8" s="138"/>
      <c r="AA8" s="138"/>
      <c r="AB8" s="138"/>
      <c r="AC8" s="106"/>
      <c r="AD8" s="188">
        <f>'DATA ENTRY'!G3</f>
        <v>0.3</v>
      </c>
      <c r="AE8" s="138"/>
      <c r="AF8" s="106"/>
      <c r="AG8" s="191">
        <f>SUM(D8:AF9)</f>
        <v>1</v>
      </c>
      <c r="AH8" s="40"/>
      <c r="AI8" s="41"/>
      <c r="AJ8" s="248">
        <f>'DATA ENTRY'!G4</f>
        <v>0.1</v>
      </c>
      <c r="AK8" s="249"/>
      <c r="AL8" s="249"/>
      <c r="AM8" s="249"/>
      <c r="AN8" s="249"/>
      <c r="AO8" s="249"/>
      <c r="AP8" s="249"/>
      <c r="AQ8" s="250"/>
      <c r="AR8" s="248">
        <f>'DATA ENTRY'!G5</f>
        <v>0.4</v>
      </c>
      <c r="AS8" s="249"/>
      <c r="AT8" s="249"/>
      <c r="AU8" s="249"/>
      <c r="AV8" s="249"/>
      <c r="AW8" s="249"/>
      <c r="AX8" s="249"/>
      <c r="AY8" s="249"/>
      <c r="AZ8" s="249"/>
      <c r="BA8" s="250"/>
      <c r="BB8" s="188">
        <f>'DATA ENTRY'!G6</f>
        <v>0.2</v>
      </c>
      <c r="BC8" s="138"/>
      <c r="BD8" s="138"/>
      <c r="BE8" s="138"/>
      <c r="BF8" s="138"/>
      <c r="BG8" s="138"/>
      <c r="BH8" s="138"/>
      <c r="BI8" s="106"/>
      <c r="BJ8" s="188">
        <f>'DATA ENTRY'!G3</f>
        <v>0.3</v>
      </c>
      <c r="BK8" s="138"/>
      <c r="BL8" s="106"/>
      <c r="BM8" s="241">
        <f>SUM(AJ8:BL9)</f>
        <v>1</v>
      </c>
      <c r="BN8" s="42"/>
      <c r="BO8" s="43"/>
      <c r="BP8" s="44"/>
      <c r="BQ8" s="44"/>
      <c r="BR8" s="44"/>
      <c r="BS8" s="44"/>
      <c r="BT8" s="44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</row>
    <row r="9" spans="1:84" ht="33" customHeight="1" thickBot="1" x14ac:dyDescent="0.3">
      <c r="A9" s="186"/>
      <c r="B9" s="187"/>
      <c r="C9" s="187"/>
      <c r="D9" s="251"/>
      <c r="E9" s="252"/>
      <c r="F9" s="252"/>
      <c r="G9" s="252"/>
      <c r="H9" s="252"/>
      <c r="I9" s="252"/>
      <c r="J9" s="252"/>
      <c r="K9" s="253"/>
      <c r="L9" s="251"/>
      <c r="M9" s="252"/>
      <c r="N9" s="252"/>
      <c r="O9" s="252"/>
      <c r="P9" s="252"/>
      <c r="Q9" s="252"/>
      <c r="R9" s="252"/>
      <c r="S9" s="252"/>
      <c r="T9" s="252"/>
      <c r="U9" s="253"/>
      <c r="V9" s="126"/>
      <c r="W9" s="139"/>
      <c r="X9" s="139"/>
      <c r="Y9" s="139"/>
      <c r="Z9" s="139"/>
      <c r="AA9" s="139"/>
      <c r="AB9" s="139"/>
      <c r="AC9" s="127"/>
      <c r="AD9" s="126"/>
      <c r="AE9" s="139"/>
      <c r="AF9" s="127"/>
      <c r="AG9" s="115"/>
      <c r="AH9" s="242" t="s">
        <v>59</v>
      </c>
      <c r="AI9" s="245" t="s">
        <v>60</v>
      </c>
      <c r="AJ9" s="251"/>
      <c r="AK9" s="252"/>
      <c r="AL9" s="252"/>
      <c r="AM9" s="252"/>
      <c r="AN9" s="252"/>
      <c r="AO9" s="252"/>
      <c r="AP9" s="252"/>
      <c r="AQ9" s="253"/>
      <c r="AR9" s="251"/>
      <c r="AS9" s="252"/>
      <c r="AT9" s="252"/>
      <c r="AU9" s="252"/>
      <c r="AV9" s="252"/>
      <c r="AW9" s="252"/>
      <c r="AX9" s="252"/>
      <c r="AY9" s="252"/>
      <c r="AZ9" s="252"/>
      <c r="BA9" s="253"/>
      <c r="BB9" s="126"/>
      <c r="BC9" s="139"/>
      <c r="BD9" s="139"/>
      <c r="BE9" s="139"/>
      <c r="BF9" s="139"/>
      <c r="BG9" s="139"/>
      <c r="BH9" s="139"/>
      <c r="BI9" s="127"/>
      <c r="BJ9" s="126"/>
      <c r="BK9" s="139"/>
      <c r="BL9" s="127"/>
      <c r="BM9" s="159"/>
      <c r="BN9" s="132" t="s">
        <v>59</v>
      </c>
      <c r="BO9" s="135" t="s">
        <v>60</v>
      </c>
      <c r="BP9" s="192" t="s">
        <v>61</v>
      </c>
      <c r="BQ9" s="195" t="s">
        <v>62</v>
      </c>
      <c r="BR9" s="236" t="s">
        <v>63</v>
      </c>
      <c r="BS9" s="225" t="s">
        <v>59</v>
      </c>
      <c r="BT9" s="130" t="s">
        <v>60</v>
      </c>
      <c r="BU9" s="45"/>
      <c r="BV9" s="8"/>
      <c r="BW9" s="8"/>
      <c r="BX9" s="8"/>
      <c r="BY9" s="8"/>
      <c r="BZ9" s="8"/>
      <c r="CA9" s="8"/>
      <c r="CB9" s="8"/>
      <c r="CD9" s="8"/>
      <c r="CE9" s="8"/>
      <c r="CF9" s="8"/>
    </row>
    <row r="10" spans="1:84" ht="42" customHeight="1" thickBot="1" x14ac:dyDescent="0.3">
      <c r="A10" s="186"/>
      <c r="B10" s="187"/>
      <c r="C10" s="187"/>
      <c r="D10" s="254" t="str">
        <f>'DATA ENTRY'!F4</f>
        <v>ATTENDANCE/CLASS PARTICIPATION/RECITATION</v>
      </c>
      <c r="E10" s="255"/>
      <c r="F10" s="255"/>
      <c r="G10" s="255"/>
      <c r="H10" s="255"/>
      <c r="I10" s="256"/>
      <c r="J10" s="213" t="s">
        <v>64</v>
      </c>
      <c r="K10" s="210" t="s">
        <v>65</v>
      </c>
      <c r="L10" s="260" t="str">
        <f>'DATA ENTRY'!F5</f>
        <v>LABORATORY/ACTIVITIES/PROJECT</v>
      </c>
      <c r="M10" s="261"/>
      <c r="N10" s="261"/>
      <c r="O10" s="261"/>
      <c r="P10" s="261"/>
      <c r="Q10" s="261"/>
      <c r="R10" s="261"/>
      <c r="S10" s="262"/>
      <c r="T10" s="213" t="s">
        <v>64</v>
      </c>
      <c r="U10" s="203" t="s">
        <v>65</v>
      </c>
      <c r="V10" s="204" t="str">
        <f>'DATA ENTRY'!F6</f>
        <v>QUIZZES</v>
      </c>
      <c r="W10" s="205"/>
      <c r="X10" s="205"/>
      <c r="Y10" s="205"/>
      <c r="Z10" s="205"/>
      <c r="AA10" s="206"/>
      <c r="AB10" s="213" t="s">
        <v>64</v>
      </c>
      <c r="AC10" s="210" t="s">
        <v>65</v>
      </c>
      <c r="AD10" s="212" t="s">
        <v>66</v>
      </c>
      <c r="AE10" s="213" t="s">
        <v>64</v>
      </c>
      <c r="AF10" s="203" t="s">
        <v>65</v>
      </c>
      <c r="AG10" s="196" t="s">
        <v>61</v>
      </c>
      <c r="AH10" s="243"/>
      <c r="AI10" s="243"/>
      <c r="AJ10" s="257" t="str">
        <f>D10</f>
        <v>ATTENDANCE/CLASS PARTICIPATION/RECITATION</v>
      </c>
      <c r="AK10" s="258"/>
      <c r="AL10" s="258"/>
      <c r="AM10" s="258"/>
      <c r="AN10" s="258"/>
      <c r="AO10" s="259"/>
      <c r="AP10" s="213" t="s">
        <v>64</v>
      </c>
      <c r="AQ10" s="203" t="s">
        <v>65</v>
      </c>
      <c r="AR10" s="260" t="str">
        <f>'DATA ENTRY'!F5</f>
        <v>LABORATORY/ACTIVITIES/PROJECT</v>
      </c>
      <c r="AS10" s="261"/>
      <c r="AT10" s="261"/>
      <c r="AU10" s="261"/>
      <c r="AV10" s="261"/>
      <c r="AW10" s="261"/>
      <c r="AX10" s="261"/>
      <c r="AY10" s="262"/>
      <c r="AZ10" s="213" t="s">
        <v>64</v>
      </c>
      <c r="BA10" s="203" t="s">
        <v>65</v>
      </c>
      <c r="BB10" s="204" t="str">
        <f>'DATA ENTRY'!F6</f>
        <v>QUIZZES</v>
      </c>
      <c r="BC10" s="205"/>
      <c r="BD10" s="205"/>
      <c r="BE10" s="205"/>
      <c r="BF10" s="205"/>
      <c r="BG10" s="206"/>
      <c r="BH10" s="213" t="s">
        <v>64</v>
      </c>
      <c r="BI10" s="203" t="s">
        <v>65</v>
      </c>
      <c r="BJ10" s="217" t="s">
        <v>67</v>
      </c>
      <c r="BK10" s="218" t="s">
        <v>64</v>
      </c>
      <c r="BL10" s="219" t="s">
        <v>65</v>
      </c>
      <c r="BM10" s="222" t="s">
        <v>68</v>
      </c>
      <c r="BN10" s="133"/>
      <c r="BO10" s="133"/>
      <c r="BP10" s="193"/>
      <c r="BQ10" s="131"/>
      <c r="BR10" s="237"/>
      <c r="BS10" s="223"/>
      <c r="BT10" s="131"/>
      <c r="BU10" s="45"/>
      <c r="BV10" s="46"/>
      <c r="BW10" s="46"/>
      <c r="BX10" s="46"/>
      <c r="BY10" s="46"/>
      <c r="BZ10" s="46"/>
      <c r="CA10" s="46"/>
      <c r="CB10" s="46"/>
      <c r="CC10" s="8"/>
      <c r="CD10" s="8"/>
      <c r="CE10" s="8"/>
      <c r="CF10" s="8"/>
    </row>
    <row r="11" spans="1:84" ht="79.5" customHeight="1" thickBot="1" x14ac:dyDescent="0.3">
      <c r="A11" s="196" t="s">
        <v>69</v>
      </c>
      <c r="B11" s="196" t="s">
        <v>70</v>
      </c>
      <c r="C11" s="196" t="s">
        <v>71</v>
      </c>
      <c r="D11" s="47"/>
      <c r="E11" s="47"/>
      <c r="F11" s="47"/>
      <c r="G11" s="47"/>
      <c r="H11" s="47"/>
      <c r="I11" s="47"/>
      <c r="J11" s="215"/>
      <c r="K11" s="239"/>
      <c r="L11" s="47"/>
      <c r="M11" s="47"/>
      <c r="N11" s="47"/>
      <c r="O11" s="47"/>
      <c r="P11" s="47"/>
      <c r="Q11" s="88"/>
      <c r="R11" s="47"/>
      <c r="S11" s="47"/>
      <c r="T11" s="131"/>
      <c r="U11" s="131"/>
      <c r="V11" s="47"/>
      <c r="W11" s="47"/>
      <c r="X11" s="47"/>
      <c r="Y11" s="47"/>
      <c r="Z11" s="47"/>
      <c r="AA11" s="47"/>
      <c r="AB11" s="131"/>
      <c r="AC11" s="193"/>
      <c r="AD11" s="115"/>
      <c r="AE11" s="131"/>
      <c r="AF11" s="131"/>
      <c r="AG11" s="131"/>
      <c r="AH11" s="243"/>
      <c r="AI11" s="243"/>
      <c r="AJ11" s="47"/>
      <c r="AK11" s="47"/>
      <c r="AL11" s="47"/>
      <c r="AM11" s="47"/>
      <c r="AN11" s="47"/>
      <c r="AO11" s="47"/>
      <c r="AP11" s="215"/>
      <c r="AQ11" s="215"/>
      <c r="AR11" s="47"/>
      <c r="AS11" s="47"/>
      <c r="AT11" s="47"/>
      <c r="AU11" s="47"/>
      <c r="AV11" s="47"/>
      <c r="AW11" s="47"/>
      <c r="AX11" s="47"/>
      <c r="AY11" s="47"/>
      <c r="AZ11" s="215"/>
      <c r="BA11" s="215"/>
      <c r="BB11" s="47"/>
      <c r="BC11" s="47"/>
      <c r="BD11" s="47"/>
      <c r="BE11" s="47"/>
      <c r="BF11" s="47"/>
      <c r="BG11" s="47"/>
      <c r="BH11" s="215"/>
      <c r="BI11" s="215"/>
      <c r="BJ11" s="134"/>
      <c r="BK11" s="215"/>
      <c r="BL11" s="220"/>
      <c r="BM11" s="223"/>
      <c r="BN11" s="133"/>
      <c r="BO11" s="133"/>
      <c r="BP11" s="193"/>
      <c r="BQ11" s="131"/>
      <c r="BR11" s="237"/>
      <c r="BS11" s="223"/>
      <c r="BT11" s="131"/>
      <c r="BU11" s="45"/>
      <c r="BV11" s="46"/>
      <c r="BW11" s="46"/>
      <c r="BX11" s="46"/>
      <c r="BY11" s="46"/>
      <c r="BZ11" s="46"/>
      <c r="CA11" s="46"/>
      <c r="CB11" s="46"/>
      <c r="CC11" s="46"/>
      <c r="CD11" s="8"/>
      <c r="CE11" s="8"/>
      <c r="CF11" s="8"/>
    </row>
    <row r="12" spans="1:84" ht="24" thickBot="1" x14ac:dyDescent="0.3">
      <c r="A12" s="131"/>
      <c r="B12" s="131"/>
      <c r="C12" s="131"/>
      <c r="D12" s="96"/>
      <c r="E12" s="96"/>
      <c r="F12" s="96"/>
      <c r="G12" s="96"/>
      <c r="H12" s="96"/>
      <c r="I12" s="96"/>
      <c r="J12" s="215"/>
      <c r="K12" s="239"/>
      <c r="L12" s="96"/>
      <c r="M12" s="96"/>
      <c r="N12" s="96"/>
      <c r="O12" s="96"/>
      <c r="P12" s="96"/>
      <c r="Q12" s="96"/>
      <c r="R12" s="96"/>
      <c r="S12" s="96"/>
      <c r="T12" s="131"/>
      <c r="U12" s="131"/>
      <c r="V12" s="96"/>
      <c r="W12" s="96"/>
      <c r="X12" s="96"/>
      <c r="Y12" s="96"/>
      <c r="Z12" s="96"/>
      <c r="AA12" s="96"/>
      <c r="AB12" s="131"/>
      <c r="AC12" s="193"/>
      <c r="AD12" s="94"/>
      <c r="AE12" s="131"/>
      <c r="AF12" s="131"/>
      <c r="AG12" s="131"/>
      <c r="AH12" s="243"/>
      <c r="AI12" s="243"/>
      <c r="AJ12" s="96"/>
      <c r="AK12" s="96"/>
      <c r="AL12" s="96"/>
      <c r="AM12" s="96"/>
      <c r="AN12" s="96"/>
      <c r="AO12" s="96"/>
      <c r="AP12" s="215"/>
      <c r="AQ12" s="215"/>
      <c r="AR12" s="96"/>
      <c r="AS12" s="96"/>
      <c r="AT12" s="96"/>
      <c r="AU12" s="96"/>
      <c r="AV12" s="96"/>
      <c r="AW12" s="96"/>
      <c r="AX12" s="96"/>
      <c r="AY12" s="96"/>
      <c r="AZ12" s="215"/>
      <c r="BA12" s="215"/>
      <c r="BB12" s="96"/>
      <c r="BC12" s="96"/>
      <c r="BD12" s="96"/>
      <c r="BE12" s="96"/>
      <c r="BF12" s="96"/>
      <c r="BG12" s="96"/>
      <c r="BH12" s="215"/>
      <c r="BI12" s="215"/>
      <c r="BJ12" s="95"/>
      <c r="BK12" s="215"/>
      <c r="BL12" s="220"/>
      <c r="BM12" s="223"/>
      <c r="BN12" s="133"/>
      <c r="BO12" s="133"/>
      <c r="BP12" s="193"/>
      <c r="BQ12" s="131"/>
      <c r="BR12" s="237"/>
      <c r="BS12" s="223"/>
      <c r="BT12" s="131"/>
      <c r="BU12" s="45"/>
      <c r="BV12" s="48"/>
      <c r="BW12" s="28"/>
      <c r="BX12" s="28"/>
      <c r="BY12" s="28"/>
      <c r="BZ12" s="28"/>
      <c r="CA12" s="28"/>
      <c r="CB12" s="28"/>
      <c r="CC12" s="28"/>
      <c r="CD12" s="8"/>
      <c r="CE12" s="8"/>
      <c r="CF12" s="8"/>
    </row>
    <row r="13" spans="1:84" ht="33.75" customHeight="1" thickBot="1" x14ac:dyDescent="0.3">
      <c r="A13" s="115"/>
      <c r="B13" s="115"/>
      <c r="C13" s="115"/>
      <c r="D13" s="49"/>
      <c r="E13" s="50"/>
      <c r="F13" s="49"/>
      <c r="G13" s="50"/>
      <c r="H13" s="50"/>
      <c r="I13" s="49"/>
      <c r="J13" s="216"/>
      <c r="K13" s="240"/>
      <c r="L13" s="49"/>
      <c r="M13" s="49"/>
      <c r="N13" s="49"/>
      <c r="O13" s="49"/>
      <c r="P13" s="49"/>
      <c r="Q13" s="49"/>
      <c r="R13" s="49"/>
      <c r="S13" s="49"/>
      <c r="T13" s="115"/>
      <c r="U13" s="115"/>
      <c r="V13" s="49"/>
      <c r="W13" s="49"/>
      <c r="X13" s="49"/>
      <c r="Y13" s="49"/>
      <c r="Z13" s="49"/>
      <c r="AA13" s="49"/>
      <c r="AB13" s="115"/>
      <c r="AC13" s="194"/>
      <c r="AD13" s="49"/>
      <c r="AE13" s="115"/>
      <c r="AF13" s="115"/>
      <c r="AG13" s="115"/>
      <c r="AH13" s="244"/>
      <c r="AI13" s="244"/>
      <c r="AJ13" s="49"/>
      <c r="AK13" s="49"/>
      <c r="AL13" s="49"/>
      <c r="AM13" s="49"/>
      <c r="AN13" s="49"/>
      <c r="AO13" s="49"/>
      <c r="AP13" s="216"/>
      <c r="AQ13" s="216"/>
      <c r="AR13" s="49"/>
      <c r="AS13" s="49"/>
      <c r="AT13" s="49"/>
      <c r="AU13" s="49"/>
      <c r="AV13" s="49"/>
      <c r="AW13" s="49"/>
      <c r="AX13" s="49"/>
      <c r="AY13" s="49"/>
      <c r="AZ13" s="216"/>
      <c r="BA13" s="216"/>
      <c r="BB13" s="49"/>
      <c r="BC13" s="49"/>
      <c r="BD13" s="49"/>
      <c r="BE13" s="49"/>
      <c r="BF13" s="49"/>
      <c r="BG13" s="49"/>
      <c r="BH13" s="216"/>
      <c r="BI13" s="216"/>
      <c r="BJ13" s="49"/>
      <c r="BK13" s="216"/>
      <c r="BL13" s="221"/>
      <c r="BM13" s="224"/>
      <c r="BN13" s="134"/>
      <c r="BO13" s="134"/>
      <c r="BP13" s="194"/>
      <c r="BQ13" s="115"/>
      <c r="BR13" s="238"/>
      <c r="BS13" s="224"/>
      <c r="BT13" s="115"/>
      <c r="BU13" s="45"/>
      <c r="BV13" s="48"/>
      <c r="BW13" s="28"/>
      <c r="BX13" s="28"/>
      <c r="BY13" s="28"/>
      <c r="BZ13" s="28"/>
      <c r="CA13" s="28"/>
      <c r="CB13" s="28"/>
      <c r="CC13" s="28"/>
      <c r="CD13" s="8"/>
      <c r="CE13" s="8"/>
      <c r="CF13" s="8"/>
    </row>
    <row r="14" spans="1:84" ht="34.5" customHeight="1" x14ac:dyDescent="0.3">
      <c r="A14" s="51">
        <v>1</v>
      </c>
      <c r="B14" s="51"/>
      <c r="C14" s="52"/>
      <c r="D14" s="93"/>
      <c r="E14" s="93"/>
      <c r="F14" s="93"/>
      <c r="G14" s="93"/>
      <c r="H14" s="93"/>
      <c r="I14" s="93"/>
      <c r="J14" s="89" t="str">
        <f>IF(ISBLANK($C14)=TRUE," ",IF(COUNTBLANK(D14:I14)=COLUMNS(D14:I14),0,SUM(D14:I14)*(100-'DATA ENTRY'!$G$10)/SUM($D$13:$I$13)+'DATA ENTRY'!$G$10))</f>
        <v xml:space="preserve"> </v>
      </c>
      <c r="K14" s="90" t="str">
        <f t="shared" ref="K14:K77" si="2">IF(ISBLANK($C14)," ",(J14*$D$8))</f>
        <v xml:space="preserve"> </v>
      </c>
      <c r="L14" s="93"/>
      <c r="M14" s="93"/>
      <c r="N14" s="93"/>
      <c r="O14" s="93"/>
      <c r="P14" s="93"/>
      <c r="Q14" s="93"/>
      <c r="R14" s="93"/>
      <c r="S14" s="93"/>
      <c r="T14" s="89" t="str">
        <f>IF(ISBLANK($C14)," ",IF(COUNTBLANK(L14:S14)=COLUMNS(L14:S14),0,(SUM(L14:S14)*(100-'DATA ENTRY'!$G$10)/SUM($L$13:$S$13))+'DATA ENTRY'!$G$10))</f>
        <v xml:space="preserve"> </v>
      </c>
      <c r="U14" s="90" t="str">
        <f t="shared" ref="U14:U45" si="3">IF(ISBLANK($C14)," ",(T14*$L$8))</f>
        <v xml:space="preserve"> </v>
      </c>
      <c r="V14" s="93"/>
      <c r="W14" s="93"/>
      <c r="X14" s="93"/>
      <c r="Y14" s="93"/>
      <c r="Z14" s="93"/>
      <c r="AA14" s="93"/>
      <c r="AB14" s="89" t="str">
        <f>IF(ISBLANK($C14)," ",IF(COUNTBLANK(V14:AA14)=COLUMNS(V14:AA14),0,(SUM(V14:AA14)*(100-'DATA ENTRY'!$G$10)/SUM($V$13:$AA$13))+'DATA ENTRY'!$G$10))</f>
        <v xml:space="preserve"> </v>
      </c>
      <c r="AC14" s="90" t="str">
        <f t="shared" ref="AC14:AC45" si="4">IF(ISBLANK($C14)," ",(AB14*$V$8))</f>
        <v xml:space="preserve"> </v>
      </c>
      <c r="AD14" s="93"/>
      <c r="AE14" s="89" t="str">
        <f>IF(ISBLANK(C14)," ",IF(ISBLANK(AD14)=TRUE,0,IF(ISTEXT(AD14)=TRUE,LOOKUP(AD14,remarks),(AD14*(100-'DATA ENTRY'!$G$10)/$AD$13)+'DATA ENTRY'!$G$10)))</f>
        <v xml:space="preserve"> </v>
      </c>
      <c r="AF14" s="91" t="str">
        <f t="shared" ref="AF14:AF45" si="5">IF(ISBLANK(C14)," ",IF(ISTEXT(AE14)=TRUE,LOOKUP(AE14,remarks),AE14*$AD$8))</f>
        <v xml:space="preserve"> </v>
      </c>
      <c r="AG14" s="92" t="str">
        <f t="shared" ref="AG14:AG45" si="6">IF(ISBLANK(C14)=TRUE," ",IF(ISTEXT(AE14)=TRUE,LOOKUP(AE14,remarks),AF14+AC14+U14+K14))</f>
        <v xml:space="preserve"> </v>
      </c>
      <c r="AH14" s="92" t="str">
        <f t="shared" ref="AH14:AH45" si="7">IF(ISBLANK(C14)=TRUE," ",IF(ISTEXT(AF14)=TRUE,LOOKUP(AF14,remarks),VLOOKUP(AG14,egrade,2)))</f>
        <v xml:space="preserve"> </v>
      </c>
      <c r="AI14" s="92" t="str">
        <f t="shared" ref="AI14:AI45" si="8">IF(ISBLANK(C14)=TRUE," ",IF(ISTEXT(AG14)=TRUE,AG14,IF(AG14&lt;74.5,"Failed","Passed")))</f>
        <v xml:space="preserve"> </v>
      </c>
      <c r="AJ14" s="93"/>
      <c r="AK14" s="93"/>
      <c r="AL14" s="93"/>
      <c r="AM14" s="93"/>
      <c r="AN14" s="93"/>
      <c r="AO14" s="93"/>
      <c r="AP14" s="89" t="str">
        <f>IF(ISBLANK($C14)=TRUE," ",IF(COUNTBLANK(AJ14:AO14)=COLUMNS(AJ14:AO14),0,SUM(AJ14:AO14)*(100-'DATA ENTRY'!$G$10)/SUM($AJ$13:$AO$13)+'DATA ENTRY'!$G$10))</f>
        <v xml:space="preserve"> </v>
      </c>
      <c r="AQ14" s="92" t="str">
        <f t="shared" ref="AQ14:AQ45" si="9">IF(ISBLANK($C14)=TRUE," ",IF(ISTEXT(AP14)=TRUE,AP14,(AP14*$AJ$8)))</f>
        <v xml:space="preserve"> </v>
      </c>
      <c r="AR14" s="93"/>
      <c r="AS14" s="93"/>
      <c r="AT14" s="93"/>
      <c r="AU14" s="93"/>
      <c r="AV14" s="93"/>
      <c r="AW14" s="93"/>
      <c r="AX14" s="93"/>
      <c r="AY14" s="93"/>
      <c r="AZ14" s="89" t="str">
        <f>IF(ISBLANK($C14)=TRUE," ",IF(COUNTBLANK(AR14:AY14)=COLUMNS(AR14:AY14),0,(SUM(AR14:AY14)*(100-'DATA ENTRY'!$G$10)/SUM($AR$13:$AY$13))+'DATA ENTRY'!$G$10))</f>
        <v xml:space="preserve"> </v>
      </c>
      <c r="BA14" s="92" t="str">
        <f t="shared" ref="BA14:BA45" si="10">IF(ISBLANK($C14)=TRUE," ",IF(ISTEXT(AD14)=TRUE,AD14,(AZ14*$AR$8)))</f>
        <v xml:space="preserve"> </v>
      </c>
      <c r="BB14" s="93"/>
      <c r="BC14" s="93"/>
      <c r="BD14" s="93"/>
      <c r="BE14" s="93"/>
      <c r="BF14" s="93"/>
      <c r="BG14" s="93"/>
      <c r="BH14" s="89" t="str">
        <f>IF(ISBLANK($C14)=TRUE," ",IF(ISTEXT(AD14)=TRUE,AD14,IF(COUNTBLANK(BB14:BG14)=COLUMNS(BB14:BG14),0,(SUM(BB14:BG14)*(100-'DATA ENTRY'!$G$10)/SUM($BB$13:$BG$13))+'DATA ENTRY'!$G$10)))</f>
        <v xml:space="preserve"> </v>
      </c>
      <c r="BI14" s="92" t="str">
        <f t="shared" ref="BI14:BI45" si="11">IF(ISBLANK($C14)=TRUE," ",IF(ISTEXT(AD14)=TRUE,AD14,(BH14*$BB$8)))</f>
        <v xml:space="preserve"> </v>
      </c>
      <c r="BJ14" s="93"/>
      <c r="BK14" s="89" t="str">
        <f>IF(ISBLANK(C14)=TRUE," ",IF(ISTEXT(AD14)=TRUE,AD14,IF(ISBLANK(BJ14),0,IF(ISTEXT(BJ14)=TRUE,LOOKUP(BJ14,remarks),(BJ14*(100-'DATA ENTRY'!$G$10)/$BJ$13)+'DATA ENTRY'!$G$10))))</f>
        <v xml:space="preserve"> </v>
      </c>
      <c r="BL14" s="92" t="str">
        <f t="shared" ref="BL14:BL45" si="12">IF(ISBLANK(C14)," ",IF(ISTEXT(BK14)=TRUE,LOOKUP(BK14,remarks),BK14*$BJ$8))</f>
        <v xml:space="preserve"> </v>
      </c>
      <c r="BM14" s="92" t="str">
        <f t="shared" ref="BM14:BM45" si="13">IF(ISBLANK(C14)=TRUE,"",IF(ISTEXT(AD14)=TRUE,AD14,IF(ISTEXT(BJ14)=TRUE,LOOKUP(BJ14,remarks),(BL14+BI14+BA14+AQ14))))</f>
        <v/>
      </c>
      <c r="BN14" s="92" t="str">
        <f t="shared" ref="BN14:BN45" si="14">IF(ISBLANK(C14)," ",IF(ISTEXT(BM14)=TRUE,LOOKUP(BM14,remarks),VLOOKUP(BM14,egrade,2)))</f>
        <v xml:space="preserve"> </v>
      </c>
      <c r="BO14" s="92" t="str">
        <f t="shared" ref="BO14:BO45" si="15">IF(ISBLANK(C14)," ",IF(ISTEXT(BM14),BM14,IF(BM14&lt;74.5,"Failed","Passed")))</f>
        <v xml:space="preserve"> </v>
      </c>
      <c r="BP14" s="92" t="str">
        <f t="shared" ref="BP14:BP45" si="16">AG14</f>
        <v xml:space="preserve"> </v>
      </c>
      <c r="BQ14" s="92" t="str">
        <f t="shared" ref="BQ14:BQ77" si="17">BM14</f>
        <v/>
      </c>
      <c r="BR14" s="89" t="str">
        <f t="shared" ref="BR14:BR45" si="18">IF(ISBLANK(C14)=TRUE," ",IF(ISTEXT(BL14)=TRUE,BL14,IF(ISTEXT(BQ14)=TRUE,BQ14,(BM14+AG14)/2)))</f>
        <v xml:space="preserve"> </v>
      </c>
      <c r="BS14" s="92" t="str">
        <f t="shared" ref="BS14:BS45" si="19">IF(ISBLANK(C14)," ",IF(ISTEXT(BR14)=TRUE,BR14,VLOOKUP(BR14,egrade,2)))</f>
        <v xml:space="preserve"> </v>
      </c>
      <c r="BT14" s="92" t="str">
        <f t="shared" ref="BT14:BT45" si="20">IF(ISBLANK(C14)," ",IF(ISTEXT(BR14),BR14,IF(BR14&lt;74.5,"Failed","Passed")))</f>
        <v xml:space="preserve"> </v>
      </c>
      <c r="BU14" s="54"/>
      <c r="BV14" s="30"/>
      <c r="BW14" s="30"/>
      <c r="BX14" s="30"/>
      <c r="BY14" s="55"/>
      <c r="BZ14" s="55"/>
      <c r="CA14" s="55"/>
      <c r="CB14" s="55"/>
      <c r="CC14" s="55"/>
      <c r="CD14" s="8"/>
      <c r="CE14" s="8"/>
      <c r="CF14" s="8"/>
    </row>
    <row r="15" spans="1:84" ht="34.5" customHeight="1" x14ac:dyDescent="0.3">
      <c r="A15" s="53">
        <f>A14+1</f>
        <v>2</v>
      </c>
      <c r="B15" s="51"/>
      <c r="C15" s="52"/>
      <c r="D15" s="93"/>
      <c r="E15" s="93"/>
      <c r="F15" s="93"/>
      <c r="G15" s="93"/>
      <c r="H15" s="93"/>
      <c r="I15" s="93"/>
      <c r="J15" s="89" t="str">
        <f>IF(ISBLANK($C15)=TRUE," ",IF(COUNTBLANK(D15:I15)=COLUMNS(D15:I15),0,SUM(D15:I15)*(100-'DATA ENTRY'!$G$10)/SUM($D$13:$I$13)+'DATA ENTRY'!$G$10))</f>
        <v xml:space="preserve"> </v>
      </c>
      <c r="K15" s="90" t="str">
        <f t="shared" si="2"/>
        <v xml:space="preserve"> </v>
      </c>
      <c r="L15" s="93"/>
      <c r="M15" s="93"/>
      <c r="N15" s="93"/>
      <c r="O15" s="93"/>
      <c r="P15" s="93"/>
      <c r="Q15" s="93"/>
      <c r="R15" s="93"/>
      <c r="S15" s="93"/>
      <c r="T15" s="89" t="str">
        <f>IF(ISBLANK($C15)," ",IF(COUNTBLANK(L15:S15)=COLUMNS(L15:S15),0,(SUM(L15:S15)*(100-'DATA ENTRY'!$G$10)/SUM($L$13:$S$13))+'DATA ENTRY'!$G$10))</f>
        <v xml:space="preserve"> </v>
      </c>
      <c r="U15" s="90" t="str">
        <f t="shared" si="3"/>
        <v xml:space="preserve"> </v>
      </c>
      <c r="V15" s="93"/>
      <c r="W15" s="93"/>
      <c r="X15" s="93"/>
      <c r="Y15" s="93"/>
      <c r="Z15" s="93"/>
      <c r="AA15" s="93"/>
      <c r="AB15" s="89" t="str">
        <f>IF(ISBLANK($C15)," ",IF(COUNTBLANK(V15:AA15)=COLUMNS(V15:AA15),0,(SUM(V15:AA15)*(100-'DATA ENTRY'!$G$10)/SUM($V$13:$AA$13))+'DATA ENTRY'!$G$10))</f>
        <v xml:space="preserve"> </v>
      </c>
      <c r="AC15" s="90" t="str">
        <f t="shared" si="4"/>
        <v xml:space="preserve"> </v>
      </c>
      <c r="AD15" s="93"/>
      <c r="AE15" s="89" t="str">
        <f>IF(ISBLANK(C15)," ",IF(ISBLANK(AD15)=TRUE,0,IF(ISTEXT(AD15)=TRUE,LOOKUP(AD15,remarks),(AD15*(100-'DATA ENTRY'!$G$10)/$AD$13)+'DATA ENTRY'!$G$10)))</f>
        <v xml:space="preserve"> </v>
      </c>
      <c r="AF15" s="91" t="str">
        <f t="shared" si="5"/>
        <v xml:space="preserve"> </v>
      </c>
      <c r="AG15" s="92" t="str">
        <f t="shared" si="6"/>
        <v xml:space="preserve"> </v>
      </c>
      <c r="AH15" s="92" t="str">
        <f t="shared" si="7"/>
        <v xml:space="preserve"> </v>
      </c>
      <c r="AI15" s="92" t="str">
        <f t="shared" si="8"/>
        <v xml:space="preserve"> </v>
      </c>
      <c r="AJ15" s="93"/>
      <c r="AK15" s="93"/>
      <c r="AL15" s="93"/>
      <c r="AM15" s="93"/>
      <c r="AN15" s="93"/>
      <c r="AO15" s="93"/>
      <c r="AP15" s="89" t="str">
        <f>IF(ISBLANK($C15)=TRUE," ",IF(COUNTBLANK(AJ15:AO15)=COLUMNS(AJ15:AO15),0,SUM(AJ15:AO15)*(100-'DATA ENTRY'!$G$10)/SUM($AJ$13:$AO$13)+'DATA ENTRY'!$G$10))</f>
        <v xml:space="preserve"> </v>
      </c>
      <c r="AQ15" s="92" t="str">
        <f t="shared" si="9"/>
        <v xml:space="preserve"> </v>
      </c>
      <c r="AR15" s="93"/>
      <c r="AS15" s="93"/>
      <c r="AT15" s="93"/>
      <c r="AU15" s="93"/>
      <c r="AV15" s="93"/>
      <c r="AW15" s="93"/>
      <c r="AX15" s="93"/>
      <c r="AY15" s="93"/>
      <c r="AZ15" s="89" t="str">
        <f>IF(ISBLANK($C15)=TRUE," ",IF(COUNTBLANK(AR15:AY15)=COLUMNS(AR15:AY15),0,(SUM(AR15:AY15)*(100-'DATA ENTRY'!$G$10)/SUM($AR$13:$AY$13))+'DATA ENTRY'!$G$10))</f>
        <v xml:space="preserve"> </v>
      </c>
      <c r="BA15" s="92" t="str">
        <f t="shared" si="10"/>
        <v xml:space="preserve"> </v>
      </c>
      <c r="BB15" s="93"/>
      <c r="BC15" s="93"/>
      <c r="BD15" s="93"/>
      <c r="BE15" s="93"/>
      <c r="BF15" s="93"/>
      <c r="BG15" s="93"/>
      <c r="BH15" s="89" t="str">
        <f>IF(ISBLANK($C15)=TRUE," ",IF(ISTEXT(AD15)=TRUE,AD15,IF(COUNTBLANK(BB15:BG15)=COLUMNS(BB15:BG15),0,(SUM(BB15:BG15)*(100-'DATA ENTRY'!$G$10)/SUM($BB$13:$BG$13))+'DATA ENTRY'!$G$10)))</f>
        <v xml:space="preserve"> </v>
      </c>
      <c r="BI15" s="92" t="str">
        <f t="shared" si="11"/>
        <v xml:space="preserve"> </v>
      </c>
      <c r="BJ15" s="93"/>
      <c r="BK15" s="89" t="str">
        <f>IF(ISBLANK(C15)=TRUE," ",IF(ISTEXT(AD15)=TRUE,AD15,IF(ISBLANK(BJ15),0,IF(ISTEXT(BJ15)=TRUE,LOOKUP(BJ15,remarks),(BJ15*(100-'DATA ENTRY'!$G$10)/$BJ$13)+'DATA ENTRY'!$G$10))))</f>
        <v xml:space="preserve"> </v>
      </c>
      <c r="BL15" s="92" t="str">
        <f t="shared" si="12"/>
        <v xml:space="preserve"> </v>
      </c>
      <c r="BM15" s="92" t="str">
        <f t="shared" si="13"/>
        <v/>
      </c>
      <c r="BN15" s="92" t="str">
        <f t="shared" si="14"/>
        <v xml:space="preserve"> </v>
      </c>
      <c r="BO15" s="92" t="str">
        <f t="shared" si="15"/>
        <v xml:space="preserve"> </v>
      </c>
      <c r="BP15" s="92" t="str">
        <f t="shared" si="16"/>
        <v xml:space="preserve"> </v>
      </c>
      <c r="BQ15" s="92" t="str">
        <f t="shared" si="17"/>
        <v/>
      </c>
      <c r="BR15" s="89" t="str">
        <f t="shared" si="18"/>
        <v xml:space="preserve"> </v>
      </c>
      <c r="BS15" s="92" t="str">
        <f t="shared" si="19"/>
        <v xml:space="preserve"> </v>
      </c>
      <c r="BT15" s="92" t="str">
        <f t="shared" si="20"/>
        <v xml:space="preserve"> </v>
      </c>
      <c r="BU15" s="54"/>
      <c r="BV15" s="30"/>
      <c r="BW15" s="30"/>
      <c r="BX15" s="30"/>
      <c r="BY15" s="55"/>
      <c r="BZ15" s="55"/>
      <c r="CA15" s="56"/>
      <c r="CB15" s="55"/>
      <c r="CC15" s="55"/>
      <c r="CD15" s="8"/>
      <c r="CE15" s="8"/>
      <c r="CF15" s="8"/>
    </row>
    <row r="16" spans="1:84" ht="34.5" customHeight="1" x14ac:dyDescent="0.3">
      <c r="A16" s="53">
        <f t="shared" ref="A16:A79" si="21">A15+1</f>
        <v>3</v>
      </c>
      <c r="B16" s="51"/>
      <c r="C16" s="52"/>
      <c r="D16" s="93"/>
      <c r="E16" s="93"/>
      <c r="F16" s="93"/>
      <c r="G16" s="93"/>
      <c r="H16" s="93"/>
      <c r="I16" s="93"/>
      <c r="J16" s="89" t="str">
        <f>IF(ISBLANK($C16)=TRUE," ",IF(COUNTBLANK(D16:I16)=COLUMNS(D16:I16),0,SUM(D16:I16)*(100-'DATA ENTRY'!$G$10)/SUM($D$13:$I$13)+'DATA ENTRY'!$G$10))</f>
        <v xml:space="preserve"> </v>
      </c>
      <c r="K16" s="90" t="str">
        <f t="shared" si="2"/>
        <v xml:space="preserve"> </v>
      </c>
      <c r="L16" s="93"/>
      <c r="M16" s="93"/>
      <c r="N16" s="93"/>
      <c r="O16" s="93"/>
      <c r="P16" s="93"/>
      <c r="Q16" s="93"/>
      <c r="R16" s="93"/>
      <c r="S16" s="93"/>
      <c r="T16" s="89" t="str">
        <f>IF(ISBLANK($C16)," ",IF(COUNTBLANK(L16:S16)=COLUMNS(L16:S16),0,(SUM(L16:S16)*(100-'DATA ENTRY'!$G$10)/SUM($L$13:$S$13))+'DATA ENTRY'!$G$10))</f>
        <v xml:space="preserve"> </v>
      </c>
      <c r="U16" s="90" t="str">
        <f t="shared" si="3"/>
        <v xml:space="preserve"> </v>
      </c>
      <c r="V16" s="93"/>
      <c r="W16" s="93"/>
      <c r="X16" s="93"/>
      <c r="Y16" s="93"/>
      <c r="Z16" s="93"/>
      <c r="AA16" s="93"/>
      <c r="AB16" s="89" t="str">
        <f>IF(ISBLANK($C16)," ",IF(COUNTBLANK(V16:AA16)=COLUMNS(V16:AA16),0,(SUM(V16:AA16)*(100-'DATA ENTRY'!$G$10)/SUM($V$13:$AA$13))+'DATA ENTRY'!$G$10))</f>
        <v xml:space="preserve"> </v>
      </c>
      <c r="AC16" s="90" t="str">
        <f t="shared" si="4"/>
        <v xml:space="preserve"> </v>
      </c>
      <c r="AD16" s="93"/>
      <c r="AE16" s="89" t="str">
        <f>IF(ISBLANK(C16)," ",IF(ISBLANK(AD16)=TRUE,0,IF(ISTEXT(AD16)=TRUE,LOOKUP(AD16,remarks),(AD16*(100-'DATA ENTRY'!$G$10)/$AD$13)+'DATA ENTRY'!$G$10)))</f>
        <v xml:space="preserve"> </v>
      </c>
      <c r="AF16" s="91" t="str">
        <f t="shared" si="5"/>
        <v xml:space="preserve"> </v>
      </c>
      <c r="AG16" s="92" t="str">
        <f t="shared" si="6"/>
        <v xml:space="preserve"> </v>
      </c>
      <c r="AH16" s="92" t="str">
        <f t="shared" si="7"/>
        <v xml:space="preserve"> </v>
      </c>
      <c r="AI16" s="92" t="str">
        <f t="shared" si="8"/>
        <v xml:space="preserve"> </v>
      </c>
      <c r="AJ16" s="93"/>
      <c r="AK16" s="93"/>
      <c r="AL16" s="93"/>
      <c r="AM16" s="93"/>
      <c r="AN16" s="93"/>
      <c r="AO16" s="93"/>
      <c r="AP16" s="89" t="str">
        <f>IF(ISBLANK($C16)=TRUE," ",IF(COUNTBLANK(AJ16:AO16)=COLUMNS(AJ16:AO16),0,SUM(AJ16:AO16)*(100-'DATA ENTRY'!$G$10)/SUM($AJ$13:$AO$13)+'DATA ENTRY'!$G$10))</f>
        <v xml:space="preserve"> </v>
      </c>
      <c r="AQ16" s="92" t="str">
        <f t="shared" si="9"/>
        <v xml:space="preserve"> </v>
      </c>
      <c r="AR16" s="93"/>
      <c r="AS16" s="93"/>
      <c r="AT16" s="93"/>
      <c r="AU16" s="93"/>
      <c r="AV16" s="93"/>
      <c r="AW16" s="93"/>
      <c r="AX16" s="93"/>
      <c r="AY16" s="93"/>
      <c r="AZ16" s="89" t="str">
        <f>IF(ISBLANK($C16)=TRUE," ",IF(COUNTBLANK(AR16:AY16)=COLUMNS(AR16:AY16),0,(SUM(AR16:AY16)*(100-'DATA ENTRY'!$G$10)/SUM($AR$13:$AY$13))+'DATA ENTRY'!$G$10))</f>
        <v xml:space="preserve"> </v>
      </c>
      <c r="BA16" s="92" t="str">
        <f t="shared" si="10"/>
        <v xml:space="preserve"> </v>
      </c>
      <c r="BB16" s="93"/>
      <c r="BC16" s="93"/>
      <c r="BD16" s="93"/>
      <c r="BE16" s="93"/>
      <c r="BF16" s="93"/>
      <c r="BG16" s="93"/>
      <c r="BH16" s="89" t="str">
        <f>IF(ISBLANK($C16)=TRUE," ",IF(ISTEXT(AD16)=TRUE,AD16,IF(COUNTBLANK(BB16:BG16)=COLUMNS(BB16:BG16),0,(SUM(BB16:BG16)*(100-'DATA ENTRY'!$G$10)/SUM($BB$13:$BG$13))+'DATA ENTRY'!$G$10)))</f>
        <v xml:space="preserve"> </v>
      </c>
      <c r="BI16" s="92" t="str">
        <f t="shared" si="11"/>
        <v xml:space="preserve"> </v>
      </c>
      <c r="BJ16" s="93"/>
      <c r="BK16" s="89" t="str">
        <f>IF(ISBLANK(C16)=TRUE," ",IF(ISTEXT(AD16)=TRUE,AD16,IF(ISBLANK(BJ16),0,IF(ISTEXT(BJ16)=TRUE,LOOKUP(BJ16,remarks),(BJ16*(100-'DATA ENTRY'!$G$10)/$BJ$13)+'DATA ENTRY'!$G$10))))</f>
        <v xml:space="preserve"> </v>
      </c>
      <c r="BL16" s="92" t="str">
        <f t="shared" si="12"/>
        <v xml:space="preserve"> </v>
      </c>
      <c r="BM16" s="92" t="str">
        <f t="shared" si="13"/>
        <v/>
      </c>
      <c r="BN16" s="92" t="str">
        <f t="shared" si="14"/>
        <v xml:space="preserve"> </v>
      </c>
      <c r="BO16" s="92" t="str">
        <f t="shared" si="15"/>
        <v xml:space="preserve"> </v>
      </c>
      <c r="BP16" s="92" t="str">
        <f t="shared" si="16"/>
        <v xml:space="preserve"> </v>
      </c>
      <c r="BQ16" s="92" t="str">
        <f t="shared" si="17"/>
        <v/>
      </c>
      <c r="BR16" s="89" t="str">
        <f t="shared" si="18"/>
        <v xml:space="preserve"> </v>
      </c>
      <c r="BS16" s="92" t="str">
        <f t="shared" si="19"/>
        <v xml:space="preserve"> </v>
      </c>
      <c r="BT16" s="92" t="str">
        <f t="shared" si="20"/>
        <v xml:space="preserve"> </v>
      </c>
      <c r="BU16" s="54"/>
      <c r="BV16" s="38"/>
      <c r="BW16" s="38"/>
      <c r="BX16" s="38"/>
      <c r="BY16" s="38"/>
      <c r="BZ16" s="38"/>
      <c r="CA16" s="38"/>
      <c r="CB16" s="32"/>
      <c r="CC16" s="32"/>
      <c r="CD16" s="32"/>
      <c r="CE16" s="32"/>
      <c r="CF16" s="32"/>
    </row>
    <row r="17" spans="1:84" ht="34.5" customHeight="1" x14ac:dyDescent="0.3">
      <c r="A17" s="53">
        <f t="shared" si="21"/>
        <v>4</v>
      </c>
      <c r="B17" s="51"/>
      <c r="C17" s="52"/>
      <c r="D17" s="93"/>
      <c r="E17" s="93"/>
      <c r="F17" s="93"/>
      <c r="G17" s="93"/>
      <c r="H17" s="93"/>
      <c r="I17" s="93"/>
      <c r="J17" s="89" t="str">
        <f>IF(ISBLANK($C17)=TRUE," ",IF(COUNTBLANK(D17:I17)=COLUMNS(D17:I17),0,SUM(D17:I17)*(100-'DATA ENTRY'!$G$10)/SUM($D$13:$I$13)+'DATA ENTRY'!$G$10))</f>
        <v xml:space="preserve"> </v>
      </c>
      <c r="K17" s="90" t="str">
        <f t="shared" si="2"/>
        <v xml:space="preserve"> </v>
      </c>
      <c r="L17" s="93"/>
      <c r="M17" s="93"/>
      <c r="N17" s="93"/>
      <c r="O17" s="93"/>
      <c r="P17" s="93"/>
      <c r="Q17" s="93"/>
      <c r="R17" s="93"/>
      <c r="S17" s="93"/>
      <c r="T17" s="89" t="str">
        <f>IF(ISBLANK($C17)," ",IF(COUNTBLANK(L17:S17)=COLUMNS(L17:S17),0,(SUM(L17:S17)*(100-'DATA ENTRY'!$G$10)/SUM($L$13:$S$13))+'DATA ENTRY'!$G$10))</f>
        <v xml:space="preserve"> </v>
      </c>
      <c r="U17" s="90" t="str">
        <f t="shared" si="3"/>
        <v xml:space="preserve"> </v>
      </c>
      <c r="V17" s="93"/>
      <c r="W17" s="93"/>
      <c r="X17" s="93"/>
      <c r="Y17" s="93"/>
      <c r="Z17" s="93"/>
      <c r="AA17" s="93"/>
      <c r="AB17" s="89" t="str">
        <f>IF(ISBLANK($C17)," ",IF(COUNTBLANK(V17:AA17)=COLUMNS(V17:AA17),0,(SUM(V17:AA17)*(100-'DATA ENTRY'!$G$10)/SUM($V$13:$AA$13))+'DATA ENTRY'!$G$10))</f>
        <v xml:space="preserve"> </v>
      </c>
      <c r="AC17" s="90" t="str">
        <f t="shared" si="4"/>
        <v xml:space="preserve"> </v>
      </c>
      <c r="AD17" s="93"/>
      <c r="AE17" s="89" t="str">
        <f>IF(ISBLANK(C17)," ",IF(ISBLANK(AD17)=TRUE,0,IF(ISTEXT(AD17)=TRUE,LOOKUP(AD17,remarks),(AD17*(100-'DATA ENTRY'!$G$10)/$AD$13)+'DATA ENTRY'!$G$10)))</f>
        <v xml:space="preserve"> </v>
      </c>
      <c r="AF17" s="91" t="str">
        <f t="shared" si="5"/>
        <v xml:space="preserve"> </v>
      </c>
      <c r="AG17" s="92" t="str">
        <f t="shared" si="6"/>
        <v xml:space="preserve"> </v>
      </c>
      <c r="AH17" s="92" t="str">
        <f t="shared" si="7"/>
        <v xml:space="preserve"> </v>
      </c>
      <c r="AI17" s="92" t="str">
        <f t="shared" si="8"/>
        <v xml:space="preserve"> </v>
      </c>
      <c r="AJ17" s="93"/>
      <c r="AK17" s="93"/>
      <c r="AL17" s="93"/>
      <c r="AM17" s="93"/>
      <c r="AN17" s="93"/>
      <c r="AO17" s="93"/>
      <c r="AP17" s="89" t="str">
        <f>IF(ISBLANK($C17)=TRUE," ",IF(COUNTBLANK(AJ17:AO17)=COLUMNS(AJ17:AO17),0,SUM(AJ17:AO17)*(100-'DATA ENTRY'!$G$10)/SUM($AJ$13:$AO$13)+'DATA ENTRY'!$G$10))</f>
        <v xml:space="preserve"> </v>
      </c>
      <c r="AQ17" s="92" t="str">
        <f t="shared" si="9"/>
        <v xml:space="preserve"> </v>
      </c>
      <c r="AR17" s="93"/>
      <c r="AS17" s="93"/>
      <c r="AT17" s="93"/>
      <c r="AU17" s="93"/>
      <c r="AV17" s="93"/>
      <c r="AW17" s="93"/>
      <c r="AX17" s="93"/>
      <c r="AY17" s="93"/>
      <c r="AZ17" s="89" t="str">
        <f>IF(ISBLANK($C17)=TRUE," ",IF(COUNTBLANK(AR17:AY17)=COLUMNS(AR17:AY17),0,(SUM(AR17:AY17)*(100-'DATA ENTRY'!$G$10)/SUM($AR$13:$AY$13))+'DATA ENTRY'!$G$10))</f>
        <v xml:space="preserve"> </v>
      </c>
      <c r="BA17" s="92" t="str">
        <f t="shared" si="10"/>
        <v xml:space="preserve"> </v>
      </c>
      <c r="BB17" s="93"/>
      <c r="BC17" s="93"/>
      <c r="BD17" s="93"/>
      <c r="BE17" s="93"/>
      <c r="BF17" s="93"/>
      <c r="BG17" s="93"/>
      <c r="BH17" s="89" t="str">
        <f>IF(ISBLANK($C17)=TRUE," ",IF(ISTEXT(AD17)=TRUE,AD17,IF(COUNTBLANK(BB17:BG17)=COLUMNS(BB17:BG17),0,(SUM(BB17:BG17)*(100-'DATA ENTRY'!$G$10)/SUM($BB$13:$BG$13))+'DATA ENTRY'!$G$10)))</f>
        <v xml:space="preserve"> </v>
      </c>
      <c r="BI17" s="92" t="str">
        <f t="shared" si="11"/>
        <v xml:space="preserve"> </v>
      </c>
      <c r="BJ17" s="93"/>
      <c r="BK17" s="89" t="str">
        <f>IF(ISBLANK(C17)=TRUE," ",IF(ISTEXT(AD17)=TRUE,AD17,IF(ISBLANK(BJ17),0,IF(ISTEXT(BJ17)=TRUE,LOOKUP(BJ17,remarks),(BJ17*(100-'DATA ENTRY'!$G$10)/$BJ$13)+'DATA ENTRY'!$G$10))))</f>
        <v xml:space="preserve"> </v>
      </c>
      <c r="BL17" s="92" t="str">
        <f t="shared" si="12"/>
        <v xml:space="preserve"> </v>
      </c>
      <c r="BM17" s="92" t="str">
        <f t="shared" si="13"/>
        <v/>
      </c>
      <c r="BN17" s="92" t="str">
        <f t="shared" si="14"/>
        <v xml:space="preserve"> </v>
      </c>
      <c r="BO17" s="92" t="str">
        <f t="shared" si="15"/>
        <v xml:space="preserve"> </v>
      </c>
      <c r="BP17" s="92" t="str">
        <f t="shared" si="16"/>
        <v xml:space="preserve"> </v>
      </c>
      <c r="BQ17" s="92" t="str">
        <f t="shared" si="17"/>
        <v/>
      </c>
      <c r="BR17" s="89" t="str">
        <f t="shared" si="18"/>
        <v xml:space="preserve"> </v>
      </c>
      <c r="BS17" s="92" t="str">
        <f t="shared" si="19"/>
        <v xml:space="preserve"> </v>
      </c>
      <c r="BT17" s="92" t="str">
        <f t="shared" si="20"/>
        <v xml:space="preserve"> </v>
      </c>
      <c r="BU17" s="54"/>
      <c r="CD17" s="8"/>
      <c r="CE17" s="8"/>
      <c r="CF17" s="8"/>
    </row>
    <row r="18" spans="1:84" ht="34.5" customHeight="1" x14ac:dyDescent="0.3">
      <c r="A18" s="53">
        <f t="shared" si="21"/>
        <v>5</v>
      </c>
      <c r="B18" s="51"/>
      <c r="C18" s="52"/>
      <c r="D18" s="93"/>
      <c r="E18" s="93"/>
      <c r="F18" s="93"/>
      <c r="G18" s="93"/>
      <c r="H18" s="93"/>
      <c r="I18" s="93"/>
      <c r="J18" s="89" t="str">
        <f>IF(ISBLANK($C18)=TRUE," ",IF(COUNTBLANK(D18:I18)=COLUMNS(D18:I18),0,SUM(D18:I18)*(100-'DATA ENTRY'!$G$10)/SUM($D$13:$I$13)+'DATA ENTRY'!$G$10))</f>
        <v xml:space="preserve"> </v>
      </c>
      <c r="K18" s="90" t="str">
        <f t="shared" si="2"/>
        <v xml:space="preserve"> </v>
      </c>
      <c r="L18" s="93"/>
      <c r="M18" s="93"/>
      <c r="N18" s="93"/>
      <c r="O18" s="93"/>
      <c r="P18" s="93"/>
      <c r="Q18" s="93"/>
      <c r="R18" s="93"/>
      <c r="S18" s="93"/>
      <c r="T18" s="89" t="str">
        <f>IF(ISBLANK($C18)," ",IF(COUNTBLANK(L18:S18)=COLUMNS(L18:S18),0,(SUM(L18:S18)*(100-'DATA ENTRY'!$G$10)/SUM($L$13:$S$13))+'DATA ENTRY'!$G$10))</f>
        <v xml:space="preserve"> </v>
      </c>
      <c r="U18" s="90" t="str">
        <f t="shared" si="3"/>
        <v xml:space="preserve"> </v>
      </c>
      <c r="V18" s="93"/>
      <c r="W18" s="93"/>
      <c r="X18" s="93"/>
      <c r="Y18" s="93"/>
      <c r="Z18" s="93"/>
      <c r="AA18" s="93"/>
      <c r="AB18" s="89" t="str">
        <f>IF(ISBLANK($C18)," ",IF(COUNTBLANK(V18:AA18)=COLUMNS(V18:AA18),0,(SUM(V18:AA18)*(100-'DATA ENTRY'!$G$10)/SUM($V$13:$AA$13))+'DATA ENTRY'!$G$10))</f>
        <v xml:space="preserve"> </v>
      </c>
      <c r="AC18" s="90" t="str">
        <f t="shared" si="4"/>
        <v xml:space="preserve"> </v>
      </c>
      <c r="AD18" s="93"/>
      <c r="AE18" s="89" t="str">
        <f>IF(ISBLANK(C18)," ",IF(ISBLANK(AD18)=TRUE,0,IF(ISTEXT(AD18)=TRUE,LOOKUP(AD18,remarks),(AD18*(100-'DATA ENTRY'!$G$10)/$AD$13)+'DATA ENTRY'!$G$10)))</f>
        <v xml:space="preserve"> </v>
      </c>
      <c r="AF18" s="91" t="str">
        <f t="shared" si="5"/>
        <v xml:space="preserve"> </v>
      </c>
      <c r="AG18" s="92" t="str">
        <f t="shared" si="6"/>
        <v xml:space="preserve"> </v>
      </c>
      <c r="AH18" s="92" t="str">
        <f t="shared" si="7"/>
        <v xml:space="preserve"> </v>
      </c>
      <c r="AI18" s="92" t="str">
        <f t="shared" si="8"/>
        <v xml:space="preserve"> </v>
      </c>
      <c r="AJ18" s="93"/>
      <c r="AK18" s="93"/>
      <c r="AL18" s="93"/>
      <c r="AM18" s="93"/>
      <c r="AN18" s="93"/>
      <c r="AO18" s="93"/>
      <c r="AP18" s="89" t="str">
        <f>IF(ISBLANK($C18)=TRUE," ",IF(COUNTBLANK(AJ18:AO18)=COLUMNS(AJ18:AO18),0,SUM(AJ18:AO18)*(100-'DATA ENTRY'!$G$10)/SUM($AJ$13:$AO$13)+'DATA ENTRY'!$G$10))</f>
        <v xml:space="preserve"> </v>
      </c>
      <c r="AQ18" s="92" t="str">
        <f t="shared" si="9"/>
        <v xml:space="preserve"> </v>
      </c>
      <c r="AR18" s="93"/>
      <c r="AS18" s="93"/>
      <c r="AT18" s="93"/>
      <c r="AU18" s="93"/>
      <c r="AV18" s="93"/>
      <c r="AW18" s="93"/>
      <c r="AX18" s="93"/>
      <c r="AY18" s="93"/>
      <c r="AZ18" s="89" t="str">
        <f>IF(ISBLANK($C18)=TRUE," ",IF(COUNTBLANK(AR18:AY18)=COLUMNS(AR18:AY18),0,(SUM(AR18:AY18)*(100-'DATA ENTRY'!$G$10)/SUM($AR$13:$AY$13))+'DATA ENTRY'!$G$10))</f>
        <v xml:space="preserve"> </v>
      </c>
      <c r="BA18" s="92" t="str">
        <f t="shared" si="10"/>
        <v xml:space="preserve"> </v>
      </c>
      <c r="BB18" s="93"/>
      <c r="BC18" s="93"/>
      <c r="BD18" s="93"/>
      <c r="BE18" s="93"/>
      <c r="BF18" s="93"/>
      <c r="BG18" s="93"/>
      <c r="BH18" s="89" t="str">
        <f>IF(ISBLANK($C18)=TRUE," ",IF(ISTEXT(AD18)=TRUE,AD18,IF(COUNTBLANK(BB18:BG18)=COLUMNS(BB18:BG18),0,(SUM(BB18:BG18)*(100-'DATA ENTRY'!$G$10)/SUM($BB$13:$BG$13))+'DATA ENTRY'!$G$10)))</f>
        <v xml:space="preserve"> </v>
      </c>
      <c r="BI18" s="92" t="str">
        <f t="shared" si="11"/>
        <v xml:space="preserve"> </v>
      </c>
      <c r="BJ18" s="93"/>
      <c r="BK18" s="89" t="str">
        <f>IF(ISBLANK(C18)=TRUE," ",IF(ISTEXT(AD18)=TRUE,AD18,IF(ISBLANK(BJ18),0,IF(ISTEXT(BJ18)=TRUE,LOOKUP(BJ18,remarks),(BJ18*(100-'DATA ENTRY'!$G$10)/$BJ$13)+'DATA ENTRY'!$G$10))))</f>
        <v xml:space="preserve"> </v>
      </c>
      <c r="BL18" s="92" t="str">
        <f t="shared" si="12"/>
        <v xml:space="preserve"> </v>
      </c>
      <c r="BM18" s="92" t="str">
        <f t="shared" si="13"/>
        <v/>
      </c>
      <c r="BN18" s="92" t="str">
        <f t="shared" si="14"/>
        <v xml:space="preserve"> </v>
      </c>
      <c r="BO18" s="92" t="str">
        <f t="shared" si="15"/>
        <v xml:space="preserve"> </v>
      </c>
      <c r="BP18" s="92" t="str">
        <f t="shared" si="16"/>
        <v xml:space="preserve"> </v>
      </c>
      <c r="BQ18" s="92" t="str">
        <f t="shared" si="17"/>
        <v/>
      </c>
      <c r="BR18" s="89" t="str">
        <f t="shared" si="18"/>
        <v xml:space="preserve"> </v>
      </c>
      <c r="BS18" s="92" t="str">
        <f t="shared" si="19"/>
        <v xml:space="preserve"> </v>
      </c>
      <c r="BT18" s="92" t="str">
        <f t="shared" si="20"/>
        <v xml:space="preserve"> </v>
      </c>
      <c r="BU18" s="54"/>
      <c r="BV18" s="57"/>
      <c r="BW18" s="8"/>
      <c r="BX18" s="8"/>
      <c r="BY18" s="8"/>
      <c r="BZ18" s="8"/>
      <c r="CA18" s="8"/>
      <c r="CB18" s="8"/>
      <c r="CC18" s="58"/>
      <c r="CD18" s="8"/>
      <c r="CE18" s="8"/>
      <c r="CF18" s="8"/>
    </row>
    <row r="19" spans="1:84" ht="34.5" customHeight="1" x14ac:dyDescent="0.3">
      <c r="A19" s="53">
        <f t="shared" si="21"/>
        <v>6</v>
      </c>
      <c r="B19" s="51"/>
      <c r="C19" s="52"/>
      <c r="D19" s="93"/>
      <c r="E19" s="93"/>
      <c r="F19" s="93"/>
      <c r="G19" s="93"/>
      <c r="H19" s="93"/>
      <c r="I19" s="93"/>
      <c r="J19" s="89" t="str">
        <f>IF(ISBLANK($C19)=TRUE," ",IF(COUNTBLANK(D19:I19)=COLUMNS(D19:I19),0,SUM(D19:I19)*(100-'DATA ENTRY'!$G$10)/SUM($D$13:$I$13)+'DATA ENTRY'!$G$10))</f>
        <v xml:space="preserve"> </v>
      </c>
      <c r="K19" s="90" t="str">
        <f t="shared" si="2"/>
        <v xml:space="preserve"> </v>
      </c>
      <c r="L19" s="93"/>
      <c r="M19" s="93"/>
      <c r="N19" s="93"/>
      <c r="O19" s="93"/>
      <c r="P19" s="93"/>
      <c r="Q19" s="93"/>
      <c r="R19" s="93"/>
      <c r="S19" s="93"/>
      <c r="T19" s="89" t="str">
        <f>IF(ISBLANK($C19)," ",IF(COUNTBLANK(L19:S19)=COLUMNS(L19:S19),0,(SUM(L19:S19)*(100-'DATA ENTRY'!$G$10)/SUM($L$13:$S$13))+'DATA ENTRY'!$G$10))</f>
        <v xml:space="preserve"> </v>
      </c>
      <c r="U19" s="90" t="str">
        <f t="shared" si="3"/>
        <v xml:space="preserve"> </v>
      </c>
      <c r="V19" s="93"/>
      <c r="W19" s="93"/>
      <c r="X19" s="93"/>
      <c r="Y19" s="93"/>
      <c r="Z19" s="93"/>
      <c r="AA19" s="93"/>
      <c r="AB19" s="89" t="str">
        <f>IF(ISBLANK($C19)," ",IF(COUNTBLANK(V19:AA19)=COLUMNS(V19:AA19),0,(SUM(V19:AA19)*(100-'DATA ENTRY'!$G$10)/SUM($V$13:$AA$13))+'DATA ENTRY'!$G$10))</f>
        <v xml:space="preserve"> </v>
      </c>
      <c r="AC19" s="90" t="str">
        <f t="shared" si="4"/>
        <v xml:space="preserve"> </v>
      </c>
      <c r="AD19" s="93"/>
      <c r="AE19" s="89" t="str">
        <f>IF(ISBLANK(C19)," ",IF(ISBLANK(AD19)=TRUE,0,IF(ISTEXT(AD19)=TRUE,LOOKUP(AD19,remarks),(AD19*(100-'DATA ENTRY'!$G$10)/$AD$13)+'DATA ENTRY'!$G$10)))</f>
        <v xml:space="preserve"> </v>
      </c>
      <c r="AF19" s="91" t="str">
        <f t="shared" si="5"/>
        <v xml:space="preserve"> </v>
      </c>
      <c r="AG19" s="92" t="str">
        <f t="shared" si="6"/>
        <v xml:space="preserve"> </v>
      </c>
      <c r="AH19" s="92" t="str">
        <f t="shared" si="7"/>
        <v xml:space="preserve"> </v>
      </c>
      <c r="AI19" s="92" t="str">
        <f t="shared" si="8"/>
        <v xml:space="preserve"> </v>
      </c>
      <c r="AJ19" s="93"/>
      <c r="AK19" s="93"/>
      <c r="AL19" s="93"/>
      <c r="AM19" s="93"/>
      <c r="AN19" s="93"/>
      <c r="AO19" s="93"/>
      <c r="AP19" s="89" t="str">
        <f>IF(ISBLANK($C19)=TRUE," ",IF(COUNTBLANK(AJ19:AO19)=COLUMNS(AJ19:AO19),0,SUM(AJ19:AO19)*(100-'DATA ENTRY'!$G$10)/SUM($AJ$13:$AO$13)+'DATA ENTRY'!$G$10))</f>
        <v xml:space="preserve"> </v>
      </c>
      <c r="AQ19" s="92" t="str">
        <f t="shared" si="9"/>
        <v xml:space="preserve"> </v>
      </c>
      <c r="AR19" s="93"/>
      <c r="AS19" s="93"/>
      <c r="AT19" s="93"/>
      <c r="AU19" s="93"/>
      <c r="AV19" s="93"/>
      <c r="AW19" s="93"/>
      <c r="AX19" s="93"/>
      <c r="AY19" s="93"/>
      <c r="AZ19" s="89" t="str">
        <f>IF(ISBLANK($C19)=TRUE," ",IF(COUNTBLANK(AR19:AY19)=COLUMNS(AR19:AY19),0,(SUM(AR19:AY19)*(100-'DATA ENTRY'!$G$10)/SUM($AR$13:$AY$13))+'DATA ENTRY'!$G$10))</f>
        <v xml:space="preserve"> </v>
      </c>
      <c r="BA19" s="92" t="str">
        <f t="shared" si="10"/>
        <v xml:space="preserve"> </v>
      </c>
      <c r="BB19" s="93"/>
      <c r="BC19" s="93"/>
      <c r="BD19" s="93"/>
      <c r="BE19" s="93"/>
      <c r="BF19" s="93"/>
      <c r="BG19" s="93"/>
      <c r="BH19" s="89" t="str">
        <f>IF(ISBLANK($C19)=TRUE," ",IF(ISTEXT(AD19)=TRUE,AD19,IF(COUNTBLANK(BB19:BG19)=COLUMNS(BB19:BG19),0,(SUM(BB19:BG19)*(100-'DATA ENTRY'!$G$10)/SUM($BB$13:$BG$13))+'DATA ENTRY'!$G$10)))</f>
        <v xml:space="preserve"> </v>
      </c>
      <c r="BI19" s="92" t="str">
        <f t="shared" si="11"/>
        <v xml:space="preserve"> </v>
      </c>
      <c r="BJ19" s="93"/>
      <c r="BK19" s="89" t="str">
        <f>IF(ISBLANK(C19)=TRUE," ",IF(ISTEXT(AD19)=TRUE,AD19,IF(ISBLANK(BJ19),0,IF(ISTEXT(BJ19)=TRUE,LOOKUP(BJ19,remarks),(BJ19*(100-'DATA ENTRY'!$G$10)/$BJ$13)+'DATA ENTRY'!$G$10))))</f>
        <v xml:space="preserve"> </v>
      </c>
      <c r="BL19" s="92" t="str">
        <f t="shared" si="12"/>
        <v xml:space="preserve"> </v>
      </c>
      <c r="BM19" s="92" t="str">
        <f t="shared" si="13"/>
        <v/>
      </c>
      <c r="BN19" s="92" t="str">
        <f t="shared" si="14"/>
        <v xml:space="preserve"> </v>
      </c>
      <c r="BO19" s="92" t="str">
        <f t="shared" si="15"/>
        <v xml:space="preserve"> </v>
      </c>
      <c r="BP19" s="92" t="str">
        <f t="shared" si="16"/>
        <v xml:space="preserve"> </v>
      </c>
      <c r="BQ19" s="92" t="str">
        <f t="shared" si="17"/>
        <v/>
      </c>
      <c r="BR19" s="89" t="str">
        <f t="shared" si="18"/>
        <v xml:space="preserve"> </v>
      </c>
      <c r="BS19" s="92" t="str">
        <f t="shared" si="19"/>
        <v xml:space="preserve"> </v>
      </c>
      <c r="BT19" s="92" t="str">
        <f t="shared" si="20"/>
        <v xml:space="preserve"> </v>
      </c>
      <c r="BU19" s="54"/>
      <c r="BV19" s="57"/>
      <c r="BW19" s="57"/>
      <c r="BX19" s="57"/>
      <c r="BY19" s="58"/>
      <c r="BZ19" s="58"/>
      <c r="CA19" s="58"/>
      <c r="CB19" s="58"/>
      <c r="CC19" s="58"/>
      <c r="CD19" s="8"/>
      <c r="CE19" s="8"/>
      <c r="CF19" s="8"/>
    </row>
    <row r="20" spans="1:84" ht="34.5" customHeight="1" x14ac:dyDescent="0.3">
      <c r="A20" s="53">
        <f t="shared" si="21"/>
        <v>7</v>
      </c>
      <c r="B20" s="51"/>
      <c r="C20" s="52"/>
      <c r="D20" s="93"/>
      <c r="E20" s="93"/>
      <c r="F20" s="93"/>
      <c r="G20" s="93"/>
      <c r="H20" s="93"/>
      <c r="I20" s="93"/>
      <c r="J20" s="89" t="str">
        <f>IF(ISBLANK($C20)=TRUE," ",IF(COUNTBLANK(D20:I20)=COLUMNS(D20:I20),0,SUM(D20:I20)*(100-'DATA ENTRY'!$G$10)/SUM($D$13:$I$13)+'DATA ENTRY'!$G$10))</f>
        <v xml:space="preserve"> </v>
      </c>
      <c r="K20" s="90" t="str">
        <f t="shared" si="2"/>
        <v xml:space="preserve"> </v>
      </c>
      <c r="L20" s="93"/>
      <c r="M20" s="93"/>
      <c r="N20" s="93"/>
      <c r="O20" s="93"/>
      <c r="P20" s="93"/>
      <c r="Q20" s="93"/>
      <c r="R20" s="93"/>
      <c r="S20" s="93"/>
      <c r="T20" s="89" t="str">
        <f>IF(ISBLANK($C20)," ",IF(COUNTBLANK(L20:S20)=COLUMNS(L20:S20),0,(SUM(L20:S20)*(100-'DATA ENTRY'!$G$10)/SUM($L$13:$S$13))+'DATA ENTRY'!$G$10))</f>
        <v xml:space="preserve"> </v>
      </c>
      <c r="U20" s="90" t="str">
        <f t="shared" si="3"/>
        <v xml:space="preserve"> </v>
      </c>
      <c r="V20" s="93"/>
      <c r="W20" s="93"/>
      <c r="X20" s="93"/>
      <c r="Y20" s="93"/>
      <c r="Z20" s="93"/>
      <c r="AA20" s="93"/>
      <c r="AB20" s="89" t="str">
        <f>IF(ISBLANK($C20)," ",IF(COUNTBLANK(V20:AA20)=COLUMNS(V20:AA20),0,(SUM(V20:AA20)*(100-'DATA ENTRY'!$G$10)/SUM($V$13:$AA$13))+'DATA ENTRY'!$G$10))</f>
        <v xml:space="preserve"> </v>
      </c>
      <c r="AC20" s="90" t="str">
        <f t="shared" si="4"/>
        <v xml:space="preserve"> </v>
      </c>
      <c r="AD20" s="93"/>
      <c r="AE20" s="89" t="str">
        <f>IF(ISBLANK(C20)," ",IF(ISBLANK(AD20)=TRUE,0,IF(ISTEXT(AD20)=TRUE,LOOKUP(AD20,remarks),(AD20*(100-'DATA ENTRY'!$G$10)/$AD$13)+'DATA ENTRY'!$G$10)))</f>
        <v xml:space="preserve"> </v>
      </c>
      <c r="AF20" s="91" t="str">
        <f t="shared" si="5"/>
        <v xml:space="preserve"> </v>
      </c>
      <c r="AG20" s="92" t="str">
        <f t="shared" si="6"/>
        <v xml:space="preserve"> </v>
      </c>
      <c r="AH20" s="92" t="str">
        <f t="shared" si="7"/>
        <v xml:space="preserve"> </v>
      </c>
      <c r="AI20" s="92" t="str">
        <f t="shared" si="8"/>
        <v xml:space="preserve"> </v>
      </c>
      <c r="AJ20" s="93"/>
      <c r="AK20" s="93"/>
      <c r="AL20" s="93"/>
      <c r="AM20" s="93"/>
      <c r="AN20" s="93"/>
      <c r="AO20" s="93"/>
      <c r="AP20" s="89" t="str">
        <f>IF(ISBLANK($C20)=TRUE," ",IF(COUNTBLANK(AJ20:AO20)=COLUMNS(AJ20:AO20),0,SUM(AJ20:AO20)*(100-'DATA ENTRY'!$G$10)/SUM($AJ$13:$AO$13)+'DATA ENTRY'!$G$10))</f>
        <v xml:space="preserve"> </v>
      </c>
      <c r="AQ20" s="92" t="str">
        <f t="shared" si="9"/>
        <v xml:space="preserve"> </v>
      </c>
      <c r="AR20" s="93"/>
      <c r="AS20" s="93"/>
      <c r="AT20" s="93"/>
      <c r="AU20" s="93"/>
      <c r="AV20" s="93"/>
      <c r="AW20" s="93"/>
      <c r="AX20" s="93"/>
      <c r="AY20" s="93"/>
      <c r="AZ20" s="89" t="str">
        <f>IF(ISBLANK($C20)=TRUE," ",IF(COUNTBLANK(AR20:AY20)=COLUMNS(AR20:AY20),0,(SUM(AR20:AY20)*(100-'DATA ENTRY'!$G$10)/SUM($AR$13:$AY$13))+'DATA ENTRY'!$G$10))</f>
        <v xml:space="preserve"> </v>
      </c>
      <c r="BA20" s="92" t="str">
        <f t="shared" si="10"/>
        <v xml:space="preserve"> </v>
      </c>
      <c r="BB20" s="93"/>
      <c r="BC20" s="93"/>
      <c r="BD20" s="93"/>
      <c r="BE20" s="93"/>
      <c r="BF20" s="93"/>
      <c r="BG20" s="93"/>
      <c r="BH20" s="89" t="str">
        <f>IF(ISBLANK($C20)=TRUE," ",IF(ISTEXT(AD20)=TRUE,AD20,IF(COUNTBLANK(BB20:BG20)=COLUMNS(BB20:BG20),0,(SUM(BB20:BG20)*(100-'DATA ENTRY'!$G$10)/SUM($BB$13:$BG$13))+'DATA ENTRY'!$G$10)))</f>
        <v xml:space="preserve"> </v>
      </c>
      <c r="BI20" s="92" t="str">
        <f t="shared" si="11"/>
        <v xml:space="preserve"> </v>
      </c>
      <c r="BJ20" s="93"/>
      <c r="BK20" s="89" t="str">
        <f>IF(ISBLANK(C20)=TRUE," ",IF(ISTEXT(AD20)=TRUE,AD20,IF(ISBLANK(BJ20),0,IF(ISTEXT(BJ20)=TRUE,LOOKUP(BJ20,remarks),(BJ20*(100-'DATA ENTRY'!$G$10)/$BJ$13)+'DATA ENTRY'!$G$10))))</f>
        <v xml:space="preserve"> </v>
      </c>
      <c r="BL20" s="92" t="str">
        <f t="shared" si="12"/>
        <v xml:space="preserve"> </v>
      </c>
      <c r="BM20" s="92" t="str">
        <f t="shared" si="13"/>
        <v/>
      </c>
      <c r="BN20" s="92" t="str">
        <f t="shared" si="14"/>
        <v xml:space="preserve"> </v>
      </c>
      <c r="BO20" s="92" t="str">
        <f t="shared" si="15"/>
        <v xml:space="preserve"> </v>
      </c>
      <c r="BP20" s="92" t="str">
        <f t="shared" si="16"/>
        <v xml:space="preserve"> </v>
      </c>
      <c r="BQ20" s="92" t="str">
        <f t="shared" si="17"/>
        <v/>
      </c>
      <c r="BR20" s="89" t="str">
        <f t="shared" si="18"/>
        <v xml:space="preserve"> </v>
      </c>
      <c r="BS20" s="92" t="str">
        <f t="shared" si="19"/>
        <v xml:space="preserve"> </v>
      </c>
      <c r="BT20" s="92" t="str">
        <f t="shared" si="20"/>
        <v xml:space="preserve"> </v>
      </c>
      <c r="BU20" s="54"/>
      <c r="BV20" s="59"/>
      <c r="BW20" s="59"/>
      <c r="BX20" s="59"/>
      <c r="BY20" s="60"/>
      <c r="BZ20" s="60"/>
      <c r="CA20" s="60"/>
      <c r="CB20" s="60"/>
      <c r="CC20" s="60"/>
      <c r="CD20" s="8"/>
      <c r="CE20" s="8"/>
      <c r="CF20" s="8"/>
    </row>
    <row r="21" spans="1:84" ht="34.5" customHeight="1" thickBot="1" x14ac:dyDescent="0.35">
      <c r="A21" s="53">
        <f t="shared" si="21"/>
        <v>8</v>
      </c>
      <c r="B21" s="51"/>
      <c r="C21" s="52"/>
      <c r="D21" s="93"/>
      <c r="E21" s="93"/>
      <c r="F21" s="93"/>
      <c r="G21" s="93"/>
      <c r="H21" s="93"/>
      <c r="I21" s="93"/>
      <c r="J21" s="89" t="str">
        <f>IF(ISBLANK($C21)=TRUE," ",IF(COUNTBLANK(D21:I21)=COLUMNS(D21:I21),0,SUM(D21:I21)*(100-'DATA ENTRY'!$G$10)/SUM($D$13:$I$13)+'DATA ENTRY'!$G$10))</f>
        <v xml:space="preserve"> </v>
      </c>
      <c r="K21" s="90" t="str">
        <f t="shared" si="2"/>
        <v xml:space="preserve"> </v>
      </c>
      <c r="L21" s="93"/>
      <c r="M21" s="93"/>
      <c r="N21" s="93"/>
      <c r="O21" s="93"/>
      <c r="P21" s="93"/>
      <c r="Q21" s="93"/>
      <c r="R21" s="93"/>
      <c r="S21" s="93"/>
      <c r="T21" s="89" t="str">
        <f>IF(ISBLANK($C21)," ",IF(COUNTBLANK(L21:S21)=COLUMNS(L21:S21),0,(SUM(L21:S21)*(100-'DATA ENTRY'!$G$10)/SUM($L$13:$S$13))+'DATA ENTRY'!$G$10))</f>
        <v xml:space="preserve"> </v>
      </c>
      <c r="U21" s="90" t="str">
        <f t="shared" si="3"/>
        <v xml:space="preserve"> </v>
      </c>
      <c r="V21" s="93"/>
      <c r="W21" s="93"/>
      <c r="X21" s="93"/>
      <c r="Y21" s="93"/>
      <c r="Z21" s="93"/>
      <c r="AA21" s="93"/>
      <c r="AB21" s="89" t="str">
        <f>IF(ISBLANK($C21)," ",IF(COUNTBLANK(V21:AA21)=COLUMNS(V21:AA21),0,(SUM(V21:AA21)*(100-'DATA ENTRY'!$G$10)/SUM($V$13:$AA$13))+'DATA ENTRY'!$G$10))</f>
        <v xml:space="preserve"> </v>
      </c>
      <c r="AC21" s="90" t="str">
        <f t="shared" si="4"/>
        <v xml:space="preserve"> </v>
      </c>
      <c r="AD21" s="93"/>
      <c r="AE21" s="89" t="str">
        <f>IF(ISBLANK(C21)," ",IF(ISBLANK(AD21)=TRUE,0,IF(ISTEXT(AD21)=TRUE,LOOKUP(AD21,remarks),(AD21*(100-'DATA ENTRY'!$G$10)/$AD$13)+'DATA ENTRY'!$G$10)))</f>
        <v xml:space="preserve"> </v>
      </c>
      <c r="AF21" s="91" t="str">
        <f t="shared" si="5"/>
        <v xml:space="preserve"> </v>
      </c>
      <c r="AG21" s="92" t="str">
        <f t="shared" si="6"/>
        <v xml:space="preserve"> </v>
      </c>
      <c r="AH21" s="92" t="str">
        <f t="shared" si="7"/>
        <v xml:space="preserve"> </v>
      </c>
      <c r="AI21" s="92" t="str">
        <f t="shared" si="8"/>
        <v xml:space="preserve"> </v>
      </c>
      <c r="AJ21" s="93"/>
      <c r="AK21" s="93"/>
      <c r="AL21" s="93"/>
      <c r="AM21" s="93"/>
      <c r="AN21" s="93"/>
      <c r="AO21" s="93"/>
      <c r="AP21" s="89" t="str">
        <f>IF(ISBLANK($C21)=TRUE," ",IF(COUNTBLANK(AJ21:AO21)=COLUMNS(AJ21:AO21),0,SUM(AJ21:AO21)*(100-'DATA ENTRY'!$G$10)/SUM($AJ$13:$AO$13)+'DATA ENTRY'!$G$10))</f>
        <v xml:space="preserve"> </v>
      </c>
      <c r="AQ21" s="92" t="str">
        <f t="shared" si="9"/>
        <v xml:space="preserve"> </v>
      </c>
      <c r="AR21" s="93"/>
      <c r="AS21" s="93"/>
      <c r="AT21" s="93"/>
      <c r="AU21" s="93"/>
      <c r="AV21" s="93"/>
      <c r="AW21" s="93"/>
      <c r="AX21" s="93"/>
      <c r="AY21" s="93"/>
      <c r="AZ21" s="89" t="str">
        <f>IF(ISBLANK($C21)=TRUE," ",IF(COUNTBLANK(AR21:AY21)=COLUMNS(AR21:AY21),0,(SUM(AR21:AY21)*(100-'DATA ENTRY'!$G$10)/SUM($AR$13:$AY$13))+'DATA ENTRY'!$G$10))</f>
        <v xml:space="preserve"> </v>
      </c>
      <c r="BA21" s="92" t="str">
        <f t="shared" si="10"/>
        <v xml:space="preserve"> </v>
      </c>
      <c r="BB21" s="93"/>
      <c r="BC21" s="93"/>
      <c r="BD21" s="93"/>
      <c r="BE21" s="93"/>
      <c r="BF21" s="93"/>
      <c r="BG21" s="93"/>
      <c r="BH21" s="89" t="str">
        <f>IF(ISBLANK($C21)=TRUE," ",IF(ISTEXT(AD21)=TRUE,AD21,IF(COUNTBLANK(BB21:BG21)=COLUMNS(BB21:BG21),0,(SUM(BB21:BG21)*(100-'DATA ENTRY'!$G$10)/SUM($BB$13:$BG$13))+'DATA ENTRY'!$G$10)))</f>
        <v xml:space="preserve"> </v>
      </c>
      <c r="BI21" s="92" t="str">
        <f t="shared" si="11"/>
        <v xml:space="preserve"> </v>
      </c>
      <c r="BJ21" s="93"/>
      <c r="BK21" s="89" t="str">
        <f>IF(ISBLANK(C21)=TRUE," ",IF(ISTEXT(AD21)=TRUE,AD21,IF(ISBLANK(BJ21),0,IF(ISTEXT(BJ21)=TRUE,LOOKUP(BJ21,remarks),(BJ21*(100-'DATA ENTRY'!$G$10)/$BJ$13)+'DATA ENTRY'!$G$10))))</f>
        <v xml:space="preserve"> </v>
      </c>
      <c r="BL21" s="92" t="str">
        <f t="shared" si="12"/>
        <v xml:space="preserve"> </v>
      </c>
      <c r="BM21" s="92" t="str">
        <f t="shared" si="13"/>
        <v/>
      </c>
      <c r="BN21" s="92" t="str">
        <f t="shared" si="14"/>
        <v xml:space="preserve"> </v>
      </c>
      <c r="BO21" s="92" t="str">
        <f t="shared" si="15"/>
        <v xml:space="preserve"> </v>
      </c>
      <c r="BP21" s="92" t="str">
        <f t="shared" si="16"/>
        <v xml:space="preserve"> </v>
      </c>
      <c r="BQ21" s="92" t="str">
        <f t="shared" si="17"/>
        <v/>
      </c>
      <c r="BR21" s="89" t="str">
        <f t="shared" si="18"/>
        <v xml:space="preserve"> </v>
      </c>
      <c r="BS21" s="92" t="str">
        <f t="shared" si="19"/>
        <v xml:space="preserve"> </v>
      </c>
      <c r="BT21" s="92" t="str">
        <f t="shared" si="20"/>
        <v xml:space="preserve"> </v>
      </c>
      <c r="BU21" s="54"/>
      <c r="BV21" s="59"/>
      <c r="BW21" s="59"/>
      <c r="BX21" s="59"/>
      <c r="BY21" s="60"/>
      <c r="BZ21" s="60"/>
      <c r="CA21" s="60"/>
      <c r="CB21" s="60"/>
      <c r="CC21" s="60"/>
      <c r="CD21" s="8"/>
      <c r="CE21" s="8"/>
      <c r="CF21" s="8"/>
    </row>
    <row r="22" spans="1:84" ht="34.5" customHeight="1" thickBot="1" x14ac:dyDescent="0.4">
      <c r="A22" s="53">
        <f t="shared" si="21"/>
        <v>9</v>
      </c>
      <c r="B22" s="51"/>
      <c r="C22" s="52"/>
      <c r="D22" s="93"/>
      <c r="E22" s="93"/>
      <c r="F22" s="93"/>
      <c r="G22" s="93"/>
      <c r="H22" s="93"/>
      <c r="I22" s="93"/>
      <c r="J22" s="89" t="str">
        <f>IF(ISBLANK($C22)=TRUE," ",IF(COUNTBLANK(D22:I22)=COLUMNS(D22:I22),0,SUM(D22:I22)*(100-'DATA ENTRY'!$G$10)/SUM($D$13:$I$13)+'DATA ENTRY'!$G$10))</f>
        <v xml:space="preserve"> </v>
      </c>
      <c r="K22" s="90" t="str">
        <f t="shared" si="2"/>
        <v xml:space="preserve"> </v>
      </c>
      <c r="L22" s="93"/>
      <c r="M22" s="93"/>
      <c r="N22" s="93"/>
      <c r="O22" s="93"/>
      <c r="P22" s="93"/>
      <c r="Q22" s="93"/>
      <c r="R22" s="93"/>
      <c r="S22" s="93"/>
      <c r="T22" s="89" t="str">
        <f>IF(ISBLANK($C22)," ",IF(COUNTBLANK(L22:S22)=COLUMNS(L22:S22),0,(SUM(L22:S22)*(100-'DATA ENTRY'!$G$10)/SUM($L$13:$S$13))+'DATA ENTRY'!$G$10))</f>
        <v xml:space="preserve"> </v>
      </c>
      <c r="U22" s="90" t="str">
        <f t="shared" si="3"/>
        <v xml:space="preserve"> </v>
      </c>
      <c r="V22" s="93"/>
      <c r="W22" s="93"/>
      <c r="X22" s="93"/>
      <c r="Y22" s="93"/>
      <c r="Z22" s="93"/>
      <c r="AA22" s="93"/>
      <c r="AB22" s="89" t="str">
        <f>IF(ISBLANK($C22)," ",IF(COUNTBLANK(V22:AA22)=COLUMNS(V22:AA22),0,(SUM(V22:AA22)*(100-'DATA ENTRY'!$G$10)/SUM($V$13:$AA$13))+'DATA ENTRY'!$G$10))</f>
        <v xml:space="preserve"> </v>
      </c>
      <c r="AC22" s="90" t="str">
        <f t="shared" si="4"/>
        <v xml:space="preserve"> </v>
      </c>
      <c r="AD22" s="93"/>
      <c r="AE22" s="89" t="str">
        <f>IF(ISBLANK(C22)," ",IF(ISBLANK(AD22)=TRUE,0,IF(ISTEXT(AD22)=TRUE,LOOKUP(AD22,remarks),(AD22*(100-'DATA ENTRY'!$G$10)/$AD$13)+'DATA ENTRY'!$G$10)))</f>
        <v xml:space="preserve"> </v>
      </c>
      <c r="AF22" s="91" t="str">
        <f t="shared" si="5"/>
        <v xml:space="preserve"> </v>
      </c>
      <c r="AG22" s="92" t="str">
        <f t="shared" si="6"/>
        <v xml:space="preserve"> </v>
      </c>
      <c r="AH22" s="92" t="str">
        <f t="shared" si="7"/>
        <v xml:space="preserve"> </v>
      </c>
      <c r="AI22" s="92" t="str">
        <f t="shared" si="8"/>
        <v xml:space="preserve"> </v>
      </c>
      <c r="AJ22" s="93"/>
      <c r="AK22" s="93"/>
      <c r="AL22" s="93"/>
      <c r="AM22" s="93"/>
      <c r="AN22" s="93"/>
      <c r="AO22" s="93"/>
      <c r="AP22" s="89" t="str">
        <f>IF(ISBLANK($C22)=TRUE," ",IF(COUNTBLANK(AJ22:AO22)=COLUMNS(AJ22:AO22),0,SUM(AJ22:AO22)*(100-'DATA ENTRY'!$G$10)/SUM($AJ$13:$AO$13)+'DATA ENTRY'!$G$10))</f>
        <v xml:space="preserve"> </v>
      </c>
      <c r="AQ22" s="92" t="str">
        <f t="shared" si="9"/>
        <v xml:space="preserve"> </v>
      </c>
      <c r="AR22" s="93"/>
      <c r="AS22" s="93"/>
      <c r="AT22" s="93"/>
      <c r="AU22" s="93"/>
      <c r="AV22" s="93"/>
      <c r="AW22" s="93"/>
      <c r="AX22" s="93"/>
      <c r="AY22" s="93"/>
      <c r="AZ22" s="89" t="str">
        <f>IF(ISBLANK($C22)=TRUE," ",IF(COUNTBLANK(AR22:AY22)=COLUMNS(AR22:AY22),0,(SUM(AR22:AY22)*(100-'DATA ENTRY'!$G$10)/SUM($AR$13:$AY$13))+'DATA ENTRY'!$G$10))</f>
        <v xml:space="preserve"> </v>
      </c>
      <c r="BA22" s="92" t="str">
        <f t="shared" si="10"/>
        <v xml:space="preserve"> </v>
      </c>
      <c r="BB22" s="93"/>
      <c r="BC22" s="93"/>
      <c r="BD22" s="93"/>
      <c r="BE22" s="93"/>
      <c r="BF22" s="93"/>
      <c r="BG22" s="93"/>
      <c r="BH22" s="89" t="str">
        <f>IF(ISBLANK($C22)=TRUE," ",IF(ISTEXT(AD22)=TRUE,AD22,IF(COUNTBLANK(BB22:BG22)=COLUMNS(BB22:BG22),0,(SUM(BB22:BG22)*(100-'DATA ENTRY'!$G$10)/SUM($BB$13:$BG$13))+'DATA ENTRY'!$G$10)))</f>
        <v xml:space="preserve"> </v>
      </c>
      <c r="BI22" s="92" t="str">
        <f t="shared" si="11"/>
        <v xml:space="preserve"> </v>
      </c>
      <c r="BJ22" s="93"/>
      <c r="BK22" s="89" t="str">
        <f>IF(ISBLANK(C22)=TRUE," ",IF(ISTEXT(AD22)=TRUE,AD22,IF(ISBLANK(BJ22),0,IF(ISTEXT(BJ22)=TRUE,LOOKUP(BJ22,remarks),(BJ22*(100-'DATA ENTRY'!$G$10)/$BJ$13)+'DATA ENTRY'!$G$10))))</f>
        <v xml:space="preserve"> </v>
      </c>
      <c r="BL22" s="92" t="str">
        <f t="shared" si="12"/>
        <v xml:space="preserve"> </v>
      </c>
      <c r="BM22" s="92" t="str">
        <f t="shared" si="13"/>
        <v/>
      </c>
      <c r="BN22" s="92" t="str">
        <f t="shared" si="14"/>
        <v xml:space="preserve"> </v>
      </c>
      <c r="BO22" s="92" t="str">
        <f t="shared" si="15"/>
        <v xml:space="preserve"> </v>
      </c>
      <c r="BP22" s="92" t="str">
        <f t="shared" si="16"/>
        <v xml:space="preserve"> </v>
      </c>
      <c r="BQ22" s="92" t="str">
        <f t="shared" si="17"/>
        <v/>
      </c>
      <c r="BR22" s="89" t="str">
        <f t="shared" si="18"/>
        <v xml:space="preserve"> </v>
      </c>
      <c r="BS22" s="92" t="str">
        <f t="shared" si="19"/>
        <v xml:space="preserve"> </v>
      </c>
      <c r="BT22" s="92" t="str">
        <f t="shared" si="20"/>
        <v xml:space="preserve"> </v>
      </c>
      <c r="BU22" s="54"/>
      <c r="BW22" s="142" t="s">
        <v>72</v>
      </c>
      <c r="BX22" s="117"/>
      <c r="BY22" s="117"/>
      <c r="BZ22" s="117"/>
      <c r="CA22" s="117"/>
      <c r="CB22" s="118"/>
      <c r="CC22" s="28"/>
      <c r="CD22" s="8"/>
      <c r="CE22" s="8"/>
      <c r="CF22" s="8"/>
    </row>
    <row r="23" spans="1:84" ht="34.5" customHeight="1" thickBot="1" x14ac:dyDescent="0.35">
      <c r="A23" s="53">
        <f t="shared" si="21"/>
        <v>10</v>
      </c>
      <c r="B23" s="51"/>
      <c r="C23" s="52"/>
      <c r="D23" s="93"/>
      <c r="E23" s="93"/>
      <c r="F23" s="93"/>
      <c r="G23" s="93"/>
      <c r="H23" s="93"/>
      <c r="I23" s="93"/>
      <c r="J23" s="89" t="str">
        <f>IF(ISBLANK($C23)=TRUE," ",IF(COUNTBLANK(D23:I23)=COLUMNS(D23:I23),0,SUM(D23:I23)*(100-'DATA ENTRY'!$G$10)/SUM($D$13:$I$13)+'DATA ENTRY'!$G$10))</f>
        <v xml:space="preserve"> </v>
      </c>
      <c r="K23" s="90" t="str">
        <f t="shared" si="2"/>
        <v xml:space="preserve"> </v>
      </c>
      <c r="L23" s="93"/>
      <c r="M23" s="93"/>
      <c r="N23" s="93"/>
      <c r="O23" s="93"/>
      <c r="P23" s="93"/>
      <c r="Q23" s="93"/>
      <c r="R23" s="93"/>
      <c r="S23" s="93"/>
      <c r="T23" s="89" t="str">
        <f>IF(ISBLANK($C23)," ",IF(COUNTBLANK(L23:S23)=COLUMNS(L23:S23),0,(SUM(L23:S23)*(100-'DATA ENTRY'!$G$10)/SUM($L$13:$S$13))+'DATA ENTRY'!$G$10))</f>
        <v xml:space="preserve"> </v>
      </c>
      <c r="U23" s="90" t="str">
        <f t="shared" si="3"/>
        <v xml:space="preserve"> </v>
      </c>
      <c r="V23" s="93"/>
      <c r="W23" s="93"/>
      <c r="X23" s="93"/>
      <c r="Y23" s="93"/>
      <c r="Z23" s="93"/>
      <c r="AA23" s="93"/>
      <c r="AB23" s="89" t="str">
        <f>IF(ISBLANK($C23)," ",IF(COUNTBLANK(V23:AA23)=COLUMNS(V23:AA23),0,(SUM(V23:AA23)*(100-'DATA ENTRY'!$G$10)/SUM($V$13:$AA$13))+'DATA ENTRY'!$G$10))</f>
        <v xml:space="preserve"> </v>
      </c>
      <c r="AC23" s="90" t="str">
        <f t="shared" si="4"/>
        <v xml:space="preserve"> </v>
      </c>
      <c r="AD23" s="93"/>
      <c r="AE23" s="89" t="str">
        <f>IF(ISBLANK(C23)," ",IF(ISBLANK(AD23)=TRUE,0,IF(ISTEXT(AD23)=TRUE,LOOKUP(AD23,remarks),(AD23*(100-'DATA ENTRY'!$G$10)/$AD$13)+'DATA ENTRY'!$G$10)))</f>
        <v xml:space="preserve"> </v>
      </c>
      <c r="AF23" s="91" t="str">
        <f t="shared" si="5"/>
        <v xml:space="preserve"> </v>
      </c>
      <c r="AG23" s="92" t="str">
        <f t="shared" si="6"/>
        <v xml:space="preserve"> </v>
      </c>
      <c r="AH23" s="92" t="str">
        <f t="shared" si="7"/>
        <v xml:space="preserve"> </v>
      </c>
      <c r="AI23" s="92" t="str">
        <f t="shared" si="8"/>
        <v xml:space="preserve"> </v>
      </c>
      <c r="AJ23" s="93"/>
      <c r="AK23" s="93"/>
      <c r="AL23" s="93"/>
      <c r="AM23" s="93"/>
      <c r="AN23" s="93"/>
      <c r="AO23" s="93"/>
      <c r="AP23" s="89" t="str">
        <f>IF(ISBLANK($C23)=TRUE," ",IF(COUNTBLANK(AJ23:AO23)=COLUMNS(AJ23:AO23),0,SUM(AJ23:AO23)*(100-'DATA ENTRY'!$G$10)/SUM($AJ$13:$AO$13)+'DATA ENTRY'!$G$10))</f>
        <v xml:space="preserve"> </v>
      </c>
      <c r="AQ23" s="92" t="str">
        <f t="shared" si="9"/>
        <v xml:space="preserve"> </v>
      </c>
      <c r="AR23" s="93"/>
      <c r="AS23" s="93"/>
      <c r="AT23" s="93"/>
      <c r="AU23" s="93"/>
      <c r="AV23" s="93"/>
      <c r="AW23" s="93"/>
      <c r="AX23" s="93"/>
      <c r="AY23" s="93"/>
      <c r="AZ23" s="89" t="str">
        <f>IF(ISBLANK($C23)=TRUE," ",IF(COUNTBLANK(AR23:AY23)=COLUMNS(AR23:AY23),0,(SUM(AR23:AY23)*(100-'DATA ENTRY'!$G$10)/SUM($AR$13:$AY$13))+'DATA ENTRY'!$G$10))</f>
        <v xml:space="preserve"> </v>
      </c>
      <c r="BA23" s="92" t="str">
        <f t="shared" si="10"/>
        <v xml:space="preserve"> </v>
      </c>
      <c r="BB23" s="93"/>
      <c r="BC23" s="93"/>
      <c r="BD23" s="93"/>
      <c r="BE23" s="93"/>
      <c r="BF23" s="93"/>
      <c r="BG23" s="93"/>
      <c r="BH23" s="89" t="str">
        <f>IF(ISBLANK($C23)=TRUE," ",IF(ISTEXT(AD23)=TRUE,AD23,IF(COUNTBLANK(BB23:BG23)=COLUMNS(BB23:BG23),0,(SUM(BB23:BG23)*(100-'DATA ENTRY'!$G$10)/SUM($BB$13:$BG$13))+'DATA ENTRY'!$G$10)))</f>
        <v xml:space="preserve"> </v>
      </c>
      <c r="BI23" s="92" t="str">
        <f t="shared" si="11"/>
        <v xml:space="preserve"> </v>
      </c>
      <c r="BJ23" s="93"/>
      <c r="BK23" s="89" t="str">
        <f>IF(ISBLANK(C23)=TRUE," ",IF(ISTEXT(AD23)=TRUE,AD23,IF(ISBLANK(BJ23),0,IF(ISTEXT(BJ23)=TRUE,LOOKUP(BJ23,remarks),(BJ23*(100-'DATA ENTRY'!$G$10)/$BJ$13)+'DATA ENTRY'!$G$10))))</f>
        <v xml:space="preserve"> </v>
      </c>
      <c r="BL23" s="92" t="str">
        <f t="shared" si="12"/>
        <v xml:space="preserve"> </v>
      </c>
      <c r="BM23" s="92" t="str">
        <f t="shared" si="13"/>
        <v/>
      </c>
      <c r="BN23" s="92" t="str">
        <f t="shared" si="14"/>
        <v xml:space="preserve"> </v>
      </c>
      <c r="BO23" s="92" t="str">
        <f t="shared" si="15"/>
        <v xml:space="preserve"> </v>
      </c>
      <c r="BP23" s="92" t="str">
        <f t="shared" si="16"/>
        <v xml:space="preserve"> </v>
      </c>
      <c r="BQ23" s="92" t="str">
        <f t="shared" si="17"/>
        <v/>
      </c>
      <c r="BR23" s="89" t="str">
        <f t="shared" si="18"/>
        <v xml:space="preserve"> </v>
      </c>
      <c r="BS23" s="92" t="str">
        <f t="shared" si="19"/>
        <v xml:space="preserve"> </v>
      </c>
      <c r="BT23" s="92" t="str">
        <f t="shared" si="20"/>
        <v xml:space="preserve"> </v>
      </c>
      <c r="BU23" s="54"/>
      <c r="BW23" s="8"/>
      <c r="BX23" s="8"/>
      <c r="BY23" s="8"/>
      <c r="BZ23" s="8"/>
      <c r="CA23" s="8"/>
      <c r="CB23" s="8"/>
      <c r="CC23" s="28"/>
      <c r="CD23" s="8"/>
      <c r="CE23" s="8"/>
      <c r="CF23" s="8"/>
    </row>
    <row r="24" spans="1:84" ht="34.5" customHeight="1" thickBot="1" x14ac:dyDescent="0.4">
      <c r="A24" s="53">
        <f t="shared" si="21"/>
        <v>11</v>
      </c>
      <c r="B24" s="51"/>
      <c r="C24" s="52"/>
      <c r="D24" s="93"/>
      <c r="E24" s="93"/>
      <c r="F24" s="93"/>
      <c r="G24" s="93"/>
      <c r="H24" s="93"/>
      <c r="I24" s="93"/>
      <c r="J24" s="89" t="str">
        <f>IF(ISBLANK($C24)=TRUE," ",IF(COUNTBLANK(D24:I24)=COLUMNS(D24:I24),0,SUM(D24:I24)*(100-'DATA ENTRY'!$G$10)/SUM($D$13:$I$13)+'DATA ENTRY'!$G$10))</f>
        <v xml:space="preserve"> </v>
      </c>
      <c r="K24" s="90" t="str">
        <f t="shared" si="2"/>
        <v xml:space="preserve"> </v>
      </c>
      <c r="L24" s="93"/>
      <c r="M24" s="93"/>
      <c r="N24" s="93"/>
      <c r="O24" s="93"/>
      <c r="P24" s="93"/>
      <c r="Q24" s="93"/>
      <c r="R24" s="93"/>
      <c r="S24" s="93"/>
      <c r="T24" s="89" t="str">
        <f>IF(ISBLANK($C24)," ",IF(COUNTBLANK(L24:S24)=COLUMNS(L24:S24),0,(SUM(L24:S24)*(100-'DATA ENTRY'!$G$10)/SUM($L$13:$S$13))+'DATA ENTRY'!$G$10))</f>
        <v xml:space="preserve"> </v>
      </c>
      <c r="U24" s="90" t="str">
        <f t="shared" si="3"/>
        <v xml:space="preserve"> </v>
      </c>
      <c r="V24" s="93"/>
      <c r="W24" s="93"/>
      <c r="X24" s="93"/>
      <c r="Y24" s="93"/>
      <c r="Z24" s="93"/>
      <c r="AA24" s="93"/>
      <c r="AB24" s="89" t="str">
        <f>IF(ISBLANK($C24)," ",IF(COUNTBLANK(V24:AA24)=COLUMNS(V24:AA24),0,(SUM(V24:AA24)*(100-'DATA ENTRY'!$G$10)/SUM($V$13:$AA$13))+'DATA ENTRY'!$G$10))</f>
        <v xml:space="preserve"> </v>
      </c>
      <c r="AC24" s="90" t="str">
        <f t="shared" si="4"/>
        <v xml:space="preserve"> </v>
      </c>
      <c r="AD24" s="93"/>
      <c r="AE24" s="89" t="str">
        <f>IF(ISBLANK(C24)," ",IF(ISBLANK(AD24)=TRUE,0,IF(ISTEXT(AD24)=TRUE,LOOKUP(AD24,remarks),(AD24*(100-'DATA ENTRY'!$G$10)/$AD$13)+'DATA ENTRY'!$G$10)))</f>
        <v xml:space="preserve"> </v>
      </c>
      <c r="AF24" s="91" t="str">
        <f t="shared" si="5"/>
        <v xml:space="preserve"> </v>
      </c>
      <c r="AG24" s="92" t="str">
        <f t="shared" si="6"/>
        <v xml:space="preserve"> </v>
      </c>
      <c r="AH24" s="92" t="str">
        <f t="shared" si="7"/>
        <v xml:space="preserve"> </v>
      </c>
      <c r="AI24" s="92" t="str">
        <f t="shared" si="8"/>
        <v xml:space="preserve"> </v>
      </c>
      <c r="AJ24" s="93"/>
      <c r="AK24" s="93"/>
      <c r="AL24" s="93"/>
      <c r="AM24" s="93"/>
      <c r="AN24" s="93"/>
      <c r="AO24" s="93"/>
      <c r="AP24" s="89" t="str">
        <f>IF(ISBLANK($C24)=TRUE," ",IF(COUNTBLANK(AJ24:AO24)=COLUMNS(AJ24:AO24),0,SUM(AJ24:AO24)*(100-'DATA ENTRY'!$G$10)/SUM($AJ$13:$AO$13)+'DATA ENTRY'!$G$10))</f>
        <v xml:space="preserve"> </v>
      </c>
      <c r="AQ24" s="92" t="str">
        <f t="shared" si="9"/>
        <v xml:space="preserve"> </v>
      </c>
      <c r="AR24" s="93"/>
      <c r="AS24" s="93"/>
      <c r="AT24" s="93"/>
      <c r="AU24" s="93"/>
      <c r="AV24" s="93"/>
      <c r="AW24" s="93"/>
      <c r="AX24" s="93"/>
      <c r="AY24" s="93"/>
      <c r="AZ24" s="89" t="str">
        <f>IF(ISBLANK($C24)=TRUE," ",IF(COUNTBLANK(AR24:AY24)=COLUMNS(AR24:AY24),0,(SUM(AR24:AY24)*(100-'DATA ENTRY'!$G$10)/SUM($AR$13:$AY$13))+'DATA ENTRY'!$G$10))</f>
        <v xml:space="preserve"> </v>
      </c>
      <c r="BA24" s="92" t="str">
        <f t="shared" si="10"/>
        <v xml:space="preserve"> </v>
      </c>
      <c r="BB24" s="93"/>
      <c r="BC24" s="93"/>
      <c r="BD24" s="93"/>
      <c r="BE24" s="93"/>
      <c r="BF24" s="93"/>
      <c r="BG24" s="93"/>
      <c r="BH24" s="89" t="str">
        <f>IF(ISBLANK($C24)=TRUE," ",IF(ISTEXT(AD24)=TRUE,AD24,IF(COUNTBLANK(BB24:BG24)=COLUMNS(BB24:BG24),0,(SUM(BB24:BG24)*(100-'DATA ENTRY'!$G$10)/SUM($BB$13:$BG$13))+'DATA ENTRY'!$G$10)))</f>
        <v xml:space="preserve"> </v>
      </c>
      <c r="BI24" s="92" t="str">
        <f t="shared" si="11"/>
        <v xml:space="preserve"> </v>
      </c>
      <c r="BJ24" s="93"/>
      <c r="BK24" s="89" t="str">
        <f>IF(ISBLANK(C24)=TRUE," ",IF(ISTEXT(AD24)=TRUE,AD24,IF(ISBLANK(BJ24),0,IF(ISTEXT(BJ24)=TRUE,LOOKUP(BJ24,remarks),(BJ24*(100-'DATA ENTRY'!$G$10)/$BJ$13)+'DATA ENTRY'!$G$10))))</f>
        <v xml:space="preserve"> </v>
      </c>
      <c r="BL24" s="92" t="str">
        <f t="shared" si="12"/>
        <v xml:space="preserve"> </v>
      </c>
      <c r="BM24" s="92" t="str">
        <f t="shared" si="13"/>
        <v/>
      </c>
      <c r="BN24" s="92" t="str">
        <f t="shared" si="14"/>
        <v xml:space="preserve"> </v>
      </c>
      <c r="BO24" s="92" t="str">
        <f t="shared" si="15"/>
        <v xml:space="preserve"> </v>
      </c>
      <c r="BP24" s="92" t="str">
        <f t="shared" si="16"/>
        <v xml:space="preserve"> </v>
      </c>
      <c r="BQ24" s="92" t="str">
        <f t="shared" si="17"/>
        <v/>
      </c>
      <c r="BR24" s="89" t="str">
        <f t="shared" si="18"/>
        <v xml:space="preserve"> </v>
      </c>
      <c r="BS24" s="92" t="str">
        <f t="shared" si="19"/>
        <v xml:space="preserve"> </v>
      </c>
      <c r="BT24" s="92" t="str">
        <f t="shared" si="20"/>
        <v xml:space="preserve"> </v>
      </c>
      <c r="BU24" s="54"/>
      <c r="BW24" s="61" t="s">
        <v>27</v>
      </c>
      <c r="BX24" s="129" t="s">
        <v>73</v>
      </c>
      <c r="BY24" s="117"/>
      <c r="BZ24" s="117"/>
      <c r="CA24" s="118"/>
      <c r="CB24" s="62">
        <f>COUNTIF(BT14:BT73,"INC")</f>
        <v>0</v>
      </c>
      <c r="CC24" s="28"/>
      <c r="CD24" s="8"/>
      <c r="CE24" s="8"/>
      <c r="CF24" s="8"/>
    </row>
    <row r="25" spans="1:84" ht="34.5" customHeight="1" thickBot="1" x14ac:dyDescent="0.4">
      <c r="A25" s="53">
        <f t="shared" si="21"/>
        <v>12</v>
      </c>
      <c r="B25" s="51"/>
      <c r="C25" s="52"/>
      <c r="D25" s="93"/>
      <c r="E25" s="93"/>
      <c r="F25" s="93"/>
      <c r="G25" s="93"/>
      <c r="H25" s="93"/>
      <c r="I25" s="93"/>
      <c r="J25" s="89" t="str">
        <f>IF(ISBLANK($C25)=TRUE," ",IF(COUNTBLANK(D25:I25)=COLUMNS(D25:I25),0,SUM(D25:I25)*(100-'DATA ENTRY'!$G$10)/SUM($D$13:$I$13)+'DATA ENTRY'!$G$10))</f>
        <v xml:space="preserve"> </v>
      </c>
      <c r="K25" s="90" t="str">
        <f t="shared" si="2"/>
        <v xml:space="preserve"> </v>
      </c>
      <c r="L25" s="93"/>
      <c r="M25" s="93"/>
      <c r="N25" s="93"/>
      <c r="O25" s="93"/>
      <c r="P25" s="93"/>
      <c r="Q25" s="93"/>
      <c r="R25" s="93"/>
      <c r="S25" s="93"/>
      <c r="T25" s="89" t="str">
        <f>IF(ISBLANK($C25)," ",IF(COUNTBLANK(L25:S25)=COLUMNS(L25:S25),0,(SUM(L25:S25)*(100-'DATA ENTRY'!$G$10)/SUM($L$13:$S$13))+'DATA ENTRY'!$G$10))</f>
        <v xml:space="preserve"> </v>
      </c>
      <c r="U25" s="90" t="str">
        <f t="shared" si="3"/>
        <v xml:space="preserve"> </v>
      </c>
      <c r="V25" s="93"/>
      <c r="W25" s="93"/>
      <c r="X25" s="93"/>
      <c r="Y25" s="93"/>
      <c r="Z25" s="93"/>
      <c r="AA25" s="93"/>
      <c r="AB25" s="89" t="str">
        <f>IF(ISBLANK($C25)," ",IF(COUNTBLANK(V25:AA25)=COLUMNS(V25:AA25),0,(SUM(V25:AA25)*(100-'DATA ENTRY'!$G$10)/SUM($V$13:$AA$13))+'DATA ENTRY'!$G$10))</f>
        <v xml:space="preserve"> </v>
      </c>
      <c r="AC25" s="90" t="str">
        <f t="shared" si="4"/>
        <v xml:space="preserve"> </v>
      </c>
      <c r="AD25" s="93"/>
      <c r="AE25" s="89" t="str">
        <f>IF(ISBLANK(C25)," ",IF(ISBLANK(AD25)=TRUE,0,IF(ISTEXT(AD25)=TRUE,LOOKUP(AD25,remarks),(AD25*(100-'DATA ENTRY'!$G$10)/$AD$13)+'DATA ENTRY'!$G$10)))</f>
        <v xml:space="preserve"> </v>
      </c>
      <c r="AF25" s="91" t="str">
        <f t="shared" si="5"/>
        <v xml:space="preserve"> </v>
      </c>
      <c r="AG25" s="92" t="str">
        <f t="shared" si="6"/>
        <v xml:space="preserve"> </v>
      </c>
      <c r="AH25" s="92" t="str">
        <f t="shared" si="7"/>
        <v xml:space="preserve"> </v>
      </c>
      <c r="AI25" s="92" t="str">
        <f t="shared" si="8"/>
        <v xml:space="preserve"> </v>
      </c>
      <c r="AJ25" s="93"/>
      <c r="AK25" s="93"/>
      <c r="AL25" s="93"/>
      <c r="AM25" s="93"/>
      <c r="AN25" s="93"/>
      <c r="AO25" s="93"/>
      <c r="AP25" s="89" t="str">
        <f>IF(ISBLANK($C25)=TRUE," ",IF(COUNTBLANK(AJ25:AO25)=COLUMNS(AJ25:AO25),0,SUM(AJ25:AO25)*(100-'DATA ENTRY'!$G$10)/SUM($AJ$13:$AO$13)+'DATA ENTRY'!$G$10))</f>
        <v xml:space="preserve"> </v>
      </c>
      <c r="AQ25" s="92" t="str">
        <f t="shared" si="9"/>
        <v xml:space="preserve"> </v>
      </c>
      <c r="AR25" s="93"/>
      <c r="AS25" s="93"/>
      <c r="AT25" s="93"/>
      <c r="AU25" s="93"/>
      <c r="AV25" s="93"/>
      <c r="AW25" s="93"/>
      <c r="AX25" s="93"/>
      <c r="AY25" s="93"/>
      <c r="AZ25" s="89" t="str">
        <f>IF(ISBLANK($C25)=TRUE," ",IF(COUNTBLANK(AR25:AY25)=COLUMNS(AR25:AY25),0,(SUM(AR25:AY25)*(100-'DATA ENTRY'!$G$10)/SUM($AR$13:$AY$13))+'DATA ENTRY'!$G$10))</f>
        <v xml:space="preserve"> </v>
      </c>
      <c r="BA25" s="92" t="str">
        <f t="shared" si="10"/>
        <v xml:space="preserve"> </v>
      </c>
      <c r="BB25" s="93"/>
      <c r="BC25" s="93"/>
      <c r="BD25" s="93"/>
      <c r="BE25" s="93"/>
      <c r="BF25" s="93"/>
      <c r="BG25" s="93"/>
      <c r="BH25" s="89" t="str">
        <f>IF(ISBLANK($C25)=TRUE," ",IF(ISTEXT(AD25)=TRUE,AD25,IF(COUNTBLANK(BB25:BG25)=COLUMNS(BB25:BG25),0,(SUM(BB25:BG25)*(100-'DATA ENTRY'!$G$10)/SUM($BB$13:$BG$13))+'DATA ENTRY'!$G$10)))</f>
        <v xml:space="preserve"> </v>
      </c>
      <c r="BI25" s="92" t="str">
        <f t="shared" si="11"/>
        <v xml:space="preserve"> </v>
      </c>
      <c r="BJ25" s="93"/>
      <c r="BK25" s="89" t="str">
        <f>IF(ISBLANK(C25)=TRUE," ",IF(ISTEXT(AD25)=TRUE,AD25,IF(ISBLANK(BJ25),0,IF(ISTEXT(BJ25)=TRUE,LOOKUP(BJ25,remarks),(BJ25*(100-'DATA ENTRY'!$G$10)/$BJ$13)+'DATA ENTRY'!$G$10))))</f>
        <v xml:space="preserve"> </v>
      </c>
      <c r="BL25" s="92" t="str">
        <f t="shared" si="12"/>
        <v xml:space="preserve"> </v>
      </c>
      <c r="BM25" s="92" t="str">
        <f t="shared" si="13"/>
        <v/>
      </c>
      <c r="BN25" s="92" t="str">
        <f t="shared" si="14"/>
        <v xml:space="preserve"> </v>
      </c>
      <c r="BO25" s="92" t="str">
        <f t="shared" si="15"/>
        <v xml:space="preserve"> </v>
      </c>
      <c r="BP25" s="92" t="str">
        <f t="shared" si="16"/>
        <v xml:space="preserve"> </v>
      </c>
      <c r="BQ25" s="92" t="str">
        <f t="shared" si="17"/>
        <v/>
      </c>
      <c r="BR25" s="89" t="str">
        <f t="shared" si="18"/>
        <v xml:space="preserve"> </v>
      </c>
      <c r="BS25" s="92" t="str">
        <f t="shared" si="19"/>
        <v xml:space="preserve"> </v>
      </c>
      <c r="BT25" s="92" t="str">
        <f t="shared" si="20"/>
        <v xml:space="preserve"> </v>
      </c>
      <c r="BU25" s="54"/>
      <c r="BW25" s="63" t="s">
        <v>33</v>
      </c>
      <c r="BX25" s="129" t="s">
        <v>74</v>
      </c>
      <c r="BY25" s="117"/>
      <c r="BZ25" s="117"/>
      <c r="CA25" s="118"/>
      <c r="CB25" s="64">
        <f>COUNTIF(BT14:BT73,"NJ")</f>
        <v>0</v>
      </c>
      <c r="CC25" s="28"/>
      <c r="CD25" s="8"/>
      <c r="CE25" s="8"/>
      <c r="CF25" s="8"/>
    </row>
    <row r="26" spans="1:84" ht="34.5" customHeight="1" thickBot="1" x14ac:dyDescent="0.4">
      <c r="A26" s="53">
        <f t="shared" si="21"/>
        <v>13</v>
      </c>
      <c r="B26" s="51"/>
      <c r="C26" s="52"/>
      <c r="D26" s="93"/>
      <c r="E26" s="93"/>
      <c r="F26" s="93"/>
      <c r="G26" s="93"/>
      <c r="H26" s="93"/>
      <c r="I26" s="93"/>
      <c r="J26" s="89" t="str">
        <f>IF(ISBLANK($C26)=TRUE," ",IF(COUNTBLANK(D26:I26)=COLUMNS(D26:I26),0,SUM(D26:I26)*(100-'DATA ENTRY'!$G$10)/SUM($D$13:$I$13)+'DATA ENTRY'!$G$10))</f>
        <v xml:space="preserve"> </v>
      </c>
      <c r="K26" s="90" t="str">
        <f t="shared" si="2"/>
        <v xml:space="preserve"> </v>
      </c>
      <c r="L26" s="93"/>
      <c r="M26" s="93"/>
      <c r="N26" s="93"/>
      <c r="O26" s="93"/>
      <c r="P26" s="93"/>
      <c r="Q26" s="93"/>
      <c r="R26" s="93"/>
      <c r="S26" s="93"/>
      <c r="T26" s="89" t="str">
        <f>IF(ISBLANK($C26)," ",IF(COUNTBLANK(L26:S26)=COLUMNS(L26:S26),0,(SUM(L26:S26)*(100-'DATA ENTRY'!$G$10)/SUM($L$13:$S$13))+'DATA ENTRY'!$G$10))</f>
        <v xml:space="preserve"> </v>
      </c>
      <c r="U26" s="90" t="str">
        <f t="shared" si="3"/>
        <v xml:space="preserve"> </v>
      </c>
      <c r="V26" s="93"/>
      <c r="W26" s="93"/>
      <c r="X26" s="93"/>
      <c r="Y26" s="93"/>
      <c r="Z26" s="93"/>
      <c r="AA26" s="93"/>
      <c r="AB26" s="89" t="str">
        <f>IF(ISBLANK($C26)," ",IF(COUNTBLANK(V26:AA26)=COLUMNS(V26:AA26),0,(SUM(V26:AA26)*(100-'DATA ENTRY'!$G$10)/SUM($V$13:$AA$13))+'DATA ENTRY'!$G$10))</f>
        <v xml:space="preserve"> </v>
      </c>
      <c r="AC26" s="90" t="str">
        <f t="shared" si="4"/>
        <v xml:space="preserve"> </v>
      </c>
      <c r="AD26" s="93"/>
      <c r="AE26" s="89" t="str">
        <f>IF(ISBLANK(C26)," ",IF(ISBLANK(AD26)=TRUE,0,IF(ISTEXT(AD26)=TRUE,LOOKUP(AD26,remarks),(AD26*(100-'DATA ENTRY'!$G$10)/$AD$13)+'DATA ENTRY'!$G$10)))</f>
        <v xml:space="preserve"> </v>
      </c>
      <c r="AF26" s="91" t="str">
        <f t="shared" si="5"/>
        <v xml:space="preserve"> </v>
      </c>
      <c r="AG26" s="92" t="str">
        <f t="shared" si="6"/>
        <v xml:space="preserve"> </v>
      </c>
      <c r="AH26" s="92" t="str">
        <f t="shared" si="7"/>
        <v xml:space="preserve"> </v>
      </c>
      <c r="AI26" s="92" t="str">
        <f t="shared" si="8"/>
        <v xml:space="preserve"> </v>
      </c>
      <c r="AJ26" s="93"/>
      <c r="AK26" s="93"/>
      <c r="AL26" s="93"/>
      <c r="AM26" s="93"/>
      <c r="AN26" s="93"/>
      <c r="AO26" s="93"/>
      <c r="AP26" s="89" t="str">
        <f>IF(ISBLANK($C26)=TRUE," ",IF(COUNTBLANK(AJ26:AO26)=COLUMNS(AJ26:AO26),0,SUM(AJ26:AO26)*(100-'DATA ENTRY'!$G$10)/SUM($AJ$13:$AO$13)+'DATA ENTRY'!$G$10))</f>
        <v xml:space="preserve"> </v>
      </c>
      <c r="AQ26" s="92" t="str">
        <f t="shared" si="9"/>
        <v xml:space="preserve"> </v>
      </c>
      <c r="AR26" s="93"/>
      <c r="AS26" s="93"/>
      <c r="AT26" s="93"/>
      <c r="AU26" s="93"/>
      <c r="AV26" s="93"/>
      <c r="AW26" s="93"/>
      <c r="AX26" s="93"/>
      <c r="AY26" s="93"/>
      <c r="AZ26" s="89" t="str">
        <f>IF(ISBLANK($C26)=TRUE," ",IF(COUNTBLANK(AR26:AY26)=COLUMNS(AR26:AY26),0,(SUM(AR26:AY26)*(100-'DATA ENTRY'!$G$10)/SUM($AR$13:$AY$13))+'DATA ENTRY'!$G$10))</f>
        <v xml:space="preserve"> </v>
      </c>
      <c r="BA26" s="92" t="str">
        <f t="shared" si="10"/>
        <v xml:space="preserve"> </v>
      </c>
      <c r="BB26" s="93"/>
      <c r="BC26" s="93"/>
      <c r="BD26" s="93"/>
      <c r="BE26" s="93"/>
      <c r="BF26" s="93"/>
      <c r="BG26" s="93"/>
      <c r="BH26" s="89" t="str">
        <f>IF(ISBLANK($C26)=TRUE," ",IF(ISTEXT(AD26)=TRUE,AD26,IF(COUNTBLANK(BB26:BG26)=COLUMNS(BB26:BG26),0,(SUM(BB26:BG26)*(100-'DATA ENTRY'!$G$10)/SUM($BB$13:$BG$13))+'DATA ENTRY'!$G$10)))</f>
        <v xml:space="preserve"> </v>
      </c>
      <c r="BI26" s="92" t="str">
        <f t="shared" si="11"/>
        <v xml:space="preserve"> </v>
      </c>
      <c r="BJ26" s="93"/>
      <c r="BK26" s="89" t="str">
        <f>IF(ISBLANK(C26)=TRUE," ",IF(ISTEXT(AD26)=TRUE,AD26,IF(ISBLANK(BJ26),0,IF(ISTEXT(BJ26)=TRUE,LOOKUP(BJ26,remarks),(BJ26*(100-'DATA ENTRY'!$G$10)/$BJ$13)+'DATA ENTRY'!$G$10))))</f>
        <v xml:space="preserve"> </v>
      </c>
      <c r="BL26" s="92" t="str">
        <f t="shared" si="12"/>
        <v xml:space="preserve"> </v>
      </c>
      <c r="BM26" s="92" t="str">
        <f t="shared" si="13"/>
        <v/>
      </c>
      <c r="BN26" s="92" t="str">
        <f t="shared" si="14"/>
        <v xml:space="preserve"> </v>
      </c>
      <c r="BO26" s="92" t="str">
        <f t="shared" si="15"/>
        <v xml:space="preserve"> </v>
      </c>
      <c r="BP26" s="92" t="str">
        <f t="shared" si="16"/>
        <v xml:space="preserve"> </v>
      </c>
      <c r="BQ26" s="92" t="str">
        <f t="shared" si="17"/>
        <v/>
      </c>
      <c r="BR26" s="89" t="str">
        <f t="shared" si="18"/>
        <v xml:space="preserve"> </v>
      </c>
      <c r="BS26" s="92" t="str">
        <f t="shared" si="19"/>
        <v xml:space="preserve"> </v>
      </c>
      <c r="BT26" s="92" t="str">
        <f t="shared" si="20"/>
        <v xml:space="preserve"> </v>
      </c>
      <c r="BU26" s="54"/>
      <c r="BW26" s="63" t="s">
        <v>40</v>
      </c>
      <c r="BX26" s="129" t="s">
        <v>75</v>
      </c>
      <c r="BY26" s="117"/>
      <c r="BZ26" s="117"/>
      <c r="CA26" s="118"/>
      <c r="CB26" s="64">
        <f>COUNTIF(BT14:BT73,"UD")</f>
        <v>0</v>
      </c>
      <c r="CC26" s="28"/>
      <c r="CD26" s="8"/>
      <c r="CE26" s="8"/>
      <c r="CF26" s="8"/>
    </row>
    <row r="27" spans="1:84" ht="34.5" customHeight="1" thickBot="1" x14ac:dyDescent="0.4">
      <c r="A27" s="53">
        <f t="shared" si="21"/>
        <v>14</v>
      </c>
      <c r="B27" s="51"/>
      <c r="C27" s="52"/>
      <c r="D27" s="93"/>
      <c r="E27" s="93"/>
      <c r="F27" s="93"/>
      <c r="G27" s="93"/>
      <c r="H27" s="93"/>
      <c r="I27" s="93"/>
      <c r="J27" s="89" t="str">
        <f>IF(ISBLANK($C27)=TRUE," ",IF(COUNTBLANK(D27:I27)=COLUMNS(D27:I27),0,SUM(D27:I27)*(100-'DATA ENTRY'!$G$10)/SUM($D$13:$I$13)+'DATA ENTRY'!$G$10))</f>
        <v xml:space="preserve"> </v>
      </c>
      <c r="K27" s="90" t="str">
        <f t="shared" si="2"/>
        <v xml:space="preserve"> </v>
      </c>
      <c r="L27" s="93"/>
      <c r="M27" s="93"/>
      <c r="N27" s="93"/>
      <c r="O27" s="93"/>
      <c r="P27" s="93"/>
      <c r="Q27" s="93"/>
      <c r="R27" s="93"/>
      <c r="S27" s="93"/>
      <c r="T27" s="89" t="str">
        <f>IF(ISBLANK($C27)," ",IF(COUNTBLANK(L27:S27)=COLUMNS(L27:S27),0,(SUM(L27:S27)*(100-'DATA ENTRY'!$G$10)/SUM($L$13:$S$13))+'DATA ENTRY'!$G$10))</f>
        <v xml:space="preserve"> </v>
      </c>
      <c r="U27" s="90" t="str">
        <f t="shared" si="3"/>
        <v xml:space="preserve"> </v>
      </c>
      <c r="V27" s="93"/>
      <c r="W27" s="93"/>
      <c r="X27" s="93"/>
      <c r="Y27" s="93"/>
      <c r="Z27" s="93"/>
      <c r="AA27" s="93"/>
      <c r="AB27" s="89" t="str">
        <f>IF(ISBLANK($C27)," ",IF(COUNTBLANK(V27:AA27)=COLUMNS(V27:AA27),0,(SUM(V27:AA27)*(100-'DATA ENTRY'!$G$10)/SUM($V$13:$AA$13))+'DATA ENTRY'!$G$10))</f>
        <v xml:space="preserve"> </v>
      </c>
      <c r="AC27" s="90" t="str">
        <f t="shared" si="4"/>
        <v xml:space="preserve"> </v>
      </c>
      <c r="AD27" s="93"/>
      <c r="AE27" s="89" t="str">
        <f>IF(ISBLANK(C27)," ",IF(ISBLANK(AD27)=TRUE,0,IF(ISTEXT(AD27)=TRUE,LOOKUP(AD27,remarks),(AD27*(100-'DATA ENTRY'!$G$10)/$AD$13)+'DATA ENTRY'!$G$10)))</f>
        <v xml:space="preserve"> </v>
      </c>
      <c r="AF27" s="91" t="str">
        <f t="shared" si="5"/>
        <v xml:space="preserve"> </v>
      </c>
      <c r="AG27" s="92" t="str">
        <f t="shared" si="6"/>
        <v xml:space="preserve"> </v>
      </c>
      <c r="AH27" s="92" t="str">
        <f t="shared" si="7"/>
        <v xml:space="preserve"> </v>
      </c>
      <c r="AI27" s="92" t="str">
        <f t="shared" si="8"/>
        <v xml:space="preserve"> </v>
      </c>
      <c r="AJ27" s="93"/>
      <c r="AK27" s="93"/>
      <c r="AL27" s="93"/>
      <c r="AM27" s="93"/>
      <c r="AN27" s="93"/>
      <c r="AO27" s="93"/>
      <c r="AP27" s="89" t="str">
        <f>IF(ISBLANK($C27)=TRUE," ",IF(COUNTBLANK(AJ27:AO27)=COLUMNS(AJ27:AO27),0,SUM(AJ27:AO27)*(100-'DATA ENTRY'!$G$10)/SUM($AJ$13:$AO$13)+'DATA ENTRY'!$G$10))</f>
        <v xml:space="preserve"> </v>
      </c>
      <c r="AQ27" s="92" t="str">
        <f t="shared" si="9"/>
        <v xml:space="preserve"> </v>
      </c>
      <c r="AR27" s="93"/>
      <c r="AS27" s="93"/>
      <c r="AT27" s="93"/>
      <c r="AU27" s="93"/>
      <c r="AV27" s="93"/>
      <c r="AW27" s="93"/>
      <c r="AX27" s="93"/>
      <c r="AY27" s="93"/>
      <c r="AZ27" s="89" t="str">
        <f>IF(ISBLANK($C27)=TRUE," ",IF(COUNTBLANK(AR27:AY27)=COLUMNS(AR27:AY27),0,(SUM(AR27:AY27)*(100-'DATA ENTRY'!$G$10)/SUM($AR$13:$AY$13))+'DATA ENTRY'!$G$10))</f>
        <v xml:space="preserve"> </v>
      </c>
      <c r="BA27" s="92" t="str">
        <f t="shared" si="10"/>
        <v xml:space="preserve"> </v>
      </c>
      <c r="BB27" s="93"/>
      <c r="BC27" s="93"/>
      <c r="BD27" s="93"/>
      <c r="BE27" s="93"/>
      <c r="BF27" s="93"/>
      <c r="BG27" s="93"/>
      <c r="BH27" s="89" t="str">
        <f>IF(ISBLANK($C27)=TRUE," ",IF(ISTEXT(AD27)=TRUE,AD27,IF(COUNTBLANK(BB27:BG27)=COLUMNS(BB27:BG27),0,(SUM(BB27:BG27)*(100-'DATA ENTRY'!$G$10)/SUM($BB$13:$BG$13))+'DATA ENTRY'!$G$10)))</f>
        <v xml:space="preserve"> </v>
      </c>
      <c r="BI27" s="92" t="str">
        <f t="shared" si="11"/>
        <v xml:space="preserve"> </v>
      </c>
      <c r="BJ27" s="93"/>
      <c r="BK27" s="89" t="str">
        <f>IF(ISBLANK(C27)=TRUE," ",IF(ISTEXT(AD27)=TRUE,AD27,IF(ISBLANK(BJ27),0,IF(ISTEXT(BJ27)=TRUE,LOOKUP(BJ27,remarks),(BJ27*(100-'DATA ENTRY'!$G$10)/$BJ$13)+'DATA ENTRY'!$G$10))))</f>
        <v xml:space="preserve"> </v>
      </c>
      <c r="BL27" s="92" t="str">
        <f t="shared" si="12"/>
        <v xml:space="preserve"> </v>
      </c>
      <c r="BM27" s="92" t="str">
        <f t="shared" si="13"/>
        <v/>
      </c>
      <c r="BN27" s="92" t="str">
        <f t="shared" si="14"/>
        <v xml:space="preserve"> </v>
      </c>
      <c r="BO27" s="92" t="str">
        <f t="shared" si="15"/>
        <v xml:space="preserve"> </v>
      </c>
      <c r="BP27" s="92" t="str">
        <f t="shared" si="16"/>
        <v xml:space="preserve"> </v>
      </c>
      <c r="BQ27" s="92" t="str">
        <f t="shared" si="17"/>
        <v/>
      </c>
      <c r="BR27" s="89" t="str">
        <f t="shared" si="18"/>
        <v xml:space="preserve"> </v>
      </c>
      <c r="BS27" s="92" t="str">
        <f t="shared" si="19"/>
        <v xml:space="preserve"> </v>
      </c>
      <c r="BT27" s="92" t="str">
        <f t="shared" si="20"/>
        <v xml:space="preserve"> </v>
      </c>
      <c r="BU27" s="54"/>
      <c r="BW27" s="63" t="s">
        <v>36</v>
      </c>
      <c r="BX27" s="129" t="s">
        <v>76</v>
      </c>
      <c r="BY27" s="117"/>
      <c r="BZ27" s="117"/>
      <c r="CA27" s="118"/>
      <c r="CB27" s="64">
        <f>COUNTIF(BT14:BT73,"OD")</f>
        <v>0</v>
      </c>
      <c r="CC27" s="28"/>
      <c r="CD27" s="8"/>
      <c r="CE27" s="8"/>
      <c r="CF27" s="8"/>
    </row>
    <row r="28" spans="1:84" ht="34.5" customHeight="1" thickBot="1" x14ac:dyDescent="0.4">
      <c r="A28" s="53">
        <f t="shared" si="21"/>
        <v>15</v>
      </c>
      <c r="B28" s="51"/>
      <c r="C28" s="52"/>
      <c r="D28" s="93"/>
      <c r="E28" s="93"/>
      <c r="F28" s="93"/>
      <c r="G28" s="93"/>
      <c r="H28" s="93"/>
      <c r="I28" s="93"/>
      <c r="J28" s="89" t="str">
        <f>IF(ISBLANK($C28)=TRUE," ",IF(COUNTBLANK(D28:I28)=COLUMNS(D28:I28),0,SUM(D28:I28)*(100-'DATA ENTRY'!$G$10)/SUM($D$13:$I$13)+'DATA ENTRY'!$G$10))</f>
        <v xml:space="preserve"> </v>
      </c>
      <c r="K28" s="90" t="str">
        <f t="shared" si="2"/>
        <v xml:space="preserve"> </v>
      </c>
      <c r="L28" s="93"/>
      <c r="M28" s="93"/>
      <c r="N28" s="93"/>
      <c r="O28" s="93"/>
      <c r="P28" s="93"/>
      <c r="Q28" s="93"/>
      <c r="R28" s="93"/>
      <c r="S28" s="93"/>
      <c r="T28" s="89" t="str">
        <f>IF(ISBLANK($C28)," ",IF(COUNTBLANK(L28:S28)=COLUMNS(L28:S28),0,(SUM(L28:S28)*(100-'DATA ENTRY'!$G$10)/SUM($L$13:$S$13))+'DATA ENTRY'!$G$10))</f>
        <v xml:space="preserve"> </v>
      </c>
      <c r="U28" s="90" t="str">
        <f t="shared" si="3"/>
        <v xml:space="preserve"> </v>
      </c>
      <c r="V28" s="93"/>
      <c r="W28" s="93"/>
      <c r="X28" s="93"/>
      <c r="Y28" s="93"/>
      <c r="Z28" s="93"/>
      <c r="AA28" s="93"/>
      <c r="AB28" s="89" t="str">
        <f>IF(ISBLANK($C28)," ",IF(COUNTBLANK(V28:AA28)=COLUMNS(V28:AA28),0,(SUM(V28:AA28)*(100-'DATA ENTRY'!$G$10)/SUM($V$13:$AA$13))+'DATA ENTRY'!$G$10))</f>
        <v xml:space="preserve"> </v>
      </c>
      <c r="AC28" s="90" t="str">
        <f t="shared" si="4"/>
        <v xml:space="preserve"> </v>
      </c>
      <c r="AD28" s="93"/>
      <c r="AE28" s="89" t="str">
        <f>IF(ISBLANK(C28)," ",IF(ISBLANK(AD28)=TRUE,0,IF(ISTEXT(AD28)=TRUE,LOOKUP(AD28,remarks),(AD28*(100-'DATA ENTRY'!$G$10)/$AD$13)+'DATA ENTRY'!$G$10)))</f>
        <v xml:space="preserve"> </v>
      </c>
      <c r="AF28" s="91" t="str">
        <f t="shared" si="5"/>
        <v xml:space="preserve"> </v>
      </c>
      <c r="AG28" s="92" t="str">
        <f t="shared" si="6"/>
        <v xml:space="preserve"> </v>
      </c>
      <c r="AH28" s="92" t="str">
        <f t="shared" si="7"/>
        <v xml:space="preserve"> </v>
      </c>
      <c r="AI28" s="92" t="str">
        <f t="shared" si="8"/>
        <v xml:space="preserve"> </v>
      </c>
      <c r="AJ28" s="93"/>
      <c r="AK28" s="93"/>
      <c r="AL28" s="93"/>
      <c r="AM28" s="93"/>
      <c r="AN28" s="93"/>
      <c r="AO28" s="93"/>
      <c r="AP28" s="89" t="str">
        <f>IF(ISBLANK($C28)=TRUE," ",IF(COUNTBLANK(AJ28:AO28)=COLUMNS(AJ28:AO28),0,SUM(AJ28:AO28)*(100-'DATA ENTRY'!$G$10)/SUM($AJ$13:$AO$13)+'DATA ENTRY'!$G$10))</f>
        <v xml:space="preserve"> </v>
      </c>
      <c r="AQ28" s="92" t="str">
        <f t="shared" si="9"/>
        <v xml:space="preserve"> </v>
      </c>
      <c r="AR28" s="93"/>
      <c r="AS28" s="93"/>
      <c r="AT28" s="93"/>
      <c r="AU28" s="93"/>
      <c r="AV28" s="93"/>
      <c r="AW28" s="93"/>
      <c r="AX28" s="93"/>
      <c r="AY28" s="93"/>
      <c r="AZ28" s="89" t="str">
        <f>IF(ISBLANK($C28)=TRUE," ",IF(COUNTBLANK(AR28:AY28)=COLUMNS(AR28:AY28),0,(SUM(AR28:AY28)*(100-'DATA ENTRY'!$G$10)/SUM($AR$13:$AY$13))+'DATA ENTRY'!$G$10))</f>
        <v xml:space="preserve"> </v>
      </c>
      <c r="BA28" s="92" t="str">
        <f t="shared" si="10"/>
        <v xml:space="preserve"> </v>
      </c>
      <c r="BB28" s="93"/>
      <c r="BC28" s="93"/>
      <c r="BD28" s="93"/>
      <c r="BE28" s="93"/>
      <c r="BF28" s="93"/>
      <c r="BG28" s="93"/>
      <c r="BH28" s="89" t="str">
        <f>IF(ISBLANK($C28)=TRUE," ",IF(ISTEXT(AD28)=TRUE,AD28,IF(COUNTBLANK(BB28:BG28)=COLUMNS(BB28:BG28),0,(SUM(BB28:BG28)*(100-'DATA ENTRY'!$G$10)/SUM($BB$13:$BG$13))+'DATA ENTRY'!$G$10)))</f>
        <v xml:space="preserve"> </v>
      </c>
      <c r="BI28" s="92" t="str">
        <f t="shared" si="11"/>
        <v xml:space="preserve"> </v>
      </c>
      <c r="BJ28" s="93"/>
      <c r="BK28" s="89" t="str">
        <f>IF(ISBLANK(C28)=TRUE," ",IF(ISTEXT(AD28)=TRUE,AD28,IF(ISBLANK(BJ28),0,IF(ISTEXT(BJ28)=TRUE,LOOKUP(BJ28,remarks),(BJ28*(100-'DATA ENTRY'!$G$10)/$BJ$13)+'DATA ENTRY'!$G$10))))</f>
        <v xml:space="preserve"> </v>
      </c>
      <c r="BL28" s="92" t="str">
        <f t="shared" si="12"/>
        <v xml:space="preserve"> </v>
      </c>
      <c r="BM28" s="92" t="str">
        <f t="shared" si="13"/>
        <v/>
      </c>
      <c r="BN28" s="92" t="str">
        <f t="shared" si="14"/>
        <v xml:space="preserve"> </v>
      </c>
      <c r="BO28" s="92" t="str">
        <f t="shared" si="15"/>
        <v xml:space="preserve"> </v>
      </c>
      <c r="BP28" s="92" t="str">
        <f t="shared" si="16"/>
        <v xml:space="preserve"> </v>
      </c>
      <c r="BQ28" s="92" t="str">
        <f t="shared" si="17"/>
        <v/>
      </c>
      <c r="BR28" s="89" t="str">
        <f t="shared" si="18"/>
        <v xml:space="preserve"> </v>
      </c>
      <c r="BS28" s="92" t="str">
        <f t="shared" si="19"/>
        <v xml:space="preserve"> </v>
      </c>
      <c r="BT28" s="92" t="str">
        <f t="shared" si="20"/>
        <v xml:space="preserve"> </v>
      </c>
      <c r="BU28" s="54"/>
      <c r="BW28" s="63" t="s">
        <v>31</v>
      </c>
      <c r="BX28" s="129" t="s">
        <v>77</v>
      </c>
      <c r="BY28" s="117"/>
      <c r="BZ28" s="117"/>
      <c r="CA28" s="118"/>
      <c r="CB28" s="64">
        <f>COUNTIF(BT14:BT73,"NE")</f>
        <v>0</v>
      </c>
      <c r="CC28" s="28"/>
      <c r="CD28" s="8"/>
      <c r="CE28" s="8"/>
      <c r="CF28" s="8"/>
    </row>
    <row r="29" spans="1:84" ht="34.5" customHeight="1" thickBot="1" x14ac:dyDescent="0.4">
      <c r="A29" s="53">
        <f t="shared" si="21"/>
        <v>16</v>
      </c>
      <c r="B29" s="51"/>
      <c r="C29" s="52"/>
      <c r="D29" s="93"/>
      <c r="E29" s="93"/>
      <c r="F29" s="93"/>
      <c r="G29" s="93"/>
      <c r="H29" s="93"/>
      <c r="I29" s="93"/>
      <c r="J29" s="89" t="str">
        <f>IF(ISBLANK($C29)=TRUE," ",IF(COUNTBLANK(D29:I29)=COLUMNS(D29:I29),0,SUM(D29:I29)*(100-'DATA ENTRY'!$G$10)/SUM($D$13:$I$13)+'DATA ENTRY'!$G$10))</f>
        <v xml:space="preserve"> </v>
      </c>
      <c r="K29" s="90" t="str">
        <f t="shared" si="2"/>
        <v xml:space="preserve"> </v>
      </c>
      <c r="L29" s="93"/>
      <c r="M29" s="93"/>
      <c r="N29" s="93"/>
      <c r="O29" s="93"/>
      <c r="P29" s="93"/>
      <c r="Q29" s="93"/>
      <c r="R29" s="93"/>
      <c r="S29" s="93"/>
      <c r="T29" s="89" t="str">
        <f>IF(ISBLANK($C29)," ",IF(COUNTBLANK(L29:S29)=COLUMNS(L29:S29),0,(SUM(L29:S29)*(100-'DATA ENTRY'!$G$10)/SUM($L$13:$S$13))+'DATA ENTRY'!$G$10))</f>
        <v xml:space="preserve"> </v>
      </c>
      <c r="U29" s="90" t="str">
        <f t="shared" si="3"/>
        <v xml:space="preserve"> </v>
      </c>
      <c r="V29" s="93"/>
      <c r="W29" s="93"/>
      <c r="X29" s="93"/>
      <c r="Y29" s="93"/>
      <c r="Z29" s="93"/>
      <c r="AA29" s="93"/>
      <c r="AB29" s="89" t="str">
        <f>IF(ISBLANK($C29)," ",IF(COUNTBLANK(V29:AA29)=COLUMNS(V29:AA29),0,(SUM(V29:AA29)*(100-'DATA ENTRY'!$G$10)/SUM($V$13:$AA$13))+'DATA ENTRY'!$G$10))</f>
        <v xml:space="preserve"> </v>
      </c>
      <c r="AC29" s="90" t="str">
        <f t="shared" si="4"/>
        <v xml:space="preserve"> </v>
      </c>
      <c r="AD29" s="93"/>
      <c r="AE29" s="89" t="str">
        <f>IF(ISBLANK(C29)," ",IF(ISBLANK(AD29)=TRUE,0,IF(ISTEXT(AD29)=TRUE,LOOKUP(AD29,remarks),(AD29*(100-'DATA ENTRY'!$G$10)/$AD$13)+'DATA ENTRY'!$G$10)))</f>
        <v xml:space="preserve"> </v>
      </c>
      <c r="AF29" s="91" t="str">
        <f t="shared" si="5"/>
        <v xml:space="preserve"> </v>
      </c>
      <c r="AG29" s="92" t="str">
        <f t="shared" si="6"/>
        <v xml:space="preserve"> </v>
      </c>
      <c r="AH29" s="92" t="str">
        <f t="shared" si="7"/>
        <v xml:space="preserve"> </v>
      </c>
      <c r="AI29" s="92" t="str">
        <f t="shared" si="8"/>
        <v xml:space="preserve"> </v>
      </c>
      <c r="AJ29" s="93"/>
      <c r="AK29" s="93"/>
      <c r="AL29" s="93"/>
      <c r="AM29" s="93"/>
      <c r="AN29" s="93"/>
      <c r="AO29" s="93"/>
      <c r="AP29" s="89" t="str">
        <f>IF(ISBLANK($C29)=TRUE," ",IF(COUNTBLANK(AJ29:AO29)=COLUMNS(AJ29:AO29),0,SUM(AJ29:AO29)*(100-'DATA ENTRY'!$G$10)/SUM($AJ$13:$AO$13)+'DATA ENTRY'!$G$10))</f>
        <v xml:space="preserve"> </v>
      </c>
      <c r="AQ29" s="92" t="str">
        <f t="shared" si="9"/>
        <v xml:space="preserve"> </v>
      </c>
      <c r="AR29" s="93"/>
      <c r="AS29" s="93"/>
      <c r="AT29" s="93"/>
      <c r="AU29" s="93"/>
      <c r="AV29" s="93"/>
      <c r="AW29" s="93"/>
      <c r="AX29" s="93"/>
      <c r="AY29" s="93"/>
      <c r="AZ29" s="89" t="str">
        <f>IF(ISBLANK($C29)=TRUE," ",IF(COUNTBLANK(AR29:AY29)=COLUMNS(AR29:AY29),0,(SUM(AR29:AY29)*(100-'DATA ENTRY'!$G$10)/SUM($AR$13:$AY$13))+'DATA ENTRY'!$G$10))</f>
        <v xml:space="preserve"> </v>
      </c>
      <c r="BA29" s="92" t="str">
        <f t="shared" si="10"/>
        <v xml:space="preserve"> </v>
      </c>
      <c r="BB29" s="93"/>
      <c r="BC29" s="93"/>
      <c r="BD29" s="93"/>
      <c r="BE29" s="93"/>
      <c r="BF29" s="93"/>
      <c r="BG29" s="93"/>
      <c r="BH29" s="89" t="str">
        <f>IF(ISBLANK($C29)=TRUE," ",IF(ISTEXT(AD29)=TRUE,AD29,IF(COUNTBLANK(BB29:BG29)=COLUMNS(BB29:BG29),0,(SUM(BB29:BG29)*(100-'DATA ENTRY'!$G$10)/SUM($BB$13:$BG$13))+'DATA ENTRY'!$G$10)))</f>
        <v xml:space="preserve"> </v>
      </c>
      <c r="BI29" s="92" t="str">
        <f t="shared" si="11"/>
        <v xml:space="preserve"> </v>
      </c>
      <c r="BJ29" s="93"/>
      <c r="BK29" s="89" t="str">
        <f>IF(ISBLANK(C29)=TRUE," ",IF(ISTEXT(AD29)=TRUE,AD29,IF(ISBLANK(BJ29),0,IF(ISTEXT(BJ29)=TRUE,LOOKUP(BJ29,remarks),(BJ29*(100-'DATA ENTRY'!$G$10)/$BJ$13)+'DATA ENTRY'!$G$10))))</f>
        <v xml:space="preserve"> </v>
      </c>
      <c r="BL29" s="92" t="str">
        <f t="shared" si="12"/>
        <v xml:space="preserve"> </v>
      </c>
      <c r="BM29" s="92" t="str">
        <f t="shared" si="13"/>
        <v/>
      </c>
      <c r="BN29" s="92" t="str">
        <f t="shared" si="14"/>
        <v xml:space="preserve"> </v>
      </c>
      <c r="BO29" s="92" t="str">
        <f t="shared" si="15"/>
        <v xml:space="preserve"> </v>
      </c>
      <c r="BP29" s="92" t="str">
        <f t="shared" si="16"/>
        <v xml:space="preserve"> </v>
      </c>
      <c r="BQ29" s="92" t="str">
        <f t="shared" si="17"/>
        <v/>
      </c>
      <c r="BR29" s="89" t="str">
        <f t="shared" si="18"/>
        <v xml:space="preserve"> </v>
      </c>
      <c r="BS29" s="92" t="str">
        <f t="shared" si="19"/>
        <v xml:space="preserve"> </v>
      </c>
      <c r="BT29" s="92" t="str">
        <f t="shared" si="20"/>
        <v xml:space="preserve"> </v>
      </c>
      <c r="BU29" s="54"/>
      <c r="BW29" s="63" t="s">
        <v>29</v>
      </c>
      <c r="BX29" s="129" t="s">
        <v>78</v>
      </c>
      <c r="BY29" s="117"/>
      <c r="BZ29" s="117"/>
      <c r="CA29" s="118"/>
      <c r="CB29" s="64">
        <f>COUNTIF(BT14:BT73,"NA")</f>
        <v>0</v>
      </c>
      <c r="CC29" s="28"/>
      <c r="CD29" s="8"/>
      <c r="CE29" s="8"/>
      <c r="CF29" s="8"/>
    </row>
    <row r="30" spans="1:84" ht="34.5" customHeight="1" thickBot="1" x14ac:dyDescent="0.4">
      <c r="A30" s="53">
        <f t="shared" si="21"/>
        <v>17</v>
      </c>
      <c r="B30" s="51"/>
      <c r="C30" s="52"/>
      <c r="D30" s="93"/>
      <c r="E30" s="93"/>
      <c r="F30" s="93"/>
      <c r="G30" s="93"/>
      <c r="H30" s="93"/>
      <c r="I30" s="93"/>
      <c r="J30" s="89" t="str">
        <f>IF(ISBLANK($C30)=TRUE," ",IF(COUNTBLANK(D30:I30)=COLUMNS(D30:I30),0,SUM(D30:I30)*(100-'DATA ENTRY'!$G$10)/SUM($D$13:$I$13)+'DATA ENTRY'!$G$10))</f>
        <v xml:space="preserve"> </v>
      </c>
      <c r="K30" s="90" t="str">
        <f t="shared" si="2"/>
        <v xml:space="preserve"> </v>
      </c>
      <c r="L30" s="93"/>
      <c r="M30" s="93"/>
      <c r="N30" s="93"/>
      <c r="O30" s="93"/>
      <c r="P30" s="93"/>
      <c r="Q30" s="93"/>
      <c r="R30" s="93"/>
      <c r="S30" s="93"/>
      <c r="T30" s="89" t="str">
        <f>IF(ISBLANK($C30)," ",IF(COUNTBLANK(L30:S30)=COLUMNS(L30:S30),0,(SUM(L30:S30)*(100-'DATA ENTRY'!$G$10)/SUM($L$13:$S$13))+'DATA ENTRY'!$G$10))</f>
        <v xml:space="preserve"> </v>
      </c>
      <c r="U30" s="90" t="str">
        <f t="shared" si="3"/>
        <v xml:space="preserve"> </v>
      </c>
      <c r="V30" s="93"/>
      <c r="W30" s="93"/>
      <c r="X30" s="93"/>
      <c r="Y30" s="93"/>
      <c r="Z30" s="93"/>
      <c r="AA30" s="93"/>
      <c r="AB30" s="89" t="str">
        <f>IF(ISBLANK($C30)," ",IF(COUNTBLANK(V30:AA30)=COLUMNS(V30:AA30),0,(SUM(V30:AA30)*(100-'DATA ENTRY'!$G$10)/SUM($V$13:$AA$13))+'DATA ENTRY'!$G$10))</f>
        <v xml:space="preserve"> </v>
      </c>
      <c r="AC30" s="90" t="str">
        <f t="shared" si="4"/>
        <v xml:space="preserve"> </v>
      </c>
      <c r="AD30" s="93"/>
      <c r="AE30" s="89" t="str">
        <f>IF(ISBLANK(C30)," ",IF(ISBLANK(AD30)=TRUE,0,IF(ISTEXT(AD30)=TRUE,LOOKUP(AD30,remarks),(AD30*(100-'DATA ENTRY'!$G$10)/$AD$13)+'DATA ENTRY'!$G$10)))</f>
        <v xml:space="preserve"> </v>
      </c>
      <c r="AF30" s="91" t="str">
        <f t="shared" si="5"/>
        <v xml:space="preserve"> </v>
      </c>
      <c r="AG30" s="92" t="str">
        <f t="shared" si="6"/>
        <v xml:space="preserve"> </v>
      </c>
      <c r="AH30" s="92" t="str">
        <f t="shared" si="7"/>
        <v xml:space="preserve"> </v>
      </c>
      <c r="AI30" s="92" t="str">
        <f t="shared" si="8"/>
        <v xml:space="preserve"> </v>
      </c>
      <c r="AJ30" s="93"/>
      <c r="AK30" s="93"/>
      <c r="AL30" s="93"/>
      <c r="AM30" s="93"/>
      <c r="AN30" s="93"/>
      <c r="AO30" s="93"/>
      <c r="AP30" s="89" t="str">
        <f>IF(ISBLANK($C30)=TRUE," ",IF(COUNTBLANK(AJ30:AO30)=COLUMNS(AJ30:AO30),0,SUM(AJ30:AO30)*(100-'DATA ENTRY'!$G$10)/SUM($AJ$13:$AO$13)+'DATA ENTRY'!$G$10))</f>
        <v xml:space="preserve"> </v>
      </c>
      <c r="AQ30" s="92" t="str">
        <f t="shared" si="9"/>
        <v xml:space="preserve"> </v>
      </c>
      <c r="AR30" s="93"/>
      <c r="AS30" s="93"/>
      <c r="AT30" s="93"/>
      <c r="AU30" s="93"/>
      <c r="AV30" s="93"/>
      <c r="AW30" s="93"/>
      <c r="AX30" s="93"/>
      <c r="AY30" s="93"/>
      <c r="AZ30" s="89" t="str">
        <f>IF(ISBLANK($C30)=TRUE," ",IF(COUNTBLANK(AR30:AY30)=COLUMNS(AR30:AY30),0,(SUM(AR30:AY30)*(100-'DATA ENTRY'!$G$10)/SUM($AR$13:$AY$13))+'DATA ENTRY'!$G$10))</f>
        <v xml:space="preserve"> </v>
      </c>
      <c r="BA30" s="92" t="str">
        <f t="shared" si="10"/>
        <v xml:space="preserve"> </v>
      </c>
      <c r="BB30" s="93"/>
      <c r="BC30" s="93"/>
      <c r="BD30" s="93"/>
      <c r="BE30" s="93"/>
      <c r="BF30" s="93"/>
      <c r="BG30" s="93"/>
      <c r="BH30" s="89" t="str">
        <f>IF(ISBLANK($C30)=TRUE," ",IF(ISTEXT(AD30)=TRUE,AD30,IF(COUNTBLANK(BB30:BG30)=COLUMNS(BB30:BG30),0,(SUM(BB30:BG30)*(100-'DATA ENTRY'!$G$10)/SUM($BB$13:$BG$13))+'DATA ENTRY'!$G$10)))</f>
        <v xml:space="preserve"> </v>
      </c>
      <c r="BI30" s="92" t="str">
        <f t="shared" si="11"/>
        <v xml:space="preserve"> </v>
      </c>
      <c r="BJ30" s="93"/>
      <c r="BK30" s="89" t="str">
        <f>IF(ISBLANK(C30)=TRUE," ",IF(ISTEXT(AD30)=TRUE,AD30,IF(ISBLANK(BJ30),0,IF(ISTEXT(BJ30)=TRUE,LOOKUP(BJ30,remarks),(BJ30*(100-'DATA ENTRY'!$G$10)/$BJ$13)+'DATA ENTRY'!$G$10))))</f>
        <v xml:space="preserve"> </v>
      </c>
      <c r="BL30" s="92" t="str">
        <f t="shared" si="12"/>
        <v xml:space="preserve"> </v>
      </c>
      <c r="BM30" s="92" t="str">
        <f t="shared" si="13"/>
        <v/>
      </c>
      <c r="BN30" s="92" t="str">
        <f t="shared" si="14"/>
        <v xml:space="preserve"> </v>
      </c>
      <c r="BO30" s="92" t="str">
        <f t="shared" si="15"/>
        <v xml:space="preserve"> </v>
      </c>
      <c r="BP30" s="92" t="str">
        <f t="shared" si="16"/>
        <v xml:space="preserve"> </v>
      </c>
      <c r="BQ30" s="92" t="str">
        <f t="shared" si="17"/>
        <v/>
      </c>
      <c r="BR30" s="89" t="str">
        <f t="shared" si="18"/>
        <v xml:space="preserve"> </v>
      </c>
      <c r="BS30" s="92" t="str">
        <f t="shared" si="19"/>
        <v xml:space="preserve"> </v>
      </c>
      <c r="BT30" s="92" t="str">
        <f t="shared" si="20"/>
        <v xml:space="preserve"> </v>
      </c>
      <c r="BU30" s="54"/>
      <c r="BW30" s="65" t="s">
        <v>44</v>
      </c>
      <c r="BX30" s="129" t="s">
        <v>44</v>
      </c>
      <c r="BY30" s="117"/>
      <c r="BZ30" s="117"/>
      <c r="CA30" s="118"/>
      <c r="CB30" s="64">
        <f>COUNTIF(BT14:BT73,"Failed")</f>
        <v>0</v>
      </c>
      <c r="CC30" s="28"/>
      <c r="CD30" s="8"/>
      <c r="CE30" s="8"/>
      <c r="CF30" s="8"/>
    </row>
    <row r="31" spans="1:84" ht="34.5" customHeight="1" thickBot="1" x14ac:dyDescent="0.4">
      <c r="A31" s="53">
        <f t="shared" si="21"/>
        <v>18</v>
      </c>
      <c r="B31" s="51"/>
      <c r="C31" s="52"/>
      <c r="D31" s="93"/>
      <c r="E31" s="93"/>
      <c r="F31" s="93"/>
      <c r="G31" s="93"/>
      <c r="H31" s="93"/>
      <c r="I31" s="93"/>
      <c r="J31" s="89" t="str">
        <f>IF(ISBLANK($C31)=TRUE," ",IF(COUNTBLANK(D31:I31)=COLUMNS(D31:I31),0,SUM(D31:I31)*(100-'DATA ENTRY'!$G$10)/SUM($D$13:$I$13)+'DATA ENTRY'!$G$10))</f>
        <v xml:space="preserve"> </v>
      </c>
      <c r="K31" s="90" t="str">
        <f t="shared" si="2"/>
        <v xml:space="preserve"> </v>
      </c>
      <c r="L31" s="93"/>
      <c r="M31" s="93"/>
      <c r="N31" s="93"/>
      <c r="O31" s="93"/>
      <c r="P31" s="93"/>
      <c r="Q31" s="93"/>
      <c r="R31" s="93"/>
      <c r="S31" s="93"/>
      <c r="T31" s="89" t="str">
        <f>IF(ISBLANK($C31)," ",IF(COUNTBLANK(L31:S31)=COLUMNS(L31:S31),0,(SUM(L31:S31)*(100-'DATA ENTRY'!$G$10)/SUM($L$13:$S$13))+'DATA ENTRY'!$G$10))</f>
        <v xml:space="preserve"> </v>
      </c>
      <c r="U31" s="90" t="str">
        <f t="shared" si="3"/>
        <v xml:space="preserve"> </v>
      </c>
      <c r="V31" s="93"/>
      <c r="W31" s="93"/>
      <c r="X31" s="93"/>
      <c r="Y31" s="93"/>
      <c r="Z31" s="93"/>
      <c r="AA31" s="93"/>
      <c r="AB31" s="89" t="str">
        <f>IF(ISBLANK($C31)," ",IF(COUNTBLANK(V31:AA31)=COLUMNS(V31:AA31),0,(SUM(V31:AA31)*(100-'DATA ENTRY'!$G$10)/SUM($V$13:$AA$13))+'DATA ENTRY'!$G$10))</f>
        <v xml:space="preserve"> </v>
      </c>
      <c r="AC31" s="90" t="str">
        <f t="shared" si="4"/>
        <v xml:space="preserve"> </v>
      </c>
      <c r="AD31" s="93"/>
      <c r="AE31" s="89" t="str">
        <f>IF(ISBLANK(C31)," ",IF(ISBLANK(AD31)=TRUE,0,IF(ISTEXT(AD31)=TRUE,LOOKUP(AD31,remarks),(AD31*(100-'DATA ENTRY'!$G$10)/$AD$13)+'DATA ENTRY'!$G$10)))</f>
        <v xml:space="preserve"> </v>
      </c>
      <c r="AF31" s="91" t="str">
        <f t="shared" si="5"/>
        <v xml:space="preserve"> </v>
      </c>
      <c r="AG31" s="92" t="str">
        <f t="shared" si="6"/>
        <v xml:space="preserve"> </v>
      </c>
      <c r="AH31" s="92" t="str">
        <f t="shared" si="7"/>
        <v xml:space="preserve"> </v>
      </c>
      <c r="AI31" s="92" t="str">
        <f t="shared" si="8"/>
        <v xml:space="preserve"> </v>
      </c>
      <c r="AJ31" s="93"/>
      <c r="AK31" s="93"/>
      <c r="AL31" s="93"/>
      <c r="AM31" s="93"/>
      <c r="AN31" s="93"/>
      <c r="AO31" s="93"/>
      <c r="AP31" s="89" t="str">
        <f>IF(ISBLANK($C31)=TRUE," ",IF(COUNTBLANK(AJ31:AO31)=COLUMNS(AJ31:AO31),0,SUM(AJ31:AO31)*(100-'DATA ENTRY'!$G$10)/SUM($AJ$13:$AO$13)+'DATA ENTRY'!$G$10))</f>
        <v xml:space="preserve"> </v>
      </c>
      <c r="AQ31" s="92" t="str">
        <f t="shared" si="9"/>
        <v xml:space="preserve"> </v>
      </c>
      <c r="AR31" s="93"/>
      <c r="AS31" s="93"/>
      <c r="AT31" s="93"/>
      <c r="AU31" s="93"/>
      <c r="AV31" s="93"/>
      <c r="AW31" s="93"/>
      <c r="AX31" s="93"/>
      <c r="AY31" s="93"/>
      <c r="AZ31" s="89" t="str">
        <f>IF(ISBLANK($C31)=TRUE," ",IF(COUNTBLANK(AR31:AY31)=COLUMNS(AR31:AY31),0,(SUM(AR31:AY31)*(100-'DATA ENTRY'!$G$10)/SUM($AR$13:$AY$13))+'DATA ENTRY'!$G$10))</f>
        <v xml:space="preserve"> </v>
      </c>
      <c r="BA31" s="92" t="str">
        <f t="shared" si="10"/>
        <v xml:space="preserve"> </v>
      </c>
      <c r="BB31" s="93"/>
      <c r="BC31" s="93"/>
      <c r="BD31" s="93"/>
      <c r="BE31" s="93"/>
      <c r="BF31" s="93"/>
      <c r="BG31" s="93"/>
      <c r="BH31" s="89" t="str">
        <f>IF(ISBLANK($C31)=TRUE," ",IF(ISTEXT(AD31)=TRUE,AD31,IF(COUNTBLANK(BB31:BG31)=COLUMNS(BB31:BG31),0,(SUM(BB31:BG31)*(100-'DATA ENTRY'!$G$10)/SUM($BB$13:$BG$13))+'DATA ENTRY'!$G$10)))</f>
        <v xml:space="preserve"> </v>
      </c>
      <c r="BI31" s="92" t="str">
        <f t="shared" si="11"/>
        <v xml:space="preserve"> </v>
      </c>
      <c r="BJ31" s="93"/>
      <c r="BK31" s="89" t="str">
        <f>IF(ISBLANK(C31)=TRUE," ",IF(ISTEXT(AD31)=TRUE,AD31,IF(ISBLANK(BJ31),0,IF(ISTEXT(BJ31)=TRUE,LOOKUP(BJ31,remarks),(BJ31*(100-'DATA ENTRY'!$G$10)/$BJ$13)+'DATA ENTRY'!$G$10))))</f>
        <v xml:space="preserve"> </v>
      </c>
      <c r="BL31" s="92" t="str">
        <f t="shared" si="12"/>
        <v xml:space="preserve"> </v>
      </c>
      <c r="BM31" s="92" t="str">
        <f t="shared" si="13"/>
        <v/>
      </c>
      <c r="BN31" s="92" t="str">
        <f t="shared" si="14"/>
        <v xml:space="preserve"> </v>
      </c>
      <c r="BO31" s="92" t="str">
        <f t="shared" si="15"/>
        <v xml:space="preserve"> </v>
      </c>
      <c r="BP31" s="92" t="str">
        <f t="shared" si="16"/>
        <v xml:space="preserve"> </v>
      </c>
      <c r="BQ31" s="92" t="str">
        <f t="shared" si="17"/>
        <v/>
      </c>
      <c r="BR31" s="89" t="str">
        <f t="shared" si="18"/>
        <v xml:space="preserve"> </v>
      </c>
      <c r="BS31" s="92" t="str">
        <f t="shared" si="19"/>
        <v xml:space="preserve"> </v>
      </c>
      <c r="BT31" s="92" t="str">
        <f t="shared" si="20"/>
        <v xml:space="preserve"> </v>
      </c>
      <c r="BU31" s="54"/>
      <c r="BW31" s="66" t="s">
        <v>45</v>
      </c>
      <c r="BX31" s="129" t="s">
        <v>45</v>
      </c>
      <c r="BY31" s="117"/>
      <c r="BZ31" s="117"/>
      <c r="CA31" s="118"/>
      <c r="CB31" s="67">
        <f>COUNTIF(BT14:BT73,"Passed")</f>
        <v>0</v>
      </c>
      <c r="CC31" s="28"/>
      <c r="CD31" s="8"/>
      <c r="CE31" s="8"/>
      <c r="CF31" s="8"/>
    </row>
    <row r="32" spans="1:84" ht="34.5" customHeight="1" thickBot="1" x14ac:dyDescent="0.4">
      <c r="A32" s="53">
        <f t="shared" si="21"/>
        <v>19</v>
      </c>
      <c r="B32" s="51"/>
      <c r="C32" s="52"/>
      <c r="D32" s="93"/>
      <c r="E32" s="93"/>
      <c r="F32" s="93"/>
      <c r="G32" s="93"/>
      <c r="H32" s="93"/>
      <c r="I32" s="93"/>
      <c r="J32" s="89" t="str">
        <f>IF(ISBLANK($C32)=TRUE," ",IF(COUNTBLANK(D32:I32)=COLUMNS(D32:I32),0,SUM(D32:I32)*(100-'DATA ENTRY'!$G$10)/SUM($D$13:$I$13)+'DATA ENTRY'!$G$10))</f>
        <v xml:space="preserve"> </v>
      </c>
      <c r="K32" s="90" t="str">
        <f t="shared" si="2"/>
        <v xml:space="preserve"> </v>
      </c>
      <c r="L32" s="93"/>
      <c r="M32" s="93"/>
      <c r="N32" s="93"/>
      <c r="O32" s="93"/>
      <c r="P32" s="93"/>
      <c r="Q32" s="93"/>
      <c r="R32" s="93"/>
      <c r="S32" s="93"/>
      <c r="T32" s="89" t="str">
        <f>IF(ISBLANK($C32)," ",IF(COUNTBLANK(L32:S32)=COLUMNS(L32:S32),0,(SUM(L32:S32)*(100-'DATA ENTRY'!$G$10)/SUM($L$13:$S$13))+'DATA ENTRY'!$G$10))</f>
        <v xml:space="preserve"> </v>
      </c>
      <c r="U32" s="90" t="str">
        <f t="shared" si="3"/>
        <v xml:space="preserve"> </v>
      </c>
      <c r="V32" s="93"/>
      <c r="W32" s="93"/>
      <c r="X32" s="93"/>
      <c r="Y32" s="93"/>
      <c r="Z32" s="93"/>
      <c r="AA32" s="93"/>
      <c r="AB32" s="89" t="str">
        <f>IF(ISBLANK($C32)," ",IF(COUNTBLANK(V32:AA32)=COLUMNS(V32:AA32),0,(SUM(V32:AA32)*(100-'DATA ENTRY'!$G$10)/SUM($V$13:$AA$13))+'DATA ENTRY'!$G$10))</f>
        <v xml:space="preserve"> </v>
      </c>
      <c r="AC32" s="90" t="str">
        <f t="shared" si="4"/>
        <v xml:space="preserve"> </v>
      </c>
      <c r="AD32" s="93"/>
      <c r="AE32" s="89" t="str">
        <f>IF(ISBLANK(C32)," ",IF(ISBLANK(AD32)=TRUE,0,IF(ISTEXT(AD32)=TRUE,LOOKUP(AD32,remarks),(AD32*(100-'DATA ENTRY'!$G$10)/$AD$13)+'DATA ENTRY'!$G$10)))</f>
        <v xml:space="preserve"> </v>
      </c>
      <c r="AF32" s="91" t="str">
        <f t="shared" si="5"/>
        <v xml:space="preserve"> </v>
      </c>
      <c r="AG32" s="92" t="str">
        <f t="shared" si="6"/>
        <v xml:space="preserve"> </v>
      </c>
      <c r="AH32" s="92" t="str">
        <f t="shared" si="7"/>
        <v xml:space="preserve"> </v>
      </c>
      <c r="AI32" s="92" t="str">
        <f t="shared" si="8"/>
        <v xml:space="preserve"> </v>
      </c>
      <c r="AJ32" s="93"/>
      <c r="AK32" s="93"/>
      <c r="AL32" s="93"/>
      <c r="AM32" s="93"/>
      <c r="AN32" s="93"/>
      <c r="AO32" s="93"/>
      <c r="AP32" s="89" t="str">
        <f>IF(ISBLANK($C32)=TRUE," ",IF(COUNTBLANK(AJ32:AO32)=COLUMNS(AJ32:AO32),0,SUM(AJ32:AO32)*(100-'DATA ENTRY'!$G$10)/SUM($AJ$13:$AO$13)+'DATA ENTRY'!$G$10))</f>
        <v xml:space="preserve"> </v>
      </c>
      <c r="AQ32" s="92" t="str">
        <f t="shared" si="9"/>
        <v xml:space="preserve"> </v>
      </c>
      <c r="AR32" s="93"/>
      <c r="AS32" s="93"/>
      <c r="AT32" s="93"/>
      <c r="AU32" s="93"/>
      <c r="AV32" s="93"/>
      <c r="AW32" s="93"/>
      <c r="AX32" s="93"/>
      <c r="AY32" s="93"/>
      <c r="AZ32" s="89" t="str">
        <f>IF(ISBLANK($C32)=TRUE," ",IF(COUNTBLANK(AR32:AY32)=COLUMNS(AR32:AY32),0,(SUM(AR32:AY32)*(100-'DATA ENTRY'!$G$10)/SUM($AR$13:$AY$13))+'DATA ENTRY'!$G$10))</f>
        <v xml:space="preserve"> </v>
      </c>
      <c r="BA32" s="92" t="str">
        <f t="shared" si="10"/>
        <v xml:space="preserve"> </v>
      </c>
      <c r="BB32" s="93"/>
      <c r="BC32" s="93"/>
      <c r="BD32" s="93"/>
      <c r="BE32" s="93"/>
      <c r="BF32" s="93"/>
      <c r="BG32" s="93"/>
      <c r="BH32" s="89" t="str">
        <f>IF(ISBLANK($C32)=TRUE," ",IF(ISTEXT(AD32)=TRUE,AD32,IF(COUNTBLANK(BB32:BG32)=COLUMNS(BB32:BG32),0,(SUM(BB32:BG32)*(100-'DATA ENTRY'!$G$10)/SUM($BB$13:$BG$13))+'DATA ENTRY'!$G$10)))</f>
        <v xml:space="preserve"> </v>
      </c>
      <c r="BI32" s="92" t="str">
        <f t="shared" si="11"/>
        <v xml:space="preserve"> </v>
      </c>
      <c r="BJ32" s="93"/>
      <c r="BK32" s="89" t="str">
        <f>IF(ISBLANK(C32)=TRUE," ",IF(ISTEXT(AD32)=TRUE,AD32,IF(ISBLANK(BJ32),0,IF(ISTEXT(BJ32)=TRUE,LOOKUP(BJ32,remarks),(BJ32*(100-'DATA ENTRY'!$G$10)/$BJ$13)+'DATA ENTRY'!$G$10))))</f>
        <v xml:space="preserve"> </v>
      </c>
      <c r="BL32" s="92" t="str">
        <f t="shared" si="12"/>
        <v xml:space="preserve"> </v>
      </c>
      <c r="BM32" s="92" t="str">
        <f t="shared" si="13"/>
        <v/>
      </c>
      <c r="BN32" s="92" t="str">
        <f t="shared" si="14"/>
        <v xml:space="preserve"> </v>
      </c>
      <c r="BO32" s="92" t="str">
        <f t="shared" si="15"/>
        <v xml:space="preserve"> </v>
      </c>
      <c r="BP32" s="92" t="str">
        <f t="shared" si="16"/>
        <v xml:space="preserve"> </v>
      </c>
      <c r="BQ32" s="92" t="str">
        <f t="shared" si="17"/>
        <v/>
      </c>
      <c r="BR32" s="89" t="str">
        <f t="shared" si="18"/>
        <v xml:space="preserve"> </v>
      </c>
      <c r="BS32" s="92" t="str">
        <f t="shared" si="19"/>
        <v xml:space="preserve"> </v>
      </c>
      <c r="BT32" s="92" t="str">
        <f t="shared" si="20"/>
        <v xml:space="preserve"> </v>
      </c>
      <c r="BU32" s="54"/>
      <c r="BW32" s="68"/>
      <c r="BX32" s="214" t="s">
        <v>17</v>
      </c>
      <c r="BY32" s="139"/>
      <c r="BZ32" s="139"/>
      <c r="CA32" s="127"/>
      <c r="CB32" s="69">
        <f>SUM(CB24:CB31)</f>
        <v>0</v>
      </c>
      <c r="CC32" s="28"/>
      <c r="CD32" s="8"/>
      <c r="CE32" s="8"/>
      <c r="CF32" s="8"/>
    </row>
    <row r="33" spans="1:84" ht="34.5" customHeight="1" x14ac:dyDescent="0.3">
      <c r="A33" s="53">
        <f t="shared" si="21"/>
        <v>20</v>
      </c>
      <c r="B33" s="51"/>
      <c r="C33" s="52"/>
      <c r="D33" s="93"/>
      <c r="E33" s="93"/>
      <c r="F33" s="93"/>
      <c r="G33" s="93"/>
      <c r="H33" s="93"/>
      <c r="I33" s="93"/>
      <c r="J33" s="89" t="str">
        <f>IF(ISBLANK($C33)=TRUE," ",IF(COUNTBLANK(D33:I33)=COLUMNS(D33:I33),0,SUM(D33:I33)*(100-'DATA ENTRY'!$G$10)/SUM($D$13:$I$13)+'DATA ENTRY'!$G$10))</f>
        <v xml:space="preserve"> </v>
      </c>
      <c r="K33" s="90" t="str">
        <f t="shared" si="2"/>
        <v xml:space="preserve"> </v>
      </c>
      <c r="L33" s="93"/>
      <c r="M33" s="93"/>
      <c r="N33" s="93"/>
      <c r="O33" s="93"/>
      <c r="P33" s="93"/>
      <c r="Q33" s="93"/>
      <c r="R33" s="93"/>
      <c r="S33" s="93"/>
      <c r="T33" s="89" t="str">
        <f>IF(ISBLANK($C33)," ",IF(COUNTBLANK(L33:S33)=COLUMNS(L33:S33),0,(SUM(L33:S33)*(100-'DATA ENTRY'!$G$10)/SUM($L$13:$S$13))+'DATA ENTRY'!$G$10))</f>
        <v xml:space="preserve"> </v>
      </c>
      <c r="U33" s="90" t="str">
        <f t="shared" si="3"/>
        <v xml:space="preserve"> </v>
      </c>
      <c r="V33" s="93"/>
      <c r="W33" s="93"/>
      <c r="X33" s="93"/>
      <c r="Y33" s="93"/>
      <c r="Z33" s="93"/>
      <c r="AA33" s="93"/>
      <c r="AB33" s="89" t="str">
        <f>IF(ISBLANK($C33)," ",IF(COUNTBLANK(V33:AA33)=COLUMNS(V33:AA33),0,(SUM(V33:AA33)*(100-'DATA ENTRY'!$G$10)/SUM($V$13:$AA$13))+'DATA ENTRY'!$G$10))</f>
        <v xml:space="preserve"> </v>
      </c>
      <c r="AC33" s="90" t="str">
        <f t="shared" si="4"/>
        <v xml:space="preserve"> </v>
      </c>
      <c r="AD33" s="93"/>
      <c r="AE33" s="89" t="str">
        <f>IF(ISBLANK(C33)," ",IF(ISBLANK(AD33)=TRUE,0,IF(ISTEXT(AD33)=TRUE,LOOKUP(AD33,remarks),(AD33*(100-'DATA ENTRY'!$G$10)/$AD$13)+'DATA ENTRY'!$G$10)))</f>
        <v xml:space="preserve"> </v>
      </c>
      <c r="AF33" s="91" t="str">
        <f t="shared" si="5"/>
        <v xml:space="preserve"> </v>
      </c>
      <c r="AG33" s="92" t="str">
        <f t="shared" si="6"/>
        <v xml:space="preserve"> </v>
      </c>
      <c r="AH33" s="92" t="str">
        <f t="shared" si="7"/>
        <v xml:space="preserve"> </v>
      </c>
      <c r="AI33" s="92" t="str">
        <f t="shared" si="8"/>
        <v xml:space="preserve"> </v>
      </c>
      <c r="AJ33" s="93"/>
      <c r="AK33" s="93"/>
      <c r="AL33" s="93"/>
      <c r="AM33" s="93"/>
      <c r="AN33" s="93"/>
      <c r="AO33" s="93"/>
      <c r="AP33" s="89" t="str">
        <f>IF(ISBLANK($C33)=TRUE," ",IF(COUNTBLANK(AJ33:AO33)=COLUMNS(AJ33:AO33),0,SUM(AJ33:AO33)*(100-'DATA ENTRY'!$G$10)/SUM($AJ$13:$AO$13)+'DATA ENTRY'!$G$10))</f>
        <v xml:space="preserve"> </v>
      </c>
      <c r="AQ33" s="92" t="str">
        <f t="shared" si="9"/>
        <v xml:space="preserve"> </v>
      </c>
      <c r="AR33" s="93"/>
      <c r="AS33" s="93"/>
      <c r="AT33" s="93"/>
      <c r="AU33" s="93"/>
      <c r="AV33" s="93"/>
      <c r="AW33" s="93"/>
      <c r="AX33" s="93"/>
      <c r="AY33" s="93"/>
      <c r="AZ33" s="89" t="str">
        <f>IF(ISBLANK($C33)=TRUE," ",IF(COUNTBLANK(AR33:AY33)=COLUMNS(AR33:AY33),0,(SUM(AR33:AY33)*(100-'DATA ENTRY'!$G$10)/SUM($AR$13:$AY$13))+'DATA ENTRY'!$G$10))</f>
        <v xml:space="preserve"> </v>
      </c>
      <c r="BA33" s="92" t="str">
        <f t="shared" si="10"/>
        <v xml:space="preserve"> </v>
      </c>
      <c r="BB33" s="93"/>
      <c r="BC33" s="93"/>
      <c r="BD33" s="93"/>
      <c r="BE33" s="93"/>
      <c r="BF33" s="93"/>
      <c r="BG33" s="93"/>
      <c r="BH33" s="89" t="str">
        <f>IF(ISBLANK($C33)=TRUE," ",IF(ISTEXT(AD33)=TRUE,AD33,IF(COUNTBLANK(BB33:BG33)=COLUMNS(BB33:BG33),0,(SUM(BB33:BG33)*(100-'DATA ENTRY'!$G$10)/SUM($BB$13:$BG$13))+'DATA ENTRY'!$G$10)))</f>
        <v xml:space="preserve"> </v>
      </c>
      <c r="BI33" s="92" t="str">
        <f t="shared" si="11"/>
        <v xml:space="preserve"> </v>
      </c>
      <c r="BJ33" s="93"/>
      <c r="BK33" s="89" t="str">
        <f>IF(ISBLANK(C33)=TRUE," ",IF(ISTEXT(AD33)=TRUE,AD33,IF(ISBLANK(BJ33),0,IF(ISTEXT(BJ33)=TRUE,LOOKUP(BJ33,remarks),(BJ33*(100-'DATA ENTRY'!$G$10)/$BJ$13)+'DATA ENTRY'!$G$10))))</f>
        <v xml:space="preserve"> </v>
      </c>
      <c r="BL33" s="92" t="str">
        <f t="shared" si="12"/>
        <v xml:space="preserve"> </v>
      </c>
      <c r="BM33" s="92" t="str">
        <f t="shared" si="13"/>
        <v/>
      </c>
      <c r="BN33" s="92" t="str">
        <f t="shared" si="14"/>
        <v xml:space="preserve"> </v>
      </c>
      <c r="BO33" s="92" t="str">
        <f t="shared" si="15"/>
        <v xml:space="preserve"> </v>
      </c>
      <c r="BP33" s="92" t="str">
        <f t="shared" si="16"/>
        <v xml:space="preserve"> </v>
      </c>
      <c r="BQ33" s="92" t="str">
        <f t="shared" si="17"/>
        <v/>
      </c>
      <c r="BR33" s="89" t="str">
        <f t="shared" si="18"/>
        <v xml:space="preserve"> </v>
      </c>
      <c r="BS33" s="92" t="str">
        <f t="shared" si="19"/>
        <v xml:space="preserve"> </v>
      </c>
      <c r="BT33" s="92" t="str">
        <f t="shared" si="20"/>
        <v xml:space="preserve"> </v>
      </c>
      <c r="BU33" s="54"/>
      <c r="BW33" s="8"/>
      <c r="BX33" s="8"/>
      <c r="BY33" s="8"/>
      <c r="BZ33" s="8"/>
      <c r="CA33" s="8"/>
      <c r="CB33" s="8"/>
      <c r="CC33" s="28"/>
      <c r="CD33" s="8"/>
      <c r="CE33" s="8"/>
      <c r="CF33" s="8"/>
    </row>
    <row r="34" spans="1:84" ht="34.5" customHeight="1" x14ac:dyDescent="0.3">
      <c r="A34" s="53">
        <f t="shared" si="21"/>
        <v>21</v>
      </c>
      <c r="B34" s="51"/>
      <c r="C34" s="52"/>
      <c r="D34" s="93"/>
      <c r="E34" s="93"/>
      <c r="F34" s="93"/>
      <c r="G34" s="93"/>
      <c r="H34" s="93"/>
      <c r="I34" s="93"/>
      <c r="J34" s="89" t="str">
        <f>IF(ISBLANK($C34)=TRUE," ",IF(COUNTBLANK(D34:I34)=COLUMNS(D34:I34),0,SUM(D34:I34)*(100-'DATA ENTRY'!$G$10)/SUM($D$13:$I$13)+'DATA ENTRY'!$G$10))</f>
        <v xml:space="preserve"> </v>
      </c>
      <c r="K34" s="90" t="str">
        <f t="shared" si="2"/>
        <v xml:space="preserve"> </v>
      </c>
      <c r="L34" s="93"/>
      <c r="M34" s="93"/>
      <c r="N34" s="93"/>
      <c r="O34" s="93"/>
      <c r="P34" s="93"/>
      <c r="Q34" s="93"/>
      <c r="R34" s="93"/>
      <c r="S34" s="93"/>
      <c r="T34" s="89" t="str">
        <f>IF(ISBLANK($C34)," ",IF(COUNTBLANK(L34:S34)=COLUMNS(L34:S34),0,(SUM(L34:S34)*(100-'DATA ENTRY'!$G$10)/SUM($L$13:$S$13))+'DATA ENTRY'!$G$10))</f>
        <v xml:space="preserve"> </v>
      </c>
      <c r="U34" s="90" t="str">
        <f t="shared" si="3"/>
        <v xml:space="preserve"> </v>
      </c>
      <c r="V34" s="93"/>
      <c r="W34" s="93"/>
      <c r="X34" s="93"/>
      <c r="Y34" s="93"/>
      <c r="Z34" s="93"/>
      <c r="AA34" s="93"/>
      <c r="AB34" s="89" t="str">
        <f>IF(ISBLANK($C34)," ",IF(COUNTBLANK(V34:AA34)=COLUMNS(V34:AA34),0,(SUM(V34:AA34)*(100-'DATA ENTRY'!$G$10)/SUM($V$13:$AA$13))+'DATA ENTRY'!$G$10))</f>
        <v xml:space="preserve"> </v>
      </c>
      <c r="AC34" s="90" t="str">
        <f t="shared" si="4"/>
        <v xml:space="preserve"> </v>
      </c>
      <c r="AD34" s="93"/>
      <c r="AE34" s="89" t="str">
        <f>IF(ISBLANK(C34)," ",IF(ISBLANK(AD34)=TRUE,0,IF(ISTEXT(AD34)=TRUE,LOOKUP(AD34,remarks),(AD34*(100-'DATA ENTRY'!$G$10)/$AD$13)+'DATA ENTRY'!$G$10)))</f>
        <v xml:space="preserve"> </v>
      </c>
      <c r="AF34" s="91" t="str">
        <f t="shared" si="5"/>
        <v xml:space="preserve"> </v>
      </c>
      <c r="AG34" s="92" t="str">
        <f t="shared" si="6"/>
        <v xml:space="preserve"> </v>
      </c>
      <c r="AH34" s="92" t="str">
        <f t="shared" si="7"/>
        <v xml:space="preserve"> </v>
      </c>
      <c r="AI34" s="92" t="str">
        <f t="shared" si="8"/>
        <v xml:space="preserve"> </v>
      </c>
      <c r="AJ34" s="93"/>
      <c r="AK34" s="93"/>
      <c r="AL34" s="93"/>
      <c r="AM34" s="93"/>
      <c r="AN34" s="93"/>
      <c r="AO34" s="93"/>
      <c r="AP34" s="89" t="str">
        <f>IF(ISBLANK($C34)=TRUE," ",IF(COUNTBLANK(AJ34:AO34)=COLUMNS(AJ34:AO34),0,SUM(AJ34:AO34)*(100-'DATA ENTRY'!$G$10)/SUM($AJ$13:$AO$13)+'DATA ENTRY'!$G$10))</f>
        <v xml:space="preserve"> </v>
      </c>
      <c r="AQ34" s="92" t="str">
        <f t="shared" si="9"/>
        <v xml:space="preserve"> </v>
      </c>
      <c r="AR34" s="93"/>
      <c r="AS34" s="93"/>
      <c r="AT34" s="93"/>
      <c r="AU34" s="93"/>
      <c r="AV34" s="93"/>
      <c r="AW34" s="93"/>
      <c r="AX34" s="93"/>
      <c r="AY34" s="93"/>
      <c r="AZ34" s="89" t="str">
        <f>IF(ISBLANK($C34)=TRUE," ",IF(COUNTBLANK(AR34:AY34)=COLUMNS(AR34:AY34),0,(SUM(AR34:AY34)*(100-'DATA ENTRY'!$G$10)/SUM($AR$13:$AY$13))+'DATA ENTRY'!$G$10))</f>
        <v xml:space="preserve"> </v>
      </c>
      <c r="BA34" s="92" t="str">
        <f t="shared" si="10"/>
        <v xml:space="preserve"> </v>
      </c>
      <c r="BB34" s="93"/>
      <c r="BC34" s="93"/>
      <c r="BD34" s="93"/>
      <c r="BE34" s="93"/>
      <c r="BF34" s="93"/>
      <c r="BG34" s="93"/>
      <c r="BH34" s="89" t="str">
        <f>IF(ISBLANK($C34)=TRUE," ",IF(ISTEXT(AD34)=TRUE,AD34,IF(COUNTBLANK(BB34:BG34)=COLUMNS(BB34:BG34),0,(SUM(BB34:BG34)*(100-'DATA ENTRY'!$G$10)/SUM($BB$13:$BG$13))+'DATA ENTRY'!$G$10)))</f>
        <v xml:space="preserve"> </v>
      </c>
      <c r="BI34" s="92" t="str">
        <f t="shared" si="11"/>
        <v xml:space="preserve"> </v>
      </c>
      <c r="BJ34" s="93"/>
      <c r="BK34" s="89" t="str">
        <f>IF(ISBLANK(C34)=TRUE," ",IF(ISTEXT(AD34)=TRUE,AD34,IF(ISBLANK(BJ34),0,IF(ISTEXT(BJ34)=TRUE,LOOKUP(BJ34,remarks),(BJ34*(100-'DATA ENTRY'!$G$10)/$BJ$13)+'DATA ENTRY'!$G$10))))</f>
        <v xml:space="preserve"> </v>
      </c>
      <c r="BL34" s="92" t="str">
        <f t="shared" si="12"/>
        <v xml:space="preserve"> </v>
      </c>
      <c r="BM34" s="92" t="str">
        <f t="shared" si="13"/>
        <v/>
      </c>
      <c r="BN34" s="92" t="str">
        <f t="shared" si="14"/>
        <v xml:space="preserve"> </v>
      </c>
      <c r="BO34" s="92" t="str">
        <f t="shared" si="15"/>
        <v xml:space="preserve"> </v>
      </c>
      <c r="BP34" s="92" t="str">
        <f t="shared" si="16"/>
        <v xml:space="preserve"> </v>
      </c>
      <c r="BQ34" s="92" t="str">
        <f t="shared" si="17"/>
        <v/>
      </c>
      <c r="BR34" s="89" t="str">
        <f t="shared" si="18"/>
        <v xml:space="preserve"> </v>
      </c>
      <c r="BS34" s="92" t="str">
        <f t="shared" si="19"/>
        <v xml:space="preserve"> </v>
      </c>
      <c r="BT34" s="92" t="str">
        <f t="shared" si="20"/>
        <v xml:space="preserve"> </v>
      </c>
      <c r="BU34" s="54"/>
      <c r="BV34" s="54"/>
      <c r="BW34" s="28"/>
      <c r="BX34" s="28"/>
      <c r="BY34" s="28"/>
      <c r="BZ34" s="28"/>
      <c r="CA34" s="28"/>
      <c r="CB34" s="28"/>
      <c r="CC34" s="28"/>
      <c r="CD34" s="8"/>
      <c r="CE34" s="8"/>
      <c r="CF34" s="8"/>
    </row>
    <row r="35" spans="1:84" ht="34.5" customHeight="1" x14ac:dyDescent="0.3">
      <c r="A35" s="53">
        <f t="shared" si="21"/>
        <v>22</v>
      </c>
      <c r="B35" s="51"/>
      <c r="C35" s="52"/>
      <c r="D35" s="93"/>
      <c r="E35" s="93"/>
      <c r="F35" s="93"/>
      <c r="G35" s="93"/>
      <c r="H35" s="93"/>
      <c r="I35" s="93"/>
      <c r="J35" s="89" t="str">
        <f>IF(ISBLANK($C35)=TRUE," ",IF(COUNTBLANK(D35:I35)=COLUMNS(D35:I35),0,SUM(D35:I35)*(100-'DATA ENTRY'!$G$10)/SUM($D$13:$I$13)+'DATA ENTRY'!$G$10))</f>
        <v xml:space="preserve"> </v>
      </c>
      <c r="K35" s="90" t="str">
        <f t="shared" si="2"/>
        <v xml:space="preserve"> </v>
      </c>
      <c r="L35" s="93"/>
      <c r="M35" s="93"/>
      <c r="N35" s="93"/>
      <c r="O35" s="93"/>
      <c r="P35" s="93"/>
      <c r="Q35" s="93"/>
      <c r="R35" s="93"/>
      <c r="S35" s="93"/>
      <c r="T35" s="89" t="str">
        <f>IF(ISBLANK($C35)," ",IF(COUNTBLANK(L35:S35)=COLUMNS(L35:S35),0,(SUM(L35:S35)*(100-'DATA ENTRY'!$G$10)/SUM($L$13:$S$13))+'DATA ENTRY'!$G$10))</f>
        <v xml:space="preserve"> </v>
      </c>
      <c r="U35" s="90" t="str">
        <f t="shared" si="3"/>
        <v xml:space="preserve"> </v>
      </c>
      <c r="V35" s="93"/>
      <c r="W35" s="93"/>
      <c r="X35" s="93"/>
      <c r="Y35" s="93"/>
      <c r="Z35" s="93"/>
      <c r="AA35" s="93"/>
      <c r="AB35" s="89" t="str">
        <f>IF(ISBLANK($C35)," ",IF(COUNTBLANK(V35:AA35)=COLUMNS(V35:AA35),0,(SUM(V35:AA35)*(100-'DATA ENTRY'!$G$10)/SUM($V$13:$AA$13))+'DATA ENTRY'!$G$10))</f>
        <v xml:space="preserve"> </v>
      </c>
      <c r="AC35" s="90" t="str">
        <f t="shared" si="4"/>
        <v xml:space="preserve"> </v>
      </c>
      <c r="AD35" s="93"/>
      <c r="AE35" s="89" t="str">
        <f>IF(ISBLANK(C35)," ",IF(ISBLANK(AD35)=TRUE,0,IF(ISTEXT(AD35)=TRUE,LOOKUP(AD35,remarks),(AD35*(100-'DATA ENTRY'!$G$10)/$AD$13)+'DATA ENTRY'!$G$10)))</f>
        <v xml:space="preserve"> </v>
      </c>
      <c r="AF35" s="91" t="str">
        <f t="shared" si="5"/>
        <v xml:space="preserve"> </v>
      </c>
      <c r="AG35" s="92" t="str">
        <f t="shared" si="6"/>
        <v xml:space="preserve"> </v>
      </c>
      <c r="AH35" s="92" t="str">
        <f t="shared" si="7"/>
        <v xml:space="preserve"> </v>
      </c>
      <c r="AI35" s="92" t="str">
        <f t="shared" si="8"/>
        <v xml:space="preserve"> </v>
      </c>
      <c r="AJ35" s="93"/>
      <c r="AK35" s="93"/>
      <c r="AL35" s="93"/>
      <c r="AM35" s="93"/>
      <c r="AN35" s="93"/>
      <c r="AO35" s="93"/>
      <c r="AP35" s="89" t="str">
        <f>IF(ISBLANK($C35)=TRUE," ",IF(COUNTBLANK(AJ35:AO35)=COLUMNS(AJ35:AO35),0,SUM(AJ35:AO35)*(100-'DATA ENTRY'!$G$10)/SUM($AJ$13:$AO$13)+'DATA ENTRY'!$G$10))</f>
        <v xml:space="preserve"> </v>
      </c>
      <c r="AQ35" s="92" t="str">
        <f t="shared" si="9"/>
        <v xml:space="preserve"> </v>
      </c>
      <c r="AR35" s="93"/>
      <c r="AS35" s="93"/>
      <c r="AT35" s="93"/>
      <c r="AU35" s="93"/>
      <c r="AV35" s="93"/>
      <c r="AW35" s="93"/>
      <c r="AX35" s="93"/>
      <c r="AY35" s="93"/>
      <c r="AZ35" s="89" t="str">
        <f>IF(ISBLANK($C35)=TRUE," ",IF(COUNTBLANK(AR35:AY35)=COLUMNS(AR35:AY35),0,(SUM(AR35:AY35)*(100-'DATA ENTRY'!$G$10)/SUM($AR$13:$AY$13))+'DATA ENTRY'!$G$10))</f>
        <v xml:space="preserve"> </v>
      </c>
      <c r="BA35" s="92" t="str">
        <f t="shared" si="10"/>
        <v xml:space="preserve"> </v>
      </c>
      <c r="BB35" s="93"/>
      <c r="BC35" s="93"/>
      <c r="BD35" s="93"/>
      <c r="BE35" s="93"/>
      <c r="BF35" s="93"/>
      <c r="BG35" s="93"/>
      <c r="BH35" s="89" t="str">
        <f>IF(ISBLANK($C35)=TRUE," ",IF(ISTEXT(AD35)=TRUE,AD35,IF(COUNTBLANK(BB35:BG35)=COLUMNS(BB35:BG35),0,(SUM(BB35:BG35)*(100-'DATA ENTRY'!$G$10)/SUM($BB$13:$BG$13))+'DATA ENTRY'!$G$10)))</f>
        <v xml:space="preserve"> </v>
      </c>
      <c r="BI35" s="92" t="str">
        <f t="shared" si="11"/>
        <v xml:space="preserve"> </v>
      </c>
      <c r="BJ35" s="93"/>
      <c r="BK35" s="89" t="str">
        <f>IF(ISBLANK(C35)=TRUE," ",IF(ISTEXT(AD35)=TRUE,AD35,IF(ISBLANK(BJ35),0,IF(ISTEXT(BJ35)=TRUE,LOOKUP(BJ35,remarks),(BJ35*(100-'DATA ENTRY'!$G$10)/$BJ$13)+'DATA ENTRY'!$G$10))))</f>
        <v xml:space="preserve"> </v>
      </c>
      <c r="BL35" s="92" t="str">
        <f t="shared" si="12"/>
        <v xml:space="preserve"> </v>
      </c>
      <c r="BM35" s="92" t="str">
        <f t="shared" si="13"/>
        <v/>
      </c>
      <c r="BN35" s="92" t="str">
        <f t="shared" si="14"/>
        <v xml:space="preserve"> </v>
      </c>
      <c r="BO35" s="92" t="str">
        <f t="shared" si="15"/>
        <v xml:space="preserve"> </v>
      </c>
      <c r="BP35" s="92" t="str">
        <f t="shared" si="16"/>
        <v xml:space="preserve"> </v>
      </c>
      <c r="BQ35" s="92" t="str">
        <f t="shared" si="17"/>
        <v/>
      </c>
      <c r="BR35" s="89" t="str">
        <f t="shared" si="18"/>
        <v xml:space="preserve"> </v>
      </c>
      <c r="BS35" s="92" t="str">
        <f t="shared" si="19"/>
        <v xml:space="preserve"> </v>
      </c>
      <c r="BT35" s="92" t="str">
        <f t="shared" si="20"/>
        <v xml:space="preserve"> </v>
      </c>
      <c r="BU35" s="54"/>
      <c r="BV35" s="70"/>
      <c r="BW35" s="70"/>
      <c r="BX35" s="70"/>
      <c r="BZ35" s="70"/>
      <c r="CA35" s="70"/>
      <c r="CD35" s="8"/>
      <c r="CE35" s="8"/>
      <c r="CF35" s="8"/>
    </row>
    <row r="36" spans="1:84" ht="34.5" customHeight="1" x14ac:dyDescent="0.3">
      <c r="A36" s="53">
        <f t="shared" si="21"/>
        <v>23</v>
      </c>
      <c r="B36" s="51"/>
      <c r="C36" s="52"/>
      <c r="D36" s="93"/>
      <c r="E36" s="93"/>
      <c r="F36" s="93"/>
      <c r="G36" s="93"/>
      <c r="H36" s="93"/>
      <c r="I36" s="93"/>
      <c r="J36" s="89" t="str">
        <f>IF(ISBLANK($C36)=TRUE," ",IF(COUNTBLANK(D36:I36)=COLUMNS(D36:I36),0,SUM(D36:I36)*(100-'DATA ENTRY'!$G$10)/SUM($D$13:$I$13)+'DATA ENTRY'!$G$10))</f>
        <v xml:space="preserve"> </v>
      </c>
      <c r="K36" s="90" t="str">
        <f t="shared" si="2"/>
        <v xml:space="preserve"> </v>
      </c>
      <c r="L36" s="93"/>
      <c r="M36" s="93"/>
      <c r="N36" s="93"/>
      <c r="O36" s="93"/>
      <c r="P36" s="93"/>
      <c r="Q36" s="93"/>
      <c r="R36" s="93"/>
      <c r="S36" s="93"/>
      <c r="T36" s="89" t="str">
        <f>IF(ISBLANK($C36)," ",IF(COUNTBLANK(L36:S36)=COLUMNS(L36:S36),0,(SUM(L36:S36)*(100-'DATA ENTRY'!$G$10)/SUM($L$13:$S$13))+'DATA ENTRY'!$G$10))</f>
        <v xml:space="preserve"> </v>
      </c>
      <c r="U36" s="90" t="str">
        <f t="shared" si="3"/>
        <v xml:space="preserve"> </v>
      </c>
      <c r="V36" s="93"/>
      <c r="W36" s="93"/>
      <c r="X36" s="93"/>
      <c r="Y36" s="93"/>
      <c r="Z36" s="93"/>
      <c r="AA36" s="93"/>
      <c r="AB36" s="89" t="str">
        <f>IF(ISBLANK($C36)," ",IF(COUNTBLANK(V36:AA36)=COLUMNS(V36:AA36),0,(SUM(V36:AA36)*(100-'DATA ENTRY'!$G$10)/SUM($V$13:$AA$13))+'DATA ENTRY'!$G$10))</f>
        <v xml:space="preserve"> </v>
      </c>
      <c r="AC36" s="90" t="str">
        <f t="shared" si="4"/>
        <v xml:space="preserve"> </v>
      </c>
      <c r="AD36" s="93"/>
      <c r="AE36" s="89" t="str">
        <f>IF(ISBLANK(C36)," ",IF(ISBLANK(AD36)=TRUE,0,IF(ISTEXT(AD36)=TRUE,LOOKUP(AD36,remarks),(AD36*(100-'DATA ENTRY'!$G$10)/$AD$13)+'DATA ENTRY'!$G$10)))</f>
        <v xml:space="preserve"> </v>
      </c>
      <c r="AF36" s="91" t="str">
        <f t="shared" si="5"/>
        <v xml:space="preserve"> </v>
      </c>
      <c r="AG36" s="92" t="str">
        <f t="shared" si="6"/>
        <v xml:space="preserve"> </v>
      </c>
      <c r="AH36" s="92" t="str">
        <f t="shared" si="7"/>
        <v xml:space="preserve"> </v>
      </c>
      <c r="AI36" s="92" t="str">
        <f t="shared" si="8"/>
        <v xml:space="preserve"> </v>
      </c>
      <c r="AJ36" s="93"/>
      <c r="AK36" s="93"/>
      <c r="AL36" s="93"/>
      <c r="AM36" s="93"/>
      <c r="AN36" s="93"/>
      <c r="AO36" s="93"/>
      <c r="AP36" s="89" t="str">
        <f>IF(ISBLANK($C36)=TRUE," ",IF(COUNTBLANK(AJ36:AO36)=COLUMNS(AJ36:AO36),0,SUM(AJ36:AO36)*(100-'DATA ENTRY'!$G$10)/SUM($AJ$13:$AO$13)+'DATA ENTRY'!$G$10))</f>
        <v xml:space="preserve"> </v>
      </c>
      <c r="AQ36" s="92" t="str">
        <f t="shared" si="9"/>
        <v xml:space="preserve"> </v>
      </c>
      <c r="AR36" s="93"/>
      <c r="AS36" s="93"/>
      <c r="AT36" s="93"/>
      <c r="AU36" s="93"/>
      <c r="AV36" s="93"/>
      <c r="AW36" s="93"/>
      <c r="AX36" s="93"/>
      <c r="AY36" s="93"/>
      <c r="AZ36" s="89" t="str">
        <f>IF(ISBLANK($C36)=TRUE," ",IF(COUNTBLANK(AR36:AY36)=COLUMNS(AR36:AY36),0,(SUM(AR36:AY36)*(100-'DATA ENTRY'!$G$10)/SUM($AR$13:$AY$13))+'DATA ENTRY'!$G$10))</f>
        <v xml:space="preserve"> </v>
      </c>
      <c r="BA36" s="92" t="str">
        <f t="shared" si="10"/>
        <v xml:space="preserve"> </v>
      </c>
      <c r="BB36" s="93"/>
      <c r="BC36" s="93"/>
      <c r="BD36" s="93"/>
      <c r="BE36" s="93"/>
      <c r="BF36" s="93"/>
      <c r="BG36" s="93"/>
      <c r="BH36" s="89" t="str">
        <f>IF(ISBLANK($C36)=TRUE," ",IF(ISTEXT(AD36)=TRUE,AD36,IF(COUNTBLANK(BB36:BG36)=COLUMNS(BB36:BG36),0,(SUM(BB36:BG36)*(100-'DATA ENTRY'!$G$10)/SUM($BB$13:$BG$13))+'DATA ENTRY'!$G$10)))</f>
        <v xml:space="preserve"> </v>
      </c>
      <c r="BI36" s="92" t="str">
        <f t="shared" si="11"/>
        <v xml:space="preserve"> </v>
      </c>
      <c r="BJ36" s="93"/>
      <c r="BK36" s="89" t="str">
        <f>IF(ISBLANK(C36)=TRUE," ",IF(ISTEXT(AD36)=TRUE,AD36,IF(ISBLANK(BJ36),0,IF(ISTEXT(BJ36)=TRUE,LOOKUP(BJ36,remarks),(BJ36*(100-'DATA ENTRY'!$G$10)/$BJ$13)+'DATA ENTRY'!$G$10))))</f>
        <v xml:space="preserve"> </v>
      </c>
      <c r="BL36" s="92" t="str">
        <f t="shared" si="12"/>
        <v xml:space="preserve"> </v>
      </c>
      <c r="BM36" s="92" t="str">
        <f t="shared" si="13"/>
        <v/>
      </c>
      <c r="BN36" s="92" t="str">
        <f t="shared" si="14"/>
        <v xml:space="preserve"> </v>
      </c>
      <c r="BO36" s="92" t="str">
        <f t="shared" si="15"/>
        <v xml:space="preserve"> </v>
      </c>
      <c r="BP36" s="92" t="str">
        <f t="shared" si="16"/>
        <v xml:space="preserve"> </v>
      </c>
      <c r="BQ36" s="92" t="str">
        <f t="shared" si="17"/>
        <v/>
      </c>
      <c r="BR36" s="89" t="str">
        <f t="shared" si="18"/>
        <v xml:space="preserve"> </v>
      </c>
      <c r="BS36" s="92" t="str">
        <f t="shared" si="19"/>
        <v xml:space="preserve"> </v>
      </c>
      <c r="BT36" s="92" t="str">
        <f t="shared" si="20"/>
        <v xml:space="preserve"> </v>
      </c>
      <c r="BU36" s="54"/>
      <c r="BV36" s="70"/>
      <c r="BW36" s="70"/>
      <c r="BX36" s="70"/>
      <c r="BY36" s="70"/>
      <c r="BZ36" s="70"/>
      <c r="CA36" s="70"/>
      <c r="CD36" s="8"/>
      <c r="CE36" s="8"/>
      <c r="CF36" s="8"/>
    </row>
    <row r="37" spans="1:84" ht="34.5" customHeight="1" x14ac:dyDescent="0.3">
      <c r="A37" s="53">
        <f t="shared" si="21"/>
        <v>24</v>
      </c>
      <c r="B37" s="51"/>
      <c r="C37" s="52"/>
      <c r="D37" s="93"/>
      <c r="E37" s="93"/>
      <c r="F37" s="93"/>
      <c r="G37" s="93"/>
      <c r="H37" s="93"/>
      <c r="I37" s="93"/>
      <c r="J37" s="89" t="str">
        <f>IF(ISBLANK($C37)=TRUE," ",IF(COUNTBLANK(D37:I37)=COLUMNS(D37:I37),0,SUM(D37:I37)*(100-'DATA ENTRY'!$G$10)/SUM($D$13:$I$13)+'DATA ENTRY'!$G$10))</f>
        <v xml:space="preserve"> </v>
      </c>
      <c r="K37" s="90" t="str">
        <f t="shared" si="2"/>
        <v xml:space="preserve"> </v>
      </c>
      <c r="L37" s="93"/>
      <c r="M37" s="93"/>
      <c r="N37" s="93"/>
      <c r="O37" s="93"/>
      <c r="P37" s="93"/>
      <c r="Q37" s="93"/>
      <c r="R37" s="93"/>
      <c r="S37" s="93"/>
      <c r="T37" s="89" t="str">
        <f>IF(ISBLANK($C37)," ",IF(COUNTBLANK(L37:S37)=COLUMNS(L37:S37),0,(SUM(L37:S37)*(100-'DATA ENTRY'!$G$10)/SUM($L$13:$S$13))+'DATA ENTRY'!$G$10))</f>
        <v xml:space="preserve"> </v>
      </c>
      <c r="U37" s="90" t="str">
        <f t="shared" si="3"/>
        <v xml:space="preserve"> </v>
      </c>
      <c r="V37" s="93"/>
      <c r="W37" s="93"/>
      <c r="X37" s="93"/>
      <c r="Y37" s="93"/>
      <c r="Z37" s="93"/>
      <c r="AA37" s="93"/>
      <c r="AB37" s="89" t="str">
        <f>IF(ISBLANK($C37)," ",IF(COUNTBLANK(V37:AA37)=COLUMNS(V37:AA37),0,(SUM(V37:AA37)*(100-'DATA ENTRY'!$G$10)/SUM($V$13:$AA$13))+'DATA ENTRY'!$G$10))</f>
        <v xml:space="preserve"> </v>
      </c>
      <c r="AC37" s="90" t="str">
        <f t="shared" si="4"/>
        <v xml:space="preserve"> </v>
      </c>
      <c r="AD37" s="93"/>
      <c r="AE37" s="89" t="str">
        <f>IF(ISBLANK(C37)," ",IF(ISBLANK(AD37)=TRUE,0,IF(ISTEXT(AD37)=TRUE,LOOKUP(AD37,remarks),(AD37*(100-'DATA ENTRY'!$G$10)/$AD$13)+'DATA ENTRY'!$G$10)))</f>
        <v xml:space="preserve"> </v>
      </c>
      <c r="AF37" s="91" t="str">
        <f t="shared" si="5"/>
        <v xml:space="preserve"> </v>
      </c>
      <c r="AG37" s="92" t="str">
        <f t="shared" si="6"/>
        <v xml:space="preserve"> </v>
      </c>
      <c r="AH37" s="92" t="str">
        <f t="shared" si="7"/>
        <v xml:space="preserve"> </v>
      </c>
      <c r="AI37" s="92" t="str">
        <f t="shared" si="8"/>
        <v xml:space="preserve"> </v>
      </c>
      <c r="AJ37" s="93"/>
      <c r="AK37" s="93"/>
      <c r="AL37" s="93"/>
      <c r="AM37" s="93"/>
      <c r="AN37" s="93"/>
      <c r="AO37" s="93"/>
      <c r="AP37" s="89" t="str">
        <f>IF(ISBLANK($C37)=TRUE," ",IF(COUNTBLANK(AJ37:AO37)=COLUMNS(AJ37:AO37),0,SUM(AJ37:AO37)*(100-'DATA ENTRY'!$G$10)/SUM($AJ$13:$AO$13)+'DATA ENTRY'!$G$10))</f>
        <v xml:space="preserve"> </v>
      </c>
      <c r="AQ37" s="92" t="str">
        <f t="shared" si="9"/>
        <v xml:space="preserve"> </v>
      </c>
      <c r="AR37" s="93"/>
      <c r="AS37" s="93"/>
      <c r="AT37" s="93"/>
      <c r="AU37" s="93"/>
      <c r="AV37" s="93"/>
      <c r="AW37" s="93"/>
      <c r="AX37" s="93"/>
      <c r="AY37" s="93"/>
      <c r="AZ37" s="89" t="str">
        <f>IF(ISBLANK($C37)=TRUE," ",IF(COUNTBLANK(AR37:AY37)=COLUMNS(AR37:AY37),0,(SUM(AR37:AY37)*(100-'DATA ENTRY'!$G$10)/SUM($AR$13:$AY$13))+'DATA ENTRY'!$G$10))</f>
        <v xml:space="preserve"> </v>
      </c>
      <c r="BA37" s="92" t="str">
        <f t="shared" si="10"/>
        <v xml:space="preserve"> </v>
      </c>
      <c r="BB37" s="93"/>
      <c r="BC37" s="93"/>
      <c r="BD37" s="93"/>
      <c r="BE37" s="93"/>
      <c r="BF37" s="93"/>
      <c r="BG37" s="93"/>
      <c r="BH37" s="89" t="str">
        <f>IF(ISBLANK($C37)=TRUE," ",IF(ISTEXT(AD37)=TRUE,AD37,IF(COUNTBLANK(BB37:BG37)=COLUMNS(BB37:BG37),0,(SUM(BB37:BG37)*(100-'DATA ENTRY'!$G$10)/SUM($BB$13:$BG$13))+'DATA ENTRY'!$G$10)))</f>
        <v xml:space="preserve"> </v>
      </c>
      <c r="BI37" s="92" t="str">
        <f t="shared" si="11"/>
        <v xml:space="preserve"> </v>
      </c>
      <c r="BJ37" s="93"/>
      <c r="BK37" s="89" t="str">
        <f>IF(ISBLANK(C37)=TRUE," ",IF(ISTEXT(AD37)=TRUE,AD37,IF(ISBLANK(BJ37),0,IF(ISTEXT(BJ37)=TRUE,LOOKUP(BJ37,remarks),(BJ37*(100-'DATA ENTRY'!$G$10)/$BJ$13)+'DATA ENTRY'!$G$10))))</f>
        <v xml:space="preserve"> </v>
      </c>
      <c r="BL37" s="92" t="str">
        <f t="shared" si="12"/>
        <v xml:space="preserve"> </v>
      </c>
      <c r="BM37" s="92" t="str">
        <f t="shared" si="13"/>
        <v/>
      </c>
      <c r="BN37" s="92" t="str">
        <f t="shared" si="14"/>
        <v xml:space="preserve"> </v>
      </c>
      <c r="BO37" s="92" t="str">
        <f t="shared" si="15"/>
        <v xml:space="preserve"> </v>
      </c>
      <c r="BP37" s="92" t="str">
        <f t="shared" si="16"/>
        <v xml:space="preserve"> </v>
      </c>
      <c r="BQ37" s="92" t="str">
        <f t="shared" si="17"/>
        <v/>
      </c>
      <c r="BR37" s="89" t="str">
        <f t="shared" si="18"/>
        <v xml:space="preserve"> </v>
      </c>
      <c r="BS37" s="92" t="str">
        <f t="shared" si="19"/>
        <v xml:space="preserve"> </v>
      </c>
      <c r="BT37" s="92" t="str">
        <f t="shared" si="20"/>
        <v xml:space="preserve"> </v>
      </c>
      <c r="BU37" s="54"/>
      <c r="BV37" s="71"/>
      <c r="BZ37" s="71"/>
      <c r="CA37" s="71"/>
      <c r="CB37" s="71"/>
      <c r="CC37" s="71"/>
      <c r="CD37" s="8"/>
      <c r="CE37" s="8"/>
      <c r="CF37" s="8"/>
    </row>
    <row r="38" spans="1:84" ht="34.5" customHeight="1" x14ac:dyDescent="0.3">
      <c r="A38" s="53">
        <f t="shared" si="21"/>
        <v>25</v>
      </c>
      <c r="B38" s="51"/>
      <c r="C38" s="52"/>
      <c r="D38" s="93"/>
      <c r="E38" s="93"/>
      <c r="F38" s="93"/>
      <c r="G38" s="93"/>
      <c r="H38" s="93"/>
      <c r="I38" s="93"/>
      <c r="J38" s="89" t="str">
        <f>IF(ISBLANK($C38)=TRUE," ",IF(COUNTBLANK(D38:I38)=COLUMNS(D38:I38),0,SUM(D38:I38)*(100-'DATA ENTRY'!$G$10)/SUM($D$13:$I$13)+'DATA ENTRY'!$G$10))</f>
        <v xml:space="preserve"> </v>
      </c>
      <c r="K38" s="90" t="str">
        <f t="shared" si="2"/>
        <v xml:space="preserve"> </v>
      </c>
      <c r="L38" s="93"/>
      <c r="M38" s="93"/>
      <c r="N38" s="93"/>
      <c r="O38" s="93"/>
      <c r="P38" s="93"/>
      <c r="Q38" s="93"/>
      <c r="R38" s="93"/>
      <c r="S38" s="93"/>
      <c r="T38" s="89" t="str">
        <f>IF(ISBLANK($C38)," ",IF(COUNTBLANK(L38:S38)=COLUMNS(L38:S38),0,(SUM(L38:S38)*(100-'DATA ENTRY'!$G$10)/SUM($L$13:$S$13))+'DATA ENTRY'!$G$10))</f>
        <v xml:space="preserve"> </v>
      </c>
      <c r="U38" s="90" t="str">
        <f t="shared" si="3"/>
        <v xml:space="preserve"> </v>
      </c>
      <c r="V38" s="93"/>
      <c r="W38" s="93"/>
      <c r="X38" s="93"/>
      <c r="Y38" s="93"/>
      <c r="Z38" s="93"/>
      <c r="AA38" s="93"/>
      <c r="AB38" s="89" t="str">
        <f>IF(ISBLANK($C38)," ",IF(COUNTBLANK(V38:AA38)=COLUMNS(V38:AA38),0,(SUM(V38:AA38)*(100-'DATA ENTRY'!$G$10)/SUM($V$13:$AA$13))+'DATA ENTRY'!$G$10))</f>
        <v xml:space="preserve"> </v>
      </c>
      <c r="AC38" s="90" t="str">
        <f t="shared" si="4"/>
        <v xml:space="preserve"> </v>
      </c>
      <c r="AD38" s="93"/>
      <c r="AE38" s="89" t="str">
        <f>IF(ISBLANK(C38)," ",IF(ISBLANK(AD38)=TRUE,0,IF(ISTEXT(AD38)=TRUE,LOOKUP(AD38,remarks),(AD38*(100-'DATA ENTRY'!$G$10)/$AD$13)+'DATA ENTRY'!$G$10)))</f>
        <v xml:space="preserve"> </v>
      </c>
      <c r="AF38" s="91" t="str">
        <f t="shared" si="5"/>
        <v xml:space="preserve"> </v>
      </c>
      <c r="AG38" s="92" t="str">
        <f t="shared" si="6"/>
        <v xml:space="preserve"> </v>
      </c>
      <c r="AH38" s="92" t="str">
        <f t="shared" si="7"/>
        <v xml:space="preserve"> </v>
      </c>
      <c r="AI38" s="92" t="str">
        <f t="shared" si="8"/>
        <v xml:space="preserve"> </v>
      </c>
      <c r="AJ38" s="93"/>
      <c r="AK38" s="93"/>
      <c r="AL38" s="93"/>
      <c r="AM38" s="93"/>
      <c r="AN38" s="93"/>
      <c r="AO38" s="93"/>
      <c r="AP38" s="89" t="str">
        <f>IF(ISBLANK($C38)=TRUE," ",IF(COUNTBLANK(AJ38:AO38)=COLUMNS(AJ38:AO38),0,SUM(AJ38:AO38)*(100-'DATA ENTRY'!$G$10)/SUM($AJ$13:$AO$13)+'DATA ENTRY'!$G$10))</f>
        <v xml:space="preserve"> </v>
      </c>
      <c r="AQ38" s="92" t="str">
        <f t="shared" si="9"/>
        <v xml:space="preserve"> </v>
      </c>
      <c r="AR38" s="93"/>
      <c r="AS38" s="93"/>
      <c r="AT38" s="93"/>
      <c r="AU38" s="93"/>
      <c r="AV38" s="93"/>
      <c r="AW38" s="93"/>
      <c r="AX38" s="93"/>
      <c r="AY38" s="93"/>
      <c r="AZ38" s="89" t="str">
        <f>IF(ISBLANK($C38)=TRUE," ",IF(COUNTBLANK(AR38:AY38)=COLUMNS(AR38:AY38),0,(SUM(AR38:AY38)*(100-'DATA ENTRY'!$G$10)/SUM($AR$13:$AY$13))+'DATA ENTRY'!$G$10))</f>
        <v xml:space="preserve"> </v>
      </c>
      <c r="BA38" s="92" t="str">
        <f t="shared" si="10"/>
        <v xml:space="preserve"> </v>
      </c>
      <c r="BB38" s="93"/>
      <c r="BC38" s="93"/>
      <c r="BD38" s="93"/>
      <c r="BE38" s="93"/>
      <c r="BF38" s="93"/>
      <c r="BG38" s="93"/>
      <c r="BH38" s="89" t="str">
        <f>IF(ISBLANK($C38)=TRUE," ",IF(ISTEXT(AD38)=TRUE,AD38,IF(COUNTBLANK(BB38:BG38)=COLUMNS(BB38:BG38),0,(SUM(BB38:BG38)*(100-'DATA ENTRY'!$G$10)/SUM($BB$13:$BG$13))+'DATA ENTRY'!$G$10)))</f>
        <v xml:space="preserve"> </v>
      </c>
      <c r="BI38" s="92" t="str">
        <f t="shared" si="11"/>
        <v xml:space="preserve"> </v>
      </c>
      <c r="BJ38" s="93"/>
      <c r="BK38" s="89" t="str">
        <f>IF(ISBLANK(C38)=TRUE," ",IF(ISTEXT(AD38)=TRUE,AD38,IF(ISBLANK(BJ38),0,IF(ISTEXT(BJ38)=TRUE,LOOKUP(BJ38,remarks),(BJ38*(100-'DATA ENTRY'!$G$10)/$BJ$13)+'DATA ENTRY'!$G$10))))</f>
        <v xml:space="preserve"> </v>
      </c>
      <c r="BL38" s="92" t="str">
        <f t="shared" si="12"/>
        <v xml:space="preserve"> </v>
      </c>
      <c r="BM38" s="92" t="str">
        <f t="shared" si="13"/>
        <v/>
      </c>
      <c r="BN38" s="92" t="str">
        <f t="shared" si="14"/>
        <v xml:space="preserve"> </v>
      </c>
      <c r="BO38" s="92" t="str">
        <f t="shared" si="15"/>
        <v xml:space="preserve"> </v>
      </c>
      <c r="BP38" s="92" t="str">
        <f t="shared" si="16"/>
        <v xml:space="preserve"> </v>
      </c>
      <c r="BQ38" s="92" t="str">
        <f t="shared" si="17"/>
        <v/>
      </c>
      <c r="BR38" s="89" t="str">
        <f t="shared" si="18"/>
        <v xml:space="preserve"> </v>
      </c>
      <c r="BS38" s="92" t="str">
        <f t="shared" si="19"/>
        <v xml:space="preserve"> </v>
      </c>
      <c r="BT38" s="92" t="str">
        <f t="shared" si="20"/>
        <v xml:space="preserve"> </v>
      </c>
      <c r="BU38" s="54"/>
      <c r="BV38" s="72"/>
      <c r="BW38" s="73"/>
      <c r="BZ38" s="74"/>
      <c r="CA38" s="73"/>
      <c r="CB38" s="73"/>
      <c r="CC38" s="73"/>
      <c r="CD38" s="8"/>
      <c r="CE38" s="8"/>
      <c r="CF38" s="8"/>
    </row>
    <row r="39" spans="1:84" ht="34.5" hidden="1" customHeight="1" x14ac:dyDescent="0.3">
      <c r="A39" s="53">
        <f t="shared" si="21"/>
        <v>26</v>
      </c>
      <c r="B39" s="51"/>
      <c r="C39" s="52"/>
      <c r="D39" s="93"/>
      <c r="E39" s="93"/>
      <c r="F39" s="93"/>
      <c r="G39" s="93"/>
      <c r="H39" s="93"/>
      <c r="I39" s="93"/>
      <c r="J39" s="89" t="str">
        <f>IF(ISBLANK($C39)=TRUE," ",IF(COUNTBLANK(D39:I39)=COLUMNS(D39:I39),0,SUM(D39:I39)*(100-'DATA ENTRY'!$G$10)/SUM($D$13:$I$13)+'DATA ENTRY'!$G$10))</f>
        <v xml:space="preserve"> </v>
      </c>
      <c r="K39" s="90" t="str">
        <f t="shared" si="2"/>
        <v xml:space="preserve"> </v>
      </c>
      <c r="L39" s="93"/>
      <c r="M39" s="93"/>
      <c r="N39" s="93"/>
      <c r="O39" s="93"/>
      <c r="P39" s="93"/>
      <c r="Q39" s="93"/>
      <c r="R39" s="93"/>
      <c r="S39" s="93"/>
      <c r="T39" s="89" t="str">
        <f>IF(ISBLANK($C39)," ",IF(COUNTBLANK(L39:S39)=COLUMNS(L39:S39),0,(SUM(L39:S39)*(100-'DATA ENTRY'!$G$10)/SUM($L$13:$S$13))+'DATA ENTRY'!$G$10))</f>
        <v xml:space="preserve"> </v>
      </c>
      <c r="U39" s="90" t="str">
        <f t="shared" si="3"/>
        <v xml:space="preserve"> </v>
      </c>
      <c r="V39" s="93"/>
      <c r="W39" s="93"/>
      <c r="X39" s="93"/>
      <c r="Y39" s="93"/>
      <c r="Z39" s="93"/>
      <c r="AA39" s="93"/>
      <c r="AB39" s="89" t="str">
        <f>IF(ISBLANK($C39)," ",IF(COUNTBLANK(V39:AA39)=COLUMNS(V39:AA39),0,(SUM(V39:AA39)*(100-'DATA ENTRY'!$G$10)/SUM($V$13:$AA$13))+'DATA ENTRY'!$G$10))</f>
        <v xml:space="preserve"> </v>
      </c>
      <c r="AC39" s="90" t="str">
        <f t="shared" si="4"/>
        <v xml:space="preserve"> </v>
      </c>
      <c r="AD39" s="93"/>
      <c r="AE39" s="89" t="str">
        <f>IF(ISBLANK(C39)," ",IF(ISBLANK(AD39)=TRUE,0,IF(ISTEXT(AD39)=TRUE,LOOKUP(AD39,remarks),(AD39*(100-'DATA ENTRY'!$G$10)/$AD$13)+'DATA ENTRY'!$G$10)))</f>
        <v xml:space="preserve"> </v>
      </c>
      <c r="AF39" s="91" t="str">
        <f t="shared" si="5"/>
        <v xml:space="preserve"> </v>
      </c>
      <c r="AG39" s="92" t="str">
        <f t="shared" si="6"/>
        <v xml:space="preserve"> </v>
      </c>
      <c r="AH39" s="92" t="str">
        <f t="shared" si="7"/>
        <v xml:space="preserve"> </v>
      </c>
      <c r="AI39" s="92" t="str">
        <f t="shared" si="8"/>
        <v xml:space="preserve"> </v>
      </c>
      <c r="AJ39" s="93"/>
      <c r="AK39" s="93"/>
      <c r="AL39" s="93"/>
      <c r="AM39" s="93"/>
      <c r="AN39" s="93"/>
      <c r="AO39" s="93"/>
      <c r="AP39" s="89" t="str">
        <f>IF(ISBLANK($C39)=TRUE," ",IF(COUNTBLANK(AJ39:AO39)=COLUMNS(AJ39:AO39),0,SUM(AJ39:AO39)*(100-'DATA ENTRY'!$G$10)/SUM($AJ$13:$AO$13)+'DATA ENTRY'!$G$10))</f>
        <v xml:space="preserve"> </v>
      </c>
      <c r="AQ39" s="92" t="str">
        <f t="shared" si="9"/>
        <v xml:space="preserve"> </v>
      </c>
      <c r="AR39" s="93"/>
      <c r="AS39" s="93"/>
      <c r="AT39" s="93"/>
      <c r="AU39" s="93"/>
      <c r="AV39" s="93"/>
      <c r="AW39" s="93"/>
      <c r="AX39" s="93"/>
      <c r="AY39" s="93"/>
      <c r="AZ39" s="89" t="str">
        <f>IF(ISBLANK($C39)=TRUE," ",IF(COUNTBLANK(AR39:AY39)=COLUMNS(AR39:AY39),0,(SUM(AR39:AY39)*(100-'DATA ENTRY'!$G$10)/SUM($AR$13:$AY$13))+'DATA ENTRY'!$G$10))</f>
        <v xml:space="preserve"> </v>
      </c>
      <c r="BA39" s="92" t="str">
        <f t="shared" si="10"/>
        <v xml:space="preserve"> </v>
      </c>
      <c r="BB39" s="93"/>
      <c r="BC39" s="93"/>
      <c r="BD39" s="93"/>
      <c r="BE39" s="93"/>
      <c r="BF39" s="93"/>
      <c r="BG39" s="93"/>
      <c r="BH39" s="89" t="str">
        <f>IF(ISBLANK($C39)=TRUE," ",IF(ISTEXT(AD39)=TRUE,AD39,IF(COUNTBLANK(BB39:BG39)=COLUMNS(BB39:BG39),0,(SUM(BB39:BG39)*(100-'DATA ENTRY'!$G$10)/SUM($BB$13:$BG$13))+'DATA ENTRY'!$G$10)))</f>
        <v xml:space="preserve"> </v>
      </c>
      <c r="BI39" s="92" t="str">
        <f t="shared" si="11"/>
        <v xml:space="preserve"> </v>
      </c>
      <c r="BJ39" s="93"/>
      <c r="BK39" s="89" t="str">
        <f>IF(ISBLANK(C39)=TRUE," ",IF(ISTEXT(AD39)=TRUE,AD39,IF(ISBLANK(BJ39),0,IF(ISTEXT(BJ39)=TRUE,LOOKUP(BJ39,remarks),(BJ39*(100-'DATA ENTRY'!$G$10)/$BJ$13)+'DATA ENTRY'!$G$10))))</f>
        <v xml:space="preserve"> </v>
      </c>
      <c r="BL39" s="92" t="str">
        <f t="shared" si="12"/>
        <v xml:space="preserve"> </v>
      </c>
      <c r="BM39" s="92" t="str">
        <f t="shared" si="13"/>
        <v/>
      </c>
      <c r="BN39" s="92" t="str">
        <f t="shared" si="14"/>
        <v xml:space="preserve"> </v>
      </c>
      <c r="BO39" s="92" t="str">
        <f t="shared" si="15"/>
        <v xml:space="preserve"> </v>
      </c>
      <c r="BP39" s="92" t="str">
        <f t="shared" si="16"/>
        <v xml:space="preserve"> </v>
      </c>
      <c r="BQ39" s="92" t="str">
        <f t="shared" si="17"/>
        <v/>
      </c>
      <c r="BR39" s="89" t="str">
        <f t="shared" si="18"/>
        <v xml:space="preserve"> </v>
      </c>
      <c r="BS39" s="92" t="str">
        <f t="shared" si="19"/>
        <v xml:space="preserve"> </v>
      </c>
      <c r="BT39" s="92" t="str">
        <f t="shared" si="20"/>
        <v xml:space="preserve"> </v>
      </c>
      <c r="BU39" s="54"/>
      <c r="BV39" s="75"/>
      <c r="BZ39" s="75"/>
      <c r="CA39" s="71"/>
      <c r="CB39" s="71"/>
      <c r="CC39" s="71"/>
      <c r="CD39" s="8"/>
      <c r="CE39" s="8"/>
      <c r="CF39" s="8"/>
    </row>
    <row r="40" spans="1:84" ht="34.5" hidden="1" customHeight="1" x14ac:dyDescent="0.3">
      <c r="A40" s="53">
        <f t="shared" si="21"/>
        <v>27</v>
      </c>
      <c r="B40" s="51"/>
      <c r="C40" s="52"/>
      <c r="D40" s="93"/>
      <c r="E40" s="93"/>
      <c r="F40" s="93"/>
      <c r="G40" s="93"/>
      <c r="H40" s="93"/>
      <c r="I40" s="93"/>
      <c r="J40" s="89" t="str">
        <f>IF(ISBLANK($C40)=TRUE," ",IF(COUNTBLANK(D40:I40)=COLUMNS(D40:I40),0,SUM(D40:I40)*(100-'DATA ENTRY'!$G$10)/SUM($D$13:$I$13)+'DATA ENTRY'!$G$10))</f>
        <v xml:space="preserve"> </v>
      </c>
      <c r="K40" s="90" t="str">
        <f t="shared" si="2"/>
        <v xml:space="preserve"> </v>
      </c>
      <c r="L40" s="93"/>
      <c r="M40" s="93"/>
      <c r="N40" s="93"/>
      <c r="O40" s="93"/>
      <c r="P40" s="93"/>
      <c r="Q40" s="93"/>
      <c r="R40" s="93"/>
      <c r="S40" s="93"/>
      <c r="T40" s="89" t="str">
        <f>IF(ISBLANK($C40)," ",IF(COUNTBLANK(L40:S40)=COLUMNS(L40:S40),0,(SUM(L40:S40)*(100-'DATA ENTRY'!$G$10)/SUM($L$13:$S$13))+'DATA ENTRY'!$G$10))</f>
        <v xml:space="preserve"> </v>
      </c>
      <c r="U40" s="90" t="str">
        <f t="shared" si="3"/>
        <v xml:space="preserve"> </v>
      </c>
      <c r="V40" s="93"/>
      <c r="W40" s="93"/>
      <c r="X40" s="93"/>
      <c r="Y40" s="93"/>
      <c r="Z40" s="93"/>
      <c r="AA40" s="93"/>
      <c r="AB40" s="89" t="str">
        <f>IF(ISBLANK($C40)," ",IF(COUNTBLANK(V40:AA40)=COLUMNS(V40:AA40),0,(SUM(V40:AA40)*(100-'DATA ENTRY'!$G$10)/SUM($V$13:$AA$13))+'DATA ENTRY'!$G$10))</f>
        <v xml:space="preserve"> </v>
      </c>
      <c r="AC40" s="90" t="str">
        <f t="shared" si="4"/>
        <v xml:space="preserve"> </v>
      </c>
      <c r="AD40" s="93"/>
      <c r="AE40" s="89" t="str">
        <f>IF(ISBLANK(C40)," ",IF(ISBLANK(AD40)=TRUE,0,IF(ISTEXT(AD40)=TRUE,LOOKUP(AD40,remarks),(AD40*(100-'DATA ENTRY'!$G$10)/$AD$13)+'DATA ENTRY'!$G$10)))</f>
        <v xml:space="preserve"> </v>
      </c>
      <c r="AF40" s="91" t="str">
        <f t="shared" si="5"/>
        <v xml:space="preserve"> </v>
      </c>
      <c r="AG40" s="92" t="str">
        <f t="shared" si="6"/>
        <v xml:space="preserve"> </v>
      </c>
      <c r="AH40" s="92" t="str">
        <f t="shared" si="7"/>
        <v xml:space="preserve"> </v>
      </c>
      <c r="AI40" s="92" t="str">
        <f t="shared" si="8"/>
        <v xml:space="preserve"> </v>
      </c>
      <c r="AJ40" s="93"/>
      <c r="AK40" s="93"/>
      <c r="AL40" s="93"/>
      <c r="AM40" s="93"/>
      <c r="AN40" s="93"/>
      <c r="AO40" s="93"/>
      <c r="AP40" s="89" t="str">
        <f>IF(ISBLANK($C40)=TRUE," ",IF(COUNTBLANK(AJ40:AO40)=COLUMNS(AJ40:AO40),0,SUM(AJ40:AO40)*(100-'DATA ENTRY'!$G$10)/SUM($AJ$13:$AO$13)+'DATA ENTRY'!$G$10))</f>
        <v xml:space="preserve"> </v>
      </c>
      <c r="AQ40" s="92" t="str">
        <f t="shared" si="9"/>
        <v xml:space="preserve"> </v>
      </c>
      <c r="AR40" s="93"/>
      <c r="AS40" s="93"/>
      <c r="AT40" s="93"/>
      <c r="AU40" s="93"/>
      <c r="AV40" s="93"/>
      <c r="AW40" s="93"/>
      <c r="AX40" s="93"/>
      <c r="AY40" s="93"/>
      <c r="AZ40" s="89" t="str">
        <f>IF(ISBLANK($C40)=TRUE," ",IF(COUNTBLANK(AR40:AY40)=COLUMNS(AR40:AY40),0,(SUM(AR40:AY40)*(100-'DATA ENTRY'!$G$10)/SUM($AR$13:$AY$13))+'DATA ENTRY'!$G$10))</f>
        <v xml:space="preserve"> </v>
      </c>
      <c r="BA40" s="92" t="str">
        <f t="shared" si="10"/>
        <v xml:space="preserve"> </v>
      </c>
      <c r="BB40" s="93"/>
      <c r="BC40" s="93"/>
      <c r="BD40" s="93"/>
      <c r="BE40" s="93"/>
      <c r="BF40" s="93"/>
      <c r="BG40" s="93"/>
      <c r="BH40" s="89" t="str">
        <f>IF(ISBLANK($C40)=TRUE," ",IF(ISTEXT(AD40)=TRUE,AD40,IF(COUNTBLANK(BB40:BG40)=COLUMNS(BB40:BG40),0,(SUM(BB40:BG40)*(100-'DATA ENTRY'!$G$10)/SUM($BB$13:$BG$13))+'DATA ENTRY'!$G$10)))</f>
        <v xml:space="preserve"> </v>
      </c>
      <c r="BI40" s="92" t="str">
        <f t="shared" si="11"/>
        <v xml:space="preserve"> </v>
      </c>
      <c r="BJ40" s="93"/>
      <c r="BK40" s="89" t="str">
        <f>IF(ISBLANK(C40)=TRUE," ",IF(ISTEXT(AD40)=TRUE,AD40,IF(ISBLANK(BJ40),0,IF(ISTEXT(BJ40)=TRUE,LOOKUP(BJ40,remarks),(BJ40*(100-'DATA ENTRY'!$G$10)/$BJ$13)+'DATA ENTRY'!$G$10))))</f>
        <v xml:space="preserve"> </v>
      </c>
      <c r="BL40" s="92" t="str">
        <f t="shared" si="12"/>
        <v xml:space="preserve"> </v>
      </c>
      <c r="BM40" s="92" t="str">
        <f t="shared" si="13"/>
        <v/>
      </c>
      <c r="BN40" s="92" t="str">
        <f t="shared" si="14"/>
        <v xml:space="preserve"> </v>
      </c>
      <c r="BO40" s="92" t="str">
        <f t="shared" si="15"/>
        <v xml:space="preserve"> </v>
      </c>
      <c r="BP40" s="92" t="str">
        <f t="shared" si="16"/>
        <v xml:space="preserve"> </v>
      </c>
      <c r="BQ40" s="92" t="str">
        <f t="shared" si="17"/>
        <v/>
      </c>
      <c r="BR40" s="89" t="str">
        <f t="shared" si="18"/>
        <v xml:space="preserve"> </v>
      </c>
      <c r="BS40" s="92" t="str">
        <f t="shared" si="19"/>
        <v xml:space="preserve"> </v>
      </c>
      <c r="BT40" s="92" t="str">
        <f t="shared" si="20"/>
        <v xml:space="preserve"> </v>
      </c>
      <c r="BU40" s="54"/>
      <c r="BV40" s="54"/>
      <c r="BW40" s="28"/>
      <c r="BX40" s="28"/>
      <c r="BY40" s="28"/>
      <c r="BZ40" s="28"/>
      <c r="CA40" s="28"/>
      <c r="CB40" s="28"/>
      <c r="CC40" s="28"/>
      <c r="CD40" s="8"/>
      <c r="CE40" s="8"/>
      <c r="CF40" s="8"/>
    </row>
    <row r="41" spans="1:84" ht="34.5" hidden="1" customHeight="1" x14ac:dyDescent="0.3">
      <c r="A41" s="53">
        <f t="shared" si="21"/>
        <v>28</v>
      </c>
      <c r="B41" s="51"/>
      <c r="C41" s="52"/>
      <c r="D41" s="93"/>
      <c r="E41" s="93"/>
      <c r="F41" s="93"/>
      <c r="G41" s="93"/>
      <c r="H41" s="93"/>
      <c r="I41" s="93"/>
      <c r="J41" s="89" t="str">
        <f>IF(ISBLANK($C41)=TRUE," ",IF(COUNTBLANK(D41:I41)=COLUMNS(D41:I41),0,SUM(D41:I41)*(100-'DATA ENTRY'!$G$10)/SUM($D$13:$I$13)+'DATA ENTRY'!$G$10))</f>
        <v xml:space="preserve"> </v>
      </c>
      <c r="K41" s="90" t="str">
        <f t="shared" si="2"/>
        <v xml:space="preserve"> </v>
      </c>
      <c r="L41" s="93"/>
      <c r="M41" s="93"/>
      <c r="N41" s="93"/>
      <c r="O41" s="93"/>
      <c r="P41" s="93"/>
      <c r="Q41" s="93"/>
      <c r="R41" s="93"/>
      <c r="S41" s="93"/>
      <c r="T41" s="89" t="str">
        <f>IF(ISBLANK($C41)," ",IF(COUNTBLANK(L41:S41)=COLUMNS(L41:S41),0,(SUM(L41:S41)*(100-'DATA ENTRY'!$G$10)/SUM($L$13:$S$13))+'DATA ENTRY'!$G$10))</f>
        <v xml:space="preserve"> </v>
      </c>
      <c r="U41" s="90" t="str">
        <f t="shared" si="3"/>
        <v xml:space="preserve"> </v>
      </c>
      <c r="V41" s="93"/>
      <c r="W41" s="93"/>
      <c r="X41" s="93"/>
      <c r="Y41" s="93"/>
      <c r="Z41" s="93"/>
      <c r="AA41" s="93"/>
      <c r="AB41" s="89" t="str">
        <f>IF(ISBLANK($C41)," ",IF(COUNTBLANK(V41:AA41)=COLUMNS(V41:AA41),0,(SUM(V41:AA41)*(100-'DATA ENTRY'!$G$10)/SUM($V$13:$AA$13))+'DATA ENTRY'!$G$10))</f>
        <v xml:space="preserve"> </v>
      </c>
      <c r="AC41" s="90" t="str">
        <f t="shared" si="4"/>
        <v xml:space="preserve"> </v>
      </c>
      <c r="AD41" s="93"/>
      <c r="AE41" s="89" t="str">
        <f>IF(ISBLANK(C41)," ",IF(ISBLANK(AD41)=TRUE,0,IF(ISTEXT(AD41)=TRUE,LOOKUP(AD41,remarks),(AD41*(100-'DATA ENTRY'!$G$10)/$AD$13)+'DATA ENTRY'!$G$10)))</f>
        <v xml:space="preserve"> </v>
      </c>
      <c r="AF41" s="91" t="str">
        <f t="shared" si="5"/>
        <v xml:space="preserve"> </v>
      </c>
      <c r="AG41" s="92" t="str">
        <f t="shared" si="6"/>
        <v xml:space="preserve"> </v>
      </c>
      <c r="AH41" s="92" t="str">
        <f t="shared" si="7"/>
        <v xml:space="preserve"> </v>
      </c>
      <c r="AI41" s="92" t="str">
        <f t="shared" si="8"/>
        <v xml:space="preserve"> </v>
      </c>
      <c r="AJ41" s="93"/>
      <c r="AK41" s="93"/>
      <c r="AL41" s="93"/>
      <c r="AM41" s="93"/>
      <c r="AN41" s="93"/>
      <c r="AO41" s="93"/>
      <c r="AP41" s="89" t="str">
        <f>IF(ISBLANK($C41)=TRUE," ",IF(COUNTBLANK(AJ41:AO41)=COLUMNS(AJ41:AO41),0,SUM(AJ41:AO41)*(100-'DATA ENTRY'!$G$10)/SUM($AJ$13:$AO$13)+'DATA ENTRY'!$G$10))</f>
        <v xml:space="preserve"> </v>
      </c>
      <c r="AQ41" s="92" t="str">
        <f t="shared" si="9"/>
        <v xml:space="preserve"> </v>
      </c>
      <c r="AR41" s="93"/>
      <c r="AS41" s="93"/>
      <c r="AT41" s="93"/>
      <c r="AU41" s="93"/>
      <c r="AV41" s="93"/>
      <c r="AW41" s="93"/>
      <c r="AX41" s="93"/>
      <c r="AY41" s="93"/>
      <c r="AZ41" s="89" t="str">
        <f>IF(ISBLANK($C41)=TRUE," ",IF(COUNTBLANK(AR41:AY41)=COLUMNS(AR41:AY41),0,(SUM(AR41:AY41)*(100-'DATA ENTRY'!$G$10)/SUM($AR$13:$AY$13))+'DATA ENTRY'!$G$10))</f>
        <v xml:space="preserve"> </v>
      </c>
      <c r="BA41" s="92" t="str">
        <f t="shared" si="10"/>
        <v xml:space="preserve"> </v>
      </c>
      <c r="BB41" s="93"/>
      <c r="BC41" s="93"/>
      <c r="BD41" s="93"/>
      <c r="BE41" s="93"/>
      <c r="BF41" s="93"/>
      <c r="BG41" s="93"/>
      <c r="BH41" s="89" t="str">
        <f>IF(ISBLANK($C41)=TRUE," ",IF(ISTEXT(AD41)=TRUE,AD41,IF(COUNTBLANK(BB41:BG41)=COLUMNS(BB41:BG41),0,(SUM(BB41:BG41)*(100-'DATA ENTRY'!$G$10)/SUM($BB$13:$BG$13))+'DATA ENTRY'!$G$10)))</f>
        <v xml:space="preserve"> </v>
      </c>
      <c r="BI41" s="92" t="str">
        <f t="shared" si="11"/>
        <v xml:space="preserve"> </v>
      </c>
      <c r="BJ41" s="93"/>
      <c r="BK41" s="89" t="str">
        <f>IF(ISBLANK(C41)=TRUE," ",IF(ISTEXT(AD41)=TRUE,AD41,IF(ISBLANK(BJ41),0,IF(ISTEXT(BJ41)=TRUE,LOOKUP(BJ41,remarks),(BJ41*(100-'DATA ENTRY'!$G$10)/$BJ$13)+'DATA ENTRY'!$G$10))))</f>
        <v xml:space="preserve"> </v>
      </c>
      <c r="BL41" s="92" t="str">
        <f t="shared" si="12"/>
        <v xml:space="preserve"> </v>
      </c>
      <c r="BM41" s="92" t="str">
        <f t="shared" si="13"/>
        <v/>
      </c>
      <c r="BN41" s="92" t="str">
        <f t="shared" si="14"/>
        <v xml:space="preserve"> </v>
      </c>
      <c r="BO41" s="92" t="str">
        <f t="shared" si="15"/>
        <v xml:space="preserve"> </v>
      </c>
      <c r="BP41" s="92" t="str">
        <f t="shared" si="16"/>
        <v xml:space="preserve"> </v>
      </c>
      <c r="BQ41" s="92" t="str">
        <f t="shared" si="17"/>
        <v/>
      </c>
      <c r="BR41" s="89" t="str">
        <f t="shared" si="18"/>
        <v xml:space="preserve"> </v>
      </c>
      <c r="BS41" s="92" t="str">
        <f t="shared" si="19"/>
        <v xml:space="preserve"> </v>
      </c>
      <c r="BT41" s="92" t="str">
        <f t="shared" si="20"/>
        <v xml:space="preserve"> </v>
      </c>
      <c r="BU41" s="54"/>
      <c r="BV41" s="54"/>
      <c r="BW41" s="28"/>
      <c r="BX41" s="28"/>
      <c r="BY41" s="28"/>
      <c r="BZ41" s="28"/>
      <c r="CA41" s="28"/>
      <c r="CB41" s="28"/>
      <c r="CC41" s="28"/>
      <c r="CD41" s="8"/>
      <c r="CE41" s="8"/>
      <c r="CF41" s="8"/>
    </row>
    <row r="42" spans="1:84" ht="34.5" hidden="1" customHeight="1" x14ac:dyDescent="0.3">
      <c r="A42" s="53">
        <f t="shared" si="21"/>
        <v>29</v>
      </c>
      <c r="B42" s="51"/>
      <c r="C42" s="52"/>
      <c r="D42" s="93"/>
      <c r="E42" s="93"/>
      <c r="F42" s="93"/>
      <c r="G42" s="93"/>
      <c r="H42" s="93"/>
      <c r="I42" s="93"/>
      <c r="J42" s="89" t="str">
        <f>IF(ISBLANK($C42)=TRUE," ",IF(COUNTBLANK(D42:I42)=COLUMNS(D42:I42),0,SUM(D42:I42)*(100-'DATA ENTRY'!$G$10)/SUM($D$13:$I$13)+'DATA ENTRY'!$G$10))</f>
        <v xml:space="preserve"> </v>
      </c>
      <c r="K42" s="90" t="str">
        <f t="shared" si="2"/>
        <v xml:space="preserve"> </v>
      </c>
      <c r="L42" s="93"/>
      <c r="M42" s="93"/>
      <c r="N42" s="93"/>
      <c r="O42" s="93"/>
      <c r="P42" s="93"/>
      <c r="Q42" s="93"/>
      <c r="R42" s="93"/>
      <c r="S42" s="93"/>
      <c r="T42" s="89" t="str">
        <f>IF(ISBLANK($C42)," ",IF(COUNTBLANK(L42:S42)=COLUMNS(L42:S42),0,(SUM(L42:S42)*(100-'DATA ENTRY'!$G$10)/SUM($L$13:$S$13))+'DATA ENTRY'!$G$10))</f>
        <v xml:space="preserve"> </v>
      </c>
      <c r="U42" s="90" t="str">
        <f t="shared" si="3"/>
        <v xml:space="preserve"> </v>
      </c>
      <c r="V42" s="93"/>
      <c r="W42" s="93"/>
      <c r="X42" s="93"/>
      <c r="Y42" s="93"/>
      <c r="Z42" s="93"/>
      <c r="AA42" s="93"/>
      <c r="AB42" s="89" t="str">
        <f>IF(ISBLANK($C42)," ",IF(COUNTBLANK(V42:AA42)=COLUMNS(V42:AA42),0,(SUM(V42:AA42)*(100-'DATA ENTRY'!$G$10)/SUM($V$13:$AA$13))+'DATA ENTRY'!$G$10))</f>
        <v xml:space="preserve"> </v>
      </c>
      <c r="AC42" s="90" t="str">
        <f t="shared" si="4"/>
        <v xml:space="preserve"> </v>
      </c>
      <c r="AD42" s="93"/>
      <c r="AE42" s="89" t="str">
        <f>IF(ISBLANK(C42)," ",IF(ISBLANK(AD42)=TRUE,0,IF(ISTEXT(AD42)=TRUE,LOOKUP(AD42,remarks),(AD42*(100-'DATA ENTRY'!$G$10)/$AD$13)+'DATA ENTRY'!$G$10)))</f>
        <v xml:space="preserve"> </v>
      </c>
      <c r="AF42" s="91" t="str">
        <f t="shared" si="5"/>
        <v xml:space="preserve"> </v>
      </c>
      <c r="AG42" s="92" t="str">
        <f t="shared" si="6"/>
        <v xml:space="preserve"> </v>
      </c>
      <c r="AH42" s="92" t="str">
        <f t="shared" si="7"/>
        <v xml:space="preserve"> </v>
      </c>
      <c r="AI42" s="92" t="str">
        <f t="shared" si="8"/>
        <v xml:space="preserve"> </v>
      </c>
      <c r="AJ42" s="93"/>
      <c r="AK42" s="93"/>
      <c r="AL42" s="93"/>
      <c r="AM42" s="93"/>
      <c r="AN42" s="93"/>
      <c r="AO42" s="93"/>
      <c r="AP42" s="89" t="str">
        <f>IF(ISBLANK($C42)=TRUE," ",IF(COUNTBLANK(AJ42:AO42)=COLUMNS(AJ42:AO42),0,SUM(AJ42:AO42)*(100-'DATA ENTRY'!$G$10)/SUM($AJ$13:$AO$13)+'DATA ENTRY'!$G$10))</f>
        <v xml:space="preserve"> </v>
      </c>
      <c r="AQ42" s="92" t="str">
        <f t="shared" si="9"/>
        <v xml:space="preserve"> </v>
      </c>
      <c r="AR42" s="93"/>
      <c r="AS42" s="93"/>
      <c r="AT42" s="93"/>
      <c r="AU42" s="93"/>
      <c r="AV42" s="93"/>
      <c r="AW42" s="93"/>
      <c r="AX42" s="93"/>
      <c r="AY42" s="93"/>
      <c r="AZ42" s="89" t="str">
        <f>IF(ISBLANK($C42)=TRUE," ",IF(COUNTBLANK(AR42:AY42)=COLUMNS(AR42:AY42),0,(SUM(AR42:AY42)*(100-'DATA ENTRY'!$G$10)/SUM($AR$13:$AY$13))+'DATA ENTRY'!$G$10))</f>
        <v xml:space="preserve"> </v>
      </c>
      <c r="BA42" s="92" t="str">
        <f t="shared" si="10"/>
        <v xml:space="preserve"> </v>
      </c>
      <c r="BB42" s="93"/>
      <c r="BC42" s="93"/>
      <c r="BD42" s="93"/>
      <c r="BE42" s="93"/>
      <c r="BF42" s="93"/>
      <c r="BG42" s="93"/>
      <c r="BH42" s="89" t="str">
        <f>IF(ISBLANK($C42)=TRUE," ",IF(ISTEXT(AD42)=TRUE,AD42,IF(COUNTBLANK(BB42:BG42)=COLUMNS(BB42:BG42),0,(SUM(BB42:BG42)*(100-'DATA ENTRY'!$G$10)/SUM($BB$13:$BG$13))+'DATA ENTRY'!$G$10)))</f>
        <v xml:space="preserve"> </v>
      </c>
      <c r="BI42" s="92" t="str">
        <f t="shared" si="11"/>
        <v xml:space="preserve"> </v>
      </c>
      <c r="BJ42" s="93"/>
      <c r="BK42" s="89" t="str">
        <f>IF(ISBLANK(C42)=TRUE," ",IF(ISTEXT(AD42)=TRUE,AD42,IF(ISBLANK(BJ42),0,IF(ISTEXT(BJ42)=TRUE,LOOKUP(BJ42,remarks),(BJ42*(100-'DATA ENTRY'!$G$10)/$BJ$13)+'DATA ENTRY'!$G$10))))</f>
        <v xml:space="preserve"> </v>
      </c>
      <c r="BL42" s="92" t="str">
        <f t="shared" si="12"/>
        <v xml:space="preserve"> </v>
      </c>
      <c r="BM42" s="92" t="str">
        <f t="shared" si="13"/>
        <v/>
      </c>
      <c r="BN42" s="92" t="str">
        <f t="shared" si="14"/>
        <v xml:space="preserve"> </v>
      </c>
      <c r="BO42" s="92" t="str">
        <f t="shared" si="15"/>
        <v xml:space="preserve"> </v>
      </c>
      <c r="BP42" s="92" t="str">
        <f t="shared" si="16"/>
        <v xml:space="preserve"> </v>
      </c>
      <c r="BQ42" s="92" t="str">
        <f t="shared" si="17"/>
        <v/>
      </c>
      <c r="BR42" s="89" t="str">
        <f t="shared" si="18"/>
        <v xml:space="preserve"> </v>
      </c>
      <c r="BS42" s="92" t="str">
        <f t="shared" si="19"/>
        <v xml:space="preserve"> </v>
      </c>
      <c r="BT42" s="92" t="str">
        <f t="shared" si="20"/>
        <v xml:space="preserve"> </v>
      </c>
      <c r="BU42" s="54"/>
      <c r="BV42" s="54"/>
      <c r="BW42" s="28"/>
      <c r="BX42" s="28"/>
      <c r="BY42" s="28"/>
      <c r="BZ42" s="28"/>
      <c r="CA42" s="28"/>
      <c r="CB42" s="28"/>
      <c r="CC42" s="28"/>
      <c r="CD42" s="8"/>
      <c r="CE42" s="8"/>
      <c r="CF42" s="8"/>
    </row>
    <row r="43" spans="1:84" ht="34.5" hidden="1" customHeight="1" x14ac:dyDescent="0.3">
      <c r="A43" s="53">
        <f t="shared" si="21"/>
        <v>30</v>
      </c>
      <c r="B43" s="51"/>
      <c r="C43" s="52"/>
      <c r="D43" s="93"/>
      <c r="E43" s="93"/>
      <c r="F43" s="93"/>
      <c r="G43" s="93"/>
      <c r="H43" s="93"/>
      <c r="I43" s="93"/>
      <c r="J43" s="89" t="str">
        <f>IF(ISBLANK($C43)=TRUE," ",IF(COUNTBLANK(D43:I43)=COLUMNS(D43:I43),0,SUM(D43:I43)*(100-'DATA ENTRY'!$G$10)/SUM($D$13:$I$13)+'DATA ENTRY'!$G$10))</f>
        <v xml:space="preserve"> </v>
      </c>
      <c r="K43" s="90" t="str">
        <f t="shared" si="2"/>
        <v xml:space="preserve"> </v>
      </c>
      <c r="L43" s="93"/>
      <c r="M43" s="93"/>
      <c r="N43" s="93"/>
      <c r="O43" s="93"/>
      <c r="P43" s="93"/>
      <c r="Q43" s="93"/>
      <c r="R43" s="93"/>
      <c r="S43" s="93"/>
      <c r="T43" s="89" t="str">
        <f>IF(ISBLANK($C43)," ",IF(COUNTBLANK(L43:S43)=COLUMNS(L43:S43),0,(SUM(L43:S43)*(100-'DATA ENTRY'!$G$10)/SUM($L$13:$S$13))+'DATA ENTRY'!$G$10))</f>
        <v xml:space="preserve"> </v>
      </c>
      <c r="U43" s="90" t="str">
        <f t="shared" si="3"/>
        <v xml:space="preserve"> </v>
      </c>
      <c r="V43" s="93"/>
      <c r="W43" s="93"/>
      <c r="X43" s="93"/>
      <c r="Y43" s="93"/>
      <c r="Z43" s="93"/>
      <c r="AA43" s="93"/>
      <c r="AB43" s="89" t="str">
        <f>IF(ISBLANK($C43)," ",IF(COUNTBLANK(V43:AA43)=COLUMNS(V43:AA43),0,(SUM(V43:AA43)*(100-'DATA ENTRY'!$G$10)/SUM($V$13:$AA$13))+'DATA ENTRY'!$G$10))</f>
        <v xml:space="preserve"> </v>
      </c>
      <c r="AC43" s="90" t="str">
        <f t="shared" si="4"/>
        <v xml:space="preserve"> </v>
      </c>
      <c r="AD43" s="93"/>
      <c r="AE43" s="89" t="str">
        <f>IF(ISBLANK(C43)," ",IF(ISBLANK(AD43)=TRUE,0,IF(ISTEXT(AD43)=TRUE,LOOKUP(AD43,remarks),(AD43*(100-'DATA ENTRY'!$G$10)/$AD$13)+'DATA ENTRY'!$G$10)))</f>
        <v xml:space="preserve"> </v>
      </c>
      <c r="AF43" s="91" t="str">
        <f t="shared" si="5"/>
        <v xml:space="preserve"> </v>
      </c>
      <c r="AG43" s="92" t="str">
        <f t="shared" si="6"/>
        <v xml:space="preserve"> </v>
      </c>
      <c r="AH43" s="92" t="str">
        <f t="shared" si="7"/>
        <v xml:space="preserve"> </v>
      </c>
      <c r="AI43" s="92" t="str">
        <f t="shared" si="8"/>
        <v xml:space="preserve"> </v>
      </c>
      <c r="AJ43" s="93"/>
      <c r="AK43" s="93"/>
      <c r="AL43" s="93"/>
      <c r="AM43" s="93"/>
      <c r="AN43" s="93"/>
      <c r="AO43" s="93"/>
      <c r="AP43" s="89" t="str">
        <f>IF(ISBLANK($C43)=TRUE," ",IF(COUNTBLANK(AJ43:AO43)=COLUMNS(AJ43:AO43),0,SUM(AJ43:AO43)*(100-'DATA ENTRY'!$G$10)/SUM($AJ$13:$AO$13)+'DATA ENTRY'!$G$10))</f>
        <v xml:space="preserve"> </v>
      </c>
      <c r="AQ43" s="92" t="str">
        <f t="shared" si="9"/>
        <v xml:space="preserve"> </v>
      </c>
      <c r="AR43" s="93"/>
      <c r="AS43" s="93"/>
      <c r="AT43" s="93"/>
      <c r="AU43" s="93"/>
      <c r="AV43" s="93"/>
      <c r="AW43" s="93"/>
      <c r="AX43" s="93"/>
      <c r="AY43" s="93"/>
      <c r="AZ43" s="89" t="str">
        <f>IF(ISBLANK($C43)=TRUE," ",IF(COUNTBLANK(AR43:AY43)=COLUMNS(AR43:AY43),0,(SUM(AR43:AY43)*(100-'DATA ENTRY'!$G$10)/SUM($AR$13:$AY$13))+'DATA ENTRY'!$G$10))</f>
        <v xml:space="preserve"> </v>
      </c>
      <c r="BA43" s="92" t="str">
        <f t="shared" si="10"/>
        <v xml:space="preserve"> </v>
      </c>
      <c r="BB43" s="93"/>
      <c r="BC43" s="93"/>
      <c r="BD43" s="93"/>
      <c r="BE43" s="93"/>
      <c r="BF43" s="93"/>
      <c r="BG43" s="93"/>
      <c r="BH43" s="89" t="str">
        <f>IF(ISBLANK($C43)=TRUE," ",IF(ISTEXT(AD43)=TRUE,AD43,IF(COUNTBLANK(BB43:BG43)=COLUMNS(BB43:BG43),0,(SUM(BB43:BG43)*(100-'DATA ENTRY'!$G$10)/SUM($BB$13:$BG$13))+'DATA ENTRY'!$G$10)))</f>
        <v xml:space="preserve"> </v>
      </c>
      <c r="BI43" s="92" t="str">
        <f t="shared" si="11"/>
        <v xml:space="preserve"> </v>
      </c>
      <c r="BJ43" s="93"/>
      <c r="BK43" s="89" t="str">
        <f>IF(ISBLANK(C43)=TRUE," ",IF(ISTEXT(AD43)=TRUE,AD43,IF(ISBLANK(BJ43),0,IF(ISTEXT(BJ43)=TRUE,LOOKUP(BJ43,remarks),(BJ43*(100-'DATA ENTRY'!$G$10)/$BJ$13)+'DATA ENTRY'!$G$10))))</f>
        <v xml:space="preserve"> </v>
      </c>
      <c r="BL43" s="92" t="str">
        <f t="shared" si="12"/>
        <v xml:space="preserve"> </v>
      </c>
      <c r="BM43" s="92" t="str">
        <f t="shared" si="13"/>
        <v/>
      </c>
      <c r="BN43" s="92" t="str">
        <f t="shared" si="14"/>
        <v xml:space="preserve"> </v>
      </c>
      <c r="BO43" s="92" t="str">
        <f t="shared" si="15"/>
        <v xml:space="preserve"> </v>
      </c>
      <c r="BP43" s="92" t="str">
        <f t="shared" si="16"/>
        <v xml:space="preserve"> </v>
      </c>
      <c r="BQ43" s="92" t="str">
        <f t="shared" si="17"/>
        <v/>
      </c>
      <c r="BR43" s="89" t="str">
        <f t="shared" si="18"/>
        <v xml:space="preserve"> </v>
      </c>
      <c r="BS43" s="92" t="str">
        <f t="shared" si="19"/>
        <v xml:space="preserve"> </v>
      </c>
      <c r="BT43" s="92" t="str">
        <f t="shared" si="20"/>
        <v xml:space="preserve"> </v>
      </c>
      <c r="BU43" s="54"/>
      <c r="BV43" s="54"/>
      <c r="BW43" s="28"/>
      <c r="BX43" s="28"/>
      <c r="BY43" s="28"/>
      <c r="BZ43" s="28"/>
      <c r="CA43" s="28"/>
      <c r="CB43" s="28"/>
      <c r="CC43" s="28"/>
      <c r="CD43" s="8"/>
      <c r="CE43" s="8"/>
      <c r="CF43" s="8"/>
    </row>
    <row r="44" spans="1:84" ht="34.5" hidden="1" customHeight="1" x14ac:dyDescent="0.3">
      <c r="A44" s="53">
        <f t="shared" si="21"/>
        <v>31</v>
      </c>
      <c r="B44" s="51"/>
      <c r="C44" s="52"/>
      <c r="D44" s="93"/>
      <c r="E44" s="93"/>
      <c r="F44" s="93"/>
      <c r="G44" s="93"/>
      <c r="H44" s="93"/>
      <c r="I44" s="93"/>
      <c r="J44" s="89" t="str">
        <f>IF(ISBLANK($C44)=TRUE," ",IF(COUNTBLANK(D44:I44)=COLUMNS(D44:I44),0,SUM(D44:I44)*(100-'DATA ENTRY'!$G$10)/SUM($D$13:$I$13)+'DATA ENTRY'!$G$10))</f>
        <v xml:space="preserve"> </v>
      </c>
      <c r="K44" s="90" t="str">
        <f t="shared" si="2"/>
        <v xml:space="preserve"> </v>
      </c>
      <c r="L44" s="93"/>
      <c r="M44" s="93"/>
      <c r="N44" s="93"/>
      <c r="O44" s="93"/>
      <c r="P44" s="93"/>
      <c r="Q44" s="93"/>
      <c r="R44" s="93"/>
      <c r="S44" s="93"/>
      <c r="T44" s="89" t="str">
        <f>IF(ISBLANK($C44)," ",IF(COUNTBLANK(L44:S44)=COLUMNS(L44:S44),0,(SUM(L44:S44)*(100-'DATA ENTRY'!$G$10)/SUM($L$13:$S$13))+'DATA ENTRY'!$G$10))</f>
        <v xml:space="preserve"> </v>
      </c>
      <c r="U44" s="90" t="str">
        <f t="shared" si="3"/>
        <v xml:space="preserve"> </v>
      </c>
      <c r="V44" s="93"/>
      <c r="W44" s="93"/>
      <c r="X44" s="93"/>
      <c r="Y44" s="93"/>
      <c r="Z44" s="93"/>
      <c r="AA44" s="93"/>
      <c r="AB44" s="89" t="str">
        <f>IF(ISBLANK($C44)," ",IF(COUNTBLANK(V44:AA44)=COLUMNS(V44:AA44),0,(SUM(V44:AA44)*(100-'DATA ENTRY'!$G$10)/SUM($V$13:$AA$13))+'DATA ENTRY'!$G$10))</f>
        <v xml:space="preserve"> </v>
      </c>
      <c r="AC44" s="90" t="str">
        <f t="shared" si="4"/>
        <v xml:space="preserve"> </v>
      </c>
      <c r="AD44" s="93"/>
      <c r="AE44" s="89" t="str">
        <f>IF(ISBLANK(C44)," ",IF(ISBLANK(AD44)=TRUE,0,IF(ISTEXT(AD44)=TRUE,LOOKUP(AD44,remarks),(AD44*(100-'DATA ENTRY'!$G$10)/$AD$13)+'DATA ENTRY'!$G$10)))</f>
        <v xml:space="preserve"> </v>
      </c>
      <c r="AF44" s="91" t="str">
        <f t="shared" si="5"/>
        <v xml:space="preserve"> </v>
      </c>
      <c r="AG44" s="92" t="str">
        <f t="shared" si="6"/>
        <v xml:space="preserve"> </v>
      </c>
      <c r="AH44" s="92" t="str">
        <f t="shared" si="7"/>
        <v xml:space="preserve"> </v>
      </c>
      <c r="AI44" s="92" t="str">
        <f t="shared" si="8"/>
        <v xml:space="preserve"> </v>
      </c>
      <c r="AJ44" s="93"/>
      <c r="AK44" s="93"/>
      <c r="AL44" s="93"/>
      <c r="AM44" s="93"/>
      <c r="AN44" s="93"/>
      <c r="AO44" s="93"/>
      <c r="AP44" s="89" t="str">
        <f>IF(ISBLANK($C44)=TRUE," ",IF(COUNTBLANK(AJ44:AO44)=COLUMNS(AJ44:AO44),0,SUM(AJ44:AO44)*(100-'DATA ENTRY'!$G$10)/SUM($AJ$13:$AO$13)+'DATA ENTRY'!$G$10))</f>
        <v xml:space="preserve"> </v>
      </c>
      <c r="AQ44" s="92" t="str">
        <f t="shared" si="9"/>
        <v xml:space="preserve"> </v>
      </c>
      <c r="AR44" s="93"/>
      <c r="AS44" s="93"/>
      <c r="AT44" s="93"/>
      <c r="AU44" s="93"/>
      <c r="AV44" s="93"/>
      <c r="AW44" s="93"/>
      <c r="AX44" s="93"/>
      <c r="AY44" s="93"/>
      <c r="AZ44" s="89" t="str">
        <f>IF(ISBLANK($C44)=TRUE," ",IF(COUNTBLANK(AR44:AY44)=COLUMNS(AR44:AY44),0,(SUM(AR44:AY44)*(100-'DATA ENTRY'!$G$10)/SUM($AR$13:$AY$13))+'DATA ENTRY'!$G$10))</f>
        <v xml:space="preserve"> </v>
      </c>
      <c r="BA44" s="92" t="str">
        <f t="shared" si="10"/>
        <v xml:space="preserve"> </v>
      </c>
      <c r="BB44" s="93"/>
      <c r="BC44" s="93"/>
      <c r="BD44" s="93"/>
      <c r="BE44" s="93"/>
      <c r="BF44" s="93"/>
      <c r="BG44" s="93"/>
      <c r="BH44" s="89" t="str">
        <f>IF(ISBLANK($C44)=TRUE," ",IF(ISTEXT(AD44)=TRUE,AD44,IF(COUNTBLANK(BB44:BG44)=COLUMNS(BB44:BG44),0,(SUM(BB44:BG44)*(100-'DATA ENTRY'!$G$10)/SUM($BB$13:$BG$13))+'DATA ENTRY'!$G$10)))</f>
        <v xml:space="preserve"> </v>
      </c>
      <c r="BI44" s="92" t="str">
        <f t="shared" si="11"/>
        <v xml:space="preserve"> </v>
      </c>
      <c r="BJ44" s="93"/>
      <c r="BK44" s="89" t="str">
        <f>IF(ISBLANK(C44)=TRUE," ",IF(ISTEXT(AD44)=TRUE,AD44,IF(ISBLANK(BJ44),0,IF(ISTEXT(BJ44)=TRUE,LOOKUP(BJ44,remarks),(BJ44*(100-'DATA ENTRY'!$G$10)/$BJ$13)+'DATA ENTRY'!$G$10))))</f>
        <v xml:space="preserve"> </v>
      </c>
      <c r="BL44" s="92" t="str">
        <f t="shared" si="12"/>
        <v xml:space="preserve"> </v>
      </c>
      <c r="BM44" s="92" t="str">
        <f t="shared" si="13"/>
        <v/>
      </c>
      <c r="BN44" s="92" t="str">
        <f t="shared" si="14"/>
        <v xml:space="preserve"> </v>
      </c>
      <c r="BO44" s="92" t="str">
        <f t="shared" si="15"/>
        <v xml:space="preserve"> </v>
      </c>
      <c r="BP44" s="92" t="str">
        <f t="shared" si="16"/>
        <v xml:space="preserve"> </v>
      </c>
      <c r="BQ44" s="92" t="str">
        <f t="shared" si="17"/>
        <v/>
      </c>
      <c r="BR44" s="89" t="str">
        <f t="shared" si="18"/>
        <v xml:space="preserve"> </v>
      </c>
      <c r="BS44" s="92" t="str">
        <f t="shared" si="19"/>
        <v xml:space="preserve"> </v>
      </c>
      <c r="BT44" s="92" t="str">
        <f t="shared" si="20"/>
        <v xml:space="preserve"> </v>
      </c>
      <c r="BU44" s="54"/>
      <c r="BV44" s="54"/>
      <c r="BW44" s="28"/>
      <c r="BX44" s="28"/>
      <c r="BY44" s="28"/>
      <c r="BZ44" s="28"/>
      <c r="CA44" s="28"/>
      <c r="CB44" s="28"/>
      <c r="CC44" s="28"/>
      <c r="CD44" s="8"/>
      <c r="CE44" s="8"/>
      <c r="CF44" s="8"/>
    </row>
    <row r="45" spans="1:84" ht="34.5" hidden="1" customHeight="1" x14ac:dyDescent="0.3">
      <c r="A45" s="53">
        <f t="shared" si="21"/>
        <v>32</v>
      </c>
      <c r="B45" s="51"/>
      <c r="C45" s="52"/>
      <c r="D45" s="93"/>
      <c r="E45" s="93"/>
      <c r="F45" s="93"/>
      <c r="G45" s="93"/>
      <c r="H45" s="93"/>
      <c r="I45" s="93"/>
      <c r="J45" s="89" t="str">
        <f>IF(ISBLANK($C45)=TRUE," ",IF(COUNTBLANK(D45:I45)=COLUMNS(D45:I45),0,SUM(D45:I45)*(100-'DATA ENTRY'!$G$10)/SUM($D$13:$I$13)+'DATA ENTRY'!$G$10))</f>
        <v xml:space="preserve"> </v>
      </c>
      <c r="K45" s="90" t="str">
        <f t="shared" si="2"/>
        <v xml:space="preserve"> </v>
      </c>
      <c r="L45" s="93"/>
      <c r="M45" s="93"/>
      <c r="N45" s="93"/>
      <c r="O45" s="93"/>
      <c r="P45" s="93"/>
      <c r="Q45" s="93"/>
      <c r="R45" s="93"/>
      <c r="S45" s="93"/>
      <c r="T45" s="89" t="str">
        <f>IF(ISBLANK($C45)," ",IF(COUNTBLANK(L45:S45)=COLUMNS(L45:S45),0,(SUM(L45:S45)*(100-'DATA ENTRY'!$G$10)/SUM($L$13:$S$13))+'DATA ENTRY'!$G$10))</f>
        <v xml:space="preserve"> </v>
      </c>
      <c r="U45" s="90" t="str">
        <f t="shared" si="3"/>
        <v xml:space="preserve"> </v>
      </c>
      <c r="V45" s="93"/>
      <c r="W45" s="93"/>
      <c r="X45" s="93"/>
      <c r="Y45" s="93"/>
      <c r="Z45" s="93"/>
      <c r="AA45" s="93"/>
      <c r="AB45" s="89" t="str">
        <f>IF(ISBLANK($C45)," ",IF(COUNTBLANK(V45:AA45)=COLUMNS(V45:AA45),0,(SUM(V45:AA45)*(100-'DATA ENTRY'!$G$10)/SUM($V$13:$AA$13))+'DATA ENTRY'!$G$10))</f>
        <v xml:space="preserve"> </v>
      </c>
      <c r="AC45" s="90" t="str">
        <f t="shared" si="4"/>
        <v xml:space="preserve"> </v>
      </c>
      <c r="AD45" s="93"/>
      <c r="AE45" s="89" t="str">
        <f>IF(ISBLANK(C45)," ",IF(ISBLANK(AD45)=TRUE,0,IF(ISTEXT(AD45)=TRUE,LOOKUP(AD45,remarks),(AD45*(100-'DATA ENTRY'!$G$10)/$AD$13)+'DATA ENTRY'!$G$10)))</f>
        <v xml:space="preserve"> </v>
      </c>
      <c r="AF45" s="91" t="str">
        <f t="shared" si="5"/>
        <v xml:space="preserve"> </v>
      </c>
      <c r="AG45" s="92" t="str">
        <f t="shared" si="6"/>
        <v xml:space="preserve"> </v>
      </c>
      <c r="AH45" s="92" t="str">
        <f t="shared" si="7"/>
        <v xml:space="preserve"> </v>
      </c>
      <c r="AI45" s="92" t="str">
        <f t="shared" si="8"/>
        <v xml:space="preserve"> </v>
      </c>
      <c r="AJ45" s="93"/>
      <c r="AK45" s="93"/>
      <c r="AL45" s="93"/>
      <c r="AM45" s="93"/>
      <c r="AN45" s="93"/>
      <c r="AO45" s="93"/>
      <c r="AP45" s="89" t="str">
        <f>IF(ISBLANK($C45)=TRUE," ",IF(COUNTBLANK(AJ45:AO45)=COLUMNS(AJ45:AO45),0,SUM(AJ45:AO45)*(100-'DATA ENTRY'!$G$10)/SUM($AJ$13:$AO$13)+'DATA ENTRY'!$G$10))</f>
        <v xml:space="preserve"> </v>
      </c>
      <c r="AQ45" s="92" t="str">
        <f t="shared" si="9"/>
        <v xml:space="preserve"> </v>
      </c>
      <c r="AR45" s="93"/>
      <c r="AS45" s="93"/>
      <c r="AT45" s="93"/>
      <c r="AU45" s="93"/>
      <c r="AV45" s="93"/>
      <c r="AW45" s="93"/>
      <c r="AX45" s="93"/>
      <c r="AY45" s="93"/>
      <c r="AZ45" s="89" t="str">
        <f>IF(ISBLANK($C45)=TRUE," ",IF(COUNTBLANK(AR45:AY45)=COLUMNS(AR45:AY45),0,(SUM(AR45:AY45)*(100-'DATA ENTRY'!$G$10)/SUM($AR$13:$AY$13))+'DATA ENTRY'!$G$10))</f>
        <v xml:space="preserve"> </v>
      </c>
      <c r="BA45" s="92" t="str">
        <f t="shared" si="10"/>
        <v xml:space="preserve"> </v>
      </c>
      <c r="BB45" s="93"/>
      <c r="BC45" s="93"/>
      <c r="BD45" s="93"/>
      <c r="BE45" s="93"/>
      <c r="BF45" s="93"/>
      <c r="BG45" s="93"/>
      <c r="BH45" s="89" t="str">
        <f>IF(ISBLANK($C45)=TRUE," ",IF(ISTEXT(AD45)=TRUE,AD45,IF(COUNTBLANK(BB45:BG45)=COLUMNS(BB45:BG45),0,(SUM(BB45:BG45)*(100-'DATA ENTRY'!$G$10)/SUM($BB$13:$BG$13))+'DATA ENTRY'!$G$10)))</f>
        <v xml:space="preserve"> </v>
      </c>
      <c r="BI45" s="92" t="str">
        <f t="shared" si="11"/>
        <v xml:space="preserve"> </v>
      </c>
      <c r="BJ45" s="93"/>
      <c r="BK45" s="89" t="str">
        <f>IF(ISBLANK(C45)=TRUE," ",IF(ISTEXT(AD45)=TRUE,AD45,IF(ISBLANK(BJ45),0,IF(ISTEXT(BJ45)=TRUE,LOOKUP(BJ45,remarks),(BJ45*(100-'DATA ENTRY'!$G$10)/$BJ$13)+'DATA ENTRY'!$G$10))))</f>
        <v xml:space="preserve"> </v>
      </c>
      <c r="BL45" s="92" t="str">
        <f t="shared" si="12"/>
        <v xml:space="preserve"> </v>
      </c>
      <c r="BM45" s="92" t="str">
        <f t="shared" si="13"/>
        <v/>
      </c>
      <c r="BN45" s="92" t="str">
        <f t="shared" si="14"/>
        <v xml:space="preserve"> </v>
      </c>
      <c r="BO45" s="92" t="str">
        <f t="shared" si="15"/>
        <v xml:space="preserve"> </v>
      </c>
      <c r="BP45" s="92" t="str">
        <f t="shared" si="16"/>
        <v xml:space="preserve"> </v>
      </c>
      <c r="BQ45" s="92" t="str">
        <f t="shared" si="17"/>
        <v/>
      </c>
      <c r="BR45" s="89" t="str">
        <f t="shared" si="18"/>
        <v xml:space="preserve"> </v>
      </c>
      <c r="BS45" s="92" t="str">
        <f t="shared" si="19"/>
        <v xml:space="preserve"> </v>
      </c>
      <c r="BT45" s="92" t="str">
        <f t="shared" si="20"/>
        <v xml:space="preserve"> </v>
      </c>
      <c r="BU45" s="54"/>
      <c r="BV45" s="54"/>
      <c r="BW45" s="28"/>
      <c r="BX45" s="28"/>
      <c r="BY45" s="28"/>
      <c r="BZ45" s="28"/>
      <c r="CA45" s="28"/>
      <c r="CB45" s="28"/>
      <c r="CC45" s="28"/>
      <c r="CD45" s="8"/>
      <c r="CE45" s="8"/>
      <c r="CF45" s="8"/>
    </row>
    <row r="46" spans="1:84" ht="34.5" hidden="1" customHeight="1" x14ac:dyDescent="0.3">
      <c r="A46" s="53">
        <f t="shared" si="21"/>
        <v>33</v>
      </c>
      <c r="B46" s="51"/>
      <c r="C46" s="52"/>
      <c r="D46" s="93"/>
      <c r="E46" s="93"/>
      <c r="F46" s="93"/>
      <c r="G46" s="93"/>
      <c r="H46" s="93"/>
      <c r="I46" s="93"/>
      <c r="J46" s="89" t="str">
        <f>IF(ISBLANK($C46)=TRUE," ",IF(COUNTBLANK(D46:I46)=COLUMNS(D46:I46),0,SUM(D46:I46)*(100-'DATA ENTRY'!$G$10)/SUM($D$13:$I$13)+'DATA ENTRY'!$G$10))</f>
        <v xml:space="preserve"> </v>
      </c>
      <c r="K46" s="90" t="str">
        <f t="shared" si="2"/>
        <v xml:space="preserve"> </v>
      </c>
      <c r="L46" s="93"/>
      <c r="M46" s="93"/>
      <c r="N46" s="93"/>
      <c r="O46" s="93"/>
      <c r="P46" s="93"/>
      <c r="Q46" s="93"/>
      <c r="R46" s="93"/>
      <c r="S46" s="93"/>
      <c r="T46" s="89" t="str">
        <f>IF(ISBLANK($C46)," ",IF(COUNTBLANK(L46:S46)=COLUMNS(L46:S46),0,(SUM(L46:S46)*(100-'DATA ENTRY'!$G$10)/SUM($L$13:$S$13))+'DATA ENTRY'!$G$10))</f>
        <v xml:space="preserve"> </v>
      </c>
      <c r="U46" s="90" t="str">
        <f t="shared" ref="U46:U77" si="22">IF(ISBLANK($C46)," ",(T46*$L$8))</f>
        <v xml:space="preserve"> </v>
      </c>
      <c r="V46" s="93"/>
      <c r="W46" s="93"/>
      <c r="X46" s="93"/>
      <c r="Y46" s="93"/>
      <c r="Z46" s="93"/>
      <c r="AA46" s="93"/>
      <c r="AB46" s="89" t="str">
        <f>IF(ISBLANK($C46)," ",IF(COUNTBLANK(V46:AA46)=COLUMNS(V46:AA46),0,(SUM(V46:AA46)*(100-'DATA ENTRY'!$G$10)/SUM($V$13:$AA$13))+'DATA ENTRY'!$G$10))</f>
        <v xml:space="preserve"> </v>
      </c>
      <c r="AC46" s="90" t="str">
        <f t="shared" ref="AC46:AC77" si="23">IF(ISBLANK($C46)," ",(AB46*$V$8))</f>
        <v xml:space="preserve"> </v>
      </c>
      <c r="AD46" s="93"/>
      <c r="AE46" s="89" t="str">
        <f>IF(ISBLANK(C46)," ",IF(ISBLANK(AD46)=TRUE,0,IF(ISTEXT(AD46)=TRUE,LOOKUP(AD46,remarks),(AD46*(100-'DATA ENTRY'!$G$10)/$AD$13)+'DATA ENTRY'!$G$10)))</f>
        <v xml:space="preserve"> </v>
      </c>
      <c r="AF46" s="91" t="str">
        <f t="shared" ref="AF46:AF77" si="24">IF(ISBLANK(C46)," ",IF(ISTEXT(AE46)=TRUE,LOOKUP(AE46,remarks),AE46*$AD$8))</f>
        <v xml:space="preserve"> </v>
      </c>
      <c r="AG46" s="92" t="str">
        <f t="shared" ref="AG46:AG77" si="25">IF(ISBLANK(C46)=TRUE," ",IF(ISTEXT(AE46)=TRUE,LOOKUP(AE46,remarks),AF46+AC46+U46+K46))</f>
        <v xml:space="preserve"> </v>
      </c>
      <c r="AH46" s="92" t="str">
        <f t="shared" ref="AH46:AH77" si="26">IF(ISBLANK(C46)=TRUE," ",IF(ISTEXT(AF46)=TRUE,LOOKUP(AF46,remarks),VLOOKUP(AG46,egrade,2)))</f>
        <v xml:space="preserve"> </v>
      </c>
      <c r="AI46" s="92" t="str">
        <f t="shared" ref="AI46:AI77" si="27">IF(ISBLANK(C46)=TRUE," ",IF(ISTEXT(AG46)=TRUE,AG46,IF(AG46&lt;74.5,"Failed","Passed")))</f>
        <v xml:space="preserve"> </v>
      </c>
      <c r="AJ46" s="93"/>
      <c r="AK46" s="93"/>
      <c r="AL46" s="93"/>
      <c r="AM46" s="93"/>
      <c r="AN46" s="93"/>
      <c r="AO46" s="93"/>
      <c r="AP46" s="89" t="str">
        <f>IF(ISBLANK($C46)=TRUE," ",IF(COUNTBLANK(AJ46:AO46)=COLUMNS(AJ46:AO46),0,SUM(AJ46:AO46)*(100-'DATA ENTRY'!$G$10)/SUM($AJ$13:$AO$13)+'DATA ENTRY'!$G$10))</f>
        <v xml:space="preserve"> </v>
      </c>
      <c r="AQ46" s="92" t="str">
        <f t="shared" ref="AQ46:AQ77" si="28">IF(ISBLANK($C46)=TRUE," ",IF(ISTEXT(AP46)=TRUE,AP46,(AP46*$AJ$8)))</f>
        <v xml:space="preserve"> </v>
      </c>
      <c r="AR46" s="93"/>
      <c r="AS46" s="93"/>
      <c r="AT46" s="93"/>
      <c r="AU46" s="93"/>
      <c r="AV46" s="93"/>
      <c r="AW46" s="93"/>
      <c r="AX46" s="93"/>
      <c r="AY46" s="93"/>
      <c r="AZ46" s="89" t="str">
        <f>IF(ISBLANK($C46)=TRUE," ",IF(COUNTBLANK(AR46:AY46)=COLUMNS(AR46:AY46),0,(SUM(AR46:AY46)*(100-'DATA ENTRY'!$G$10)/SUM($AR$13:$AY$13))+'DATA ENTRY'!$G$10))</f>
        <v xml:space="preserve"> </v>
      </c>
      <c r="BA46" s="92" t="str">
        <f t="shared" ref="BA46:BA77" si="29">IF(ISBLANK($C46)=TRUE," ",IF(ISTEXT(AD46)=TRUE,AD46,(AZ46*$AR$8)))</f>
        <v xml:space="preserve"> </v>
      </c>
      <c r="BB46" s="93"/>
      <c r="BC46" s="93"/>
      <c r="BD46" s="93"/>
      <c r="BE46" s="93"/>
      <c r="BF46" s="93"/>
      <c r="BG46" s="93"/>
      <c r="BH46" s="89" t="str">
        <f>IF(ISBLANK($C46)=TRUE," ",IF(ISTEXT(AD46)=TRUE,AD46,IF(COUNTBLANK(BB46:BG46)=COLUMNS(BB46:BG46),0,(SUM(BB46:BG46)*(100-'DATA ENTRY'!$G$10)/SUM($BB$13:$BG$13))+'DATA ENTRY'!$G$10)))</f>
        <v xml:space="preserve"> </v>
      </c>
      <c r="BI46" s="92" t="str">
        <f t="shared" ref="BI46:BI77" si="30">IF(ISBLANK($C46)=TRUE," ",IF(ISTEXT(AD46)=TRUE,AD46,(BH46*$BB$8)))</f>
        <v xml:space="preserve"> </v>
      </c>
      <c r="BJ46" s="93"/>
      <c r="BK46" s="89" t="str">
        <f>IF(ISBLANK(C46)=TRUE," ",IF(ISTEXT(AD46)=TRUE,AD46,IF(ISBLANK(BJ46),0,IF(ISTEXT(BJ46)=TRUE,LOOKUP(BJ46,remarks),(BJ46*(100-'DATA ENTRY'!$G$10)/$BJ$13)+'DATA ENTRY'!$G$10))))</f>
        <v xml:space="preserve"> </v>
      </c>
      <c r="BL46" s="92" t="str">
        <f t="shared" ref="BL46:BL77" si="31">IF(ISBLANK(C46)," ",IF(ISTEXT(BK46)=TRUE,LOOKUP(BK46,remarks),BK46*$BJ$8))</f>
        <v xml:space="preserve"> </v>
      </c>
      <c r="BM46" s="92" t="str">
        <f t="shared" ref="BM46:BM77" si="32">IF(ISBLANK(C46)=TRUE,"",IF(ISTEXT(AD46)=TRUE,AD46,IF(ISTEXT(BJ46)=TRUE,LOOKUP(BJ46,remarks),(BL46+BI46+BA46+AQ46))))</f>
        <v/>
      </c>
      <c r="BN46" s="92" t="str">
        <f t="shared" ref="BN46:BN77" si="33">IF(ISBLANK(C46)," ",IF(ISTEXT(BM46)=TRUE,LOOKUP(BM46,remarks),VLOOKUP(BM46,egrade,2)))</f>
        <v xml:space="preserve"> </v>
      </c>
      <c r="BO46" s="92" t="str">
        <f t="shared" ref="BO46:BO77" si="34">IF(ISBLANK(C46)," ",IF(ISTEXT(BM46),BM46,IF(BM46&lt;74.5,"Failed","Passed")))</f>
        <v xml:space="preserve"> </v>
      </c>
      <c r="BP46" s="92" t="str">
        <f t="shared" ref="BP46:BP77" si="35">AG46</f>
        <v xml:space="preserve"> </v>
      </c>
      <c r="BQ46" s="92" t="str">
        <f t="shared" si="17"/>
        <v/>
      </c>
      <c r="BR46" s="89" t="str">
        <f t="shared" ref="BR46:BR77" si="36">IF(ISBLANK(C46)=TRUE," ",IF(ISTEXT(BL46)=TRUE,BL46,IF(ISTEXT(BQ46)=TRUE,BQ46,(BM46+AG46)/2)))</f>
        <v xml:space="preserve"> </v>
      </c>
      <c r="BS46" s="92" t="str">
        <f t="shared" ref="BS46:BS77" si="37">IF(ISBLANK(C46)," ",IF(ISTEXT(BR46)=TRUE,BR46,VLOOKUP(BR46,egrade,2)))</f>
        <v xml:space="preserve"> </v>
      </c>
      <c r="BT46" s="92" t="str">
        <f t="shared" ref="BT46:BT77" si="38">IF(ISBLANK(C46)," ",IF(ISTEXT(BR46),BR46,IF(BR46&lt;74.5,"Failed","Passed")))</f>
        <v xml:space="preserve"> </v>
      </c>
      <c r="BU46" s="54"/>
      <c r="BV46" s="54"/>
      <c r="BW46" s="28"/>
      <c r="BX46" s="28"/>
      <c r="BY46" s="28"/>
      <c r="BZ46" s="28"/>
      <c r="CA46" s="28"/>
      <c r="CB46" s="28"/>
      <c r="CC46" s="28"/>
      <c r="CD46" s="8"/>
      <c r="CE46" s="8"/>
      <c r="CF46" s="8"/>
    </row>
    <row r="47" spans="1:84" ht="34.5" hidden="1" customHeight="1" x14ac:dyDescent="0.3">
      <c r="A47" s="53">
        <f t="shared" si="21"/>
        <v>34</v>
      </c>
      <c r="B47" s="51"/>
      <c r="C47" s="52"/>
      <c r="D47" s="93"/>
      <c r="E47" s="93"/>
      <c r="F47" s="93"/>
      <c r="G47" s="93"/>
      <c r="H47" s="93"/>
      <c r="I47" s="93"/>
      <c r="J47" s="89" t="str">
        <f>IF(ISBLANK($C47)=TRUE," ",IF(COUNTBLANK(D47:I47)=COLUMNS(D47:I47),0,SUM(D47:I47)*(100-'DATA ENTRY'!$G$10)/SUM($D$13:$I$13)+'DATA ENTRY'!$G$10))</f>
        <v xml:space="preserve"> </v>
      </c>
      <c r="K47" s="90" t="str">
        <f t="shared" si="2"/>
        <v xml:space="preserve"> </v>
      </c>
      <c r="L47" s="93"/>
      <c r="M47" s="93"/>
      <c r="N47" s="93"/>
      <c r="O47" s="93"/>
      <c r="P47" s="93"/>
      <c r="Q47" s="93"/>
      <c r="R47" s="93"/>
      <c r="S47" s="93"/>
      <c r="T47" s="89" t="str">
        <f>IF(ISBLANK($C47)," ",IF(COUNTBLANK(L47:S47)=COLUMNS(L47:S47),0,(SUM(L47:S47)*(100-'DATA ENTRY'!$G$10)/SUM($L$13:$S$13))+'DATA ENTRY'!$G$10))</f>
        <v xml:space="preserve"> </v>
      </c>
      <c r="U47" s="90" t="str">
        <f t="shared" si="22"/>
        <v xml:space="preserve"> </v>
      </c>
      <c r="V47" s="93"/>
      <c r="W47" s="93"/>
      <c r="X47" s="93"/>
      <c r="Y47" s="93"/>
      <c r="Z47" s="93"/>
      <c r="AA47" s="93"/>
      <c r="AB47" s="89" t="str">
        <f>IF(ISBLANK($C47)," ",IF(COUNTBLANK(V47:AA47)=COLUMNS(V47:AA47),0,(SUM(V47:AA47)*(100-'DATA ENTRY'!$G$10)/SUM($V$13:$AA$13))+'DATA ENTRY'!$G$10))</f>
        <v xml:space="preserve"> </v>
      </c>
      <c r="AC47" s="90" t="str">
        <f t="shared" si="23"/>
        <v xml:space="preserve"> </v>
      </c>
      <c r="AD47" s="93"/>
      <c r="AE47" s="89" t="str">
        <f>IF(ISBLANK(C47)," ",IF(ISBLANK(AD47)=TRUE,0,IF(ISTEXT(AD47)=TRUE,LOOKUP(AD47,remarks),(AD47*(100-'DATA ENTRY'!$G$10)/$AD$13)+'DATA ENTRY'!$G$10)))</f>
        <v xml:space="preserve"> </v>
      </c>
      <c r="AF47" s="91" t="str">
        <f t="shared" si="24"/>
        <v xml:space="preserve"> </v>
      </c>
      <c r="AG47" s="92" t="str">
        <f t="shared" si="25"/>
        <v xml:space="preserve"> </v>
      </c>
      <c r="AH47" s="92" t="str">
        <f t="shared" si="26"/>
        <v xml:space="preserve"> </v>
      </c>
      <c r="AI47" s="92" t="str">
        <f t="shared" si="27"/>
        <v xml:space="preserve"> </v>
      </c>
      <c r="AJ47" s="93"/>
      <c r="AK47" s="93"/>
      <c r="AL47" s="93"/>
      <c r="AM47" s="93"/>
      <c r="AN47" s="93"/>
      <c r="AO47" s="93"/>
      <c r="AP47" s="89" t="str">
        <f>IF(ISBLANK($C47)=TRUE," ",IF(COUNTBLANK(AJ47:AO47)=COLUMNS(AJ47:AO47),0,SUM(AJ47:AO47)*(100-'DATA ENTRY'!$G$10)/SUM($AJ$13:$AO$13)+'DATA ENTRY'!$G$10))</f>
        <v xml:space="preserve"> </v>
      </c>
      <c r="AQ47" s="92" t="str">
        <f t="shared" si="28"/>
        <v xml:space="preserve"> </v>
      </c>
      <c r="AR47" s="93"/>
      <c r="AS47" s="93"/>
      <c r="AT47" s="93"/>
      <c r="AU47" s="93"/>
      <c r="AV47" s="93"/>
      <c r="AW47" s="93"/>
      <c r="AX47" s="93"/>
      <c r="AY47" s="93"/>
      <c r="AZ47" s="89" t="str">
        <f>IF(ISBLANK($C47)=TRUE," ",IF(COUNTBLANK(AR47:AY47)=COLUMNS(AR47:AY47),0,(SUM(AR47:AY47)*(100-'DATA ENTRY'!$G$10)/SUM($AR$13:$AY$13))+'DATA ENTRY'!$G$10))</f>
        <v xml:space="preserve"> </v>
      </c>
      <c r="BA47" s="92" t="str">
        <f t="shared" si="29"/>
        <v xml:space="preserve"> </v>
      </c>
      <c r="BB47" s="93"/>
      <c r="BC47" s="93"/>
      <c r="BD47" s="93"/>
      <c r="BE47" s="93"/>
      <c r="BF47" s="93"/>
      <c r="BG47" s="93"/>
      <c r="BH47" s="89" t="str">
        <f>IF(ISBLANK($C47)=TRUE," ",IF(ISTEXT(AD47)=TRUE,AD47,IF(COUNTBLANK(BB47:BG47)=COLUMNS(BB47:BG47),0,(SUM(BB47:BG47)*(100-'DATA ENTRY'!$G$10)/SUM($BB$13:$BG$13))+'DATA ENTRY'!$G$10)))</f>
        <v xml:space="preserve"> </v>
      </c>
      <c r="BI47" s="92" t="str">
        <f t="shared" si="30"/>
        <v xml:space="preserve"> </v>
      </c>
      <c r="BJ47" s="93"/>
      <c r="BK47" s="89" t="str">
        <f>IF(ISBLANK(C47)=TRUE," ",IF(ISTEXT(AD47)=TRUE,AD47,IF(ISBLANK(BJ47),0,IF(ISTEXT(BJ47)=TRUE,LOOKUP(BJ47,remarks),(BJ47*(100-'DATA ENTRY'!$G$10)/$BJ$13)+'DATA ENTRY'!$G$10))))</f>
        <v xml:space="preserve"> </v>
      </c>
      <c r="BL47" s="92" t="str">
        <f t="shared" si="31"/>
        <v xml:space="preserve"> </v>
      </c>
      <c r="BM47" s="92" t="str">
        <f t="shared" si="32"/>
        <v/>
      </c>
      <c r="BN47" s="92" t="str">
        <f t="shared" si="33"/>
        <v xml:space="preserve"> </v>
      </c>
      <c r="BO47" s="92" t="str">
        <f t="shared" si="34"/>
        <v xml:space="preserve"> </v>
      </c>
      <c r="BP47" s="92" t="str">
        <f t="shared" si="35"/>
        <v xml:space="preserve"> </v>
      </c>
      <c r="BQ47" s="92" t="str">
        <f t="shared" si="17"/>
        <v/>
      </c>
      <c r="BR47" s="89" t="str">
        <f t="shared" si="36"/>
        <v xml:space="preserve"> </v>
      </c>
      <c r="BS47" s="92" t="str">
        <f t="shared" si="37"/>
        <v xml:space="preserve"> </v>
      </c>
      <c r="BT47" s="92" t="str">
        <f t="shared" si="38"/>
        <v xml:space="preserve"> </v>
      </c>
      <c r="BU47" s="54"/>
      <c r="BV47" s="54"/>
      <c r="BW47" s="28"/>
      <c r="BX47" s="28"/>
      <c r="BY47" s="28"/>
      <c r="BZ47" s="28"/>
      <c r="CA47" s="28"/>
      <c r="CB47" s="28"/>
      <c r="CC47" s="28"/>
      <c r="CD47" s="8"/>
      <c r="CE47" s="8"/>
      <c r="CF47" s="8"/>
    </row>
    <row r="48" spans="1:84" ht="34.5" hidden="1" customHeight="1" x14ac:dyDescent="0.3">
      <c r="A48" s="53">
        <f t="shared" si="21"/>
        <v>35</v>
      </c>
      <c r="B48" s="51"/>
      <c r="C48" s="52"/>
      <c r="D48" s="93"/>
      <c r="E48" s="93"/>
      <c r="F48" s="93"/>
      <c r="G48" s="93"/>
      <c r="H48" s="93"/>
      <c r="I48" s="93"/>
      <c r="J48" s="89" t="str">
        <f>IF(ISBLANK($C48)=TRUE," ",IF(COUNTBLANK(D48:I48)=COLUMNS(D48:I48),0,SUM(D48:I48)*(100-'DATA ENTRY'!$G$10)/SUM($D$13:$I$13)+'DATA ENTRY'!$G$10))</f>
        <v xml:space="preserve"> </v>
      </c>
      <c r="K48" s="90" t="str">
        <f t="shared" si="2"/>
        <v xml:space="preserve"> </v>
      </c>
      <c r="L48" s="93"/>
      <c r="M48" s="93"/>
      <c r="N48" s="93"/>
      <c r="O48" s="93"/>
      <c r="P48" s="93"/>
      <c r="Q48" s="93"/>
      <c r="R48" s="93"/>
      <c r="S48" s="93"/>
      <c r="T48" s="89" t="str">
        <f>IF(ISBLANK($C48)," ",IF(COUNTBLANK(L48:S48)=COLUMNS(L48:S48),0,(SUM(L48:S48)*(100-'DATA ENTRY'!$G$10)/SUM($L$13:$S$13))+'DATA ENTRY'!$G$10))</f>
        <v xml:space="preserve"> </v>
      </c>
      <c r="U48" s="90" t="str">
        <f t="shared" si="22"/>
        <v xml:space="preserve"> </v>
      </c>
      <c r="V48" s="93"/>
      <c r="W48" s="93"/>
      <c r="X48" s="93"/>
      <c r="Y48" s="93"/>
      <c r="Z48" s="93"/>
      <c r="AA48" s="93"/>
      <c r="AB48" s="89" t="str">
        <f>IF(ISBLANK($C48)," ",IF(COUNTBLANK(V48:AA48)=COLUMNS(V48:AA48),0,(SUM(V48:AA48)*(100-'DATA ENTRY'!$G$10)/SUM($V$13:$AA$13))+'DATA ENTRY'!$G$10))</f>
        <v xml:space="preserve"> </v>
      </c>
      <c r="AC48" s="90" t="str">
        <f t="shared" si="23"/>
        <v xml:space="preserve"> </v>
      </c>
      <c r="AD48" s="93"/>
      <c r="AE48" s="89" t="str">
        <f>IF(ISBLANK(C48)," ",IF(ISBLANK(AD48)=TRUE,0,IF(ISTEXT(AD48)=TRUE,LOOKUP(AD48,remarks),(AD48*(100-'DATA ENTRY'!$G$10)/$AD$13)+'DATA ENTRY'!$G$10)))</f>
        <v xml:space="preserve"> </v>
      </c>
      <c r="AF48" s="91" t="str">
        <f t="shared" si="24"/>
        <v xml:space="preserve"> </v>
      </c>
      <c r="AG48" s="92" t="str">
        <f t="shared" si="25"/>
        <v xml:space="preserve"> </v>
      </c>
      <c r="AH48" s="92" t="str">
        <f t="shared" si="26"/>
        <v xml:space="preserve"> </v>
      </c>
      <c r="AI48" s="92" t="str">
        <f t="shared" si="27"/>
        <v xml:space="preserve"> </v>
      </c>
      <c r="AJ48" s="93"/>
      <c r="AK48" s="93"/>
      <c r="AL48" s="93"/>
      <c r="AM48" s="93"/>
      <c r="AN48" s="93"/>
      <c r="AO48" s="93"/>
      <c r="AP48" s="89" t="str">
        <f>IF(ISBLANK($C48)=TRUE," ",IF(COUNTBLANK(AJ48:AO48)=COLUMNS(AJ48:AO48),0,SUM(AJ48:AO48)*(100-'DATA ENTRY'!$G$10)/SUM($AJ$13:$AO$13)+'DATA ENTRY'!$G$10))</f>
        <v xml:space="preserve"> </v>
      </c>
      <c r="AQ48" s="92" t="str">
        <f t="shared" si="28"/>
        <v xml:space="preserve"> </v>
      </c>
      <c r="AR48" s="93"/>
      <c r="AS48" s="93"/>
      <c r="AT48" s="93"/>
      <c r="AU48" s="93"/>
      <c r="AV48" s="93"/>
      <c r="AW48" s="93"/>
      <c r="AX48" s="93"/>
      <c r="AY48" s="93"/>
      <c r="AZ48" s="89" t="str">
        <f>IF(ISBLANK($C48)=TRUE," ",IF(COUNTBLANK(AR48:AY48)=COLUMNS(AR48:AY48),0,(SUM(AR48:AY48)*(100-'DATA ENTRY'!$G$10)/SUM($AR$13:$AY$13))+'DATA ENTRY'!$G$10))</f>
        <v xml:space="preserve"> </v>
      </c>
      <c r="BA48" s="92" t="str">
        <f t="shared" si="29"/>
        <v xml:space="preserve"> </v>
      </c>
      <c r="BB48" s="93"/>
      <c r="BC48" s="93"/>
      <c r="BD48" s="93"/>
      <c r="BE48" s="93"/>
      <c r="BF48" s="93"/>
      <c r="BG48" s="93"/>
      <c r="BH48" s="89" t="str">
        <f>IF(ISBLANK($C48)=TRUE," ",IF(ISTEXT(AD48)=TRUE,AD48,IF(COUNTBLANK(BB48:BG48)=COLUMNS(BB48:BG48),0,(SUM(BB48:BG48)*(100-'DATA ENTRY'!$G$10)/SUM($BB$13:$BG$13))+'DATA ENTRY'!$G$10)))</f>
        <v xml:space="preserve"> </v>
      </c>
      <c r="BI48" s="92" t="str">
        <f t="shared" si="30"/>
        <v xml:space="preserve"> </v>
      </c>
      <c r="BJ48" s="93"/>
      <c r="BK48" s="89" t="str">
        <f>IF(ISBLANK(C48)=TRUE," ",IF(ISTEXT(AD48)=TRUE,AD48,IF(ISBLANK(BJ48),0,IF(ISTEXT(BJ48)=TRUE,LOOKUP(BJ48,remarks),(BJ48*(100-'DATA ENTRY'!$G$10)/$BJ$13)+'DATA ENTRY'!$G$10))))</f>
        <v xml:space="preserve"> </v>
      </c>
      <c r="BL48" s="92" t="str">
        <f t="shared" si="31"/>
        <v xml:space="preserve"> </v>
      </c>
      <c r="BM48" s="92" t="str">
        <f t="shared" si="32"/>
        <v/>
      </c>
      <c r="BN48" s="92" t="str">
        <f t="shared" si="33"/>
        <v xml:space="preserve"> </v>
      </c>
      <c r="BO48" s="92" t="str">
        <f t="shared" si="34"/>
        <v xml:space="preserve"> </v>
      </c>
      <c r="BP48" s="92" t="str">
        <f t="shared" si="35"/>
        <v xml:space="preserve"> </v>
      </c>
      <c r="BQ48" s="92" t="str">
        <f t="shared" si="17"/>
        <v/>
      </c>
      <c r="BR48" s="89" t="str">
        <f t="shared" si="36"/>
        <v xml:space="preserve"> </v>
      </c>
      <c r="BS48" s="92" t="str">
        <f t="shared" si="37"/>
        <v xml:space="preserve"> </v>
      </c>
      <c r="BT48" s="92" t="str">
        <f t="shared" si="38"/>
        <v xml:space="preserve"> </v>
      </c>
      <c r="BU48" s="54"/>
      <c r="BV48" s="54"/>
      <c r="BW48" s="28"/>
      <c r="BX48" s="28"/>
      <c r="BY48" s="28"/>
      <c r="BZ48" s="28"/>
      <c r="CA48" s="28"/>
      <c r="CB48" s="28"/>
      <c r="CC48" s="28"/>
      <c r="CD48" s="8"/>
      <c r="CE48" s="8"/>
      <c r="CF48" s="8"/>
    </row>
    <row r="49" spans="1:84" ht="34.5" hidden="1" customHeight="1" x14ac:dyDescent="0.3">
      <c r="A49" s="53">
        <f t="shared" si="21"/>
        <v>36</v>
      </c>
      <c r="B49" s="51"/>
      <c r="C49" s="52"/>
      <c r="D49" s="93"/>
      <c r="E49" s="93"/>
      <c r="F49" s="93"/>
      <c r="G49" s="93"/>
      <c r="H49" s="93"/>
      <c r="I49" s="93"/>
      <c r="J49" s="89" t="str">
        <f>IF(ISBLANK($C49)=TRUE," ",IF(COUNTBLANK(D49:I49)=COLUMNS(D49:I49),0,SUM(D49:I49)*(100-'DATA ENTRY'!$G$10)/SUM($D$13:$I$13)+'DATA ENTRY'!$G$10))</f>
        <v xml:space="preserve"> </v>
      </c>
      <c r="K49" s="90" t="str">
        <f t="shared" si="2"/>
        <v xml:space="preserve"> </v>
      </c>
      <c r="L49" s="93"/>
      <c r="M49" s="93"/>
      <c r="N49" s="93"/>
      <c r="O49" s="93"/>
      <c r="P49" s="93"/>
      <c r="Q49" s="93"/>
      <c r="R49" s="93"/>
      <c r="S49" s="93"/>
      <c r="T49" s="89" t="str">
        <f>IF(ISBLANK($C49)," ",IF(COUNTBLANK(L49:S49)=COLUMNS(L49:S49),0,(SUM(L49:S49)*(100-'DATA ENTRY'!$G$10)/SUM($L$13:$S$13))+'DATA ENTRY'!$G$10))</f>
        <v xml:space="preserve"> </v>
      </c>
      <c r="U49" s="90" t="str">
        <f t="shared" si="22"/>
        <v xml:space="preserve"> </v>
      </c>
      <c r="V49" s="93"/>
      <c r="W49" s="93"/>
      <c r="X49" s="93"/>
      <c r="Y49" s="93"/>
      <c r="Z49" s="93"/>
      <c r="AA49" s="93"/>
      <c r="AB49" s="89" t="str">
        <f>IF(ISBLANK($C49)," ",IF(COUNTBLANK(V49:AA49)=COLUMNS(V49:AA49),0,(SUM(V49:AA49)*(100-'DATA ENTRY'!$G$10)/SUM($V$13:$AA$13))+'DATA ENTRY'!$G$10))</f>
        <v xml:space="preserve"> </v>
      </c>
      <c r="AC49" s="90" t="str">
        <f t="shared" si="23"/>
        <v xml:space="preserve"> </v>
      </c>
      <c r="AD49" s="93"/>
      <c r="AE49" s="89" t="str">
        <f>IF(ISBLANK(C49)," ",IF(ISBLANK(AD49)=TRUE,0,IF(ISTEXT(AD49)=TRUE,LOOKUP(AD49,remarks),(AD49*(100-'DATA ENTRY'!$G$10)/$AD$13)+'DATA ENTRY'!$G$10)))</f>
        <v xml:space="preserve"> </v>
      </c>
      <c r="AF49" s="91" t="str">
        <f t="shared" si="24"/>
        <v xml:space="preserve"> </v>
      </c>
      <c r="AG49" s="92" t="str">
        <f t="shared" si="25"/>
        <v xml:space="preserve"> </v>
      </c>
      <c r="AH49" s="92" t="str">
        <f t="shared" si="26"/>
        <v xml:space="preserve"> </v>
      </c>
      <c r="AI49" s="92" t="str">
        <f t="shared" si="27"/>
        <v xml:space="preserve"> </v>
      </c>
      <c r="AJ49" s="93"/>
      <c r="AK49" s="93"/>
      <c r="AL49" s="93"/>
      <c r="AM49" s="93"/>
      <c r="AN49" s="93"/>
      <c r="AO49" s="93"/>
      <c r="AP49" s="89" t="str">
        <f>IF(ISBLANK($C49)=TRUE," ",IF(COUNTBLANK(AJ49:AO49)=COLUMNS(AJ49:AO49),0,SUM(AJ49:AO49)*(100-'DATA ENTRY'!$G$10)/SUM($AJ$13:$AO$13)+'DATA ENTRY'!$G$10))</f>
        <v xml:space="preserve"> </v>
      </c>
      <c r="AQ49" s="92" t="str">
        <f t="shared" si="28"/>
        <v xml:space="preserve"> </v>
      </c>
      <c r="AR49" s="93"/>
      <c r="AS49" s="93"/>
      <c r="AT49" s="93"/>
      <c r="AU49" s="93"/>
      <c r="AV49" s="93"/>
      <c r="AW49" s="93"/>
      <c r="AX49" s="93"/>
      <c r="AY49" s="93"/>
      <c r="AZ49" s="89" t="str">
        <f>IF(ISBLANK($C49)=TRUE," ",IF(COUNTBLANK(AR49:AY49)=COLUMNS(AR49:AY49),0,(SUM(AR49:AY49)*(100-'DATA ENTRY'!$G$10)/SUM($AR$13:$AY$13))+'DATA ENTRY'!$G$10))</f>
        <v xml:space="preserve"> </v>
      </c>
      <c r="BA49" s="92" t="str">
        <f t="shared" si="29"/>
        <v xml:space="preserve"> </v>
      </c>
      <c r="BB49" s="93"/>
      <c r="BC49" s="93"/>
      <c r="BD49" s="93"/>
      <c r="BE49" s="93"/>
      <c r="BF49" s="93"/>
      <c r="BG49" s="93"/>
      <c r="BH49" s="89" t="str">
        <f>IF(ISBLANK($C49)=TRUE," ",IF(ISTEXT(AD49)=TRUE,AD49,IF(COUNTBLANK(BB49:BG49)=COLUMNS(BB49:BG49),0,(SUM(BB49:BG49)*(100-'DATA ENTRY'!$G$10)/SUM($BB$13:$BG$13))+'DATA ENTRY'!$G$10)))</f>
        <v xml:space="preserve"> </v>
      </c>
      <c r="BI49" s="92" t="str">
        <f t="shared" si="30"/>
        <v xml:space="preserve"> </v>
      </c>
      <c r="BJ49" s="93"/>
      <c r="BK49" s="89" t="str">
        <f>IF(ISBLANK(C49)=TRUE," ",IF(ISTEXT(AD49)=TRUE,AD49,IF(ISBLANK(BJ49),0,IF(ISTEXT(BJ49)=TRUE,LOOKUP(BJ49,remarks),(BJ49*(100-'DATA ENTRY'!$G$10)/$BJ$13)+'DATA ENTRY'!$G$10))))</f>
        <v xml:space="preserve"> </v>
      </c>
      <c r="BL49" s="92" t="str">
        <f t="shared" si="31"/>
        <v xml:space="preserve"> </v>
      </c>
      <c r="BM49" s="92" t="str">
        <f t="shared" si="32"/>
        <v/>
      </c>
      <c r="BN49" s="92" t="str">
        <f t="shared" si="33"/>
        <v xml:space="preserve"> </v>
      </c>
      <c r="BO49" s="92" t="str">
        <f t="shared" si="34"/>
        <v xml:space="preserve"> </v>
      </c>
      <c r="BP49" s="92" t="str">
        <f t="shared" si="35"/>
        <v xml:space="preserve"> </v>
      </c>
      <c r="BQ49" s="92" t="str">
        <f t="shared" si="17"/>
        <v/>
      </c>
      <c r="BR49" s="89" t="str">
        <f t="shared" si="36"/>
        <v xml:space="preserve"> </v>
      </c>
      <c r="BS49" s="92" t="str">
        <f t="shared" si="37"/>
        <v xml:space="preserve"> </v>
      </c>
      <c r="BT49" s="92" t="str">
        <f t="shared" si="38"/>
        <v xml:space="preserve"> </v>
      </c>
      <c r="BU49" s="54"/>
      <c r="BV49" s="54"/>
      <c r="BW49" s="28"/>
      <c r="BX49" s="28"/>
      <c r="BY49" s="28"/>
      <c r="BZ49" s="28"/>
      <c r="CA49" s="28"/>
      <c r="CB49" s="28"/>
      <c r="CC49" s="28"/>
      <c r="CD49" s="8"/>
      <c r="CE49" s="8"/>
      <c r="CF49" s="8"/>
    </row>
    <row r="50" spans="1:84" ht="34.5" hidden="1" customHeight="1" x14ac:dyDescent="0.3">
      <c r="A50" s="53">
        <f t="shared" si="21"/>
        <v>37</v>
      </c>
      <c r="B50" s="51"/>
      <c r="C50" s="52"/>
      <c r="D50" s="93"/>
      <c r="E50" s="93"/>
      <c r="F50" s="93"/>
      <c r="G50" s="93"/>
      <c r="H50" s="93"/>
      <c r="I50" s="93"/>
      <c r="J50" s="89" t="str">
        <f>IF(ISBLANK($C50)=TRUE," ",IF(COUNTBLANK(D50:I50)=COLUMNS(D50:I50),0,SUM(D50:I50)*(100-'DATA ENTRY'!$G$10)/SUM($D$13:$I$13)+'DATA ENTRY'!$G$10))</f>
        <v xml:space="preserve"> </v>
      </c>
      <c r="K50" s="90" t="str">
        <f t="shared" si="2"/>
        <v xml:space="preserve"> </v>
      </c>
      <c r="L50" s="93"/>
      <c r="M50" s="93"/>
      <c r="N50" s="93"/>
      <c r="O50" s="93"/>
      <c r="P50" s="93"/>
      <c r="Q50" s="93"/>
      <c r="R50" s="93"/>
      <c r="S50" s="93"/>
      <c r="T50" s="89" t="str">
        <f>IF(ISBLANK($C50)," ",IF(COUNTBLANK(L50:S50)=COLUMNS(L50:S50),0,(SUM(L50:S50)*(100-'DATA ENTRY'!$G$10)/SUM($L$13:$S$13))+'DATA ENTRY'!$G$10))</f>
        <v xml:space="preserve"> </v>
      </c>
      <c r="U50" s="90" t="str">
        <f t="shared" si="22"/>
        <v xml:space="preserve"> </v>
      </c>
      <c r="V50" s="93"/>
      <c r="W50" s="93"/>
      <c r="X50" s="93"/>
      <c r="Y50" s="93"/>
      <c r="Z50" s="93"/>
      <c r="AA50" s="93"/>
      <c r="AB50" s="89" t="str">
        <f>IF(ISBLANK($C50)," ",IF(COUNTBLANK(V50:AA50)=COLUMNS(V50:AA50),0,(SUM(V50:AA50)*(100-'DATA ENTRY'!$G$10)/SUM($V$13:$AA$13))+'DATA ENTRY'!$G$10))</f>
        <v xml:space="preserve"> </v>
      </c>
      <c r="AC50" s="90" t="str">
        <f t="shared" si="23"/>
        <v xml:space="preserve"> </v>
      </c>
      <c r="AD50" s="93"/>
      <c r="AE50" s="89" t="str">
        <f>IF(ISBLANK(C50)," ",IF(ISBLANK(AD50)=TRUE,0,IF(ISTEXT(AD50)=TRUE,LOOKUP(AD50,remarks),(AD50*(100-'DATA ENTRY'!$G$10)/$AD$13)+'DATA ENTRY'!$G$10)))</f>
        <v xml:space="preserve"> </v>
      </c>
      <c r="AF50" s="91" t="str">
        <f t="shared" si="24"/>
        <v xml:space="preserve"> </v>
      </c>
      <c r="AG50" s="92" t="str">
        <f t="shared" si="25"/>
        <v xml:space="preserve"> </v>
      </c>
      <c r="AH50" s="92" t="str">
        <f t="shared" si="26"/>
        <v xml:space="preserve"> </v>
      </c>
      <c r="AI50" s="92" t="str">
        <f t="shared" si="27"/>
        <v xml:space="preserve"> </v>
      </c>
      <c r="AJ50" s="93"/>
      <c r="AK50" s="93"/>
      <c r="AL50" s="93"/>
      <c r="AM50" s="93"/>
      <c r="AN50" s="93"/>
      <c r="AO50" s="93"/>
      <c r="AP50" s="89" t="str">
        <f>IF(ISBLANK($C50)=TRUE," ",IF(COUNTBLANK(AJ50:AO50)=COLUMNS(AJ50:AO50),0,SUM(AJ50:AO50)*(100-'DATA ENTRY'!$G$10)/SUM($AJ$13:$AO$13)+'DATA ENTRY'!$G$10))</f>
        <v xml:space="preserve"> </v>
      </c>
      <c r="AQ50" s="92" t="str">
        <f t="shared" si="28"/>
        <v xml:space="preserve"> </v>
      </c>
      <c r="AR50" s="93"/>
      <c r="AS50" s="93"/>
      <c r="AT50" s="93"/>
      <c r="AU50" s="93"/>
      <c r="AV50" s="93"/>
      <c r="AW50" s="93"/>
      <c r="AX50" s="93"/>
      <c r="AY50" s="93"/>
      <c r="AZ50" s="89" t="str">
        <f>IF(ISBLANK($C50)=TRUE," ",IF(COUNTBLANK(AR50:AY50)=COLUMNS(AR50:AY50),0,(SUM(AR50:AY50)*(100-'DATA ENTRY'!$G$10)/SUM($AR$13:$AY$13))+'DATA ENTRY'!$G$10))</f>
        <v xml:space="preserve"> </v>
      </c>
      <c r="BA50" s="92" t="str">
        <f t="shared" si="29"/>
        <v xml:space="preserve"> </v>
      </c>
      <c r="BB50" s="93"/>
      <c r="BC50" s="93"/>
      <c r="BD50" s="93"/>
      <c r="BE50" s="93"/>
      <c r="BF50" s="93"/>
      <c r="BG50" s="93"/>
      <c r="BH50" s="89" t="str">
        <f>IF(ISBLANK($C50)=TRUE," ",IF(ISTEXT(AD50)=TRUE,AD50,IF(COUNTBLANK(BB50:BG50)=COLUMNS(BB50:BG50),0,(SUM(BB50:BG50)*(100-'DATA ENTRY'!$G$10)/SUM($BB$13:$BG$13))+'DATA ENTRY'!$G$10)))</f>
        <v xml:space="preserve"> </v>
      </c>
      <c r="BI50" s="92" t="str">
        <f t="shared" si="30"/>
        <v xml:space="preserve"> </v>
      </c>
      <c r="BJ50" s="93"/>
      <c r="BK50" s="89" t="str">
        <f>IF(ISBLANK(C50)=TRUE," ",IF(ISTEXT(AD50)=TRUE,AD50,IF(ISBLANK(BJ50),0,IF(ISTEXT(BJ50)=TRUE,LOOKUP(BJ50,remarks),(BJ50*(100-'DATA ENTRY'!$G$10)/$BJ$13)+'DATA ENTRY'!$G$10))))</f>
        <v xml:space="preserve"> </v>
      </c>
      <c r="BL50" s="92" t="str">
        <f t="shared" si="31"/>
        <v xml:space="preserve"> </v>
      </c>
      <c r="BM50" s="92" t="str">
        <f t="shared" si="32"/>
        <v/>
      </c>
      <c r="BN50" s="92" t="str">
        <f t="shared" si="33"/>
        <v xml:space="preserve"> </v>
      </c>
      <c r="BO50" s="92" t="str">
        <f t="shared" si="34"/>
        <v xml:space="preserve"> </v>
      </c>
      <c r="BP50" s="92" t="str">
        <f t="shared" si="35"/>
        <v xml:space="preserve"> </v>
      </c>
      <c r="BQ50" s="92" t="str">
        <f t="shared" si="17"/>
        <v/>
      </c>
      <c r="BR50" s="89" t="str">
        <f t="shared" si="36"/>
        <v xml:space="preserve"> </v>
      </c>
      <c r="BS50" s="92" t="str">
        <f t="shared" si="37"/>
        <v xml:space="preserve"> </v>
      </c>
      <c r="BT50" s="92" t="str">
        <f t="shared" si="38"/>
        <v xml:space="preserve"> </v>
      </c>
      <c r="BU50" s="54"/>
      <c r="BV50" s="54"/>
      <c r="BW50" s="28"/>
      <c r="BX50" s="28"/>
      <c r="BY50" s="28"/>
      <c r="BZ50" s="28"/>
      <c r="CA50" s="28"/>
      <c r="CB50" s="28"/>
      <c r="CC50" s="28"/>
      <c r="CD50" s="8"/>
      <c r="CE50" s="8"/>
      <c r="CF50" s="8"/>
    </row>
    <row r="51" spans="1:84" ht="34.5" hidden="1" customHeight="1" x14ac:dyDescent="0.3">
      <c r="A51" s="53">
        <f t="shared" si="21"/>
        <v>38</v>
      </c>
      <c r="B51" s="51"/>
      <c r="C51" s="52"/>
      <c r="D51" s="93"/>
      <c r="E51" s="93"/>
      <c r="F51" s="93"/>
      <c r="G51" s="93"/>
      <c r="H51" s="93"/>
      <c r="I51" s="93"/>
      <c r="J51" s="89" t="str">
        <f>IF(ISBLANK($C51)=TRUE," ",IF(COUNTBLANK(D51:I51)=COLUMNS(D51:I51),0,SUM(D51:I51)*(100-'DATA ENTRY'!$G$10)/SUM($D$13:$I$13)+'DATA ENTRY'!$G$10))</f>
        <v xml:space="preserve"> </v>
      </c>
      <c r="K51" s="90" t="str">
        <f t="shared" si="2"/>
        <v xml:space="preserve"> </v>
      </c>
      <c r="L51" s="93"/>
      <c r="M51" s="93"/>
      <c r="N51" s="93"/>
      <c r="O51" s="93"/>
      <c r="P51" s="93"/>
      <c r="Q51" s="93"/>
      <c r="R51" s="93"/>
      <c r="S51" s="93"/>
      <c r="T51" s="89" t="str">
        <f>IF(ISBLANK($C51)," ",IF(COUNTBLANK(L51:S51)=COLUMNS(L51:S51),0,(SUM(L51:S51)*(100-'DATA ENTRY'!$G$10)/SUM($L$13:$S$13))+'DATA ENTRY'!$G$10))</f>
        <v xml:space="preserve"> </v>
      </c>
      <c r="U51" s="90" t="str">
        <f t="shared" si="22"/>
        <v xml:space="preserve"> </v>
      </c>
      <c r="V51" s="93"/>
      <c r="W51" s="93"/>
      <c r="X51" s="93"/>
      <c r="Y51" s="93"/>
      <c r="Z51" s="93"/>
      <c r="AA51" s="93"/>
      <c r="AB51" s="89" t="str">
        <f>IF(ISBLANK($C51)," ",IF(COUNTBLANK(V51:AA51)=COLUMNS(V51:AA51),0,(SUM(V51:AA51)*(100-'DATA ENTRY'!$G$10)/SUM($V$13:$AA$13))+'DATA ENTRY'!$G$10))</f>
        <v xml:space="preserve"> </v>
      </c>
      <c r="AC51" s="90" t="str">
        <f t="shared" si="23"/>
        <v xml:space="preserve"> </v>
      </c>
      <c r="AD51" s="93"/>
      <c r="AE51" s="89" t="str">
        <f>IF(ISBLANK(C51)," ",IF(ISBLANK(AD51)=TRUE,0,IF(ISTEXT(AD51)=TRUE,LOOKUP(AD51,remarks),(AD51*(100-'DATA ENTRY'!$G$10)/$AD$13)+'DATA ENTRY'!$G$10)))</f>
        <v xml:space="preserve"> </v>
      </c>
      <c r="AF51" s="91" t="str">
        <f t="shared" si="24"/>
        <v xml:space="preserve"> </v>
      </c>
      <c r="AG51" s="92" t="str">
        <f t="shared" si="25"/>
        <v xml:space="preserve"> </v>
      </c>
      <c r="AH51" s="92" t="str">
        <f t="shared" si="26"/>
        <v xml:space="preserve"> </v>
      </c>
      <c r="AI51" s="92" t="str">
        <f t="shared" si="27"/>
        <v xml:space="preserve"> </v>
      </c>
      <c r="AJ51" s="93"/>
      <c r="AK51" s="93"/>
      <c r="AL51" s="93"/>
      <c r="AM51" s="93"/>
      <c r="AN51" s="93"/>
      <c r="AO51" s="93"/>
      <c r="AP51" s="89" t="str">
        <f>IF(ISBLANK($C51)=TRUE," ",IF(COUNTBLANK(AJ51:AO51)=COLUMNS(AJ51:AO51),0,SUM(AJ51:AO51)*(100-'DATA ENTRY'!$G$10)/SUM($AJ$13:$AO$13)+'DATA ENTRY'!$G$10))</f>
        <v xml:space="preserve"> </v>
      </c>
      <c r="AQ51" s="92" t="str">
        <f t="shared" si="28"/>
        <v xml:space="preserve"> </v>
      </c>
      <c r="AR51" s="93"/>
      <c r="AS51" s="93"/>
      <c r="AT51" s="93"/>
      <c r="AU51" s="93"/>
      <c r="AV51" s="93"/>
      <c r="AW51" s="93"/>
      <c r="AX51" s="93"/>
      <c r="AY51" s="93"/>
      <c r="AZ51" s="89" t="str">
        <f>IF(ISBLANK($C51)=TRUE," ",IF(COUNTBLANK(AR51:AY51)=COLUMNS(AR51:AY51),0,(SUM(AR51:AY51)*(100-'DATA ENTRY'!$G$10)/SUM($AR$13:$AY$13))+'DATA ENTRY'!$G$10))</f>
        <v xml:space="preserve"> </v>
      </c>
      <c r="BA51" s="92" t="str">
        <f t="shared" si="29"/>
        <v xml:space="preserve"> </v>
      </c>
      <c r="BB51" s="93"/>
      <c r="BC51" s="93"/>
      <c r="BD51" s="93"/>
      <c r="BE51" s="93"/>
      <c r="BF51" s="93"/>
      <c r="BG51" s="93"/>
      <c r="BH51" s="89" t="str">
        <f>IF(ISBLANK($C51)=TRUE," ",IF(ISTEXT(AD51)=TRUE,AD51,IF(COUNTBLANK(BB51:BG51)=COLUMNS(BB51:BG51),0,(SUM(BB51:BG51)*(100-'DATA ENTRY'!$G$10)/SUM($BB$13:$BG$13))+'DATA ENTRY'!$G$10)))</f>
        <v xml:space="preserve"> </v>
      </c>
      <c r="BI51" s="92" t="str">
        <f t="shared" si="30"/>
        <v xml:space="preserve"> </v>
      </c>
      <c r="BJ51" s="93"/>
      <c r="BK51" s="89" t="str">
        <f>IF(ISBLANK(C51)=TRUE," ",IF(ISTEXT(AD51)=TRUE,AD51,IF(ISBLANK(BJ51),0,IF(ISTEXT(BJ51)=TRUE,LOOKUP(BJ51,remarks),(BJ51*(100-'DATA ENTRY'!$G$10)/$BJ$13)+'DATA ENTRY'!$G$10))))</f>
        <v xml:space="preserve"> </v>
      </c>
      <c r="BL51" s="92" t="str">
        <f t="shared" si="31"/>
        <v xml:space="preserve"> </v>
      </c>
      <c r="BM51" s="92" t="str">
        <f t="shared" si="32"/>
        <v/>
      </c>
      <c r="BN51" s="92" t="str">
        <f t="shared" si="33"/>
        <v xml:space="preserve"> </v>
      </c>
      <c r="BO51" s="92" t="str">
        <f t="shared" si="34"/>
        <v xml:space="preserve"> </v>
      </c>
      <c r="BP51" s="92" t="str">
        <f t="shared" si="35"/>
        <v xml:space="preserve"> </v>
      </c>
      <c r="BQ51" s="92" t="str">
        <f t="shared" si="17"/>
        <v/>
      </c>
      <c r="BR51" s="89" t="str">
        <f t="shared" si="36"/>
        <v xml:space="preserve"> </v>
      </c>
      <c r="BS51" s="92" t="str">
        <f t="shared" si="37"/>
        <v xml:space="preserve"> </v>
      </c>
      <c r="BT51" s="92" t="str">
        <f t="shared" si="38"/>
        <v xml:space="preserve"> </v>
      </c>
      <c r="BU51" s="54"/>
      <c r="BV51" s="54"/>
      <c r="BW51" s="28"/>
      <c r="BX51" s="28"/>
      <c r="BY51" s="28"/>
      <c r="BZ51" s="28"/>
      <c r="CA51" s="28"/>
      <c r="CB51" s="28"/>
      <c r="CC51" s="28"/>
      <c r="CD51" s="8"/>
      <c r="CE51" s="8"/>
      <c r="CF51" s="8"/>
    </row>
    <row r="52" spans="1:84" ht="34.5" hidden="1" customHeight="1" x14ac:dyDescent="0.3">
      <c r="A52" s="53">
        <f t="shared" si="21"/>
        <v>39</v>
      </c>
      <c r="B52" s="51"/>
      <c r="C52" s="52"/>
      <c r="D52" s="93"/>
      <c r="E52" s="93"/>
      <c r="F52" s="93"/>
      <c r="G52" s="93"/>
      <c r="H52" s="93"/>
      <c r="I52" s="93"/>
      <c r="J52" s="89" t="str">
        <f>IF(ISBLANK($C52)=TRUE," ",IF(COUNTBLANK(D52:I52)=COLUMNS(D52:I52),0,SUM(D52:I52)*(100-'DATA ENTRY'!$G$10)/SUM($D$13:$I$13)+'DATA ENTRY'!$G$10))</f>
        <v xml:space="preserve"> </v>
      </c>
      <c r="K52" s="90" t="str">
        <f t="shared" si="2"/>
        <v xml:space="preserve"> </v>
      </c>
      <c r="L52" s="93"/>
      <c r="M52" s="93"/>
      <c r="N52" s="93"/>
      <c r="O52" s="93"/>
      <c r="P52" s="93"/>
      <c r="Q52" s="93"/>
      <c r="R52" s="93"/>
      <c r="S52" s="93"/>
      <c r="T52" s="89" t="str">
        <f>IF(ISBLANK($C52)," ",IF(COUNTBLANK(L52:S52)=COLUMNS(L52:S52),0,(SUM(L52:S52)*(100-'DATA ENTRY'!$G$10)/SUM($L$13:$S$13))+'DATA ENTRY'!$G$10))</f>
        <v xml:space="preserve"> </v>
      </c>
      <c r="U52" s="90" t="str">
        <f t="shared" si="22"/>
        <v xml:space="preserve"> </v>
      </c>
      <c r="V52" s="93"/>
      <c r="W52" s="93"/>
      <c r="X52" s="93"/>
      <c r="Y52" s="93"/>
      <c r="Z52" s="93"/>
      <c r="AA52" s="93"/>
      <c r="AB52" s="89" t="str">
        <f>IF(ISBLANK($C52)," ",IF(COUNTBLANK(V52:AA52)=COLUMNS(V52:AA52),0,(SUM(V52:AA52)*(100-'DATA ENTRY'!$G$10)/SUM($V$13:$AA$13))+'DATA ENTRY'!$G$10))</f>
        <v xml:space="preserve"> </v>
      </c>
      <c r="AC52" s="90" t="str">
        <f t="shared" si="23"/>
        <v xml:space="preserve"> </v>
      </c>
      <c r="AD52" s="93"/>
      <c r="AE52" s="89" t="str">
        <f>IF(ISBLANK(C52)," ",IF(ISBLANK(AD52)=TRUE,0,IF(ISTEXT(AD52)=TRUE,LOOKUP(AD52,remarks),(AD52*(100-'DATA ENTRY'!$G$10)/$AD$13)+'DATA ENTRY'!$G$10)))</f>
        <v xml:space="preserve"> </v>
      </c>
      <c r="AF52" s="91" t="str">
        <f t="shared" si="24"/>
        <v xml:space="preserve"> </v>
      </c>
      <c r="AG52" s="92" t="str">
        <f t="shared" si="25"/>
        <v xml:space="preserve"> </v>
      </c>
      <c r="AH52" s="92" t="str">
        <f t="shared" si="26"/>
        <v xml:space="preserve"> </v>
      </c>
      <c r="AI52" s="92" t="str">
        <f t="shared" si="27"/>
        <v xml:space="preserve"> </v>
      </c>
      <c r="AJ52" s="93"/>
      <c r="AK52" s="93"/>
      <c r="AL52" s="93"/>
      <c r="AM52" s="93"/>
      <c r="AN52" s="93"/>
      <c r="AO52" s="93"/>
      <c r="AP52" s="89" t="str">
        <f>IF(ISBLANK($C52)=TRUE," ",IF(COUNTBLANK(AJ52:AO52)=COLUMNS(AJ52:AO52),0,SUM(AJ52:AO52)*(100-'DATA ENTRY'!$G$10)/SUM($AJ$13:$AO$13)+'DATA ENTRY'!$G$10))</f>
        <v xml:space="preserve"> </v>
      </c>
      <c r="AQ52" s="92" t="str">
        <f t="shared" si="28"/>
        <v xml:space="preserve"> </v>
      </c>
      <c r="AR52" s="93"/>
      <c r="AS52" s="93"/>
      <c r="AT52" s="93"/>
      <c r="AU52" s="93"/>
      <c r="AV52" s="93"/>
      <c r="AW52" s="93"/>
      <c r="AX52" s="93"/>
      <c r="AY52" s="93"/>
      <c r="AZ52" s="89" t="str">
        <f>IF(ISBLANK($C52)=TRUE," ",IF(COUNTBLANK(AR52:AY52)=COLUMNS(AR52:AY52),0,(SUM(AR52:AY52)*(100-'DATA ENTRY'!$G$10)/SUM($AR$13:$AY$13))+'DATA ENTRY'!$G$10))</f>
        <v xml:space="preserve"> </v>
      </c>
      <c r="BA52" s="92" t="str">
        <f t="shared" si="29"/>
        <v xml:space="preserve"> </v>
      </c>
      <c r="BB52" s="93"/>
      <c r="BC52" s="93"/>
      <c r="BD52" s="93"/>
      <c r="BE52" s="93"/>
      <c r="BF52" s="93"/>
      <c r="BG52" s="93"/>
      <c r="BH52" s="89" t="str">
        <f>IF(ISBLANK($C52)=TRUE," ",IF(ISTEXT(AD52)=TRUE,AD52,IF(COUNTBLANK(BB52:BG52)=COLUMNS(BB52:BG52),0,(SUM(BB52:BG52)*(100-'DATA ENTRY'!$G$10)/SUM($BB$13:$BG$13))+'DATA ENTRY'!$G$10)))</f>
        <v xml:space="preserve"> </v>
      </c>
      <c r="BI52" s="92" t="str">
        <f t="shared" si="30"/>
        <v xml:space="preserve"> </v>
      </c>
      <c r="BJ52" s="93"/>
      <c r="BK52" s="89" t="str">
        <f>IF(ISBLANK(C52)=TRUE," ",IF(ISTEXT(AD52)=TRUE,AD52,IF(ISBLANK(BJ52),0,IF(ISTEXT(BJ52)=TRUE,LOOKUP(BJ52,remarks),(BJ52*(100-'DATA ENTRY'!$G$10)/$BJ$13)+'DATA ENTRY'!$G$10))))</f>
        <v xml:space="preserve"> </v>
      </c>
      <c r="BL52" s="92" t="str">
        <f t="shared" si="31"/>
        <v xml:space="preserve"> </v>
      </c>
      <c r="BM52" s="92" t="str">
        <f t="shared" si="32"/>
        <v/>
      </c>
      <c r="BN52" s="92" t="str">
        <f t="shared" si="33"/>
        <v xml:space="preserve"> </v>
      </c>
      <c r="BO52" s="92" t="str">
        <f t="shared" si="34"/>
        <v xml:space="preserve"> </v>
      </c>
      <c r="BP52" s="92" t="str">
        <f t="shared" si="35"/>
        <v xml:space="preserve"> </v>
      </c>
      <c r="BQ52" s="92" t="str">
        <f t="shared" si="17"/>
        <v/>
      </c>
      <c r="BR52" s="89" t="str">
        <f t="shared" si="36"/>
        <v xml:space="preserve"> </v>
      </c>
      <c r="BS52" s="92" t="str">
        <f t="shared" si="37"/>
        <v xml:space="preserve"> </v>
      </c>
      <c r="BT52" s="92" t="str">
        <f t="shared" si="38"/>
        <v xml:space="preserve"> </v>
      </c>
      <c r="BU52" s="54"/>
      <c r="BV52" s="54"/>
      <c r="BW52" s="28"/>
      <c r="BX52" s="28"/>
      <c r="BY52" s="28"/>
      <c r="BZ52" s="28"/>
      <c r="CA52" s="28"/>
      <c r="CB52" s="28"/>
      <c r="CC52" s="28"/>
      <c r="CD52" s="8"/>
      <c r="CE52" s="8"/>
      <c r="CF52" s="8"/>
    </row>
    <row r="53" spans="1:84" ht="34.5" hidden="1" customHeight="1" x14ac:dyDescent="0.3">
      <c r="A53" s="53">
        <f t="shared" si="21"/>
        <v>40</v>
      </c>
      <c r="B53" s="51"/>
      <c r="C53" s="52"/>
      <c r="D53" s="93"/>
      <c r="E53" s="93"/>
      <c r="F53" s="93"/>
      <c r="G53" s="93"/>
      <c r="H53" s="93"/>
      <c r="I53" s="93"/>
      <c r="J53" s="89" t="str">
        <f>IF(ISBLANK($C53)=TRUE," ",IF(COUNTBLANK(D53:I53)=COLUMNS(D53:I53),0,SUM(D53:I53)*(100-'DATA ENTRY'!$G$10)/SUM($D$13:$I$13)+'DATA ENTRY'!$G$10))</f>
        <v xml:space="preserve"> </v>
      </c>
      <c r="K53" s="90" t="str">
        <f t="shared" si="2"/>
        <v xml:space="preserve"> </v>
      </c>
      <c r="L53" s="93"/>
      <c r="M53" s="93"/>
      <c r="N53" s="93"/>
      <c r="O53" s="93"/>
      <c r="P53" s="93"/>
      <c r="Q53" s="93"/>
      <c r="R53" s="93"/>
      <c r="S53" s="93"/>
      <c r="T53" s="89" t="str">
        <f>IF(ISBLANK($C53)," ",IF(COUNTBLANK(L53:S53)=COLUMNS(L53:S53),0,(SUM(L53:S53)*(100-'DATA ENTRY'!$G$10)/SUM($L$13:$S$13))+'DATA ENTRY'!$G$10))</f>
        <v xml:space="preserve"> </v>
      </c>
      <c r="U53" s="90" t="str">
        <f t="shared" si="22"/>
        <v xml:space="preserve"> </v>
      </c>
      <c r="V53" s="93"/>
      <c r="W53" s="93"/>
      <c r="X53" s="93"/>
      <c r="Y53" s="93"/>
      <c r="Z53" s="93"/>
      <c r="AA53" s="93"/>
      <c r="AB53" s="89" t="str">
        <f>IF(ISBLANK($C53)," ",IF(COUNTBLANK(V53:AA53)=COLUMNS(V53:AA53),0,(SUM(V53:AA53)*(100-'DATA ENTRY'!$G$10)/SUM($V$13:$AA$13))+'DATA ENTRY'!$G$10))</f>
        <v xml:space="preserve"> </v>
      </c>
      <c r="AC53" s="90" t="str">
        <f t="shared" si="23"/>
        <v xml:space="preserve"> </v>
      </c>
      <c r="AD53" s="93"/>
      <c r="AE53" s="89" t="str">
        <f>IF(ISBLANK(C53)," ",IF(ISBLANK(AD53)=TRUE,0,IF(ISTEXT(AD53)=TRUE,LOOKUP(AD53,remarks),(AD53*(100-'DATA ENTRY'!$G$10)/$AD$13)+'DATA ENTRY'!$G$10)))</f>
        <v xml:space="preserve"> </v>
      </c>
      <c r="AF53" s="91" t="str">
        <f t="shared" si="24"/>
        <v xml:space="preserve"> </v>
      </c>
      <c r="AG53" s="92" t="str">
        <f t="shared" si="25"/>
        <v xml:space="preserve"> </v>
      </c>
      <c r="AH53" s="92" t="str">
        <f t="shared" si="26"/>
        <v xml:space="preserve"> </v>
      </c>
      <c r="AI53" s="92" t="str">
        <f t="shared" si="27"/>
        <v xml:space="preserve"> </v>
      </c>
      <c r="AJ53" s="93"/>
      <c r="AK53" s="93"/>
      <c r="AL53" s="93"/>
      <c r="AM53" s="93"/>
      <c r="AN53" s="93"/>
      <c r="AO53" s="93"/>
      <c r="AP53" s="89" t="str">
        <f>IF(ISBLANK($C53)=TRUE," ",IF(COUNTBLANK(AJ53:AO53)=COLUMNS(AJ53:AO53),0,SUM(AJ53:AO53)*(100-'DATA ENTRY'!$G$10)/SUM($AJ$13:$AO$13)+'DATA ENTRY'!$G$10))</f>
        <v xml:space="preserve"> </v>
      </c>
      <c r="AQ53" s="92" t="str">
        <f t="shared" si="28"/>
        <v xml:space="preserve"> </v>
      </c>
      <c r="AR53" s="93"/>
      <c r="AS53" s="93"/>
      <c r="AT53" s="93"/>
      <c r="AU53" s="93"/>
      <c r="AV53" s="93"/>
      <c r="AW53" s="93"/>
      <c r="AX53" s="93"/>
      <c r="AY53" s="93"/>
      <c r="AZ53" s="89" t="str">
        <f>IF(ISBLANK($C53)=TRUE," ",IF(COUNTBLANK(AR53:AY53)=COLUMNS(AR53:AY53),0,(SUM(AR53:AY53)*(100-'DATA ENTRY'!$G$10)/SUM($AR$13:$AY$13))+'DATA ENTRY'!$G$10))</f>
        <v xml:space="preserve"> </v>
      </c>
      <c r="BA53" s="92" t="str">
        <f t="shared" si="29"/>
        <v xml:space="preserve"> </v>
      </c>
      <c r="BB53" s="93"/>
      <c r="BC53" s="93"/>
      <c r="BD53" s="93"/>
      <c r="BE53" s="93"/>
      <c r="BF53" s="93"/>
      <c r="BG53" s="93"/>
      <c r="BH53" s="89" t="str">
        <f>IF(ISBLANK($C53)=TRUE," ",IF(ISTEXT(AD53)=TRUE,AD53,IF(COUNTBLANK(BB53:BG53)=COLUMNS(BB53:BG53),0,(SUM(BB53:BG53)*(100-'DATA ENTRY'!$G$10)/SUM($BB$13:$BG$13))+'DATA ENTRY'!$G$10)))</f>
        <v xml:space="preserve"> </v>
      </c>
      <c r="BI53" s="92" t="str">
        <f t="shared" si="30"/>
        <v xml:space="preserve"> </v>
      </c>
      <c r="BJ53" s="93"/>
      <c r="BK53" s="89" t="str">
        <f>IF(ISBLANK(C53)=TRUE," ",IF(ISTEXT(AD53)=TRUE,AD53,IF(ISBLANK(BJ53),0,IF(ISTEXT(BJ53)=TRUE,LOOKUP(BJ53,remarks),(BJ53*(100-'DATA ENTRY'!$G$10)/$BJ$13)+'DATA ENTRY'!$G$10))))</f>
        <v xml:space="preserve"> </v>
      </c>
      <c r="BL53" s="92" t="str">
        <f t="shared" si="31"/>
        <v xml:space="preserve"> </v>
      </c>
      <c r="BM53" s="92" t="str">
        <f t="shared" si="32"/>
        <v/>
      </c>
      <c r="BN53" s="92" t="str">
        <f t="shared" si="33"/>
        <v xml:space="preserve"> </v>
      </c>
      <c r="BO53" s="92" t="str">
        <f t="shared" si="34"/>
        <v xml:space="preserve"> </v>
      </c>
      <c r="BP53" s="92" t="str">
        <f t="shared" si="35"/>
        <v xml:space="preserve"> </v>
      </c>
      <c r="BQ53" s="92" t="str">
        <f t="shared" si="17"/>
        <v/>
      </c>
      <c r="BR53" s="89" t="str">
        <f t="shared" si="36"/>
        <v xml:space="preserve"> </v>
      </c>
      <c r="BS53" s="92" t="str">
        <f t="shared" si="37"/>
        <v xml:space="preserve"> </v>
      </c>
      <c r="BT53" s="92" t="str">
        <f t="shared" si="38"/>
        <v xml:space="preserve"> </v>
      </c>
      <c r="BU53" s="54"/>
      <c r="BV53" s="54"/>
      <c r="BW53" s="28"/>
      <c r="BX53" s="28"/>
      <c r="BY53" s="28"/>
      <c r="BZ53" s="28"/>
      <c r="CA53" s="28"/>
      <c r="CB53" s="28"/>
      <c r="CC53" s="28"/>
      <c r="CD53" s="8"/>
      <c r="CE53" s="8"/>
      <c r="CF53" s="8"/>
    </row>
    <row r="54" spans="1:84" ht="34.5" hidden="1" customHeight="1" x14ac:dyDescent="0.3">
      <c r="A54" s="53">
        <f t="shared" si="21"/>
        <v>41</v>
      </c>
      <c r="B54" s="51"/>
      <c r="C54" s="52"/>
      <c r="D54" s="93"/>
      <c r="E54" s="93"/>
      <c r="F54" s="93"/>
      <c r="G54" s="93"/>
      <c r="H54" s="93"/>
      <c r="I54" s="93"/>
      <c r="J54" s="89" t="str">
        <f>IF(ISBLANK($C54)=TRUE," ",IF(COUNTBLANK(D54:I54)=COLUMNS(D54:I54),0,SUM(D54:I54)*(100-'DATA ENTRY'!$G$10)/SUM($D$13:$I$13)+'DATA ENTRY'!$G$10))</f>
        <v xml:space="preserve"> </v>
      </c>
      <c r="K54" s="90" t="str">
        <f t="shared" si="2"/>
        <v xml:space="preserve"> </v>
      </c>
      <c r="L54" s="93"/>
      <c r="M54" s="93"/>
      <c r="N54" s="93"/>
      <c r="O54" s="93"/>
      <c r="P54" s="93"/>
      <c r="Q54" s="93"/>
      <c r="R54" s="93"/>
      <c r="S54" s="93"/>
      <c r="T54" s="89" t="str">
        <f>IF(ISBLANK($C54)," ",IF(COUNTBLANK(L54:S54)=COLUMNS(L54:S54),0,(SUM(L54:S54)*(100-'DATA ENTRY'!$G$10)/SUM($L$13:$S$13))+'DATA ENTRY'!$G$10))</f>
        <v xml:space="preserve"> </v>
      </c>
      <c r="U54" s="90" t="str">
        <f t="shared" si="22"/>
        <v xml:space="preserve"> </v>
      </c>
      <c r="V54" s="93"/>
      <c r="W54" s="93"/>
      <c r="X54" s="93"/>
      <c r="Y54" s="93"/>
      <c r="Z54" s="93"/>
      <c r="AA54" s="93"/>
      <c r="AB54" s="89" t="str">
        <f>IF(ISBLANK($C54)," ",IF(COUNTBLANK(V54:AA54)=COLUMNS(V54:AA54),0,(SUM(V54:AA54)*(100-'DATA ENTRY'!$G$10)/SUM($V$13:$AA$13))+'DATA ENTRY'!$G$10))</f>
        <v xml:space="preserve"> </v>
      </c>
      <c r="AC54" s="90" t="str">
        <f t="shared" si="23"/>
        <v xml:space="preserve"> </v>
      </c>
      <c r="AD54" s="93"/>
      <c r="AE54" s="89" t="str">
        <f>IF(ISBLANK(C54)," ",IF(ISBLANK(AD54)=TRUE,0,IF(ISTEXT(AD54)=TRUE,LOOKUP(AD54,remarks),(AD54*(100-'DATA ENTRY'!$G$10)/$AD$13)+'DATA ENTRY'!$G$10)))</f>
        <v xml:space="preserve"> </v>
      </c>
      <c r="AF54" s="91" t="str">
        <f t="shared" si="24"/>
        <v xml:space="preserve"> </v>
      </c>
      <c r="AG54" s="92" t="str">
        <f t="shared" si="25"/>
        <v xml:space="preserve"> </v>
      </c>
      <c r="AH54" s="92" t="str">
        <f t="shared" si="26"/>
        <v xml:space="preserve"> </v>
      </c>
      <c r="AI54" s="92" t="str">
        <f t="shared" si="27"/>
        <v xml:space="preserve"> </v>
      </c>
      <c r="AJ54" s="93"/>
      <c r="AK54" s="93"/>
      <c r="AL54" s="93"/>
      <c r="AM54" s="93"/>
      <c r="AN54" s="93"/>
      <c r="AO54" s="93"/>
      <c r="AP54" s="89" t="str">
        <f>IF(ISBLANK($C54)=TRUE," ",IF(COUNTBLANK(AJ54:AO54)=COLUMNS(AJ54:AO54),0,SUM(AJ54:AO54)*(100-'DATA ENTRY'!$G$10)/SUM($AJ$13:$AO$13)+'DATA ENTRY'!$G$10))</f>
        <v xml:space="preserve"> </v>
      </c>
      <c r="AQ54" s="92" t="str">
        <f t="shared" si="28"/>
        <v xml:space="preserve"> </v>
      </c>
      <c r="AR54" s="93"/>
      <c r="AS54" s="93"/>
      <c r="AT54" s="93"/>
      <c r="AU54" s="93"/>
      <c r="AV54" s="93"/>
      <c r="AW54" s="93"/>
      <c r="AX54" s="93"/>
      <c r="AY54" s="93"/>
      <c r="AZ54" s="89" t="str">
        <f>IF(ISBLANK($C54)=TRUE," ",IF(COUNTBLANK(AR54:AY54)=COLUMNS(AR54:AY54),0,(SUM(AR54:AY54)*(100-'DATA ENTRY'!$G$10)/SUM($AR$13:$AY$13))+'DATA ENTRY'!$G$10))</f>
        <v xml:space="preserve"> </v>
      </c>
      <c r="BA54" s="92" t="str">
        <f t="shared" si="29"/>
        <v xml:space="preserve"> </v>
      </c>
      <c r="BB54" s="93"/>
      <c r="BC54" s="93"/>
      <c r="BD54" s="93"/>
      <c r="BE54" s="93"/>
      <c r="BF54" s="93"/>
      <c r="BG54" s="93"/>
      <c r="BH54" s="89" t="str">
        <f>IF(ISBLANK($C54)=TRUE," ",IF(ISTEXT(AD54)=TRUE,AD54,IF(COUNTBLANK(BB54:BG54)=COLUMNS(BB54:BG54),0,(SUM(BB54:BG54)*(100-'DATA ENTRY'!$G$10)/SUM($BB$13:$BG$13))+'DATA ENTRY'!$G$10)))</f>
        <v xml:space="preserve"> </v>
      </c>
      <c r="BI54" s="92" t="str">
        <f t="shared" si="30"/>
        <v xml:space="preserve"> </v>
      </c>
      <c r="BJ54" s="93"/>
      <c r="BK54" s="89" t="str">
        <f>IF(ISBLANK(C54)=TRUE," ",IF(ISTEXT(AD54)=TRUE,AD54,IF(ISBLANK(BJ54),0,IF(ISTEXT(BJ54)=TRUE,LOOKUP(BJ54,remarks),(BJ54*(100-'DATA ENTRY'!$G$10)/$BJ$13)+'DATA ENTRY'!$G$10))))</f>
        <v xml:space="preserve"> </v>
      </c>
      <c r="BL54" s="92" t="str">
        <f t="shared" si="31"/>
        <v xml:space="preserve"> </v>
      </c>
      <c r="BM54" s="92" t="str">
        <f t="shared" si="32"/>
        <v/>
      </c>
      <c r="BN54" s="92" t="str">
        <f t="shared" si="33"/>
        <v xml:space="preserve"> </v>
      </c>
      <c r="BO54" s="92" t="str">
        <f t="shared" si="34"/>
        <v xml:space="preserve"> </v>
      </c>
      <c r="BP54" s="92" t="str">
        <f t="shared" si="35"/>
        <v xml:space="preserve"> </v>
      </c>
      <c r="BQ54" s="92" t="str">
        <f t="shared" si="17"/>
        <v/>
      </c>
      <c r="BR54" s="89" t="str">
        <f t="shared" si="36"/>
        <v xml:space="preserve"> </v>
      </c>
      <c r="BS54" s="92" t="str">
        <f t="shared" si="37"/>
        <v xml:space="preserve"> </v>
      </c>
      <c r="BT54" s="92" t="str">
        <f t="shared" si="38"/>
        <v xml:space="preserve"> </v>
      </c>
      <c r="BU54" s="54"/>
      <c r="BV54" s="54"/>
      <c r="BW54" s="28"/>
      <c r="BX54" s="28"/>
      <c r="BY54" s="28"/>
      <c r="BZ54" s="28"/>
      <c r="CA54" s="28"/>
      <c r="CB54" s="28"/>
      <c r="CC54" s="28"/>
      <c r="CD54" s="8"/>
      <c r="CE54" s="8"/>
      <c r="CF54" s="8"/>
    </row>
    <row r="55" spans="1:84" ht="34.5" hidden="1" customHeight="1" x14ac:dyDescent="0.3">
      <c r="A55" s="53">
        <f t="shared" si="21"/>
        <v>42</v>
      </c>
      <c r="B55" s="51"/>
      <c r="C55" s="52"/>
      <c r="D55" s="93"/>
      <c r="E55" s="93"/>
      <c r="F55" s="93"/>
      <c r="G55" s="93"/>
      <c r="H55" s="93"/>
      <c r="I55" s="93"/>
      <c r="J55" s="89" t="str">
        <f>IF(ISBLANK($C55)=TRUE," ",IF(COUNTBLANK(D55:I55)=COLUMNS(D55:I55),0,SUM(D55:I55)*(100-'DATA ENTRY'!$G$10)/SUM($D$13:$I$13)+'DATA ENTRY'!$G$10))</f>
        <v xml:space="preserve"> </v>
      </c>
      <c r="K55" s="90" t="str">
        <f t="shared" si="2"/>
        <v xml:space="preserve"> </v>
      </c>
      <c r="L55" s="93"/>
      <c r="M55" s="93"/>
      <c r="N55" s="93"/>
      <c r="O55" s="93"/>
      <c r="P55" s="93"/>
      <c r="Q55" s="93"/>
      <c r="R55" s="93"/>
      <c r="S55" s="93"/>
      <c r="T55" s="89" t="str">
        <f>IF(ISBLANK($C55)," ",IF(COUNTBLANK(L55:S55)=COLUMNS(L55:S55),0,(SUM(L55:S55)*(100-'DATA ENTRY'!$G$10)/SUM($L$13:$S$13))+'DATA ENTRY'!$G$10))</f>
        <v xml:space="preserve"> </v>
      </c>
      <c r="U55" s="90" t="str">
        <f t="shared" si="22"/>
        <v xml:space="preserve"> </v>
      </c>
      <c r="V55" s="93"/>
      <c r="W55" s="93"/>
      <c r="X55" s="93"/>
      <c r="Y55" s="93"/>
      <c r="Z55" s="93"/>
      <c r="AA55" s="93"/>
      <c r="AB55" s="89" t="str">
        <f>IF(ISBLANK($C55)," ",IF(COUNTBLANK(V55:AA55)=COLUMNS(V55:AA55),0,(SUM(V55:AA55)*(100-'DATA ENTRY'!$G$10)/SUM($V$13:$AA$13))+'DATA ENTRY'!$G$10))</f>
        <v xml:space="preserve"> </v>
      </c>
      <c r="AC55" s="90" t="str">
        <f t="shared" si="23"/>
        <v xml:space="preserve"> </v>
      </c>
      <c r="AD55" s="93"/>
      <c r="AE55" s="89" t="str">
        <f>IF(ISBLANK(C55)," ",IF(ISBLANK(AD55)=TRUE,0,IF(ISTEXT(AD55)=TRUE,LOOKUP(AD55,remarks),(AD55*(100-'DATA ENTRY'!$G$10)/$AD$13)+'DATA ENTRY'!$G$10)))</f>
        <v xml:space="preserve"> </v>
      </c>
      <c r="AF55" s="91" t="str">
        <f t="shared" si="24"/>
        <v xml:space="preserve"> </v>
      </c>
      <c r="AG55" s="92" t="str">
        <f t="shared" si="25"/>
        <v xml:space="preserve"> </v>
      </c>
      <c r="AH55" s="92" t="str">
        <f t="shared" si="26"/>
        <v xml:space="preserve"> </v>
      </c>
      <c r="AI55" s="92" t="str">
        <f t="shared" si="27"/>
        <v xml:space="preserve"> </v>
      </c>
      <c r="AJ55" s="93"/>
      <c r="AK55" s="93"/>
      <c r="AL55" s="93"/>
      <c r="AM55" s="93"/>
      <c r="AN55" s="93"/>
      <c r="AO55" s="93"/>
      <c r="AP55" s="89" t="str">
        <f>IF(ISBLANK($C55)=TRUE," ",IF(COUNTBLANK(AJ55:AO55)=COLUMNS(AJ55:AO55),0,SUM(AJ55:AO55)*(100-'DATA ENTRY'!$G$10)/SUM($AJ$13:$AO$13)+'DATA ENTRY'!$G$10))</f>
        <v xml:space="preserve"> </v>
      </c>
      <c r="AQ55" s="92" t="str">
        <f t="shared" si="28"/>
        <v xml:space="preserve"> </v>
      </c>
      <c r="AR55" s="93"/>
      <c r="AS55" s="93"/>
      <c r="AT55" s="93"/>
      <c r="AU55" s="93"/>
      <c r="AV55" s="93"/>
      <c r="AW55" s="93"/>
      <c r="AX55" s="93"/>
      <c r="AY55" s="93"/>
      <c r="AZ55" s="89" t="str">
        <f>IF(ISBLANK($C55)=TRUE," ",IF(COUNTBLANK(AR55:AY55)=COLUMNS(AR55:AY55),0,(SUM(AR55:AY55)*(100-'DATA ENTRY'!$G$10)/SUM($AR$13:$AY$13))+'DATA ENTRY'!$G$10))</f>
        <v xml:space="preserve"> </v>
      </c>
      <c r="BA55" s="92" t="str">
        <f t="shared" si="29"/>
        <v xml:space="preserve"> </v>
      </c>
      <c r="BB55" s="93"/>
      <c r="BC55" s="93"/>
      <c r="BD55" s="93"/>
      <c r="BE55" s="93"/>
      <c r="BF55" s="93"/>
      <c r="BG55" s="93"/>
      <c r="BH55" s="89" t="str">
        <f>IF(ISBLANK($C55)=TRUE," ",IF(ISTEXT(AD55)=TRUE,AD55,IF(COUNTBLANK(BB55:BG55)=COLUMNS(BB55:BG55),0,(SUM(BB55:BG55)*(100-'DATA ENTRY'!$G$10)/SUM($BB$13:$BG$13))+'DATA ENTRY'!$G$10)))</f>
        <v xml:space="preserve"> </v>
      </c>
      <c r="BI55" s="92" t="str">
        <f t="shared" si="30"/>
        <v xml:space="preserve"> </v>
      </c>
      <c r="BJ55" s="93"/>
      <c r="BK55" s="89" t="str">
        <f>IF(ISBLANK(C55)=TRUE," ",IF(ISTEXT(AD55)=TRUE,AD55,IF(ISBLANK(BJ55),0,IF(ISTEXT(BJ55)=TRUE,LOOKUP(BJ55,remarks),(BJ55*(100-'DATA ENTRY'!$G$10)/$BJ$13)+'DATA ENTRY'!$G$10))))</f>
        <v xml:space="preserve"> </v>
      </c>
      <c r="BL55" s="92" t="str">
        <f t="shared" si="31"/>
        <v xml:space="preserve"> </v>
      </c>
      <c r="BM55" s="92" t="str">
        <f t="shared" si="32"/>
        <v/>
      </c>
      <c r="BN55" s="92" t="str">
        <f t="shared" si="33"/>
        <v xml:space="preserve"> </v>
      </c>
      <c r="BO55" s="92" t="str">
        <f t="shared" si="34"/>
        <v xml:space="preserve"> </v>
      </c>
      <c r="BP55" s="92" t="str">
        <f t="shared" si="35"/>
        <v xml:space="preserve"> </v>
      </c>
      <c r="BQ55" s="92" t="str">
        <f t="shared" si="17"/>
        <v/>
      </c>
      <c r="BR55" s="89" t="str">
        <f t="shared" si="36"/>
        <v xml:space="preserve"> </v>
      </c>
      <c r="BS55" s="92" t="str">
        <f t="shared" si="37"/>
        <v xml:space="preserve"> </v>
      </c>
      <c r="BT55" s="92" t="str">
        <f t="shared" si="38"/>
        <v xml:space="preserve"> </v>
      </c>
      <c r="BU55" s="54"/>
      <c r="BV55" s="54"/>
      <c r="BW55" s="28"/>
      <c r="BX55" s="28"/>
      <c r="BY55" s="28"/>
      <c r="BZ55" s="28"/>
      <c r="CA55" s="28"/>
      <c r="CB55" s="28"/>
      <c r="CC55" s="28"/>
      <c r="CD55" s="8"/>
      <c r="CE55" s="8"/>
      <c r="CF55" s="8"/>
    </row>
    <row r="56" spans="1:84" ht="34.5" hidden="1" customHeight="1" x14ac:dyDescent="0.3">
      <c r="A56" s="53">
        <f t="shared" si="21"/>
        <v>43</v>
      </c>
      <c r="B56" s="51"/>
      <c r="C56" s="52"/>
      <c r="D56" s="93"/>
      <c r="E56" s="93"/>
      <c r="F56" s="93"/>
      <c r="G56" s="93"/>
      <c r="H56" s="93"/>
      <c r="I56" s="93"/>
      <c r="J56" s="89" t="str">
        <f>IF(ISBLANK($C56)=TRUE," ",IF(COUNTBLANK(D56:I56)=COLUMNS(D56:I56),0,SUM(D56:I56)*(100-'DATA ENTRY'!$G$10)/SUM($D$13:$I$13)+'DATA ENTRY'!$G$10))</f>
        <v xml:space="preserve"> </v>
      </c>
      <c r="K56" s="90" t="str">
        <f t="shared" si="2"/>
        <v xml:space="preserve"> </v>
      </c>
      <c r="L56" s="93"/>
      <c r="M56" s="93"/>
      <c r="N56" s="93"/>
      <c r="O56" s="93"/>
      <c r="P56" s="93"/>
      <c r="Q56" s="93"/>
      <c r="R56" s="93"/>
      <c r="S56" s="93"/>
      <c r="T56" s="89" t="str">
        <f>IF(ISBLANK($C56)," ",IF(COUNTBLANK(L56:S56)=COLUMNS(L56:S56),0,(SUM(L56:S56)*(100-'DATA ENTRY'!$G$10)/SUM($L$13:$S$13))+'DATA ENTRY'!$G$10))</f>
        <v xml:space="preserve"> </v>
      </c>
      <c r="U56" s="90" t="str">
        <f t="shared" si="22"/>
        <v xml:space="preserve"> </v>
      </c>
      <c r="V56" s="93"/>
      <c r="W56" s="93"/>
      <c r="X56" s="93"/>
      <c r="Y56" s="93"/>
      <c r="Z56" s="93"/>
      <c r="AA56" s="93"/>
      <c r="AB56" s="89" t="str">
        <f>IF(ISBLANK($C56)," ",IF(COUNTBLANK(V56:AA56)=COLUMNS(V56:AA56),0,(SUM(V56:AA56)*(100-'DATA ENTRY'!$G$10)/SUM($V$13:$AA$13))+'DATA ENTRY'!$G$10))</f>
        <v xml:space="preserve"> </v>
      </c>
      <c r="AC56" s="90" t="str">
        <f t="shared" si="23"/>
        <v xml:space="preserve"> </v>
      </c>
      <c r="AD56" s="93"/>
      <c r="AE56" s="89" t="str">
        <f>IF(ISBLANK(C56)," ",IF(ISBLANK(AD56)=TRUE,0,IF(ISTEXT(AD56)=TRUE,LOOKUP(AD56,remarks),(AD56*(100-'DATA ENTRY'!$G$10)/$AD$13)+'DATA ENTRY'!$G$10)))</f>
        <v xml:space="preserve"> </v>
      </c>
      <c r="AF56" s="91" t="str">
        <f t="shared" si="24"/>
        <v xml:space="preserve"> </v>
      </c>
      <c r="AG56" s="92" t="str">
        <f t="shared" si="25"/>
        <v xml:space="preserve"> </v>
      </c>
      <c r="AH56" s="92" t="str">
        <f t="shared" si="26"/>
        <v xml:space="preserve"> </v>
      </c>
      <c r="AI56" s="92" t="str">
        <f t="shared" si="27"/>
        <v xml:space="preserve"> </v>
      </c>
      <c r="AJ56" s="93"/>
      <c r="AK56" s="93"/>
      <c r="AL56" s="93"/>
      <c r="AM56" s="93"/>
      <c r="AN56" s="93"/>
      <c r="AO56" s="93"/>
      <c r="AP56" s="89" t="str">
        <f>IF(ISBLANK($C56)=TRUE," ",IF(COUNTBLANK(AJ56:AO56)=COLUMNS(AJ56:AO56),0,SUM(AJ56:AO56)*(100-'DATA ENTRY'!$G$10)/SUM($AJ$13:$AO$13)+'DATA ENTRY'!$G$10))</f>
        <v xml:space="preserve"> </v>
      </c>
      <c r="AQ56" s="92" t="str">
        <f t="shared" si="28"/>
        <v xml:space="preserve"> </v>
      </c>
      <c r="AR56" s="93"/>
      <c r="AS56" s="93"/>
      <c r="AT56" s="93"/>
      <c r="AU56" s="93"/>
      <c r="AV56" s="93"/>
      <c r="AW56" s="93"/>
      <c r="AX56" s="93"/>
      <c r="AY56" s="93"/>
      <c r="AZ56" s="89" t="str">
        <f>IF(ISBLANK($C56)=TRUE," ",IF(COUNTBLANK(AR56:AY56)=COLUMNS(AR56:AY56),0,(SUM(AR56:AY56)*(100-'DATA ENTRY'!$G$10)/SUM($AR$13:$AY$13))+'DATA ENTRY'!$G$10))</f>
        <v xml:space="preserve"> </v>
      </c>
      <c r="BA56" s="92" t="str">
        <f t="shared" si="29"/>
        <v xml:space="preserve"> </v>
      </c>
      <c r="BB56" s="93"/>
      <c r="BC56" s="93"/>
      <c r="BD56" s="93"/>
      <c r="BE56" s="93"/>
      <c r="BF56" s="93"/>
      <c r="BG56" s="93"/>
      <c r="BH56" s="89" t="str">
        <f>IF(ISBLANK($C56)=TRUE," ",IF(ISTEXT(AD56)=TRUE,AD56,IF(COUNTBLANK(BB56:BG56)=COLUMNS(BB56:BG56),0,(SUM(BB56:BG56)*(100-'DATA ENTRY'!$G$10)/SUM($BB$13:$BG$13))+'DATA ENTRY'!$G$10)))</f>
        <v xml:space="preserve"> </v>
      </c>
      <c r="BI56" s="92" t="str">
        <f t="shared" si="30"/>
        <v xml:space="preserve"> </v>
      </c>
      <c r="BJ56" s="93"/>
      <c r="BK56" s="89" t="str">
        <f>IF(ISBLANK(C56)=TRUE," ",IF(ISTEXT(AD56)=TRUE,AD56,IF(ISBLANK(BJ56),0,IF(ISTEXT(BJ56)=TRUE,LOOKUP(BJ56,remarks),(BJ56*(100-'DATA ENTRY'!$G$10)/$BJ$13)+'DATA ENTRY'!$G$10))))</f>
        <v xml:space="preserve"> </v>
      </c>
      <c r="BL56" s="92" t="str">
        <f t="shared" si="31"/>
        <v xml:space="preserve"> </v>
      </c>
      <c r="BM56" s="92" t="str">
        <f t="shared" si="32"/>
        <v/>
      </c>
      <c r="BN56" s="92" t="str">
        <f t="shared" si="33"/>
        <v xml:space="preserve"> </v>
      </c>
      <c r="BO56" s="92" t="str">
        <f t="shared" si="34"/>
        <v xml:space="preserve"> </v>
      </c>
      <c r="BP56" s="92" t="str">
        <f t="shared" si="35"/>
        <v xml:space="preserve"> </v>
      </c>
      <c r="BQ56" s="92" t="str">
        <f t="shared" si="17"/>
        <v/>
      </c>
      <c r="BR56" s="89" t="str">
        <f t="shared" si="36"/>
        <v xml:space="preserve"> </v>
      </c>
      <c r="BS56" s="92" t="str">
        <f t="shared" si="37"/>
        <v xml:space="preserve"> </v>
      </c>
      <c r="BT56" s="92" t="str">
        <f t="shared" si="38"/>
        <v xml:space="preserve"> </v>
      </c>
      <c r="BU56" s="54"/>
      <c r="BV56" s="54"/>
      <c r="BW56" s="28"/>
      <c r="BX56" s="28"/>
      <c r="BY56" s="28"/>
      <c r="BZ56" s="28"/>
      <c r="CA56" s="28"/>
      <c r="CB56" s="28"/>
      <c r="CC56" s="28"/>
      <c r="CD56" s="8"/>
      <c r="CE56" s="8"/>
      <c r="CF56" s="8"/>
    </row>
    <row r="57" spans="1:84" ht="34.5" hidden="1" customHeight="1" x14ac:dyDescent="0.3">
      <c r="A57" s="53">
        <f t="shared" si="21"/>
        <v>44</v>
      </c>
      <c r="B57" s="51"/>
      <c r="C57" s="52"/>
      <c r="D57" s="93"/>
      <c r="E57" s="93"/>
      <c r="F57" s="93"/>
      <c r="G57" s="93"/>
      <c r="H57" s="93"/>
      <c r="I57" s="93"/>
      <c r="J57" s="89" t="str">
        <f>IF(ISBLANK($C57)=TRUE," ",IF(COUNTBLANK(D57:I57)=COLUMNS(D57:I57),0,SUM(D57:I57)*(100-'DATA ENTRY'!$G$10)/SUM($D$13:$I$13)+'DATA ENTRY'!$G$10))</f>
        <v xml:space="preserve"> </v>
      </c>
      <c r="K57" s="90" t="str">
        <f t="shared" si="2"/>
        <v xml:space="preserve"> </v>
      </c>
      <c r="L57" s="93"/>
      <c r="M57" s="93"/>
      <c r="N57" s="93"/>
      <c r="O57" s="93"/>
      <c r="P57" s="93"/>
      <c r="Q57" s="93"/>
      <c r="R57" s="93"/>
      <c r="S57" s="93"/>
      <c r="T57" s="89" t="str">
        <f>IF(ISBLANK($C57)," ",IF(COUNTBLANK(L57:S57)=COLUMNS(L57:S57),0,(SUM(L57:S57)*(100-'DATA ENTRY'!$G$10)/SUM($L$13:$S$13))+'DATA ENTRY'!$G$10))</f>
        <v xml:space="preserve"> </v>
      </c>
      <c r="U57" s="90" t="str">
        <f t="shared" si="22"/>
        <v xml:space="preserve"> </v>
      </c>
      <c r="V57" s="93"/>
      <c r="W57" s="93"/>
      <c r="X57" s="93"/>
      <c r="Y57" s="93"/>
      <c r="Z57" s="93"/>
      <c r="AA57" s="93"/>
      <c r="AB57" s="89" t="str">
        <f>IF(ISBLANK($C57)," ",IF(COUNTBLANK(V57:AA57)=COLUMNS(V57:AA57),0,(SUM(V57:AA57)*(100-'DATA ENTRY'!$G$10)/SUM($V$13:$AA$13))+'DATA ENTRY'!$G$10))</f>
        <v xml:space="preserve"> </v>
      </c>
      <c r="AC57" s="90" t="str">
        <f t="shared" si="23"/>
        <v xml:space="preserve"> </v>
      </c>
      <c r="AD57" s="93"/>
      <c r="AE57" s="89" t="str">
        <f>IF(ISBLANK(C57)," ",IF(ISBLANK(AD57)=TRUE,0,IF(ISTEXT(AD57)=TRUE,LOOKUP(AD57,remarks),(AD57*(100-'DATA ENTRY'!$G$10)/$AD$13)+'DATA ENTRY'!$G$10)))</f>
        <v xml:space="preserve"> </v>
      </c>
      <c r="AF57" s="91" t="str">
        <f t="shared" si="24"/>
        <v xml:space="preserve"> </v>
      </c>
      <c r="AG57" s="92" t="str">
        <f t="shared" si="25"/>
        <v xml:space="preserve"> </v>
      </c>
      <c r="AH57" s="92" t="str">
        <f t="shared" si="26"/>
        <v xml:space="preserve"> </v>
      </c>
      <c r="AI57" s="92" t="str">
        <f t="shared" si="27"/>
        <v xml:space="preserve"> </v>
      </c>
      <c r="AJ57" s="93"/>
      <c r="AK57" s="93"/>
      <c r="AL57" s="93"/>
      <c r="AM57" s="93"/>
      <c r="AN57" s="93"/>
      <c r="AO57" s="93"/>
      <c r="AP57" s="89" t="str">
        <f>IF(ISBLANK($C57)=TRUE," ",IF(COUNTBLANK(AJ57:AO57)=COLUMNS(AJ57:AO57),0,SUM(AJ57:AO57)*(100-'DATA ENTRY'!$G$10)/SUM($AJ$13:$AO$13)+'DATA ENTRY'!$G$10))</f>
        <v xml:space="preserve"> </v>
      </c>
      <c r="AQ57" s="92" t="str">
        <f t="shared" si="28"/>
        <v xml:space="preserve"> </v>
      </c>
      <c r="AR57" s="93"/>
      <c r="AS57" s="93"/>
      <c r="AT57" s="93"/>
      <c r="AU57" s="93"/>
      <c r="AV57" s="93"/>
      <c r="AW57" s="93"/>
      <c r="AX57" s="93"/>
      <c r="AY57" s="93"/>
      <c r="AZ57" s="89" t="str">
        <f>IF(ISBLANK($C57)=TRUE," ",IF(COUNTBLANK(AR57:AY57)=COLUMNS(AR57:AY57),0,(SUM(AR57:AY57)*(100-'DATA ENTRY'!$G$10)/SUM($AR$13:$AY$13))+'DATA ENTRY'!$G$10))</f>
        <v xml:space="preserve"> </v>
      </c>
      <c r="BA57" s="92" t="str">
        <f t="shared" si="29"/>
        <v xml:space="preserve"> </v>
      </c>
      <c r="BB57" s="93"/>
      <c r="BC57" s="93"/>
      <c r="BD57" s="93"/>
      <c r="BE57" s="93"/>
      <c r="BF57" s="93"/>
      <c r="BG57" s="93"/>
      <c r="BH57" s="89" t="str">
        <f>IF(ISBLANK($C57)=TRUE," ",IF(ISTEXT(AD57)=TRUE,AD57,IF(COUNTBLANK(BB57:BG57)=COLUMNS(BB57:BG57),0,(SUM(BB57:BG57)*(100-'DATA ENTRY'!$G$10)/SUM($BB$13:$BG$13))+'DATA ENTRY'!$G$10)))</f>
        <v xml:space="preserve"> </v>
      </c>
      <c r="BI57" s="92" t="str">
        <f t="shared" si="30"/>
        <v xml:space="preserve"> </v>
      </c>
      <c r="BJ57" s="93"/>
      <c r="BK57" s="89" t="str">
        <f>IF(ISBLANK(C57)=TRUE," ",IF(ISTEXT(AD57)=TRUE,AD57,IF(ISBLANK(BJ57),0,IF(ISTEXT(BJ57)=TRUE,LOOKUP(BJ57,remarks),(BJ57*(100-'DATA ENTRY'!$G$10)/$BJ$13)+'DATA ENTRY'!$G$10))))</f>
        <v xml:space="preserve"> </v>
      </c>
      <c r="BL57" s="92" t="str">
        <f t="shared" si="31"/>
        <v xml:space="preserve"> </v>
      </c>
      <c r="BM57" s="92" t="str">
        <f t="shared" si="32"/>
        <v/>
      </c>
      <c r="BN57" s="92" t="str">
        <f t="shared" si="33"/>
        <v xml:space="preserve"> </v>
      </c>
      <c r="BO57" s="92" t="str">
        <f t="shared" si="34"/>
        <v xml:space="preserve"> </v>
      </c>
      <c r="BP57" s="92" t="str">
        <f t="shared" si="35"/>
        <v xml:space="preserve"> </v>
      </c>
      <c r="BQ57" s="92" t="str">
        <f t="shared" si="17"/>
        <v/>
      </c>
      <c r="BR57" s="89" t="str">
        <f t="shared" si="36"/>
        <v xml:space="preserve"> </v>
      </c>
      <c r="BS57" s="92" t="str">
        <f t="shared" si="37"/>
        <v xml:space="preserve"> </v>
      </c>
      <c r="BT57" s="92" t="str">
        <f t="shared" si="38"/>
        <v xml:space="preserve"> </v>
      </c>
      <c r="BU57" s="54"/>
      <c r="BV57" s="54"/>
      <c r="BW57" s="28"/>
      <c r="BX57" s="28"/>
      <c r="BY57" s="28"/>
      <c r="BZ57" s="28"/>
      <c r="CA57" s="28"/>
      <c r="CB57" s="28"/>
      <c r="CC57" s="28"/>
      <c r="CD57" s="8"/>
      <c r="CE57" s="8"/>
      <c r="CF57" s="8"/>
    </row>
    <row r="58" spans="1:84" ht="34.5" hidden="1" customHeight="1" x14ac:dyDescent="0.3">
      <c r="A58" s="53">
        <f t="shared" si="21"/>
        <v>45</v>
      </c>
      <c r="B58" s="51"/>
      <c r="C58" s="52"/>
      <c r="D58" s="93"/>
      <c r="E58" s="93"/>
      <c r="F58" s="93"/>
      <c r="G58" s="93"/>
      <c r="H58" s="93"/>
      <c r="I58" s="93"/>
      <c r="J58" s="89" t="str">
        <f>IF(ISBLANK($C58)=TRUE," ",IF(COUNTBLANK(D58:I58)=COLUMNS(D58:I58),0,SUM(D58:I58)*(100-'DATA ENTRY'!$G$10)/SUM($D$13:$I$13)+'DATA ENTRY'!$G$10))</f>
        <v xml:space="preserve"> </v>
      </c>
      <c r="K58" s="90" t="str">
        <f t="shared" si="2"/>
        <v xml:space="preserve"> </v>
      </c>
      <c r="L58" s="93"/>
      <c r="M58" s="93"/>
      <c r="N58" s="93"/>
      <c r="O58" s="93"/>
      <c r="P58" s="93"/>
      <c r="Q58" s="93"/>
      <c r="R58" s="93"/>
      <c r="S58" s="93"/>
      <c r="T58" s="89" t="str">
        <f>IF(ISBLANK($C58)," ",IF(COUNTBLANK(L58:S58)=COLUMNS(L58:S58),0,(SUM(L58:S58)*(100-'DATA ENTRY'!$G$10)/SUM($L$13:$S$13))+'DATA ENTRY'!$G$10))</f>
        <v xml:space="preserve"> </v>
      </c>
      <c r="U58" s="90" t="str">
        <f t="shared" si="22"/>
        <v xml:space="preserve"> </v>
      </c>
      <c r="V58" s="93"/>
      <c r="W58" s="93"/>
      <c r="X58" s="93"/>
      <c r="Y58" s="93"/>
      <c r="Z58" s="93"/>
      <c r="AA58" s="93"/>
      <c r="AB58" s="89" t="str">
        <f>IF(ISBLANK($C58)," ",IF(COUNTBLANK(V58:AA58)=COLUMNS(V58:AA58),0,(SUM(V58:AA58)*(100-'DATA ENTRY'!$G$10)/SUM($V$13:$AA$13))+'DATA ENTRY'!$G$10))</f>
        <v xml:space="preserve"> </v>
      </c>
      <c r="AC58" s="90" t="str">
        <f t="shared" si="23"/>
        <v xml:space="preserve"> </v>
      </c>
      <c r="AD58" s="93"/>
      <c r="AE58" s="89" t="str">
        <f>IF(ISBLANK(C58)," ",IF(ISBLANK(AD58)=TRUE,0,IF(ISTEXT(AD58)=TRUE,LOOKUP(AD58,remarks),(AD58*(100-'DATA ENTRY'!$G$10)/$AD$13)+'DATA ENTRY'!$G$10)))</f>
        <v xml:space="preserve"> </v>
      </c>
      <c r="AF58" s="91" t="str">
        <f t="shared" si="24"/>
        <v xml:space="preserve"> </v>
      </c>
      <c r="AG58" s="92" t="str">
        <f t="shared" si="25"/>
        <v xml:space="preserve"> </v>
      </c>
      <c r="AH58" s="92" t="str">
        <f t="shared" si="26"/>
        <v xml:space="preserve"> </v>
      </c>
      <c r="AI58" s="92" t="str">
        <f t="shared" si="27"/>
        <v xml:space="preserve"> </v>
      </c>
      <c r="AJ58" s="93"/>
      <c r="AK58" s="93"/>
      <c r="AL58" s="93"/>
      <c r="AM58" s="93"/>
      <c r="AN58" s="93"/>
      <c r="AO58" s="93"/>
      <c r="AP58" s="89" t="str">
        <f>IF(ISBLANK($C58)=TRUE," ",IF(COUNTBLANK(AJ58:AO58)=COLUMNS(AJ58:AO58),0,SUM(AJ58:AO58)*(100-'DATA ENTRY'!$G$10)/SUM($AJ$13:$AO$13)+'DATA ENTRY'!$G$10))</f>
        <v xml:space="preserve"> </v>
      </c>
      <c r="AQ58" s="92" t="str">
        <f t="shared" si="28"/>
        <v xml:space="preserve"> </v>
      </c>
      <c r="AR58" s="93"/>
      <c r="AS58" s="93"/>
      <c r="AT58" s="93"/>
      <c r="AU58" s="93"/>
      <c r="AV58" s="93"/>
      <c r="AW58" s="93"/>
      <c r="AX58" s="93"/>
      <c r="AY58" s="93"/>
      <c r="AZ58" s="89" t="str">
        <f>IF(ISBLANK($C58)=TRUE," ",IF(COUNTBLANK(AR58:AY58)=COLUMNS(AR58:AY58),0,(SUM(AR58:AY58)*(100-'DATA ENTRY'!$G$10)/SUM($AR$13:$AY$13))+'DATA ENTRY'!$G$10))</f>
        <v xml:space="preserve"> </v>
      </c>
      <c r="BA58" s="92" t="str">
        <f t="shared" si="29"/>
        <v xml:space="preserve"> </v>
      </c>
      <c r="BB58" s="93"/>
      <c r="BC58" s="93"/>
      <c r="BD58" s="93"/>
      <c r="BE58" s="93"/>
      <c r="BF58" s="93"/>
      <c r="BG58" s="93"/>
      <c r="BH58" s="89" t="str">
        <f>IF(ISBLANK($C58)=TRUE," ",IF(ISTEXT(AD58)=TRUE,AD58,IF(COUNTBLANK(BB58:BG58)=COLUMNS(BB58:BG58),0,(SUM(BB58:BG58)*(100-'DATA ENTRY'!$G$10)/SUM($BB$13:$BG$13))+'DATA ENTRY'!$G$10)))</f>
        <v xml:space="preserve"> </v>
      </c>
      <c r="BI58" s="92" t="str">
        <f t="shared" si="30"/>
        <v xml:space="preserve"> </v>
      </c>
      <c r="BJ58" s="93"/>
      <c r="BK58" s="89" t="str">
        <f>IF(ISBLANK(C58)=TRUE," ",IF(ISTEXT(AD58)=TRUE,AD58,IF(ISBLANK(BJ58),0,IF(ISTEXT(BJ58)=TRUE,LOOKUP(BJ58,remarks),(BJ58*(100-'DATA ENTRY'!$G$10)/$BJ$13)+'DATA ENTRY'!$G$10))))</f>
        <v xml:space="preserve"> </v>
      </c>
      <c r="BL58" s="92" t="str">
        <f t="shared" si="31"/>
        <v xml:space="preserve"> </v>
      </c>
      <c r="BM58" s="92" t="str">
        <f t="shared" si="32"/>
        <v/>
      </c>
      <c r="BN58" s="92" t="str">
        <f t="shared" si="33"/>
        <v xml:space="preserve"> </v>
      </c>
      <c r="BO58" s="92" t="str">
        <f t="shared" si="34"/>
        <v xml:space="preserve"> </v>
      </c>
      <c r="BP58" s="92" t="str">
        <f t="shared" si="35"/>
        <v xml:space="preserve"> </v>
      </c>
      <c r="BQ58" s="92" t="str">
        <f t="shared" si="17"/>
        <v/>
      </c>
      <c r="BR58" s="89" t="str">
        <f t="shared" si="36"/>
        <v xml:space="preserve"> </v>
      </c>
      <c r="BS58" s="92" t="str">
        <f t="shared" si="37"/>
        <v xml:space="preserve"> </v>
      </c>
      <c r="BT58" s="92" t="str">
        <f t="shared" si="38"/>
        <v xml:space="preserve"> </v>
      </c>
      <c r="BU58" s="54"/>
      <c r="BV58" s="54"/>
      <c r="BW58" s="28"/>
      <c r="BX58" s="28"/>
      <c r="BY58" s="28"/>
      <c r="BZ58" s="28"/>
      <c r="CA58" s="28"/>
      <c r="CB58" s="28"/>
      <c r="CC58" s="28"/>
      <c r="CD58" s="8"/>
      <c r="CE58" s="8"/>
      <c r="CF58" s="8"/>
    </row>
    <row r="59" spans="1:84" ht="34.5" hidden="1" customHeight="1" x14ac:dyDescent="0.3">
      <c r="A59" s="53">
        <f t="shared" si="21"/>
        <v>46</v>
      </c>
      <c r="B59" s="51"/>
      <c r="C59" s="52"/>
      <c r="D59" s="93"/>
      <c r="E59" s="93"/>
      <c r="F59" s="93"/>
      <c r="G59" s="93"/>
      <c r="H59" s="93"/>
      <c r="I59" s="93"/>
      <c r="J59" s="89" t="str">
        <f>IF(ISBLANK($C59)=TRUE," ",IF(COUNTBLANK(D59:I59)=COLUMNS(D59:I59),0,SUM(D59:I59)*(100-'DATA ENTRY'!$G$10)/SUM($D$13:$I$13)+'DATA ENTRY'!$G$10))</f>
        <v xml:space="preserve"> </v>
      </c>
      <c r="K59" s="90" t="str">
        <f t="shared" si="2"/>
        <v xml:space="preserve"> </v>
      </c>
      <c r="L59" s="93"/>
      <c r="M59" s="93"/>
      <c r="N59" s="93"/>
      <c r="O59" s="93"/>
      <c r="P59" s="93"/>
      <c r="Q59" s="93"/>
      <c r="R59" s="93"/>
      <c r="S59" s="93"/>
      <c r="T59" s="89" t="str">
        <f>IF(ISBLANK($C59)," ",IF(COUNTBLANK(L59:S59)=COLUMNS(L59:S59),0,(SUM(L59:S59)*(100-'DATA ENTRY'!$G$10)/SUM($L$13:$S$13))+'DATA ENTRY'!$G$10))</f>
        <v xml:space="preserve"> </v>
      </c>
      <c r="U59" s="90" t="str">
        <f t="shared" si="22"/>
        <v xml:space="preserve"> </v>
      </c>
      <c r="V59" s="93"/>
      <c r="W59" s="93"/>
      <c r="X59" s="93"/>
      <c r="Y59" s="93"/>
      <c r="Z59" s="93"/>
      <c r="AA59" s="93"/>
      <c r="AB59" s="89" t="str">
        <f>IF(ISBLANK($C59)," ",IF(COUNTBLANK(V59:AA59)=COLUMNS(V59:AA59),0,(SUM(V59:AA59)*(100-'DATA ENTRY'!$G$10)/SUM($V$13:$AA$13))+'DATA ENTRY'!$G$10))</f>
        <v xml:space="preserve"> </v>
      </c>
      <c r="AC59" s="90" t="str">
        <f t="shared" si="23"/>
        <v xml:space="preserve"> </v>
      </c>
      <c r="AD59" s="93"/>
      <c r="AE59" s="89" t="str">
        <f>IF(ISBLANK(C59)," ",IF(ISBLANK(AD59)=TRUE,0,IF(ISTEXT(AD59)=TRUE,LOOKUP(AD59,remarks),(AD59*(100-'DATA ENTRY'!$G$10)/$AD$13)+'DATA ENTRY'!$G$10)))</f>
        <v xml:space="preserve"> </v>
      </c>
      <c r="AF59" s="91" t="str">
        <f t="shared" si="24"/>
        <v xml:space="preserve"> </v>
      </c>
      <c r="AG59" s="92" t="str">
        <f t="shared" si="25"/>
        <v xml:space="preserve"> </v>
      </c>
      <c r="AH59" s="92" t="str">
        <f t="shared" si="26"/>
        <v xml:space="preserve"> </v>
      </c>
      <c r="AI59" s="92" t="str">
        <f t="shared" si="27"/>
        <v xml:space="preserve"> </v>
      </c>
      <c r="AJ59" s="93"/>
      <c r="AK59" s="93"/>
      <c r="AL59" s="93"/>
      <c r="AM59" s="93"/>
      <c r="AN59" s="93"/>
      <c r="AO59" s="93"/>
      <c r="AP59" s="89" t="str">
        <f>IF(ISBLANK($C59)=TRUE," ",IF(COUNTBLANK(AJ59:AO59)=COLUMNS(AJ59:AO59),0,SUM(AJ59:AO59)*(100-'DATA ENTRY'!$G$10)/SUM($AJ$13:$AO$13)+'DATA ENTRY'!$G$10))</f>
        <v xml:space="preserve"> </v>
      </c>
      <c r="AQ59" s="92" t="str">
        <f t="shared" si="28"/>
        <v xml:space="preserve"> </v>
      </c>
      <c r="AR59" s="93"/>
      <c r="AS59" s="93"/>
      <c r="AT59" s="93"/>
      <c r="AU59" s="93"/>
      <c r="AV59" s="93"/>
      <c r="AW59" s="93"/>
      <c r="AX59" s="93"/>
      <c r="AY59" s="93"/>
      <c r="AZ59" s="89" t="str">
        <f>IF(ISBLANK($C59)=TRUE," ",IF(COUNTBLANK(AR59:AY59)=COLUMNS(AR59:AY59),0,(SUM(AR59:AY59)*(100-'DATA ENTRY'!$G$10)/SUM($AR$13:$AY$13))+'DATA ENTRY'!$G$10))</f>
        <v xml:space="preserve"> </v>
      </c>
      <c r="BA59" s="92" t="str">
        <f t="shared" si="29"/>
        <v xml:space="preserve"> </v>
      </c>
      <c r="BB59" s="93"/>
      <c r="BC59" s="93"/>
      <c r="BD59" s="93"/>
      <c r="BE59" s="93"/>
      <c r="BF59" s="93"/>
      <c r="BG59" s="93"/>
      <c r="BH59" s="89" t="str">
        <f>IF(ISBLANK($C59)=TRUE," ",IF(ISTEXT(AD59)=TRUE,AD59,IF(COUNTBLANK(BB59:BG59)=COLUMNS(BB59:BG59),0,(SUM(BB59:BG59)*(100-'DATA ENTRY'!$G$10)/SUM($BB$13:$BG$13))+'DATA ENTRY'!$G$10)))</f>
        <v xml:space="preserve"> </v>
      </c>
      <c r="BI59" s="92" t="str">
        <f t="shared" si="30"/>
        <v xml:space="preserve"> </v>
      </c>
      <c r="BJ59" s="93"/>
      <c r="BK59" s="89" t="str">
        <f>IF(ISBLANK(C59)=TRUE," ",IF(ISTEXT(AD59)=TRUE,AD59,IF(ISBLANK(BJ59),0,IF(ISTEXT(BJ59)=TRUE,LOOKUP(BJ59,remarks),(BJ59*(100-'DATA ENTRY'!$G$10)/$BJ$13)+'DATA ENTRY'!$G$10))))</f>
        <v xml:space="preserve"> </v>
      </c>
      <c r="BL59" s="92" t="str">
        <f t="shared" si="31"/>
        <v xml:space="preserve"> </v>
      </c>
      <c r="BM59" s="92" t="str">
        <f t="shared" si="32"/>
        <v/>
      </c>
      <c r="BN59" s="92" t="str">
        <f t="shared" si="33"/>
        <v xml:space="preserve"> </v>
      </c>
      <c r="BO59" s="92" t="str">
        <f t="shared" si="34"/>
        <v xml:space="preserve"> </v>
      </c>
      <c r="BP59" s="92" t="str">
        <f t="shared" si="35"/>
        <v xml:space="preserve"> </v>
      </c>
      <c r="BQ59" s="92" t="str">
        <f t="shared" si="17"/>
        <v/>
      </c>
      <c r="BR59" s="89" t="str">
        <f t="shared" si="36"/>
        <v xml:space="preserve"> </v>
      </c>
      <c r="BS59" s="92" t="str">
        <f t="shared" si="37"/>
        <v xml:space="preserve"> </v>
      </c>
      <c r="BT59" s="92" t="str">
        <f t="shared" si="38"/>
        <v xml:space="preserve"> </v>
      </c>
      <c r="BU59" s="54"/>
      <c r="BV59" s="54"/>
      <c r="BW59" s="28"/>
      <c r="BX59" s="28"/>
      <c r="BY59" s="28"/>
      <c r="BZ59" s="28"/>
      <c r="CA59" s="28"/>
      <c r="CB59" s="28"/>
      <c r="CC59" s="28"/>
      <c r="CD59" s="8"/>
      <c r="CE59" s="8"/>
      <c r="CF59" s="8"/>
    </row>
    <row r="60" spans="1:84" ht="34.5" hidden="1" customHeight="1" x14ac:dyDescent="0.3">
      <c r="A60" s="53">
        <f t="shared" si="21"/>
        <v>47</v>
      </c>
      <c r="B60" s="51"/>
      <c r="C60" s="52"/>
      <c r="D60" s="93"/>
      <c r="E60" s="93"/>
      <c r="F60" s="93"/>
      <c r="G60" s="93"/>
      <c r="H60" s="93"/>
      <c r="I60" s="93"/>
      <c r="J60" s="89" t="str">
        <f>IF(ISBLANK($C60)=TRUE," ",IF(COUNTBLANK(D60:I60)=COLUMNS(D60:I60),0,SUM(D60:I60)*(100-'DATA ENTRY'!$G$10)/SUM($D$13:$I$13)+'DATA ENTRY'!$G$10))</f>
        <v xml:space="preserve"> </v>
      </c>
      <c r="K60" s="90" t="str">
        <f t="shared" si="2"/>
        <v xml:space="preserve"> </v>
      </c>
      <c r="L60" s="93"/>
      <c r="M60" s="93"/>
      <c r="N60" s="93"/>
      <c r="O60" s="93"/>
      <c r="P60" s="93"/>
      <c r="Q60" s="93"/>
      <c r="R60" s="93"/>
      <c r="S60" s="93"/>
      <c r="T60" s="89" t="str">
        <f>IF(ISBLANK($C60)," ",IF(COUNTBLANK(L60:S60)=COLUMNS(L60:S60),0,(SUM(L60:S60)*(100-'DATA ENTRY'!$G$10)/SUM($L$13:$S$13))+'DATA ENTRY'!$G$10))</f>
        <v xml:space="preserve"> </v>
      </c>
      <c r="U60" s="90" t="str">
        <f t="shared" si="22"/>
        <v xml:space="preserve"> </v>
      </c>
      <c r="V60" s="93"/>
      <c r="W60" s="93"/>
      <c r="X60" s="93"/>
      <c r="Y60" s="93"/>
      <c r="Z60" s="93"/>
      <c r="AA60" s="93"/>
      <c r="AB60" s="89" t="str">
        <f>IF(ISBLANK($C60)," ",IF(COUNTBLANK(V60:AA60)=COLUMNS(V60:AA60),0,(SUM(V60:AA60)*(100-'DATA ENTRY'!$G$10)/SUM($V$13:$AA$13))+'DATA ENTRY'!$G$10))</f>
        <v xml:space="preserve"> </v>
      </c>
      <c r="AC60" s="90" t="str">
        <f t="shared" si="23"/>
        <v xml:space="preserve"> </v>
      </c>
      <c r="AD60" s="93"/>
      <c r="AE60" s="89" t="str">
        <f>IF(ISBLANK(C60)," ",IF(ISBLANK(AD60)=TRUE,0,IF(ISTEXT(AD60)=TRUE,LOOKUP(AD60,remarks),(AD60*(100-'DATA ENTRY'!$G$10)/$AD$13)+'DATA ENTRY'!$G$10)))</f>
        <v xml:space="preserve"> </v>
      </c>
      <c r="AF60" s="91" t="str">
        <f t="shared" si="24"/>
        <v xml:space="preserve"> </v>
      </c>
      <c r="AG60" s="92" t="str">
        <f t="shared" si="25"/>
        <v xml:space="preserve"> </v>
      </c>
      <c r="AH60" s="92" t="str">
        <f t="shared" si="26"/>
        <v xml:space="preserve"> </v>
      </c>
      <c r="AI60" s="92" t="str">
        <f t="shared" si="27"/>
        <v xml:space="preserve"> </v>
      </c>
      <c r="AJ60" s="93"/>
      <c r="AK60" s="93"/>
      <c r="AL60" s="93"/>
      <c r="AM60" s="93"/>
      <c r="AN60" s="93"/>
      <c r="AO60" s="93"/>
      <c r="AP60" s="89" t="str">
        <f>IF(ISBLANK($C60)=TRUE," ",IF(COUNTBLANK(AJ60:AO60)=COLUMNS(AJ60:AO60),0,SUM(AJ60:AO60)*(100-'DATA ENTRY'!$G$10)/SUM($AJ$13:$AO$13)+'DATA ENTRY'!$G$10))</f>
        <v xml:space="preserve"> </v>
      </c>
      <c r="AQ60" s="92" t="str">
        <f t="shared" si="28"/>
        <v xml:space="preserve"> </v>
      </c>
      <c r="AR60" s="93"/>
      <c r="AS60" s="93"/>
      <c r="AT60" s="93"/>
      <c r="AU60" s="93"/>
      <c r="AV60" s="93"/>
      <c r="AW60" s="93"/>
      <c r="AX60" s="93"/>
      <c r="AY60" s="93"/>
      <c r="AZ60" s="89" t="str">
        <f>IF(ISBLANK($C60)=TRUE," ",IF(COUNTBLANK(AR60:AY60)=COLUMNS(AR60:AY60),0,(SUM(AR60:AY60)*(100-'DATA ENTRY'!$G$10)/SUM($AR$13:$AY$13))+'DATA ENTRY'!$G$10))</f>
        <v xml:space="preserve"> </v>
      </c>
      <c r="BA60" s="92" t="str">
        <f t="shared" si="29"/>
        <v xml:space="preserve"> </v>
      </c>
      <c r="BB60" s="93"/>
      <c r="BC60" s="93"/>
      <c r="BD60" s="93"/>
      <c r="BE60" s="93"/>
      <c r="BF60" s="93"/>
      <c r="BG60" s="93"/>
      <c r="BH60" s="89" t="str">
        <f>IF(ISBLANK($C60)=TRUE," ",IF(ISTEXT(AD60)=TRUE,AD60,IF(COUNTBLANK(BB60:BG60)=COLUMNS(BB60:BG60),0,(SUM(BB60:BG60)*(100-'DATA ENTRY'!$G$10)/SUM($BB$13:$BG$13))+'DATA ENTRY'!$G$10)))</f>
        <v xml:space="preserve"> </v>
      </c>
      <c r="BI60" s="92" t="str">
        <f t="shared" si="30"/>
        <v xml:space="preserve"> </v>
      </c>
      <c r="BJ60" s="93"/>
      <c r="BK60" s="89" t="str">
        <f>IF(ISBLANK(C60)=TRUE," ",IF(ISTEXT(AD60)=TRUE,AD60,IF(ISBLANK(BJ60),0,IF(ISTEXT(BJ60)=TRUE,LOOKUP(BJ60,remarks),(BJ60*(100-'DATA ENTRY'!$G$10)/$BJ$13)+'DATA ENTRY'!$G$10))))</f>
        <v xml:space="preserve"> </v>
      </c>
      <c r="BL60" s="92" t="str">
        <f t="shared" si="31"/>
        <v xml:space="preserve"> </v>
      </c>
      <c r="BM60" s="92" t="str">
        <f t="shared" si="32"/>
        <v/>
      </c>
      <c r="BN60" s="92" t="str">
        <f t="shared" si="33"/>
        <v xml:space="preserve"> </v>
      </c>
      <c r="BO60" s="92" t="str">
        <f t="shared" si="34"/>
        <v xml:space="preserve"> </v>
      </c>
      <c r="BP60" s="92" t="str">
        <f t="shared" si="35"/>
        <v xml:space="preserve"> </v>
      </c>
      <c r="BQ60" s="92" t="str">
        <f t="shared" si="17"/>
        <v/>
      </c>
      <c r="BR60" s="89" t="str">
        <f t="shared" si="36"/>
        <v xml:space="preserve"> </v>
      </c>
      <c r="BS60" s="92" t="str">
        <f t="shared" si="37"/>
        <v xml:space="preserve"> </v>
      </c>
      <c r="BT60" s="92" t="str">
        <f t="shared" si="38"/>
        <v xml:space="preserve"> </v>
      </c>
      <c r="BU60" s="54"/>
      <c r="CA60" s="28"/>
      <c r="CB60" s="28"/>
      <c r="CC60" s="28"/>
      <c r="CD60" s="8"/>
      <c r="CE60" s="8"/>
      <c r="CF60" s="8"/>
    </row>
    <row r="61" spans="1:84" ht="34.5" hidden="1" customHeight="1" x14ac:dyDescent="0.3">
      <c r="A61" s="53">
        <f t="shared" si="21"/>
        <v>48</v>
      </c>
      <c r="B61" s="51"/>
      <c r="C61" s="52"/>
      <c r="D61" s="93"/>
      <c r="E61" s="93"/>
      <c r="F61" s="93"/>
      <c r="G61" s="93"/>
      <c r="H61" s="93"/>
      <c r="I61" s="93"/>
      <c r="J61" s="89" t="str">
        <f>IF(ISBLANK($C61)=TRUE," ",IF(COUNTBLANK(D61:I61)=COLUMNS(D61:I61),0,SUM(D61:I61)*(100-'DATA ENTRY'!$G$10)/SUM($D$13:$I$13)+'DATA ENTRY'!$G$10))</f>
        <v xml:space="preserve"> </v>
      </c>
      <c r="K61" s="90" t="str">
        <f t="shared" si="2"/>
        <v xml:space="preserve"> </v>
      </c>
      <c r="L61" s="93"/>
      <c r="M61" s="93"/>
      <c r="N61" s="93"/>
      <c r="O61" s="93"/>
      <c r="P61" s="93"/>
      <c r="Q61" s="93"/>
      <c r="R61" s="93"/>
      <c r="S61" s="93"/>
      <c r="T61" s="89" t="str">
        <f>IF(ISBLANK($C61)," ",IF(COUNTBLANK(L61:S61)=COLUMNS(L61:S61),0,(SUM(L61:S61)*(100-'DATA ENTRY'!$G$10)/SUM($L$13:$S$13))+'DATA ENTRY'!$G$10))</f>
        <v xml:space="preserve"> </v>
      </c>
      <c r="U61" s="90" t="str">
        <f t="shared" si="22"/>
        <v xml:space="preserve"> </v>
      </c>
      <c r="V61" s="93"/>
      <c r="W61" s="93"/>
      <c r="X61" s="93"/>
      <c r="Y61" s="93"/>
      <c r="Z61" s="93"/>
      <c r="AA61" s="93"/>
      <c r="AB61" s="89" t="str">
        <f>IF(ISBLANK($C61)," ",IF(COUNTBLANK(V61:AA61)=COLUMNS(V61:AA61),0,(SUM(V61:AA61)*(100-'DATA ENTRY'!$G$10)/SUM($V$13:$AA$13))+'DATA ENTRY'!$G$10))</f>
        <v xml:space="preserve"> </v>
      </c>
      <c r="AC61" s="90" t="str">
        <f t="shared" si="23"/>
        <v xml:space="preserve"> </v>
      </c>
      <c r="AD61" s="93"/>
      <c r="AE61" s="89" t="str">
        <f>IF(ISBLANK(C61)," ",IF(ISBLANK(AD61)=TRUE,0,IF(ISTEXT(AD61)=TRUE,LOOKUP(AD61,remarks),(AD61*(100-'DATA ENTRY'!$G$10)/$AD$13)+'DATA ENTRY'!$G$10)))</f>
        <v xml:space="preserve"> </v>
      </c>
      <c r="AF61" s="91" t="str">
        <f t="shared" si="24"/>
        <v xml:space="preserve"> </v>
      </c>
      <c r="AG61" s="92" t="str">
        <f t="shared" si="25"/>
        <v xml:space="preserve"> </v>
      </c>
      <c r="AH61" s="92" t="str">
        <f t="shared" si="26"/>
        <v xml:space="preserve"> </v>
      </c>
      <c r="AI61" s="92" t="str">
        <f t="shared" si="27"/>
        <v xml:space="preserve"> </v>
      </c>
      <c r="AJ61" s="93"/>
      <c r="AK61" s="93"/>
      <c r="AL61" s="93"/>
      <c r="AM61" s="93"/>
      <c r="AN61" s="93"/>
      <c r="AO61" s="93"/>
      <c r="AP61" s="89" t="str">
        <f>IF(ISBLANK($C61)=TRUE," ",IF(COUNTBLANK(AJ61:AO61)=COLUMNS(AJ61:AO61),0,SUM(AJ61:AO61)*(100-'DATA ENTRY'!$G$10)/SUM($AJ$13:$AO$13)+'DATA ENTRY'!$G$10))</f>
        <v xml:space="preserve"> </v>
      </c>
      <c r="AQ61" s="92" t="str">
        <f t="shared" si="28"/>
        <v xml:space="preserve"> </v>
      </c>
      <c r="AR61" s="93"/>
      <c r="AS61" s="93"/>
      <c r="AT61" s="93"/>
      <c r="AU61" s="93"/>
      <c r="AV61" s="93"/>
      <c r="AW61" s="93"/>
      <c r="AX61" s="93"/>
      <c r="AY61" s="93"/>
      <c r="AZ61" s="89" t="str">
        <f>IF(ISBLANK($C61)=TRUE," ",IF(COUNTBLANK(AR61:AY61)=COLUMNS(AR61:AY61),0,(SUM(AR61:AY61)*(100-'DATA ENTRY'!$G$10)/SUM($AR$13:$AY$13))+'DATA ENTRY'!$G$10))</f>
        <v xml:space="preserve"> </v>
      </c>
      <c r="BA61" s="92" t="str">
        <f t="shared" si="29"/>
        <v xml:space="preserve"> </v>
      </c>
      <c r="BB61" s="93"/>
      <c r="BC61" s="93"/>
      <c r="BD61" s="93"/>
      <c r="BE61" s="93"/>
      <c r="BF61" s="93"/>
      <c r="BG61" s="93"/>
      <c r="BH61" s="89" t="str">
        <f>IF(ISBLANK($C61)=TRUE," ",IF(ISTEXT(AD61)=TRUE,AD61,IF(COUNTBLANK(BB61:BG61)=COLUMNS(BB61:BG61),0,(SUM(BB61:BG61)*(100-'DATA ENTRY'!$G$10)/SUM($BB$13:$BG$13))+'DATA ENTRY'!$G$10)))</f>
        <v xml:space="preserve"> </v>
      </c>
      <c r="BI61" s="92" t="str">
        <f t="shared" si="30"/>
        <v xml:space="preserve"> </v>
      </c>
      <c r="BJ61" s="93"/>
      <c r="BK61" s="89" t="str">
        <f>IF(ISBLANK(C61)=TRUE," ",IF(ISTEXT(AD61)=TRUE,AD61,IF(ISBLANK(BJ61),0,IF(ISTEXT(BJ61)=TRUE,LOOKUP(BJ61,remarks),(BJ61*(100-'DATA ENTRY'!$G$10)/$BJ$13)+'DATA ENTRY'!$G$10))))</f>
        <v xml:space="preserve"> </v>
      </c>
      <c r="BL61" s="92" t="str">
        <f t="shared" si="31"/>
        <v xml:space="preserve"> </v>
      </c>
      <c r="BM61" s="92" t="str">
        <f t="shared" si="32"/>
        <v/>
      </c>
      <c r="BN61" s="92" t="str">
        <f t="shared" si="33"/>
        <v xml:space="preserve"> </v>
      </c>
      <c r="BO61" s="92" t="str">
        <f t="shared" si="34"/>
        <v xml:space="preserve"> </v>
      </c>
      <c r="BP61" s="92" t="str">
        <f t="shared" si="35"/>
        <v xml:space="preserve"> </v>
      </c>
      <c r="BQ61" s="92" t="str">
        <f t="shared" si="17"/>
        <v/>
      </c>
      <c r="BR61" s="89" t="str">
        <f t="shared" si="36"/>
        <v xml:space="preserve"> </v>
      </c>
      <c r="BS61" s="92" t="str">
        <f t="shared" si="37"/>
        <v xml:space="preserve"> </v>
      </c>
      <c r="BT61" s="92" t="str">
        <f t="shared" si="38"/>
        <v xml:space="preserve"> </v>
      </c>
      <c r="BU61" s="54"/>
      <c r="CA61" s="28"/>
      <c r="CB61" s="28"/>
      <c r="CC61" s="28"/>
      <c r="CD61" s="8"/>
      <c r="CE61" s="8"/>
      <c r="CF61" s="8"/>
    </row>
    <row r="62" spans="1:84" ht="34.5" hidden="1" customHeight="1" x14ac:dyDescent="0.3">
      <c r="A62" s="53">
        <f t="shared" si="21"/>
        <v>49</v>
      </c>
      <c r="B62" s="51"/>
      <c r="C62" s="52"/>
      <c r="D62" s="93"/>
      <c r="E62" s="93"/>
      <c r="F62" s="93"/>
      <c r="G62" s="93"/>
      <c r="H62" s="93"/>
      <c r="I62" s="93"/>
      <c r="J62" s="89" t="str">
        <f>IF(ISBLANK($C62)=TRUE," ",IF(COUNTBLANK(D62:I62)=COLUMNS(D62:I62),0,SUM(D62:I62)*(100-'DATA ENTRY'!$G$10)/SUM($D$13:$I$13)+'DATA ENTRY'!$G$10))</f>
        <v xml:space="preserve"> </v>
      </c>
      <c r="K62" s="90" t="str">
        <f t="shared" si="2"/>
        <v xml:space="preserve"> </v>
      </c>
      <c r="L62" s="93"/>
      <c r="M62" s="93"/>
      <c r="N62" s="93"/>
      <c r="O62" s="93"/>
      <c r="P62" s="93"/>
      <c r="Q62" s="93"/>
      <c r="R62" s="93"/>
      <c r="S62" s="93"/>
      <c r="T62" s="89" t="str">
        <f>IF(ISBLANK($C62)," ",IF(COUNTBLANK(L62:S62)=COLUMNS(L62:S62),0,(SUM(L62:S62)*(100-'DATA ENTRY'!$G$10)/SUM($L$13:$S$13))+'DATA ENTRY'!$G$10))</f>
        <v xml:space="preserve"> </v>
      </c>
      <c r="U62" s="90" t="str">
        <f t="shared" si="22"/>
        <v xml:space="preserve"> </v>
      </c>
      <c r="V62" s="93"/>
      <c r="W62" s="93"/>
      <c r="X62" s="93"/>
      <c r="Y62" s="93"/>
      <c r="Z62" s="93"/>
      <c r="AA62" s="93"/>
      <c r="AB62" s="89" t="str">
        <f>IF(ISBLANK($C62)," ",IF(COUNTBLANK(V62:AA62)=COLUMNS(V62:AA62),0,(SUM(V62:AA62)*(100-'DATA ENTRY'!$G$10)/SUM($V$13:$AA$13))+'DATA ENTRY'!$G$10))</f>
        <v xml:space="preserve"> </v>
      </c>
      <c r="AC62" s="90" t="str">
        <f t="shared" si="23"/>
        <v xml:space="preserve"> </v>
      </c>
      <c r="AD62" s="93"/>
      <c r="AE62" s="89" t="str">
        <f>IF(ISBLANK(C62)," ",IF(ISBLANK(AD62)=TRUE,0,IF(ISTEXT(AD62)=TRUE,LOOKUP(AD62,remarks),(AD62*(100-'DATA ENTRY'!$G$10)/$AD$13)+'DATA ENTRY'!$G$10)))</f>
        <v xml:space="preserve"> </v>
      </c>
      <c r="AF62" s="91" t="str">
        <f t="shared" si="24"/>
        <v xml:space="preserve"> </v>
      </c>
      <c r="AG62" s="92" t="str">
        <f t="shared" si="25"/>
        <v xml:space="preserve"> </v>
      </c>
      <c r="AH62" s="92" t="str">
        <f t="shared" si="26"/>
        <v xml:space="preserve"> </v>
      </c>
      <c r="AI62" s="92" t="str">
        <f t="shared" si="27"/>
        <v xml:space="preserve"> </v>
      </c>
      <c r="AJ62" s="93"/>
      <c r="AK62" s="93"/>
      <c r="AL62" s="93"/>
      <c r="AM62" s="93"/>
      <c r="AN62" s="93"/>
      <c r="AO62" s="93"/>
      <c r="AP62" s="89" t="str">
        <f>IF(ISBLANK($C62)=TRUE," ",IF(COUNTBLANK(AJ62:AO62)=COLUMNS(AJ62:AO62),0,SUM(AJ62:AO62)*(100-'DATA ENTRY'!$G$10)/SUM($AJ$13:$AO$13)+'DATA ENTRY'!$G$10))</f>
        <v xml:space="preserve"> </v>
      </c>
      <c r="AQ62" s="92" t="str">
        <f t="shared" si="28"/>
        <v xml:space="preserve"> </v>
      </c>
      <c r="AR62" s="93"/>
      <c r="AS62" s="93"/>
      <c r="AT62" s="93"/>
      <c r="AU62" s="93"/>
      <c r="AV62" s="93"/>
      <c r="AW62" s="93"/>
      <c r="AX62" s="93"/>
      <c r="AY62" s="93"/>
      <c r="AZ62" s="89" t="str">
        <f>IF(ISBLANK($C62)=TRUE," ",IF(COUNTBLANK(AR62:AY62)=COLUMNS(AR62:AY62),0,(SUM(AR62:AY62)*(100-'DATA ENTRY'!$G$10)/SUM($AR$13:$AY$13))+'DATA ENTRY'!$G$10))</f>
        <v xml:space="preserve"> </v>
      </c>
      <c r="BA62" s="92" t="str">
        <f t="shared" si="29"/>
        <v xml:space="preserve"> </v>
      </c>
      <c r="BB62" s="93"/>
      <c r="BC62" s="93"/>
      <c r="BD62" s="93"/>
      <c r="BE62" s="93"/>
      <c r="BF62" s="93"/>
      <c r="BG62" s="93"/>
      <c r="BH62" s="89" t="str">
        <f>IF(ISBLANK($C62)=TRUE," ",IF(ISTEXT(AD62)=TRUE,AD62,IF(COUNTBLANK(BB62:BG62)=COLUMNS(BB62:BG62),0,(SUM(BB62:BG62)*(100-'DATA ENTRY'!$G$10)/SUM($BB$13:$BG$13))+'DATA ENTRY'!$G$10)))</f>
        <v xml:space="preserve"> </v>
      </c>
      <c r="BI62" s="92" t="str">
        <f t="shared" si="30"/>
        <v xml:space="preserve"> </v>
      </c>
      <c r="BJ62" s="93"/>
      <c r="BK62" s="89" t="str">
        <f>IF(ISBLANK(C62)=TRUE," ",IF(ISTEXT(AD62)=TRUE,AD62,IF(ISBLANK(BJ62),0,IF(ISTEXT(BJ62)=TRUE,LOOKUP(BJ62,remarks),(BJ62*(100-'DATA ENTRY'!$G$10)/$BJ$13)+'DATA ENTRY'!$G$10))))</f>
        <v xml:space="preserve"> </v>
      </c>
      <c r="BL62" s="92" t="str">
        <f t="shared" si="31"/>
        <v xml:space="preserve"> </v>
      </c>
      <c r="BM62" s="92" t="str">
        <f t="shared" si="32"/>
        <v/>
      </c>
      <c r="BN62" s="92" t="str">
        <f t="shared" si="33"/>
        <v xml:space="preserve"> </v>
      </c>
      <c r="BO62" s="92" t="str">
        <f t="shared" si="34"/>
        <v xml:space="preserve"> </v>
      </c>
      <c r="BP62" s="92" t="str">
        <f t="shared" si="35"/>
        <v xml:space="preserve"> </v>
      </c>
      <c r="BQ62" s="92" t="str">
        <f t="shared" si="17"/>
        <v/>
      </c>
      <c r="BR62" s="89" t="str">
        <f t="shared" si="36"/>
        <v xml:space="preserve"> </v>
      </c>
      <c r="BS62" s="92" t="str">
        <f t="shared" si="37"/>
        <v xml:space="preserve"> </v>
      </c>
      <c r="BT62" s="92" t="str">
        <f t="shared" si="38"/>
        <v xml:space="preserve"> </v>
      </c>
      <c r="BU62" s="54"/>
      <c r="CA62" s="28"/>
      <c r="CB62" s="28"/>
      <c r="CC62" s="28"/>
      <c r="CD62" s="8"/>
      <c r="CE62" s="8"/>
      <c r="CF62" s="8"/>
    </row>
    <row r="63" spans="1:84" ht="34.5" hidden="1" customHeight="1" x14ac:dyDescent="0.3">
      <c r="A63" s="53">
        <f t="shared" si="21"/>
        <v>50</v>
      </c>
      <c r="B63" s="51"/>
      <c r="C63" s="52"/>
      <c r="D63" s="93"/>
      <c r="E63" s="93"/>
      <c r="F63" s="93"/>
      <c r="G63" s="93"/>
      <c r="H63" s="93"/>
      <c r="I63" s="93"/>
      <c r="J63" s="89" t="str">
        <f>IF(ISBLANK($C63)=TRUE," ",IF(COUNTBLANK(D63:I63)=COLUMNS(D63:I63),0,SUM(D63:I63)*(100-'DATA ENTRY'!$G$10)/SUM($D$13:$I$13)+'DATA ENTRY'!$G$10))</f>
        <v xml:space="preserve"> </v>
      </c>
      <c r="K63" s="90" t="str">
        <f t="shared" si="2"/>
        <v xml:space="preserve"> </v>
      </c>
      <c r="L63" s="93"/>
      <c r="M63" s="93"/>
      <c r="N63" s="93"/>
      <c r="O63" s="93"/>
      <c r="P63" s="93"/>
      <c r="Q63" s="93"/>
      <c r="R63" s="93"/>
      <c r="S63" s="93"/>
      <c r="T63" s="89" t="str">
        <f>IF(ISBLANK($C63)," ",IF(COUNTBLANK(L63:S63)=COLUMNS(L63:S63),0,(SUM(L63:S63)*(100-'DATA ENTRY'!$G$10)/SUM($L$13:$S$13))+'DATA ENTRY'!$G$10))</f>
        <v xml:space="preserve"> </v>
      </c>
      <c r="U63" s="90" t="str">
        <f t="shared" si="22"/>
        <v xml:space="preserve"> </v>
      </c>
      <c r="V63" s="93"/>
      <c r="W63" s="93"/>
      <c r="X63" s="93"/>
      <c r="Y63" s="93"/>
      <c r="Z63" s="93"/>
      <c r="AA63" s="93"/>
      <c r="AB63" s="89" t="str">
        <f>IF(ISBLANK($C63)," ",IF(COUNTBLANK(V63:AA63)=COLUMNS(V63:AA63),0,(SUM(V63:AA63)*(100-'DATA ENTRY'!$G$10)/SUM($V$13:$AA$13))+'DATA ENTRY'!$G$10))</f>
        <v xml:space="preserve"> </v>
      </c>
      <c r="AC63" s="90" t="str">
        <f t="shared" si="23"/>
        <v xml:space="preserve"> </v>
      </c>
      <c r="AD63" s="93"/>
      <c r="AE63" s="89" t="str">
        <f>IF(ISBLANK(C63)," ",IF(ISBLANK(AD63)=TRUE,0,IF(ISTEXT(AD63)=TRUE,LOOKUP(AD63,remarks),(AD63*(100-'DATA ENTRY'!$G$10)/$AD$13)+'DATA ENTRY'!$G$10)))</f>
        <v xml:space="preserve"> </v>
      </c>
      <c r="AF63" s="91" t="str">
        <f t="shared" si="24"/>
        <v xml:space="preserve"> </v>
      </c>
      <c r="AG63" s="92" t="str">
        <f t="shared" si="25"/>
        <v xml:space="preserve"> </v>
      </c>
      <c r="AH63" s="92" t="str">
        <f t="shared" si="26"/>
        <v xml:space="preserve"> </v>
      </c>
      <c r="AI63" s="92" t="str">
        <f t="shared" si="27"/>
        <v xml:space="preserve"> </v>
      </c>
      <c r="AJ63" s="93"/>
      <c r="AK63" s="93"/>
      <c r="AL63" s="93"/>
      <c r="AM63" s="93"/>
      <c r="AN63" s="93"/>
      <c r="AO63" s="93"/>
      <c r="AP63" s="89" t="str">
        <f>IF(ISBLANK($C63)=TRUE," ",IF(COUNTBLANK(AJ63:AO63)=COLUMNS(AJ63:AO63),0,SUM(AJ63:AO63)*(100-'DATA ENTRY'!$G$10)/SUM($AJ$13:$AO$13)+'DATA ENTRY'!$G$10))</f>
        <v xml:space="preserve"> </v>
      </c>
      <c r="AQ63" s="92" t="str">
        <f t="shared" si="28"/>
        <v xml:space="preserve"> </v>
      </c>
      <c r="AR63" s="93"/>
      <c r="AS63" s="93"/>
      <c r="AT63" s="93"/>
      <c r="AU63" s="93"/>
      <c r="AV63" s="93"/>
      <c r="AW63" s="93"/>
      <c r="AX63" s="93"/>
      <c r="AY63" s="93"/>
      <c r="AZ63" s="89" t="str">
        <f>IF(ISBLANK($C63)=TRUE," ",IF(COUNTBLANK(AR63:AY63)=COLUMNS(AR63:AY63),0,(SUM(AR63:AY63)*(100-'DATA ENTRY'!$G$10)/SUM($AR$13:$AY$13))+'DATA ENTRY'!$G$10))</f>
        <v xml:space="preserve"> </v>
      </c>
      <c r="BA63" s="92" t="str">
        <f t="shared" si="29"/>
        <v xml:space="preserve"> </v>
      </c>
      <c r="BB63" s="93"/>
      <c r="BC63" s="93"/>
      <c r="BD63" s="93"/>
      <c r="BE63" s="93"/>
      <c r="BF63" s="93"/>
      <c r="BG63" s="93"/>
      <c r="BH63" s="89" t="str">
        <f>IF(ISBLANK($C63)=TRUE," ",IF(ISTEXT(AD63)=TRUE,AD63,IF(COUNTBLANK(BB63:BG63)=COLUMNS(BB63:BG63),0,(SUM(BB63:BG63)*(100-'DATA ENTRY'!$G$10)/SUM($BB$13:$BG$13))+'DATA ENTRY'!$G$10)))</f>
        <v xml:space="preserve"> </v>
      </c>
      <c r="BI63" s="92" t="str">
        <f t="shared" si="30"/>
        <v xml:space="preserve"> </v>
      </c>
      <c r="BJ63" s="93"/>
      <c r="BK63" s="89" t="str">
        <f>IF(ISBLANK(C63)=TRUE," ",IF(ISTEXT(AD63)=TRUE,AD63,IF(ISBLANK(BJ63),0,IF(ISTEXT(BJ63)=TRUE,LOOKUP(BJ63,remarks),(BJ63*(100-'DATA ENTRY'!$G$10)/$BJ$13)+'DATA ENTRY'!$G$10))))</f>
        <v xml:space="preserve"> </v>
      </c>
      <c r="BL63" s="92" t="str">
        <f t="shared" si="31"/>
        <v xml:space="preserve"> </v>
      </c>
      <c r="BM63" s="92" t="str">
        <f t="shared" si="32"/>
        <v/>
      </c>
      <c r="BN63" s="92" t="str">
        <f t="shared" si="33"/>
        <v xml:space="preserve"> </v>
      </c>
      <c r="BO63" s="92" t="str">
        <f t="shared" si="34"/>
        <v xml:space="preserve"> </v>
      </c>
      <c r="BP63" s="92" t="str">
        <f t="shared" si="35"/>
        <v xml:space="preserve"> </v>
      </c>
      <c r="BQ63" s="92" t="str">
        <f t="shared" si="17"/>
        <v/>
      </c>
      <c r="BR63" s="89" t="str">
        <f t="shared" si="36"/>
        <v xml:space="preserve"> </v>
      </c>
      <c r="BS63" s="92" t="str">
        <f t="shared" si="37"/>
        <v xml:space="preserve"> </v>
      </c>
      <c r="BT63" s="92" t="str">
        <f t="shared" si="38"/>
        <v xml:space="preserve"> </v>
      </c>
      <c r="BU63" s="54"/>
      <c r="CA63" s="28"/>
      <c r="CB63" s="28"/>
      <c r="CC63" s="28"/>
      <c r="CD63" s="8"/>
      <c r="CE63" s="8"/>
      <c r="CF63" s="8"/>
    </row>
    <row r="64" spans="1:84" ht="34.5" hidden="1" customHeight="1" x14ac:dyDescent="0.3">
      <c r="A64" s="53">
        <f t="shared" si="21"/>
        <v>51</v>
      </c>
      <c r="B64" s="51"/>
      <c r="C64" s="52"/>
      <c r="D64" s="93"/>
      <c r="E64" s="93"/>
      <c r="F64" s="93"/>
      <c r="G64" s="93"/>
      <c r="H64" s="93"/>
      <c r="I64" s="93"/>
      <c r="J64" s="89" t="str">
        <f>IF(ISBLANK($C64)=TRUE," ",IF(COUNTBLANK(D64:I64)=COLUMNS(D64:I64),0,SUM(D64:I64)*(100-'DATA ENTRY'!$G$10)/SUM($D$13:$I$13)+'DATA ENTRY'!$G$10))</f>
        <v xml:space="preserve"> </v>
      </c>
      <c r="K64" s="90" t="str">
        <f t="shared" si="2"/>
        <v xml:space="preserve"> </v>
      </c>
      <c r="L64" s="93"/>
      <c r="M64" s="93"/>
      <c r="N64" s="93"/>
      <c r="O64" s="93"/>
      <c r="P64" s="93"/>
      <c r="Q64" s="93"/>
      <c r="R64" s="93"/>
      <c r="S64" s="93"/>
      <c r="T64" s="89" t="str">
        <f>IF(ISBLANK($C64)," ",IF(COUNTBLANK(L64:S64)=COLUMNS(L64:S64),0,(SUM(L64:S64)*(100-'DATA ENTRY'!$G$10)/SUM($L$13:$S$13))+'DATA ENTRY'!$G$10))</f>
        <v xml:space="preserve"> </v>
      </c>
      <c r="U64" s="90" t="str">
        <f t="shared" si="22"/>
        <v xml:space="preserve"> </v>
      </c>
      <c r="V64" s="93"/>
      <c r="W64" s="93"/>
      <c r="X64" s="93"/>
      <c r="Y64" s="93"/>
      <c r="Z64" s="93"/>
      <c r="AA64" s="93"/>
      <c r="AB64" s="89" t="str">
        <f>IF(ISBLANK($C64)," ",IF(COUNTBLANK(V64:AA64)=COLUMNS(V64:AA64),0,(SUM(V64:AA64)*(100-'DATA ENTRY'!$G$10)/SUM($V$13:$AA$13))+'DATA ENTRY'!$G$10))</f>
        <v xml:space="preserve"> </v>
      </c>
      <c r="AC64" s="90" t="str">
        <f t="shared" si="23"/>
        <v xml:space="preserve"> </v>
      </c>
      <c r="AD64" s="93"/>
      <c r="AE64" s="89" t="str">
        <f>IF(ISBLANK(C64)," ",IF(ISBLANK(AD64)=TRUE,0,IF(ISTEXT(AD64)=TRUE,LOOKUP(AD64,remarks),(AD64*(100-'DATA ENTRY'!$G$10)/$AD$13)+'DATA ENTRY'!$G$10)))</f>
        <v xml:space="preserve"> </v>
      </c>
      <c r="AF64" s="91" t="str">
        <f t="shared" si="24"/>
        <v xml:space="preserve"> </v>
      </c>
      <c r="AG64" s="92" t="str">
        <f t="shared" si="25"/>
        <v xml:space="preserve"> </v>
      </c>
      <c r="AH64" s="92" t="str">
        <f t="shared" si="26"/>
        <v xml:space="preserve"> </v>
      </c>
      <c r="AI64" s="92" t="str">
        <f t="shared" si="27"/>
        <v xml:space="preserve"> </v>
      </c>
      <c r="AJ64" s="93"/>
      <c r="AK64" s="93"/>
      <c r="AL64" s="93"/>
      <c r="AM64" s="93"/>
      <c r="AN64" s="93"/>
      <c r="AO64" s="93"/>
      <c r="AP64" s="89" t="str">
        <f>IF(ISBLANK($C64)=TRUE," ",IF(COUNTBLANK(AJ64:AO64)=COLUMNS(AJ64:AO64),0,SUM(AJ64:AO64)*(100-'DATA ENTRY'!$G$10)/SUM($AJ$13:$AO$13)+'DATA ENTRY'!$G$10))</f>
        <v xml:space="preserve"> </v>
      </c>
      <c r="AQ64" s="92" t="str">
        <f t="shared" si="28"/>
        <v xml:space="preserve"> </v>
      </c>
      <c r="AR64" s="93"/>
      <c r="AS64" s="93"/>
      <c r="AT64" s="93"/>
      <c r="AU64" s="93"/>
      <c r="AV64" s="93"/>
      <c r="AW64" s="93"/>
      <c r="AX64" s="93"/>
      <c r="AY64" s="93"/>
      <c r="AZ64" s="89" t="str">
        <f>IF(ISBLANK($C64)=TRUE," ",IF(COUNTBLANK(AR64:AY64)=COLUMNS(AR64:AY64),0,(SUM(AR64:AY64)*(100-'DATA ENTRY'!$G$10)/SUM($AR$13:$AY$13))+'DATA ENTRY'!$G$10))</f>
        <v xml:space="preserve"> </v>
      </c>
      <c r="BA64" s="92" t="str">
        <f t="shared" si="29"/>
        <v xml:space="preserve"> </v>
      </c>
      <c r="BB64" s="93"/>
      <c r="BC64" s="93"/>
      <c r="BD64" s="93"/>
      <c r="BE64" s="93"/>
      <c r="BF64" s="93"/>
      <c r="BG64" s="93"/>
      <c r="BH64" s="89" t="str">
        <f>IF(ISBLANK($C64)=TRUE," ",IF(ISTEXT(AD64)=TRUE,AD64,IF(COUNTBLANK(BB64:BG64)=COLUMNS(BB64:BG64),0,(SUM(BB64:BG64)*(100-'DATA ENTRY'!$G$10)/SUM($BB$13:$BG$13))+'DATA ENTRY'!$G$10)))</f>
        <v xml:space="preserve"> </v>
      </c>
      <c r="BI64" s="92" t="str">
        <f t="shared" si="30"/>
        <v xml:space="preserve"> </v>
      </c>
      <c r="BJ64" s="93"/>
      <c r="BK64" s="89" t="str">
        <f>IF(ISBLANK(C64)=TRUE," ",IF(ISTEXT(AD64)=TRUE,AD64,IF(ISBLANK(BJ64),0,IF(ISTEXT(BJ64)=TRUE,LOOKUP(BJ64,remarks),(BJ64*(100-'DATA ENTRY'!$G$10)/$BJ$13)+'DATA ENTRY'!$G$10))))</f>
        <v xml:space="preserve"> </v>
      </c>
      <c r="BL64" s="92" t="str">
        <f t="shared" si="31"/>
        <v xml:space="preserve"> </v>
      </c>
      <c r="BM64" s="92" t="str">
        <f t="shared" si="32"/>
        <v/>
      </c>
      <c r="BN64" s="92" t="str">
        <f t="shared" si="33"/>
        <v xml:space="preserve"> </v>
      </c>
      <c r="BO64" s="92" t="str">
        <f t="shared" si="34"/>
        <v xml:space="preserve"> </v>
      </c>
      <c r="BP64" s="92" t="str">
        <f t="shared" si="35"/>
        <v xml:space="preserve"> </v>
      </c>
      <c r="BQ64" s="92" t="str">
        <f t="shared" si="17"/>
        <v/>
      </c>
      <c r="BR64" s="89" t="str">
        <f t="shared" si="36"/>
        <v xml:space="preserve"> </v>
      </c>
      <c r="BS64" s="92" t="str">
        <f t="shared" si="37"/>
        <v xml:space="preserve"> </v>
      </c>
      <c r="BT64" s="92" t="str">
        <f t="shared" si="38"/>
        <v xml:space="preserve"> </v>
      </c>
      <c r="BU64" s="54"/>
      <c r="CA64" s="28"/>
      <c r="CB64" s="28"/>
      <c r="CC64" s="28"/>
      <c r="CD64" s="8"/>
      <c r="CE64" s="8"/>
      <c r="CF64" s="8"/>
    </row>
    <row r="65" spans="1:84" ht="34.5" hidden="1" customHeight="1" x14ac:dyDescent="0.3">
      <c r="A65" s="53">
        <f t="shared" si="21"/>
        <v>52</v>
      </c>
      <c r="B65" s="51"/>
      <c r="C65" s="52"/>
      <c r="D65" s="93"/>
      <c r="E65" s="93"/>
      <c r="F65" s="93"/>
      <c r="G65" s="93"/>
      <c r="H65" s="93"/>
      <c r="I65" s="93"/>
      <c r="J65" s="89" t="str">
        <f>IF(ISBLANK($C65)=TRUE," ",IF(COUNTBLANK(D65:I65)=COLUMNS(D65:I65),0,SUM(D65:I65)*(100-'DATA ENTRY'!$G$10)/SUM($D$13:$I$13)+'DATA ENTRY'!$G$10))</f>
        <v xml:space="preserve"> </v>
      </c>
      <c r="K65" s="90" t="str">
        <f t="shared" si="2"/>
        <v xml:space="preserve"> </v>
      </c>
      <c r="L65" s="93"/>
      <c r="M65" s="93"/>
      <c r="N65" s="93"/>
      <c r="O65" s="93"/>
      <c r="P65" s="93"/>
      <c r="Q65" s="93"/>
      <c r="R65" s="93"/>
      <c r="S65" s="93"/>
      <c r="T65" s="89" t="str">
        <f>IF(ISBLANK($C65)," ",IF(COUNTBLANK(L65:S65)=COLUMNS(L65:S65),0,(SUM(L65:S65)*(100-'DATA ENTRY'!$G$10)/SUM($L$13:$S$13))+'DATA ENTRY'!$G$10))</f>
        <v xml:space="preserve"> </v>
      </c>
      <c r="U65" s="90" t="str">
        <f t="shared" si="22"/>
        <v xml:space="preserve"> </v>
      </c>
      <c r="V65" s="93"/>
      <c r="W65" s="93"/>
      <c r="X65" s="93"/>
      <c r="Y65" s="93"/>
      <c r="Z65" s="93"/>
      <c r="AA65" s="93"/>
      <c r="AB65" s="89" t="str">
        <f>IF(ISBLANK($C65)," ",IF(COUNTBLANK(V65:AA65)=COLUMNS(V65:AA65),0,(SUM(V65:AA65)*(100-'DATA ENTRY'!$G$10)/SUM($V$13:$AA$13))+'DATA ENTRY'!$G$10))</f>
        <v xml:space="preserve"> </v>
      </c>
      <c r="AC65" s="90" t="str">
        <f t="shared" si="23"/>
        <v xml:space="preserve"> </v>
      </c>
      <c r="AD65" s="93"/>
      <c r="AE65" s="89" t="str">
        <f>IF(ISBLANK(C65)," ",IF(ISBLANK(AD65)=TRUE,0,IF(ISTEXT(AD65)=TRUE,LOOKUP(AD65,remarks),(AD65*(100-'DATA ENTRY'!$G$10)/$AD$13)+'DATA ENTRY'!$G$10)))</f>
        <v xml:space="preserve"> </v>
      </c>
      <c r="AF65" s="91" t="str">
        <f t="shared" si="24"/>
        <v xml:space="preserve"> </v>
      </c>
      <c r="AG65" s="92" t="str">
        <f t="shared" si="25"/>
        <v xml:space="preserve"> </v>
      </c>
      <c r="AH65" s="92" t="str">
        <f t="shared" si="26"/>
        <v xml:space="preserve"> </v>
      </c>
      <c r="AI65" s="92" t="str">
        <f t="shared" si="27"/>
        <v xml:space="preserve"> </v>
      </c>
      <c r="AJ65" s="93"/>
      <c r="AK65" s="93"/>
      <c r="AL65" s="93"/>
      <c r="AM65" s="93"/>
      <c r="AN65" s="93"/>
      <c r="AO65" s="93"/>
      <c r="AP65" s="89" t="str">
        <f>IF(ISBLANK($C65)=TRUE," ",IF(COUNTBLANK(AJ65:AO65)=COLUMNS(AJ65:AO65),0,SUM(AJ65:AO65)*(100-'DATA ENTRY'!$G$10)/SUM($AJ$13:$AO$13)+'DATA ENTRY'!$G$10))</f>
        <v xml:space="preserve"> </v>
      </c>
      <c r="AQ65" s="92" t="str">
        <f t="shared" si="28"/>
        <v xml:space="preserve"> </v>
      </c>
      <c r="AR65" s="93"/>
      <c r="AS65" s="93"/>
      <c r="AT65" s="93"/>
      <c r="AU65" s="93"/>
      <c r="AV65" s="93"/>
      <c r="AW65" s="93"/>
      <c r="AX65" s="93"/>
      <c r="AY65" s="93"/>
      <c r="AZ65" s="89" t="str">
        <f>IF(ISBLANK($C65)=TRUE," ",IF(COUNTBLANK(AR65:AY65)=COLUMNS(AR65:AY65),0,(SUM(AR65:AY65)*(100-'DATA ENTRY'!$G$10)/SUM($AR$13:$AY$13))+'DATA ENTRY'!$G$10))</f>
        <v xml:space="preserve"> </v>
      </c>
      <c r="BA65" s="92" t="str">
        <f t="shared" si="29"/>
        <v xml:space="preserve"> </v>
      </c>
      <c r="BB65" s="93"/>
      <c r="BC65" s="93"/>
      <c r="BD65" s="93"/>
      <c r="BE65" s="93"/>
      <c r="BF65" s="93"/>
      <c r="BG65" s="93"/>
      <c r="BH65" s="89" t="str">
        <f>IF(ISBLANK($C65)=TRUE," ",IF(ISTEXT(AD65)=TRUE,AD65,IF(COUNTBLANK(BB65:BG65)=COLUMNS(BB65:BG65),0,(SUM(BB65:BG65)*(100-'DATA ENTRY'!$G$10)/SUM($BB$13:$BG$13))+'DATA ENTRY'!$G$10)))</f>
        <v xml:space="preserve"> </v>
      </c>
      <c r="BI65" s="92" t="str">
        <f t="shared" si="30"/>
        <v xml:space="preserve"> </v>
      </c>
      <c r="BJ65" s="93"/>
      <c r="BK65" s="89" t="str">
        <f>IF(ISBLANK(C65)=TRUE," ",IF(ISTEXT(AD65)=TRUE,AD65,IF(ISBLANK(BJ65),0,IF(ISTEXT(BJ65)=TRUE,LOOKUP(BJ65,remarks),(BJ65*(100-'DATA ENTRY'!$G$10)/$BJ$13)+'DATA ENTRY'!$G$10))))</f>
        <v xml:space="preserve"> </v>
      </c>
      <c r="BL65" s="92" t="str">
        <f t="shared" si="31"/>
        <v xml:space="preserve"> </v>
      </c>
      <c r="BM65" s="92" t="str">
        <f t="shared" si="32"/>
        <v/>
      </c>
      <c r="BN65" s="92" t="str">
        <f t="shared" si="33"/>
        <v xml:space="preserve"> </v>
      </c>
      <c r="BO65" s="92" t="str">
        <f t="shared" si="34"/>
        <v xml:space="preserve"> </v>
      </c>
      <c r="BP65" s="92" t="str">
        <f t="shared" si="35"/>
        <v xml:space="preserve"> </v>
      </c>
      <c r="BQ65" s="92" t="str">
        <f t="shared" si="17"/>
        <v/>
      </c>
      <c r="BR65" s="89" t="str">
        <f t="shared" si="36"/>
        <v xml:space="preserve"> </v>
      </c>
      <c r="BS65" s="92" t="str">
        <f t="shared" si="37"/>
        <v xml:space="preserve"> </v>
      </c>
      <c r="BT65" s="92" t="str">
        <f t="shared" si="38"/>
        <v xml:space="preserve"> </v>
      </c>
      <c r="BU65" s="54"/>
      <c r="CA65" s="28"/>
      <c r="CB65" s="28"/>
      <c r="CC65" s="28"/>
      <c r="CD65" s="8"/>
      <c r="CE65" s="8"/>
      <c r="CF65" s="8"/>
    </row>
    <row r="66" spans="1:84" ht="34.5" hidden="1" customHeight="1" x14ac:dyDescent="0.3">
      <c r="A66" s="53">
        <f t="shared" si="21"/>
        <v>53</v>
      </c>
      <c r="B66" s="51"/>
      <c r="C66" s="52"/>
      <c r="D66" s="93"/>
      <c r="E66" s="93"/>
      <c r="F66" s="93"/>
      <c r="G66" s="93"/>
      <c r="H66" s="93"/>
      <c r="I66" s="93"/>
      <c r="J66" s="89" t="str">
        <f>IF(ISBLANK($C66)=TRUE," ",IF(COUNTBLANK(D66:I66)=COLUMNS(D66:I66),0,SUM(D66:I66)*(100-'DATA ENTRY'!$G$10)/SUM($D$13:$I$13)+'DATA ENTRY'!$G$10))</f>
        <v xml:space="preserve"> </v>
      </c>
      <c r="K66" s="90" t="str">
        <f t="shared" si="2"/>
        <v xml:space="preserve"> </v>
      </c>
      <c r="L66" s="93"/>
      <c r="M66" s="93"/>
      <c r="N66" s="93"/>
      <c r="O66" s="93"/>
      <c r="P66" s="93"/>
      <c r="Q66" s="93"/>
      <c r="R66" s="93"/>
      <c r="S66" s="93"/>
      <c r="T66" s="89" t="str">
        <f>IF(ISBLANK($C66)," ",IF(COUNTBLANK(L66:S66)=COLUMNS(L66:S66),0,(SUM(L66:S66)*(100-'DATA ENTRY'!$G$10)/SUM($L$13:$S$13))+'DATA ENTRY'!$G$10))</f>
        <v xml:space="preserve"> </v>
      </c>
      <c r="U66" s="90" t="str">
        <f t="shared" si="22"/>
        <v xml:space="preserve"> </v>
      </c>
      <c r="V66" s="93"/>
      <c r="W66" s="93"/>
      <c r="X66" s="93"/>
      <c r="Y66" s="93"/>
      <c r="Z66" s="93"/>
      <c r="AA66" s="93"/>
      <c r="AB66" s="89" t="str">
        <f>IF(ISBLANK($C66)," ",IF(COUNTBLANK(V66:AA66)=COLUMNS(V66:AA66),0,(SUM(V66:AA66)*(100-'DATA ENTRY'!$G$10)/SUM($V$13:$AA$13))+'DATA ENTRY'!$G$10))</f>
        <v xml:space="preserve"> </v>
      </c>
      <c r="AC66" s="90" t="str">
        <f t="shared" si="23"/>
        <v xml:space="preserve"> </v>
      </c>
      <c r="AD66" s="93"/>
      <c r="AE66" s="89" t="str">
        <f>IF(ISBLANK(C66)," ",IF(ISBLANK(AD66)=TRUE,0,IF(ISTEXT(AD66)=TRUE,LOOKUP(AD66,remarks),(AD66*(100-'DATA ENTRY'!$G$10)/$AD$13)+'DATA ENTRY'!$G$10)))</f>
        <v xml:space="preserve"> </v>
      </c>
      <c r="AF66" s="91" t="str">
        <f t="shared" si="24"/>
        <v xml:space="preserve"> </v>
      </c>
      <c r="AG66" s="92" t="str">
        <f t="shared" si="25"/>
        <v xml:space="preserve"> </v>
      </c>
      <c r="AH66" s="92" t="str">
        <f t="shared" si="26"/>
        <v xml:space="preserve"> </v>
      </c>
      <c r="AI66" s="92" t="str">
        <f t="shared" si="27"/>
        <v xml:space="preserve"> </v>
      </c>
      <c r="AJ66" s="93"/>
      <c r="AK66" s="93"/>
      <c r="AL66" s="93"/>
      <c r="AM66" s="93"/>
      <c r="AN66" s="93"/>
      <c r="AO66" s="93"/>
      <c r="AP66" s="89" t="str">
        <f>IF(ISBLANK($C66)=TRUE," ",IF(COUNTBLANK(AJ66:AO66)=COLUMNS(AJ66:AO66),0,SUM(AJ66:AO66)*(100-'DATA ENTRY'!$G$10)/SUM($AJ$13:$AO$13)+'DATA ENTRY'!$G$10))</f>
        <v xml:space="preserve"> </v>
      </c>
      <c r="AQ66" s="92" t="str">
        <f t="shared" si="28"/>
        <v xml:space="preserve"> </v>
      </c>
      <c r="AR66" s="93"/>
      <c r="AS66" s="93"/>
      <c r="AT66" s="93"/>
      <c r="AU66" s="93"/>
      <c r="AV66" s="93"/>
      <c r="AW66" s="93"/>
      <c r="AX66" s="93"/>
      <c r="AY66" s="93"/>
      <c r="AZ66" s="89" t="str">
        <f>IF(ISBLANK($C66)=TRUE," ",IF(COUNTBLANK(AR66:AY66)=COLUMNS(AR66:AY66),0,(SUM(AR66:AY66)*(100-'DATA ENTRY'!$G$10)/SUM($AR$13:$AY$13))+'DATA ENTRY'!$G$10))</f>
        <v xml:space="preserve"> </v>
      </c>
      <c r="BA66" s="92" t="str">
        <f t="shared" si="29"/>
        <v xml:space="preserve"> </v>
      </c>
      <c r="BB66" s="93"/>
      <c r="BC66" s="93"/>
      <c r="BD66" s="93"/>
      <c r="BE66" s="93"/>
      <c r="BF66" s="93"/>
      <c r="BG66" s="93"/>
      <c r="BH66" s="89" t="str">
        <f>IF(ISBLANK($C66)=TRUE," ",IF(ISTEXT(AD66)=TRUE,AD66,IF(COUNTBLANK(BB66:BG66)=COLUMNS(BB66:BG66),0,(SUM(BB66:BG66)*(100-'DATA ENTRY'!$G$10)/SUM($BB$13:$BG$13))+'DATA ENTRY'!$G$10)))</f>
        <v xml:space="preserve"> </v>
      </c>
      <c r="BI66" s="92" t="str">
        <f t="shared" si="30"/>
        <v xml:space="preserve"> </v>
      </c>
      <c r="BJ66" s="93"/>
      <c r="BK66" s="89" t="str">
        <f>IF(ISBLANK(C66)=TRUE," ",IF(ISTEXT(AD66)=TRUE,AD66,IF(ISBLANK(BJ66),0,IF(ISTEXT(BJ66)=TRUE,LOOKUP(BJ66,remarks),(BJ66*(100-'DATA ENTRY'!$G$10)/$BJ$13)+'DATA ENTRY'!$G$10))))</f>
        <v xml:space="preserve"> </v>
      </c>
      <c r="BL66" s="92" t="str">
        <f t="shared" si="31"/>
        <v xml:space="preserve"> </v>
      </c>
      <c r="BM66" s="92" t="str">
        <f t="shared" si="32"/>
        <v/>
      </c>
      <c r="BN66" s="92" t="str">
        <f t="shared" si="33"/>
        <v xml:space="preserve"> </v>
      </c>
      <c r="BO66" s="92" t="str">
        <f t="shared" si="34"/>
        <v xml:space="preserve"> </v>
      </c>
      <c r="BP66" s="92" t="str">
        <f t="shared" si="35"/>
        <v xml:space="preserve"> </v>
      </c>
      <c r="BQ66" s="92" t="str">
        <f t="shared" si="17"/>
        <v/>
      </c>
      <c r="BR66" s="89" t="str">
        <f t="shared" si="36"/>
        <v xml:space="preserve"> </v>
      </c>
      <c r="BS66" s="92" t="str">
        <f t="shared" si="37"/>
        <v xml:space="preserve"> </v>
      </c>
      <c r="BT66" s="92" t="str">
        <f t="shared" si="38"/>
        <v xml:space="preserve"> </v>
      </c>
      <c r="BU66" s="54"/>
      <c r="CA66" s="28"/>
      <c r="CB66" s="28"/>
      <c r="CC66" s="28"/>
      <c r="CD66" s="8"/>
      <c r="CE66" s="8"/>
      <c r="CF66" s="8"/>
    </row>
    <row r="67" spans="1:84" ht="34.5" hidden="1" customHeight="1" x14ac:dyDescent="0.3">
      <c r="A67" s="53">
        <f t="shared" si="21"/>
        <v>54</v>
      </c>
      <c r="B67" s="51"/>
      <c r="C67" s="52"/>
      <c r="D67" s="93"/>
      <c r="E67" s="93"/>
      <c r="F67" s="93"/>
      <c r="G67" s="93"/>
      <c r="H67" s="93"/>
      <c r="I67" s="93"/>
      <c r="J67" s="89" t="str">
        <f>IF(ISBLANK($C67)=TRUE," ",IF(COUNTBLANK(D67:I67)=COLUMNS(D67:I67),0,SUM(D67:I67)*(100-'DATA ENTRY'!$G$10)/SUM($D$13:$I$13)+'DATA ENTRY'!$G$10))</f>
        <v xml:space="preserve"> </v>
      </c>
      <c r="K67" s="90" t="str">
        <f t="shared" si="2"/>
        <v xml:space="preserve"> </v>
      </c>
      <c r="L67" s="93"/>
      <c r="M67" s="93"/>
      <c r="N67" s="93"/>
      <c r="O67" s="93"/>
      <c r="P67" s="93"/>
      <c r="Q67" s="93"/>
      <c r="R67" s="93"/>
      <c r="S67" s="93"/>
      <c r="T67" s="89" t="str">
        <f>IF(ISBLANK($C67)," ",IF(COUNTBLANK(L67:S67)=COLUMNS(L67:S67),0,(SUM(L67:S67)*(100-'DATA ENTRY'!$G$10)/SUM($L$13:$S$13))+'DATA ENTRY'!$G$10))</f>
        <v xml:space="preserve"> </v>
      </c>
      <c r="U67" s="90" t="str">
        <f t="shared" si="22"/>
        <v xml:space="preserve"> </v>
      </c>
      <c r="V67" s="93"/>
      <c r="W67" s="93"/>
      <c r="X67" s="93"/>
      <c r="Y67" s="93"/>
      <c r="Z67" s="93"/>
      <c r="AA67" s="93"/>
      <c r="AB67" s="89" t="str">
        <f>IF(ISBLANK($C67)," ",IF(COUNTBLANK(V67:AA67)=COLUMNS(V67:AA67),0,(SUM(V67:AA67)*(100-'DATA ENTRY'!$G$10)/SUM($V$13:$AA$13))+'DATA ENTRY'!$G$10))</f>
        <v xml:space="preserve"> </v>
      </c>
      <c r="AC67" s="90" t="str">
        <f t="shared" si="23"/>
        <v xml:space="preserve"> </v>
      </c>
      <c r="AD67" s="93"/>
      <c r="AE67" s="89" t="str">
        <f>IF(ISBLANK(C67)," ",IF(ISBLANK(AD67)=TRUE,0,IF(ISTEXT(AD67)=TRUE,LOOKUP(AD67,remarks),(AD67*(100-'DATA ENTRY'!$G$10)/$AD$13)+'DATA ENTRY'!$G$10)))</f>
        <v xml:space="preserve"> </v>
      </c>
      <c r="AF67" s="91" t="str">
        <f t="shared" si="24"/>
        <v xml:space="preserve"> </v>
      </c>
      <c r="AG67" s="92" t="str">
        <f t="shared" si="25"/>
        <v xml:space="preserve"> </v>
      </c>
      <c r="AH67" s="92" t="str">
        <f t="shared" si="26"/>
        <v xml:space="preserve"> </v>
      </c>
      <c r="AI67" s="92" t="str">
        <f t="shared" si="27"/>
        <v xml:space="preserve"> </v>
      </c>
      <c r="AJ67" s="93"/>
      <c r="AK67" s="93"/>
      <c r="AL67" s="93"/>
      <c r="AM67" s="93"/>
      <c r="AN67" s="93"/>
      <c r="AO67" s="93"/>
      <c r="AP67" s="89" t="str">
        <f>IF(ISBLANK($C67)=TRUE," ",IF(COUNTBLANK(AJ67:AO67)=COLUMNS(AJ67:AO67),0,SUM(AJ67:AO67)*(100-'DATA ENTRY'!$G$10)/SUM($AJ$13:$AO$13)+'DATA ENTRY'!$G$10))</f>
        <v xml:space="preserve"> </v>
      </c>
      <c r="AQ67" s="92" t="str">
        <f t="shared" si="28"/>
        <v xml:space="preserve"> </v>
      </c>
      <c r="AR67" s="93"/>
      <c r="AS67" s="93"/>
      <c r="AT67" s="93"/>
      <c r="AU67" s="93"/>
      <c r="AV67" s="93"/>
      <c r="AW67" s="93"/>
      <c r="AX67" s="93"/>
      <c r="AY67" s="93"/>
      <c r="AZ67" s="89" t="str">
        <f>IF(ISBLANK($C67)=TRUE," ",IF(COUNTBLANK(AR67:AY67)=COLUMNS(AR67:AY67),0,(SUM(AR67:AY67)*(100-'DATA ENTRY'!$G$10)/SUM($AR$13:$AY$13))+'DATA ENTRY'!$G$10))</f>
        <v xml:space="preserve"> </v>
      </c>
      <c r="BA67" s="92" t="str">
        <f t="shared" si="29"/>
        <v xml:space="preserve"> </v>
      </c>
      <c r="BB67" s="93"/>
      <c r="BC67" s="93"/>
      <c r="BD67" s="93"/>
      <c r="BE67" s="93"/>
      <c r="BF67" s="93"/>
      <c r="BG67" s="93"/>
      <c r="BH67" s="89" t="str">
        <f>IF(ISBLANK($C67)=TRUE," ",IF(ISTEXT(AD67)=TRUE,AD67,IF(COUNTBLANK(BB67:BG67)=COLUMNS(BB67:BG67),0,(SUM(BB67:BG67)*(100-'DATA ENTRY'!$G$10)/SUM($BB$13:$BG$13))+'DATA ENTRY'!$G$10)))</f>
        <v xml:space="preserve"> </v>
      </c>
      <c r="BI67" s="92" t="str">
        <f t="shared" si="30"/>
        <v xml:space="preserve"> </v>
      </c>
      <c r="BJ67" s="93"/>
      <c r="BK67" s="89" t="str">
        <f>IF(ISBLANK(C67)=TRUE," ",IF(ISTEXT(AD67)=TRUE,AD67,IF(ISBLANK(BJ67),0,IF(ISTEXT(BJ67)=TRUE,LOOKUP(BJ67,remarks),(BJ67*(100-'DATA ENTRY'!$G$10)/$BJ$13)+'DATA ENTRY'!$G$10))))</f>
        <v xml:space="preserve"> </v>
      </c>
      <c r="BL67" s="92" t="str">
        <f t="shared" si="31"/>
        <v xml:space="preserve"> </v>
      </c>
      <c r="BM67" s="92" t="str">
        <f t="shared" si="32"/>
        <v/>
      </c>
      <c r="BN67" s="92" t="str">
        <f t="shared" si="33"/>
        <v xml:space="preserve"> </v>
      </c>
      <c r="BO67" s="92" t="str">
        <f t="shared" si="34"/>
        <v xml:space="preserve"> </v>
      </c>
      <c r="BP67" s="92" t="str">
        <f t="shared" si="35"/>
        <v xml:space="preserve"> </v>
      </c>
      <c r="BQ67" s="92" t="str">
        <f t="shared" si="17"/>
        <v/>
      </c>
      <c r="BR67" s="89" t="str">
        <f t="shared" si="36"/>
        <v xml:space="preserve"> </v>
      </c>
      <c r="BS67" s="92" t="str">
        <f t="shared" si="37"/>
        <v xml:space="preserve"> </v>
      </c>
      <c r="BT67" s="92" t="str">
        <f t="shared" si="38"/>
        <v xml:space="preserve"> </v>
      </c>
      <c r="BU67" s="54"/>
      <c r="CA67" s="28"/>
      <c r="CB67" s="28"/>
      <c r="CC67" s="28"/>
      <c r="CD67" s="8"/>
      <c r="CE67" s="8"/>
      <c r="CF67" s="8"/>
    </row>
    <row r="68" spans="1:84" ht="34.5" hidden="1" customHeight="1" x14ac:dyDescent="0.3">
      <c r="A68" s="53">
        <f t="shared" si="21"/>
        <v>55</v>
      </c>
      <c r="B68" s="51"/>
      <c r="C68" s="52"/>
      <c r="D68" s="93"/>
      <c r="E68" s="93"/>
      <c r="F68" s="93"/>
      <c r="G68" s="93"/>
      <c r="H68" s="93"/>
      <c r="I68" s="93"/>
      <c r="J68" s="89" t="str">
        <f>IF(ISBLANK($C68)=TRUE," ",IF(COUNTBLANK(D68:I68)=COLUMNS(D68:I68),0,SUM(D68:I68)*(100-'DATA ENTRY'!$G$10)/SUM($D$13:$I$13)+'DATA ENTRY'!$G$10))</f>
        <v xml:space="preserve"> </v>
      </c>
      <c r="K68" s="90" t="str">
        <f t="shared" si="2"/>
        <v xml:space="preserve"> </v>
      </c>
      <c r="L68" s="93"/>
      <c r="M68" s="93"/>
      <c r="N68" s="93"/>
      <c r="O68" s="93"/>
      <c r="P68" s="93"/>
      <c r="Q68" s="93"/>
      <c r="R68" s="93"/>
      <c r="S68" s="93"/>
      <c r="T68" s="89" t="str">
        <f>IF(ISBLANK($C68)," ",IF(COUNTBLANK(L68:S68)=COLUMNS(L68:S68),0,(SUM(L68:S68)*(100-'DATA ENTRY'!$G$10)/SUM($L$13:$S$13))+'DATA ENTRY'!$G$10))</f>
        <v xml:space="preserve"> </v>
      </c>
      <c r="U68" s="90" t="str">
        <f t="shared" si="22"/>
        <v xml:space="preserve"> </v>
      </c>
      <c r="V68" s="93"/>
      <c r="W68" s="93"/>
      <c r="X68" s="93"/>
      <c r="Y68" s="93"/>
      <c r="Z68" s="93"/>
      <c r="AA68" s="93"/>
      <c r="AB68" s="89" t="str">
        <f>IF(ISBLANK($C68)," ",IF(COUNTBLANK(V68:AA68)=COLUMNS(V68:AA68),0,(SUM(V68:AA68)*(100-'DATA ENTRY'!$G$10)/SUM($V$13:$AA$13))+'DATA ENTRY'!$G$10))</f>
        <v xml:space="preserve"> </v>
      </c>
      <c r="AC68" s="90" t="str">
        <f t="shared" si="23"/>
        <v xml:space="preserve"> </v>
      </c>
      <c r="AD68" s="93"/>
      <c r="AE68" s="89" t="str">
        <f>IF(ISBLANK(C68)," ",IF(ISBLANK(AD68)=TRUE,0,IF(ISTEXT(AD68)=TRUE,LOOKUP(AD68,remarks),(AD68*(100-'DATA ENTRY'!$G$10)/$AD$13)+'DATA ENTRY'!$G$10)))</f>
        <v xml:space="preserve"> </v>
      </c>
      <c r="AF68" s="91" t="str">
        <f t="shared" si="24"/>
        <v xml:space="preserve"> </v>
      </c>
      <c r="AG68" s="92" t="str">
        <f t="shared" si="25"/>
        <v xml:space="preserve"> </v>
      </c>
      <c r="AH68" s="92" t="str">
        <f t="shared" si="26"/>
        <v xml:space="preserve"> </v>
      </c>
      <c r="AI68" s="92" t="str">
        <f t="shared" si="27"/>
        <v xml:space="preserve"> </v>
      </c>
      <c r="AJ68" s="93"/>
      <c r="AK68" s="93"/>
      <c r="AL68" s="93"/>
      <c r="AM68" s="93"/>
      <c r="AN68" s="93"/>
      <c r="AO68" s="93"/>
      <c r="AP68" s="89" t="str">
        <f>IF(ISBLANK($C68)=TRUE," ",IF(COUNTBLANK(AJ68:AO68)=COLUMNS(AJ68:AO68),0,SUM(AJ68:AO68)*(100-'DATA ENTRY'!$G$10)/SUM($AJ$13:$AO$13)+'DATA ENTRY'!$G$10))</f>
        <v xml:space="preserve"> </v>
      </c>
      <c r="AQ68" s="92" t="str">
        <f t="shared" si="28"/>
        <v xml:space="preserve"> </v>
      </c>
      <c r="AR68" s="93"/>
      <c r="AS68" s="93"/>
      <c r="AT68" s="93"/>
      <c r="AU68" s="93"/>
      <c r="AV68" s="93"/>
      <c r="AW68" s="93"/>
      <c r="AX68" s="93"/>
      <c r="AY68" s="93"/>
      <c r="AZ68" s="89" t="str">
        <f>IF(ISBLANK($C68)=TRUE," ",IF(COUNTBLANK(AR68:AY68)=COLUMNS(AR68:AY68),0,(SUM(AR68:AY68)*(100-'DATA ENTRY'!$G$10)/SUM($AR$13:$AY$13))+'DATA ENTRY'!$G$10))</f>
        <v xml:space="preserve"> </v>
      </c>
      <c r="BA68" s="92" t="str">
        <f t="shared" si="29"/>
        <v xml:space="preserve"> </v>
      </c>
      <c r="BB68" s="93"/>
      <c r="BC68" s="93"/>
      <c r="BD68" s="93"/>
      <c r="BE68" s="93"/>
      <c r="BF68" s="93"/>
      <c r="BG68" s="93"/>
      <c r="BH68" s="89" t="str">
        <f>IF(ISBLANK($C68)=TRUE," ",IF(ISTEXT(AD68)=TRUE,AD68,IF(COUNTBLANK(BB68:BG68)=COLUMNS(BB68:BG68),0,(SUM(BB68:BG68)*(100-'DATA ENTRY'!$G$10)/SUM($BB$13:$BG$13))+'DATA ENTRY'!$G$10)))</f>
        <v xml:space="preserve"> </v>
      </c>
      <c r="BI68" s="92" t="str">
        <f t="shared" si="30"/>
        <v xml:space="preserve"> </v>
      </c>
      <c r="BJ68" s="93"/>
      <c r="BK68" s="89" t="str">
        <f>IF(ISBLANK(C68)=TRUE," ",IF(ISTEXT(AD68)=TRUE,AD68,IF(ISBLANK(BJ68),0,IF(ISTEXT(BJ68)=TRUE,LOOKUP(BJ68,remarks),(BJ68*(100-'DATA ENTRY'!$G$10)/$BJ$13)+'DATA ENTRY'!$G$10))))</f>
        <v xml:space="preserve"> </v>
      </c>
      <c r="BL68" s="92" t="str">
        <f t="shared" si="31"/>
        <v xml:space="preserve"> </v>
      </c>
      <c r="BM68" s="92" t="str">
        <f t="shared" si="32"/>
        <v/>
      </c>
      <c r="BN68" s="92" t="str">
        <f t="shared" si="33"/>
        <v xml:space="preserve"> </v>
      </c>
      <c r="BO68" s="92" t="str">
        <f t="shared" si="34"/>
        <v xml:space="preserve"> </v>
      </c>
      <c r="BP68" s="92" t="str">
        <f t="shared" si="35"/>
        <v xml:space="preserve"> </v>
      </c>
      <c r="BQ68" s="92" t="str">
        <f t="shared" si="17"/>
        <v/>
      </c>
      <c r="BR68" s="89" t="str">
        <f t="shared" si="36"/>
        <v xml:space="preserve"> </v>
      </c>
      <c r="BS68" s="92" t="str">
        <f t="shared" si="37"/>
        <v xml:space="preserve"> </v>
      </c>
      <c r="BT68" s="92" t="str">
        <f t="shared" si="38"/>
        <v xml:space="preserve"> </v>
      </c>
      <c r="BU68" s="54"/>
      <c r="CA68" s="28"/>
      <c r="CB68" s="28"/>
      <c r="CC68" s="28"/>
      <c r="CD68" s="8"/>
      <c r="CE68" s="8"/>
      <c r="CF68" s="8"/>
    </row>
    <row r="69" spans="1:84" ht="34.5" hidden="1" customHeight="1" x14ac:dyDescent="0.3">
      <c r="A69" s="53">
        <f t="shared" si="21"/>
        <v>56</v>
      </c>
      <c r="B69" s="51"/>
      <c r="C69" s="52"/>
      <c r="D69" s="93"/>
      <c r="E69" s="93"/>
      <c r="F69" s="93"/>
      <c r="G69" s="93"/>
      <c r="H69" s="93"/>
      <c r="I69" s="93"/>
      <c r="J69" s="89" t="str">
        <f>IF(ISBLANK($C69)=TRUE," ",IF(COUNTBLANK(D69:I69)=COLUMNS(D69:I69),0,SUM(D69:I69)*(100-'DATA ENTRY'!$G$10)/SUM($D$13:$I$13)+'DATA ENTRY'!$G$10))</f>
        <v xml:space="preserve"> </v>
      </c>
      <c r="K69" s="90" t="str">
        <f t="shared" si="2"/>
        <v xml:space="preserve"> </v>
      </c>
      <c r="L69" s="93"/>
      <c r="M69" s="93"/>
      <c r="N69" s="93"/>
      <c r="O69" s="93"/>
      <c r="P69" s="93"/>
      <c r="Q69" s="93"/>
      <c r="R69" s="93"/>
      <c r="S69" s="93"/>
      <c r="T69" s="89" t="str">
        <f>IF(ISBLANK($C69)," ",IF(COUNTBLANK(L69:S69)=COLUMNS(L69:S69),0,(SUM(L69:S69)*(100-'DATA ENTRY'!$G$10)/SUM($L$13:$S$13))+'DATA ENTRY'!$G$10))</f>
        <v xml:space="preserve"> </v>
      </c>
      <c r="U69" s="90" t="str">
        <f t="shared" si="22"/>
        <v xml:space="preserve"> </v>
      </c>
      <c r="V69" s="93"/>
      <c r="W69" s="93"/>
      <c r="X69" s="93"/>
      <c r="Y69" s="93"/>
      <c r="Z69" s="93"/>
      <c r="AA69" s="93"/>
      <c r="AB69" s="89" t="str">
        <f>IF(ISBLANK($C69)," ",IF(COUNTBLANK(V69:AA69)=COLUMNS(V69:AA69),0,(SUM(V69:AA69)*(100-'DATA ENTRY'!$G$10)/SUM($V$13:$AA$13))+'DATA ENTRY'!$G$10))</f>
        <v xml:space="preserve"> </v>
      </c>
      <c r="AC69" s="90" t="str">
        <f t="shared" si="23"/>
        <v xml:space="preserve"> </v>
      </c>
      <c r="AD69" s="93"/>
      <c r="AE69" s="89" t="str">
        <f>IF(ISBLANK(C69)," ",IF(ISBLANK(AD69)=TRUE,0,IF(ISTEXT(AD69)=TRUE,LOOKUP(AD69,remarks),(AD69*(100-'DATA ENTRY'!$G$10)/$AD$13)+'DATA ENTRY'!$G$10)))</f>
        <v xml:space="preserve"> </v>
      </c>
      <c r="AF69" s="91" t="str">
        <f t="shared" si="24"/>
        <v xml:space="preserve"> </v>
      </c>
      <c r="AG69" s="92" t="str">
        <f t="shared" si="25"/>
        <v xml:space="preserve"> </v>
      </c>
      <c r="AH69" s="92" t="str">
        <f t="shared" si="26"/>
        <v xml:space="preserve"> </v>
      </c>
      <c r="AI69" s="92" t="str">
        <f t="shared" si="27"/>
        <v xml:space="preserve"> </v>
      </c>
      <c r="AJ69" s="93"/>
      <c r="AK69" s="93"/>
      <c r="AL69" s="93"/>
      <c r="AM69" s="93"/>
      <c r="AN69" s="93"/>
      <c r="AO69" s="93"/>
      <c r="AP69" s="89" t="str">
        <f>IF(ISBLANK($C69)=TRUE," ",IF(COUNTBLANK(AJ69:AO69)=COLUMNS(AJ69:AO69),0,SUM(AJ69:AO69)*(100-'DATA ENTRY'!$G$10)/SUM($AJ$13:$AO$13)+'DATA ENTRY'!$G$10))</f>
        <v xml:space="preserve"> </v>
      </c>
      <c r="AQ69" s="92" t="str">
        <f t="shared" si="28"/>
        <v xml:space="preserve"> </v>
      </c>
      <c r="AR69" s="93"/>
      <c r="AS69" s="93"/>
      <c r="AT69" s="93"/>
      <c r="AU69" s="93"/>
      <c r="AV69" s="93"/>
      <c r="AW69" s="93"/>
      <c r="AX69" s="93"/>
      <c r="AY69" s="93"/>
      <c r="AZ69" s="89" t="str">
        <f>IF(ISBLANK($C69)=TRUE," ",IF(COUNTBLANK(AR69:AY69)=COLUMNS(AR69:AY69),0,(SUM(AR69:AY69)*(100-'DATA ENTRY'!$G$10)/SUM($AR$13:$AY$13))+'DATA ENTRY'!$G$10))</f>
        <v xml:space="preserve"> </v>
      </c>
      <c r="BA69" s="92" t="str">
        <f t="shared" si="29"/>
        <v xml:space="preserve"> </v>
      </c>
      <c r="BB69" s="93"/>
      <c r="BC69" s="93"/>
      <c r="BD69" s="93"/>
      <c r="BE69" s="93"/>
      <c r="BF69" s="93"/>
      <c r="BG69" s="93"/>
      <c r="BH69" s="89" t="str">
        <f>IF(ISBLANK($C69)=TRUE," ",IF(ISTEXT(AD69)=TRUE,AD69,IF(COUNTBLANK(BB69:BG69)=COLUMNS(BB69:BG69),0,(SUM(BB69:BG69)*(100-'DATA ENTRY'!$G$10)/SUM($BB$13:$BG$13))+'DATA ENTRY'!$G$10)))</f>
        <v xml:space="preserve"> </v>
      </c>
      <c r="BI69" s="92" t="str">
        <f t="shared" si="30"/>
        <v xml:space="preserve"> </v>
      </c>
      <c r="BJ69" s="93"/>
      <c r="BK69" s="89" t="str">
        <f>IF(ISBLANK(C69)=TRUE," ",IF(ISTEXT(AD69)=TRUE,AD69,IF(ISBLANK(BJ69),0,IF(ISTEXT(BJ69)=TRUE,LOOKUP(BJ69,remarks),(BJ69*(100-'DATA ENTRY'!$G$10)/$BJ$13)+'DATA ENTRY'!$G$10))))</f>
        <v xml:space="preserve"> </v>
      </c>
      <c r="BL69" s="92" t="str">
        <f t="shared" si="31"/>
        <v xml:space="preserve"> </v>
      </c>
      <c r="BM69" s="92" t="str">
        <f t="shared" si="32"/>
        <v/>
      </c>
      <c r="BN69" s="92" t="str">
        <f t="shared" si="33"/>
        <v xml:space="preserve"> </v>
      </c>
      <c r="BO69" s="92" t="str">
        <f t="shared" si="34"/>
        <v xml:space="preserve"> </v>
      </c>
      <c r="BP69" s="92" t="str">
        <f t="shared" si="35"/>
        <v xml:space="preserve"> </v>
      </c>
      <c r="BQ69" s="92" t="str">
        <f t="shared" si="17"/>
        <v/>
      </c>
      <c r="BR69" s="89" t="str">
        <f t="shared" si="36"/>
        <v xml:space="preserve"> </v>
      </c>
      <c r="BS69" s="92" t="str">
        <f t="shared" si="37"/>
        <v xml:space="preserve"> </v>
      </c>
      <c r="BT69" s="92" t="str">
        <f t="shared" si="38"/>
        <v xml:space="preserve"> </v>
      </c>
      <c r="BU69" s="54"/>
      <c r="CA69" s="28"/>
      <c r="CB69" s="28"/>
      <c r="CC69" s="28"/>
      <c r="CD69" s="8"/>
      <c r="CE69" s="8"/>
      <c r="CF69" s="8"/>
    </row>
    <row r="70" spans="1:84" ht="34.5" hidden="1" customHeight="1" x14ac:dyDescent="0.3">
      <c r="A70" s="53">
        <f t="shared" si="21"/>
        <v>57</v>
      </c>
      <c r="B70" s="51"/>
      <c r="C70" s="52"/>
      <c r="D70" s="93"/>
      <c r="E70" s="93"/>
      <c r="F70" s="93"/>
      <c r="G70" s="93"/>
      <c r="H70" s="93"/>
      <c r="I70" s="93"/>
      <c r="J70" s="89" t="str">
        <f>IF(ISBLANK($C70)=TRUE," ",IF(COUNTBLANK(D70:I70)=COLUMNS(D70:I70),0,SUM(D70:I70)*(100-'DATA ENTRY'!$G$10)/SUM($D$13:$I$13)+'DATA ENTRY'!$G$10))</f>
        <v xml:space="preserve"> </v>
      </c>
      <c r="K70" s="90" t="str">
        <f t="shared" si="2"/>
        <v xml:space="preserve"> </v>
      </c>
      <c r="L70" s="93"/>
      <c r="M70" s="93"/>
      <c r="N70" s="93"/>
      <c r="O70" s="93"/>
      <c r="P70" s="93"/>
      <c r="Q70" s="93"/>
      <c r="R70" s="93"/>
      <c r="S70" s="93"/>
      <c r="T70" s="89" t="str">
        <f>IF(ISBLANK($C70)," ",IF(COUNTBLANK(L70:S70)=COLUMNS(L70:S70),0,(SUM(L70:S70)*(100-'DATA ENTRY'!$G$10)/SUM($L$13:$S$13))+'DATA ENTRY'!$G$10))</f>
        <v xml:space="preserve"> </v>
      </c>
      <c r="U70" s="90" t="str">
        <f t="shared" si="22"/>
        <v xml:space="preserve"> </v>
      </c>
      <c r="V70" s="93"/>
      <c r="W70" s="93"/>
      <c r="X70" s="93"/>
      <c r="Y70" s="93"/>
      <c r="Z70" s="93"/>
      <c r="AA70" s="93"/>
      <c r="AB70" s="89" t="str">
        <f>IF(ISBLANK($C70)," ",IF(COUNTBLANK(V70:AA70)=COLUMNS(V70:AA70),0,(SUM(V70:AA70)*(100-'DATA ENTRY'!$G$10)/SUM($V$13:$AA$13))+'DATA ENTRY'!$G$10))</f>
        <v xml:space="preserve"> </v>
      </c>
      <c r="AC70" s="90" t="str">
        <f t="shared" si="23"/>
        <v xml:space="preserve"> </v>
      </c>
      <c r="AD70" s="93"/>
      <c r="AE70" s="89" t="str">
        <f>IF(ISBLANK(C70)," ",IF(ISBLANK(AD70)=TRUE,0,IF(ISTEXT(AD70)=TRUE,LOOKUP(AD70,remarks),(AD70*(100-'DATA ENTRY'!$G$10)/$AD$13)+'DATA ENTRY'!$G$10)))</f>
        <v xml:space="preserve"> </v>
      </c>
      <c r="AF70" s="91" t="str">
        <f t="shared" si="24"/>
        <v xml:space="preserve"> </v>
      </c>
      <c r="AG70" s="92" t="str">
        <f t="shared" si="25"/>
        <v xml:space="preserve"> </v>
      </c>
      <c r="AH70" s="92" t="str">
        <f t="shared" si="26"/>
        <v xml:space="preserve"> </v>
      </c>
      <c r="AI70" s="92" t="str">
        <f t="shared" si="27"/>
        <v xml:space="preserve"> </v>
      </c>
      <c r="AJ70" s="93"/>
      <c r="AK70" s="93"/>
      <c r="AL70" s="93"/>
      <c r="AM70" s="93"/>
      <c r="AN70" s="93"/>
      <c r="AO70" s="93"/>
      <c r="AP70" s="89" t="str">
        <f>IF(ISBLANK($C70)=TRUE," ",IF(COUNTBLANK(AJ70:AO70)=COLUMNS(AJ70:AO70),0,SUM(AJ70:AO70)*(100-'DATA ENTRY'!$G$10)/SUM($AJ$13:$AO$13)+'DATA ENTRY'!$G$10))</f>
        <v xml:space="preserve"> </v>
      </c>
      <c r="AQ70" s="92" t="str">
        <f t="shared" si="28"/>
        <v xml:space="preserve"> </v>
      </c>
      <c r="AR70" s="93"/>
      <c r="AS70" s="93"/>
      <c r="AT70" s="93"/>
      <c r="AU70" s="93"/>
      <c r="AV70" s="93"/>
      <c r="AW70" s="93"/>
      <c r="AX70" s="93"/>
      <c r="AY70" s="93"/>
      <c r="AZ70" s="89" t="str">
        <f>IF(ISBLANK($C70)=TRUE," ",IF(COUNTBLANK(AR70:AY70)=COLUMNS(AR70:AY70),0,(SUM(AR70:AY70)*(100-'DATA ENTRY'!$G$10)/SUM($AR$13:$AY$13))+'DATA ENTRY'!$G$10))</f>
        <v xml:space="preserve"> </v>
      </c>
      <c r="BA70" s="92" t="str">
        <f t="shared" si="29"/>
        <v xml:space="preserve"> </v>
      </c>
      <c r="BB70" s="93"/>
      <c r="BC70" s="93"/>
      <c r="BD70" s="93"/>
      <c r="BE70" s="93"/>
      <c r="BF70" s="93"/>
      <c r="BG70" s="93"/>
      <c r="BH70" s="89" t="str">
        <f>IF(ISBLANK($C70)=TRUE," ",IF(ISTEXT(AD70)=TRUE,AD70,IF(COUNTBLANK(BB70:BG70)=COLUMNS(BB70:BG70),0,(SUM(BB70:BG70)*(100-'DATA ENTRY'!$G$10)/SUM($BB$13:$BG$13))+'DATA ENTRY'!$G$10)))</f>
        <v xml:space="preserve"> </v>
      </c>
      <c r="BI70" s="92" t="str">
        <f t="shared" si="30"/>
        <v xml:space="preserve"> </v>
      </c>
      <c r="BJ70" s="93"/>
      <c r="BK70" s="89" t="str">
        <f>IF(ISBLANK(C70)=TRUE," ",IF(ISTEXT(AD70)=TRUE,AD70,IF(ISBLANK(BJ70),0,IF(ISTEXT(BJ70)=TRUE,LOOKUP(BJ70,remarks),(BJ70*(100-'DATA ENTRY'!$G$10)/$BJ$13)+'DATA ENTRY'!$G$10))))</f>
        <v xml:space="preserve"> </v>
      </c>
      <c r="BL70" s="92" t="str">
        <f t="shared" si="31"/>
        <v xml:space="preserve"> </v>
      </c>
      <c r="BM70" s="92" t="str">
        <f t="shared" si="32"/>
        <v/>
      </c>
      <c r="BN70" s="92" t="str">
        <f t="shared" si="33"/>
        <v xml:space="preserve"> </v>
      </c>
      <c r="BO70" s="92" t="str">
        <f t="shared" si="34"/>
        <v xml:space="preserve"> </v>
      </c>
      <c r="BP70" s="92" t="str">
        <f t="shared" si="35"/>
        <v xml:space="preserve"> </v>
      </c>
      <c r="BQ70" s="92" t="str">
        <f t="shared" si="17"/>
        <v/>
      </c>
      <c r="BR70" s="89" t="str">
        <f t="shared" si="36"/>
        <v xml:space="preserve"> </v>
      </c>
      <c r="BS70" s="92" t="str">
        <f t="shared" si="37"/>
        <v xml:space="preserve"> </v>
      </c>
      <c r="BT70" s="92" t="str">
        <f t="shared" si="38"/>
        <v xml:space="preserve"> </v>
      </c>
      <c r="BU70" s="54"/>
      <c r="BV70" s="54"/>
      <c r="BW70" s="28"/>
      <c r="BX70" s="28"/>
      <c r="BY70" s="28"/>
      <c r="BZ70" s="28"/>
      <c r="CA70" s="28"/>
      <c r="CB70" s="28"/>
      <c r="CC70" s="28"/>
      <c r="CD70" s="8"/>
      <c r="CE70" s="8"/>
      <c r="CF70" s="8"/>
    </row>
    <row r="71" spans="1:84" ht="34.5" hidden="1" customHeight="1" x14ac:dyDescent="0.3">
      <c r="A71" s="53">
        <f t="shared" si="21"/>
        <v>58</v>
      </c>
      <c r="B71" s="51"/>
      <c r="C71" s="52"/>
      <c r="D71" s="93"/>
      <c r="E71" s="93"/>
      <c r="F71" s="93"/>
      <c r="G71" s="93"/>
      <c r="H71" s="93"/>
      <c r="I71" s="93"/>
      <c r="J71" s="89" t="str">
        <f>IF(ISBLANK($C71)=TRUE," ",IF(COUNTBLANK(D71:I71)=COLUMNS(D71:I71),0,SUM(D71:I71)*(100-'DATA ENTRY'!$G$10)/SUM($D$13:$I$13)+'DATA ENTRY'!$G$10))</f>
        <v xml:space="preserve"> </v>
      </c>
      <c r="K71" s="90" t="str">
        <f t="shared" si="2"/>
        <v xml:space="preserve"> </v>
      </c>
      <c r="L71" s="93"/>
      <c r="M71" s="93"/>
      <c r="N71" s="93"/>
      <c r="O71" s="93"/>
      <c r="P71" s="93"/>
      <c r="Q71" s="93"/>
      <c r="R71" s="93"/>
      <c r="S71" s="93"/>
      <c r="T71" s="89" t="str">
        <f>IF(ISBLANK($C71)," ",IF(COUNTBLANK(L71:S71)=COLUMNS(L71:S71),0,(SUM(L71:S71)*(100-'DATA ENTRY'!$G$10)/SUM($L$13:$S$13))+'DATA ENTRY'!$G$10))</f>
        <v xml:space="preserve"> </v>
      </c>
      <c r="U71" s="90" t="str">
        <f t="shared" si="22"/>
        <v xml:space="preserve"> </v>
      </c>
      <c r="V71" s="93"/>
      <c r="W71" s="93"/>
      <c r="X71" s="93"/>
      <c r="Y71" s="93"/>
      <c r="Z71" s="93"/>
      <c r="AA71" s="93"/>
      <c r="AB71" s="89" t="str">
        <f>IF(ISBLANK($C71)," ",IF(COUNTBLANK(V71:AA71)=COLUMNS(V71:AA71),0,(SUM(V71:AA71)*(100-'DATA ENTRY'!$G$10)/SUM($V$13:$AA$13))+'DATA ENTRY'!$G$10))</f>
        <v xml:space="preserve"> </v>
      </c>
      <c r="AC71" s="90" t="str">
        <f t="shared" si="23"/>
        <v xml:space="preserve"> </v>
      </c>
      <c r="AD71" s="93"/>
      <c r="AE71" s="89" t="str">
        <f>IF(ISBLANK(C71)," ",IF(ISBLANK(AD71)=TRUE,0,IF(ISTEXT(AD71)=TRUE,LOOKUP(AD71,remarks),(AD71*(100-'DATA ENTRY'!$G$10)/$AD$13)+'DATA ENTRY'!$G$10)))</f>
        <v xml:space="preserve"> </v>
      </c>
      <c r="AF71" s="91" t="str">
        <f t="shared" si="24"/>
        <v xml:space="preserve"> </v>
      </c>
      <c r="AG71" s="92" t="str">
        <f t="shared" si="25"/>
        <v xml:space="preserve"> </v>
      </c>
      <c r="AH71" s="92" t="str">
        <f t="shared" si="26"/>
        <v xml:space="preserve"> </v>
      </c>
      <c r="AI71" s="92" t="str">
        <f t="shared" si="27"/>
        <v xml:space="preserve"> </v>
      </c>
      <c r="AJ71" s="93"/>
      <c r="AK71" s="93"/>
      <c r="AL71" s="93"/>
      <c r="AM71" s="93"/>
      <c r="AN71" s="93"/>
      <c r="AO71" s="93"/>
      <c r="AP71" s="89" t="str">
        <f>IF(ISBLANK($C71)=TRUE," ",IF(COUNTBLANK(AJ71:AO71)=COLUMNS(AJ71:AO71),0,SUM(AJ71:AO71)*(100-'DATA ENTRY'!$G$10)/SUM($AJ$13:$AO$13)+'DATA ENTRY'!$G$10))</f>
        <v xml:space="preserve"> </v>
      </c>
      <c r="AQ71" s="92" t="str">
        <f t="shared" si="28"/>
        <v xml:space="preserve"> </v>
      </c>
      <c r="AR71" s="93"/>
      <c r="AS71" s="93"/>
      <c r="AT71" s="93"/>
      <c r="AU71" s="93"/>
      <c r="AV71" s="93"/>
      <c r="AW71" s="93"/>
      <c r="AX71" s="93"/>
      <c r="AY71" s="93"/>
      <c r="AZ71" s="89" t="str">
        <f>IF(ISBLANK($C71)=TRUE," ",IF(COUNTBLANK(AR71:AY71)=COLUMNS(AR71:AY71),0,(SUM(AR71:AY71)*(100-'DATA ENTRY'!$G$10)/SUM($AR$13:$AY$13))+'DATA ENTRY'!$G$10))</f>
        <v xml:space="preserve"> </v>
      </c>
      <c r="BA71" s="92" t="str">
        <f t="shared" si="29"/>
        <v xml:space="preserve"> </v>
      </c>
      <c r="BB71" s="93"/>
      <c r="BC71" s="93"/>
      <c r="BD71" s="93"/>
      <c r="BE71" s="93"/>
      <c r="BF71" s="93"/>
      <c r="BG71" s="93"/>
      <c r="BH71" s="89" t="str">
        <f>IF(ISBLANK($C71)=TRUE," ",IF(ISTEXT(AD71)=TRUE,AD71,IF(COUNTBLANK(BB71:BG71)=COLUMNS(BB71:BG71),0,(SUM(BB71:BG71)*(100-'DATA ENTRY'!$G$10)/SUM($BB$13:$BG$13))+'DATA ENTRY'!$G$10)))</f>
        <v xml:space="preserve"> </v>
      </c>
      <c r="BI71" s="92" t="str">
        <f t="shared" si="30"/>
        <v xml:space="preserve"> </v>
      </c>
      <c r="BJ71" s="93"/>
      <c r="BK71" s="89" t="str">
        <f>IF(ISBLANK(C71)=TRUE," ",IF(ISTEXT(AD71)=TRUE,AD71,IF(ISBLANK(BJ71),0,IF(ISTEXT(BJ71)=TRUE,LOOKUP(BJ71,remarks),(BJ71*(100-'DATA ENTRY'!$G$10)/$BJ$13)+'DATA ENTRY'!$G$10))))</f>
        <v xml:space="preserve"> </v>
      </c>
      <c r="BL71" s="92" t="str">
        <f t="shared" si="31"/>
        <v xml:space="preserve"> </v>
      </c>
      <c r="BM71" s="92" t="str">
        <f t="shared" si="32"/>
        <v/>
      </c>
      <c r="BN71" s="92" t="str">
        <f t="shared" si="33"/>
        <v xml:space="preserve"> </v>
      </c>
      <c r="BO71" s="92" t="str">
        <f t="shared" si="34"/>
        <v xml:space="preserve"> </v>
      </c>
      <c r="BP71" s="92" t="str">
        <f t="shared" si="35"/>
        <v xml:space="preserve"> </v>
      </c>
      <c r="BQ71" s="92" t="str">
        <f t="shared" si="17"/>
        <v/>
      </c>
      <c r="BR71" s="89" t="str">
        <f t="shared" si="36"/>
        <v xml:space="preserve"> </v>
      </c>
      <c r="BS71" s="92" t="str">
        <f t="shared" si="37"/>
        <v xml:space="preserve"> </v>
      </c>
      <c r="BT71" s="92" t="str">
        <f t="shared" si="38"/>
        <v xml:space="preserve"> </v>
      </c>
      <c r="BU71" s="54"/>
      <c r="BV71" s="54"/>
      <c r="BW71" s="28"/>
      <c r="BX71" s="28"/>
      <c r="BY71" s="28"/>
      <c r="BZ71" s="28"/>
      <c r="CA71" s="28"/>
      <c r="CB71" s="28"/>
      <c r="CC71" s="28"/>
      <c r="CD71" s="8"/>
      <c r="CE71" s="8"/>
      <c r="CF71" s="8"/>
    </row>
    <row r="72" spans="1:84" ht="34.5" hidden="1" customHeight="1" x14ac:dyDescent="0.3">
      <c r="A72" s="53">
        <f t="shared" si="21"/>
        <v>59</v>
      </c>
      <c r="B72" s="51"/>
      <c r="C72" s="52"/>
      <c r="D72" s="93"/>
      <c r="E72" s="93"/>
      <c r="F72" s="93"/>
      <c r="G72" s="93"/>
      <c r="H72" s="93"/>
      <c r="I72" s="93"/>
      <c r="J72" s="89" t="str">
        <f>IF(ISBLANK($C72)=TRUE," ",IF(COUNTBLANK(D72:I72)=COLUMNS(D72:I72),0,SUM(D72:I72)*(100-'DATA ENTRY'!$G$10)/SUM($D$13:$I$13)+'DATA ENTRY'!$G$10))</f>
        <v xml:space="preserve"> </v>
      </c>
      <c r="K72" s="90" t="str">
        <f t="shared" si="2"/>
        <v xml:space="preserve"> </v>
      </c>
      <c r="L72" s="93"/>
      <c r="M72" s="93"/>
      <c r="N72" s="93"/>
      <c r="O72" s="93"/>
      <c r="P72" s="93"/>
      <c r="Q72" s="93"/>
      <c r="R72" s="93"/>
      <c r="S72" s="93"/>
      <c r="T72" s="89" t="str">
        <f>IF(ISBLANK($C72)," ",IF(COUNTBLANK(L72:S72)=COLUMNS(L72:S72),0,(SUM(L72:S72)*(100-'DATA ENTRY'!$G$10)/SUM($L$13:$S$13))+'DATA ENTRY'!$G$10))</f>
        <v xml:space="preserve"> </v>
      </c>
      <c r="U72" s="90" t="str">
        <f t="shared" si="22"/>
        <v xml:space="preserve"> </v>
      </c>
      <c r="V72" s="93"/>
      <c r="W72" s="93"/>
      <c r="X72" s="93"/>
      <c r="Y72" s="93"/>
      <c r="Z72" s="93"/>
      <c r="AA72" s="93"/>
      <c r="AB72" s="89" t="str">
        <f>IF(ISBLANK($C72)," ",IF(COUNTBLANK(V72:AA72)=COLUMNS(V72:AA72),0,(SUM(V72:AA72)*(100-'DATA ENTRY'!$G$10)/SUM($V$13:$AA$13))+'DATA ENTRY'!$G$10))</f>
        <v xml:space="preserve"> </v>
      </c>
      <c r="AC72" s="90" t="str">
        <f t="shared" si="23"/>
        <v xml:space="preserve"> </v>
      </c>
      <c r="AD72" s="93"/>
      <c r="AE72" s="89" t="str">
        <f>IF(ISBLANK(C72)," ",IF(ISBLANK(AD72)=TRUE,0,IF(ISTEXT(AD72)=TRUE,LOOKUP(AD72,remarks),(AD72*(100-'DATA ENTRY'!$G$10)/$AD$13)+'DATA ENTRY'!$G$10)))</f>
        <v xml:space="preserve"> </v>
      </c>
      <c r="AF72" s="91" t="str">
        <f t="shared" si="24"/>
        <v xml:space="preserve"> </v>
      </c>
      <c r="AG72" s="92" t="str">
        <f t="shared" si="25"/>
        <v xml:space="preserve"> </v>
      </c>
      <c r="AH72" s="92" t="str">
        <f t="shared" si="26"/>
        <v xml:space="preserve"> </v>
      </c>
      <c r="AI72" s="92" t="str">
        <f t="shared" si="27"/>
        <v xml:space="preserve"> </v>
      </c>
      <c r="AJ72" s="93"/>
      <c r="AK72" s="93"/>
      <c r="AL72" s="93"/>
      <c r="AM72" s="93"/>
      <c r="AN72" s="93"/>
      <c r="AO72" s="93"/>
      <c r="AP72" s="89" t="str">
        <f>IF(ISBLANK($C72)=TRUE," ",IF(COUNTBLANK(AJ72:AO72)=COLUMNS(AJ72:AO72),0,SUM(AJ72:AO72)*(100-'DATA ENTRY'!$G$10)/SUM($AJ$13:$AO$13)+'DATA ENTRY'!$G$10))</f>
        <v xml:space="preserve"> </v>
      </c>
      <c r="AQ72" s="92" t="str">
        <f t="shared" si="28"/>
        <v xml:space="preserve"> </v>
      </c>
      <c r="AR72" s="93"/>
      <c r="AS72" s="93"/>
      <c r="AT72" s="93"/>
      <c r="AU72" s="93"/>
      <c r="AV72" s="93"/>
      <c r="AW72" s="93"/>
      <c r="AX72" s="93"/>
      <c r="AY72" s="93"/>
      <c r="AZ72" s="89" t="str">
        <f>IF(ISBLANK($C72)=TRUE," ",IF(COUNTBLANK(AR72:AY72)=COLUMNS(AR72:AY72),0,(SUM(AR72:AY72)*(100-'DATA ENTRY'!$G$10)/SUM($AR$13:$AY$13))+'DATA ENTRY'!$G$10))</f>
        <v xml:space="preserve"> </v>
      </c>
      <c r="BA72" s="92" t="str">
        <f t="shared" si="29"/>
        <v xml:space="preserve"> </v>
      </c>
      <c r="BB72" s="93"/>
      <c r="BC72" s="93"/>
      <c r="BD72" s="93"/>
      <c r="BE72" s="93"/>
      <c r="BF72" s="93"/>
      <c r="BG72" s="93"/>
      <c r="BH72" s="89" t="str">
        <f>IF(ISBLANK($C72)=TRUE," ",IF(ISTEXT(AD72)=TRUE,AD72,IF(COUNTBLANK(BB72:BG72)=COLUMNS(BB72:BG72),0,(SUM(BB72:BG72)*(100-'DATA ENTRY'!$G$10)/SUM($BB$13:$BG$13))+'DATA ENTRY'!$G$10)))</f>
        <v xml:space="preserve"> </v>
      </c>
      <c r="BI72" s="92" t="str">
        <f t="shared" si="30"/>
        <v xml:space="preserve"> </v>
      </c>
      <c r="BJ72" s="93"/>
      <c r="BK72" s="89" t="str">
        <f>IF(ISBLANK(C72)=TRUE," ",IF(ISTEXT(AD72)=TRUE,AD72,IF(ISBLANK(BJ72),0,IF(ISTEXT(BJ72)=TRUE,LOOKUP(BJ72,remarks),(BJ72*(100-'DATA ENTRY'!$G$10)/$BJ$13)+'DATA ENTRY'!$G$10))))</f>
        <v xml:space="preserve"> </v>
      </c>
      <c r="BL72" s="92" t="str">
        <f t="shared" si="31"/>
        <v xml:space="preserve"> </v>
      </c>
      <c r="BM72" s="92" t="str">
        <f t="shared" si="32"/>
        <v/>
      </c>
      <c r="BN72" s="92" t="str">
        <f t="shared" si="33"/>
        <v xml:space="preserve"> </v>
      </c>
      <c r="BO72" s="92" t="str">
        <f t="shared" si="34"/>
        <v xml:space="preserve"> </v>
      </c>
      <c r="BP72" s="92" t="str">
        <f t="shared" si="35"/>
        <v xml:space="preserve"> </v>
      </c>
      <c r="BQ72" s="92" t="str">
        <f t="shared" si="17"/>
        <v/>
      </c>
      <c r="BR72" s="89" t="str">
        <f t="shared" si="36"/>
        <v xml:space="preserve"> </v>
      </c>
      <c r="BS72" s="92" t="str">
        <f t="shared" si="37"/>
        <v xml:space="preserve"> </v>
      </c>
      <c r="BT72" s="92" t="str">
        <f t="shared" si="38"/>
        <v xml:space="preserve"> </v>
      </c>
      <c r="BU72" s="54"/>
      <c r="BV72" s="54"/>
      <c r="BW72" s="28"/>
      <c r="BX72" s="28"/>
      <c r="BY72" s="28"/>
      <c r="BZ72" s="28"/>
      <c r="CA72" s="28"/>
      <c r="CB72" s="28"/>
      <c r="CC72" s="28"/>
      <c r="CD72" s="8"/>
      <c r="CE72" s="8"/>
      <c r="CF72" s="8"/>
    </row>
    <row r="73" spans="1:84" ht="34.5" hidden="1" customHeight="1" x14ac:dyDescent="0.3">
      <c r="A73" s="53">
        <f t="shared" si="21"/>
        <v>60</v>
      </c>
      <c r="B73" s="51"/>
      <c r="C73" s="52"/>
      <c r="D73" s="93"/>
      <c r="E73" s="93"/>
      <c r="F73" s="93"/>
      <c r="G73" s="93"/>
      <c r="H73" s="93"/>
      <c r="I73" s="93"/>
      <c r="J73" s="89" t="str">
        <f>IF(ISBLANK($C73)=TRUE," ",IF(COUNTBLANK(D73:I73)=COLUMNS(D73:I73),0,SUM(D73:I73)*(100-'DATA ENTRY'!$G$10)/SUM($D$13:$I$13)+'DATA ENTRY'!$G$10))</f>
        <v xml:space="preserve"> </v>
      </c>
      <c r="K73" s="90" t="str">
        <f t="shared" si="2"/>
        <v xml:space="preserve"> </v>
      </c>
      <c r="L73" s="93"/>
      <c r="M73" s="93"/>
      <c r="N73" s="93"/>
      <c r="O73" s="93"/>
      <c r="P73" s="93"/>
      <c r="Q73" s="93"/>
      <c r="R73" s="93"/>
      <c r="S73" s="93"/>
      <c r="T73" s="89" t="str">
        <f>IF(ISBLANK($C73)," ",IF(COUNTBLANK(L73:S73)=COLUMNS(L73:S73),0,(SUM(L73:S73)*(100-'DATA ENTRY'!$G$10)/SUM($L$13:$S$13))+'DATA ENTRY'!$G$10))</f>
        <v xml:space="preserve"> </v>
      </c>
      <c r="U73" s="90" t="str">
        <f t="shared" si="22"/>
        <v xml:space="preserve"> </v>
      </c>
      <c r="V73" s="93"/>
      <c r="W73" s="93"/>
      <c r="X73" s="93"/>
      <c r="Y73" s="93"/>
      <c r="Z73" s="93"/>
      <c r="AA73" s="93"/>
      <c r="AB73" s="89" t="str">
        <f>IF(ISBLANK($C73)," ",IF(COUNTBLANK(V73:AA73)=COLUMNS(V73:AA73),0,(SUM(V73:AA73)*(100-'DATA ENTRY'!$G$10)/SUM($V$13:$AA$13))+'DATA ENTRY'!$G$10))</f>
        <v xml:space="preserve"> </v>
      </c>
      <c r="AC73" s="90" t="str">
        <f t="shared" si="23"/>
        <v xml:space="preserve"> </v>
      </c>
      <c r="AD73" s="93"/>
      <c r="AE73" s="89" t="str">
        <f>IF(ISBLANK(C73)," ",IF(ISBLANK(AD73)=TRUE,0,IF(ISTEXT(AD73)=TRUE,LOOKUP(AD73,remarks),(AD73*(100-'DATA ENTRY'!$G$10)/$AD$13)+'DATA ENTRY'!$G$10)))</f>
        <v xml:space="preserve"> </v>
      </c>
      <c r="AF73" s="91" t="str">
        <f t="shared" si="24"/>
        <v xml:space="preserve"> </v>
      </c>
      <c r="AG73" s="92" t="str">
        <f t="shared" si="25"/>
        <v xml:space="preserve"> </v>
      </c>
      <c r="AH73" s="92" t="str">
        <f t="shared" si="26"/>
        <v xml:space="preserve"> </v>
      </c>
      <c r="AI73" s="92" t="str">
        <f t="shared" si="27"/>
        <v xml:space="preserve"> </v>
      </c>
      <c r="AJ73" s="93"/>
      <c r="AK73" s="93"/>
      <c r="AL73" s="93"/>
      <c r="AM73" s="93"/>
      <c r="AN73" s="93"/>
      <c r="AO73" s="93"/>
      <c r="AP73" s="89" t="str">
        <f>IF(ISBLANK($C73)=TRUE," ",IF(COUNTBLANK(AJ73:AO73)=COLUMNS(AJ73:AO73),0,SUM(AJ73:AO73)*(100-'DATA ENTRY'!$G$10)/SUM($AJ$13:$AO$13)+'DATA ENTRY'!$G$10))</f>
        <v xml:space="preserve"> </v>
      </c>
      <c r="AQ73" s="92" t="str">
        <f t="shared" si="28"/>
        <v xml:space="preserve"> </v>
      </c>
      <c r="AR73" s="93"/>
      <c r="AS73" s="93"/>
      <c r="AT73" s="93"/>
      <c r="AU73" s="93"/>
      <c r="AV73" s="93"/>
      <c r="AW73" s="93"/>
      <c r="AX73" s="93"/>
      <c r="AY73" s="93"/>
      <c r="AZ73" s="89" t="str">
        <f>IF(ISBLANK($C73)=TRUE," ",IF(COUNTBLANK(AR73:AY73)=COLUMNS(AR73:AY73),0,(SUM(AR73:AY73)*(100-'DATA ENTRY'!$G$10)/SUM($AR$13:$AY$13))+'DATA ENTRY'!$G$10))</f>
        <v xml:space="preserve"> </v>
      </c>
      <c r="BA73" s="92" t="str">
        <f t="shared" si="29"/>
        <v xml:space="preserve"> </v>
      </c>
      <c r="BB73" s="93"/>
      <c r="BC73" s="93"/>
      <c r="BD73" s="93"/>
      <c r="BE73" s="93"/>
      <c r="BF73" s="93"/>
      <c r="BG73" s="93"/>
      <c r="BH73" s="89" t="str">
        <f>IF(ISBLANK($C73)=TRUE," ",IF(ISTEXT(AD73)=TRUE,AD73,IF(COUNTBLANK(BB73:BG73)=COLUMNS(BB73:BG73),0,(SUM(BB73:BG73)*(100-'DATA ENTRY'!$G$10)/SUM($BB$13:$BG$13))+'DATA ENTRY'!$G$10)))</f>
        <v xml:space="preserve"> </v>
      </c>
      <c r="BI73" s="92" t="str">
        <f t="shared" si="30"/>
        <v xml:space="preserve"> </v>
      </c>
      <c r="BJ73" s="93"/>
      <c r="BK73" s="89" t="str">
        <f>IF(ISBLANK(C73)=TRUE," ",IF(ISTEXT(AD73)=TRUE,AD73,IF(ISBLANK(BJ73),0,IF(ISTEXT(BJ73)=TRUE,LOOKUP(BJ73,remarks),(BJ73*(100-'DATA ENTRY'!$G$10)/$BJ$13)+'DATA ENTRY'!$G$10))))</f>
        <v xml:space="preserve"> </v>
      </c>
      <c r="BL73" s="92" t="str">
        <f t="shared" si="31"/>
        <v xml:space="preserve"> </v>
      </c>
      <c r="BM73" s="92" t="str">
        <f t="shared" si="32"/>
        <v/>
      </c>
      <c r="BN73" s="92" t="str">
        <f t="shared" si="33"/>
        <v xml:space="preserve"> </v>
      </c>
      <c r="BO73" s="92" t="str">
        <f t="shared" si="34"/>
        <v xml:space="preserve"> </v>
      </c>
      <c r="BP73" s="92" t="str">
        <f t="shared" si="35"/>
        <v xml:space="preserve"> </v>
      </c>
      <c r="BQ73" s="92" t="str">
        <f t="shared" si="17"/>
        <v/>
      </c>
      <c r="BR73" s="89" t="str">
        <f t="shared" si="36"/>
        <v xml:space="preserve"> </v>
      </c>
      <c r="BS73" s="92" t="str">
        <f t="shared" si="37"/>
        <v xml:space="preserve"> </v>
      </c>
      <c r="BT73" s="92" t="str">
        <f t="shared" si="38"/>
        <v xml:space="preserve"> </v>
      </c>
      <c r="BU73" s="54"/>
      <c r="BV73" s="54"/>
      <c r="BW73" s="28"/>
      <c r="BX73" s="28"/>
      <c r="BY73" s="28"/>
      <c r="BZ73" s="28"/>
      <c r="CA73" s="28"/>
      <c r="CB73" s="28"/>
      <c r="CC73" s="28"/>
      <c r="CD73" s="8"/>
      <c r="CE73" s="8"/>
      <c r="CF73" s="8"/>
    </row>
    <row r="74" spans="1:84" ht="34.5" hidden="1" customHeight="1" x14ac:dyDescent="0.3">
      <c r="A74" s="53">
        <f t="shared" si="21"/>
        <v>61</v>
      </c>
      <c r="B74" s="51"/>
      <c r="C74" s="52"/>
      <c r="D74" s="93"/>
      <c r="E74" s="93"/>
      <c r="F74" s="93"/>
      <c r="G74" s="93"/>
      <c r="H74" s="93"/>
      <c r="I74" s="93"/>
      <c r="J74" s="89" t="str">
        <f>IF(ISBLANK($C74)=TRUE," ",IF(COUNTBLANK(D74:I74)=COLUMNS(D74:I74),0,SUM(D74:I74)*(100-'DATA ENTRY'!$G$10)/SUM($D$13:$I$13)+'DATA ENTRY'!$G$10))</f>
        <v xml:space="preserve"> </v>
      </c>
      <c r="K74" s="90" t="str">
        <f t="shared" si="2"/>
        <v xml:space="preserve"> </v>
      </c>
      <c r="L74" s="93"/>
      <c r="M74" s="93"/>
      <c r="N74" s="93"/>
      <c r="O74" s="93"/>
      <c r="P74" s="93"/>
      <c r="Q74" s="93"/>
      <c r="R74" s="93"/>
      <c r="S74" s="93"/>
      <c r="T74" s="89" t="str">
        <f>IF(ISBLANK($C74)," ",IF(COUNTBLANK(L74:S74)=COLUMNS(L74:S74),0,(SUM(L74:S74)*(100-'DATA ENTRY'!$G$10)/SUM($L$13:$S$13))+'DATA ENTRY'!$G$10))</f>
        <v xml:space="preserve"> </v>
      </c>
      <c r="U74" s="90" t="str">
        <f t="shared" si="22"/>
        <v xml:space="preserve"> </v>
      </c>
      <c r="V74" s="93"/>
      <c r="W74" s="93"/>
      <c r="X74" s="93"/>
      <c r="Y74" s="93"/>
      <c r="Z74" s="93"/>
      <c r="AA74" s="93"/>
      <c r="AB74" s="89" t="str">
        <f>IF(ISBLANK($C74)," ",IF(COUNTBLANK(V74:AA74)=COLUMNS(V74:AA74),0,(SUM(V74:AA74)*(100-'DATA ENTRY'!$G$10)/SUM($V$13:$AA$13))+'DATA ENTRY'!$G$10))</f>
        <v xml:space="preserve"> </v>
      </c>
      <c r="AC74" s="90" t="str">
        <f t="shared" si="23"/>
        <v xml:space="preserve"> </v>
      </c>
      <c r="AD74" s="93"/>
      <c r="AE74" s="89" t="str">
        <f>IF(ISBLANK(C74)," ",IF(ISBLANK(AD74)=TRUE,0,IF(ISTEXT(AD74)=TRUE,LOOKUP(AD74,remarks),(AD74*(100-'DATA ENTRY'!$G$10)/$AD$13)+'DATA ENTRY'!$G$10)))</f>
        <v xml:space="preserve"> </v>
      </c>
      <c r="AF74" s="91" t="str">
        <f t="shared" si="24"/>
        <v xml:space="preserve"> </v>
      </c>
      <c r="AG74" s="92" t="str">
        <f t="shared" si="25"/>
        <v xml:space="preserve"> </v>
      </c>
      <c r="AH74" s="92" t="str">
        <f t="shared" si="26"/>
        <v xml:space="preserve"> </v>
      </c>
      <c r="AI74" s="92" t="str">
        <f t="shared" si="27"/>
        <v xml:space="preserve"> </v>
      </c>
      <c r="AJ74" s="93"/>
      <c r="AK74" s="93"/>
      <c r="AL74" s="93"/>
      <c r="AM74" s="93"/>
      <c r="AN74" s="93"/>
      <c r="AO74" s="93"/>
      <c r="AP74" s="89" t="str">
        <f>IF(ISBLANK($C74)=TRUE," ",IF(COUNTBLANK(AJ74:AO74)=COLUMNS(AJ74:AO74),0,SUM(AJ74:AO74)*(100-'DATA ENTRY'!$G$10)/SUM($AJ$13:$AO$13)+'DATA ENTRY'!$G$10))</f>
        <v xml:space="preserve"> </v>
      </c>
      <c r="AQ74" s="92" t="str">
        <f t="shared" si="28"/>
        <v xml:space="preserve"> </v>
      </c>
      <c r="AR74" s="93"/>
      <c r="AS74" s="93"/>
      <c r="AT74" s="93"/>
      <c r="AU74" s="93"/>
      <c r="AV74" s="93"/>
      <c r="AW74" s="93"/>
      <c r="AX74" s="93"/>
      <c r="AY74" s="93"/>
      <c r="AZ74" s="89" t="str">
        <f>IF(ISBLANK($C74)=TRUE," ",IF(COUNTBLANK(AR74:AY74)=COLUMNS(AR74:AY74),0,(SUM(AR74:AY74)*(100-'DATA ENTRY'!$G$10)/SUM($AR$13:$AY$13))+'DATA ENTRY'!$G$10))</f>
        <v xml:space="preserve"> </v>
      </c>
      <c r="BA74" s="92" t="str">
        <f t="shared" si="29"/>
        <v xml:space="preserve"> </v>
      </c>
      <c r="BB74" s="93"/>
      <c r="BC74" s="93"/>
      <c r="BD74" s="93"/>
      <c r="BE74" s="93"/>
      <c r="BF74" s="93"/>
      <c r="BG74" s="93"/>
      <c r="BH74" s="89" t="str">
        <f>IF(ISBLANK($C74)=TRUE," ",IF(ISTEXT(AD74)=TRUE,AD74,IF(COUNTBLANK(BB74:BG74)=COLUMNS(BB74:BG74),0,(SUM(BB74:BG74)*(100-'DATA ENTRY'!$G$10)/SUM($BB$13:$BG$13))+'DATA ENTRY'!$G$10)))</f>
        <v xml:space="preserve"> </v>
      </c>
      <c r="BI74" s="92" t="str">
        <f t="shared" si="30"/>
        <v xml:space="preserve"> </v>
      </c>
      <c r="BJ74" s="93"/>
      <c r="BK74" s="89" t="str">
        <f>IF(ISBLANK(C74)=TRUE," ",IF(ISTEXT(AD74)=TRUE,AD74,IF(ISBLANK(BJ74),0,IF(ISTEXT(BJ74)=TRUE,LOOKUP(BJ74,remarks),(BJ74*(100-'DATA ENTRY'!$G$10)/$BJ$13)+'DATA ENTRY'!$G$10))))</f>
        <v xml:space="preserve"> </v>
      </c>
      <c r="BL74" s="92" t="str">
        <f t="shared" si="31"/>
        <v xml:space="preserve"> </v>
      </c>
      <c r="BM74" s="92" t="str">
        <f t="shared" si="32"/>
        <v/>
      </c>
      <c r="BN74" s="92" t="str">
        <f t="shared" si="33"/>
        <v xml:space="preserve"> </v>
      </c>
      <c r="BO74" s="92" t="str">
        <f t="shared" si="34"/>
        <v xml:space="preserve"> </v>
      </c>
      <c r="BP74" s="92" t="str">
        <f t="shared" si="35"/>
        <v xml:space="preserve"> </v>
      </c>
      <c r="BQ74" s="92" t="str">
        <f t="shared" si="17"/>
        <v/>
      </c>
      <c r="BR74" s="89" t="str">
        <f t="shared" si="36"/>
        <v xml:space="preserve"> </v>
      </c>
      <c r="BS74" s="92" t="str">
        <f t="shared" si="37"/>
        <v xml:space="preserve"> </v>
      </c>
      <c r="BT74" s="92" t="str">
        <f t="shared" si="38"/>
        <v xml:space="preserve"> </v>
      </c>
      <c r="BU74" s="54"/>
      <c r="BV74" s="54"/>
      <c r="BW74" s="28"/>
      <c r="BX74" s="28"/>
      <c r="BY74" s="28"/>
      <c r="BZ74" s="28"/>
      <c r="CA74" s="28"/>
      <c r="CB74" s="28"/>
      <c r="CC74" s="28"/>
      <c r="CD74" s="8"/>
      <c r="CE74" s="8"/>
      <c r="CF74" s="8"/>
    </row>
    <row r="75" spans="1:84" ht="34.5" hidden="1" customHeight="1" x14ac:dyDescent="0.3">
      <c r="A75" s="53">
        <f t="shared" si="21"/>
        <v>62</v>
      </c>
      <c r="B75" s="51"/>
      <c r="C75" s="52"/>
      <c r="D75" s="93"/>
      <c r="E75" s="93"/>
      <c r="F75" s="93"/>
      <c r="G75" s="93"/>
      <c r="H75" s="93"/>
      <c r="I75" s="93"/>
      <c r="J75" s="89" t="str">
        <f>IF(ISBLANK($C75)=TRUE," ",IF(COUNTBLANK(D75:I75)=COLUMNS(D75:I75),0,SUM(D75:I75)*(100-'DATA ENTRY'!$G$10)/SUM($D$13:$I$13)+'DATA ENTRY'!$G$10))</f>
        <v xml:space="preserve"> </v>
      </c>
      <c r="K75" s="90" t="str">
        <f t="shared" si="2"/>
        <v xml:space="preserve"> </v>
      </c>
      <c r="L75" s="93"/>
      <c r="M75" s="93"/>
      <c r="N75" s="93"/>
      <c r="O75" s="93"/>
      <c r="P75" s="93"/>
      <c r="Q75" s="93"/>
      <c r="R75" s="93"/>
      <c r="S75" s="93"/>
      <c r="T75" s="89" t="str">
        <f>IF(ISBLANK($C75)," ",IF(COUNTBLANK(L75:S75)=COLUMNS(L75:S75),0,(SUM(L75:S75)*(100-'DATA ENTRY'!$G$10)/SUM($L$13:$S$13))+'DATA ENTRY'!$G$10))</f>
        <v xml:space="preserve"> </v>
      </c>
      <c r="U75" s="90" t="str">
        <f t="shared" si="22"/>
        <v xml:space="preserve"> </v>
      </c>
      <c r="V75" s="93"/>
      <c r="W75" s="93"/>
      <c r="X75" s="93"/>
      <c r="Y75" s="93"/>
      <c r="Z75" s="93"/>
      <c r="AA75" s="93"/>
      <c r="AB75" s="89" t="str">
        <f>IF(ISBLANK($C75)," ",IF(COUNTBLANK(V75:AA75)=COLUMNS(V75:AA75),0,(SUM(V75:AA75)*(100-'DATA ENTRY'!$G$10)/SUM($V$13:$AA$13))+'DATA ENTRY'!$G$10))</f>
        <v xml:space="preserve"> </v>
      </c>
      <c r="AC75" s="90" t="str">
        <f t="shared" si="23"/>
        <v xml:space="preserve"> </v>
      </c>
      <c r="AD75" s="93"/>
      <c r="AE75" s="89" t="str">
        <f>IF(ISBLANK(C75)," ",IF(ISBLANK(AD75)=TRUE,0,IF(ISTEXT(AD75)=TRUE,LOOKUP(AD75,remarks),(AD75*(100-'DATA ENTRY'!$G$10)/$AD$13)+'DATA ENTRY'!$G$10)))</f>
        <v xml:space="preserve"> </v>
      </c>
      <c r="AF75" s="91" t="str">
        <f t="shared" si="24"/>
        <v xml:space="preserve"> </v>
      </c>
      <c r="AG75" s="92" t="str">
        <f t="shared" si="25"/>
        <v xml:space="preserve"> </v>
      </c>
      <c r="AH75" s="92" t="str">
        <f t="shared" si="26"/>
        <v xml:space="preserve"> </v>
      </c>
      <c r="AI75" s="92" t="str">
        <f t="shared" si="27"/>
        <v xml:space="preserve"> </v>
      </c>
      <c r="AJ75" s="93"/>
      <c r="AK75" s="93"/>
      <c r="AL75" s="93"/>
      <c r="AM75" s="93"/>
      <c r="AN75" s="93"/>
      <c r="AO75" s="93"/>
      <c r="AP75" s="89" t="str">
        <f>IF(ISBLANK($C75)=TRUE," ",IF(COUNTBLANK(AJ75:AO75)=COLUMNS(AJ75:AO75),0,SUM(AJ75:AO75)*(100-'DATA ENTRY'!$G$10)/SUM($AJ$13:$AO$13)+'DATA ENTRY'!$G$10))</f>
        <v xml:space="preserve"> </v>
      </c>
      <c r="AQ75" s="92" t="str">
        <f t="shared" si="28"/>
        <v xml:space="preserve"> </v>
      </c>
      <c r="AR75" s="93"/>
      <c r="AS75" s="93"/>
      <c r="AT75" s="93"/>
      <c r="AU75" s="93"/>
      <c r="AV75" s="93"/>
      <c r="AW75" s="93"/>
      <c r="AX75" s="93"/>
      <c r="AY75" s="93"/>
      <c r="AZ75" s="89" t="str">
        <f>IF(ISBLANK($C75)=TRUE," ",IF(COUNTBLANK(AR75:AY75)=COLUMNS(AR75:AY75),0,(SUM(AR75:AY75)*(100-'DATA ENTRY'!$G$10)/SUM($AR$13:$AY$13))+'DATA ENTRY'!$G$10))</f>
        <v xml:space="preserve"> </v>
      </c>
      <c r="BA75" s="92" t="str">
        <f t="shared" si="29"/>
        <v xml:space="preserve"> </v>
      </c>
      <c r="BB75" s="93"/>
      <c r="BC75" s="93"/>
      <c r="BD75" s="93"/>
      <c r="BE75" s="93"/>
      <c r="BF75" s="93"/>
      <c r="BG75" s="93"/>
      <c r="BH75" s="89" t="str">
        <f>IF(ISBLANK($C75)=TRUE," ",IF(ISTEXT(AD75)=TRUE,AD75,IF(COUNTBLANK(BB75:BG75)=COLUMNS(BB75:BG75),0,(SUM(BB75:BG75)*(100-'DATA ENTRY'!$G$10)/SUM($BB$13:$BG$13))+'DATA ENTRY'!$G$10)))</f>
        <v xml:space="preserve"> </v>
      </c>
      <c r="BI75" s="92" t="str">
        <f t="shared" si="30"/>
        <v xml:space="preserve"> </v>
      </c>
      <c r="BJ75" s="93"/>
      <c r="BK75" s="89" t="str">
        <f>IF(ISBLANK(C75)=TRUE," ",IF(ISTEXT(AD75)=TRUE,AD75,IF(ISBLANK(BJ75),0,IF(ISTEXT(BJ75)=TRUE,LOOKUP(BJ75,remarks),(BJ75*(100-'DATA ENTRY'!$G$10)/$BJ$13)+'DATA ENTRY'!$G$10))))</f>
        <v xml:space="preserve"> </v>
      </c>
      <c r="BL75" s="92" t="str">
        <f t="shared" si="31"/>
        <v xml:space="preserve"> </v>
      </c>
      <c r="BM75" s="92" t="str">
        <f t="shared" si="32"/>
        <v/>
      </c>
      <c r="BN75" s="92" t="str">
        <f t="shared" si="33"/>
        <v xml:space="preserve"> </v>
      </c>
      <c r="BO75" s="92" t="str">
        <f t="shared" si="34"/>
        <v xml:space="preserve"> </v>
      </c>
      <c r="BP75" s="92" t="str">
        <f t="shared" si="35"/>
        <v xml:space="preserve"> </v>
      </c>
      <c r="BQ75" s="92" t="str">
        <f t="shared" si="17"/>
        <v/>
      </c>
      <c r="BR75" s="89" t="str">
        <f t="shared" si="36"/>
        <v xml:space="preserve"> </v>
      </c>
      <c r="BS75" s="92" t="str">
        <f t="shared" si="37"/>
        <v xml:space="preserve"> </v>
      </c>
      <c r="BT75" s="92" t="str">
        <f t="shared" si="38"/>
        <v xml:space="preserve"> </v>
      </c>
      <c r="BU75" s="54"/>
      <c r="BV75" s="54"/>
      <c r="BW75" s="28"/>
      <c r="BX75" s="28"/>
      <c r="BY75" s="28"/>
      <c r="BZ75" s="28"/>
      <c r="CA75" s="28"/>
      <c r="CB75" s="28"/>
      <c r="CC75" s="28"/>
      <c r="CD75" s="8"/>
      <c r="CE75" s="8"/>
      <c r="CF75" s="8"/>
    </row>
    <row r="76" spans="1:84" ht="34.5" hidden="1" customHeight="1" x14ac:dyDescent="0.3">
      <c r="A76" s="53">
        <f t="shared" si="21"/>
        <v>63</v>
      </c>
      <c r="B76" s="51"/>
      <c r="C76" s="52"/>
      <c r="D76" s="93"/>
      <c r="E76" s="93"/>
      <c r="F76" s="93"/>
      <c r="G76" s="93"/>
      <c r="H76" s="93"/>
      <c r="I76" s="93"/>
      <c r="J76" s="89" t="str">
        <f>IF(ISBLANK($C76)=TRUE," ",IF(COUNTBLANK(D76:I76)=COLUMNS(D76:I76),0,SUM(D76:I76)*(100-'DATA ENTRY'!$G$10)/SUM($D$13:$I$13)+'DATA ENTRY'!$G$10))</f>
        <v xml:space="preserve"> </v>
      </c>
      <c r="K76" s="90" t="str">
        <f t="shared" si="2"/>
        <v xml:space="preserve"> </v>
      </c>
      <c r="L76" s="93"/>
      <c r="M76" s="93"/>
      <c r="N76" s="93"/>
      <c r="O76" s="93"/>
      <c r="P76" s="93"/>
      <c r="Q76" s="93"/>
      <c r="R76" s="93"/>
      <c r="S76" s="93"/>
      <c r="T76" s="89" t="str">
        <f>IF(ISBLANK($C76)," ",IF(COUNTBLANK(L76:S76)=COLUMNS(L76:S76),0,(SUM(L76:S76)*(100-'DATA ENTRY'!$G$10)/SUM($L$13:$S$13))+'DATA ENTRY'!$G$10))</f>
        <v xml:space="preserve"> </v>
      </c>
      <c r="U76" s="90" t="str">
        <f t="shared" si="22"/>
        <v xml:space="preserve"> </v>
      </c>
      <c r="V76" s="93"/>
      <c r="W76" s="93"/>
      <c r="X76" s="93"/>
      <c r="Y76" s="93"/>
      <c r="Z76" s="93"/>
      <c r="AA76" s="93"/>
      <c r="AB76" s="89" t="str">
        <f>IF(ISBLANK($C76)," ",IF(COUNTBLANK(V76:AA76)=COLUMNS(V76:AA76),0,(SUM(V76:AA76)*(100-'DATA ENTRY'!$G$10)/SUM($V$13:$AA$13))+'DATA ENTRY'!$G$10))</f>
        <v xml:space="preserve"> </v>
      </c>
      <c r="AC76" s="90" t="str">
        <f t="shared" si="23"/>
        <v xml:space="preserve"> </v>
      </c>
      <c r="AD76" s="93"/>
      <c r="AE76" s="89" t="str">
        <f>IF(ISBLANK(C76)," ",IF(ISBLANK(AD76)=TRUE,0,IF(ISTEXT(AD76)=TRUE,LOOKUP(AD76,remarks),(AD76*(100-'DATA ENTRY'!$G$10)/$AD$13)+'DATA ENTRY'!$G$10)))</f>
        <v xml:space="preserve"> </v>
      </c>
      <c r="AF76" s="91" t="str">
        <f t="shared" si="24"/>
        <v xml:space="preserve"> </v>
      </c>
      <c r="AG76" s="92" t="str">
        <f t="shared" si="25"/>
        <v xml:space="preserve"> </v>
      </c>
      <c r="AH76" s="92" t="str">
        <f t="shared" si="26"/>
        <v xml:space="preserve"> </v>
      </c>
      <c r="AI76" s="92" t="str">
        <f t="shared" si="27"/>
        <v xml:space="preserve"> </v>
      </c>
      <c r="AJ76" s="93"/>
      <c r="AK76" s="93"/>
      <c r="AL76" s="93"/>
      <c r="AM76" s="93"/>
      <c r="AN76" s="93"/>
      <c r="AO76" s="93"/>
      <c r="AP76" s="89" t="str">
        <f>IF(ISBLANK($C76)=TRUE," ",IF(COUNTBLANK(AJ76:AO76)=COLUMNS(AJ76:AO76),0,SUM(AJ76:AO76)*(100-'DATA ENTRY'!$G$10)/SUM($AJ$13:$AO$13)+'DATA ENTRY'!$G$10))</f>
        <v xml:space="preserve"> </v>
      </c>
      <c r="AQ76" s="92" t="str">
        <f t="shared" si="28"/>
        <v xml:space="preserve"> </v>
      </c>
      <c r="AR76" s="93"/>
      <c r="AS76" s="93"/>
      <c r="AT76" s="93"/>
      <c r="AU76" s="93"/>
      <c r="AV76" s="93"/>
      <c r="AW76" s="93"/>
      <c r="AX76" s="93"/>
      <c r="AY76" s="93"/>
      <c r="AZ76" s="89" t="str">
        <f>IF(ISBLANK($C76)=TRUE," ",IF(COUNTBLANK(AR76:AY76)=COLUMNS(AR76:AY76),0,(SUM(AR76:AY76)*(100-'DATA ENTRY'!$G$10)/SUM($AR$13:$AY$13))+'DATA ENTRY'!$G$10))</f>
        <v xml:space="preserve"> </v>
      </c>
      <c r="BA76" s="92" t="str">
        <f t="shared" si="29"/>
        <v xml:space="preserve"> </v>
      </c>
      <c r="BB76" s="93"/>
      <c r="BC76" s="93"/>
      <c r="BD76" s="93"/>
      <c r="BE76" s="93"/>
      <c r="BF76" s="93"/>
      <c r="BG76" s="93"/>
      <c r="BH76" s="89" t="str">
        <f>IF(ISBLANK($C76)=TRUE," ",IF(ISTEXT(AD76)=TRUE,AD76,IF(COUNTBLANK(BB76:BG76)=COLUMNS(BB76:BG76),0,(SUM(BB76:BG76)*(100-'DATA ENTRY'!$G$10)/SUM($BB$13:$BG$13))+'DATA ENTRY'!$G$10)))</f>
        <v xml:space="preserve"> </v>
      </c>
      <c r="BI76" s="92" t="str">
        <f t="shared" si="30"/>
        <v xml:space="preserve"> </v>
      </c>
      <c r="BJ76" s="93"/>
      <c r="BK76" s="89" t="str">
        <f>IF(ISBLANK(C76)=TRUE," ",IF(ISTEXT(AD76)=TRUE,AD76,IF(ISBLANK(BJ76),0,IF(ISTEXT(BJ76)=TRUE,LOOKUP(BJ76,remarks),(BJ76*(100-'DATA ENTRY'!$G$10)/$BJ$13)+'DATA ENTRY'!$G$10))))</f>
        <v xml:space="preserve"> </v>
      </c>
      <c r="BL76" s="92" t="str">
        <f t="shared" si="31"/>
        <v xml:space="preserve"> </v>
      </c>
      <c r="BM76" s="92" t="str">
        <f t="shared" si="32"/>
        <v/>
      </c>
      <c r="BN76" s="92" t="str">
        <f t="shared" si="33"/>
        <v xml:space="preserve"> </v>
      </c>
      <c r="BO76" s="92" t="str">
        <f t="shared" si="34"/>
        <v xml:space="preserve"> </v>
      </c>
      <c r="BP76" s="92" t="str">
        <f t="shared" si="35"/>
        <v xml:space="preserve"> </v>
      </c>
      <c r="BQ76" s="92" t="str">
        <f t="shared" si="17"/>
        <v/>
      </c>
      <c r="BR76" s="89" t="str">
        <f t="shared" si="36"/>
        <v xml:space="preserve"> </v>
      </c>
      <c r="BS76" s="92" t="str">
        <f t="shared" si="37"/>
        <v xml:space="preserve"> </v>
      </c>
      <c r="BT76" s="92" t="str">
        <f t="shared" si="38"/>
        <v xml:space="preserve"> </v>
      </c>
      <c r="BU76" s="54"/>
      <c r="BV76" s="54"/>
      <c r="BW76" s="28"/>
      <c r="BX76" s="28"/>
      <c r="BY76" s="28"/>
      <c r="BZ76" s="28"/>
      <c r="CA76" s="28"/>
      <c r="CB76" s="28"/>
      <c r="CC76" s="28"/>
      <c r="CD76" s="8"/>
      <c r="CE76" s="8"/>
      <c r="CF76" s="8"/>
    </row>
    <row r="77" spans="1:84" ht="34.5" hidden="1" customHeight="1" x14ac:dyDescent="0.3">
      <c r="A77" s="53">
        <f t="shared" si="21"/>
        <v>64</v>
      </c>
      <c r="B77" s="51"/>
      <c r="C77" s="52"/>
      <c r="D77" s="93"/>
      <c r="E77" s="93"/>
      <c r="F77" s="93"/>
      <c r="G77" s="93"/>
      <c r="H77" s="93"/>
      <c r="I77" s="93"/>
      <c r="J77" s="89" t="str">
        <f>IF(ISBLANK($C77)=TRUE," ",IF(COUNTBLANK(D77:I77)=COLUMNS(D77:I77),0,SUM(D77:I77)*(100-'DATA ENTRY'!$G$10)/SUM($D$13:$I$13)+'DATA ENTRY'!$G$10))</f>
        <v xml:space="preserve"> </v>
      </c>
      <c r="K77" s="90" t="str">
        <f t="shared" si="2"/>
        <v xml:space="preserve"> </v>
      </c>
      <c r="L77" s="93"/>
      <c r="M77" s="93"/>
      <c r="N77" s="93"/>
      <c r="O77" s="93"/>
      <c r="P77" s="93"/>
      <c r="Q77" s="93"/>
      <c r="R77" s="93"/>
      <c r="S77" s="93"/>
      <c r="T77" s="89" t="str">
        <f>IF(ISBLANK($C77)," ",IF(COUNTBLANK(L77:S77)=COLUMNS(L77:S77),0,(SUM(L77:S77)*(100-'DATA ENTRY'!$G$10)/SUM($L$13:$S$13))+'DATA ENTRY'!$G$10))</f>
        <v xml:space="preserve"> </v>
      </c>
      <c r="U77" s="90" t="str">
        <f t="shared" si="22"/>
        <v xml:space="preserve"> </v>
      </c>
      <c r="V77" s="93"/>
      <c r="W77" s="93"/>
      <c r="X77" s="93"/>
      <c r="Y77" s="93"/>
      <c r="Z77" s="93"/>
      <c r="AA77" s="93"/>
      <c r="AB77" s="89" t="str">
        <f>IF(ISBLANK($C77)," ",IF(COUNTBLANK(V77:AA77)=COLUMNS(V77:AA77),0,(SUM(V77:AA77)*(100-'DATA ENTRY'!$G$10)/SUM($V$13:$AA$13))+'DATA ENTRY'!$G$10))</f>
        <v xml:space="preserve"> </v>
      </c>
      <c r="AC77" s="90" t="str">
        <f t="shared" si="23"/>
        <v xml:space="preserve"> </v>
      </c>
      <c r="AD77" s="93"/>
      <c r="AE77" s="89" t="str">
        <f>IF(ISBLANK(C77)," ",IF(ISBLANK(AD77)=TRUE,0,IF(ISTEXT(AD77)=TRUE,LOOKUP(AD77,remarks),(AD77*(100-'DATA ENTRY'!$G$10)/$AD$13)+'DATA ENTRY'!$G$10)))</f>
        <v xml:space="preserve"> </v>
      </c>
      <c r="AF77" s="91" t="str">
        <f t="shared" si="24"/>
        <v xml:space="preserve"> </v>
      </c>
      <c r="AG77" s="92" t="str">
        <f t="shared" si="25"/>
        <v xml:space="preserve"> </v>
      </c>
      <c r="AH77" s="92" t="str">
        <f t="shared" si="26"/>
        <v xml:space="preserve"> </v>
      </c>
      <c r="AI77" s="92" t="str">
        <f t="shared" si="27"/>
        <v xml:space="preserve"> </v>
      </c>
      <c r="AJ77" s="93"/>
      <c r="AK77" s="93"/>
      <c r="AL77" s="93"/>
      <c r="AM77" s="93"/>
      <c r="AN77" s="93"/>
      <c r="AO77" s="93"/>
      <c r="AP77" s="89" t="str">
        <f>IF(ISBLANK($C77)=TRUE," ",IF(COUNTBLANK(AJ77:AO77)=COLUMNS(AJ77:AO77),0,SUM(AJ77:AO77)*(100-'DATA ENTRY'!$G$10)/SUM($AJ$13:$AO$13)+'DATA ENTRY'!$G$10))</f>
        <v xml:space="preserve"> </v>
      </c>
      <c r="AQ77" s="92" t="str">
        <f t="shared" si="28"/>
        <v xml:space="preserve"> </v>
      </c>
      <c r="AR77" s="93"/>
      <c r="AS77" s="93"/>
      <c r="AT77" s="93"/>
      <c r="AU77" s="93"/>
      <c r="AV77" s="93"/>
      <c r="AW77" s="93"/>
      <c r="AX77" s="93"/>
      <c r="AY77" s="93"/>
      <c r="AZ77" s="89" t="str">
        <f>IF(ISBLANK($C77)=TRUE," ",IF(COUNTBLANK(AR77:AY77)=COLUMNS(AR77:AY77),0,(SUM(AR77:AY77)*(100-'DATA ENTRY'!$G$10)/SUM($AR$13:$AY$13))+'DATA ENTRY'!$G$10))</f>
        <v xml:space="preserve"> </v>
      </c>
      <c r="BA77" s="92" t="str">
        <f t="shared" si="29"/>
        <v xml:space="preserve"> </v>
      </c>
      <c r="BB77" s="93"/>
      <c r="BC77" s="93"/>
      <c r="BD77" s="93"/>
      <c r="BE77" s="93"/>
      <c r="BF77" s="93"/>
      <c r="BG77" s="93"/>
      <c r="BH77" s="89" t="str">
        <f>IF(ISBLANK($C77)=TRUE," ",IF(ISTEXT(AD77)=TRUE,AD77,IF(COUNTBLANK(BB77:BG77)=COLUMNS(BB77:BG77),0,(SUM(BB77:BG77)*(100-'DATA ENTRY'!$G$10)/SUM($BB$13:$BG$13))+'DATA ENTRY'!$G$10)))</f>
        <v xml:space="preserve"> </v>
      </c>
      <c r="BI77" s="92" t="str">
        <f t="shared" si="30"/>
        <v xml:space="preserve"> </v>
      </c>
      <c r="BJ77" s="93"/>
      <c r="BK77" s="89" t="str">
        <f>IF(ISBLANK(C77)=TRUE," ",IF(ISTEXT(AD77)=TRUE,AD77,IF(ISBLANK(BJ77),0,IF(ISTEXT(BJ77)=TRUE,LOOKUP(BJ77,remarks),(BJ77*(100-'DATA ENTRY'!$G$10)/$BJ$13)+'DATA ENTRY'!$G$10))))</f>
        <v xml:space="preserve"> </v>
      </c>
      <c r="BL77" s="92" t="str">
        <f t="shared" si="31"/>
        <v xml:space="preserve"> </v>
      </c>
      <c r="BM77" s="92" t="str">
        <f t="shared" si="32"/>
        <v/>
      </c>
      <c r="BN77" s="92" t="str">
        <f t="shared" si="33"/>
        <v xml:space="preserve"> </v>
      </c>
      <c r="BO77" s="92" t="str">
        <f t="shared" si="34"/>
        <v xml:space="preserve"> </v>
      </c>
      <c r="BP77" s="92" t="str">
        <f t="shared" si="35"/>
        <v xml:space="preserve"> </v>
      </c>
      <c r="BQ77" s="92" t="str">
        <f t="shared" si="17"/>
        <v/>
      </c>
      <c r="BR77" s="89" t="str">
        <f t="shared" si="36"/>
        <v xml:space="preserve"> </v>
      </c>
      <c r="BS77" s="92" t="str">
        <f t="shared" si="37"/>
        <v xml:space="preserve"> </v>
      </c>
      <c r="BT77" s="92" t="str">
        <f t="shared" si="38"/>
        <v xml:space="preserve"> </v>
      </c>
      <c r="BU77" s="54"/>
      <c r="BV77" s="54"/>
      <c r="BW77" s="28"/>
      <c r="BX77" s="28"/>
      <c r="BY77" s="28"/>
      <c r="BZ77" s="28"/>
      <c r="CA77" s="28"/>
      <c r="CB77" s="28"/>
      <c r="CC77" s="28"/>
      <c r="CD77" s="8"/>
      <c r="CE77" s="8"/>
      <c r="CF77" s="8"/>
    </row>
    <row r="78" spans="1:84" ht="34.5" hidden="1" customHeight="1" x14ac:dyDescent="0.3">
      <c r="A78" s="53">
        <f t="shared" si="21"/>
        <v>65</v>
      </c>
      <c r="B78" s="51"/>
      <c r="C78" s="52"/>
      <c r="D78" s="93"/>
      <c r="E78" s="93"/>
      <c r="F78" s="93"/>
      <c r="G78" s="93"/>
      <c r="H78" s="93"/>
      <c r="I78" s="93"/>
      <c r="J78" s="89" t="str">
        <f>IF(ISBLANK($C78)=TRUE," ",IF(COUNTBLANK(D78:I78)=COLUMNS(D78:I78),0,SUM(D78:I78)*(100-'DATA ENTRY'!$G$10)/SUM($D$13:$I$13)+'DATA ENTRY'!$G$10))</f>
        <v xml:space="preserve"> </v>
      </c>
      <c r="K78" s="90" t="str">
        <f t="shared" ref="K78:K113" si="39">IF(ISBLANK($C78)," ",(J78*$D$8))</f>
        <v xml:space="preserve"> </v>
      </c>
      <c r="L78" s="93"/>
      <c r="M78" s="93"/>
      <c r="N78" s="93"/>
      <c r="O78" s="93"/>
      <c r="P78" s="93"/>
      <c r="Q78" s="93"/>
      <c r="R78" s="93"/>
      <c r="S78" s="93"/>
      <c r="T78" s="89" t="str">
        <f>IF(ISBLANK($C78)," ",IF(COUNTBLANK(L78:S78)=COLUMNS(L78:S78),0,(SUM(L78:S78)*(100-'DATA ENTRY'!$G$10)/SUM($L$13:$S$13))+'DATA ENTRY'!$G$10))</f>
        <v xml:space="preserve"> </v>
      </c>
      <c r="U78" s="90" t="str">
        <f t="shared" ref="U78:U109" si="40">IF(ISBLANK($C78)," ",(T78*$L$8))</f>
        <v xml:space="preserve"> </v>
      </c>
      <c r="V78" s="93"/>
      <c r="W78" s="93"/>
      <c r="X78" s="93"/>
      <c r="Y78" s="93"/>
      <c r="Z78" s="93"/>
      <c r="AA78" s="93"/>
      <c r="AB78" s="89" t="str">
        <f>IF(ISBLANK($C78)," ",IF(COUNTBLANK(V78:AA78)=COLUMNS(V78:AA78),0,(SUM(V78:AA78)*(100-'DATA ENTRY'!$G$10)/SUM($V$13:$AA$13))+'DATA ENTRY'!$G$10))</f>
        <v xml:space="preserve"> </v>
      </c>
      <c r="AC78" s="90" t="str">
        <f t="shared" ref="AC78:AC109" si="41">IF(ISBLANK($C78)," ",(AB78*$V$8))</f>
        <v xml:space="preserve"> </v>
      </c>
      <c r="AD78" s="93"/>
      <c r="AE78" s="89" t="str">
        <f>IF(ISBLANK(C78)," ",IF(ISBLANK(AD78)=TRUE,0,IF(ISTEXT(AD78)=TRUE,LOOKUP(AD78,remarks),(AD78*(100-'DATA ENTRY'!$G$10)/$AD$13)+'DATA ENTRY'!$G$10)))</f>
        <v xml:space="preserve"> </v>
      </c>
      <c r="AF78" s="91" t="str">
        <f t="shared" ref="AF78:AF109" si="42">IF(ISBLANK(C78)," ",IF(ISTEXT(AE78)=TRUE,LOOKUP(AE78,remarks),AE78*$AD$8))</f>
        <v xml:space="preserve"> </v>
      </c>
      <c r="AG78" s="92" t="str">
        <f t="shared" ref="AG78:AG109" si="43">IF(ISBLANK(C78)=TRUE," ",IF(ISTEXT(AE78)=TRUE,LOOKUP(AE78,remarks),AF78+AC78+U78+K78))</f>
        <v xml:space="preserve"> </v>
      </c>
      <c r="AH78" s="92" t="str">
        <f t="shared" ref="AH78:AH109" si="44">IF(ISBLANK(C78)=TRUE," ",IF(ISTEXT(AF78)=TRUE,LOOKUP(AF78,remarks),VLOOKUP(AG78,egrade,2)))</f>
        <v xml:space="preserve"> </v>
      </c>
      <c r="AI78" s="92" t="str">
        <f t="shared" ref="AI78:AI113" si="45">IF(ISBLANK(C78)=TRUE," ",IF(ISTEXT(AG78)=TRUE,AG78,IF(AG78&lt;74.5,"Failed","Passed")))</f>
        <v xml:space="preserve"> </v>
      </c>
      <c r="AJ78" s="93"/>
      <c r="AK78" s="93"/>
      <c r="AL78" s="93"/>
      <c r="AM78" s="93"/>
      <c r="AN78" s="93"/>
      <c r="AO78" s="93"/>
      <c r="AP78" s="89" t="str">
        <f>IF(ISBLANK($C78)=TRUE," ",IF(COUNTBLANK(AJ78:AO78)=COLUMNS(AJ78:AO78),0,SUM(AJ78:AO78)*(100-'DATA ENTRY'!$G$10)/SUM($AJ$13:$AO$13)+'DATA ENTRY'!$G$10))</f>
        <v xml:space="preserve"> </v>
      </c>
      <c r="AQ78" s="92" t="str">
        <f t="shared" ref="AQ78:AQ109" si="46">IF(ISBLANK($C78)=TRUE," ",IF(ISTEXT(AP78)=TRUE,AP78,(AP78*$AJ$8)))</f>
        <v xml:space="preserve"> </v>
      </c>
      <c r="AR78" s="93"/>
      <c r="AS78" s="93"/>
      <c r="AT78" s="93"/>
      <c r="AU78" s="93"/>
      <c r="AV78" s="93"/>
      <c r="AW78" s="93"/>
      <c r="AX78" s="93"/>
      <c r="AY78" s="93"/>
      <c r="AZ78" s="89" t="str">
        <f>IF(ISBLANK($C78)=TRUE," ",IF(COUNTBLANK(AR78:AY78)=COLUMNS(AR78:AY78),0,(SUM(AR78:AY78)*(100-'DATA ENTRY'!$G$10)/SUM($AR$13:$AY$13))+'DATA ENTRY'!$G$10))</f>
        <v xml:space="preserve"> </v>
      </c>
      <c r="BA78" s="92" t="str">
        <f t="shared" ref="BA78:BA109" si="47">IF(ISBLANK($C78)=TRUE," ",IF(ISTEXT(AD78)=TRUE,AD78,(AZ78*$AR$8)))</f>
        <v xml:space="preserve"> </v>
      </c>
      <c r="BB78" s="93"/>
      <c r="BC78" s="93"/>
      <c r="BD78" s="93"/>
      <c r="BE78" s="93"/>
      <c r="BF78" s="93"/>
      <c r="BG78" s="93"/>
      <c r="BH78" s="89" t="str">
        <f>IF(ISBLANK($C78)=TRUE," ",IF(ISTEXT(AD78)=TRUE,AD78,IF(COUNTBLANK(BB78:BG78)=COLUMNS(BB78:BG78),0,(SUM(BB78:BG78)*(100-'DATA ENTRY'!$G$10)/SUM($BB$13:$BG$13))+'DATA ENTRY'!$G$10)))</f>
        <v xml:space="preserve"> </v>
      </c>
      <c r="BI78" s="92" t="str">
        <f t="shared" ref="BI78:BI109" si="48">IF(ISBLANK($C78)=TRUE," ",IF(ISTEXT(AD78)=TRUE,AD78,(BH78*$BB$8)))</f>
        <v xml:space="preserve"> </v>
      </c>
      <c r="BJ78" s="93"/>
      <c r="BK78" s="89" t="str">
        <f>IF(ISBLANK(C78)=TRUE," ",IF(ISTEXT(AD78)=TRUE,AD78,IF(ISBLANK(BJ78),0,IF(ISTEXT(BJ78)=TRUE,LOOKUP(BJ78,remarks),(BJ78*(100-'DATA ENTRY'!$G$10)/$BJ$13)+'DATA ENTRY'!$G$10))))</f>
        <v xml:space="preserve"> </v>
      </c>
      <c r="BL78" s="92" t="str">
        <f t="shared" ref="BL78:BL109" si="49">IF(ISBLANK(C78)," ",IF(ISTEXT(BK78)=TRUE,LOOKUP(BK78,remarks),BK78*$BJ$8))</f>
        <v xml:space="preserve"> </v>
      </c>
      <c r="BM78" s="92" t="str">
        <f t="shared" ref="BM78:BM109" si="50">IF(ISBLANK(C78)=TRUE,"",IF(ISTEXT(AD78)=TRUE,AD78,IF(ISTEXT(BJ78)=TRUE,LOOKUP(BJ78,remarks),(BL78+BI78+BA78+AQ78))))</f>
        <v/>
      </c>
      <c r="BN78" s="92" t="str">
        <f t="shared" ref="BN78:BN109" si="51">IF(ISBLANK(C78)," ",IF(ISTEXT(BM78)=TRUE,LOOKUP(BM78,remarks),VLOOKUP(BM78,egrade,2)))</f>
        <v xml:space="preserve"> </v>
      </c>
      <c r="BO78" s="92" t="str">
        <f t="shared" ref="BO78:BO113" si="52">IF(ISBLANK(C78)," ",IF(ISTEXT(BM78),BM78,IF(BM78&lt;74.5,"Failed","Passed")))</f>
        <v xml:space="preserve"> </v>
      </c>
      <c r="BP78" s="92" t="str">
        <f t="shared" ref="BP78:BP113" si="53">AG78</f>
        <v xml:space="preserve"> </v>
      </c>
      <c r="BQ78" s="92" t="str">
        <f t="shared" ref="BQ78:BQ113" si="54">BM78</f>
        <v/>
      </c>
      <c r="BR78" s="89" t="str">
        <f t="shared" ref="BR78:BR109" si="55">IF(ISBLANK(C78)=TRUE," ",IF(ISTEXT(BL78)=TRUE,BL78,IF(ISTEXT(BQ78)=TRUE,BQ78,(BM78+AG78)/2)))</f>
        <v xml:space="preserve"> </v>
      </c>
      <c r="BS78" s="92" t="str">
        <f t="shared" ref="BS78:BS109" si="56">IF(ISBLANK(C78)," ",IF(ISTEXT(BR78)=TRUE,BR78,VLOOKUP(BR78,egrade,2)))</f>
        <v xml:space="preserve"> </v>
      </c>
      <c r="BT78" s="92" t="str">
        <f t="shared" ref="BT78:BT113" si="57">IF(ISBLANK(C78)," ",IF(ISTEXT(BR78),BR78,IF(BR78&lt;74.5,"Failed","Passed")))</f>
        <v xml:space="preserve"> </v>
      </c>
      <c r="BU78" s="54"/>
      <c r="BV78" s="54"/>
      <c r="BW78" s="28"/>
      <c r="BX78" s="28"/>
      <c r="BY78" s="28"/>
      <c r="BZ78" s="28"/>
      <c r="CA78" s="28"/>
      <c r="CB78" s="28"/>
      <c r="CC78" s="28"/>
      <c r="CD78" s="8"/>
      <c r="CE78" s="8"/>
      <c r="CF78" s="8"/>
    </row>
    <row r="79" spans="1:84" ht="34.5" hidden="1" customHeight="1" x14ac:dyDescent="0.3">
      <c r="A79" s="53">
        <f t="shared" si="21"/>
        <v>66</v>
      </c>
      <c r="B79" s="51"/>
      <c r="C79" s="52"/>
      <c r="D79" s="93"/>
      <c r="E79" s="93"/>
      <c r="F79" s="93"/>
      <c r="G79" s="93"/>
      <c r="H79" s="93"/>
      <c r="I79" s="93"/>
      <c r="J79" s="89" t="str">
        <f>IF(ISBLANK($C79)=TRUE," ",IF(COUNTBLANK(D79:I79)=COLUMNS(D79:I79),0,SUM(D79:I79)*(100-'DATA ENTRY'!$G$10)/SUM($D$13:$I$13)+'DATA ENTRY'!$G$10))</f>
        <v xml:space="preserve"> </v>
      </c>
      <c r="K79" s="90" t="str">
        <f t="shared" si="39"/>
        <v xml:space="preserve"> </v>
      </c>
      <c r="L79" s="93"/>
      <c r="M79" s="93"/>
      <c r="N79" s="93"/>
      <c r="O79" s="93"/>
      <c r="P79" s="93"/>
      <c r="Q79" s="93"/>
      <c r="R79" s="93"/>
      <c r="S79" s="93"/>
      <c r="T79" s="89" t="str">
        <f>IF(ISBLANK($C79)," ",IF(COUNTBLANK(L79:S79)=COLUMNS(L79:S79),0,(SUM(L79:S79)*(100-'DATA ENTRY'!$G$10)/SUM($L$13:$S$13))+'DATA ENTRY'!$G$10))</f>
        <v xml:space="preserve"> </v>
      </c>
      <c r="U79" s="90" t="str">
        <f t="shared" si="40"/>
        <v xml:space="preserve"> </v>
      </c>
      <c r="V79" s="93"/>
      <c r="W79" s="93"/>
      <c r="X79" s="93"/>
      <c r="Y79" s="93"/>
      <c r="Z79" s="93"/>
      <c r="AA79" s="93"/>
      <c r="AB79" s="89" t="str">
        <f>IF(ISBLANK($C79)," ",IF(COUNTBLANK(V79:AA79)=COLUMNS(V79:AA79),0,(SUM(V79:AA79)*(100-'DATA ENTRY'!$G$10)/SUM($V$13:$AA$13))+'DATA ENTRY'!$G$10))</f>
        <v xml:space="preserve"> </v>
      </c>
      <c r="AC79" s="90" t="str">
        <f t="shared" si="41"/>
        <v xml:space="preserve"> </v>
      </c>
      <c r="AD79" s="93"/>
      <c r="AE79" s="89" t="str">
        <f>IF(ISBLANK(C79)," ",IF(ISBLANK(AD79)=TRUE,0,IF(ISTEXT(AD79)=TRUE,LOOKUP(AD79,remarks),(AD79*(100-'DATA ENTRY'!$G$10)/$AD$13)+'DATA ENTRY'!$G$10)))</f>
        <v xml:space="preserve"> </v>
      </c>
      <c r="AF79" s="91" t="str">
        <f t="shared" si="42"/>
        <v xml:space="preserve"> </v>
      </c>
      <c r="AG79" s="92" t="str">
        <f t="shared" si="43"/>
        <v xml:space="preserve"> </v>
      </c>
      <c r="AH79" s="92" t="str">
        <f t="shared" si="44"/>
        <v xml:space="preserve"> </v>
      </c>
      <c r="AI79" s="92" t="str">
        <f t="shared" si="45"/>
        <v xml:space="preserve"> </v>
      </c>
      <c r="AJ79" s="93"/>
      <c r="AK79" s="93"/>
      <c r="AL79" s="93"/>
      <c r="AM79" s="93"/>
      <c r="AN79" s="93"/>
      <c r="AO79" s="93"/>
      <c r="AP79" s="89" t="str">
        <f>IF(ISBLANK($C79)=TRUE," ",IF(COUNTBLANK(AJ79:AO79)=COLUMNS(AJ79:AO79),0,SUM(AJ79:AO79)*(100-'DATA ENTRY'!$G$10)/SUM($AJ$13:$AO$13)+'DATA ENTRY'!$G$10))</f>
        <v xml:space="preserve"> </v>
      </c>
      <c r="AQ79" s="92" t="str">
        <f t="shared" si="46"/>
        <v xml:space="preserve"> </v>
      </c>
      <c r="AR79" s="93"/>
      <c r="AS79" s="93"/>
      <c r="AT79" s="93"/>
      <c r="AU79" s="93"/>
      <c r="AV79" s="93"/>
      <c r="AW79" s="93"/>
      <c r="AX79" s="93"/>
      <c r="AY79" s="93"/>
      <c r="AZ79" s="89" t="str">
        <f>IF(ISBLANK($C79)=TRUE," ",IF(COUNTBLANK(AR79:AY79)=COLUMNS(AR79:AY79),0,(SUM(AR79:AY79)*(100-'DATA ENTRY'!$G$10)/SUM($AR$13:$AY$13))+'DATA ENTRY'!$G$10))</f>
        <v xml:space="preserve"> </v>
      </c>
      <c r="BA79" s="92" t="str">
        <f t="shared" si="47"/>
        <v xml:space="preserve"> </v>
      </c>
      <c r="BB79" s="93"/>
      <c r="BC79" s="93"/>
      <c r="BD79" s="93"/>
      <c r="BE79" s="93"/>
      <c r="BF79" s="93"/>
      <c r="BG79" s="93"/>
      <c r="BH79" s="89" t="str">
        <f>IF(ISBLANK($C79)=TRUE," ",IF(ISTEXT(AD79)=TRUE,AD79,IF(COUNTBLANK(BB79:BG79)=COLUMNS(BB79:BG79),0,(SUM(BB79:BG79)*(100-'DATA ENTRY'!$G$10)/SUM($BB$13:$BG$13))+'DATA ENTRY'!$G$10)))</f>
        <v xml:space="preserve"> </v>
      </c>
      <c r="BI79" s="92" t="str">
        <f t="shared" si="48"/>
        <v xml:space="preserve"> </v>
      </c>
      <c r="BJ79" s="93"/>
      <c r="BK79" s="89" t="str">
        <f>IF(ISBLANK(C79)=TRUE," ",IF(ISTEXT(AD79)=TRUE,AD79,IF(ISBLANK(BJ79),0,IF(ISTEXT(BJ79)=TRUE,LOOKUP(BJ79,remarks),(BJ79*(100-'DATA ENTRY'!$G$10)/$BJ$13)+'DATA ENTRY'!$G$10))))</f>
        <v xml:space="preserve"> </v>
      </c>
      <c r="BL79" s="92" t="str">
        <f t="shared" si="49"/>
        <v xml:space="preserve"> </v>
      </c>
      <c r="BM79" s="92" t="str">
        <f t="shared" si="50"/>
        <v/>
      </c>
      <c r="BN79" s="92" t="str">
        <f t="shared" si="51"/>
        <v xml:space="preserve"> </v>
      </c>
      <c r="BO79" s="92" t="str">
        <f t="shared" si="52"/>
        <v xml:space="preserve"> </v>
      </c>
      <c r="BP79" s="92" t="str">
        <f t="shared" si="53"/>
        <v xml:space="preserve"> </v>
      </c>
      <c r="BQ79" s="92" t="str">
        <f t="shared" si="54"/>
        <v/>
      </c>
      <c r="BR79" s="89" t="str">
        <f t="shared" si="55"/>
        <v xml:space="preserve"> </v>
      </c>
      <c r="BS79" s="92" t="str">
        <f t="shared" si="56"/>
        <v xml:space="preserve"> </v>
      </c>
      <c r="BT79" s="92" t="str">
        <f t="shared" si="57"/>
        <v xml:space="preserve"> </v>
      </c>
      <c r="BU79" s="54"/>
      <c r="BV79" s="54"/>
      <c r="BW79" s="28"/>
      <c r="BX79" s="28"/>
      <c r="BY79" s="28"/>
      <c r="BZ79" s="28"/>
      <c r="CA79" s="28"/>
      <c r="CB79" s="28"/>
      <c r="CC79" s="28"/>
      <c r="CD79" s="8"/>
      <c r="CE79" s="8"/>
      <c r="CF79" s="8"/>
    </row>
    <row r="80" spans="1:84" ht="34.5" hidden="1" customHeight="1" x14ac:dyDescent="0.3">
      <c r="A80" s="53">
        <f t="shared" ref="A80:A113" si="58">A79+1</f>
        <v>67</v>
      </c>
      <c r="B80" s="51"/>
      <c r="C80" s="52"/>
      <c r="D80" s="93"/>
      <c r="E80" s="93"/>
      <c r="F80" s="93"/>
      <c r="G80" s="93"/>
      <c r="H80" s="93"/>
      <c r="I80" s="93"/>
      <c r="J80" s="89" t="str">
        <f>IF(ISBLANK($C80)=TRUE," ",IF(COUNTBLANK(D80:I80)=COLUMNS(D80:I80),0,SUM(D80:I80)*(100-'DATA ENTRY'!$G$10)/SUM($D$13:$I$13)+'DATA ENTRY'!$G$10))</f>
        <v xml:space="preserve"> </v>
      </c>
      <c r="K80" s="90" t="str">
        <f t="shared" si="39"/>
        <v xml:space="preserve"> </v>
      </c>
      <c r="L80" s="93"/>
      <c r="M80" s="93"/>
      <c r="N80" s="93"/>
      <c r="O80" s="93"/>
      <c r="P80" s="93"/>
      <c r="Q80" s="93"/>
      <c r="R80" s="93"/>
      <c r="S80" s="93"/>
      <c r="T80" s="89" t="str">
        <f>IF(ISBLANK($C80)," ",IF(COUNTBLANK(L80:S80)=COLUMNS(L80:S80),0,(SUM(L80:S80)*(100-'DATA ENTRY'!$G$10)/SUM($L$13:$S$13))+'DATA ENTRY'!$G$10))</f>
        <v xml:space="preserve"> </v>
      </c>
      <c r="U80" s="90" t="str">
        <f t="shared" si="40"/>
        <v xml:space="preserve"> </v>
      </c>
      <c r="V80" s="93"/>
      <c r="W80" s="93"/>
      <c r="X80" s="93"/>
      <c r="Y80" s="93"/>
      <c r="Z80" s="93"/>
      <c r="AA80" s="93"/>
      <c r="AB80" s="89" t="str">
        <f>IF(ISBLANK($C80)," ",IF(COUNTBLANK(V80:AA80)=COLUMNS(V80:AA80),0,(SUM(V80:AA80)*(100-'DATA ENTRY'!$G$10)/SUM($V$13:$AA$13))+'DATA ENTRY'!$G$10))</f>
        <v xml:space="preserve"> </v>
      </c>
      <c r="AC80" s="90" t="str">
        <f t="shared" si="41"/>
        <v xml:space="preserve"> </v>
      </c>
      <c r="AD80" s="93"/>
      <c r="AE80" s="89" t="str">
        <f>IF(ISBLANK(C80)," ",IF(ISBLANK(AD80)=TRUE,0,IF(ISTEXT(AD80)=TRUE,LOOKUP(AD80,remarks),(AD80*(100-'DATA ENTRY'!$G$10)/$AD$13)+'DATA ENTRY'!$G$10)))</f>
        <v xml:space="preserve"> </v>
      </c>
      <c r="AF80" s="91" t="str">
        <f t="shared" si="42"/>
        <v xml:space="preserve"> </v>
      </c>
      <c r="AG80" s="92" t="str">
        <f t="shared" si="43"/>
        <v xml:space="preserve"> </v>
      </c>
      <c r="AH80" s="92" t="str">
        <f t="shared" si="44"/>
        <v xml:space="preserve"> </v>
      </c>
      <c r="AI80" s="92" t="str">
        <f t="shared" si="45"/>
        <v xml:space="preserve"> </v>
      </c>
      <c r="AJ80" s="93"/>
      <c r="AK80" s="93"/>
      <c r="AL80" s="93"/>
      <c r="AM80" s="93"/>
      <c r="AN80" s="93"/>
      <c r="AO80" s="93"/>
      <c r="AP80" s="89" t="str">
        <f>IF(ISBLANK($C80)=TRUE," ",IF(COUNTBLANK(AJ80:AO80)=COLUMNS(AJ80:AO80),0,SUM(AJ80:AO80)*(100-'DATA ENTRY'!$G$10)/SUM($AJ$13:$AO$13)+'DATA ENTRY'!$G$10))</f>
        <v xml:space="preserve"> </v>
      </c>
      <c r="AQ80" s="92" t="str">
        <f t="shared" si="46"/>
        <v xml:space="preserve"> </v>
      </c>
      <c r="AR80" s="93"/>
      <c r="AS80" s="93"/>
      <c r="AT80" s="93"/>
      <c r="AU80" s="93"/>
      <c r="AV80" s="93"/>
      <c r="AW80" s="93"/>
      <c r="AX80" s="93"/>
      <c r="AY80" s="93"/>
      <c r="AZ80" s="89" t="str">
        <f>IF(ISBLANK($C80)=TRUE," ",IF(COUNTBLANK(AR80:AY80)=COLUMNS(AR80:AY80),0,(SUM(AR80:AY80)*(100-'DATA ENTRY'!$G$10)/SUM($AR$13:$AY$13))+'DATA ENTRY'!$G$10))</f>
        <v xml:space="preserve"> </v>
      </c>
      <c r="BA80" s="92" t="str">
        <f t="shared" si="47"/>
        <v xml:space="preserve"> </v>
      </c>
      <c r="BB80" s="93"/>
      <c r="BC80" s="93"/>
      <c r="BD80" s="93"/>
      <c r="BE80" s="93"/>
      <c r="BF80" s="93"/>
      <c r="BG80" s="93"/>
      <c r="BH80" s="89" t="str">
        <f>IF(ISBLANK($C80)=TRUE," ",IF(ISTEXT(AD80)=TRUE,AD80,IF(COUNTBLANK(BB80:BG80)=COLUMNS(BB80:BG80),0,(SUM(BB80:BG80)*(100-'DATA ENTRY'!$G$10)/SUM($BB$13:$BG$13))+'DATA ENTRY'!$G$10)))</f>
        <v xml:space="preserve"> </v>
      </c>
      <c r="BI80" s="92" t="str">
        <f t="shared" si="48"/>
        <v xml:space="preserve"> </v>
      </c>
      <c r="BJ80" s="93"/>
      <c r="BK80" s="89" t="str">
        <f>IF(ISBLANK(C80)=TRUE," ",IF(ISTEXT(AD80)=TRUE,AD80,IF(ISBLANK(BJ80),0,IF(ISTEXT(BJ80)=TRUE,LOOKUP(BJ80,remarks),(BJ80*(100-'DATA ENTRY'!$G$10)/$BJ$13)+'DATA ENTRY'!$G$10))))</f>
        <v xml:space="preserve"> </v>
      </c>
      <c r="BL80" s="92" t="str">
        <f t="shared" si="49"/>
        <v xml:space="preserve"> </v>
      </c>
      <c r="BM80" s="92" t="str">
        <f t="shared" si="50"/>
        <v/>
      </c>
      <c r="BN80" s="92" t="str">
        <f t="shared" si="51"/>
        <v xml:space="preserve"> </v>
      </c>
      <c r="BO80" s="92" t="str">
        <f t="shared" si="52"/>
        <v xml:space="preserve"> </v>
      </c>
      <c r="BP80" s="92" t="str">
        <f t="shared" si="53"/>
        <v xml:space="preserve"> </v>
      </c>
      <c r="BQ80" s="92" t="str">
        <f t="shared" si="54"/>
        <v/>
      </c>
      <c r="BR80" s="89" t="str">
        <f t="shared" si="55"/>
        <v xml:space="preserve"> </v>
      </c>
      <c r="BS80" s="92" t="str">
        <f t="shared" si="56"/>
        <v xml:space="preserve"> </v>
      </c>
      <c r="BT80" s="92" t="str">
        <f t="shared" si="57"/>
        <v xml:space="preserve"> </v>
      </c>
      <c r="BU80" s="54"/>
      <c r="CA80" s="28"/>
      <c r="CB80" s="28"/>
      <c r="CC80" s="28"/>
      <c r="CD80" s="8"/>
      <c r="CE80" s="8"/>
      <c r="CF80" s="8"/>
    </row>
    <row r="81" spans="1:84" ht="34.5" hidden="1" customHeight="1" x14ac:dyDescent="0.3">
      <c r="A81" s="53">
        <f t="shared" si="58"/>
        <v>68</v>
      </c>
      <c r="B81" s="51"/>
      <c r="C81" s="52"/>
      <c r="D81" s="93"/>
      <c r="E81" s="93"/>
      <c r="F81" s="93"/>
      <c r="G81" s="93"/>
      <c r="H81" s="93"/>
      <c r="I81" s="93"/>
      <c r="J81" s="89" t="str">
        <f>IF(ISBLANK($C81)=TRUE," ",IF(COUNTBLANK(D81:I81)=COLUMNS(D81:I81),0,SUM(D81:I81)*(100-'DATA ENTRY'!$G$10)/SUM($D$13:$I$13)+'DATA ENTRY'!$G$10))</f>
        <v xml:space="preserve"> </v>
      </c>
      <c r="K81" s="90" t="str">
        <f t="shared" si="39"/>
        <v xml:space="preserve"> </v>
      </c>
      <c r="L81" s="93"/>
      <c r="M81" s="93"/>
      <c r="N81" s="93"/>
      <c r="O81" s="93"/>
      <c r="P81" s="93"/>
      <c r="Q81" s="93"/>
      <c r="R81" s="93"/>
      <c r="S81" s="93"/>
      <c r="T81" s="89" t="str">
        <f>IF(ISBLANK($C81)," ",IF(COUNTBLANK(L81:S81)=COLUMNS(L81:S81),0,(SUM(L81:S81)*(100-'DATA ENTRY'!$G$10)/SUM($L$13:$S$13))+'DATA ENTRY'!$G$10))</f>
        <v xml:space="preserve"> </v>
      </c>
      <c r="U81" s="90" t="str">
        <f t="shared" si="40"/>
        <v xml:space="preserve"> </v>
      </c>
      <c r="V81" s="93"/>
      <c r="W81" s="93"/>
      <c r="X81" s="93"/>
      <c r="Y81" s="93"/>
      <c r="Z81" s="93"/>
      <c r="AA81" s="93"/>
      <c r="AB81" s="89" t="str">
        <f>IF(ISBLANK($C81)," ",IF(COUNTBLANK(V81:AA81)=COLUMNS(V81:AA81),0,(SUM(V81:AA81)*(100-'DATA ENTRY'!$G$10)/SUM($V$13:$AA$13))+'DATA ENTRY'!$G$10))</f>
        <v xml:space="preserve"> </v>
      </c>
      <c r="AC81" s="90" t="str">
        <f t="shared" si="41"/>
        <v xml:space="preserve"> </v>
      </c>
      <c r="AD81" s="93"/>
      <c r="AE81" s="89" t="str">
        <f>IF(ISBLANK(C81)," ",IF(ISBLANK(AD81)=TRUE,0,IF(ISTEXT(AD81)=TRUE,LOOKUP(AD81,remarks),(AD81*(100-'DATA ENTRY'!$G$10)/$AD$13)+'DATA ENTRY'!$G$10)))</f>
        <v xml:space="preserve"> </v>
      </c>
      <c r="AF81" s="91" t="str">
        <f t="shared" si="42"/>
        <v xml:space="preserve"> </v>
      </c>
      <c r="AG81" s="92" t="str">
        <f t="shared" si="43"/>
        <v xml:space="preserve"> </v>
      </c>
      <c r="AH81" s="92" t="str">
        <f t="shared" si="44"/>
        <v xml:space="preserve"> </v>
      </c>
      <c r="AI81" s="92" t="str">
        <f t="shared" si="45"/>
        <v xml:space="preserve"> </v>
      </c>
      <c r="AJ81" s="93"/>
      <c r="AK81" s="93"/>
      <c r="AL81" s="93"/>
      <c r="AM81" s="93"/>
      <c r="AN81" s="93"/>
      <c r="AO81" s="93"/>
      <c r="AP81" s="89" t="str">
        <f>IF(ISBLANK($C81)=TRUE," ",IF(COUNTBLANK(AJ81:AO81)=COLUMNS(AJ81:AO81),0,SUM(AJ81:AO81)*(100-'DATA ENTRY'!$G$10)/SUM($AJ$13:$AO$13)+'DATA ENTRY'!$G$10))</f>
        <v xml:space="preserve"> </v>
      </c>
      <c r="AQ81" s="92" t="str">
        <f t="shared" si="46"/>
        <v xml:space="preserve"> </v>
      </c>
      <c r="AR81" s="93"/>
      <c r="AS81" s="93"/>
      <c r="AT81" s="93"/>
      <c r="AU81" s="93"/>
      <c r="AV81" s="93"/>
      <c r="AW81" s="93"/>
      <c r="AX81" s="93"/>
      <c r="AY81" s="93"/>
      <c r="AZ81" s="89" t="str">
        <f>IF(ISBLANK($C81)=TRUE," ",IF(COUNTBLANK(AR81:AY81)=COLUMNS(AR81:AY81),0,(SUM(AR81:AY81)*(100-'DATA ENTRY'!$G$10)/SUM($AR$13:$AY$13))+'DATA ENTRY'!$G$10))</f>
        <v xml:space="preserve"> </v>
      </c>
      <c r="BA81" s="92" t="str">
        <f t="shared" si="47"/>
        <v xml:space="preserve"> </v>
      </c>
      <c r="BB81" s="93"/>
      <c r="BC81" s="93"/>
      <c r="BD81" s="93"/>
      <c r="BE81" s="93"/>
      <c r="BF81" s="93"/>
      <c r="BG81" s="93"/>
      <c r="BH81" s="89" t="str">
        <f>IF(ISBLANK($C81)=TRUE," ",IF(ISTEXT(AD81)=TRUE,AD81,IF(COUNTBLANK(BB81:BG81)=COLUMNS(BB81:BG81),0,(SUM(BB81:BG81)*(100-'DATA ENTRY'!$G$10)/SUM($BB$13:$BG$13))+'DATA ENTRY'!$G$10)))</f>
        <v xml:space="preserve"> </v>
      </c>
      <c r="BI81" s="92" t="str">
        <f t="shared" si="48"/>
        <v xml:space="preserve"> </v>
      </c>
      <c r="BJ81" s="93"/>
      <c r="BK81" s="89" t="str">
        <f>IF(ISBLANK(C81)=TRUE," ",IF(ISTEXT(AD81)=TRUE,AD81,IF(ISBLANK(BJ81),0,IF(ISTEXT(BJ81)=TRUE,LOOKUP(BJ81,remarks),(BJ81*(100-'DATA ENTRY'!$G$10)/$BJ$13)+'DATA ENTRY'!$G$10))))</f>
        <v xml:space="preserve"> </v>
      </c>
      <c r="BL81" s="92" t="str">
        <f t="shared" si="49"/>
        <v xml:space="preserve"> </v>
      </c>
      <c r="BM81" s="92" t="str">
        <f t="shared" si="50"/>
        <v/>
      </c>
      <c r="BN81" s="92" t="str">
        <f t="shared" si="51"/>
        <v xml:space="preserve"> </v>
      </c>
      <c r="BO81" s="92" t="str">
        <f t="shared" si="52"/>
        <v xml:space="preserve"> </v>
      </c>
      <c r="BP81" s="92" t="str">
        <f t="shared" si="53"/>
        <v xml:space="preserve"> </v>
      </c>
      <c r="BQ81" s="92" t="str">
        <f t="shared" si="54"/>
        <v/>
      </c>
      <c r="BR81" s="89" t="str">
        <f t="shared" si="55"/>
        <v xml:space="preserve"> </v>
      </c>
      <c r="BS81" s="92" t="str">
        <f t="shared" si="56"/>
        <v xml:space="preserve"> </v>
      </c>
      <c r="BT81" s="92" t="str">
        <f t="shared" si="57"/>
        <v xml:space="preserve"> </v>
      </c>
      <c r="BU81" s="54"/>
      <c r="CA81" s="28"/>
      <c r="CB81" s="28"/>
      <c r="CC81" s="28"/>
      <c r="CD81" s="8"/>
      <c r="CE81" s="8"/>
      <c r="CF81" s="8"/>
    </row>
    <row r="82" spans="1:84" ht="34.5" hidden="1" customHeight="1" x14ac:dyDescent="0.3">
      <c r="A82" s="53">
        <f t="shared" si="58"/>
        <v>69</v>
      </c>
      <c r="B82" s="51"/>
      <c r="C82" s="52"/>
      <c r="D82" s="93"/>
      <c r="E82" s="93"/>
      <c r="F82" s="93"/>
      <c r="G82" s="93"/>
      <c r="H82" s="93"/>
      <c r="I82" s="93"/>
      <c r="J82" s="89" t="str">
        <f>IF(ISBLANK($C82)=TRUE," ",IF(COUNTBLANK(D82:I82)=COLUMNS(D82:I82),0,SUM(D82:I82)*(100-'DATA ENTRY'!$G$10)/SUM($D$13:$I$13)+'DATA ENTRY'!$G$10))</f>
        <v xml:space="preserve"> </v>
      </c>
      <c r="K82" s="90" t="str">
        <f t="shared" si="39"/>
        <v xml:space="preserve"> </v>
      </c>
      <c r="L82" s="93"/>
      <c r="M82" s="93"/>
      <c r="N82" s="93"/>
      <c r="O82" s="93"/>
      <c r="P82" s="93"/>
      <c r="Q82" s="93"/>
      <c r="R82" s="93"/>
      <c r="S82" s="93"/>
      <c r="T82" s="89" t="str">
        <f>IF(ISBLANK($C82)," ",IF(COUNTBLANK(L82:S82)=COLUMNS(L82:S82),0,(SUM(L82:S82)*(100-'DATA ENTRY'!$G$10)/SUM($L$13:$S$13))+'DATA ENTRY'!$G$10))</f>
        <v xml:space="preserve"> </v>
      </c>
      <c r="U82" s="90" t="str">
        <f t="shared" si="40"/>
        <v xml:space="preserve"> </v>
      </c>
      <c r="V82" s="93"/>
      <c r="W82" s="93"/>
      <c r="X82" s="93"/>
      <c r="Y82" s="93"/>
      <c r="Z82" s="93"/>
      <c r="AA82" s="93"/>
      <c r="AB82" s="89" t="str">
        <f>IF(ISBLANK($C82)," ",IF(COUNTBLANK(V82:AA82)=COLUMNS(V82:AA82),0,(SUM(V82:AA82)*(100-'DATA ENTRY'!$G$10)/SUM($V$13:$AA$13))+'DATA ENTRY'!$G$10))</f>
        <v xml:space="preserve"> </v>
      </c>
      <c r="AC82" s="90" t="str">
        <f t="shared" si="41"/>
        <v xml:space="preserve"> </v>
      </c>
      <c r="AD82" s="93"/>
      <c r="AE82" s="89" t="str">
        <f>IF(ISBLANK(C82)," ",IF(ISBLANK(AD82)=TRUE,0,IF(ISTEXT(AD82)=TRUE,LOOKUP(AD82,remarks),(AD82*(100-'DATA ENTRY'!$G$10)/$AD$13)+'DATA ENTRY'!$G$10)))</f>
        <v xml:space="preserve"> </v>
      </c>
      <c r="AF82" s="91" t="str">
        <f t="shared" si="42"/>
        <v xml:space="preserve"> </v>
      </c>
      <c r="AG82" s="92" t="str">
        <f t="shared" si="43"/>
        <v xml:space="preserve"> </v>
      </c>
      <c r="AH82" s="92" t="str">
        <f t="shared" si="44"/>
        <v xml:space="preserve"> </v>
      </c>
      <c r="AI82" s="92" t="str">
        <f t="shared" si="45"/>
        <v xml:space="preserve"> </v>
      </c>
      <c r="AJ82" s="93"/>
      <c r="AK82" s="93"/>
      <c r="AL82" s="93"/>
      <c r="AM82" s="93"/>
      <c r="AN82" s="93"/>
      <c r="AO82" s="93"/>
      <c r="AP82" s="89" t="str">
        <f>IF(ISBLANK($C82)=TRUE," ",IF(COUNTBLANK(AJ82:AO82)=COLUMNS(AJ82:AO82),0,SUM(AJ82:AO82)*(100-'DATA ENTRY'!$G$10)/SUM($AJ$13:$AO$13)+'DATA ENTRY'!$G$10))</f>
        <v xml:space="preserve"> </v>
      </c>
      <c r="AQ82" s="92" t="str">
        <f t="shared" si="46"/>
        <v xml:space="preserve"> </v>
      </c>
      <c r="AR82" s="93"/>
      <c r="AS82" s="93"/>
      <c r="AT82" s="93"/>
      <c r="AU82" s="93"/>
      <c r="AV82" s="93"/>
      <c r="AW82" s="93"/>
      <c r="AX82" s="93"/>
      <c r="AY82" s="93"/>
      <c r="AZ82" s="89" t="str">
        <f>IF(ISBLANK($C82)=TRUE," ",IF(COUNTBLANK(AR82:AY82)=COLUMNS(AR82:AY82),0,(SUM(AR82:AY82)*(100-'DATA ENTRY'!$G$10)/SUM($AR$13:$AY$13))+'DATA ENTRY'!$G$10))</f>
        <v xml:space="preserve"> </v>
      </c>
      <c r="BA82" s="92" t="str">
        <f t="shared" si="47"/>
        <v xml:space="preserve"> </v>
      </c>
      <c r="BB82" s="93"/>
      <c r="BC82" s="93"/>
      <c r="BD82" s="93"/>
      <c r="BE82" s="93"/>
      <c r="BF82" s="93"/>
      <c r="BG82" s="93"/>
      <c r="BH82" s="89" t="str">
        <f>IF(ISBLANK($C82)=TRUE," ",IF(ISTEXT(AD82)=TRUE,AD82,IF(COUNTBLANK(BB82:BG82)=COLUMNS(BB82:BG82),0,(SUM(BB82:BG82)*(100-'DATA ENTRY'!$G$10)/SUM($BB$13:$BG$13))+'DATA ENTRY'!$G$10)))</f>
        <v xml:space="preserve"> </v>
      </c>
      <c r="BI82" s="92" t="str">
        <f t="shared" si="48"/>
        <v xml:space="preserve"> </v>
      </c>
      <c r="BJ82" s="93"/>
      <c r="BK82" s="89" t="str">
        <f>IF(ISBLANK(C82)=TRUE," ",IF(ISTEXT(AD82)=TRUE,AD82,IF(ISBLANK(BJ82),0,IF(ISTEXT(BJ82)=TRUE,LOOKUP(BJ82,remarks),(BJ82*(100-'DATA ENTRY'!$G$10)/$BJ$13)+'DATA ENTRY'!$G$10))))</f>
        <v xml:space="preserve"> </v>
      </c>
      <c r="BL82" s="92" t="str">
        <f t="shared" si="49"/>
        <v xml:space="preserve"> </v>
      </c>
      <c r="BM82" s="92" t="str">
        <f t="shared" si="50"/>
        <v/>
      </c>
      <c r="BN82" s="92" t="str">
        <f t="shared" si="51"/>
        <v xml:space="preserve"> </v>
      </c>
      <c r="BO82" s="92" t="str">
        <f t="shared" si="52"/>
        <v xml:space="preserve"> </v>
      </c>
      <c r="BP82" s="92" t="str">
        <f t="shared" si="53"/>
        <v xml:space="preserve"> </v>
      </c>
      <c r="BQ82" s="92" t="str">
        <f t="shared" si="54"/>
        <v/>
      </c>
      <c r="BR82" s="89" t="str">
        <f t="shared" si="55"/>
        <v xml:space="preserve"> </v>
      </c>
      <c r="BS82" s="92" t="str">
        <f t="shared" si="56"/>
        <v xml:space="preserve"> </v>
      </c>
      <c r="BT82" s="92" t="str">
        <f t="shared" si="57"/>
        <v xml:space="preserve"> </v>
      </c>
      <c r="BU82" s="54"/>
      <c r="CA82" s="28"/>
      <c r="CB82" s="28"/>
      <c r="CC82" s="28"/>
      <c r="CD82" s="8"/>
      <c r="CE82" s="8"/>
      <c r="CF82" s="8"/>
    </row>
    <row r="83" spans="1:84" ht="34.5" hidden="1" customHeight="1" x14ac:dyDescent="0.3">
      <c r="A83" s="53">
        <f t="shared" si="58"/>
        <v>70</v>
      </c>
      <c r="B83" s="51"/>
      <c r="C83" s="52"/>
      <c r="D83" s="93"/>
      <c r="E83" s="93"/>
      <c r="F83" s="93"/>
      <c r="G83" s="93"/>
      <c r="H83" s="93"/>
      <c r="I83" s="93"/>
      <c r="J83" s="89" t="str">
        <f>IF(ISBLANK($C83)=TRUE," ",IF(COUNTBLANK(D83:I83)=COLUMNS(D83:I83),0,SUM(D83:I83)*(100-'DATA ENTRY'!$G$10)/SUM($D$13:$I$13)+'DATA ENTRY'!$G$10))</f>
        <v xml:space="preserve"> </v>
      </c>
      <c r="K83" s="90" t="str">
        <f t="shared" si="39"/>
        <v xml:space="preserve"> </v>
      </c>
      <c r="L83" s="93"/>
      <c r="M83" s="93"/>
      <c r="N83" s="93"/>
      <c r="O83" s="93"/>
      <c r="P83" s="93"/>
      <c r="Q83" s="93"/>
      <c r="R83" s="93"/>
      <c r="S83" s="93"/>
      <c r="T83" s="89" t="str">
        <f>IF(ISBLANK($C83)," ",IF(COUNTBLANK(L83:S83)=COLUMNS(L83:S83),0,(SUM(L83:S83)*(100-'DATA ENTRY'!$G$10)/SUM($L$13:$S$13))+'DATA ENTRY'!$G$10))</f>
        <v xml:space="preserve"> </v>
      </c>
      <c r="U83" s="90" t="str">
        <f t="shared" si="40"/>
        <v xml:space="preserve"> </v>
      </c>
      <c r="V83" s="93"/>
      <c r="W83" s="93"/>
      <c r="X83" s="93"/>
      <c r="Y83" s="93"/>
      <c r="Z83" s="93"/>
      <c r="AA83" s="93"/>
      <c r="AB83" s="89" t="str">
        <f>IF(ISBLANK($C83)," ",IF(COUNTBLANK(V83:AA83)=COLUMNS(V83:AA83),0,(SUM(V83:AA83)*(100-'DATA ENTRY'!$G$10)/SUM($V$13:$AA$13))+'DATA ENTRY'!$G$10))</f>
        <v xml:space="preserve"> </v>
      </c>
      <c r="AC83" s="90" t="str">
        <f t="shared" si="41"/>
        <v xml:space="preserve"> </v>
      </c>
      <c r="AD83" s="93"/>
      <c r="AE83" s="89" t="str">
        <f>IF(ISBLANK(C83)," ",IF(ISBLANK(AD83)=TRUE,0,IF(ISTEXT(AD83)=TRUE,LOOKUP(AD83,remarks),(AD83*(100-'DATA ENTRY'!$G$10)/$AD$13)+'DATA ENTRY'!$G$10)))</f>
        <v xml:space="preserve"> </v>
      </c>
      <c r="AF83" s="91" t="str">
        <f t="shared" si="42"/>
        <v xml:space="preserve"> </v>
      </c>
      <c r="AG83" s="92" t="str">
        <f t="shared" si="43"/>
        <v xml:space="preserve"> </v>
      </c>
      <c r="AH83" s="92" t="str">
        <f t="shared" si="44"/>
        <v xml:space="preserve"> </v>
      </c>
      <c r="AI83" s="92" t="str">
        <f t="shared" si="45"/>
        <v xml:space="preserve"> </v>
      </c>
      <c r="AJ83" s="93"/>
      <c r="AK83" s="93"/>
      <c r="AL83" s="93"/>
      <c r="AM83" s="93"/>
      <c r="AN83" s="93"/>
      <c r="AO83" s="93"/>
      <c r="AP83" s="89" t="str">
        <f>IF(ISBLANK($C83)=TRUE," ",IF(COUNTBLANK(AJ83:AO83)=COLUMNS(AJ83:AO83),0,SUM(AJ83:AO83)*(100-'DATA ENTRY'!$G$10)/SUM($AJ$13:$AO$13)+'DATA ENTRY'!$G$10))</f>
        <v xml:space="preserve"> </v>
      </c>
      <c r="AQ83" s="92" t="str">
        <f t="shared" si="46"/>
        <v xml:space="preserve"> </v>
      </c>
      <c r="AR83" s="93"/>
      <c r="AS83" s="93"/>
      <c r="AT83" s="93"/>
      <c r="AU83" s="93"/>
      <c r="AV83" s="93"/>
      <c r="AW83" s="93"/>
      <c r="AX83" s="93"/>
      <c r="AY83" s="93"/>
      <c r="AZ83" s="89" t="str">
        <f>IF(ISBLANK($C83)=TRUE," ",IF(COUNTBLANK(AR83:AY83)=COLUMNS(AR83:AY83),0,(SUM(AR83:AY83)*(100-'DATA ENTRY'!$G$10)/SUM($AR$13:$AY$13))+'DATA ENTRY'!$G$10))</f>
        <v xml:space="preserve"> </v>
      </c>
      <c r="BA83" s="92" t="str">
        <f t="shared" si="47"/>
        <v xml:space="preserve"> </v>
      </c>
      <c r="BB83" s="93"/>
      <c r="BC83" s="93"/>
      <c r="BD83" s="93"/>
      <c r="BE83" s="93"/>
      <c r="BF83" s="93"/>
      <c r="BG83" s="93"/>
      <c r="BH83" s="89" t="str">
        <f>IF(ISBLANK($C83)=TRUE," ",IF(ISTEXT(AD83)=TRUE,AD83,IF(COUNTBLANK(BB83:BG83)=COLUMNS(BB83:BG83),0,(SUM(BB83:BG83)*(100-'DATA ENTRY'!$G$10)/SUM($BB$13:$BG$13))+'DATA ENTRY'!$G$10)))</f>
        <v xml:space="preserve"> </v>
      </c>
      <c r="BI83" s="92" t="str">
        <f t="shared" si="48"/>
        <v xml:space="preserve"> </v>
      </c>
      <c r="BJ83" s="93"/>
      <c r="BK83" s="89" t="str">
        <f>IF(ISBLANK(C83)=TRUE," ",IF(ISTEXT(AD83)=TRUE,AD83,IF(ISBLANK(BJ83),0,IF(ISTEXT(BJ83)=TRUE,LOOKUP(BJ83,remarks),(BJ83*(100-'DATA ENTRY'!$G$10)/$BJ$13)+'DATA ENTRY'!$G$10))))</f>
        <v xml:space="preserve"> </v>
      </c>
      <c r="BL83" s="92" t="str">
        <f t="shared" si="49"/>
        <v xml:space="preserve"> </v>
      </c>
      <c r="BM83" s="92" t="str">
        <f t="shared" si="50"/>
        <v/>
      </c>
      <c r="BN83" s="92" t="str">
        <f t="shared" si="51"/>
        <v xml:space="preserve"> </v>
      </c>
      <c r="BO83" s="92" t="str">
        <f t="shared" si="52"/>
        <v xml:space="preserve"> </v>
      </c>
      <c r="BP83" s="92" t="str">
        <f t="shared" si="53"/>
        <v xml:space="preserve"> </v>
      </c>
      <c r="BQ83" s="92" t="str">
        <f t="shared" si="54"/>
        <v/>
      </c>
      <c r="BR83" s="89" t="str">
        <f t="shared" si="55"/>
        <v xml:space="preserve"> </v>
      </c>
      <c r="BS83" s="92" t="str">
        <f t="shared" si="56"/>
        <v xml:space="preserve"> </v>
      </c>
      <c r="BT83" s="92" t="str">
        <f t="shared" si="57"/>
        <v xml:space="preserve"> </v>
      </c>
      <c r="BU83" s="54"/>
      <c r="CA83" s="28"/>
      <c r="CB83" s="28"/>
      <c r="CC83" s="28"/>
      <c r="CD83" s="8"/>
      <c r="CE83" s="8"/>
      <c r="CF83" s="8"/>
    </row>
    <row r="84" spans="1:84" ht="34.5" hidden="1" customHeight="1" x14ac:dyDescent="0.3">
      <c r="A84" s="53">
        <f t="shared" si="58"/>
        <v>71</v>
      </c>
      <c r="B84" s="51"/>
      <c r="C84" s="52"/>
      <c r="D84" s="93"/>
      <c r="E84" s="93"/>
      <c r="F84" s="93"/>
      <c r="G84" s="93"/>
      <c r="H84" s="93"/>
      <c r="I84" s="93"/>
      <c r="J84" s="89" t="str">
        <f>IF(ISBLANK($C84)=TRUE," ",IF(COUNTBLANK(D84:I84)=COLUMNS(D84:I84),0,SUM(D84:I84)*(100-'DATA ENTRY'!$G$10)/SUM($D$13:$I$13)+'DATA ENTRY'!$G$10))</f>
        <v xml:space="preserve"> </v>
      </c>
      <c r="K84" s="90" t="str">
        <f t="shared" si="39"/>
        <v xml:space="preserve"> </v>
      </c>
      <c r="L84" s="93"/>
      <c r="M84" s="93"/>
      <c r="N84" s="93"/>
      <c r="O84" s="93"/>
      <c r="P84" s="93"/>
      <c r="Q84" s="93"/>
      <c r="R84" s="93"/>
      <c r="S84" s="93"/>
      <c r="T84" s="89" t="str">
        <f>IF(ISBLANK($C84)," ",IF(COUNTBLANK(L84:S84)=COLUMNS(L84:S84),0,(SUM(L84:S84)*(100-'DATA ENTRY'!$G$10)/SUM($L$13:$S$13))+'DATA ENTRY'!$G$10))</f>
        <v xml:space="preserve"> </v>
      </c>
      <c r="U84" s="90" t="str">
        <f t="shared" si="40"/>
        <v xml:space="preserve"> </v>
      </c>
      <c r="V84" s="93"/>
      <c r="W84" s="93"/>
      <c r="X84" s="93"/>
      <c r="Y84" s="93"/>
      <c r="Z84" s="93"/>
      <c r="AA84" s="93"/>
      <c r="AB84" s="89" t="str">
        <f>IF(ISBLANK($C84)," ",IF(COUNTBLANK(V84:AA84)=COLUMNS(V84:AA84),0,(SUM(V84:AA84)*(100-'DATA ENTRY'!$G$10)/SUM($V$13:$AA$13))+'DATA ENTRY'!$G$10))</f>
        <v xml:space="preserve"> </v>
      </c>
      <c r="AC84" s="90" t="str">
        <f t="shared" si="41"/>
        <v xml:space="preserve"> </v>
      </c>
      <c r="AD84" s="93"/>
      <c r="AE84" s="89" t="str">
        <f>IF(ISBLANK(C84)," ",IF(ISBLANK(AD84)=TRUE,0,IF(ISTEXT(AD84)=TRUE,LOOKUP(AD84,remarks),(AD84*(100-'DATA ENTRY'!$G$10)/$AD$13)+'DATA ENTRY'!$G$10)))</f>
        <v xml:space="preserve"> </v>
      </c>
      <c r="AF84" s="91" t="str">
        <f t="shared" si="42"/>
        <v xml:space="preserve"> </v>
      </c>
      <c r="AG84" s="92" t="str">
        <f t="shared" si="43"/>
        <v xml:space="preserve"> </v>
      </c>
      <c r="AH84" s="92" t="str">
        <f t="shared" si="44"/>
        <v xml:space="preserve"> </v>
      </c>
      <c r="AI84" s="92" t="str">
        <f t="shared" si="45"/>
        <v xml:space="preserve"> </v>
      </c>
      <c r="AJ84" s="93"/>
      <c r="AK84" s="93"/>
      <c r="AL84" s="93"/>
      <c r="AM84" s="93"/>
      <c r="AN84" s="93"/>
      <c r="AO84" s="93"/>
      <c r="AP84" s="89" t="str">
        <f>IF(ISBLANK($C84)=TRUE," ",IF(COUNTBLANK(AJ84:AO84)=COLUMNS(AJ84:AO84),0,SUM(AJ84:AO84)*(100-'DATA ENTRY'!$G$10)/SUM($AJ$13:$AO$13)+'DATA ENTRY'!$G$10))</f>
        <v xml:space="preserve"> </v>
      </c>
      <c r="AQ84" s="92" t="str">
        <f t="shared" si="46"/>
        <v xml:space="preserve"> </v>
      </c>
      <c r="AR84" s="93"/>
      <c r="AS84" s="93"/>
      <c r="AT84" s="93"/>
      <c r="AU84" s="93"/>
      <c r="AV84" s="93"/>
      <c r="AW84" s="93"/>
      <c r="AX84" s="93"/>
      <c r="AY84" s="93"/>
      <c r="AZ84" s="89" t="str">
        <f>IF(ISBLANK($C84)=TRUE," ",IF(COUNTBLANK(AR84:AY84)=COLUMNS(AR84:AY84),0,(SUM(AR84:AY84)*(100-'DATA ENTRY'!$G$10)/SUM($AR$13:$AY$13))+'DATA ENTRY'!$G$10))</f>
        <v xml:space="preserve"> </v>
      </c>
      <c r="BA84" s="92" t="str">
        <f t="shared" si="47"/>
        <v xml:space="preserve"> </v>
      </c>
      <c r="BB84" s="93"/>
      <c r="BC84" s="93"/>
      <c r="BD84" s="93"/>
      <c r="BE84" s="93"/>
      <c r="BF84" s="93"/>
      <c r="BG84" s="93"/>
      <c r="BH84" s="89" t="str">
        <f>IF(ISBLANK($C84)=TRUE," ",IF(ISTEXT(AD84)=TRUE,AD84,IF(COUNTBLANK(BB84:BG84)=COLUMNS(BB84:BG84),0,(SUM(BB84:BG84)*(100-'DATA ENTRY'!$G$10)/SUM($BB$13:$BG$13))+'DATA ENTRY'!$G$10)))</f>
        <v xml:space="preserve"> </v>
      </c>
      <c r="BI84" s="92" t="str">
        <f t="shared" si="48"/>
        <v xml:space="preserve"> </v>
      </c>
      <c r="BJ84" s="93"/>
      <c r="BK84" s="89" t="str">
        <f>IF(ISBLANK(C84)=TRUE," ",IF(ISTEXT(AD84)=TRUE,AD84,IF(ISBLANK(BJ84),0,IF(ISTEXT(BJ84)=TRUE,LOOKUP(BJ84,remarks),(BJ84*(100-'DATA ENTRY'!$G$10)/$BJ$13)+'DATA ENTRY'!$G$10))))</f>
        <v xml:space="preserve"> </v>
      </c>
      <c r="BL84" s="92" t="str">
        <f t="shared" si="49"/>
        <v xml:space="preserve"> </v>
      </c>
      <c r="BM84" s="92" t="str">
        <f t="shared" si="50"/>
        <v/>
      </c>
      <c r="BN84" s="92" t="str">
        <f t="shared" si="51"/>
        <v xml:space="preserve"> </v>
      </c>
      <c r="BO84" s="92" t="str">
        <f t="shared" si="52"/>
        <v xml:space="preserve"> </v>
      </c>
      <c r="BP84" s="92" t="str">
        <f t="shared" si="53"/>
        <v xml:space="preserve"> </v>
      </c>
      <c r="BQ84" s="92" t="str">
        <f t="shared" si="54"/>
        <v/>
      </c>
      <c r="BR84" s="89" t="str">
        <f t="shared" si="55"/>
        <v xml:space="preserve"> </v>
      </c>
      <c r="BS84" s="92" t="str">
        <f t="shared" si="56"/>
        <v xml:space="preserve"> </v>
      </c>
      <c r="BT84" s="92" t="str">
        <f t="shared" si="57"/>
        <v xml:space="preserve"> </v>
      </c>
      <c r="BU84" s="54"/>
      <c r="CA84" s="28"/>
      <c r="CB84" s="28"/>
      <c r="CC84" s="28"/>
      <c r="CD84" s="8"/>
      <c r="CE84" s="8"/>
      <c r="CF84" s="8"/>
    </row>
    <row r="85" spans="1:84" ht="34.5" hidden="1" customHeight="1" x14ac:dyDescent="0.3">
      <c r="A85" s="53">
        <f t="shared" si="58"/>
        <v>72</v>
      </c>
      <c r="B85" s="51"/>
      <c r="C85" s="52"/>
      <c r="D85" s="93"/>
      <c r="E85" s="93"/>
      <c r="F85" s="93"/>
      <c r="G85" s="93"/>
      <c r="H85" s="93"/>
      <c r="I85" s="93"/>
      <c r="J85" s="89" t="str">
        <f>IF(ISBLANK($C85)=TRUE," ",IF(COUNTBLANK(D85:I85)=COLUMNS(D85:I85),0,SUM(D85:I85)*(100-'DATA ENTRY'!$G$10)/SUM($D$13:$I$13)+'DATA ENTRY'!$G$10))</f>
        <v xml:space="preserve"> </v>
      </c>
      <c r="K85" s="90" t="str">
        <f t="shared" si="39"/>
        <v xml:space="preserve"> </v>
      </c>
      <c r="L85" s="93"/>
      <c r="M85" s="93"/>
      <c r="N85" s="93"/>
      <c r="O85" s="93"/>
      <c r="P85" s="93"/>
      <c r="Q85" s="93"/>
      <c r="R85" s="93"/>
      <c r="S85" s="93"/>
      <c r="T85" s="89" t="str">
        <f>IF(ISBLANK($C85)," ",IF(COUNTBLANK(L85:S85)=COLUMNS(L85:S85),0,(SUM(L85:S85)*(100-'DATA ENTRY'!$G$10)/SUM($L$13:$S$13))+'DATA ENTRY'!$G$10))</f>
        <v xml:space="preserve"> </v>
      </c>
      <c r="U85" s="90" t="str">
        <f t="shared" si="40"/>
        <v xml:space="preserve"> </v>
      </c>
      <c r="V85" s="93"/>
      <c r="W85" s="93"/>
      <c r="X85" s="93"/>
      <c r="Y85" s="93"/>
      <c r="Z85" s="93"/>
      <c r="AA85" s="93"/>
      <c r="AB85" s="89" t="str">
        <f>IF(ISBLANK($C85)," ",IF(COUNTBLANK(V85:AA85)=COLUMNS(V85:AA85),0,(SUM(V85:AA85)*(100-'DATA ENTRY'!$G$10)/SUM($V$13:$AA$13))+'DATA ENTRY'!$G$10))</f>
        <v xml:space="preserve"> </v>
      </c>
      <c r="AC85" s="90" t="str">
        <f t="shared" si="41"/>
        <v xml:space="preserve"> </v>
      </c>
      <c r="AD85" s="93"/>
      <c r="AE85" s="89" t="str">
        <f>IF(ISBLANK(C85)," ",IF(ISBLANK(AD85)=TRUE,0,IF(ISTEXT(AD85)=TRUE,LOOKUP(AD85,remarks),(AD85*(100-'DATA ENTRY'!$G$10)/$AD$13)+'DATA ENTRY'!$G$10)))</f>
        <v xml:space="preserve"> </v>
      </c>
      <c r="AF85" s="91" t="str">
        <f t="shared" si="42"/>
        <v xml:space="preserve"> </v>
      </c>
      <c r="AG85" s="92" t="str">
        <f t="shared" si="43"/>
        <v xml:space="preserve"> </v>
      </c>
      <c r="AH85" s="92" t="str">
        <f t="shared" si="44"/>
        <v xml:space="preserve"> </v>
      </c>
      <c r="AI85" s="92" t="str">
        <f t="shared" si="45"/>
        <v xml:space="preserve"> </v>
      </c>
      <c r="AJ85" s="93"/>
      <c r="AK85" s="93"/>
      <c r="AL85" s="93"/>
      <c r="AM85" s="93"/>
      <c r="AN85" s="93"/>
      <c r="AO85" s="93"/>
      <c r="AP85" s="89" t="str">
        <f>IF(ISBLANK($C85)=TRUE," ",IF(COUNTBLANK(AJ85:AO85)=COLUMNS(AJ85:AO85),0,SUM(AJ85:AO85)*(100-'DATA ENTRY'!$G$10)/SUM($AJ$13:$AO$13)+'DATA ENTRY'!$G$10))</f>
        <v xml:space="preserve"> </v>
      </c>
      <c r="AQ85" s="92" t="str">
        <f t="shared" si="46"/>
        <v xml:space="preserve"> </v>
      </c>
      <c r="AR85" s="93"/>
      <c r="AS85" s="93"/>
      <c r="AT85" s="93"/>
      <c r="AU85" s="93"/>
      <c r="AV85" s="93"/>
      <c r="AW85" s="93"/>
      <c r="AX85" s="93"/>
      <c r="AY85" s="93"/>
      <c r="AZ85" s="89" t="str">
        <f>IF(ISBLANK($C85)=TRUE," ",IF(COUNTBLANK(AR85:AY85)=COLUMNS(AR85:AY85),0,(SUM(AR85:AY85)*(100-'DATA ENTRY'!$G$10)/SUM($AR$13:$AY$13))+'DATA ENTRY'!$G$10))</f>
        <v xml:space="preserve"> </v>
      </c>
      <c r="BA85" s="92" t="str">
        <f t="shared" si="47"/>
        <v xml:space="preserve"> </v>
      </c>
      <c r="BB85" s="93"/>
      <c r="BC85" s="93"/>
      <c r="BD85" s="93"/>
      <c r="BE85" s="93"/>
      <c r="BF85" s="93"/>
      <c r="BG85" s="93"/>
      <c r="BH85" s="89" t="str">
        <f>IF(ISBLANK($C85)=TRUE," ",IF(ISTEXT(AD85)=TRUE,AD85,IF(COUNTBLANK(BB85:BG85)=COLUMNS(BB85:BG85),0,(SUM(BB85:BG85)*(100-'DATA ENTRY'!$G$10)/SUM($BB$13:$BG$13))+'DATA ENTRY'!$G$10)))</f>
        <v xml:space="preserve"> </v>
      </c>
      <c r="BI85" s="92" t="str">
        <f t="shared" si="48"/>
        <v xml:space="preserve"> </v>
      </c>
      <c r="BJ85" s="93"/>
      <c r="BK85" s="89" t="str">
        <f>IF(ISBLANK(C85)=TRUE," ",IF(ISTEXT(AD85)=TRUE,AD85,IF(ISBLANK(BJ85),0,IF(ISTEXT(BJ85)=TRUE,LOOKUP(BJ85,remarks),(BJ85*(100-'DATA ENTRY'!$G$10)/$BJ$13)+'DATA ENTRY'!$G$10))))</f>
        <v xml:space="preserve"> </v>
      </c>
      <c r="BL85" s="92" t="str">
        <f t="shared" si="49"/>
        <v xml:space="preserve"> </v>
      </c>
      <c r="BM85" s="92" t="str">
        <f t="shared" si="50"/>
        <v/>
      </c>
      <c r="BN85" s="92" t="str">
        <f t="shared" si="51"/>
        <v xml:space="preserve"> </v>
      </c>
      <c r="BO85" s="92" t="str">
        <f t="shared" si="52"/>
        <v xml:space="preserve"> </v>
      </c>
      <c r="BP85" s="92" t="str">
        <f t="shared" si="53"/>
        <v xml:space="preserve"> </v>
      </c>
      <c r="BQ85" s="92" t="str">
        <f t="shared" si="54"/>
        <v/>
      </c>
      <c r="BR85" s="89" t="str">
        <f t="shared" si="55"/>
        <v xml:space="preserve"> </v>
      </c>
      <c r="BS85" s="92" t="str">
        <f t="shared" si="56"/>
        <v xml:space="preserve"> </v>
      </c>
      <c r="BT85" s="92" t="str">
        <f t="shared" si="57"/>
        <v xml:space="preserve"> </v>
      </c>
      <c r="BU85" s="54"/>
      <c r="CA85" s="28"/>
      <c r="CB85" s="28"/>
      <c r="CC85" s="28"/>
      <c r="CD85" s="8"/>
      <c r="CE85" s="8"/>
      <c r="CF85" s="8"/>
    </row>
    <row r="86" spans="1:84" ht="34.5" hidden="1" customHeight="1" x14ac:dyDescent="0.3">
      <c r="A86" s="53">
        <f t="shared" si="58"/>
        <v>73</v>
      </c>
      <c r="B86" s="51"/>
      <c r="C86" s="52"/>
      <c r="D86" s="93"/>
      <c r="E86" s="93"/>
      <c r="F86" s="93"/>
      <c r="G86" s="93"/>
      <c r="H86" s="93"/>
      <c r="I86" s="93"/>
      <c r="J86" s="89" t="str">
        <f>IF(ISBLANK($C86)=TRUE," ",IF(COUNTBLANK(D86:I86)=COLUMNS(D86:I86),0,SUM(D86:I86)*(100-'DATA ENTRY'!$G$10)/SUM($D$13:$I$13)+'DATA ENTRY'!$G$10))</f>
        <v xml:space="preserve"> </v>
      </c>
      <c r="K86" s="90" t="str">
        <f t="shared" si="39"/>
        <v xml:space="preserve"> </v>
      </c>
      <c r="L86" s="93"/>
      <c r="M86" s="93"/>
      <c r="N86" s="93"/>
      <c r="O86" s="93"/>
      <c r="P86" s="93"/>
      <c r="Q86" s="93"/>
      <c r="R86" s="93"/>
      <c r="S86" s="93"/>
      <c r="T86" s="89" t="str">
        <f>IF(ISBLANK($C86)," ",IF(COUNTBLANK(L86:S86)=COLUMNS(L86:S86),0,(SUM(L86:S86)*(100-'DATA ENTRY'!$G$10)/SUM($L$13:$S$13))+'DATA ENTRY'!$G$10))</f>
        <v xml:space="preserve"> </v>
      </c>
      <c r="U86" s="90" t="str">
        <f t="shared" si="40"/>
        <v xml:space="preserve"> </v>
      </c>
      <c r="V86" s="93"/>
      <c r="W86" s="93"/>
      <c r="X86" s="93"/>
      <c r="Y86" s="93"/>
      <c r="Z86" s="93"/>
      <c r="AA86" s="93"/>
      <c r="AB86" s="89" t="str">
        <f>IF(ISBLANK($C86)," ",IF(COUNTBLANK(V86:AA86)=COLUMNS(V86:AA86),0,(SUM(V86:AA86)*(100-'DATA ENTRY'!$G$10)/SUM($V$13:$AA$13))+'DATA ENTRY'!$G$10))</f>
        <v xml:space="preserve"> </v>
      </c>
      <c r="AC86" s="90" t="str">
        <f t="shared" si="41"/>
        <v xml:space="preserve"> </v>
      </c>
      <c r="AD86" s="93"/>
      <c r="AE86" s="89" t="str">
        <f>IF(ISBLANK(C86)," ",IF(ISBLANK(AD86)=TRUE,0,IF(ISTEXT(AD86)=TRUE,LOOKUP(AD86,remarks),(AD86*(100-'DATA ENTRY'!$G$10)/$AD$13)+'DATA ENTRY'!$G$10)))</f>
        <v xml:space="preserve"> </v>
      </c>
      <c r="AF86" s="91" t="str">
        <f t="shared" si="42"/>
        <v xml:space="preserve"> </v>
      </c>
      <c r="AG86" s="92" t="str">
        <f t="shared" si="43"/>
        <v xml:space="preserve"> </v>
      </c>
      <c r="AH86" s="92" t="str">
        <f t="shared" si="44"/>
        <v xml:space="preserve"> </v>
      </c>
      <c r="AI86" s="92" t="str">
        <f t="shared" si="45"/>
        <v xml:space="preserve"> </v>
      </c>
      <c r="AJ86" s="93"/>
      <c r="AK86" s="93"/>
      <c r="AL86" s="93"/>
      <c r="AM86" s="93"/>
      <c r="AN86" s="93"/>
      <c r="AO86" s="93"/>
      <c r="AP86" s="89" t="str">
        <f>IF(ISBLANK($C86)=TRUE," ",IF(COUNTBLANK(AJ86:AO86)=COLUMNS(AJ86:AO86),0,SUM(AJ86:AO86)*(100-'DATA ENTRY'!$G$10)/SUM($AJ$13:$AO$13)+'DATA ENTRY'!$G$10))</f>
        <v xml:space="preserve"> </v>
      </c>
      <c r="AQ86" s="92" t="str">
        <f t="shared" si="46"/>
        <v xml:space="preserve"> </v>
      </c>
      <c r="AR86" s="93"/>
      <c r="AS86" s="93"/>
      <c r="AT86" s="93"/>
      <c r="AU86" s="93"/>
      <c r="AV86" s="93"/>
      <c r="AW86" s="93"/>
      <c r="AX86" s="93"/>
      <c r="AY86" s="93"/>
      <c r="AZ86" s="89" t="str">
        <f>IF(ISBLANK($C86)=TRUE," ",IF(COUNTBLANK(AR86:AY86)=COLUMNS(AR86:AY86),0,(SUM(AR86:AY86)*(100-'DATA ENTRY'!$G$10)/SUM($AR$13:$AY$13))+'DATA ENTRY'!$G$10))</f>
        <v xml:space="preserve"> </v>
      </c>
      <c r="BA86" s="92" t="str">
        <f t="shared" si="47"/>
        <v xml:space="preserve"> </v>
      </c>
      <c r="BB86" s="93"/>
      <c r="BC86" s="93"/>
      <c r="BD86" s="93"/>
      <c r="BE86" s="93"/>
      <c r="BF86" s="93"/>
      <c r="BG86" s="93"/>
      <c r="BH86" s="89" t="str">
        <f>IF(ISBLANK($C86)=TRUE," ",IF(ISTEXT(AD86)=TRUE,AD86,IF(COUNTBLANK(BB86:BG86)=COLUMNS(BB86:BG86),0,(SUM(BB86:BG86)*(100-'DATA ENTRY'!$G$10)/SUM($BB$13:$BG$13))+'DATA ENTRY'!$G$10)))</f>
        <v xml:space="preserve"> </v>
      </c>
      <c r="BI86" s="92" t="str">
        <f t="shared" si="48"/>
        <v xml:space="preserve"> </v>
      </c>
      <c r="BJ86" s="93"/>
      <c r="BK86" s="89" t="str">
        <f>IF(ISBLANK(C86)=TRUE," ",IF(ISTEXT(AD86)=TRUE,AD86,IF(ISBLANK(BJ86),0,IF(ISTEXT(BJ86)=TRUE,LOOKUP(BJ86,remarks),(BJ86*(100-'DATA ENTRY'!$G$10)/$BJ$13)+'DATA ENTRY'!$G$10))))</f>
        <v xml:space="preserve"> </v>
      </c>
      <c r="BL86" s="92" t="str">
        <f t="shared" si="49"/>
        <v xml:space="preserve"> </v>
      </c>
      <c r="BM86" s="92" t="str">
        <f t="shared" si="50"/>
        <v/>
      </c>
      <c r="BN86" s="92" t="str">
        <f t="shared" si="51"/>
        <v xml:space="preserve"> </v>
      </c>
      <c r="BO86" s="92" t="str">
        <f t="shared" si="52"/>
        <v xml:space="preserve"> </v>
      </c>
      <c r="BP86" s="92" t="str">
        <f t="shared" si="53"/>
        <v xml:space="preserve"> </v>
      </c>
      <c r="BQ86" s="92" t="str">
        <f t="shared" si="54"/>
        <v/>
      </c>
      <c r="BR86" s="89" t="str">
        <f t="shared" si="55"/>
        <v xml:space="preserve"> </v>
      </c>
      <c r="BS86" s="92" t="str">
        <f t="shared" si="56"/>
        <v xml:space="preserve"> </v>
      </c>
      <c r="BT86" s="92" t="str">
        <f t="shared" si="57"/>
        <v xml:space="preserve"> </v>
      </c>
      <c r="BU86" s="54"/>
      <c r="CA86" s="28"/>
      <c r="CB86" s="28"/>
      <c r="CC86" s="28"/>
      <c r="CD86" s="8"/>
      <c r="CE86" s="8"/>
      <c r="CF86" s="8"/>
    </row>
    <row r="87" spans="1:84" ht="34.5" hidden="1" customHeight="1" x14ac:dyDescent="0.3">
      <c r="A87" s="53">
        <f t="shared" si="58"/>
        <v>74</v>
      </c>
      <c r="B87" s="51"/>
      <c r="C87" s="52"/>
      <c r="D87" s="93"/>
      <c r="E87" s="93"/>
      <c r="F87" s="93"/>
      <c r="G87" s="93"/>
      <c r="H87" s="93"/>
      <c r="I87" s="93"/>
      <c r="J87" s="89" t="str">
        <f>IF(ISBLANK($C87)=TRUE," ",IF(COUNTBLANK(D87:I87)=COLUMNS(D87:I87),0,SUM(D87:I87)*(100-'DATA ENTRY'!$G$10)/SUM($D$13:$I$13)+'DATA ENTRY'!$G$10))</f>
        <v xml:space="preserve"> </v>
      </c>
      <c r="K87" s="90" t="str">
        <f t="shared" si="39"/>
        <v xml:space="preserve"> </v>
      </c>
      <c r="L87" s="93"/>
      <c r="M87" s="93"/>
      <c r="N87" s="93"/>
      <c r="O87" s="93"/>
      <c r="P87" s="93"/>
      <c r="Q87" s="93"/>
      <c r="R87" s="93"/>
      <c r="S87" s="93"/>
      <c r="T87" s="89" t="str">
        <f>IF(ISBLANK($C87)," ",IF(COUNTBLANK(L87:S87)=COLUMNS(L87:S87),0,(SUM(L87:S87)*(100-'DATA ENTRY'!$G$10)/SUM($L$13:$S$13))+'DATA ENTRY'!$G$10))</f>
        <v xml:space="preserve"> </v>
      </c>
      <c r="U87" s="90" t="str">
        <f t="shared" si="40"/>
        <v xml:space="preserve"> </v>
      </c>
      <c r="V87" s="93"/>
      <c r="W87" s="93"/>
      <c r="X87" s="93"/>
      <c r="Y87" s="93"/>
      <c r="Z87" s="93"/>
      <c r="AA87" s="93"/>
      <c r="AB87" s="89" t="str">
        <f>IF(ISBLANK($C87)," ",IF(COUNTBLANK(V87:AA87)=COLUMNS(V87:AA87),0,(SUM(V87:AA87)*(100-'DATA ENTRY'!$G$10)/SUM($V$13:$AA$13))+'DATA ENTRY'!$G$10))</f>
        <v xml:space="preserve"> </v>
      </c>
      <c r="AC87" s="90" t="str">
        <f t="shared" si="41"/>
        <v xml:space="preserve"> </v>
      </c>
      <c r="AD87" s="93"/>
      <c r="AE87" s="89" t="str">
        <f>IF(ISBLANK(C87)," ",IF(ISBLANK(AD87)=TRUE,0,IF(ISTEXT(AD87)=TRUE,LOOKUP(AD87,remarks),(AD87*(100-'DATA ENTRY'!$G$10)/$AD$13)+'DATA ENTRY'!$G$10)))</f>
        <v xml:space="preserve"> </v>
      </c>
      <c r="AF87" s="91" t="str">
        <f t="shared" si="42"/>
        <v xml:space="preserve"> </v>
      </c>
      <c r="AG87" s="92" t="str">
        <f t="shared" si="43"/>
        <v xml:space="preserve"> </v>
      </c>
      <c r="AH87" s="92" t="str">
        <f t="shared" si="44"/>
        <v xml:space="preserve"> </v>
      </c>
      <c r="AI87" s="92" t="str">
        <f t="shared" si="45"/>
        <v xml:space="preserve"> </v>
      </c>
      <c r="AJ87" s="93"/>
      <c r="AK87" s="93"/>
      <c r="AL87" s="93"/>
      <c r="AM87" s="93"/>
      <c r="AN87" s="93"/>
      <c r="AO87" s="93"/>
      <c r="AP87" s="89" t="str">
        <f>IF(ISBLANK($C87)=TRUE," ",IF(COUNTBLANK(AJ87:AO87)=COLUMNS(AJ87:AO87),0,SUM(AJ87:AO87)*(100-'DATA ENTRY'!$G$10)/SUM($AJ$13:$AO$13)+'DATA ENTRY'!$G$10))</f>
        <v xml:space="preserve"> </v>
      </c>
      <c r="AQ87" s="92" t="str">
        <f t="shared" si="46"/>
        <v xml:space="preserve"> </v>
      </c>
      <c r="AR87" s="93"/>
      <c r="AS87" s="93"/>
      <c r="AT87" s="93"/>
      <c r="AU87" s="93"/>
      <c r="AV87" s="93"/>
      <c r="AW87" s="93"/>
      <c r="AX87" s="93"/>
      <c r="AY87" s="93"/>
      <c r="AZ87" s="89" t="str">
        <f>IF(ISBLANK($C87)=TRUE," ",IF(COUNTBLANK(AR87:AY87)=COLUMNS(AR87:AY87),0,(SUM(AR87:AY87)*(100-'DATA ENTRY'!$G$10)/SUM($AR$13:$AY$13))+'DATA ENTRY'!$G$10))</f>
        <v xml:space="preserve"> </v>
      </c>
      <c r="BA87" s="92" t="str">
        <f t="shared" si="47"/>
        <v xml:space="preserve"> </v>
      </c>
      <c r="BB87" s="93"/>
      <c r="BC87" s="93"/>
      <c r="BD87" s="93"/>
      <c r="BE87" s="93"/>
      <c r="BF87" s="93"/>
      <c r="BG87" s="93"/>
      <c r="BH87" s="89" t="str">
        <f>IF(ISBLANK($C87)=TRUE," ",IF(ISTEXT(AD87)=TRUE,AD87,IF(COUNTBLANK(BB87:BG87)=COLUMNS(BB87:BG87),0,(SUM(BB87:BG87)*(100-'DATA ENTRY'!$G$10)/SUM($BB$13:$BG$13))+'DATA ENTRY'!$G$10)))</f>
        <v xml:space="preserve"> </v>
      </c>
      <c r="BI87" s="92" t="str">
        <f t="shared" si="48"/>
        <v xml:space="preserve"> </v>
      </c>
      <c r="BJ87" s="93"/>
      <c r="BK87" s="89" t="str">
        <f>IF(ISBLANK(C87)=TRUE," ",IF(ISTEXT(AD87)=TRUE,AD87,IF(ISBLANK(BJ87),0,IF(ISTEXT(BJ87)=TRUE,LOOKUP(BJ87,remarks),(BJ87*(100-'DATA ENTRY'!$G$10)/$BJ$13)+'DATA ENTRY'!$G$10))))</f>
        <v xml:space="preserve"> </v>
      </c>
      <c r="BL87" s="92" t="str">
        <f t="shared" si="49"/>
        <v xml:space="preserve"> </v>
      </c>
      <c r="BM87" s="92" t="str">
        <f t="shared" si="50"/>
        <v/>
      </c>
      <c r="BN87" s="92" t="str">
        <f t="shared" si="51"/>
        <v xml:space="preserve"> </v>
      </c>
      <c r="BO87" s="92" t="str">
        <f t="shared" si="52"/>
        <v xml:space="preserve"> </v>
      </c>
      <c r="BP87" s="92" t="str">
        <f t="shared" si="53"/>
        <v xml:space="preserve"> </v>
      </c>
      <c r="BQ87" s="92" t="str">
        <f t="shared" si="54"/>
        <v/>
      </c>
      <c r="BR87" s="89" t="str">
        <f t="shared" si="55"/>
        <v xml:space="preserve"> </v>
      </c>
      <c r="BS87" s="92" t="str">
        <f t="shared" si="56"/>
        <v xml:space="preserve"> </v>
      </c>
      <c r="BT87" s="92" t="str">
        <f t="shared" si="57"/>
        <v xml:space="preserve"> </v>
      </c>
      <c r="BU87" s="54"/>
      <c r="CA87" s="28"/>
      <c r="CB87" s="28"/>
      <c r="CC87" s="28"/>
      <c r="CD87" s="8"/>
      <c r="CE87" s="8"/>
      <c r="CF87" s="8"/>
    </row>
    <row r="88" spans="1:84" ht="34.5" hidden="1" customHeight="1" x14ac:dyDescent="0.3">
      <c r="A88" s="53">
        <f t="shared" si="58"/>
        <v>75</v>
      </c>
      <c r="B88" s="51"/>
      <c r="C88" s="52"/>
      <c r="D88" s="93"/>
      <c r="E88" s="93"/>
      <c r="F88" s="93"/>
      <c r="G88" s="93"/>
      <c r="H88" s="93"/>
      <c r="I88" s="93"/>
      <c r="J88" s="89" t="str">
        <f>IF(ISBLANK($C88)=TRUE," ",IF(COUNTBLANK(D88:I88)=COLUMNS(D88:I88),0,SUM(D88:I88)*(100-'DATA ENTRY'!$G$10)/SUM($D$13:$I$13)+'DATA ENTRY'!$G$10))</f>
        <v xml:space="preserve"> </v>
      </c>
      <c r="K88" s="90" t="str">
        <f t="shared" si="39"/>
        <v xml:space="preserve"> </v>
      </c>
      <c r="L88" s="93"/>
      <c r="M88" s="93"/>
      <c r="N88" s="93"/>
      <c r="O88" s="93"/>
      <c r="P88" s="93"/>
      <c r="Q88" s="93"/>
      <c r="R88" s="93"/>
      <c r="S88" s="93"/>
      <c r="T88" s="89" t="str">
        <f>IF(ISBLANK($C88)," ",IF(COUNTBLANK(L88:S88)=COLUMNS(L88:S88),0,(SUM(L88:S88)*(100-'DATA ENTRY'!$G$10)/SUM($L$13:$S$13))+'DATA ENTRY'!$G$10))</f>
        <v xml:space="preserve"> </v>
      </c>
      <c r="U88" s="90" t="str">
        <f t="shared" si="40"/>
        <v xml:space="preserve"> </v>
      </c>
      <c r="V88" s="93"/>
      <c r="W88" s="93"/>
      <c r="X88" s="93"/>
      <c r="Y88" s="93"/>
      <c r="Z88" s="93"/>
      <c r="AA88" s="93"/>
      <c r="AB88" s="89" t="str">
        <f>IF(ISBLANK($C88)," ",IF(COUNTBLANK(V88:AA88)=COLUMNS(V88:AA88),0,(SUM(V88:AA88)*(100-'DATA ENTRY'!$G$10)/SUM($V$13:$AA$13))+'DATA ENTRY'!$G$10))</f>
        <v xml:space="preserve"> </v>
      </c>
      <c r="AC88" s="90" t="str">
        <f t="shared" si="41"/>
        <v xml:space="preserve"> </v>
      </c>
      <c r="AD88" s="93"/>
      <c r="AE88" s="89" t="str">
        <f>IF(ISBLANK(C88)," ",IF(ISBLANK(AD88)=TRUE,0,IF(ISTEXT(AD88)=TRUE,LOOKUP(AD88,remarks),(AD88*(100-'DATA ENTRY'!$G$10)/$AD$13)+'DATA ENTRY'!$G$10)))</f>
        <v xml:space="preserve"> </v>
      </c>
      <c r="AF88" s="91" t="str">
        <f t="shared" si="42"/>
        <v xml:space="preserve"> </v>
      </c>
      <c r="AG88" s="92" t="str">
        <f t="shared" si="43"/>
        <v xml:space="preserve"> </v>
      </c>
      <c r="AH88" s="92" t="str">
        <f t="shared" si="44"/>
        <v xml:space="preserve"> </v>
      </c>
      <c r="AI88" s="92" t="str">
        <f t="shared" si="45"/>
        <v xml:space="preserve"> </v>
      </c>
      <c r="AJ88" s="93"/>
      <c r="AK88" s="93"/>
      <c r="AL88" s="93"/>
      <c r="AM88" s="93"/>
      <c r="AN88" s="93"/>
      <c r="AO88" s="93"/>
      <c r="AP88" s="89" t="str">
        <f>IF(ISBLANK($C88)=TRUE," ",IF(COUNTBLANK(AJ88:AO88)=COLUMNS(AJ88:AO88),0,SUM(AJ88:AO88)*(100-'DATA ENTRY'!$G$10)/SUM($AJ$13:$AO$13)+'DATA ENTRY'!$G$10))</f>
        <v xml:space="preserve"> </v>
      </c>
      <c r="AQ88" s="92" t="str">
        <f t="shared" si="46"/>
        <v xml:space="preserve"> </v>
      </c>
      <c r="AR88" s="93"/>
      <c r="AS88" s="93"/>
      <c r="AT88" s="93"/>
      <c r="AU88" s="93"/>
      <c r="AV88" s="93"/>
      <c r="AW88" s="93"/>
      <c r="AX88" s="93"/>
      <c r="AY88" s="93"/>
      <c r="AZ88" s="89" t="str">
        <f>IF(ISBLANK($C88)=TRUE," ",IF(COUNTBLANK(AR88:AY88)=COLUMNS(AR88:AY88),0,(SUM(AR88:AY88)*(100-'DATA ENTRY'!$G$10)/SUM($AR$13:$AY$13))+'DATA ENTRY'!$G$10))</f>
        <v xml:space="preserve"> </v>
      </c>
      <c r="BA88" s="92" t="str">
        <f t="shared" si="47"/>
        <v xml:space="preserve"> </v>
      </c>
      <c r="BB88" s="93"/>
      <c r="BC88" s="93"/>
      <c r="BD88" s="93"/>
      <c r="BE88" s="93"/>
      <c r="BF88" s="93"/>
      <c r="BG88" s="93"/>
      <c r="BH88" s="89" t="str">
        <f>IF(ISBLANK($C88)=TRUE," ",IF(ISTEXT(AD88)=TRUE,AD88,IF(COUNTBLANK(BB88:BG88)=COLUMNS(BB88:BG88),0,(SUM(BB88:BG88)*(100-'DATA ENTRY'!$G$10)/SUM($BB$13:$BG$13))+'DATA ENTRY'!$G$10)))</f>
        <v xml:space="preserve"> </v>
      </c>
      <c r="BI88" s="92" t="str">
        <f t="shared" si="48"/>
        <v xml:space="preserve"> </v>
      </c>
      <c r="BJ88" s="93"/>
      <c r="BK88" s="89" t="str">
        <f>IF(ISBLANK(C88)=TRUE," ",IF(ISTEXT(AD88)=TRUE,AD88,IF(ISBLANK(BJ88),0,IF(ISTEXT(BJ88)=TRUE,LOOKUP(BJ88,remarks),(BJ88*(100-'DATA ENTRY'!$G$10)/$BJ$13)+'DATA ENTRY'!$G$10))))</f>
        <v xml:space="preserve"> </v>
      </c>
      <c r="BL88" s="92" t="str">
        <f t="shared" si="49"/>
        <v xml:space="preserve"> </v>
      </c>
      <c r="BM88" s="92" t="str">
        <f t="shared" si="50"/>
        <v/>
      </c>
      <c r="BN88" s="92" t="str">
        <f t="shared" si="51"/>
        <v xml:space="preserve"> </v>
      </c>
      <c r="BO88" s="92" t="str">
        <f t="shared" si="52"/>
        <v xml:space="preserve"> </v>
      </c>
      <c r="BP88" s="92" t="str">
        <f t="shared" si="53"/>
        <v xml:space="preserve"> </v>
      </c>
      <c r="BQ88" s="92" t="str">
        <f t="shared" si="54"/>
        <v/>
      </c>
      <c r="BR88" s="89" t="str">
        <f t="shared" si="55"/>
        <v xml:space="preserve"> </v>
      </c>
      <c r="BS88" s="92" t="str">
        <f t="shared" si="56"/>
        <v xml:space="preserve"> </v>
      </c>
      <c r="BT88" s="92" t="str">
        <f t="shared" si="57"/>
        <v xml:space="preserve"> </v>
      </c>
      <c r="BU88" s="54"/>
      <c r="CA88" s="28"/>
      <c r="CB88" s="28"/>
      <c r="CC88" s="28"/>
      <c r="CD88" s="8"/>
      <c r="CE88" s="8"/>
      <c r="CF88" s="8"/>
    </row>
    <row r="89" spans="1:84" ht="34.5" hidden="1" customHeight="1" x14ac:dyDescent="0.3">
      <c r="A89" s="53">
        <f t="shared" si="58"/>
        <v>76</v>
      </c>
      <c r="B89" s="51"/>
      <c r="C89" s="52"/>
      <c r="D89" s="93"/>
      <c r="E89" s="93"/>
      <c r="F89" s="93"/>
      <c r="G89" s="93"/>
      <c r="H89" s="93"/>
      <c r="I89" s="93"/>
      <c r="J89" s="89" t="str">
        <f>IF(ISBLANK($C89)=TRUE," ",IF(COUNTBLANK(D89:I89)=COLUMNS(D89:I89),0,SUM(D89:I89)*(100-'DATA ENTRY'!$G$10)/SUM($D$13:$I$13)+'DATA ENTRY'!$G$10))</f>
        <v xml:space="preserve"> </v>
      </c>
      <c r="K89" s="90" t="str">
        <f t="shared" si="39"/>
        <v xml:space="preserve"> </v>
      </c>
      <c r="L89" s="93"/>
      <c r="M89" s="93"/>
      <c r="N89" s="93"/>
      <c r="O89" s="93"/>
      <c r="P89" s="93"/>
      <c r="Q89" s="93"/>
      <c r="R89" s="93"/>
      <c r="S89" s="93"/>
      <c r="T89" s="89" t="str">
        <f>IF(ISBLANK($C89)," ",IF(COUNTBLANK(L89:S89)=COLUMNS(L89:S89),0,(SUM(L89:S89)*(100-'DATA ENTRY'!$G$10)/SUM($L$13:$S$13))+'DATA ENTRY'!$G$10))</f>
        <v xml:space="preserve"> </v>
      </c>
      <c r="U89" s="90" t="str">
        <f t="shared" si="40"/>
        <v xml:space="preserve"> </v>
      </c>
      <c r="V89" s="93"/>
      <c r="W89" s="93"/>
      <c r="X89" s="93"/>
      <c r="Y89" s="93"/>
      <c r="Z89" s="93"/>
      <c r="AA89" s="93"/>
      <c r="AB89" s="89" t="str">
        <f>IF(ISBLANK($C89)," ",IF(COUNTBLANK(V89:AA89)=COLUMNS(V89:AA89),0,(SUM(V89:AA89)*(100-'DATA ENTRY'!$G$10)/SUM($V$13:$AA$13))+'DATA ENTRY'!$G$10))</f>
        <v xml:space="preserve"> </v>
      </c>
      <c r="AC89" s="90" t="str">
        <f t="shared" si="41"/>
        <v xml:space="preserve"> </v>
      </c>
      <c r="AD89" s="93"/>
      <c r="AE89" s="89" t="str">
        <f>IF(ISBLANK(C89)," ",IF(ISBLANK(AD89)=TRUE,0,IF(ISTEXT(AD89)=TRUE,LOOKUP(AD89,remarks),(AD89*(100-'DATA ENTRY'!$G$10)/$AD$13)+'DATA ENTRY'!$G$10)))</f>
        <v xml:space="preserve"> </v>
      </c>
      <c r="AF89" s="91" t="str">
        <f t="shared" si="42"/>
        <v xml:space="preserve"> </v>
      </c>
      <c r="AG89" s="92" t="str">
        <f t="shared" si="43"/>
        <v xml:space="preserve"> </v>
      </c>
      <c r="AH89" s="92" t="str">
        <f t="shared" si="44"/>
        <v xml:space="preserve"> </v>
      </c>
      <c r="AI89" s="92" t="str">
        <f t="shared" si="45"/>
        <v xml:space="preserve"> </v>
      </c>
      <c r="AJ89" s="93"/>
      <c r="AK89" s="93"/>
      <c r="AL89" s="93"/>
      <c r="AM89" s="93"/>
      <c r="AN89" s="93"/>
      <c r="AO89" s="93"/>
      <c r="AP89" s="89" t="str">
        <f>IF(ISBLANK($C89)=TRUE," ",IF(COUNTBLANK(AJ89:AO89)=COLUMNS(AJ89:AO89),0,SUM(AJ89:AO89)*(100-'DATA ENTRY'!$G$10)/SUM($AJ$13:$AO$13)+'DATA ENTRY'!$G$10))</f>
        <v xml:space="preserve"> </v>
      </c>
      <c r="AQ89" s="92" t="str">
        <f t="shared" si="46"/>
        <v xml:space="preserve"> </v>
      </c>
      <c r="AR89" s="93"/>
      <c r="AS89" s="93"/>
      <c r="AT89" s="93"/>
      <c r="AU89" s="93"/>
      <c r="AV89" s="93"/>
      <c r="AW89" s="93"/>
      <c r="AX89" s="93"/>
      <c r="AY89" s="93"/>
      <c r="AZ89" s="89" t="str">
        <f>IF(ISBLANK($C89)=TRUE," ",IF(COUNTBLANK(AR89:AY89)=COLUMNS(AR89:AY89),0,(SUM(AR89:AY89)*(100-'DATA ENTRY'!$G$10)/SUM($AR$13:$AY$13))+'DATA ENTRY'!$G$10))</f>
        <v xml:space="preserve"> </v>
      </c>
      <c r="BA89" s="92" t="str">
        <f t="shared" si="47"/>
        <v xml:space="preserve"> </v>
      </c>
      <c r="BB89" s="93"/>
      <c r="BC89" s="93"/>
      <c r="BD89" s="93"/>
      <c r="BE89" s="93"/>
      <c r="BF89" s="93"/>
      <c r="BG89" s="93"/>
      <c r="BH89" s="89" t="str">
        <f>IF(ISBLANK($C89)=TRUE," ",IF(ISTEXT(AD89)=TRUE,AD89,IF(COUNTBLANK(BB89:BG89)=COLUMNS(BB89:BG89),0,(SUM(BB89:BG89)*(100-'DATA ENTRY'!$G$10)/SUM($BB$13:$BG$13))+'DATA ENTRY'!$G$10)))</f>
        <v xml:space="preserve"> </v>
      </c>
      <c r="BI89" s="92" t="str">
        <f t="shared" si="48"/>
        <v xml:space="preserve"> </v>
      </c>
      <c r="BJ89" s="93"/>
      <c r="BK89" s="89" t="str">
        <f>IF(ISBLANK(C89)=TRUE," ",IF(ISTEXT(AD89)=TRUE,AD89,IF(ISBLANK(BJ89),0,IF(ISTEXT(BJ89)=TRUE,LOOKUP(BJ89,remarks),(BJ89*(100-'DATA ENTRY'!$G$10)/$BJ$13)+'DATA ENTRY'!$G$10))))</f>
        <v xml:space="preserve"> </v>
      </c>
      <c r="BL89" s="92" t="str">
        <f t="shared" si="49"/>
        <v xml:space="preserve"> </v>
      </c>
      <c r="BM89" s="92" t="str">
        <f t="shared" si="50"/>
        <v/>
      </c>
      <c r="BN89" s="92" t="str">
        <f t="shared" si="51"/>
        <v xml:space="preserve"> </v>
      </c>
      <c r="BO89" s="92" t="str">
        <f t="shared" si="52"/>
        <v xml:space="preserve"> </v>
      </c>
      <c r="BP89" s="92" t="str">
        <f t="shared" si="53"/>
        <v xml:space="preserve"> </v>
      </c>
      <c r="BQ89" s="92" t="str">
        <f t="shared" si="54"/>
        <v/>
      </c>
      <c r="BR89" s="89" t="str">
        <f t="shared" si="55"/>
        <v xml:space="preserve"> </v>
      </c>
      <c r="BS89" s="92" t="str">
        <f t="shared" si="56"/>
        <v xml:space="preserve"> </v>
      </c>
      <c r="BT89" s="92" t="str">
        <f t="shared" si="57"/>
        <v xml:space="preserve"> </v>
      </c>
      <c r="BU89" s="54"/>
      <c r="CA89" s="28"/>
      <c r="CB89" s="28"/>
      <c r="CC89" s="28"/>
      <c r="CD89" s="8"/>
      <c r="CE89" s="8"/>
      <c r="CF89" s="8"/>
    </row>
    <row r="90" spans="1:84" ht="34.5" hidden="1" customHeight="1" x14ac:dyDescent="0.3">
      <c r="A90" s="53">
        <f t="shared" si="58"/>
        <v>77</v>
      </c>
      <c r="B90" s="51"/>
      <c r="C90" s="52"/>
      <c r="D90" s="93"/>
      <c r="E90" s="93"/>
      <c r="F90" s="93"/>
      <c r="G90" s="93"/>
      <c r="H90" s="93"/>
      <c r="I90" s="93"/>
      <c r="J90" s="89" t="str">
        <f>IF(ISBLANK($C90)=TRUE," ",IF(COUNTBLANK(D90:I90)=COLUMNS(D90:I90),0,SUM(D90:I90)*(100-'DATA ENTRY'!$G$10)/SUM($D$13:$I$13)+'DATA ENTRY'!$G$10))</f>
        <v xml:space="preserve"> </v>
      </c>
      <c r="K90" s="90" t="str">
        <f t="shared" si="39"/>
        <v xml:space="preserve"> </v>
      </c>
      <c r="L90" s="93"/>
      <c r="M90" s="93"/>
      <c r="N90" s="93"/>
      <c r="O90" s="93"/>
      <c r="P90" s="93"/>
      <c r="Q90" s="93"/>
      <c r="R90" s="93"/>
      <c r="S90" s="93"/>
      <c r="T90" s="89" t="str">
        <f>IF(ISBLANK($C90)," ",IF(COUNTBLANK(L90:S90)=COLUMNS(L90:S90),0,(SUM(L90:S90)*(100-'DATA ENTRY'!$G$10)/SUM($L$13:$S$13))+'DATA ENTRY'!$G$10))</f>
        <v xml:space="preserve"> </v>
      </c>
      <c r="U90" s="90" t="str">
        <f t="shared" si="40"/>
        <v xml:space="preserve"> </v>
      </c>
      <c r="V90" s="93"/>
      <c r="W90" s="93"/>
      <c r="X90" s="93"/>
      <c r="Y90" s="93"/>
      <c r="Z90" s="93"/>
      <c r="AA90" s="93"/>
      <c r="AB90" s="89" t="str">
        <f>IF(ISBLANK($C90)," ",IF(COUNTBLANK(V90:AA90)=COLUMNS(V90:AA90),0,(SUM(V90:AA90)*(100-'DATA ENTRY'!$G$10)/SUM($V$13:$AA$13))+'DATA ENTRY'!$G$10))</f>
        <v xml:space="preserve"> </v>
      </c>
      <c r="AC90" s="90" t="str">
        <f t="shared" si="41"/>
        <v xml:space="preserve"> </v>
      </c>
      <c r="AD90" s="93"/>
      <c r="AE90" s="89" t="str">
        <f>IF(ISBLANK(C90)," ",IF(ISBLANK(AD90)=TRUE,0,IF(ISTEXT(AD90)=TRUE,LOOKUP(AD90,remarks),(AD90*(100-'DATA ENTRY'!$G$10)/$AD$13)+'DATA ENTRY'!$G$10)))</f>
        <v xml:space="preserve"> </v>
      </c>
      <c r="AF90" s="91" t="str">
        <f t="shared" si="42"/>
        <v xml:space="preserve"> </v>
      </c>
      <c r="AG90" s="92" t="str">
        <f t="shared" si="43"/>
        <v xml:space="preserve"> </v>
      </c>
      <c r="AH90" s="92" t="str">
        <f t="shared" si="44"/>
        <v xml:space="preserve"> </v>
      </c>
      <c r="AI90" s="92" t="str">
        <f t="shared" si="45"/>
        <v xml:space="preserve"> </v>
      </c>
      <c r="AJ90" s="93"/>
      <c r="AK90" s="93"/>
      <c r="AL90" s="93"/>
      <c r="AM90" s="93"/>
      <c r="AN90" s="93"/>
      <c r="AO90" s="93"/>
      <c r="AP90" s="89" t="str">
        <f>IF(ISBLANK($C90)=TRUE," ",IF(COUNTBLANK(AJ90:AO90)=COLUMNS(AJ90:AO90),0,SUM(AJ90:AO90)*(100-'DATA ENTRY'!$G$10)/SUM($AJ$13:$AO$13)+'DATA ENTRY'!$G$10))</f>
        <v xml:space="preserve"> </v>
      </c>
      <c r="AQ90" s="92" t="str">
        <f t="shared" si="46"/>
        <v xml:space="preserve"> </v>
      </c>
      <c r="AR90" s="93"/>
      <c r="AS90" s="93"/>
      <c r="AT90" s="93"/>
      <c r="AU90" s="93"/>
      <c r="AV90" s="93"/>
      <c r="AW90" s="93"/>
      <c r="AX90" s="93"/>
      <c r="AY90" s="93"/>
      <c r="AZ90" s="89" t="str">
        <f>IF(ISBLANK($C90)=TRUE," ",IF(COUNTBLANK(AR90:AY90)=COLUMNS(AR90:AY90),0,(SUM(AR90:AY90)*(100-'DATA ENTRY'!$G$10)/SUM($AR$13:$AY$13))+'DATA ENTRY'!$G$10))</f>
        <v xml:space="preserve"> </v>
      </c>
      <c r="BA90" s="92" t="str">
        <f t="shared" si="47"/>
        <v xml:space="preserve"> </v>
      </c>
      <c r="BB90" s="93"/>
      <c r="BC90" s="93"/>
      <c r="BD90" s="93"/>
      <c r="BE90" s="93"/>
      <c r="BF90" s="93"/>
      <c r="BG90" s="93"/>
      <c r="BH90" s="89" t="str">
        <f>IF(ISBLANK($C90)=TRUE," ",IF(ISTEXT(AD90)=TRUE,AD90,IF(COUNTBLANK(BB90:BG90)=COLUMNS(BB90:BG90),0,(SUM(BB90:BG90)*(100-'DATA ENTRY'!$G$10)/SUM($BB$13:$BG$13))+'DATA ENTRY'!$G$10)))</f>
        <v xml:space="preserve"> </v>
      </c>
      <c r="BI90" s="92" t="str">
        <f t="shared" si="48"/>
        <v xml:space="preserve"> </v>
      </c>
      <c r="BJ90" s="93"/>
      <c r="BK90" s="89" t="str">
        <f>IF(ISBLANK(C90)=TRUE," ",IF(ISTEXT(AD90)=TRUE,AD90,IF(ISBLANK(BJ90),0,IF(ISTEXT(BJ90)=TRUE,LOOKUP(BJ90,remarks),(BJ90*(100-'DATA ENTRY'!$G$10)/$BJ$13)+'DATA ENTRY'!$G$10))))</f>
        <v xml:space="preserve"> </v>
      </c>
      <c r="BL90" s="92" t="str">
        <f t="shared" si="49"/>
        <v xml:space="preserve"> </v>
      </c>
      <c r="BM90" s="92" t="str">
        <f t="shared" si="50"/>
        <v/>
      </c>
      <c r="BN90" s="92" t="str">
        <f t="shared" si="51"/>
        <v xml:space="preserve"> </v>
      </c>
      <c r="BO90" s="92" t="str">
        <f t="shared" si="52"/>
        <v xml:space="preserve"> </v>
      </c>
      <c r="BP90" s="92" t="str">
        <f t="shared" si="53"/>
        <v xml:space="preserve"> </v>
      </c>
      <c r="BQ90" s="92" t="str">
        <f t="shared" si="54"/>
        <v/>
      </c>
      <c r="BR90" s="89" t="str">
        <f t="shared" si="55"/>
        <v xml:space="preserve"> </v>
      </c>
      <c r="BS90" s="92" t="str">
        <f t="shared" si="56"/>
        <v xml:space="preserve"> </v>
      </c>
      <c r="BT90" s="92" t="str">
        <f t="shared" si="57"/>
        <v xml:space="preserve"> </v>
      </c>
      <c r="BU90" s="54"/>
      <c r="BV90" s="54"/>
      <c r="BW90" s="28"/>
      <c r="BX90" s="28"/>
      <c r="BY90" s="28"/>
      <c r="BZ90" s="28"/>
      <c r="CA90" s="28"/>
      <c r="CB90" s="28"/>
      <c r="CC90" s="28"/>
      <c r="CD90" s="8"/>
      <c r="CE90" s="8"/>
      <c r="CF90" s="8"/>
    </row>
    <row r="91" spans="1:84" ht="34.5" hidden="1" customHeight="1" x14ac:dyDescent="0.3">
      <c r="A91" s="53">
        <f t="shared" si="58"/>
        <v>78</v>
      </c>
      <c r="B91" s="51"/>
      <c r="C91" s="52"/>
      <c r="D91" s="93"/>
      <c r="E91" s="93"/>
      <c r="F91" s="93"/>
      <c r="G91" s="93"/>
      <c r="H91" s="93"/>
      <c r="I91" s="93"/>
      <c r="J91" s="89" t="str">
        <f>IF(ISBLANK($C91)=TRUE," ",IF(COUNTBLANK(D91:I91)=COLUMNS(D91:I91),0,SUM(D91:I91)*(100-'DATA ENTRY'!$G$10)/SUM($D$13:$I$13)+'DATA ENTRY'!$G$10))</f>
        <v xml:space="preserve"> </v>
      </c>
      <c r="K91" s="90" t="str">
        <f t="shared" si="39"/>
        <v xml:space="preserve"> </v>
      </c>
      <c r="L91" s="93"/>
      <c r="M91" s="93"/>
      <c r="N91" s="93"/>
      <c r="O91" s="93"/>
      <c r="P91" s="93"/>
      <c r="Q91" s="93"/>
      <c r="R91" s="93"/>
      <c r="S91" s="93"/>
      <c r="T91" s="89" t="str">
        <f>IF(ISBLANK($C91)," ",IF(COUNTBLANK(L91:S91)=COLUMNS(L91:S91),0,(SUM(L91:S91)*(100-'DATA ENTRY'!$G$10)/SUM($L$13:$S$13))+'DATA ENTRY'!$G$10))</f>
        <v xml:space="preserve"> </v>
      </c>
      <c r="U91" s="90" t="str">
        <f t="shared" si="40"/>
        <v xml:space="preserve"> </v>
      </c>
      <c r="V91" s="93"/>
      <c r="W91" s="93"/>
      <c r="X91" s="93"/>
      <c r="Y91" s="93"/>
      <c r="Z91" s="93"/>
      <c r="AA91" s="93"/>
      <c r="AB91" s="89" t="str">
        <f>IF(ISBLANK($C91)," ",IF(COUNTBLANK(V91:AA91)=COLUMNS(V91:AA91),0,(SUM(V91:AA91)*(100-'DATA ENTRY'!$G$10)/SUM($V$13:$AA$13))+'DATA ENTRY'!$G$10))</f>
        <v xml:space="preserve"> </v>
      </c>
      <c r="AC91" s="90" t="str">
        <f t="shared" si="41"/>
        <v xml:space="preserve"> </v>
      </c>
      <c r="AD91" s="93"/>
      <c r="AE91" s="89" t="str">
        <f>IF(ISBLANK(C91)," ",IF(ISBLANK(AD91)=TRUE,0,IF(ISTEXT(AD91)=TRUE,LOOKUP(AD91,remarks),(AD91*(100-'DATA ENTRY'!$G$10)/$AD$13)+'DATA ENTRY'!$G$10)))</f>
        <v xml:space="preserve"> </v>
      </c>
      <c r="AF91" s="91" t="str">
        <f t="shared" si="42"/>
        <v xml:space="preserve"> </v>
      </c>
      <c r="AG91" s="92" t="str">
        <f t="shared" si="43"/>
        <v xml:space="preserve"> </v>
      </c>
      <c r="AH91" s="92" t="str">
        <f t="shared" si="44"/>
        <v xml:space="preserve"> </v>
      </c>
      <c r="AI91" s="92" t="str">
        <f t="shared" si="45"/>
        <v xml:space="preserve"> </v>
      </c>
      <c r="AJ91" s="93"/>
      <c r="AK91" s="93"/>
      <c r="AL91" s="93"/>
      <c r="AM91" s="93"/>
      <c r="AN91" s="93"/>
      <c r="AO91" s="93"/>
      <c r="AP91" s="89" t="str">
        <f>IF(ISBLANK($C91)=TRUE," ",IF(COUNTBLANK(AJ91:AO91)=COLUMNS(AJ91:AO91),0,SUM(AJ91:AO91)*(100-'DATA ENTRY'!$G$10)/SUM($AJ$13:$AO$13)+'DATA ENTRY'!$G$10))</f>
        <v xml:space="preserve"> </v>
      </c>
      <c r="AQ91" s="92" t="str">
        <f t="shared" si="46"/>
        <v xml:space="preserve"> </v>
      </c>
      <c r="AR91" s="93"/>
      <c r="AS91" s="93"/>
      <c r="AT91" s="93"/>
      <c r="AU91" s="93"/>
      <c r="AV91" s="93"/>
      <c r="AW91" s="93"/>
      <c r="AX91" s="93"/>
      <c r="AY91" s="93"/>
      <c r="AZ91" s="89" t="str">
        <f>IF(ISBLANK($C91)=TRUE," ",IF(COUNTBLANK(AR91:AY91)=COLUMNS(AR91:AY91),0,(SUM(AR91:AY91)*(100-'DATA ENTRY'!$G$10)/SUM($AR$13:$AY$13))+'DATA ENTRY'!$G$10))</f>
        <v xml:space="preserve"> </v>
      </c>
      <c r="BA91" s="92" t="str">
        <f t="shared" si="47"/>
        <v xml:space="preserve"> </v>
      </c>
      <c r="BB91" s="93"/>
      <c r="BC91" s="93"/>
      <c r="BD91" s="93"/>
      <c r="BE91" s="93"/>
      <c r="BF91" s="93"/>
      <c r="BG91" s="93"/>
      <c r="BH91" s="89" t="str">
        <f>IF(ISBLANK($C91)=TRUE," ",IF(ISTEXT(AD91)=TRUE,AD91,IF(COUNTBLANK(BB91:BG91)=COLUMNS(BB91:BG91),0,(SUM(BB91:BG91)*(100-'DATA ENTRY'!$G$10)/SUM($BB$13:$BG$13))+'DATA ENTRY'!$G$10)))</f>
        <v xml:space="preserve"> </v>
      </c>
      <c r="BI91" s="92" t="str">
        <f t="shared" si="48"/>
        <v xml:space="preserve"> </v>
      </c>
      <c r="BJ91" s="93"/>
      <c r="BK91" s="89" t="str">
        <f>IF(ISBLANK(C91)=TRUE," ",IF(ISTEXT(AD91)=TRUE,AD91,IF(ISBLANK(BJ91),0,IF(ISTEXT(BJ91)=TRUE,LOOKUP(BJ91,remarks),(BJ91*(100-'DATA ENTRY'!$G$10)/$BJ$13)+'DATA ENTRY'!$G$10))))</f>
        <v xml:space="preserve"> </v>
      </c>
      <c r="BL91" s="92" t="str">
        <f t="shared" si="49"/>
        <v xml:space="preserve"> </v>
      </c>
      <c r="BM91" s="92" t="str">
        <f t="shared" si="50"/>
        <v/>
      </c>
      <c r="BN91" s="92" t="str">
        <f t="shared" si="51"/>
        <v xml:space="preserve"> </v>
      </c>
      <c r="BO91" s="92" t="str">
        <f t="shared" si="52"/>
        <v xml:space="preserve"> </v>
      </c>
      <c r="BP91" s="92" t="str">
        <f t="shared" si="53"/>
        <v xml:space="preserve"> </v>
      </c>
      <c r="BQ91" s="92" t="str">
        <f t="shared" si="54"/>
        <v/>
      </c>
      <c r="BR91" s="89" t="str">
        <f t="shared" si="55"/>
        <v xml:space="preserve"> </v>
      </c>
      <c r="BS91" s="92" t="str">
        <f t="shared" si="56"/>
        <v xml:space="preserve"> </v>
      </c>
      <c r="BT91" s="92" t="str">
        <f t="shared" si="57"/>
        <v xml:space="preserve"> </v>
      </c>
      <c r="BU91" s="54"/>
      <c r="BV91" s="54"/>
      <c r="BW91" s="28"/>
      <c r="BX91" s="28"/>
      <c r="BY91" s="28"/>
      <c r="BZ91" s="28"/>
      <c r="CA91" s="28"/>
      <c r="CB91" s="28"/>
      <c r="CC91" s="28"/>
      <c r="CD91" s="8"/>
      <c r="CE91" s="8"/>
      <c r="CF91" s="8"/>
    </row>
    <row r="92" spans="1:84" ht="34.5" hidden="1" customHeight="1" x14ac:dyDescent="0.3">
      <c r="A92" s="53">
        <f t="shared" si="58"/>
        <v>79</v>
      </c>
      <c r="B92" s="51"/>
      <c r="C92" s="52"/>
      <c r="D92" s="93"/>
      <c r="E92" s="93"/>
      <c r="F92" s="93"/>
      <c r="G92" s="93"/>
      <c r="H92" s="93"/>
      <c r="I92" s="93"/>
      <c r="J92" s="89" t="str">
        <f>IF(ISBLANK($C92)=TRUE," ",IF(COUNTBLANK(D92:I92)=COLUMNS(D92:I92),0,SUM(D92:I92)*(100-'DATA ENTRY'!$G$10)/SUM($D$13:$I$13)+'DATA ENTRY'!$G$10))</f>
        <v xml:space="preserve"> </v>
      </c>
      <c r="K92" s="90" t="str">
        <f t="shared" si="39"/>
        <v xml:space="preserve"> </v>
      </c>
      <c r="L92" s="93"/>
      <c r="M92" s="93"/>
      <c r="N92" s="93"/>
      <c r="O92" s="93"/>
      <c r="P92" s="93"/>
      <c r="Q92" s="93"/>
      <c r="R92" s="93"/>
      <c r="S92" s="93"/>
      <c r="T92" s="89" t="str">
        <f>IF(ISBLANK($C92)," ",IF(COUNTBLANK(L92:S92)=COLUMNS(L92:S92),0,(SUM(L92:S92)*(100-'DATA ENTRY'!$G$10)/SUM($L$13:$S$13))+'DATA ENTRY'!$G$10))</f>
        <v xml:space="preserve"> </v>
      </c>
      <c r="U92" s="90" t="str">
        <f t="shared" si="40"/>
        <v xml:space="preserve"> </v>
      </c>
      <c r="V92" s="93"/>
      <c r="W92" s="93"/>
      <c r="X92" s="93"/>
      <c r="Y92" s="93"/>
      <c r="Z92" s="93"/>
      <c r="AA92" s="93"/>
      <c r="AB92" s="89" t="str">
        <f>IF(ISBLANK($C92)," ",IF(COUNTBLANK(V92:AA92)=COLUMNS(V92:AA92),0,(SUM(V92:AA92)*(100-'DATA ENTRY'!$G$10)/SUM($V$13:$AA$13))+'DATA ENTRY'!$G$10))</f>
        <v xml:space="preserve"> </v>
      </c>
      <c r="AC92" s="90" t="str">
        <f t="shared" si="41"/>
        <v xml:space="preserve"> </v>
      </c>
      <c r="AD92" s="93"/>
      <c r="AE92" s="89" t="str">
        <f>IF(ISBLANK(C92)," ",IF(ISBLANK(AD92)=TRUE,0,IF(ISTEXT(AD92)=TRUE,LOOKUP(AD92,remarks),(AD92*(100-'DATA ENTRY'!$G$10)/$AD$13)+'DATA ENTRY'!$G$10)))</f>
        <v xml:space="preserve"> </v>
      </c>
      <c r="AF92" s="91" t="str">
        <f t="shared" si="42"/>
        <v xml:space="preserve"> </v>
      </c>
      <c r="AG92" s="92" t="str">
        <f t="shared" si="43"/>
        <v xml:space="preserve"> </v>
      </c>
      <c r="AH92" s="92" t="str">
        <f t="shared" si="44"/>
        <v xml:space="preserve"> </v>
      </c>
      <c r="AI92" s="92" t="str">
        <f t="shared" si="45"/>
        <v xml:space="preserve"> </v>
      </c>
      <c r="AJ92" s="93"/>
      <c r="AK92" s="93"/>
      <c r="AL92" s="93"/>
      <c r="AM92" s="93"/>
      <c r="AN92" s="93"/>
      <c r="AO92" s="93"/>
      <c r="AP92" s="89" t="str">
        <f>IF(ISBLANK($C92)=TRUE," ",IF(COUNTBLANK(AJ92:AO92)=COLUMNS(AJ92:AO92),0,SUM(AJ92:AO92)*(100-'DATA ENTRY'!$G$10)/SUM($AJ$13:$AO$13)+'DATA ENTRY'!$G$10))</f>
        <v xml:space="preserve"> </v>
      </c>
      <c r="AQ92" s="92" t="str">
        <f t="shared" si="46"/>
        <v xml:space="preserve"> </v>
      </c>
      <c r="AR92" s="93"/>
      <c r="AS92" s="93"/>
      <c r="AT92" s="93"/>
      <c r="AU92" s="93"/>
      <c r="AV92" s="93"/>
      <c r="AW92" s="93"/>
      <c r="AX92" s="93"/>
      <c r="AY92" s="93"/>
      <c r="AZ92" s="89" t="str">
        <f>IF(ISBLANK($C92)=TRUE," ",IF(COUNTBLANK(AR92:AY92)=COLUMNS(AR92:AY92),0,(SUM(AR92:AY92)*(100-'DATA ENTRY'!$G$10)/SUM($AR$13:$AY$13))+'DATA ENTRY'!$G$10))</f>
        <v xml:space="preserve"> </v>
      </c>
      <c r="BA92" s="92" t="str">
        <f t="shared" si="47"/>
        <v xml:space="preserve"> </v>
      </c>
      <c r="BB92" s="93"/>
      <c r="BC92" s="93"/>
      <c r="BD92" s="93"/>
      <c r="BE92" s="93"/>
      <c r="BF92" s="93"/>
      <c r="BG92" s="93"/>
      <c r="BH92" s="89" t="str">
        <f>IF(ISBLANK($C92)=TRUE," ",IF(ISTEXT(AD92)=TRUE,AD92,IF(COUNTBLANK(BB92:BG92)=COLUMNS(BB92:BG92),0,(SUM(BB92:BG92)*(100-'DATA ENTRY'!$G$10)/SUM($BB$13:$BG$13))+'DATA ENTRY'!$G$10)))</f>
        <v xml:space="preserve"> </v>
      </c>
      <c r="BI92" s="92" t="str">
        <f t="shared" si="48"/>
        <v xml:space="preserve"> </v>
      </c>
      <c r="BJ92" s="93"/>
      <c r="BK92" s="89" t="str">
        <f>IF(ISBLANK(C92)=TRUE," ",IF(ISTEXT(AD92)=TRUE,AD92,IF(ISBLANK(BJ92),0,IF(ISTEXT(BJ92)=TRUE,LOOKUP(BJ92,remarks),(BJ92*(100-'DATA ENTRY'!$G$10)/$BJ$13)+'DATA ENTRY'!$G$10))))</f>
        <v xml:space="preserve"> </v>
      </c>
      <c r="BL92" s="92" t="str">
        <f t="shared" si="49"/>
        <v xml:space="preserve"> </v>
      </c>
      <c r="BM92" s="92" t="str">
        <f t="shared" si="50"/>
        <v/>
      </c>
      <c r="BN92" s="92" t="str">
        <f t="shared" si="51"/>
        <v xml:space="preserve"> </v>
      </c>
      <c r="BO92" s="92" t="str">
        <f t="shared" si="52"/>
        <v xml:space="preserve"> </v>
      </c>
      <c r="BP92" s="92" t="str">
        <f t="shared" si="53"/>
        <v xml:space="preserve"> </v>
      </c>
      <c r="BQ92" s="92" t="str">
        <f t="shared" si="54"/>
        <v/>
      </c>
      <c r="BR92" s="89" t="str">
        <f t="shared" si="55"/>
        <v xml:space="preserve"> </v>
      </c>
      <c r="BS92" s="92" t="str">
        <f t="shared" si="56"/>
        <v xml:space="preserve"> </v>
      </c>
      <c r="BT92" s="92" t="str">
        <f t="shared" si="57"/>
        <v xml:space="preserve"> </v>
      </c>
      <c r="BU92" s="54"/>
      <c r="BV92" s="54"/>
      <c r="BW92" s="28"/>
      <c r="BX92" s="28"/>
      <c r="BY92" s="28"/>
      <c r="BZ92" s="28"/>
      <c r="CA92" s="28"/>
      <c r="CB92" s="28"/>
      <c r="CC92" s="28"/>
      <c r="CD92" s="8"/>
      <c r="CE92" s="8"/>
      <c r="CF92" s="8"/>
    </row>
    <row r="93" spans="1:84" ht="34.5" hidden="1" customHeight="1" x14ac:dyDescent="0.3">
      <c r="A93" s="53">
        <f t="shared" si="58"/>
        <v>80</v>
      </c>
      <c r="B93" s="51"/>
      <c r="C93" s="52"/>
      <c r="D93" s="93"/>
      <c r="E93" s="93"/>
      <c r="F93" s="93"/>
      <c r="G93" s="93"/>
      <c r="H93" s="93"/>
      <c r="I93" s="93"/>
      <c r="J93" s="89" t="str">
        <f>IF(ISBLANK($C93)=TRUE," ",IF(COUNTBLANK(D93:I93)=COLUMNS(D93:I93),0,SUM(D93:I93)*(100-'DATA ENTRY'!$G$10)/SUM($D$13:$I$13)+'DATA ENTRY'!$G$10))</f>
        <v xml:space="preserve"> </v>
      </c>
      <c r="K93" s="90" t="str">
        <f t="shared" si="39"/>
        <v xml:space="preserve"> </v>
      </c>
      <c r="L93" s="93"/>
      <c r="M93" s="93"/>
      <c r="N93" s="93"/>
      <c r="O93" s="93"/>
      <c r="P93" s="93"/>
      <c r="Q93" s="93"/>
      <c r="R93" s="93"/>
      <c r="S93" s="93"/>
      <c r="T93" s="89" t="str">
        <f>IF(ISBLANK($C93)," ",IF(COUNTBLANK(L93:S93)=COLUMNS(L93:S93),0,(SUM(L93:S93)*(100-'DATA ENTRY'!$G$10)/SUM($L$13:$S$13))+'DATA ENTRY'!$G$10))</f>
        <v xml:space="preserve"> </v>
      </c>
      <c r="U93" s="90" t="str">
        <f t="shared" si="40"/>
        <v xml:space="preserve"> </v>
      </c>
      <c r="V93" s="93"/>
      <c r="W93" s="93"/>
      <c r="X93" s="93"/>
      <c r="Y93" s="93"/>
      <c r="Z93" s="93"/>
      <c r="AA93" s="93"/>
      <c r="AB93" s="89" t="str">
        <f>IF(ISBLANK($C93)," ",IF(COUNTBLANK(V93:AA93)=COLUMNS(V93:AA93),0,(SUM(V93:AA93)*(100-'DATA ENTRY'!$G$10)/SUM($V$13:$AA$13))+'DATA ENTRY'!$G$10))</f>
        <v xml:space="preserve"> </v>
      </c>
      <c r="AC93" s="90" t="str">
        <f t="shared" si="41"/>
        <v xml:space="preserve"> </v>
      </c>
      <c r="AD93" s="93"/>
      <c r="AE93" s="89" t="str">
        <f>IF(ISBLANK(C93)," ",IF(ISBLANK(AD93)=TRUE,0,IF(ISTEXT(AD93)=TRUE,LOOKUP(AD93,remarks),(AD93*(100-'DATA ENTRY'!$G$10)/$AD$13)+'DATA ENTRY'!$G$10)))</f>
        <v xml:space="preserve"> </v>
      </c>
      <c r="AF93" s="91" t="str">
        <f t="shared" si="42"/>
        <v xml:space="preserve"> </v>
      </c>
      <c r="AG93" s="92" t="str">
        <f t="shared" si="43"/>
        <v xml:space="preserve"> </v>
      </c>
      <c r="AH93" s="92" t="str">
        <f t="shared" si="44"/>
        <v xml:space="preserve"> </v>
      </c>
      <c r="AI93" s="92" t="str">
        <f t="shared" si="45"/>
        <v xml:space="preserve"> </v>
      </c>
      <c r="AJ93" s="93"/>
      <c r="AK93" s="93"/>
      <c r="AL93" s="93"/>
      <c r="AM93" s="93"/>
      <c r="AN93" s="93"/>
      <c r="AO93" s="93"/>
      <c r="AP93" s="89" t="str">
        <f>IF(ISBLANK($C93)=TRUE," ",IF(COUNTBLANK(AJ93:AO93)=COLUMNS(AJ93:AO93),0,SUM(AJ93:AO93)*(100-'DATA ENTRY'!$G$10)/SUM($AJ$13:$AO$13)+'DATA ENTRY'!$G$10))</f>
        <v xml:space="preserve"> </v>
      </c>
      <c r="AQ93" s="92" t="str">
        <f t="shared" si="46"/>
        <v xml:space="preserve"> </v>
      </c>
      <c r="AR93" s="93"/>
      <c r="AS93" s="93"/>
      <c r="AT93" s="93"/>
      <c r="AU93" s="93"/>
      <c r="AV93" s="93"/>
      <c r="AW93" s="93"/>
      <c r="AX93" s="93"/>
      <c r="AY93" s="93"/>
      <c r="AZ93" s="89" t="str">
        <f>IF(ISBLANK($C93)=TRUE," ",IF(COUNTBLANK(AR93:AY93)=COLUMNS(AR93:AY93),0,(SUM(AR93:AY93)*(100-'DATA ENTRY'!$G$10)/SUM($AR$13:$AY$13))+'DATA ENTRY'!$G$10))</f>
        <v xml:space="preserve"> </v>
      </c>
      <c r="BA93" s="92" t="str">
        <f t="shared" si="47"/>
        <v xml:space="preserve"> </v>
      </c>
      <c r="BB93" s="93"/>
      <c r="BC93" s="93"/>
      <c r="BD93" s="93"/>
      <c r="BE93" s="93"/>
      <c r="BF93" s="93"/>
      <c r="BG93" s="93"/>
      <c r="BH93" s="89" t="str">
        <f>IF(ISBLANK($C93)=TRUE," ",IF(ISTEXT(AD93)=TRUE,AD93,IF(COUNTBLANK(BB93:BG93)=COLUMNS(BB93:BG93),0,(SUM(BB93:BG93)*(100-'DATA ENTRY'!$G$10)/SUM($BB$13:$BG$13))+'DATA ENTRY'!$G$10)))</f>
        <v xml:space="preserve"> </v>
      </c>
      <c r="BI93" s="92" t="str">
        <f t="shared" si="48"/>
        <v xml:space="preserve"> </v>
      </c>
      <c r="BJ93" s="93"/>
      <c r="BK93" s="89" t="str">
        <f>IF(ISBLANK(C93)=TRUE," ",IF(ISTEXT(AD93)=TRUE,AD93,IF(ISBLANK(BJ93),0,IF(ISTEXT(BJ93)=TRUE,LOOKUP(BJ93,remarks),(BJ93*(100-'DATA ENTRY'!$G$10)/$BJ$13)+'DATA ENTRY'!$G$10))))</f>
        <v xml:space="preserve"> </v>
      </c>
      <c r="BL93" s="92" t="str">
        <f t="shared" si="49"/>
        <v xml:space="preserve"> </v>
      </c>
      <c r="BM93" s="92" t="str">
        <f t="shared" si="50"/>
        <v/>
      </c>
      <c r="BN93" s="92" t="str">
        <f t="shared" si="51"/>
        <v xml:space="preserve"> </v>
      </c>
      <c r="BO93" s="92" t="str">
        <f t="shared" si="52"/>
        <v xml:space="preserve"> </v>
      </c>
      <c r="BP93" s="92" t="str">
        <f t="shared" si="53"/>
        <v xml:space="preserve"> </v>
      </c>
      <c r="BQ93" s="92" t="str">
        <f t="shared" si="54"/>
        <v/>
      </c>
      <c r="BR93" s="89" t="str">
        <f t="shared" si="55"/>
        <v xml:space="preserve"> </v>
      </c>
      <c r="BS93" s="92" t="str">
        <f t="shared" si="56"/>
        <v xml:space="preserve"> </v>
      </c>
      <c r="BT93" s="92" t="str">
        <f t="shared" si="57"/>
        <v xml:space="preserve"> </v>
      </c>
      <c r="BU93" s="54"/>
      <c r="BV93" s="54"/>
      <c r="BW93" s="28"/>
      <c r="BX93" s="28"/>
      <c r="BY93" s="28"/>
      <c r="BZ93" s="28"/>
      <c r="CA93" s="28"/>
      <c r="CB93" s="28"/>
      <c r="CC93" s="28"/>
      <c r="CD93" s="8"/>
      <c r="CE93" s="8"/>
      <c r="CF93" s="8"/>
    </row>
    <row r="94" spans="1:84" ht="34.5" hidden="1" customHeight="1" x14ac:dyDescent="0.3">
      <c r="A94" s="53">
        <f t="shared" si="58"/>
        <v>81</v>
      </c>
      <c r="B94" s="51"/>
      <c r="C94" s="52"/>
      <c r="D94" s="93"/>
      <c r="E94" s="93"/>
      <c r="F94" s="93"/>
      <c r="G94" s="93"/>
      <c r="H94" s="93"/>
      <c r="I94" s="93"/>
      <c r="J94" s="89" t="str">
        <f>IF(ISBLANK($C94)=TRUE," ",IF(COUNTBLANK(D94:I94)=COLUMNS(D94:I94),0,SUM(D94:I94)*(100-'DATA ENTRY'!$G$10)/SUM($D$13:$I$13)+'DATA ENTRY'!$G$10))</f>
        <v xml:space="preserve"> </v>
      </c>
      <c r="K94" s="90" t="str">
        <f t="shared" si="39"/>
        <v xml:space="preserve"> </v>
      </c>
      <c r="L94" s="93"/>
      <c r="M94" s="93"/>
      <c r="N94" s="93"/>
      <c r="O94" s="93"/>
      <c r="P94" s="93"/>
      <c r="Q94" s="93"/>
      <c r="R94" s="93"/>
      <c r="S94" s="93"/>
      <c r="T94" s="89" t="str">
        <f>IF(ISBLANK($C94)," ",IF(COUNTBLANK(L94:S94)=COLUMNS(L94:S94),0,(SUM(L94:S94)*(100-'DATA ENTRY'!$G$10)/SUM($L$13:$S$13))+'DATA ENTRY'!$G$10))</f>
        <v xml:space="preserve"> </v>
      </c>
      <c r="U94" s="90" t="str">
        <f t="shared" si="40"/>
        <v xml:space="preserve"> </v>
      </c>
      <c r="V94" s="93"/>
      <c r="W94" s="93"/>
      <c r="X94" s="93"/>
      <c r="Y94" s="93"/>
      <c r="Z94" s="93"/>
      <c r="AA94" s="93"/>
      <c r="AB94" s="89" t="str">
        <f>IF(ISBLANK($C94)," ",IF(COUNTBLANK(V94:AA94)=COLUMNS(V94:AA94),0,(SUM(V94:AA94)*(100-'DATA ENTRY'!$G$10)/SUM($V$13:$AA$13))+'DATA ENTRY'!$G$10))</f>
        <v xml:space="preserve"> </v>
      </c>
      <c r="AC94" s="90" t="str">
        <f t="shared" si="41"/>
        <v xml:space="preserve"> </v>
      </c>
      <c r="AD94" s="93"/>
      <c r="AE94" s="89" t="str">
        <f>IF(ISBLANK(C94)," ",IF(ISBLANK(AD94)=TRUE,0,IF(ISTEXT(AD94)=TRUE,LOOKUP(AD94,remarks),(AD94*(100-'DATA ENTRY'!$G$10)/$AD$13)+'DATA ENTRY'!$G$10)))</f>
        <v xml:space="preserve"> </v>
      </c>
      <c r="AF94" s="91" t="str">
        <f t="shared" si="42"/>
        <v xml:space="preserve"> </v>
      </c>
      <c r="AG94" s="92" t="str">
        <f t="shared" si="43"/>
        <v xml:space="preserve"> </v>
      </c>
      <c r="AH94" s="92" t="str">
        <f t="shared" si="44"/>
        <v xml:space="preserve"> </v>
      </c>
      <c r="AI94" s="92" t="str">
        <f t="shared" si="45"/>
        <v xml:space="preserve"> </v>
      </c>
      <c r="AJ94" s="93"/>
      <c r="AK94" s="93"/>
      <c r="AL94" s="93"/>
      <c r="AM94" s="93"/>
      <c r="AN94" s="93"/>
      <c r="AO94" s="93"/>
      <c r="AP94" s="89" t="str">
        <f>IF(ISBLANK($C94)=TRUE," ",IF(COUNTBLANK(AJ94:AO94)=COLUMNS(AJ94:AO94),0,SUM(AJ94:AO94)*(100-'DATA ENTRY'!$G$10)/SUM($AJ$13:$AO$13)+'DATA ENTRY'!$G$10))</f>
        <v xml:space="preserve"> </v>
      </c>
      <c r="AQ94" s="92" t="str">
        <f t="shared" si="46"/>
        <v xml:space="preserve"> </v>
      </c>
      <c r="AR94" s="93"/>
      <c r="AS94" s="93"/>
      <c r="AT94" s="93"/>
      <c r="AU94" s="93"/>
      <c r="AV94" s="93"/>
      <c r="AW94" s="93"/>
      <c r="AX94" s="93"/>
      <c r="AY94" s="93"/>
      <c r="AZ94" s="89" t="str">
        <f>IF(ISBLANK($C94)=TRUE," ",IF(COUNTBLANK(AR94:AY94)=COLUMNS(AR94:AY94),0,(SUM(AR94:AY94)*(100-'DATA ENTRY'!$G$10)/SUM($AR$13:$AY$13))+'DATA ENTRY'!$G$10))</f>
        <v xml:space="preserve"> </v>
      </c>
      <c r="BA94" s="92" t="str">
        <f t="shared" si="47"/>
        <v xml:space="preserve"> </v>
      </c>
      <c r="BB94" s="93"/>
      <c r="BC94" s="93"/>
      <c r="BD94" s="93"/>
      <c r="BE94" s="93"/>
      <c r="BF94" s="93"/>
      <c r="BG94" s="93"/>
      <c r="BH94" s="89" t="str">
        <f>IF(ISBLANK($C94)=TRUE," ",IF(ISTEXT(AD94)=TRUE,AD94,IF(COUNTBLANK(BB94:BG94)=COLUMNS(BB94:BG94),0,(SUM(BB94:BG94)*(100-'DATA ENTRY'!$G$10)/SUM($BB$13:$BG$13))+'DATA ENTRY'!$G$10)))</f>
        <v xml:space="preserve"> </v>
      </c>
      <c r="BI94" s="92" t="str">
        <f t="shared" si="48"/>
        <v xml:space="preserve"> </v>
      </c>
      <c r="BJ94" s="93"/>
      <c r="BK94" s="89" t="str">
        <f>IF(ISBLANK(C94)=TRUE," ",IF(ISTEXT(AD94)=TRUE,AD94,IF(ISBLANK(BJ94),0,IF(ISTEXT(BJ94)=TRUE,LOOKUP(BJ94,remarks),(BJ94*(100-'DATA ENTRY'!$G$10)/$BJ$13)+'DATA ENTRY'!$G$10))))</f>
        <v xml:space="preserve"> </v>
      </c>
      <c r="BL94" s="92" t="str">
        <f t="shared" si="49"/>
        <v xml:space="preserve"> </v>
      </c>
      <c r="BM94" s="92" t="str">
        <f t="shared" si="50"/>
        <v/>
      </c>
      <c r="BN94" s="92" t="str">
        <f t="shared" si="51"/>
        <v xml:space="preserve"> </v>
      </c>
      <c r="BO94" s="92" t="str">
        <f t="shared" si="52"/>
        <v xml:space="preserve"> </v>
      </c>
      <c r="BP94" s="92" t="str">
        <f t="shared" si="53"/>
        <v xml:space="preserve"> </v>
      </c>
      <c r="BQ94" s="92" t="str">
        <f t="shared" si="54"/>
        <v/>
      </c>
      <c r="BR94" s="89" t="str">
        <f t="shared" si="55"/>
        <v xml:space="preserve"> </v>
      </c>
      <c r="BS94" s="92" t="str">
        <f t="shared" si="56"/>
        <v xml:space="preserve"> </v>
      </c>
      <c r="BT94" s="92" t="str">
        <f t="shared" si="57"/>
        <v xml:space="preserve"> </v>
      </c>
      <c r="BU94" s="54"/>
      <c r="BV94" s="54"/>
      <c r="BW94" s="28"/>
      <c r="BX94" s="28"/>
      <c r="BY94" s="28"/>
      <c r="BZ94" s="28"/>
      <c r="CA94" s="28"/>
      <c r="CB94" s="28"/>
      <c r="CC94" s="28"/>
      <c r="CD94" s="8"/>
      <c r="CE94" s="8"/>
      <c r="CF94" s="8"/>
    </row>
    <row r="95" spans="1:84" ht="34.5" hidden="1" customHeight="1" x14ac:dyDescent="0.3">
      <c r="A95" s="53">
        <f t="shared" si="58"/>
        <v>82</v>
      </c>
      <c r="B95" s="51"/>
      <c r="C95" s="52"/>
      <c r="D95" s="93"/>
      <c r="E95" s="93"/>
      <c r="F95" s="93"/>
      <c r="G95" s="93"/>
      <c r="H95" s="93"/>
      <c r="I95" s="93"/>
      <c r="J95" s="89" t="str">
        <f>IF(ISBLANK($C95)=TRUE," ",IF(COUNTBLANK(D95:I95)=COLUMNS(D95:I95),0,SUM(D95:I95)*(100-'DATA ENTRY'!$G$10)/SUM($D$13:$I$13)+'DATA ENTRY'!$G$10))</f>
        <v xml:space="preserve"> </v>
      </c>
      <c r="K95" s="90" t="str">
        <f t="shared" si="39"/>
        <v xml:space="preserve"> </v>
      </c>
      <c r="L95" s="93"/>
      <c r="M95" s="93"/>
      <c r="N95" s="93"/>
      <c r="O95" s="93"/>
      <c r="P95" s="93"/>
      <c r="Q95" s="93"/>
      <c r="R95" s="93"/>
      <c r="S95" s="93"/>
      <c r="T95" s="89" t="str">
        <f>IF(ISBLANK($C95)," ",IF(COUNTBLANK(L95:S95)=COLUMNS(L95:S95),0,(SUM(L95:S95)*(100-'DATA ENTRY'!$G$10)/SUM($L$13:$S$13))+'DATA ENTRY'!$G$10))</f>
        <v xml:space="preserve"> </v>
      </c>
      <c r="U95" s="90" t="str">
        <f t="shared" si="40"/>
        <v xml:space="preserve"> </v>
      </c>
      <c r="V95" s="93"/>
      <c r="W95" s="93"/>
      <c r="X95" s="93"/>
      <c r="Y95" s="93"/>
      <c r="Z95" s="93"/>
      <c r="AA95" s="93"/>
      <c r="AB95" s="89" t="str">
        <f>IF(ISBLANK($C95)," ",IF(COUNTBLANK(V95:AA95)=COLUMNS(V95:AA95),0,(SUM(V95:AA95)*(100-'DATA ENTRY'!$G$10)/SUM($V$13:$AA$13))+'DATA ENTRY'!$G$10))</f>
        <v xml:space="preserve"> </v>
      </c>
      <c r="AC95" s="90" t="str">
        <f t="shared" si="41"/>
        <v xml:space="preserve"> </v>
      </c>
      <c r="AD95" s="93"/>
      <c r="AE95" s="89" t="str">
        <f>IF(ISBLANK(C95)," ",IF(ISBLANK(AD95)=TRUE,0,IF(ISTEXT(AD95)=TRUE,LOOKUP(AD95,remarks),(AD95*(100-'DATA ENTRY'!$G$10)/$AD$13)+'DATA ENTRY'!$G$10)))</f>
        <v xml:space="preserve"> </v>
      </c>
      <c r="AF95" s="91" t="str">
        <f t="shared" si="42"/>
        <v xml:space="preserve"> </v>
      </c>
      <c r="AG95" s="92" t="str">
        <f t="shared" si="43"/>
        <v xml:space="preserve"> </v>
      </c>
      <c r="AH95" s="92" t="str">
        <f t="shared" si="44"/>
        <v xml:space="preserve"> </v>
      </c>
      <c r="AI95" s="92" t="str">
        <f t="shared" si="45"/>
        <v xml:space="preserve"> </v>
      </c>
      <c r="AJ95" s="93"/>
      <c r="AK95" s="93"/>
      <c r="AL95" s="93"/>
      <c r="AM95" s="93"/>
      <c r="AN95" s="93"/>
      <c r="AO95" s="93"/>
      <c r="AP95" s="89" t="str">
        <f>IF(ISBLANK($C95)=TRUE," ",IF(COUNTBLANK(AJ95:AO95)=COLUMNS(AJ95:AO95),0,SUM(AJ95:AO95)*(100-'DATA ENTRY'!$G$10)/SUM($AJ$13:$AO$13)+'DATA ENTRY'!$G$10))</f>
        <v xml:space="preserve"> </v>
      </c>
      <c r="AQ95" s="92" t="str">
        <f t="shared" si="46"/>
        <v xml:space="preserve"> </v>
      </c>
      <c r="AR95" s="93"/>
      <c r="AS95" s="93"/>
      <c r="AT95" s="93"/>
      <c r="AU95" s="93"/>
      <c r="AV95" s="93"/>
      <c r="AW95" s="93"/>
      <c r="AX95" s="93"/>
      <c r="AY95" s="93"/>
      <c r="AZ95" s="89" t="str">
        <f>IF(ISBLANK($C95)=TRUE," ",IF(COUNTBLANK(AR95:AY95)=COLUMNS(AR95:AY95),0,(SUM(AR95:AY95)*(100-'DATA ENTRY'!$G$10)/SUM($AR$13:$AY$13))+'DATA ENTRY'!$G$10))</f>
        <v xml:space="preserve"> </v>
      </c>
      <c r="BA95" s="92" t="str">
        <f t="shared" si="47"/>
        <v xml:space="preserve"> </v>
      </c>
      <c r="BB95" s="93"/>
      <c r="BC95" s="93"/>
      <c r="BD95" s="93"/>
      <c r="BE95" s="93"/>
      <c r="BF95" s="93"/>
      <c r="BG95" s="93"/>
      <c r="BH95" s="89" t="str">
        <f>IF(ISBLANK($C95)=TRUE," ",IF(ISTEXT(AD95)=TRUE,AD95,IF(COUNTBLANK(BB95:BG95)=COLUMNS(BB95:BG95),0,(SUM(BB95:BG95)*(100-'DATA ENTRY'!$G$10)/SUM($BB$13:$BG$13))+'DATA ENTRY'!$G$10)))</f>
        <v xml:space="preserve"> </v>
      </c>
      <c r="BI95" s="92" t="str">
        <f t="shared" si="48"/>
        <v xml:space="preserve"> </v>
      </c>
      <c r="BJ95" s="93"/>
      <c r="BK95" s="89" t="str">
        <f>IF(ISBLANK(C95)=TRUE," ",IF(ISTEXT(AD95)=TRUE,AD95,IF(ISBLANK(BJ95),0,IF(ISTEXT(BJ95)=TRUE,LOOKUP(BJ95,remarks),(BJ95*(100-'DATA ENTRY'!$G$10)/$BJ$13)+'DATA ENTRY'!$G$10))))</f>
        <v xml:space="preserve"> </v>
      </c>
      <c r="BL95" s="92" t="str">
        <f t="shared" si="49"/>
        <v xml:space="preserve"> </v>
      </c>
      <c r="BM95" s="92" t="str">
        <f t="shared" si="50"/>
        <v/>
      </c>
      <c r="BN95" s="92" t="str">
        <f t="shared" si="51"/>
        <v xml:space="preserve"> </v>
      </c>
      <c r="BO95" s="92" t="str">
        <f t="shared" si="52"/>
        <v xml:space="preserve"> </v>
      </c>
      <c r="BP95" s="92" t="str">
        <f t="shared" si="53"/>
        <v xml:space="preserve"> </v>
      </c>
      <c r="BQ95" s="92" t="str">
        <f t="shared" si="54"/>
        <v/>
      </c>
      <c r="BR95" s="89" t="str">
        <f t="shared" si="55"/>
        <v xml:space="preserve"> </v>
      </c>
      <c r="BS95" s="92" t="str">
        <f t="shared" si="56"/>
        <v xml:space="preserve"> </v>
      </c>
      <c r="BT95" s="92" t="str">
        <f t="shared" si="57"/>
        <v xml:space="preserve"> </v>
      </c>
      <c r="BU95" s="54"/>
      <c r="BV95" s="54"/>
      <c r="BW95" s="28"/>
      <c r="BX95" s="28"/>
      <c r="BY95" s="28"/>
      <c r="BZ95" s="28"/>
      <c r="CA95" s="28"/>
      <c r="CB95" s="28"/>
      <c r="CC95" s="28"/>
      <c r="CD95" s="8"/>
      <c r="CE95" s="8"/>
      <c r="CF95" s="8"/>
    </row>
    <row r="96" spans="1:84" ht="34.5" hidden="1" customHeight="1" x14ac:dyDescent="0.3">
      <c r="A96" s="53">
        <f t="shared" si="58"/>
        <v>83</v>
      </c>
      <c r="B96" s="51"/>
      <c r="C96" s="52"/>
      <c r="D96" s="93"/>
      <c r="E96" s="93"/>
      <c r="F96" s="93"/>
      <c r="G96" s="93"/>
      <c r="H96" s="93"/>
      <c r="I96" s="93"/>
      <c r="J96" s="89" t="str">
        <f>IF(ISBLANK($C96)=TRUE," ",IF(COUNTBLANK(D96:I96)=COLUMNS(D96:I96),0,SUM(D96:I96)*(100-'DATA ENTRY'!$G$10)/SUM($D$13:$I$13)+'DATA ENTRY'!$G$10))</f>
        <v xml:space="preserve"> </v>
      </c>
      <c r="K96" s="90" t="str">
        <f t="shared" si="39"/>
        <v xml:space="preserve"> </v>
      </c>
      <c r="L96" s="93"/>
      <c r="M96" s="93"/>
      <c r="N96" s="93"/>
      <c r="O96" s="93"/>
      <c r="P96" s="93"/>
      <c r="Q96" s="93"/>
      <c r="R96" s="93"/>
      <c r="S96" s="93"/>
      <c r="T96" s="89" t="str">
        <f>IF(ISBLANK($C96)," ",IF(COUNTBLANK(L96:S96)=COLUMNS(L96:S96),0,(SUM(L96:S96)*(100-'DATA ENTRY'!$G$10)/SUM($L$13:$S$13))+'DATA ENTRY'!$G$10))</f>
        <v xml:space="preserve"> </v>
      </c>
      <c r="U96" s="90" t="str">
        <f t="shared" si="40"/>
        <v xml:space="preserve"> </v>
      </c>
      <c r="V96" s="93"/>
      <c r="W96" s="93"/>
      <c r="X96" s="93"/>
      <c r="Y96" s="93"/>
      <c r="Z96" s="93"/>
      <c r="AA96" s="93"/>
      <c r="AB96" s="89" t="str">
        <f>IF(ISBLANK($C96)," ",IF(COUNTBLANK(V96:AA96)=COLUMNS(V96:AA96),0,(SUM(V96:AA96)*(100-'DATA ENTRY'!$G$10)/SUM($V$13:$AA$13))+'DATA ENTRY'!$G$10))</f>
        <v xml:space="preserve"> </v>
      </c>
      <c r="AC96" s="90" t="str">
        <f t="shared" si="41"/>
        <v xml:space="preserve"> </v>
      </c>
      <c r="AD96" s="93"/>
      <c r="AE96" s="89" t="str">
        <f>IF(ISBLANK(C96)," ",IF(ISBLANK(AD96)=TRUE,0,IF(ISTEXT(AD96)=TRUE,LOOKUP(AD96,remarks),(AD96*(100-'DATA ENTRY'!$G$10)/$AD$13)+'DATA ENTRY'!$G$10)))</f>
        <v xml:space="preserve"> </v>
      </c>
      <c r="AF96" s="91" t="str">
        <f t="shared" si="42"/>
        <v xml:space="preserve"> </v>
      </c>
      <c r="AG96" s="92" t="str">
        <f t="shared" si="43"/>
        <v xml:space="preserve"> </v>
      </c>
      <c r="AH96" s="92" t="str">
        <f t="shared" si="44"/>
        <v xml:space="preserve"> </v>
      </c>
      <c r="AI96" s="92" t="str">
        <f t="shared" si="45"/>
        <v xml:space="preserve"> </v>
      </c>
      <c r="AJ96" s="93"/>
      <c r="AK96" s="93"/>
      <c r="AL96" s="93"/>
      <c r="AM96" s="93"/>
      <c r="AN96" s="93"/>
      <c r="AO96" s="93"/>
      <c r="AP96" s="89" t="str">
        <f>IF(ISBLANK($C96)=TRUE," ",IF(COUNTBLANK(AJ96:AO96)=COLUMNS(AJ96:AO96),0,SUM(AJ96:AO96)*(100-'DATA ENTRY'!$G$10)/SUM($AJ$13:$AO$13)+'DATA ENTRY'!$G$10))</f>
        <v xml:space="preserve"> </v>
      </c>
      <c r="AQ96" s="92" t="str">
        <f t="shared" si="46"/>
        <v xml:space="preserve"> </v>
      </c>
      <c r="AR96" s="93"/>
      <c r="AS96" s="93"/>
      <c r="AT96" s="93"/>
      <c r="AU96" s="93"/>
      <c r="AV96" s="93"/>
      <c r="AW96" s="93"/>
      <c r="AX96" s="93"/>
      <c r="AY96" s="93"/>
      <c r="AZ96" s="89" t="str">
        <f>IF(ISBLANK($C96)=TRUE," ",IF(COUNTBLANK(AR96:AY96)=COLUMNS(AR96:AY96),0,(SUM(AR96:AY96)*(100-'DATA ENTRY'!$G$10)/SUM($AR$13:$AY$13))+'DATA ENTRY'!$G$10))</f>
        <v xml:space="preserve"> </v>
      </c>
      <c r="BA96" s="92" t="str">
        <f t="shared" si="47"/>
        <v xml:space="preserve"> </v>
      </c>
      <c r="BB96" s="93"/>
      <c r="BC96" s="93"/>
      <c r="BD96" s="93"/>
      <c r="BE96" s="93"/>
      <c r="BF96" s="93"/>
      <c r="BG96" s="93"/>
      <c r="BH96" s="89" t="str">
        <f>IF(ISBLANK($C96)=TRUE," ",IF(ISTEXT(AD96)=TRUE,AD96,IF(COUNTBLANK(BB96:BG96)=COLUMNS(BB96:BG96),0,(SUM(BB96:BG96)*(100-'DATA ENTRY'!$G$10)/SUM($BB$13:$BG$13))+'DATA ENTRY'!$G$10)))</f>
        <v xml:space="preserve"> </v>
      </c>
      <c r="BI96" s="92" t="str">
        <f t="shared" si="48"/>
        <v xml:space="preserve"> </v>
      </c>
      <c r="BJ96" s="93"/>
      <c r="BK96" s="89" t="str">
        <f>IF(ISBLANK(C96)=TRUE," ",IF(ISTEXT(AD96)=TRUE,AD96,IF(ISBLANK(BJ96),0,IF(ISTEXT(BJ96)=TRUE,LOOKUP(BJ96,remarks),(BJ96*(100-'DATA ENTRY'!$G$10)/$BJ$13)+'DATA ENTRY'!$G$10))))</f>
        <v xml:space="preserve"> </v>
      </c>
      <c r="BL96" s="92" t="str">
        <f t="shared" si="49"/>
        <v xml:space="preserve"> </v>
      </c>
      <c r="BM96" s="92" t="str">
        <f t="shared" si="50"/>
        <v/>
      </c>
      <c r="BN96" s="92" t="str">
        <f t="shared" si="51"/>
        <v xml:space="preserve"> </v>
      </c>
      <c r="BO96" s="92" t="str">
        <f t="shared" si="52"/>
        <v xml:space="preserve"> </v>
      </c>
      <c r="BP96" s="92" t="str">
        <f t="shared" si="53"/>
        <v xml:space="preserve"> </v>
      </c>
      <c r="BQ96" s="92" t="str">
        <f t="shared" si="54"/>
        <v/>
      </c>
      <c r="BR96" s="89" t="str">
        <f t="shared" si="55"/>
        <v xml:space="preserve"> </v>
      </c>
      <c r="BS96" s="92" t="str">
        <f t="shared" si="56"/>
        <v xml:space="preserve"> </v>
      </c>
      <c r="BT96" s="92" t="str">
        <f t="shared" si="57"/>
        <v xml:space="preserve"> </v>
      </c>
      <c r="BU96" s="54"/>
      <c r="BV96" s="54"/>
      <c r="BW96" s="28"/>
      <c r="BX96" s="28"/>
      <c r="BY96" s="28"/>
      <c r="BZ96" s="28"/>
      <c r="CA96" s="28"/>
      <c r="CB96" s="28"/>
      <c r="CC96" s="28"/>
      <c r="CD96" s="8"/>
      <c r="CE96" s="8"/>
      <c r="CF96" s="8"/>
    </row>
    <row r="97" spans="1:84" ht="34.5" hidden="1" customHeight="1" x14ac:dyDescent="0.3">
      <c r="A97" s="53">
        <f t="shared" si="58"/>
        <v>84</v>
      </c>
      <c r="B97" s="51"/>
      <c r="C97" s="52"/>
      <c r="D97" s="93"/>
      <c r="E97" s="93"/>
      <c r="F97" s="93"/>
      <c r="G97" s="93"/>
      <c r="H97" s="93"/>
      <c r="I97" s="93"/>
      <c r="J97" s="89" t="str">
        <f>IF(ISBLANK($C97)=TRUE," ",IF(COUNTBLANK(D97:I97)=COLUMNS(D97:I97),0,SUM(D97:I97)*(100-'DATA ENTRY'!$G$10)/SUM($D$13:$I$13)+'DATA ENTRY'!$G$10))</f>
        <v xml:space="preserve"> </v>
      </c>
      <c r="K97" s="90" t="str">
        <f t="shared" si="39"/>
        <v xml:space="preserve"> </v>
      </c>
      <c r="L97" s="93"/>
      <c r="M97" s="93"/>
      <c r="N97" s="93"/>
      <c r="O97" s="93"/>
      <c r="P97" s="93"/>
      <c r="Q97" s="93"/>
      <c r="R97" s="93"/>
      <c r="S97" s="93"/>
      <c r="T97" s="89" t="str">
        <f>IF(ISBLANK($C97)," ",IF(COUNTBLANK(L97:S97)=COLUMNS(L97:S97),0,(SUM(L97:S97)*(100-'DATA ENTRY'!$G$10)/SUM($L$13:$S$13))+'DATA ENTRY'!$G$10))</f>
        <v xml:space="preserve"> </v>
      </c>
      <c r="U97" s="90" t="str">
        <f t="shared" si="40"/>
        <v xml:space="preserve"> </v>
      </c>
      <c r="V97" s="93"/>
      <c r="W97" s="93"/>
      <c r="X97" s="93"/>
      <c r="Y97" s="93"/>
      <c r="Z97" s="93"/>
      <c r="AA97" s="93"/>
      <c r="AB97" s="89" t="str">
        <f>IF(ISBLANK($C97)," ",IF(COUNTBLANK(V97:AA97)=COLUMNS(V97:AA97),0,(SUM(V97:AA97)*(100-'DATA ENTRY'!$G$10)/SUM($V$13:$AA$13))+'DATA ENTRY'!$G$10))</f>
        <v xml:space="preserve"> </v>
      </c>
      <c r="AC97" s="90" t="str">
        <f t="shared" si="41"/>
        <v xml:space="preserve"> </v>
      </c>
      <c r="AD97" s="93"/>
      <c r="AE97" s="89" t="str">
        <f>IF(ISBLANK(C97)," ",IF(ISBLANK(AD97)=TRUE,0,IF(ISTEXT(AD97)=TRUE,LOOKUP(AD97,remarks),(AD97*(100-'DATA ENTRY'!$G$10)/$AD$13)+'DATA ENTRY'!$G$10)))</f>
        <v xml:space="preserve"> </v>
      </c>
      <c r="AF97" s="91" t="str">
        <f t="shared" si="42"/>
        <v xml:space="preserve"> </v>
      </c>
      <c r="AG97" s="92" t="str">
        <f t="shared" si="43"/>
        <v xml:space="preserve"> </v>
      </c>
      <c r="AH97" s="92" t="str">
        <f t="shared" si="44"/>
        <v xml:space="preserve"> </v>
      </c>
      <c r="AI97" s="92" t="str">
        <f t="shared" si="45"/>
        <v xml:space="preserve"> </v>
      </c>
      <c r="AJ97" s="93"/>
      <c r="AK97" s="93"/>
      <c r="AL97" s="93"/>
      <c r="AM97" s="93"/>
      <c r="AN97" s="93"/>
      <c r="AO97" s="93"/>
      <c r="AP97" s="89" t="str">
        <f>IF(ISBLANK($C97)=TRUE," ",IF(COUNTBLANK(AJ97:AO97)=COLUMNS(AJ97:AO97),0,SUM(AJ97:AO97)*(100-'DATA ENTRY'!$G$10)/SUM($AJ$13:$AO$13)+'DATA ENTRY'!$G$10))</f>
        <v xml:space="preserve"> </v>
      </c>
      <c r="AQ97" s="92" t="str">
        <f t="shared" si="46"/>
        <v xml:space="preserve"> </v>
      </c>
      <c r="AR97" s="93"/>
      <c r="AS97" s="93"/>
      <c r="AT97" s="93"/>
      <c r="AU97" s="93"/>
      <c r="AV97" s="93"/>
      <c r="AW97" s="93"/>
      <c r="AX97" s="93"/>
      <c r="AY97" s="93"/>
      <c r="AZ97" s="89" t="str">
        <f>IF(ISBLANK($C97)=TRUE," ",IF(COUNTBLANK(AR97:AY97)=COLUMNS(AR97:AY97),0,(SUM(AR97:AY97)*(100-'DATA ENTRY'!$G$10)/SUM($AR$13:$AY$13))+'DATA ENTRY'!$G$10))</f>
        <v xml:space="preserve"> </v>
      </c>
      <c r="BA97" s="92" t="str">
        <f t="shared" si="47"/>
        <v xml:space="preserve"> </v>
      </c>
      <c r="BB97" s="93"/>
      <c r="BC97" s="93"/>
      <c r="BD97" s="93"/>
      <c r="BE97" s="93"/>
      <c r="BF97" s="93"/>
      <c r="BG97" s="93"/>
      <c r="BH97" s="89" t="str">
        <f>IF(ISBLANK($C97)=TRUE," ",IF(ISTEXT(AD97)=TRUE,AD97,IF(COUNTBLANK(BB97:BG97)=COLUMNS(BB97:BG97),0,(SUM(BB97:BG97)*(100-'DATA ENTRY'!$G$10)/SUM($BB$13:$BG$13))+'DATA ENTRY'!$G$10)))</f>
        <v xml:space="preserve"> </v>
      </c>
      <c r="BI97" s="92" t="str">
        <f t="shared" si="48"/>
        <v xml:space="preserve"> </v>
      </c>
      <c r="BJ97" s="93"/>
      <c r="BK97" s="89" t="str">
        <f>IF(ISBLANK(C97)=TRUE," ",IF(ISTEXT(AD97)=TRUE,AD97,IF(ISBLANK(BJ97),0,IF(ISTEXT(BJ97)=TRUE,LOOKUP(BJ97,remarks),(BJ97*(100-'DATA ENTRY'!$G$10)/$BJ$13)+'DATA ENTRY'!$G$10))))</f>
        <v xml:space="preserve"> </v>
      </c>
      <c r="BL97" s="92" t="str">
        <f t="shared" si="49"/>
        <v xml:space="preserve"> </v>
      </c>
      <c r="BM97" s="92" t="str">
        <f t="shared" si="50"/>
        <v/>
      </c>
      <c r="BN97" s="92" t="str">
        <f t="shared" si="51"/>
        <v xml:space="preserve"> </v>
      </c>
      <c r="BO97" s="92" t="str">
        <f t="shared" si="52"/>
        <v xml:space="preserve"> </v>
      </c>
      <c r="BP97" s="92" t="str">
        <f t="shared" si="53"/>
        <v xml:space="preserve"> </v>
      </c>
      <c r="BQ97" s="92" t="str">
        <f t="shared" si="54"/>
        <v/>
      </c>
      <c r="BR97" s="89" t="str">
        <f t="shared" si="55"/>
        <v xml:space="preserve"> </v>
      </c>
      <c r="BS97" s="92" t="str">
        <f t="shared" si="56"/>
        <v xml:space="preserve"> </v>
      </c>
      <c r="BT97" s="92" t="str">
        <f t="shared" si="57"/>
        <v xml:space="preserve"> </v>
      </c>
      <c r="BU97" s="54"/>
      <c r="BV97" s="54"/>
      <c r="BW97" s="28"/>
      <c r="BX97" s="28"/>
      <c r="BY97" s="28"/>
      <c r="BZ97" s="28"/>
      <c r="CA97" s="28"/>
      <c r="CB97" s="28"/>
      <c r="CC97" s="28"/>
      <c r="CD97" s="8"/>
      <c r="CE97" s="8"/>
      <c r="CF97" s="8"/>
    </row>
    <row r="98" spans="1:84" ht="34.5" hidden="1" customHeight="1" x14ac:dyDescent="0.3">
      <c r="A98" s="53">
        <f t="shared" si="58"/>
        <v>85</v>
      </c>
      <c r="B98" s="51"/>
      <c r="C98" s="52"/>
      <c r="D98" s="93"/>
      <c r="E98" s="93"/>
      <c r="F98" s="93"/>
      <c r="G98" s="93"/>
      <c r="H98" s="93"/>
      <c r="I98" s="93"/>
      <c r="J98" s="89" t="str">
        <f>IF(ISBLANK($C98)=TRUE," ",IF(COUNTBLANK(D98:I98)=COLUMNS(D98:I98),0,SUM(D98:I98)*(100-'DATA ENTRY'!$G$10)/SUM($D$13:$I$13)+'DATA ENTRY'!$G$10))</f>
        <v xml:space="preserve"> </v>
      </c>
      <c r="K98" s="90" t="str">
        <f t="shared" si="39"/>
        <v xml:space="preserve"> </v>
      </c>
      <c r="L98" s="93"/>
      <c r="M98" s="93"/>
      <c r="N98" s="93"/>
      <c r="O98" s="93"/>
      <c r="P98" s="93"/>
      <c r="Q98" s="93"/>
      <c r="R98" s="93"/>
      <c r="S98" s="93"/>
      <c r="T98" s="89" t="str">
        <f>IF(ISBLANK($C98)," ",IF(COUNTBLANK(L98:S98)=COLUMNS(L98:S98),0,(SUM(L98:S98)*(100-'DATA ENTRY'!$G$10)/SUM($L$13:$S$13))+'DATA ENTRY'!$G$10))</f>
        <v xml:space="preserve"> </v>
      </c>
      <c r="U98" s="90" t="str">
        <f t="shared" si="40"/>
        <v xml:space="preserve"> </v>
      </c>
      <c r="V98" s="93"/>
      <c r="W98" s="93"/>
      <c r="X98" s="93"/>
      <c r="Y98" s="93"/>
      <c r="Z98" s="93"/>
      <c r="AA98" s="93"/>
      <c r="AB98" s="89" t="str">
        <f>IF(ISBLANK($C98)," ",IF(COUNTBLANK(V98:AA98)=COLUMNS(V98:AA98),0,(SUM(V98:AA98)*(100-'DATA ENTRY'!$G$10)/SUM($V$13:$AA$13))+'DATA ENTRY'!$G$10))</f>
        <v xml:space="preserve"> </v>
      </c>
      <c r="AC98" s="90" t="str">
        <f t="shared" si="41"/>
        <v xml:space="preserve"> </v>
      </c>
      <c r="AD98" s="93"/>
      <c r="AE98" s="89" t="str">
        <f>IF(ISBLANK(C98)," ",IF(ISBLANK(AD98)=TRUE,0,IF(ISTEXT(AD98)=TRUE,LOOKUP(AD98,remarks),(AD98*(100-'DATA ENTRY'!$G$10)/$AD$13)+'DATA ENTRY'!$G$10)))</f>
        <v xml:space="preserve"> </v>
      </c>
      <c r="AF98" s="91" t="str">
        <f t="shared" si="42"/>
        <v xml:space="preserve"> </v>
      </c>
      <c r="AG98" s="92" t="str">
        <f t="shared" si="43"/>
        <v xml:space="preserve"> </v>
      </c>
      <c r="AH98" s="92" t="str">
        <f t="shared" si="44"/>
        <v xml:space="preserve"> </v>
      </c>
      <c r="AI98" s="92" t="str">
        <f t="shared" si="45"/>
        <v xml:space="preserve"> </v>
      </c>
      <c r="AJ98" s="93"/>
      <c r="AK98" s="93"/>
      <c r="AL98" s="93"/>
      <c r="AM98" s="93"/>
      <c r="AN98" s="93"/>
      <c r="AO98" s="93"/>
      <c r="AP98" s="89" t="str">
        <f>IF(ISBLANK($C98)=TRUE," ",IF(COUNTBLANK(AJ98:AO98)=COLUMNS(AJ98:AO98),0,SUM(AJ98:AO98)*(100-'DATA ENTRY'!$G$10)/SUM($AJ$13:$AO$13)+'DATA ENTRY'!$G$10))</f>
        <v xml:space="preserve"> </v>
      </c>
      <c r="AQ98" s="92" t="str">
        <f t="shared" si="46"/>
        <v xml:space="preserve"> </v>
      </c>
      <c r="AR98" s="93"/>
      <c r="AS98" s="93"/>
      <c r="AT98" s="93"/>
      <c r="AU98" s="93"/>
      <c r="AV98" s="93"/>
      <c r="AW98" s="93"/>
      <c r="AX98" s="93"/>
      <c r="AY98" s="93"/>
      <c r="AZ98" s="89" t="str">
        <f>IF(ISBLANK($C98)=TRUE," ",IF(COUNTBLANK(AR98:AY98)=COLUMNS(AR98:AY98),0,(SUM(AR98:AY98)*(100-'DATA ENTRY'!$G$10)/SUM($AR$13:$AY$13))+'DATA ENTRY'!$G$10))</f>
        <v xml:space="preserve"> </v>
      </c>
      <c r="BA98" s="92" t="str">
        <f t="shared" si="47"/>
        <v xml:space="preserve"> </v>
      </c>
      <c r="BB98" s="93"/>
      <c r="BC98" s="93"/>
      <c r="BD98" s="93"/>
      <c r="BE98" s="93"/>
      <c r="BF98" s="93"/>
      <c r="BG98" s="93"/>
      <c r="BH98" s="89" t="str">
        <f>IF(ISBLANK($C98)=TRUE," ",IF(ISTEXT(AD98)=TRUE,AD98,IF(COUNTBLANK(BB98:BG98)=COLUMNS(BB98:BG98),0,(SUM(BB98:BG98)*(100-'DATA ENTRY'!$G$10)/SUM($BB$13:$BG$13))+'DATA ENTRY'!$G$10)))</f>
        <v xml:space="preserve"> </v>
      </c>
      <c r="BI98" s="92" t="str">
        <f t="shared" si="48"/>
        <v xml:space="preserve"> </v>
      </c>
      <c r="BJ98" s="93"/>
      <c r="BK98" s="89" t="str">
        <f>IF(ISBLANK(C98)=TRUE," ",IF(ISTEXT(AD98)=TRUE,AD98,IF(ISBLANK(BJ98),0,IF(ISTEXT(BJ98)=TRUE,LOOKUP(BJ98,remarks),(BJ98*(100-'DATA ENTRY'!$G$10)/$BJ$13)+'DATA ENTRY'!$G$10))))</f>
        <v xml:space="preserve"> </v>
      </c>
      <c r="BL98" s="92" t="str">
        <f t="shared" si="49"/>
        <v xml:space="preserve"> </v>
      </c>
      <c r="BM98" s="92" t="str">
        <f t="shared" si="50"/>
        <v/>
      </c>
      <c r="BN98" s="92" t="str">
        <f t="shared" si="51"/>
        <v xml:space="preserve"> </v>
      </c>
      <c r="BO98" s="92" t="str">
        <f t="shared" si="52"/>
        <v xml:space="preserve"> </v>
      </c>
      <c r="BP98" s="92" t="str">
        <f t="shared" si="53"/>
        <v xml:space="preserve"> </v>
      </c>
      <c r="BQ98" s="92" t="str">
        <f t="shared" si="54"/>
        <v/>
      </c>
      <c r="BR98" s="89" t="str">
        <f t="shared" si="55"/>
        <v xml:space="preserve"> </v>
      </c>
      <c r="BS98" s="92" t="str">
        <f t="shared" si="56"/>
        <v xml:space="preserve"> </v>
      </c>
      <c r="BT98" s="92" t="str">
        <f t="shared" si="57"/>
        <v xml:space="preserve"> </v>
      </c>
      <c r="BU98" s="54"/>
      <c r="BV98" s="54"/>
      <c r="BW98" s="28"/>
      <c r="BX98" s="28"/>
      <c r="BY98" s="28"/>
      <c r="BZ98" s="28"/>
      <c r="CA98" s="28"/>
      <c r="CB98" s="28"/>
      <c r="CC98" s="28"/>
      <c r="CD98" s="8"/>
      <c r="CE98" s="8"/>
      <c r="CF98" s="8"/>
    </row>
    <row r="99" spans="1:84" ht="34.5" hidden="1" customHeight="1" x14ac:dyDescent="0.3">
      <c r="A99" s="53">
        <f t="shared" si="58"/>
        <v>86</v>
      </c>
      <c r="B99" s="51"/>
      <c r="C99" s="52"/>
      <c r="D99" s="93"/>
      <c r="E99" s="93"/>
      <c r="F99" s="93"/>
      <c r="G99" s="93"/>
      <c r="H99" s="93"/>
      <c r="I99" s="93"/>
      <c r="J99" s="89" t="str">
        <f>IF(ISBLANK($C99)=TRUE," ",IF(COUNTBLANK(D99:I99)=COLUMNS(D99:I99),0,SUM(D99:I99)*(100-'DATA ENTRY'!$G$10)/SUM($D$13:$I$13)+'DATA ENTRY'!$G$10))</f>
        <v xml:space="preserve"> </v>
      </c>
      <c r="K99" s="90" t="str">
        <f t="shared" si="39"/>
        <v xml:space="preserve"> </v>
      </c>
      <c r="L99" s="93"/>
      <c r="M99" s="93"/>
      <c r="N99" s="93"/>
      <c r="O99" s="93"/>
      <c r="P99" s="93"/>
      <c r="Q99" s="93"/>
      <c r="R99" s="93"/>
      <c r="S99" s="93"/>
      <c r="T99" s="89" t="str">
        <f>IF(ISBLANK($C99)," ",IF(COUNTBLANK(L99:S99)=COLUMNS(L99:S99),0,(SUM(L99:S99)*(100-'DATA ENTRY'!$G$10)/SUM($L$13:$S$13))+'DATA ENTRY'!$G$10))</f>
        <v xml:space="preserve"> </v>
      </c>
      <c r="U99" s="90" t="str">
        <f t="shared" si="40"/>
        <v xml:space="preserve"> </v>
      </c>
      <c r="V99" s="93"/>
      <c r="W99" s="93"/>
      <c r="X99" s="93"/>
      <c r="Y99" s="93"/>
      <c r="Z99" s="93"/>
      <c r="AA99" s="93"/>
      <c r="AB99" s="89" t="str">
        <f>IF(ISBLANK($C99)," ",IF(COUNTBLANK(V99:AA99)=COLUMNS(V99:AA99),0,(SUM(V99:AA99)*(100-'DATA ENTRY'!$G$10)/SUM($V$13:$AA$13))+'DATA ENTRY'!$G$10))</f>
        <v xml:space="preserve"> </v>
      </c>
      <c r="AC99" s="90" t="str">
        <f t="shared" si="41"/>
        <v xml:space="preserve"> </v>
      </c>
      <c r="AD99" s="93"/>
      <c r="AE99" s="89" t="str">
        <f>IF(ISBLANK(C99)," ",IF(ISBLANK(AD99)=TRUE,0,IF(ISTEXT(AD99)=TRUE,LOOKUP(AD99,remarks),(AD99*(100-'DATA ENTRY'!$G$10)/$AD$13)+'DATA ENTRY'!$G$10)))</f>
        <v xml:space="preserve"> </v>
      </c>
      <c r="AF99" s="91" t="str">
        <f t="shared" si="42"/>
        <v xml:space="preserve"> </v>
      </c>
      <c r="AG99" s="92" t="str">
        <f t="shared" si="43"/>
        <v xml:space="preserve"> </v>
      </c>
      <c r="AH99" s="92" t="str">
        <f t="shared" si="44"/>
        <v xml:space="preserve"> </v>
      </c>
      <c r="AI99" s="92" t="str">
        <f t="shared" si="45"/>
        <v xml:space="preserve"> </v>
      </c>
      <c r="AJ99" s="93"/>
      <c r="AK99" s="93"/>
      <c r="AL99" s="93"/>
      <c r="AM99" s="93"/>
      <c r="AN99" s="93"/>
      <c r="AO99" s="93"/>
      <c r="AP99" s="89" t="str">
        <f>IF(ISBLANK($C99)=TRUE," ",IF(COUNTBLANK(AJ99:AO99)=COLUMNS(AJ99:AO99),0,SUM(AJ99:AO99)*(100-'DATA ENTRY'!$G$10)/SUM($AJ$13:$AO$13)+'DATA ENTRY'!$G$10))</f>
        <v xml:space="preserve"> </v>
      </c>
      <c r="AQ99" s="92" t="str">
        <f t="shared" si="46"/>
        <v xml:space="preserve"> </v>
      </c>
      <c r="AR99" s="93"/>
      <c r="AS99" s="93"/>
      <c r="AT99" s="93"/>
      <c r="AU99" s="93"/>
      <c r="AV99" s="93"/>
      <c r="AW99" s="93"/>
      <c r="AX99" s="93"/>
      <c r="AY99" s="93"/>
      <c r="AZ99" s="89" t="str">
        <f>IF(ISBLANK($C99)=TRUE," ",IF(COUNTBLANK(AR99:AY99)=COLUMNS(AR99:AY99),0,(SUM(AR99:AY99)*(100-'DATA ENTRY'!$G$10)/SUM($AR$13:$AY$13))+'DATA ENTRY'!$G$10))</f>
        <v xml:space="preserve"> </v>
      </c>
      <c r="BA99" s="92" t="str">
        <f t="shared" si="47"/>
        <v xml:space="preserve"> </v>
      </c>
      <c r="BB99" s="93"/>
      <c r="BC99" s="93"/>
      <c r="BD99" s="93"/>
      <c r="BE99" s="93"/>
      <c r="BF99" s="93"/>
      <c r="BG99" s="93"/>
      <c r="BH99" s="89" t="str">
        <f>IF(ISBLANK($C99)=TRUE," ",IF(ISTEXT(AD99)=TRUE,AD99,IF(COUNTBLANK(BB99:BG99)=COLUMNS(BB99:BG99),0,(SUM(BB99:BG99)*(100-'DATA ENTRY'!$G$10)/SUM($BB$13:$BG$13))+'DATA ENTRY'!$G$10)))</f>
        <v xml:space="preserve"> </v>
      </c>
      <c r="BI99" s="92" t="str">
        <f t="shared" si="48"/>
        <v xml:space="preserve"> </v>
      </c>
      <c r="BJ99" s="93"/>
      <c r="BK99" s="89" t="str">
        <f>IF(ISBLANK(C99)=TRUE," ",IF(ISTEXT(AD99)=TRUE,AD99,IF(ISBLANK(BJ99),0,IF(ISTEXT(BJ99)=TRUE,LOOKUP(BJ99,remarks),(BJ99*(100-'DATA ENTRY'!$G$10)/$BJ$13)+'DATA ENTRY'!$G$10))))</f>
        <v xml:space="preserve"> </v>
      </c>
      <c r="BL99" s="92" t="str">
        <f t="shared" si="49"/>
        <v xml:space="preserve"> </v>
      </c>
      <c r="BM99" s="92" t="str">
        <f t="shared" si="50"/>
        <v/>
      </c>
      <c r="BN99" s="92" t="str">
        <f t="shared" si="51"/>
        <v xml:space="preserve"> </v>
      </c>
      <c r="BO99" s="92" t="str">
        <f t="shared" si="52"/>
        <v xml:space="preserve"> </v>
      </c>
      <c r="BP99" s="92" t="str">
        <f t="shared" si="53"/>
        <v xml:space="preserve"> </v>
      </c>
      <c r="BQ99" s="92" t="str">
        <f t="shared" si="54"/>
        <v/>
      </c>
      <c r="BR99" s="89" t="str">
        <f t="shared" si="55"/>
        <v xml:space="preserve"> </v>
      </c>
      <c r="BS99" s="92" t="str">
        <f t="shared" si="56"/>
        <v xml:space="preserve"> </v>
      </c>
      <c r="BT99" s="92" t="str">
        <f t="shared" si="57"/>
        <v xml:space="preserve"> </v>
      </c>
      <c r="BU99" s="54"/>
      <c r="BV99" s="54"/>
      <c r="BW99" s="28"/>
      <c r="BX99" s="28"/>
      <c r="BY99" s="28"/>
      <c r="BZ99" s="28"/>
      <c r="CA99" s="28"/>
      <c r="CB99" s="28"/>
      <c r="CC99" s="28"/>
      <c r="CD99" s="8"/>
      <c r="CE99" s="8"/>
      <c r="CF99" s="8"/>
    </row>
    <row r="100" spans="1:84" ht="34.5" hidden="1" customHeight="1" x14ac:dyDescent="0.3">
      <c r="A100" s="53">
        <f t="shared" si="58"/>
        <v>87</v>
      </c>
      <c r="B100" s="51"/>
      <c r="C100" s="52"/>
      <c r="D100" s="93"/>
      <c r="E100" s="93"/>
      <c r="F100" s="93"/>
      <c r="G100" s="93"/>
      <c r="H100" s="93"/>
      <c r="I100" s="93"/>
      <c r="J100" s="89" t="str">
        <f>IF(ISBLANK($C100)=TRUE," ",IF(COUNTBLANK(D100:I100)=COLUMNS(D100:I100),0,SUM(D100:I100)*(100-'DATA ENTRY'!$G$10)/SUM($D$13:$I$13)+'DATA ENTRY'!$G$10))</f>
        <v xml:space="preserve"> </v>
      </c>
      <c r="K100" s="90" t="str">
        <f t="shared" si="39"/>
        <v xml:space="preserve"> </v>
      </c>
      <c r="L100" s="93"/>
      <c r="M100" s="93"/>
      <c r="N100" s="93"/>
      <c r="O100" s="93"/>
      <c r="P100" s="93"/>
      <c r="Q100" s="93"/>
      <c r="R100" s="93"/>
      <c r="S100" s="93"/>
      <c r="T100" s="89" t="str">
        <f>IF(ISBLANK($C100)," ",IF(COUNTBLANK(L100:S100)=COLUMNS(L100:S100),0,(SUM(L100:S100)*(100-'DATA ENTRY'!$G$10)/SUM($L$13:$S$13))+'DATA ENTRY'!$G$10))</f>
        <v xml:space="preserve"> </v>
      </c>
      <c r="U100" s="90" t="str">
        <f t="shared" si="40"/>
        <v xml:space="preserve"> </v>
      </c>
      <c r="V100" s="93"/>
      <c r="W100" s="93"/>
      <c r="X100" s="93"/>
      <c r="Y100" s="93"/>
      <c r="Z100" s="93"/>
      <c r="AA100" s="93"/>
      <c r="AB100" s="89" t="str">
        <f>IF(ISBLANK($C100)," ",IF(COUNTBLANK(V100:AA100)=COLUMNS(V100:AA100),0,(SUM(V100:AA100)*(100-'DATA ENTRY'!$G$10)/SUM($V$13:$AA$13))+'DATA ENTRY'!$G$10))</f>
        <v xml:space="preserve"> </v>
      </c>
      <c r="AC100" s="90" t="str">
        <f t="shared" si="41"/>
        <v xml:space="preserve"> </v>
      </c>
      <c r="AD100" s="93"/>
      <c r="AE100" s="89" t="str">
        <f>IF(ISBLANK(C100)," ",IF(ISBLANK(AD100)=TRUE,0,IF(ISTEXT(AD100)=TRUE,LOOKUP(AD100,remarks),(AD100*(100-'DATA ENTRY'!$G$10)/$AD$13)+'DATA ENTRY'!$G$10)))</f>
        <v xml:space="preserve"> </v>
      </c>
      <c r="AF100" s="91" t="str">
        <f t="shared" si="42"/>
        <v xml:space="preserve"> </v>
      </c>
      <c r="AG100" s="92" t="str">
        <f t="shared" si="43"/>
        <v xml:space="preserve"> </v>
      </c>
      <c r="AH100" s="92" t="str">
        <f t="shared" si="44"/>
        <v xml:space="preserve"> </v>
      </c>
      <c r="AI100" s="92" t="str">
        <f t="shared" si="45"/>
        <v xml:space="preserve"> </v>
      </c>
      <c r="AJ100" s="93"/>
      <c r="AK100" s="93"/>
      <c r="AL100" s="93"/>
      <c r="AM100" s="93"/>
      <c r="AN100" s="93"/>
      <c r="AO100" s="93"/>
      <c r="AP100" s="89" t="str">
        <f>IF(ISBLANK($C100)=TRUE," ",IF(COUNTBLANK(AJ100:AO100)=COLUMNS(AJ100:AO100),0,SUM(AJ100:AO100)*(100-'DATA ENTRY'!$G$10)/SUM($AJ$13:$AO$13)+'DATA ENTRY'!$G$10))</f>
        <v xml:space="preserve"> </v>
      </c>
      <c r="AQ100" s="92" t="str">
        <f t="shared" si="46"/>
        <v xml:space="preserve"> </v>
      </c>
      <c r="AR100" s="93"/>
      <c r="AS100" s="93"/>
      <c r="AT100" s="93"/>
      <c r="AU100" s="93"/>
      <c r="AV100" s="93"/>
      <c r="AW100" s="93"/>
      <c r="AX100" s="93"/>
      <c r="AY100" s="93"/>
      <c r="AZ100" s="89" t="str">
        <f>IF(ISBLANK($C100)=TRUE," ",IF(COUNTBLANK(AR100:AY100)=COLUMNS(AR100:AY100),0,(SUM(AR100:AY100)*(100-'DATA ENTRY'!$G$10)/SUM($AR$13:$AY$13))+'DATA ENTRY'!$G$10))</f>
        <v xml:space="preserve"> </v>
      </c>
      <c r="BA100" s="92" t="str">
        <f t="shared" si="47"/>
        <v xml:space="preserve"> </v>
      </c>
      <c r="BB100" s="93"/>
      <c r="BC100" s="93"/>
      <c r="BD100" s="93"/>
      <c r="BE100" s="93"/>
      <c r="BF100" s="93"/>
      <c r="BG100" s="93"/>
      <c r="BH100" s="89" t="str">
        <f>IF(ISBLANK($C100)=TRUE," ",IF(ISTEXT(AD100)=TRUE,AD100,IF(COUNTBLANK(BB100:BG100)=COLUMNS(BB100:BG100),0,(SUM(BB100:BG100)*(100-'DATA ENTRY'!$G$10)/SUM($BB$13:$BG$13))+'DATA ENTRY'!$G$10)))</f>
        <v xml:space="preserve"> </v>
      </c>
      <c r="BI100" s="92" t="str">
        <f t="shared" si="48"/>
        <v xml:space="preserve"> </v>
      </c>
      <c r="BJ100" s="93"/>
      <c r="BK100" s="89" t="str">
        <f>IF(ISBLANK(C100)=TRUE," ",IF(ISTEXT(AD100)=TRUE,AD100,IF(ISBLANK(BJ100),0,IF(ISTEXT(BJ100)=TRUE,LOOKUP(BJ100,remarks),(BJ100*(100-'DATA ENTRY'!$G$10)/$BJ$13)+'DATA ENTRY'!$G$10))))</f>
        <v xml:space="preserve"> </v>
      </c>
      <c r="BL100" s="92" t="str">
        <f t="shared" si="49"/>
        <v xml:space="preserve"> </v>
      </c>
      <c r="BM100" s="92" t="str">
        <f t="shared" si="50"/>
        <v/>
      </c>
      <c r="BN100" s="92" t="str">
        <f t="shared" si="51"/>
        <v xml:space="preserve"> </v>
      </c>
      <c r="BO100" s="92" t="str">
        <f t="shared" si="52"/>
        <v xml:space="preserve"> </v>
      </c>
      <c r="BP100" s="92" t="str">
        <f t="shared" si="53"/>
        <v xml:space="preserve"> </v>
      </c>
      <c r="BQ100" s="92" t="str">
        <f t="shared" si="54"/>
        <v/>
      </c>
      <c r="BR100" s="89" t="str">
        <f t="shared" si="55"/>
        <v xml:space="preserve"> </v>
      </c>
      <c r="BS100" s="92" t="str">
        <f t="shared" si="56"/>
        <v xml:space="preserve"> </v>
      </c>
      <c r="BT100" s="92" t="str">
        <f t="shared" si="57"/>
        <v xml:space="preserve"> </v>
      </c>
      <c r="BU100" s="54"/>
      <c r="CA100" s="28"/>
      <c r="CB100" s="28"/>
      <c r="CC100" s="28"/>
      <c r="CD100" s="8"/>
      <c r="CE100" s="8"/>
      <c r="CF100" s="8"/>
    </row>
    <row r="101" spans="1:84" ht="34.5" hidden="1" customHeight="1" x14ac:dyDescent="0.3">
      <c r="A101" s="53">
        <f t="shared" si="58"/>
        <v>88</v>
      </c>
      <c r="B101" s="51"/>
      <c r="C101" s="52"/>
      <c r="D101" s="93"/>
      <c r="E101" s="93"/>
      <c r="F101" s="93"/>
      <c r="G101" s="93"/>
      <c r="H101" s="93"/>
      <c r="I101" s="93"/>
      <c r="J101" s="89" t="str">
        <f>IF(ISBLANK($C101)=TRUE," ",IF(COUNTBLANK(D101:I101)=COLUMNS(D101:I101),0,SUM(D101:I101)*(100-'DATA ENTRY'!$G$10)/SUM($D$13:$I$13)+'DATA ENTRY'!$G$10))</f>
        <v xml:space="preserve"> </v>
      </c>
      <c r="K101" s="90" t="str">
        <f t="shared" si="39"/>
        <v xml:space="preserve"> </v>
      </c>
      <c r="L101" s="93"/>
      <c r="M101" s="93"/>
      <c r="N101" s="93"/>
      <c r="O101" s="93"/>
      <c r="P101" s="93"/>
      <c r="Q101" s="93"/>
      <c r="R101" s="93"/>
      <c r="S101" s="93"/>
      <c r="T101" s="89" t="str">
        <f>IF(ISBLANK($C101)," ",IF(COUNTBLANK(L101:S101)=COLUMNS(L101:S101),0,(SUM(L101:S101)*(100-'DATA ENTRY'!$G$10)/SUM($L$13:$S$13))+'DATA ENTRY'!$G$10))</f>
        <v xml:space="preserve"> </v>
      </c>
      <c r="U101" s="90" t="str">
        <f t="shared" si="40"/>
        <v xml:space="preserve"> </v>
      </c>
      <c r="V101" s="93"/>
      <c r="W101" s="93"/>
      <c r="X101" s="93"/>
      <c r="Y101" s="93"/>
      <c r="Z101" s="93"/>
      <c r="AA101" s="93"/>
      <c r="AB101" s="89" t="str">
        <f>IF(ISBLANK($C101)," ",IF(COUNTBLANK(V101:AA101)=COLUMNS(V101:AA101),0,(SUM(V101:AA101)*(100-'DATA ENTRY'!$G$10)/SUM($V$13:$AA$13))+'DATA ENTRY'!$G$10))</f>
        <v xml:space="preserve"> </v>
      </c>
      <c r="AC101" s="90" t="str">
        <f t="shared" si="41"/>
        <v xml:space="preserve"> </v>
      </c>
      <c r="AD101" s="93"/>
      <c r="AE101" s="89" t="str">
        <f>IF(ISBLANK(C101)," ",IF(ISBLANK(AD101)=TRUE,0,IF(ISTEXT(AD101)=TRUE,LOOKUP(AD101,remarks),(AD101*(100-'DATA ENTRY'!$G$10)/$AD$13)+'DATA ENTRY'!$G$10)))</f>
        <v xml:space="preserve"> </v>
      </c>
      <c r="AF101" s="91" t="str">
        <f t="shared" si="42"/>
        <v xml:space="preserve"> </v>
      </c>
      <c r="AG101" s="92" t="str">
        <f t="shared" si="43"/>
        <v xml:space="preserve"> </v>
      </c>
      <c r="AH101" s="92" t="str">
        <f t="shared" si="44"/>
        <v xml:space="preserve"> </v>
      </c>
      <c r="AI101" s="92" t="str">
        <f t="shared" si="45"/>
        <v xml:space="preserve"> </v>
      </c>
      <c r="AJ101" s="93"/>
      <c r="AK101" s="93"/>
      <c r="AL101" s="93"/>
      <c r="AM101" s="93"/>
      <c r="AN101" s="93"/>
      <c r="AO101" s="93"/>
      <c r="AP101" s="89" t="str">
        <f>IF(ISBLANK($C101)=TRUE," ",IF(COUNTBLANK(AJ101:AO101)=COLUMNS(AJ101:AO101),0,SUM(AJ101:AO101)*(100-'DATA ENTRY'!$G$10)/SUM($AJ$13:$AO$13)+'DATA ENTRY'!$G$10))</f>
        <v xml:space="preserve"> </v>
      </c>
      <c r="AQ101" s="92" t="str">
        <f t="shared" si="46"/>
        <v xml:space="preserve"> </v>
      </c>
      <c r="AR101" s="93"/>
      <c r="AS101" s="93"/>
      <c r="AT101" s="93"/>
      <c r="AU101" s="93"/>
      <c r="AV101" s="93"/>
      <c r="AW101" s="93"/>
      <c r="AX101" s="93"/>
      <c r="AY101" s="93"/>
      <c r="AZ101" s="89" t="str">
        <f>IF(ISBLANK($C101)=TRUE," ",IF(COUNTBLANK(AR101:AY101)=COLUMNS(AR101:AY101),0,(SUM(AR101:AY101)*(100-'DATA ENTRY'!$G$10)/SUM($AR$13:$AY$13))+'DATA ENTRY'!$G$10))</f>
        <v xml:space="preserve"> </v>
      </c>
      <c r="BA101" s="92" t="str">
        <f t="shared" si="47"/>
        <v xml:space="preserve"> </v>
      </c>
      <c r="BB101" s="93"/>
      <c r="BC101" s="93"/>
      <c r="BD101" s="93"/>
      <c r="BE101" s="93"/>
      <c r="BF101" s="93"/>
      <c r="BG101" s="93"/>
      <c r="BH101" s="89" t="str">
        <f>IF(ISBLANK($C101)=TRUE," ",IF(ISTEXT(AD101)=TRUE,AD101,IF(COUNTBLANK(BB101:BG101)=COLUMNS(BB101:BG101),0,(SUM(BB101:BG101)*(100-'DATA ENTRY'!$G$10)/SUM($BB$13:$BG$13))+'DATA ENTRY'!$G$10)))</f>
        <v xml:space="preserve"> </v>
      </c>
      <c r="BI101" s="92" t="str">
        <f t="shared" si="48"/>
        <v xml:space="preserve"> </v>
      </c>
      <c r="BJ101" s="93"/>
      <c r="BK101" s="89" t="str">
        <f>IF(ISBLANK(C101)=TRUE," ",IF(ISTEXT(AD101)=TRUE,AD101,IF(ISBLANK(BJ101),0,IF(ISTEXT(BJ101)=TRUE,LOOKUP(BJ101,remarks),(BJ101*(100-'DATA ENTRY'!$G$10)/$BJ$13)+'DATA ENTRY'!$G$10))))</f>
        <v xml:space="preserve"> </v>
      </c>
      <c r="BL101" s="92" t="str">
        <f t="shared" si="49"/>
        <v xml:space="preserve"> </v>
      </c>
      <c r="BM101" s="92" t="str">
        <f t="shared" si="50"/>
        <v/>
      </c>
      <c r="BN101" s="92" t="str">
        <f t="shared" si="51"/>
        <v xml:space="preserve"> </v>
      </c>
      <c r="BO101" s="92" t="str">
        <f t="shared" si="52"/>
        <v xml:space="preserve"> </v>
      </c>
      <c r="BP101" s="92" t="str">
        <f t="shared" si="53"/>
        <v xml:space="preserve"> </v>
      </c>
      <c r="BQ101" s="92" t="str">
        <f t="shared" si="54"/>
        <v/>
      </c>
      <c r="BR101" s="89" t="str">
        <f t="shared" si="55"/>
        <v xml:space="preserve"> </v>
      </c>
      <c r="BS101" s="92" t="str">
        <f t="shared" si="56"/>
        <v xml:space="preserve"> </v>
      </c>
      <c r="BT101" s="92" t="str">
        <f t="shared" si="57"/>
        <v xml:space="preserve"> </v>
      </c>
      <c r="BU101" s="54"/>
      <c r="CA101" s="28"/>
      <c r="CB101" s="28"/>
      <c r="CC101" s="28"/>
      <c r="CD101" s="8"/>
      <c r="CE101" s="8"/>
      <c r="CF101" s="8"/>
    </row>
    <row r="102" spans="1:84" ht="34.5" hidden="1" customHeight="1" x14ac:dyDescent="0.3">
      <c r="A102" s="53">
        <f t="shared" si="58"/>
        <v>89</v>
      </c>
      <c r="B102" s="51"/>
      <c r="C102" s="52"/>
      <c r="D102" s="93"/>
      <c r="E102" s="93"/>
      <c r="F102" s="93"/>
      <c r="G102" s="93"/>
      <c r="H102" s="93"/>
      <c r="I102" s="93"/>
      <c r="J102" s="89" t="str">
        <f>IF(ISBLANK($C102)=TRUE," ",IF(COUNTBLANK(D102:I102)=COLUMNS(D102:I102),0,SUM(D102:I102)*(100-'DATA ENTRY'!$G$10)/SUM($D$13:$I$13)+'DATA ENTRY'!$G$10))</f>
        <v xml:space="preserve"> </v>
      </c>
      <c r="K102" s="90" t="str">
        <f t="shared" si="39"/>
        <v xml:space="preserve"> </v>
      </c>
      <c r="L102" s="93"/>
      <c r="M102" s="93"/>
      <c r="N102" s="93"/>
      <c r="O102" s="93"/>
      <c r="P102" s="93"/>
      <c r="Q102" s="93"/>
      <c r="R102" s="93"/>
      <c r="S102" s="93"/>
      <c r="T102" s="89" t="str">
        <f>IF(ISBLANK($C102)," ",IF(COUNTBLANK(L102:S102)=COLUMNS(L102:S102),0,(SUM(L102:S102)*(100-'DATA ENTRY'!$G$10)/SUM($L$13:$S$13))+'DATA ENTRY'!$G$10))</f>
        <v xml:space="preserve"> </v>
      </c>
      <c r="U102" s="90" t="str">
        <f t="shared" si="40"/>
        <v xml:space="preserve"> </v>
      </c>
      <c r="V102" s="93"/>
      <c r="W102" s="93"/>
      <c r="X102" s="93"/>
      <c r="Y102" s="93"/>
      <c r="Z102" s="93"/>
      <c r="AA102" s="93"/>
      <c r="AB102" s="89" t="str">
        <f>IF(ISBLANK($C102)," ",IF(COUNTBLANK(V102:AA102)=COLUMNS(V102:AA102),0,(SUM(V102:AA102)*(100-'DATA ENTRY'!$G$10)/SUM($V$13:$AA$13))+'DATA ENTRY'!$G$10))</f>
        <v xml:space="preserve"> </v>
      </c>
      <c r="AC102" s="90" t="str">
        <f t="shared" si="41"/>
        <v xml:space="preserve"> </v>
      </c>
      <c r="AD102" s="93"/>
      <c r="AE102" s="89" t="str">
        <f>IF(ISBLANK(C102)," ",IF(ISBLANK(AD102)=TRUE,0,IF(ISTEXT(AD102)=TRUE,LOOKUP(AD102,remarks),(AD102*(100-'DATA ENTRY'!$G$10)/$AD$13)+'DATA ENTRY'!$G$10)))</f>
        <v xml:space="preserve"> </v>
      </c>
      <c r="AF102" s="91" t="str">
        <f t="shared" si="42"/>
        <v xml:space="preserve"> </v>
      </c>
      <c r="AG102" s="92" t="str">
        <f t="shared" si="43"/>
        <v xml:space="preserve"> </v>
      </c>
      <c r="AH102" s="92" t="str">
        <f t="shared" si="44"/>
        <v xml:space="preserve"> </v>
      </c>
      <c r="AI102" s="92" t="str">
        <f t="shared" si="45"/>
        <v xml:space="preserve"> </v>
      </c>
      <c r="AJ102" s="93"/>
      <c r="AK102" s="93"/>
      <c r="AL102" s="93"/>
      <c r="AM102" s="93"/>
      <c r="AN102" s="93"/>
      <c r="AO102" s="93"/>
      <c r="AP102" s="89" t="str">
        <f>IF(ISBLANK($C102)=TRUE," ",IF(COUNTBLANK(AJ102:AO102)=COLUMNS(AJ102:AO102),0,SUM(AJ102:AO102)*(100-'DATA ENTRY'!$G$10)/SUM($AJ$13:$AO$13)+'DATA ENTRY'!$G$10))</f>
        <v xml:space="preserve"> </v>
      </c>
      <c r="AQ102" s="92" t="str">
        <f t="shared" si="46"/>
        <v xml:space="preserve"> </v>
      </c>
      <c r="AR102" s="93"/>
      <c r="AS102" s="93"/>
      <c r="AT102" s="93"/>
      <c r="AU102" s="93"/>
      <c r="AV102" s="93"/>
      <c r="AW102" s="93"/>
      <c r="AX102" s="93"/>
      <c r="AY102" s="93"/>
      <c r="AZ102" s="89" t="str">
        <f>IF(ISBLANK($C102)=TRUE," ",IF(COUNTBLANK(AR102:AY102)=COLUMNS(AR102:AY102),0,(SUM(AR102:AY102)*(100-'DATA ENTRY'!$G$10)/SUM($AR$13:$AY$13))+'DATA ENTRY'!$G$10))</f>
        <v xml:space="preserve"> </v>
      </c>
      <c r="BA102" s="92" t="str">
        <f t="shared" si="47"/>
        <v xml:space="preserve"> </v>
      </c>
      <c r="BB102" s="93"/>
      <c r="BC102" s="93"/>
      <c r="BD102" s="93"/>
      <c r="BE102" s="93"/>
      <c r="BF102" s="93"/>
      <c r="BG102" s="93"/>
      <c r="BH102" s="89" t="str">
        <f>IF(ISBLANK($C102)=TRUE," ",IF(ISTEXT(AD102)=TRUE,AD102,IF(COUNTBLANK(BB102:BG102)=COLUMNS(BB102:BG102),0,(SUM(BB102:BG102)*(100-'DATA ENTRY'!$G$10)/SUM($BB$13:$BG$13))+'DATA ENTRY'!$G$10)))</f>
        <v xml:space="preserve"> </v>
      </c>
      <c r="BI102" s="92" t="str">
        <f t="shared" si="48"/>
        <v xml:space="preserve"> </v>
      </c>
      <c r="BJ102" s="93"/>
      <c r="BK102" s="89" t="str">
        <f>IF(ISBLANK(C102)=TRUE," ",IF(ISTEXT(AD102)=TRUE,AD102,IF(ISBLANK(BJ102),0,IF(ISTEXT(BJ102)=TRUE,LOOKUP(BJ102,remarks),(BJ102*(100-'DATA ENTRY'!$G$10)/$BJ$13)+'DATA ENTRY'!$G$10))))</f>
        <v xml:space="preserve"> </v>
      </c>
      <c r="BL102" s="92" t="str">
        <f t="shared" si="49"/>
        <v xml:space="preserve"> </v>
      </c>
      <c r="BM102" s="92" t="str">
        <f t="shared" si="50"/>
        <v/>
      </c>
      <c r="BN102" s="92" t="str">
        <f t="shared" si="51"/>
        <v xml:space="preserve"> </v>
      </c>
      <c r="BO102" s="92" t="str">
        <f t="shared" si="52"/>
        <v xml:space="preserve"> </v>
      </c>
      <c r="BP102" s="92" t="str">
        <f t="shared" si="53"/>
        <v xml:space="preserve"> </v>
      </c>
      <c r="BQ102" s="92" t="str">
        <f t="shared" si="54"/>
        <v/>
      </c>
      <c r="BR102" s="89" t="str">
        <f t="shared" si="55"/>
        <v xml:space="preserve"> </v>
      </c>
      <c r="BS102" s="92" t="str">
        <f t="shared" si="56"/>
        <v xml:space="preserve"> </v>
      </c>
      <c r="BT102" s="92" t="str">
        <f t="shared" si="57"/>
        <v xml:space="preserve"> </v>
      </c>
      <c r="BU102" s="54"/>
      <c r="CA102" s="28"/>
      <c r="CB102" s="28"/>
      <c r="CC102" s="28"/>
      <c r="CD102" s="8"/>
      <c r="CE102" s="8"/>
      <c r="CF102" s="8"/>
    </row>
    <row r="103" spans="1:84" ht="34.5" hidden="1" customHeight="1" x14ac:dyDescent="0.3">
      <c r="A103" s="53">
        <f t="shared" si="58"/>
        <v>90</v>
      </c>
      <c r="B103" s="51"/>
      <c r="C103" s="52"/>
      <c r="D103" s="93"/>
      <c r="E103" s="93"/>
      <c r="F103" s="93"/>
      <c r="G103" s="93"/>
      <c r="H103" s="93"/>
      <c r="I103" s="93"/>
      <c r="J103" s="89" t="str">
        <f>IF(ISBLANK($C103)=TRUE," ",IF(COUNTBLANK(D103:I103)=COLUMNS(D103:I103),0,SUM(D103:I103)*(100-'DATA ENTRY'!$G$10)/SUM($D$13:$I$13)+'DATA ENTRY'!$G$10))</f>
        <v xml:space="preserve"> </v>
      </c>
      <c r="K103" s="90" t="str">
        <f t="shared" si="39"/>
        <v xml:space="preserve"> </v>
      </c>
      <c r="L103" s="93"/>
      <c r="M103" s="93"/>
      <c r="N103" s="93"/>
      <c r="O103" s="93"/>
      <c r="P103" s="93"/>
      <c r="Q103" s="93"/>
      <c r="R103" s="93"/>
      <c r="S103" s="93"/>
      <c r="T103" s="89" t="str">
        <f>IF(ISBLANK($C103)," ",IF(COUNTBLANK(L103:S103)=COLUMNS(L103:S103),0,(SUM(L103:S103)*(100-'DATA ENTRY'!$G$10)/SUM($L$13:$S$13))+'DATA ENTRY'!$G$10))</f>
        <v xml:space="preserve"> </v>
      </c>
      <c r="U103" s="90" t="str">
        <f t="shared" si="40"/>
        <v xml:space="preserve"> </v>
      </c>
      <c r="V103" s="93"/>
      <c r="W103" s="93"/>
      <c r="X103" s="93"/>
      <c r="Y103" s="93"/>
      <c r="Z103" s="93"/>
      <c r="AA103" s="93"/>
      <c r="AB103" s="89" t="str">
        <f>IF(ISBLANK($C103)," ",IF(COUNTBLANK(V103:AA103)=COLUMNS(V103:AA103),0,(SUM(V103:AA103)*(100-'DATA ENTRY'!$G$10)/SUM($V$13:$AA$13))+'DATA ENTRY'!$G$10))</f>
        <v xml:space="preserve"> </v>
      </c>
      <c r="AC103" s="90" t="str">
        <f t="shared" si="41"/>
        <v xml:space="preserve"> </v>
      </c>
      <c r="AD103" s="93"/>
      <c r="AE103" s="89" t="str">
        <f>IF(ISBLANK(C103)," ",IF(ISBLANK(AD103)=TRUE,0,IF(ISTEXT(AD103)=TRUE,LOOKUP(AD103,remarks),(AD103*(100-'DATA ENTRY'!$G$10)/$AD$13)+'DATA ENTRY'!$G$10)))</f>
        <v xml:space="preserve"> </v>
      </c>
      <c r="AF103" s="91" t="str">
        <f t="shared" si="42"/>
        <v xml:space="preserve"> </v>
      </c>
      <c r="AG103" s="92" t="str">
        <f t="shared" si="43"/>
        <v xml:space="preserve"> </v>
      </c>
      <c r="AH103" s="92" t="str">
        <f t="shared" si="44"/>
        <v xml:space="preserve"> </v>
      </c>
      <c r="AI103" s="92" t="str">
        <f t="shared" si="45"/>
        <v xml:space="preserve"> </v>
      </c>
      <c r="AJ103" s="93"/>
      <c r="AK103" s="93"/>
      <c r="AL103" s="93"/>
      <c r="AM103" s="93"/>
      <c r="AN103" s="93"/>
      <c r="AO103" s="93"/>
      <c r="AP103" s="89" t="str">
        <f>IF(ISBLANK($C103)=TRUE," ",IF(COUNTBLANK(AJ103:AO103)=COLUMNS(AJ103:AO103),0,SUM(AJ103:AO103)*(100-'DATA ENTRY'!$G$10)/SUM($AJ$13:$AO$13)+'DATA ENTRY'!$G$10))</f>
        <v xml:space="preserve"> </v>
      </c>
      <c r="AQ103" s="92" t="str">
        <f t="shared" si="46"/>
        <v xml:space="preserve"> </v>
      </c>
      <c r="AR103" s="93"/>
      <c r="AS103" s="93"/>
      <c r="AT103" s="93"/>
      <c r="AU103" s="93"/>
      <c r="AV103" s="93"/>
      <c r="AW103" s="93"/>
      <c r="AX103" s="93"/>
      <c r="AY103" s="93"/>
      <c r="AZ103" s="89" t="str">
        <f>IF(ISBLANK($C103)=TRUE," ",IF(COUNTBLANK(AR103:AY103)=COLUMNS(AR103:AY103),0,(SUM(AR103:AY103)*(100-'DATA ENTRY'!$G$10)/SUM($AR$13:$AY$13))+'DATA ENTRY'!$G$10))</f>
        <v xml:space="preserve"> </v>
      </c>
      <c r="BA103" s="92" t="str">
        <f t="shared" si="47"/>
        <v xml:space="preserve"> </v>
      </c>
      <c r="BB103" s="93"/>
      <c r="BC103" s="93"/>
      <c r="BD103" s="93"/>
      <c r="BE103" s="93"/>
      <c r="BF103" s="93"/>
      <c r="BG103" s="93"/>
      <c r="BH103" s="89" t="str">
        <f>IF(ISBLANK($C103)=TRUE," ",IF(ISTEXT(AD103)=TRUE,AD103,IF(COUNTBLANK(BB103:BG103)=COLUMNS(BB103:BG103),0,(SUM(BB103:BG103)*(100-'DATA ENTRY'!$G$10)/SUM($BB$13:$BG$13))+'DATA ENTRY'!$G$10)))</f>
        <v xml:space="preserve"> </v>
      </c>
      <c r="BI103" s="92" t="str">
        <f t="shared" si="48"/>
        <v xml:space="preserve"> </v>
      </c>
      <c r="BJ103" s="93"/>
      <c r="BK103" s="89" t="str">
        <f>IF(ISBLANK(C103)=TRUE," ",IF(ISTEXT(AD103)=TRUE,AD103,IF(ISBLANK(BJ103),0,IF(ISTEXT(BJ103)=TRUE,LOOKUP(BJ103,remarks),(BJ103*(100-'DATA ENTRY'!$G$10)/$BJ$13)+'DATA ENTRY'!$G$10))))</f>
        <v xml:space="preserve"> </v>
      </c>
      <c r="BL103" s="92" t="str">
        <f t="shared" si="49"/>
        <v xml:space="preserve"> </v>
      </c>
      <c r="BM103" s="92" t="str">
        <f t="shared" si="50"/>
        <v/>
      </c>
      <c r="BN103" s="92" t="str">
        <f t="shared" si="51"/>
        <v xml:space="preserve"> </v>
      </c>
      <c r="BO103" s="92" t="str">
        <f t="shared" si="52"/>
        <v xml:space="preserve"> </v>
      </c>
      <c r="BP103" s="92" t="str">
        <f t="shared" si="53"/>
        <v xml:space="preserve"> </v>
      </c>
      <c r="BQ103" s="92" t="str">
        <f t="shared" si="54"/>
        <v/>
      </c>
      <c r="BR103" s="89" t="str">
        <f t="shared" si="55"/>
        <v xml:space="preserve"> </v>
      </c>
      <c r="BS103" s="92" t="str">
        <f t="shared" si="56"/>
        <v xml:space="preserve"> </v>
      </c>
      <c r="BT103" s="92" t="str">
        <f t="shared" si="57"/>
        <v xml:space="preserve"> </v>
      </c>
      <c r="BU103" s="54"/>
      <c r="CA103" s="28"/>
      <c r="CB103" s="28"/>
      <c r="CC103" s="28"/>
      <c r="CD103" s="8"/>
      <c r="CE103" s="8"/>
      <c r="CF103" s="8"/>
    </row>
    <row r="104" spans="1:84" ht="34.5" hidden="1" customHeight="1" x14ac:dyDescent="0.3">
      <c r="A104" s="53">
        <f t="shared" si="58"/>
        <v>91</v>
      </c>
      <c r="B104" s="51"/>
      <c r="C104" s="52"/>
      <c r="D104" s="93"/>
      <c r="E104" s="93"/>
      <c r="F104" s="93"/>
      <c r="G104" s="93"/>
      <c r="H104" s="93"/>
      <c r="I104" s="93"/>
      <c r="J104" s="89" t="str">
        <f>IF(ISBLANK($C104)=TRUE," ",IF(COUNTBLANK(D104:I104)=COLUMNS(D104:I104),0,SUM(D104:I104)*(100-'DATA ENTRY'!$G$10)/SUM($D$13:$I$13)+'DATA ENTRY'!$G$10))</f>
        <v xml:space="preserve"> </v>
      </c>
      <c r="K104" s="90" t="str">
        <f t="shared" si="39"/>
        <v xml:space="preserve"> </v>
      </c>
      <c r="L104" s="93"/>
      <c r="M104" s="93"/>
      <c r="N104" s="93"/>
      <c r="O104" s="93"/>
      <c r="P104" s="93"/>
      <c r="Q104" s="93"/>
      <c r="R104" s="93"/>
      <c r="S104" s="93"/>
      <c r="T104" s="89" t="str">
        <f>IF(ISBLANK($C104)," ",IF(COUNTBLANK(L104:S104)=COLUMNS(L104:S104),0,(SUM(L104:S104)*(100-'DATA ENTRY'!$G$10)/SUM($L$13:$S$13))+'DATA ENTRY'!$G$10))</f>
        <v xml:space="preserve"> </v>
      </c>
      <c r="U104" s="90" t="str">
        <f t="shared" si="40"/>
        <v xml:space="preserve"> </v>
      </c>
      <c r="V104" s="93"/>
      <c r="W104" s="93"/>
      <c r="X104" s="93"/>
      <c r="Y104" s="93"/>
      <c r="Z104" s="93"/>
      <c r="AA104" s="93"/>
      <c r="AB104" s="89" t="str">
        <f>IF(ISBLANK($C104)," ",IF(COUNTBLANK(V104:AA104)=COLUMNS(V104:AA104),0,(SUM(V104:AA104)*(100-'DATA ENTRY'!$G$10)/SUM($V$13:$AA$13))+'DATA ENTRY'!$G$10))</f>
        <v xml:space="preserve"> </v>
      </c>
      <c r="AC104" s="90" t="str">
        <f t="shared" si="41"/>
        <v xml:space="preserve"> </v>
      </c>
      <c r="AD104" s="93"/>
      <c r="AE104" s="89" t="str">
        <f>IF(ISBLANK(C104)," ",IF(ISBLANK(AD104)=TRUE,0,IF(ISTEXT(AD104)=TRUE,LOOKUP(AD104,remarks),(AD104*(100-'DATA ENTRY'!$G$10)/$AD$13)+'DATA ENTRY'!$G$10)))</f>
        <v xml:space="preserve"> </v>
      </c>
      <c r="AF104" s="91" t="str">
        <f t="shared" si="42"/>
        <v xml:space="preserve"> </v>
      </c>
      <c r="AG104" s="92" t="str">
        <f t="shared" si="43"/>
        <v xml:space="preserve"> </v>
      </c>
      <c r="AH104" s="92" t="str">
        <f t="shared" si="44"/>
        <v xml:space="preserve"> </v>
      </c>
      <c r="AI104" s="92" t="str">
        <f t="shared" si="45"/>
        <v xml:space="preserve"> </v>
      </c>
      <c r="AJ104" s="93"/>
      <c r="AK104" s="93"/>
      <c r="AL104" s="93"/>
      <c r="AM104" s="93"/>
      <c r="AN104" s="93"/>
      <c r="AO104" s="93"/>
      <c r="AP104" s="89" t="str">
        <f>IF(ISBLANK($C104)=TRUE," ",IF(COUNTBLANK(AJ104:AO104)=COLUMNS(AJ104:AO104),0,SUM(AJ104:AO104)*(100-'DATA ENTRY'!$G$10)/SUM($AJ$13:$AO$13)+'DATA ENTRY'!$G$10))</f>
        <v xml:space="preserve"> </v>
      </c>
      <c r="AQ104" s="92" t="str">
        <f t="shared" si="46"/>
        <v xml:space="preserve"> </v>
      </c>
      <c r="AR104" s="93"/>
      <c r="AS104" s="93"/>
      <c r="AT104" s="93"/>
      <c r="AU104" s="93"/>
      <c r="AV104" s="93"/>
      <c r="AW104" s="93"/>
      <c r="AX104" s="93"/>
      <c r="AY104" s="93"/>
      <c r="AZ104" s="89" t="str">
        <f>IF(ISBLANK($C104)=TRUE," ",IF(COUNTBLANK(AR104:AY104)=COLUMNS(AR104:AY104),0,(SUM(AR104:AY104)*(100-'DATA ENTRY'!$G$10)/SUM($AR$13:$AY$13))+'DATA ENTRY'!$G$10))</f>
        <v xml:space="preserve"> </v>
      </c>
      <c r="BA104" s="92" t="str">
        <f t="shared" si="47"/>
        <v xml:space="preserve"> </v>
      </c>
      <c r="BB104" s="93"/>
      <c r="BC104" s="93"/>
      <c r="BD104" s="93"/>
      <c r="BE104" s="93"/>
      <c r="BF104" s="93"/>
      <c r="BG104" s="93"/>
      <c r="BH104" s="89" t="str">
        <f>IF(ISBLANK($C104)=TRUE," ",IF(ISTEXT(AD104)=TRUE,AD104,IF(COUNTBLANK(BB104:BG104)=COLUMNS(BB104:BG104),0,(SUM(BB104:BG104)*(100-'DATA ENTRY'!$G$10)/SUM($BB$13:$BG$13))+'DATA ENTRY'!$G$10)))</f>
        <v xml:space="preserve"> </v>
      </c>
      <c r="BI104" s="92" t="str">
        <f t="shared" si="48"/>
        <v xml:space="preserve"> </v>
      </c>
      <c r="BJ104" s="93"/>
      <c r="BK104" s="89" t="str">
        <f>IF(ISBLANK(C104)=TRUE," ",IF(ISTEXT(AD104)=TRUE,AD104,IF(ISBLANK(BJ104),0,IF(ISTEXT(BJ104)=TRUE,LOOKUP(BJ104,remarks),(BJ104*(100-'DATA ENTRY'!$G$10)/$BJ$13)+'DATA ENTRY'!$G$10))))</f>
        <v xml:space="preserve"> </v>
      </c>
      <c r="BL104" s="92" t="str">
        <f t="shared" si="49"/>
        <v xml:space="preserve"> </v>
      </c>
      <c r="BM104" s="92" t="str">
        <f t="shared" si="50"/>
        <v/>
      </c>
      <c r="BN104" s="92" t="str">
        <f t="shared" si="51"/>
        <v xml:space="preserve"> </v>
      </c>
      <c r="BO104" s="92" t="str">
        <f t="shared" si="52"/>
        <v xml:space="preserve"> </v>
      </c>
      <c r="BP104" s="92" t="str">
        <f t="shared" si="53"/>
        <v xml:space="preserve"> </v>
      </c>
      <c r="BQ104" s="92" t="str">
        <f t="shared" si="54"/>
        <v/>
      </c>
      <c r="BR104" s="89" t="str">
        <f t="shared" si="55"/>
        <v xml:space="preserve"> </v>
      </c>
      <c r="BS104" s="92" t="str">
        <f t="shared" si="56"/>
        <v xml:space="preserve"> </v>
      </c>
      <c r="BT104" s="92" t="str">
        <f t="shared" si="57"/>
        <v xml:space="preserve"> </v>
      </c>
      <c r="BU104" s="54"/>
      <c r="CA104" s="28"/>
      <c r="CB104" s="28"/>
      <c r="CC104" s="28"/>
      <c r="CD104" s="8"/>
      <c r="CE104" s="8"/>
      <c r="CF104" s="8"/>
    </row>
    <row r="105" spans="1:84" ht="34.5" hidden="1" customHeight="1" x14ac:dyDescent="0.3">
      <c r="A105" s="53">
        <f t="shared" si="58"/>
        <v>92</v>
      </c>
      <c r="B105" s="51"/>
      <c r="C105" s="52"/>
      <c r="D105" s="93"/>
      <c r="E105" s="93"/>
      <c r="F105" s="93"/>
      <c r="G105" s="93"/>
      <c r="H105" s="93"/>
      <c r="I105" s="93"/>
      <c r="J105" s="89" t="str">
        <f>IF(ISBLANK($C105)=TRUE," ",IF(COUNTBLANK(D105:I105)=COLUMNS(D105:I105),0,SUM(D105:I105)*(100-'DATA ENTRY'!$G$10)/SUM($D$13:$I$13)+'DATA ENTRY'!$G$10))</f>
        <v xml:space="preserve"> </v>
      </c>
      <c r="K105" s="90" t="str">
        <f t="shared" si="39"/>
        <v xml:space="preserve"> </v>
      </c>
      <c r="L105" s="93"/>
      <c r="M105" s="93"/>
      <c r="N105" s="93"/>
      <c r="O105" s="93"/>
      <c r="P105" s="93"/>
      <c r="Q105" s="93"/>
      <c r="R105" s="93"/>
      <c r="S105" s="93"/>
      <c r="T105" s="89" t="str">
        <f>IF(ISBLANK($C105)," ",IF(COUNTBLANK(L105:S105)=COLUMNS(L105:S105),0,(SUM(L105:S105)*(100-'DATA ENTRY'!$G$10)/SUM($L$13:$S$13))+'DATA ENTRY'!$G$10))</f>
        <v xml:space="preserve"> </v>
      </c>
      <c r="U105" s="90" t="str">
        <f t="shared" si="40"/>
        <v xml:space="preserve"> </v>
      </c>
      <c r="V105" s="93"/>
      <c r="W105" s="93"/>
      <c r="X105" s="93"/>
      <c r="Y105" s="93"/>
      <c r="Z105" s="93"/>
      <c r="AA105" s="93"/>
      <c r="AB105" s="89" t="str">
        <f>IF(ISBLANK($C105)," ",IF(COUNTBLANK(V105:AA105)=COLUMNS(V105:AA105),0,(SUM(V105:AA105)*(100-'DATA ENTRY'!$G$10)/SUM($V$13:$AA$13))+'DATA ENTRY'!$G$10))</f>
        <v xml:space="preserve"> </v>
      </c>
      <c r="AC105" s="90" t="str">
        <f t="shared" si="41"/>
        <v xml:space="preserve"> </v>
      </c>
      <c r="AD105" s="93"/>
      <c r="AE105" s="89" t="str">
        <f>IF(ISBLANK(C105)," ",IF(ISBLANK(AD105)=TRUE,0,IF(ISTEXT(AD105)=TRUE,LOOKUP(AD105,remarks),(AD105*(100-'DATA ENTRY'!$G$10)/$AD$13)+'DATA ENTRY'!$G$10)))</f>
        <v xml:space="preserve"> </v>
      </c>
      <c r="AF105" s="91" t="str">
        <f t="shared" si="42"/>
        <v xml:space="preserve"> </v>
      </c>
      <c r="AG105" s="92" t="str">
        <f t="shared" si="43"/>
        <v xml:space="preserve"> </v>
      </c>
      <c r="AH105" s="92" t="str">
        <f t="shared" si="44"/>
        <v xml:space="preserve"> </v>
      </c>
      <c r="AI105" s="92" t="str">
        <f t="shared" si="45"/>
        <v xml:space="preserve"> </v>
      </c>
      <c r="AJ105" s="93"/>
      <c r="AK105" s="93"/>
      <c r="AL105" s="93"/>
      <c r="AM105" s="93"/>
      <c r="AN105" s="93"/>
      <c r="AO105" s="93"/>
      <c r="AP105" s="89" t="str">
        <f>IF(ISBLANK($C105)=TRUE," ",IF(COUNTBLANK(AJ105:AO105)=COLUMNS(AJ105:AO105),0,SUM(AJ105:AO105)*(100-'DATA ENTRY'!$G$10)/SUM($AJ$13:$AO$13)+'DATA ENTRY'!$G$10))</f>
        <v xml:space="preserve"> </v>
      </c>
      <c r="AQ105" s="92" t="str">
        <f t="shared" si="46"/>
        <v xml:space="preserve"> </v>
      </c>
      <c r="AR105" s="93"/>
      <c r="AS105" s="93"/>
      <c r="AT105" s="93"/>
      <c r="AU105" s="93"/>
      <c r="AV105" s="93"/>
      <c r="AW105" s="93"/>
      <c r="AX105" s="93"/>
      <c r="AY105" s="93"/>
      <c r="AZ105" s="89" t="str">
        <f>IF(ISBLANK($C105)=TRUE," ",IF(COUNTBLANK(AR105:AY105)=COLUMNS(AR105:AY105),0,(SUM(AR105:AY105)*(100-'DATA ENTRY'!$G$10)/SUM($AR$13:$AY$13))+'DATA ENTRY'!$G$10))</f>
        <v xml:space="preserve"> </v>
      </c>
      <c r="BA105" s="92" t="str">
        <f t="shared" si="47"/>
        <v xml:space="preserve"> </v>
      </c>
      <c r="BB105" s="93"/>
      <c r="BC105" s="93"/>
      <c r="BD105" s="93"/>
      <c r="BE105" s="93"/>
      <c r="BF105" s="93"/>
      <c r="BG105" s="93"/>
      <c r="BH105" s="89" t="str">
        <f>IF(ISBLANK($C105)=TRUE," ",IF(ISTEXT(AD105)=TRUE,AD105,IF(COUNTBLANK(BB105:BG105)=COLUMNS(BB105:BG105),0,(SUM(BB105:BG105)*(100-'DATA ENTRY'!$G$10)/SUM($BB$13:$BG$13))+'DATA ENTRY'!$G$10)))</f>
        <v xml:space="preserve"> </v>
      </c>
      <c r="BI105" s="92" t="str">
        <f t="shared" si="48"/>
        <v xml:space="preserve"> </v>
      </c>
      <c r="BJ105" s="93"/>
      <c r="BK105" s="89" t="str">
        <f>IF(ISBLANK(C105)=TRUE," ",IF(ISTEXT(AD105)=TRUE,AD105,IF(ISBLANK(BJ105),0,IF(ISTEXT(BJ105)=TRUE,LOOKUP(BJ105,remarks),(BJ105*(100-'DATA ENTRY'!$G$10)/$BJ$13)+'DATA ENTRY'!$G$10))))</f>
        <v xml:space="preserve"> </v>
      </c>
      <c r="BL105" s="92" t="str">
        <f t="shared" si="49"/>
        <v xml:space="preserve"> </v>
      </c>
      <c r="BM105" s="92" t="str">
        <f t="shared" si="50"/>
        <v/>
      </c>
      <c r="BN105" s="92" t="str">
        <f t="shared" si="51"/>
        <v xml:space="preserve"> </v>
      </c>
      <c r="BO105" s="92" t="str">
        <f t="shared" si="52"/>
        <v xml:space="preserve"> </v>
      </c>
      <c r="BP105" s="92" t="str">
        <f t="shared" si="53"/>
        <v xml:space="preserve"> </v>
      </c>
      <c r="BQ105" s="92" t="str">
        <f t="shared" si="54"/>
        <v/>
      </c>
      <c r="BR105" s="89" t="str">
        <f t="shared" si="55"/>
        <v xml:space="preserve"> </v>
      </c>
      <c r="BS105" s="92" t="str">
        <f t="shared" si="56"/>
        <v xml:space="preserve"> </v>
      </c>
      <c r="BT105" s="92" t="str">
        <f t="shared" si="57"/>
        <v xml:space="preserve"> </v>
      </c>
      <c r="BU105" s="54"/>
      <c r="CA105" s="28"/>
      <c r="CB105" s="28"/>
      <c r="CC105" s="28"/>
      <c r="CD105" s="8"/>
      <c r="CE105" s="8"/>
      <c r="CF105" s="8"/>
    </row>
    <row r="106" spans="1:84" ht="34.5" hidden="1" customHeight="1" x14ac:dyDescent="0.3">
      <c r="A106" s="53">
        <f t="shared" si="58"/>
        <v>93</v>
      </c>
      <c r="B106" s="51"/>
      <c r="C106" s="52"/>
      <c r="D106" s="93"/>
      <c r="E106" s="93"/>
      <c r="F106" s="93"/>
      <c r="G106" s="93"/>
      <c r="H106" s="93"/>
      <c r="I106" s="93"/>
      <c r="J106" s="89" t="str">
        <f>IF(ISBLANK($C106)=TRUE," ",IF(COUNTBLANK(D106:I106)=COLUMNS(D106:I106),0,SUM(D106:I106)*(100-'DATA ENTRY'!$G$10)/SUM($D$13:$I$13)+'DATA ENTRY'!$G$10))</f>
        <v xml:space="preserve"> </v>
      </c>
      <c r="K106" s="90" t="str">
        <f t="shared" si="39"/>
        <v xml:space="preserve"> </v>
      </c>
      <c r="L106" s="93"/>
      <c r="M106" s="93"/>
      <c r="N106" s="93"/>
      <c r="O106" s="93"/>
      <c r="P106" s="93"/>
      <c r="Q106" s="93"/>
      <c r="R106" s="93"/>
      <c r="S106" s="93"/>
      <c r="T106" s="89" t="str">
        <f>IF(ISBLANK($C106)," ",IF(COUNTBLANK(L106:S106)=COLUMNS(L106:S106),0,(SUM(L106:S106)*(100-'DATA ENTRY'!$G$10)/SUM($L$13:$S$13))+'DATA ENTRY'!$G$10))</f>
        <v xml:space="preserve"> </v>
      </c>
      <c r="U106" s="90" t="str">
        <f t="shared" si="40"/>
        <v xml:space="preserve"> </v>
      </c>
      <c r="V106" s="93"/>
      <c r="W106" s="93"/>
      <c r="X106" s="93"/>
      <c r="Y106" s="93"/>
      <c r="Z106" s="93"/>
      <c r="AA106" s="93"/>
      <c r="AB106" s="89" t="str">
        <f>IF(ISBLANK($C106)," ",IF(COUNTBLANK(V106:AA106)=COLUMNS(V106:AA106),0,(SUM(V106:AA106)*(100-'DATA ENTRY'!$G$10)/SUM($V$13:$AA$13))+'DATA ENTRY'!$G$10))</f>
        <v xml:space="preserve"> </v>
      </c>
      <c r="AC106" s="90" t="str">
        <f t="shared" si="41"/>
        <v xml:space="preserve"> </v>
      </c>
      <c r="AD106" s="93"/>
      <c r="AE106" s="89" t="str">
        <f>IF(ISBLANK(C106)," ",IF(ISBLANK(AD106)=TRUE,0,IF(ISTEXT(AD106)=TRUE,LOOKUP(AD106,remarks),(AD106*(100-'DATA ENTRY'!$G$10)/$AD$13)+'DATA ENTRY'!$G$10)))</f>
        <v xml:space="preserve"> </v>
      </c>
      <c r="AF106" s="91" t="str">
        <f t="shared" si="42"/>
        <v xml:space="preserve"> </v>
      </c>
      <c r="AG106" s="92" t="str">
        <f t="shared" si="43"/>
        <v xml:space="preserve"> </v>
      </c>
      <c r="AH106" s="92" t="str">
        <f t="shared" si="44"/>
        <v xml:space="preserve"> </v>
      </c>
      <c r="AI106" s="92" t="str">
        <f t="shared" si="45"/>
        <v xml:space="preserve"> </v>
      </c>
      <c r="AJ106" s="93"/>
      <c r="AK106" s="93"/>
      <c r="AL106" s="93"/>
      <c r="AM106" s="93"/>
      <c r="AN106" s="93"/>
      <c r="AO106" s="93"/>
      <c r="AP106" s="89" t="str">
        <f>IF(ISBLANK($C106)=TRUE," ",IF(COUNTBLANK(AJ106:AO106)=COLUMNS(AJ106:AO106),0,SUM(AJ106:AO106)*(100-'DATA ENTRY'!$G$10)/SUM($AJ$13:$AO$13)+'DATA ENTRY'!$G$10))</f>
        <v xml:space="preserve"> </v>
      </c>
      <c r="AQ106" s="92" t="str">
        <f t="shared" si="46"/>
        <v xml:space="preserve"> </v>
      </c>
      <c r="AR106" s="93"/>
      <c r="AS106" s="93"/>
      <c r="AT106" s="93"/>
      <c r="AU106" s="93"/>
      <c r="AV106" s="93"/>
      <c r="AW106" s="93"/>
      <c r="AX106" s="93"/>
      <c r="AY106" s="93"/>
      <c r="AZ106" s="89" t="str">
        <f>IF(ISBLANK($C106)=TRUE," ",IF(COUNTBLANK(AR106:AY106)=COLUMNS(AR106:AY106),0,(SUM(AR106:AY106)*(100-'DATA ENTRY'!$G$10)/SUM($AR$13:$AY$13))+'DATA ENTRY'!$G$10))</f>
        <v xml:space="preserve"> </v>
      </c>
      <c r="BA106" s="92" t="str">
        <f t="shared" si="47"/>
        <v xml:space="preserve"> </v>
      </c>
      <c r="BB106" s="93"/>
      <c r="BC106" s="93"/>
      <c r="BD106" s="93"/>
      <c r="BE106" s="93"/>
      <c r="BF106" s="93"/>
      <c r="BG106" s="93"/>
      <c r="BH106" s="89" t="str">
        <f>IF(ISBLANK($C106)=TRUE," ",IF(ISTEXT(AD106)=TRUE,AD106,IF(COUNTBLANK(BB106:BG106)=COLUMNS(BB106:BG106),0,(SUM(BB106:BG106)*(100-'DATA ENTRY'!$G$10)/SUM($BB$13:$BG$13))+'DATA ENTRY'!$G$10)))</f>
        <v xml:space="preserve"> </v>
      </c>
      <c r="BI106" s="92" t="str">
        <f t="shared" si="48"/>
        <v xml:space="preserve"> </v>
      </c>
      <c r="BJ106" s="93"/>
      <c r="BK106" s="89" t="str">
        <f>IF(ISBLANK(C106)=TRUE," ",IF(ISTEXT(AD106)=TRUE,AD106,IF(ISBLANK(BJ106),0,IF(ISTEXT(BJ106)=TRUE,LOOKUP(BJ106,remarks),(BJ106*(100-'DATA ENTRY'!$G$10)/$BJ$13)+'DATA ENTRY'!$G$10))))</f>
        <v xml:space="preserve"> </v>
      </c>
      <c r="BL106" s="92" t="str">
        <f t="shared" si="49"/>
        <v xml:space="preserve"> </v>
      </c>
      <c r="BM106" s="92" t="str">
        <f t="shared" si="50"/>
        <v/>
      </c>
      <c r="BN106" s="92" t="str">
        <f t="shared" si="51"/>
        <v xml:space="preserve"> </v>
      </c>
      <c r="BO106" s="92" t="str">
        <f t="shared" si="52"/>
        <v xml:space="preserve"> </v>
      </c>
      <c r="BP106" s="92" t="str">
        <f t="shared" si="53"/>
        <v xml:space="preserve"> </v>
      </c>
      <c r="BQ106" s="92" t="str">
        <f t="shared" si="54"/>
        <v/>
      </c>
      <c r="BR106" s="89" t="str">
        <f t="shared" si="55"/>
        <v xml:space="preserve"> </v>
      </c>
      <c r="BS106" s="92" t="str">
        <f t="shared" si="56"/>
        <v xml:space="preserve"> </v>
      </c>
      <c r="BT106" s="92" t="str">
        <f t="shared" si="57"/>
        <v xml:space="preserve"> </v>
      </c>
      <c r="BU106" s="54"/>
      <c r="CA106" s="28"/>
      <c r="CB106" s="28"/>
      <c r="CC106" s="28"/>
      <c r="CD106" s="8"/>
      <c r="CE106" s="8"/>
      <c r="CF106" s="8"/>
    </row>
    <row r="107" spans="1:84" ht="34.5" hidden="1" customHeight="1" x14ac:dyDescent="0.3">
      <c r="A107" s="53">
        <f t="shared" si="58"/>
        <v>94</v>
      </c>
      <c r="B107" s="51"/>
      <c r="C107" s="52"/>
      <c r="D107" s="93"/>
      <c r="E107" s="93"/>
      <c r="F107" s="93"/>
      <c r="G107" s="93"/>
      <c r="H107" s="93"/>
      <c r="I107" s="93"/>
      <c r="J107" s="89" t="str">
        <f>IF(ISBLANK($C107)=TRUE," ",IF(COUNTBLANK(D107:I107)=COLUMNS(D107:I107),0,SUM(D107:I107)*(100-'DATA ENTRY'!$G$10)/SUM($D$13:$I$13)+'DATA ENTRY'!$G$10))</f>
        <v xml:space="preserve"> </v>
      </c>
      <c r="K107" s="90" t="str">
        <f t="shared" si="39"/>
        <v xml:space="preserve"> </v>
      </c>
      <c r="L107" s="93"/>
      <c r="M107" s="93"/>
      <c r="N107" s="93"/>
      <c r="O107" s="93"/>
      <c r="P107" s="93"/>
      <c r="Q107" s="93"/>
      <c r="R107" s="93"/>
      <c r="S107" s="93"/>
      <c r="T107" s="89" t="str">
        <f>IF(ISBLANK($C107)," ",IF(COUNTBLANK(L107:S107)=COLUMNS(L107:S107),0,(SUM(L107:S107)*(100-'DATA ENTRY'!$G$10)/SUM($L$13:$S$13))+'DATA ENTRY'!$G$10))</f>
        <v xml:space="preserve"> </v>
      </c>
      <c r="U107" s="90" t="str">
        <f t="shared" si="40"/>
        <v xml:space="preserve"> </v>
      </c>
      <c r="V107" s="93"/>
      <c r="W107" s="93"/>
      <c r="X107" s="93"/>
      <c r="Y107" s="93"/>
      <c r="Z107" s="93"/>
      <c r="AA107" s="93"/>
      <c r="AB107" s="89" t="str">
        <f>IF(ISBLANK($C107)," ",IF(COUNTBLANK(V107:AA107)=COLUMNS(V107:AA107),0,(SUM(V107:AA107)*(100-'DATA ENTRY'!$G$10)/SUM($V$13:$AA$13))+'DATA ENTRY'!$G$10))</f>
        <v xml:space="preserve"> </v>
      </c>
      <c r="AC107" s="90" t="str">
        <f t="shared" si="41"/>
        <v xml:space="preserve"> </v>
      </c>
      <c r="AD107" s="93"/>
      <c r="AE107" s="89" t="str">
        <f>IF(ISBLANK(C107)," ",IF(ISBLANK(AD107)=TRUE,0,IF(ISTEXT(AD107)=TRUE,LOOKUP(AD107,remarks),(AD107*(100-'DATA ENTRY'!$G$10)/$AD$13)+'DATA ENTRY'!$G$10)))</f>
        <v xml:space="preserve"> </v>
      </c>
      <c r="AF107" s="91" t="str">
        <f t="shared" si="42"/>
        <v xml:space="preserve"> </v>
      </c>
      <c r="AG107" s="92" t="str">
        <f t="shared" si="43"/>
        <v xml:space="preserve"> </v>
      </c>
      <c r="AH107" s="92" t="str">
        <f t="shared" si="44"/>
        <v xml:space="preserve"> </v>
      </c>
      <c r="AI107" s="92" t="str">
        <f t="shared" si="45"/>
        <v xml:space="preserve"> </v>
      </c>
      <c r="AJ107" s="93"/>
      <c r="AK107" s="93"/>
      <c r="AL107" s="93"/>
      <c r="AM107" s="93"/>
      <c r="AN107" s="93"/>
      <c r="AO107" s="93"/>
      <c r="AP107" s="89" t="str">
        <f>IF(ISBLANK($C107)=TRUE," ",IF(COUNTBLANK(AJ107:AO107)=COLUMNS(AJ107:AO107),0,SUM(AJ107:AO107)*(100-'DATA ENTRY'!$G$10)/SUM($AJ$13:$AO$13)+'DATA ENTRY'!$G$10))</f>
        <v xml:space="preserve"> </v>
      </c>
      <c r="AQ107" s="92" t="str">
        <f t="shared" si="46"/>
        <v xml:space="preserve"> </v>
      </c>
      <c r="AR107" s="93"/>
      <c r="AS107" s="93"/>
      <c r="AT107" s="93"/>
      <c r="AU107" s="93"/>
      <c r="AV107" s="93"/>
      <c r="AW107" s="93"/>
      <c r="AX107" s="93"/>
      <c r="AY107" s="93"/>
      <c r="AZ107" s="89" t="str">
        <f>IF(ISBLANK($C107)=TRUE," ",IF(COUNTBLANK(AR107:AY107)=COLUMNS(AR107:AY107),0,(SUM(AR107:AY107)*(100-'DATA ENTRY'!$G$10)/SUM($AR$13:$AY$13))+'DATA ENTRY'!$G$10))</f>
        <v xml:space="preserve"> </v>
      </c>
      <c r="BA107" s="92" t="str">
        <f t="shared" si="47"/>
        <v xml:space="preserve"> </v>
      </c>
      <c r="BB107" s="93"/>
      <c r="BC107" s="93"/>
      <c r="BD107" s="93"/>
      <c r="BE107" s="93"/>
      <c r="BF107" s="93"/>
      <c r="BG107" s="93"/>
      <c r="BH107" s="89" t="str">
        <f>IF(ISBLANK($C107)=TRUE," ",IF(ISTEXT(AD107)=TRUE,AD107,IF(COUNTBLANK(BB107:BG107)=COLUMNS(BB107:BG107),0,(SUM(BB107:BG107)*(100-'DATA ENTRY'!$G$10)/SUM($BB$13:$BG$13))+'DATA ENTRY'!$G$10)))</f>
        <v xml:space="preserve"> </v>
      </c>
      <c r="BI107" s="92" t="str">
        <f t="shared" si="48"/>
        <v xml:space="preserve"> </v>
      </c>
      <c r="BJ107" s="93"/>
      <c r="BK107" s="89" t="str">
        <f>IF(ISBLANK(C107)=TRUE," ",IF(ISTEXT(AD107)=TRUE,AD107,IF(ISBLANK(BJ107),0,IF(ISTEXT(BJ107)=TRUE,LOOKUP(BJ107,remarks),(BJ107*(100-'DATA ENTRY'!$G$10)/$BJ$13)+'DATA ENTRY'!$G$10))))</f>
        <v xml:space="preserve"> </v>
      </c>
      <c r="BL107" s="92" t="str">
        <f t="shared" si="49"/>
        <v xml:space="preserve"> </v>
      </c>
      <c r="BM107" s="92" t="str">
        <f t="shared" si="50"/>
        <v/>
      </c>
      <c r="BN107" s="92" t="str">
        <f t="shared" si="51"/>
        <v xml:space="preserve"> </v>
      </c>
      <c r="BO107" s="92" t="str">
        <f t="shared" si="52"/>
        <v xml:space="preserve"> </v>
      </c>
      <c r="BP107" s="92" t="str">
        <f t="shared" si="53"/>
        <v xml:space="preserve"> </v>
      </c>
      <c r="BQ107" s="92" t="str">
        <f t="shared" si="54"/>
        <v/>
      </c>
      <c r="BR107" s="89" t="str">
        <f t="shared" si="55"/>
        <v xml:space="preserve"> </v>
      </c>
      <c r="BS107" s="92" t="str">
        <f t="shared" si="56"/>
        <v xml:space="preserve"> </v>
      </c>
      <c r="BT107" s="92" t="str">
        <f t="shared" si="57"/>
        <v xml:space="preserve"> </v>
      </c>
      <c r="BU107" s="54"/>
      <c r="CA107" s="28"/>
      <c r="CB107" s="28"/>
      <c r="CC107" s="28"/>
      <c r="CD107" s="8"/>
      <c r="CE107" s="8"/>
      <c r="CF107" s="8"/>
    </row>
    <row r="108" spans="1:84" ht="34.5" hidden="1" customHeight="1" x14ac:dyDescent="0.3">
      <c r="A108" s="53">
        <f t="shared" si="58"/>
        <v>95</v>
      </c>
      <c r="B108" s="51"/>
      <c r="C108" s="52"/>
      <c r="D108" s="93"/>
      <c r="E108" s="93"/>
      <c r="F108" s="93"/>
      <c r="G108" s="93"/>
      <c r="H108" s="93"/>
      <c r="I108" s="93"/>
      <c r="J108" s="89" t="str">
        <f>IF(ISBLANK($C108)=TRUE," ",IF(COUNTBLANK(D108:I108)=COLUMNS(D108:I108),0,SUM(D108:I108)*(100-'DATA ENTRY'!$G$10)/SUM($D$13:$I$13)+'DATA ENTRY'!$G$10))</f>
        <v xml:space="preserve"> </v>
      </c>
      <c r="K108" s="90" t="str">
        <f t="shared" si="39"/>
        <v xml:space="preserve"> </v>
      </c>
      <c r="L108" s="93"/>
      <c r="M108" s="93"/>
      <c r="N108" s="93"/>
      <c r="O108" s="93"/>
      <c r="P108" s="93"/>
      <c r="Q108" s="93"/>
      <c r="R108" s="93"/>
      <c r="S108" s="93"/>
      <c r="T108" s="89" t="str">
        <f>IF(ISBLANK($C108)," ",IF(COUNTBLANK(L108:S108)=COLUMNS(L108:S108),0,(SUM(L108:S108)*(100-'DATA ENTRY'!$G$10)/SUM($L$13:$S$13))+'DATA ENTRY'!$G$10))</f>
        <v xml:space="preserve"> </v>
      </c>
      <c r="U108" s="90" t="str">
        <f t="shared" si="40"/>
        <v xml:space="preserve"> </v>
      </c>
      <c r="V108" s="93"/>
      <c r="W108" s="93"/>
      <c r="X108" s="93"/>
      <c r="Y108" s="93"/>
      <c r="Z108" s="93"/>
      <c r="AA108" s="93"/>
      <c r="AB108" s="89" t="str">
        <f>IF(ISBLANK($C108)," ",IF(COUNTBLANK(V108:AA108)=COLUMNS(V108:AA108),0,(SUM(V108:AA108)*(100-'DATA ENTRY'!$G$10)/SUM($V$13:$AA$13))+'DATA ENTRY'!$G$10))</f>
        <v xml:space="preserve"> </v>
      </c>
      <c r="AC108" s="90" t="str">
        <f t="shared" si="41"/>
        <v xml:space="preserve"> </v>
      </c>
      <c r="AD108" s="93"/>
      <c r="AE108" s="89" t="str">
        <f>IF(ISBLANK(C108)," ",IF(ISBLANK(AD108)=TRUE,0,IF(ISTEXT(AD108)=TRUE,LOOKUP(AD108,remarks),(AD108*(100-'DATA ENTRY'!$G$10)/$AD$13)+'DATA ENTRY'!$G$10)))</f>
        <v xml:space="preserve"> </v>
      </c>
      <c r="AF108" s="91" t="str">
        <f t="shared" si="42"/>
        <v xml:space="preserve"> </v>
      </c>
      <c r="AG108" s="92" t="str">
        <f t="shared" si="43"/>
        <v xml:space="preserve"> </v>
      </c>
      <c r="AH108" s="92" t="str">
        <f t="shared" si="44"/>
        <v xml:space="preserve"> </v>
      </c>
      <c r="AI108" s="92" t="str">
        <f t="shared" si="45"/>
        <v xml:space="preserve"> </v>
      </c>
      <c r="AJ108" s="93"/>
      <c r="AK108" s="93"/>
      <c r="AL108" s="93"/>
      <c r="AM108" s="93"/>
      <c r="AN108" s="93"/>
      <c r="AO108" s="93"/>
      <c r="AP108" s="89" t="str">
        <f>IF(ISBLANK($C108)=TRUE," ",IF(COUNTBLANK(AJ108:AO108)=COLUMNS(AJ108:AO108),0,SUM(AJ108:AO108)*(100-'DATA ENTRY'!$G$10)/SUM($AJ$13:$AO$13)+'DATA ENTRY'!$G$10))</f>
        <v xml:space="preserve"> </v>
      </c>
      <c r="AQ108" s="92" t="str">
        <f t="shared" si="46"/>
        <v xml:space="preserve"> </v>
      </c>
      <c r="AR108" s="93"/>
      <c r="AS108" s="93"/>
      <c r="AT108" s="93"/>
      <c r="AU108" s="93"/>
      <c r="AV108" s="93"/>
      <c r="AW108" s="93"/>
      <c r="AX108" s="93"/>
      <c r="AY108" s="93"/>
      <c r="AZ108" s="89" t="str">
        <f>IF(ISBLANK($C108)=TRUE," ",IF(COUNTBLANK(AR108:AY108)=COLUMNS(AR108:AY108),0,(SUM(AR108:AY108)*(100-'DATA ENTRY'!$G$10)/SUM($AR$13:$AY$13))+'DATA ENTRY'!$G$10))</f>
        <v xml:space="preserve"> </v>
      </c>
      <c r="BA108" s="92" t="str">
        <f t="shared" si="47"/>
        <v xml:space="preserve"> </v>
      </c>
      <c r="BB108" s="93"/>
      <c r="BC108" s="93"/>
      <c r="BD108" s="93"/>
      <c r="BE108" s="93"/>
      <c r="BF108" s="93"/>
      <c r="BG108" s="93"/>
      <c r="BH108" s="89" t="str">
        <f>IF(ISBLANK($C108)=TRUE," ",IF(ISTEXT(AD108)=TRUE,AD108,IF(COUNTBLANK(BB108:BG108)=COLUMNS(BB108:BG108),0,(SUM(BB108:BG108)*(100-'DATA ENTRY'!$G$10)/SUM($BB$13:$BG$13))+'DATA ENTRY'!$G$10)))</f>
        <v xml:space="preserve"> </v>
      </c>
      <c r="BI108" s="92" t="str">
        <f t="shared" si="48"/>
        <v xml:space="preserve"> </v>
      </c>
      <c r="BJ108" s="93"/>
      <c r="BK108" s="89" t="str">
        <f>IF(ISBLANK(C108)=TRUE," ",IF(ISTEXT(AD108)=TRUE,AD108,IF(ISBLANK(BJ108),0,IF(ISTEXT(BJ108)=TRUE,LOOKUP(BJ108,remarks),(BJ108*(100-'DATA ENTRY'!$G$10)/$BJ$13)+'DATA ENTRY'!$G$10))))</f>
        <v xml:space="preserve"> </v>
      </c>
      <c r="BL108" s="92" t="str">
        <f t="shared" si="49"/>
        <v xml:space="preserve"> </v>
      </c>
      <c r="BM108" s="92" t="str">
        <f t="shared" si="50"/>
        <v/>
      </c>
      <c r="BN108" s="92" t="str">
        <f t="shared" si="51"/>
        <v xml:space="preserve"> </v>
      </c>
      <c r="BO108" s="92" t="str">
        <f t="shared" si="52"/>
        <v xml:space="preserve"> </v>
      </c>
      <c r="BP108" s="92" t="str">
        <f t="shared" si="53"/>
        <v xml:space="preserve"> </v>
      </c>
      <c r="BQ108" s="92" t="str">
        <f t="shared" si="54"/>
        <v/>
      </c>
      <c r="BR108" s="89" t="str">
        <f t="shared" si="55"/>
        <v xml:space="preserve"> </v>
      </c>
      <c r="BS108" s="92" t="str">
        <f t="shared" si="56"/>
        <v xml:space="preserve"> </v>
      </c>
      <c r="BT108" s="92" t="str">
        <f t="shared" si="57"/>
        <v xml:space="preserve"> </v>
      </c>
      <c r="BU108" s="54"/>
      <c r="CA108" s="28"/>
      <c r="CB108" s="28"/>
      <c r="CC108" s="28"/>
      <c r="CD108" s="8"/>
      <c r="CE108" s="8"/>
      <c r="CF108" s="8"/>
    </row>
    <row r="109" spans="1:84" ht="34.5" hidden="1" customHeight="1" x14ac:dyDescent="0.3">
      <c r="A109" s="53">
        <f t="shared" si="58"/>
        <v>96</v>
      </c>
      <c r="B109" s="51"/>
      <c r="C109" s="52"/>
      <c r="D109" s="93"/>
      <c r="E109" s="93"/>
      <c r="F109" s="93"/>
      <c r="G109" s="93"/>
      <c r="H109" s="93"/>
      <c r="I109" s="93"/>
      <c r="J109" s="89" t="str">
        <f>IF(ISBLANK($C109)=TRUE," ",IF(COUNTBLANK(D109:I109)=COLUMNS(D109:I109),0,SUM(D109:I109)*(100-'DATA ENTRY'!$G$10)/SUM($D$13:$I$13)+'DATA ENTRY'!$G$10))</f>
        <v xml:space="preserve"> </v>
      </c>
      <c r="K109" s="90" t="str">
        <f t="shared" si="39"/>
        <v xml:space="preserve"> </v>
      </c>
      <c r="L109" s="93"/>
      <c r="M109" s="93"/>
      <c r="N109" s="93"/>
      <c r="O109" s="93"/>
      <c r="P109" s="93"/>
      <c r="Q109" s="93"/>
      <c r="R109" s="93"/>
      <c r="S109" s="93"/>
      <c r="T109" s="89" t="str">
        <f>IF(ISBLANK($C109)," ",IF(COUNTBLANK(L109:S109)=COLUMNS(L109:S109),0,(SUM(L109:S109)*(100-'DATA ENTRY'!$G$10)/SUM($L$13:$S$13))+'DATA ENTRY'!$G$10))</f>
        <v xml:space="preserve"> </v>
      </c>
      <c r="U109" s="90" t="str">
        <f t="shared" si="40"/>
        <v xml:space="preserve"> </v>
      </c>
      <c r="V109" s="93"/>
      <c r="W109" s="93"/>
      <c r="X109" s="93"/>
      <c r="Y109" s="93"/>
      <c r="Z109" s="93"/>
      <c r="AA109" s="93"/>
      <c r="AB109" s="89" t="str">
        <f>IF(ISBLANK($C109)," ",IF(COUNTBLANK(V109:AA109)=COLUMNS(V109:AA109),0,(SUM(V109:AA109)*(100-'DATA ENTRY'!$G$10)/SUM($V$13:$AA$13))+'DATA ENTRY'!$G$10))</f>
        <v xml:space="preserve"> </v>
      </c>
      <c r="AC109" s="90" t="str">
        <f t="shared" si="41"/>
        <v xml:space="preserve"> </v>
      </c>
      <c r="AD109" s="93"/>
      <c r="AE109" s="89" t="str">
        <f>IF(ISBLANK(C109)," ",IF(ISBLANK(AD109)=TRUE,0,IF(ISTEXT(AD109)=TRUE,LOOKUP(AD109,remarks),(AD109*(100-'DATA ENTRY'!$G$10)/$AD$13)+'DATA ENTRY'!$G$10)))</f>
        <v xml:space="preserve"> </v>
      </c>
      <c r="AF109" s="91" t="str">
        <f t="shared" si="42"/>
        <v xml:space="preserve"> </v>
      </c>
      <c r="AG109" s="92" t="str">
        <f t="shared" si="43"/>
        <v xml:space="preserve"> </v>
      </c>
      <c r="AH109" s="92" t="str">
        <f t="shared" si="44"/>
        <v xml:space="preserve"> </v>
      </c>
      <c r="AI109" s="92" t="str">
        <f t="shared" si="45"/>
        <v xml:space="preserve"> </v>
      </c>
      <c r="AJ109" s="93"/>
      <c r="AK109" s="93"/>
      <c r="AL109" s="93"/>
      <c r="AM109" s="93"/>
      <c r="AN109" s="93"/>
      <c r="AO109" s="93"/>
      <c r="AP109" s="89" t="str">
        <f>IF(ISBLANK($C109)=TRUE," ",IF(COUNTBLANK(AJ109:AO109)=COLUMNS(AJ109:AO109),0,SUM(AJ109:AO109)*(100-'DATA ENTRY'!$G$10)/SUM($AJ$13:$AO$13)+'DATA ENTRY'!$G$10))</f>
        <v xml:space="preserve"> </v>
      </c>
      <c r="AQ109" s="92" t="str">
        <f t="shared" si="46"/>
        <v xml:space="preserve"> </v>
      </c>
      <c r="AR109" s="93"/>
      <c r="AS109" s="93"/>
      <c r="AT109" s="93"/>
      <c r="AU109" s="93"/>
      <c r="AV109" s="93"/>
      <c r="AW109" s="93"/>
      <c r="AX109" s="93"/>
      <c r="AY109" s="93"/>
      <c r="AZ109" s="89" t="str">
        <f>IF(ISBLANK($C109)=TRUE," ",IF(COUNTBLANK(AR109:AY109)=COLUMNS(AR109:AY109),0,(SUM(AR109:AY109)*(100-'DATA ENTRY'!$G$10)/SUM($AR$13:$AY$13))+'DATA ENTRY'!$G$10))</f>
        <v xml:space="preserve"> </v>
      </c>
      <c r="BA109" s="92" t="str">
        <f t="shared" si="47"/>
        <v xml:space="preserve"> </v>
      </c>
      <c r="BB109" s="93"/>
      <c r="BC109" s="93"/>
      <c r="BD109" s="93"/>
      <c r="BE109" s="93"/>
      <c r="BF109" s="93"/>
      <c r="BG109" s="93"/>
      <c r="BH109" s="89" t="str">
        <f>IF(ISBLANK($C109)=TRUE," ",IF(ISTEXT(AD109)=TRUE,AD109,IF(COUNTBLANK(BB109:BG109)=COLUMNS(BB109:BG109),0,(SUM(BB109:BG109)*(100-'DATA ENTRY'!$G$10)/SUM($BB$13:$BG$13))+'DATA ENTRY'!$G$10)))</f>
        <v xml:space="preserve"> </v>
      </c>
      <c r="BI109" s="92" t="str">
        <f t="shared" si="48"/>
        <v xml:space="preserve"> </v>
      </c>
      <c r="BJ109" s="93"/>
      <c r="BK109" s="89" t="str">
        <f>IF(ISBLANK(C109)=TRUE," ",IF(ISTEXT(AD109)=TRUE,AD109,IF(ISBLANK(BJ109),0,IF(ISTEXT(BJ109)=TRUE,LOOKUP(BJ109,remarks),(BJ109*(100-'DATA ENTRY'!$G$10)/$BJ$13)+'DATA ENTRY'!$G$10))))</f>
        <v xml:space="preserve"> </v>
      </c>
      <c r="BL109" s="92" t="str">
        <f t="shared" si="49"/>
        <v xml:space="preserve"> </v>
      </c>
      <c r="BM109" s="92" t="str">
        <f t="shared" si="50"/>
        <v/>
      </c>
      <c r="BN109" s="92" t="str">
        <f t="shared" si="51"/>
        <v xml:space="preserve"> </v>
      </c>
      <c r="BO109" s="92" t="str">
        <f t="shared" si="52"/>
        <v xml:space="preserve"> </v>
      </c>
      <c r="BP109" s="92" t="str">
        <f t="shared" si="53"/>
        <v xml:space="preserve"> </v>
      </c>
      <c r="BQ109" s="92" t="str">
        <f t="shared" si="54"/>
        <v/>
      </c>
      <c r="BR109" s="89" t="str">
        <f t="shared" si="55"/>
        <v xml:space="preserve"> </v>
      </c>
      <c r="BS109" s="92" t="str">
        <f t="shared" si="56"/>
        <v xml:space="preserve"> </v>
      </c>
      <c r="BT109" s="92" t="str">
        <f t="shared" si="57"/>
        <v xml:space="preserve"> </v>
      </c>
      <c r="BU109" s="54"/>
      <c r="CA109" s="28"/>
      <c r="CB109" s="28"/>
      <c r="CC109" s="28"/>
      <c r="CD109" s="8"/>
      <c r="CE109" s="8"/>
      <c r="CF109" s="8"/>
    </row>
    <row r="110" spans="1:84" ht="34.5" hidden="1" customHeight="1" x14ac:dyDescent="0.3">
      <c r="A110" s="53">
        <f t="shared" si="58"/>
        <v>97</v>
      </c>
      <c r="B110" s="51"/>
      <c r="C110" s="52"/>
      <c r="D110" s="93"/>
      <c r="E110" s="93"/>
      <c r="F110" s="93"/>
      <c r="G110" s="93"/>
      <c r="H110" s="93"/>
      <c r="I110" s="93"/>
      <c r="J110" s="89" t="str">
        <f>IF(ISBLANK($C110)=TRUE," ",IF(COUNTBLANK(D110:I110)=COLUMNS(D110:I110),0,SUM(D110:I110)*(100-'DATA ENTRY'!$G$10)/SUM($D$13:$I$13)+'DATA ENTRY'!$G$10))</f>
        <v xml:space="preserve"> </v>
      </c>
      <c r="K110" s="90" t="str">
        <f t="shared" si="39"/>
        <v xml:space="preserve"> </v>
      </c>
      <c r="L110" s="93"/>
      <c r="M110" s="93"/>
      <c r="N110" s="93"/>
      <c r="O110" s="93"/>
      <c r="P110" s="93"/>
      <c r="Q110" s="93"/>
      <c r="R110" s="93"/>
      <c r="S110" s="93"/>
      <c r="T110" s="89" t="str">
        <f>IF(ISBLANK($C110)," ",IF(COUNTBLANK(L110:S110)=COLUMNS(L110:S110),0,(SUM(L110:S110)*(100-'DATA ENTRY'!$G$10)/SUM($L$13:$S$13))+'DATA ENTRY'!$G$10))</f>
        <v xml:space="preserve"> </v>
      </c>
      <c r="U110" s="90" t="str">
        <f t="shared" ref="U110:U113" si="59">IF(ISBLANK($C110)," ",(T110*$L$8))</f>
        <v xml:space="preserve"> </v>
      </c>
      <c r="V110" s="93"/>
      <c r="W110" s="93"/>
      <c r="X110" s="93"/>
      <c r="Y110" s="93"/>
      <c r="Z110" s="93"/>
      <c r="AA110" s="93"/>
      <c r="AB110" s="89" t="str">
        <f>IF(ISBLANK($C110)," ",IF(COUNTBLANK(V110:AA110)=COLUMNS(V110:AA110),0,(SUM(V110:AA110)*(100-'DATA ENTRY'!$G$10)/SUM($V$13:$AA$13))+'DATA ENTRY'!$G$10))</f>
        <v xml:space="preserve"> </v>
      </c>
      <c r="AC110" s="90" t="str">
        <f t="shared" ref="AC110:AC113" si="60">IF(ISBLANK($C110)," ",(AB110*$V$8))</f>
        <v xml:space="preserve"> </v>
      </c>
      <c r="AD110" s="93"/>
      <c r="AE110" s="89" t="str">
        <f>IF(ISBLANK(C110)," ",IF(ISBLANK(AD110)=TRUE,0,IF(ISTEXT(AD110)=TRUE,LOOKUP(AD110,remarks),(AD110*(100-'DATA ENTRY'!$G$10)/$AD$13)+'DATA ENTRY'!$G$10)))</f>
        <v xml:space="preserve"> </v>
      </c>
      <c r="AF110" s="91" t="str">
        <f t="shared" ref="AF110:AF113" si="61">IF(ISBLANK(C110)," ",IF(ISTEXT(AE110)=TRUE,LOOKUP(AE110,remarks),AE110*$AD$8))</f>
        <v xml:space="preserve"> </v>
      </c>
      <c r="AG110" s="92" t="str">
        <f t="shared" ref="AG110:AG113" si="62">IF(ISBLANK(C110)=TRUE," ",IF(ISTEXT(AE110)=TRUE,LOOKUP(AE110,remarks),AF110+AC110+U110+K110))</f>
        <v xml:space="preserve"> </v>
      </c>
      <c r="AH110" s="92" t="str">
        <f t="shared" ref="AH110:AH113" si="63">IF(ISBLANK(C110)=TRUE," ",IF(ISTEXT(AF110)=TRUE,LOOKUP(AF110,remarks),VLOOKUP(AG110,egrade,2)))</f>
        <v xml:space="preserve"> </v>
      </c>
      <c r="AI110" s="92" t="str">
        <f t="shared" si="45"/>
        <v xml:space="preserve"> </v>
      </c>
      <c r="AJ110" s="93"/>
      <c r="AK110" s="93"/>
      <c r="AL110" s="93"/>
      <c r="AM110" s="93"/>
      <c r="AN110" s="93"/>
      <c r="AO110" s="93"/>
      <c r="AP110" s="89" t="str">
        <f>IF(ISBLANK($C110)=TRUE," ",IF(COUNTBLANK(AJ110:AO110)=COLUMNS(AJ110:AO110),0,SUM(AJ110:AO110)*(100-'DATA ENTRY'!$G$10)/SUM($AJ$13:$AO$13)+'DATA ENTRY'!$G$10))</f>
        <v xml:space="preserve"> </v>
      </c>
      <c r="AQ110" s="92" t="str">
        <f t="shared" ref="AQ110:AQ113" si="64">IF(ISBLANK($C110)=TRUE," ",IF(ISTEXT(AP110)=TRUE,AP110,(AP110*$AJ$8)))</f>
        <v xml:space="preserve"> </v>
      </c>
      <c r="AR110" s="93"/>
      <c r="AS110" s="93"/>
      <c r="AT110" s="93"/>
      <c r="AU110" s="93"/>
      <c r="AV110" s="93"/>
      <c r="AW110" s="93"/>
      <c r="AX110" s="93"/>
      <c r="AY110" s="93"/>
      <c r="AZ110" s="89" t="str">
        <f>IF(ISBLANK($C110)=TRUE," ",IF(COUNTBLANK(AR110:AY110)=COLUMNS(AR110:AY110),0,(SUM(AR110:AY110)*(100-'DATA ENTRY'!$G$10)/SUM($AR$13:$AY$13))+'DATA ENTRY'!$G$10))</f>
        <v xml:space="preserve"> </v>
      </c>
      <c r="BA110" s="92" t="str">
        <f t="shared" ref="BA110:BA113" si="65">IF(ISBLANK($C110)=TRUE," ",IF(ISTEXT(AD110)=TRUE,AD110,(AZ110*$AR$8)))</f>
        <v xml:space="preserve"> </v>
      </c>
      <c r="BB110" s="93"/>
      <c r="BC110" s="93"/>
      <c r="BD110" s="93"/>
      <c r="BE110" s="93"/>
      <c r="BF110" s="93"/>
      <c r="BG110" s="93"/>
      <c r="BH110" s="89" t="str">
        <f>IF(ISBLANK($C110)=TRUE," ",IF(ISTEXT(AD110)=TRUE,AD110,IF(COUNTBLANK(BB110:BG110)=COLUMNS(BB110:BG110),0,(SUM(BB110:BG110)*(100-'DATA ENTRY'!$G$10)/SUM($BB$13:$BG$13))+'DATA ENTRY'!$G$10)))</f>
        <v xml:space="preserve"> </v>
      </c>
      <c r="BI110" s="92" t="str">
        <f t="shared" ref="BI110:BI113" si="66">IF(ISBLANK($C110)=TRUE," ",IF(ISTEXT(AD110)=TRUE,AD110,(BH110*$BB$8)))</f>
        <v xml:space="preserve"> </v>
      </c>
      <c r="BJ110" s="93"/>
      <c r="BK110" s="89" t="str">
        <f>IF(ISBLANK(C110)=TRUE," ",IF(ISTEXT(AD110)=TRUE,AD110,IF(ISBLANK(BJ110),0,IF(ISTEXT(BJ110)=TRUE,LOOKUP(BJ110,remarks),(BJ110*(100-'DATA ENTRY'!$G$10)/$BJ$13)+'DATA ENTRY'!$G$10))))</f>
        <v xml:space="preserve"> </v>
      </c>
      <c r="BL110" s="92" t="str">
        <f t="shared" ref="BL110:BL113" si="67">IF(ISBLANK(C110)," ",IF(ISTEXT(BK110)=TRUE,LOOKUP(BK110,remarks),BK110*$BJ$8))</f>
        <v xml:space="preserve"> </v>
      </c>
      <c r="BM110" s="92" t="str">
        <f t="shared" ref="BM110:BM113" si="68">IF(ISBLANK(C110)=TRUE,"",IF(ISTEXT(AD110)=TRUE,AD110,IF(ISTEXT(BJ110)=TRUE,LOOKUP(BJ110,remarks),(BL110+BI110+BA110+AQ110))))</f>
        <v/>
      </c>
      <c r="BN110" s="92" t="str">
        <f t="shared" ref="BN110:BN113" si="69">IF(ISBLANK(C110)," ",IF(ISTEXT(BM110)=TRUE,LOOKUP(BM110,remarks),VLOOKUP(BM110,egrade,2)))</f>
        <v xml:space="preserve"> </v>
      </c>
      <c r="BO110" s="92" t="str">
        <f t="shared" si="52"/>
        <v xml:space="preserve"> </v>
      </c>
      <c r="BP110" s="92" t="str">
        <f t="shared" si="53"/>
        <v xml:space="preserve"> </v>
      </c>
      <c r="BQ110" s="92" t="str">
        <f t="shared" si="54"/>
        <v/>
      </c>
      <c r="BR110" s="89" t="str">
        <f t="shared" ref="BR110:BR113" si="70">IF(ISBLANK(C110)=TRUE," ",IF(ISTEXT(BL110)=TRUE,BL110,IF(ISTEXT(BQ110)=TRUE,BQ110,(BM110+AG110)/2)))</f>
        <v xml:space="preserve"> </v>
      </c>
      <c r="BS110" s="92" t="str">
        <f t="shared" ref="BS110:BS113" si="71">IF(ISBLANK(C110)," ",IF(ISTEXT(BR110)=TRUE,BR110,VLOOKUP(BR110,egrade,2)))</f>
        <v xml:space="preserve"> </v>
      </c>
      <c r="BT110" s="92" t="str">
        <f t="shared" si="57"/>
        <v xml:space="preserve"> </v>
      </c>
      <c r="BU110" s="54"/>
      <c r="BV110" s="54"/>
      <c r="BW110" s="28"/>
      <c r="BX110" s="28"/>
      <c r="BY110" s="28"/>
      <c r="BZ110" s="28"/>
      <c r="CA110" s="28"/>
      <c r="CB110" s="28"/>
      <c r="CC110" s="28"/>
      <c r="CD110" s="8"/>
      <c r="CE110" s="8"/>
      <c r="CF110" s="8"/>
    </row>
    <row r="111" spans="1:84" ht="34.5" hidden="1" customHeight="1" x14ac:dyDescent="0.3">
      <c r="A111" s="53">
        <f t="shared" si="58"/>
        <v>98</v>
      </c>
      <c r="B111" s="51"/>
      <c r="C111" s="52"/>
      <c r="D111" s="93"/>
      <c r="E111" s="93"/>
      <c r="F111" s="93"/>
      <c r="G111" s="93"/>
      <c r="H111" s="93"/>
      <c r="I111" s="93"/>
      <c r="J111" s="89" t="str">
        <f>IF(ISBLANK($C111)=TRUE," ",IF(COUNTBLANK(D111:I111)=COLUMNS(D111:I111),0,SUM(D111:I111)*(100-'DATA ENTRY'!$G$10)/SUM($D$13:$I$13)+'DATA ENTRY'!$G$10))</f>
        <v xml:space="preserve"> </v>
      </c>
      <c r="K111" s="90" t="str">
        <f t="shared" si="39"/>
        <v xml:space="preserve"> </v>
      </c>
      <c r="L111" s="93"/>
      <c r="M111" s="93"/>
      <c r="N111" s="93"/>
      <c r="O111" s="93"/>
      <c r="P111" s="93"/>
      <c r="Q111" s="93"/>
      <c r="R111" s="93"/>
      <c r="S111" s="93"/>
      <c r="T111" s="89" t="str">
        <f>IF(ISBLANK($C111)," ",IF(COUNTBLANK(L111:S111)=COLUMNS(L111:S111),0,(SUM(L111:S111)*(100-'DATA ENTRY'!$G$10)/SUM($L$13:$S$13))+'DATA ENTRY'!$G$10))</f>
        <v xml:space="preserve"> </v>
      </c>
      <c r="U111" s="90" t="str">
        <f t="shared" si="59"/>
        <v xml:space="preserve"> </v>
      </c>
      <c r="V111" s="93"/>
      <c r="W111" s="93"/>
      <c r="X111" s="93"/>
      <c r="Y111" s="93"/>
      <c r="Z111" s="93"/>
      <c r="AA111" s="93"/>
      <c r="AB111" s="89" t="str">
        <f>IF(ISBLANK($C111)," ",IF(COUNTBLANK(V111:AA111)=COLUMNS(V111:AA111),0,(SUM(V111:AA111)*(100-'DATA ENTRY'!$G$10)/SUM($V$13:$AA$13))+'DATA ENTRY'!$G$10))</f>
        <v xml:space="preserve"> </v>
      </c>
      <c r="AC111" s="90" t="str">
        <f t="shared" si="60"/>
        <v xml:space="preserve"> </v>
      </c>
      <c r="AD111" s="93"/>
      <c r="AE111" s="89" t="str">
        <f>IF(ISBLANK(C111)," ",IF(ISBLANK(AD111)=TRUE,0,IF(ISTEXT(AD111)=TRUE,LOOKUP(AD111,remarks),(AD111*(100-'DATA ENTRY'!$G$10)/$AD$13)+'DATA ENTRY'!$G$10)))</f>
        <v xml:space="preserve"> </v>
      </c>
      <c r="AF111" s="91" t="str">
        <f t="shared" si="61"/>
        <v xml:space="preserve"> </v>
      </c>
      <c r="AG111" s="92" t="str">
        <f t="shared" si="62"/>
        <v xml:space="preserve"> </v>
      </c>
      <c r="AH111" s="92" t="str">
        <f t="shared" si="63"/>
        <v xml:space="preserve"> </v>
      </c>
      <c r="AI111" s="92" t="str">
        <f t="shared" si="45"/>
        <v xml:space="preserve"> </v>
      </c>
      <c r="AJ111" s="93"/>
      <c r="AK111" s="93"/>
      <c r="AL111" s="93"/>
      <c r="AM111" s="93"/>
      <c r="AN111" s="93"/>
      <c r="AO111" s="93"/>
      <c r="AP111" s="89" t="str">
        <f>IF(ISBLANK($C111)=TRUE," ",IF(COUNTBLANK(AJ111:AO111)=COLUMNS(AJ111:AO111),0,SUM(AJ111:AO111)*(100-'DATA ENTRY'!$G$10)/SUM($AJ$13:$AO$13)+'DATA ENTRY'!$G$10))</f>
        <v xml:space="preserve"> </v>
      </c>
      <c r="AQ111" s="92" t="str">
        <f t="shared" si="64"/>
        <v xml:space="preserve"> </v>
      </c>
      <c r="AR111" s="93"/>
      <c r="AS111" s="93"/>
      <c r="AT111" s="93"/>
      <c r="AU111" s="93"/>
      <c r="AV111" s="93"/>
      <c r="AW111" s="93"/>
      <c r="AX111" s="93"/>
      <c r="AY111" s="93"/>
      <c r="AZ111" s="89" t="str">
        <f>IF(ISBLANK($C111)=TRUE," ",IF(COUNTBLANK(AR111:AY111)=COLUMNS(AR111:AY111),0,(SUM(AR111:AY111)*(100-'DATA ENTRY'!$G$10)/SUM($AR$13:$AY$13))+'DATA ENTRY'!$G$10))</f>
        <v xml:space="preserve"> </v>
      </c>
      <c r="BA111" s="92" t="str">
        <f t="shared" si="65"/>
        <v xml:space="preserve"> </v>
      </c>
      <c r="BB111" s="93"/>
      <c r="BC111" s="93"/>
      <c r="BD111" s="93"/>
      <c r="BE111" s="93"/>
      <c r="BF111" s="93"/>
      <c r="BG111" s="93"/>
      <c r="BH111" s="89" t="str">
        <f>IF(ISBLANK($C111)=TRUE," ",IF(ISTEXT(AD111)=TRUE,AD111,IF(COUNTBLANK(BB111:BG111)=COLUMNS(BB111:BG111),0,(SUM(BB111:BG111)*(100-'DATA ENTRY'!$G$10)/SUM($BB$13:$BG$13))+'DATA ENTRY'!$G$10)))</f>
        <v xml:space="preserve"> </v>
      </c>
      <c r="BI111" s="92" t="str">
        <f t="shared" si="66"/>
        <v xml:space="preserve"> </v>
      </c>
      <c r="BJ111" s="93"/>
      <c r="BK111" s="89" t="str">
        <f>IF(ISBLANK(C111)=TRUE," ",IF(ISTEXT(AD111)=TRUE,AD111,IF(ISBLANK(BJ111),0,IF(ISTEXT(BJ111)=TRUE,LOOKUP(BJ111,remarks),(BJ111*(100-'DATA ENTRY'!$G$10)/$BJ$13)+'DATA ENTRY'!$G$10))))</f>
        <v xml:space="preserve"> </v>
      </c>
      <c r="BL111" s="92" t="str">
        <f t="shared" si="67"/>
        <v xml:space="preserve"> </v>
      </c>
      <c r="BM111" s="92" t="str">
        <f t="shared" si="68"/>
        <v/>
      </c>
      <c r="BN111" s="92" t="str">
        <f t="shared" si="69"/>
        <v xml:space="preserve"> </v>
      </c>
      <c r="BO111" s="92" t="str">
        <f t="shared" si="52"/>
        <v xml:space="preserve"> </v>
      </c>
      <c r="BP111" s="92" t="str">
        <f t="shared" si="53"/>
        <v xml:space="preserve"> </v>
      </c>
      <c r="BQ111" s="92" t="str">
        <f t="shared" si="54"/>
        <v/>
      </c>
      <c r="BR111" s="89" t="str">
        <f t="shared" si="70"/>
        <v xml:space="preserve"> </v>
      </c>
      <c r="BS111" s="92" t="str">
        <f t="shared" si="71"/>
        <v xml:space="preserve"> </v>
      </c>
      <c r="BT111" s="92" t="str">
        <f t="shared" si="57"/>
        <v xml:space="preserve"> </v>
      </c>
      <c r="BU111" s="54"/>
      <c r="BV111" s="54"/>
      <c r="BW111" s="28"/>
      <c r="BX111" s="28"/>
      <c r="BY111" s="28"/>
      <c r="BZ111" s="28"/>
      <c r="CA111" s="28"/>
      <c r="CB111" s="28"/>
      <c r="CC111" s="28"/>
      <c r="CD111" s="8"/>
      <c r="CE111" s="8"/>
      <c r="CF111" s="8"/>
    </row>
    <row r="112" spans="1:84" ht="34.5" hidden="1" customHeight="1" x14ac:dyDescent="0.3">
      <c r="A112" s="53">
        <f t="shared" si="58"/>
        <v>99</v>
      </c>
      <c r="B112" s="51"/>
      <c r="C112" s="52"/>
      <c r="D112" s="93"/>
      <c r="E112" s="93"/>
      <c r="F112" s="93"/>
      <c r="G112" s="93"/>
      <c r="H112" s="93"/>
      <c r="I112" s="93"/>
      <c r="J112" s="89" t="str">
        <f>IF(ISBLANK($C112)=TRUE," ",IF(COUNTBLANK(D112:I112)=COLUMNS(D112:I112),0,SUM(D112:I112)*(100-'DATA ENTRY'!$G$10)/SUM($D$13:$I$13)+'DATA ENTRY'!$G$10))</f>
        <v xml:space="preserve"> </v>
      </c>
      <c r="K112" s="90" t="str">
        <f t="shared" si="39"/>
        <v xml:space="preserve"> </v>
      </c>
      <c r="L112" s="93"/>
      <c r="M112" s="93"/>
      <c r="N112" s="93"/>
      <c r="O112" s="93"/>
      <c r="P112" s="93"/>
      <c r="Q112" s="93"/>
      <c r="R112" s="93"/>
      <c r="S112" s="93"/>
      <c r="T112" s="89" t="str">
        <f>IF(ISBLANK($C112)," ",IF(COUNTBLANK(L112:S112)=COLUMNS(L112:S112),0,(SUM(L112:S112)*(100-'DATA ENTRY'!$G$10)/SUM($L$13:$S$13))+'DATA ENTRY'!$G$10))</f>
        <v xml:space="preserve"> </v>
      </c>
      <c r="U112" s="90" t="str">
        <f t="shared" si="59"/>
        <v xml:space="preserve"> </v>
      </c>
      <c r="V112" s="93"/>
      <c r="W112" s="93"/>
      <c r="X112" s="93"/>
      <c r="Y112" s="93"/>
      <c r="Z112" s="93"/>
      <c r="AA112" s="93"/>
      <c r="AB112" s="89" t="str">
        <f>IF(ISBLANK($C112)," ",IF(COUNTBLANK(V112:AA112)=COLUMNS(V112:AA112),0,(SUM(V112:AA112)*(100-'DATA ENTRY'!$G$10)/SUM($V$13:$AA$13))+'DATA ENTRY'!$G$10))</f>
        <v xml:space="preserve"> </v>
      </c>
      <c r="AC112" s="90" t="str">
        <f t="shared" si="60"/>
        <v xml:space="preserve"> </v>
      </c>
      <c r="AD112" s="93"/>
      <c r="AE112" s="89" t="str">
        <f>IF(ISBLANK(C112)," ",IF(ISBLANK(AD112)=TRUE,0,IF(ISTEXT(AD112)=TRUE,LOOKUP(AD112,remarks),(AD112*(100-'DATA ENTRY'!$G$10)/$AD$13)+'DATA ENTRY'!$G$10)))</f>
        <v xml:space="preserve"> </v>
      </c>
      <c r="AF112" s="91" t="str">
        <f t="shared" si="61"/>
        <v xml:space="preserve"> </v>
      </c>
      <c r="AG112" s="92" t="str">
        <f t="shared" si="62"/>
        <v xml:space="preserve"> </v>
      </c>
      <c r="AH112" s="92" t="str">
        <f t="shared" si="63"/>
        <v xml:space="preserve"> </v>
      </c>
      <c r="AI112" s="92" t="str">
        <f t="shared" si="45"/>
        <v xml:space="preserve"> </v>
      </c>
      <c r="AJ112" s="93"/>
      <c r="AK112" s="93"/>
      <c r="AL112" s="93"/>
      <c r="AM112" s="93"/>
      <c r="AN112" s="93"/>
      <c r="AO112" s="93"/>
      <c r="AP112" s="89" t="str">
        <f>IF(ISBLANK($C112)=TRUE," ",IF(COUNTBLANK(AJ112:AO112)=COLUMNS(AJ112:AO112),0,SUM(AJ112:AO112)*(100-'DATA ENTRY'!$G$10)/SUM($AJ$13:$AO$13)+'DATA ENTRY'!$G$10))</f>
        <v xml:space="preserve"> </v>
      </c>
      <c r="AQ112" s="92" t="str">
        <f t="shared" si="64"/>
        <v xml:space="preserve"> </v>
      </c>
      <c r="AR112" s="93"/>
      <c r="AS112" s="93"/>
      <c r="AT112" s="93"/>
      <c r="AU112" s="93"/>
      <c r="AV112" s="93"/>
      <c r="AW112" s="93"/>
      <c r="AX112" s="93"/>
      <c r="AY112" s="93"/>
      <c r="AZ112" s="89" t="str">
        <f>IF(ISBLANK($C112)=TRUE," ",IF(COUNTBLANK(AR112:AY112)=COLUMNS(AR112:AY112),0,(SUM(AR112:AY112)*(100-'DATA ENTRY'!$G$10)/SUM($AR$13:$AY$13))+'DATA ENTRY'!$G$10))</f>
        <v xml:space="preserve"> </v>
      </c>
      <c r="BA112" s="92" t="str">
        <f t="shared" si="65"/>
        <v xml:space="preserve"> </v>
      </c>
      <c r="BB112" s="93"/>
      <c r="BC112" s="93"/>
      <c r="BD112" s="93"/>
      <c r="BE112" s="93"/>
      <c r="BF112" s="93"/>
      <c r="BG112" s="93"/>
      <c r="BH112" s="89" t="str">
        <f>IF(ISBLANK($C112)=TRUE," ",IF(ISTEXT(AD112)=TRUE,AD112,IF(COUNTBLANK(BB112:BG112)=COLUMNS(BB112:BG112),0,(SUM(BB112:BG112)*(100-'DATA ENTRY'!$G$10)/SUM($BB$13:$BG$13))+'DATA ENTRY'!$G$10)))</f>
        <v xml:space="preserve"> </v>
      </c>
      <c r="BI112" s="92" t="str">
        <f t="shared" si="66"/>
        <v xml:space="preserve"> </v>
      </c>
      <c r="BJ112" s="93"/>
      <c r="BK112" s="89" t="str">
        <f>IF(ISBLANK(C112)=TRUE," ",IF(ISTEXT(AD112)=TRUE,AD112,IF(ISBLANK(BJ112),0,IF(ISTEXT(BJ112)=TRUE,LOOKUP(BJ112,remarks),(BJ112*(100-'DATA ENTRY'!$G$10)/$BJ$13)+'DATA ENTRY'!$G$10))))</f>
        <v xml:space="preserve"> </v>
      </c>
      <c r="BL112" s="92" t="str">
        <f t="shared" si="67"/>
        <v xml:space="preserve"> </v>
      </c>
      <c r="BM112" s="92" t="str">
        <f t="shared" si="68"/>
        <v/>
      </c>
      <c r="BN112" s="92" t="str">
        <f t="shared" si="69"/>
        <v xml:space="preserve"> </v>
      </c>
      <c r="BO112" s="92" t="str">
        <f t="shared" si="52"/>
        <v xml:space="preserve"> </v>
      </c>
      <c r="BP112" s="92" t="str">
        <f t="shared" si="53"/>
        <v xml:space="preserve"> </v>
      </c>
      <c r="BQ112" s="92" t="str">
        <f t="shared" si="54"/>
        <v/>
      </c>
      <c r="BR112" s="89" t="str">
        <f t="shared" si="70"/>
        <v xml:space="preserve"> </v>
      </c>
      <c r="BS112" s="92" t="str">
        <f t="shared" si="71"/>
        <v xml:space="preserve"> </v>
      </c>
      <c r="BT112" s="92" t="str">
        <f t="shared" si="57"/>
        <v xml:space="preserve"> </v>
      </c>
      <c r="BU112" s="54"/>
      <c r="BV112" s="54"/>
      <c r="BW112" s="28"/>
      <c r="BX112" s="28"/>
      <c r="BY112" s="28"/>
      <c r="BZ112" s="28"/>
      <c r="CA112" s="28"/>
      <c r="CB112" s="28"/>
      <c r="CC112" s="28"/>
      <c r="CD112" s="8"/>
      <c r="CE112" s="8"/>
      <c r="CF112" s="8"/>
    </row>
    <row r="113" spans="1:95" ht="34.5" hidden="1" customHeight="1" x14ac:dyDescent="0.3">
      <c r="A113" s="53">
        <f t="shared" si="58"/>
        <v>100</v>
      </c>
      <c r="B113" s="51"/>
      <c r="C113" s="52"/>
      <c r="D113" s="93"/>
      <c r="E113" s="93"/>
      <c r="F113" s="93"/>
      <c r="G113" s="93"/>
      <c r="H113" s="93"/>
      <c r="I113" s="93"/>
      <c r="J113" s="89" t="str">
        <f>IF(ISBLANK($C113)=TRUE," ",IF(COUNTBLANK(D113:I113)=COLUMNS(D113:I113),0,SUM(D113:I113)*(100-'DATA ENTRY'!$G$10)/SUM($D$13:$I$13)+'DATA ENTRY'!$G$10))</f>
        <v xml:space="preserve"> </v>
      </c>
      <c r="K113" s="90" t="str">
        <f t="shared" si="39"/>
        <v xml:space="preserve"> </v>
      </c>
      <c r="L113" s="93"/>
      <c r="M113" s="93"/>
      <c r="N113" s="93"/>
      <c r="O113" s="93"/>
      <c r="P113" s="93"/>
      <c r="Q113" s="93"/>
      <c r="R113" s="93"/>
      <c r="S113" s="93"/>
      <c r="T113" s="89" t="str">
        <f>IF(ISBLANK($C113)," ",IF(COUNTBLANK(L113:S113)=COLUMNS(L113:S113),0,(SUM(L113:S113)*(100-'DATA ENTRY'!$G$10)/SUM($L$13:$S$13))+'DATA ENTRY'!$G$10))</f>
        <v xml:space="preserve"> </v>
      </c>
      <c r="U113" s="90" t="str">
        <f t="shared" si="59"/>
        <v xml:space="preserve"> </v>
      </c>
      <c r="V113" s="93"/>
      <c r="W113" s="93"/>
      <c r="X113" s="93"/>
      <c r="Y113" s="93"/>
      <c r="Z113" s="93"/>
      <c r="AA113" s="93"/>
      <c r="AB113" s="89" t="str">
        <f>IF(ISBLANK($C113)," ",IF(COUNTBLANK(V113:AA113)=COLUMNS(V113:AA113),0,(SUM(V113:AA113)*(100-'DATA ENTRY'!$G$10)/SUM($V$13:$AA$13))+'DATA ENTRY'!$G$10))</f>
        <v xml:space="preserve"> </v>
      </c>
      <c r="AC113" s="90" t="str">
        <f t="shared" si="60"/>
        <v xml:space="preserve"> </v>
      </c>
      <c r="AD113" s="93"/>
      <c r="AE113" s="89" t="str">
        <f>IF(ISBLANK(C113)," ",IF(ISBLANK(AD113)=TRUE,0,IF(ISTEXT(AD113)=TRUE,LOOKUP(AD113,remarks),(AD113*(100-'DATA ENTRY'!$G$10)/$AD$13)+'DATA ENTRY'!$G$10)))</f>
        <v xml:space="preserve"> </v>
      </c>
      <c r="AF113" s="91" t="str">
        <f t="shared" si="61"/>
        <v xml:space="preserve"> </v>
      </c>
      <c r="AG113" s="92" t="str">
        <f t="shared" si="62"/>
        <v xml:space="preserve"> </v>
      </c>
      <c r="AH113" s="92" t="str">
        <f t="shared" si="63"/>
        <v xml:space="preserve"> </v>
      </c>
      <c r="AI113" s="92" t="str">
        <f t="shared" si="45"/>
        <v xml:space="preserve"> </v>
      </c>
      <c r="AJ113" s="93"/>
      <c r="AK113" s="93"/>
      <c r="AL113" s="93"/>
      <c r="AM113" s="93"/>
      <c r="AN113" s="93"/>
      <c r="AO113" s="93"/>
      <c r="AP113" s="89" t="str">
        <f>IF(ISBLANK($C113)=TRUE," ",IF(COUNTBLANK(AJ113:AO113)=COLUMNS(AJ113:AO113),0,SUM(AJ113:AO113)*(100-'DATA ENTRY'!$G$10)/SUM($AJ$13:$AO$13)+'DATA ENTRY'!$G$10))</f>
        <v xml:space="preserve"> </v>
      </c>
      <c r="AQ113" s="92" t="str">
        <f t="shared" si="64"/>
        <v xml:space="preserve"> </v>
      </c>
      <c r="AR113" s="93"/>
      <c r="AS113" s="93"/>
      <c r="AT113" s="93"/>
      <c r="AU113" s="93"/>
      <c r="AV113" s="93"/>
      <c r="AW113" s="93"/>
      <c r="AX113" s="93"/>
      <c r="AY113" s="93"/>
      <c r="AZ113" s="89" t="str">
        <f>IF(ISBLANK($C113)=TRUE," ",IF(COUNTBLANK(AR113:AY113)=COLUMNS(AR113:AY113),0,(SUM(AR113:AY113)*(100-'DATA ENTRY'!$G$10)/SUM($AR$13:$AY$13))+'DATA ENTRY'!$G$10))</f>
        <v xml:space="preserve"> </v>
      </c>
      <c r="BA113" s="92" t="str">
        <f t="shared" si="65"/>
        <v xml:space="preserve"> </v>
      </c>
      <c r="BB113" s="93"/>
      <c r="BC113" s="93"/>
      <c r="BD113" s="93"/>
      <c r="BE113" s="93"/>
      <c r="BF113" s="93"/>
      <c r="BG113" s="93"/>
      <c r="BH113" s="89" t="str">
        <f>IF(ISBLANK($C113)=TRUE," ",IF(ISTEXT(AD113)=TRUE,AD113,IF(COUNTBLANK(BB113:BG113)=COLUMNS(BB113:BG113),0,(SUM(BB113:BG113)*(100-'DATA ENTRY'!$G$10)/SUM($BB$13:$BG$13))+'DATA ENTRY'!$G$10)))</f>
        <v xml:space="preserve"> </v>
      </c>
      <c r="BI113" s="92" t="str">
        <f t="shared" si="66"/>
        <v xml:space="preserve"> </v>
      </c>
      <c r="BJ113" s="93"/>
      <c r="BK113" s="89" t="str">
        <f>IF(ISBLANK(C113)=TRUE," ",IF(ISTEXT(AD113)=TRUE,AD113,IF(ISBLANK(BJ113),0,IF(ISTEXT(BJ113)=TRUE,LOOKUP(BJ113,remarks),(BJ113*(100-'DATA ENTRY'!$G$10)/$BJ$13)+'DATA ENTRY'!$G$10))))</f>
        <v xml:space="preserve"> </v>
      </c>
      <c r="BL113" s="92" t="str">
        <f t="shared" si="67"/>
        <v xml:space="preserve"> </v>
      </c>
      <c r="BM113" s="92" t="str">
        <f t="shared" si="68"/>
        <v/>
      </c>
      <c r="BN113" s="92" t="str">
        <f t="shared" si="69"/>
        <v xml:space="preserve"> </v>
      </c>
      <c r="BO113" s="92" t="str">
        <f t="shared" si="52"/>
        <v xml:space="preserve"> </v>
      </c>
      <c r="BP113" s="92" t="str">
        <f t="shared" si="53"/>
        <v xml:space="preserve"> </v>
      </c>
      <c r="BQ113" s="92" t="str">
        <f t="shared" si="54"/>
        <v/>
      </c>
      <c r="BR113" s="89" t="str">
        <f t="shared" si="70"/>
        <v xml:space="preserve"> </v>
      </c>
      <c r="BS113" s="92" t="str">
        <f t="shared" si="71"/>
        <v xml:space="preserve"> </v>
      </c>
      <c r="BT113" s="92" t="str">
        <f t="shared" si="57"/>
        <v xml:space="preserve"> </v>
      </c>
      <c r="BU113" s="54"/>
      <c r="BV113" s="54"/>
      <c r="BW113" s="28"/>
      <c r="BX113" s="28"/>
      <c r="BY113" s="28"/>
      <c r="BZ113" s="28"/>
      <c r="CA113" s="28"/>
      <c r="CB113" s="28"/>
      <c r="CC113" s="28"/>
      <c r="CD113" s="8"/>
      <c r="CE113" s="8"/>
      <c r="CF113" s="8"/>
    </row>
    <row r="114" spans="1:95" ht="15.75" customHeight="1" x14ac:dyDescent="0.25">
      <c r="A114" s="8"/>
      <c r="B114" s="8"/>
      <c r="C114" s="8"/>
      <c r="D114" s="8"/>
      <c r="E114" s="8"/>
      <c r="F114" s="8"/>
      <c r="G114" s="8"/>
      <c r="H114" s="8"/>
      <c r="I114" s="8"/>
      <c r="J114" s="70"/>
      <c r="K114" s="70"/>
      <c r="L114" s="70"/>
      <c r="M114" s="70"/>
      <c r="N114" s="70"/>
      <c r="O114" s="70"/>
      <c r="P114" s="70"/>
      <c r="Q114" s="70"/>
      <c r="R114" s="70"/>
      <c r="S114" s="70"/>
      <c r="T114" s="70"/>
      <c r="U114" s="70"/>
      <c r="V114" s="76"/>
      <c r="W114" s="76"/>
      <c r="X114" s="76"/>
      <c r="Y114" s="76"/>
      <c r="Z114" s="76"/>
      <c r="AA114" s="70"/>
      <c r="AB114" s="70"/>
      <c r="AC114" s="70"/>
      <c r="AD114" s="70"/>
      <c r="AE114" s="70"/>
      <c r="AF114" s="70"/>
      <c r="AG114" s="8"/>
      <c r="AH114" s="8"/>
      <c r="AI114" s="8"/>
      <c r="AJ114" s="77"/>
      <c r="AK114" s="77"/>
      <c r="AL114" s="77"/>
      <c r="AM114" s="78"/>
      <c r="AN114" s="78"/>
      <c r="AO114" s="78"/>
      <c r="AP114" s="78"/>
      <c r="AQ114" s="78"/>
      <c r="AR114" s="70"/>
      <c r="AS114" s="70"/>
      <c r="AT114" s="8"/>
      <c r="AU114" s="8"/>
      <c r="AV114" s="8"/>
      <c r="AW114" s="8"/>
      <c r="AX114" s="78"/>
      <c r="AY114" s="78"/>
      <c r="AZ114" s="78"/>
      <c r="BA114" s="78"/>
      <c r="BB114" s="78"/>
      <c r="BC114" s="77"/>
      <c r="BD114" s="77"/>
      <c r="BE114" s="27"/>
      <c r="BF114" s="27"/>
      <c r="BH114" s="77"/>
      <c r="BI114" s="77"/>
      <c r="BJ114" s="77"/>
      <c r="BK114" s="77"/>
      <c r="BL114" s="8"/>
      <c r="BM114" s="8"/>
      <c r="BN114" s="8"/>
      <c r="BO114" s="8"/>
      <c r="BP114" s="70"/>
      <c r="BQ114" s="70"/>
      <c r="BR114" s="70"/>
      <c r="BS114" s="8"/>
      <c r="BT114" s="8"/>
      <c r="BU114" s="8"/>
      <c r="BV114" s="70"/>
      <c r="BW114" s="70"/>
      <c r="BX114" s="70"/>
      <c r="BY114" s="70"/>
      <c r="BZ114" s="70"/>
      <c r="CA114" s="8"/>
      <c r="CB114" s="8"/>
      <c r="CC114" s="8"/>
      <c r="CD114" s="8"/>
      <c r="CE114" s="8"/>
      <c r="CF114" s="8"/>
    </row>
    <row r="115" spans="1:95" ht="30" customHeight="1" thickBot="1" x14ac:dyDescent="0.4">
      <c r="A115" s="227" t="s">
        <v>79</v>
      </c>
      <c r="B115" s="228"/>
      <c r="C115" s="228"/>
      <c r="D115" s="77"/>
      <c r="E115" s="77"/>
      <c r="F115" s="77"/>
      <c r="G115" s="77"/>
      <c r="H115" s="77"/>
      <c r="I115" s="77"/>
      <c r="J115" s="77"/>
      <c r="K115" s="8"/>
      <c r="L115" s="70" t="s">
        <v>80</v>
      </c>
      <c r="M115" s="70"/>
      <c r="N115" s="8"/>
      <c r="O115" s="8"/>
      <c r="P115" s="8"/>
      <c r="Q115" s="8"/>
      <c r="R115" s="8"/>
      <c r="S115" s="8"/>
      <c r="T115" s="77"/>
      <c r="U115" s="77"/>
      <c r="V115" s="77"/>
      <c r="W115" s="77"/>
      <c r="X115" s="27"/>
      <c r="Y115" s="27"/>
      <c r="Z115" s="27"/>
      <c r="AB115" s="70" t="s">
        <v>81</v>
      </c>
      <c r="AC115" s="70"/>
      <c r="AD115" s="70"/>
      <c r="AE115" s="70"/>
      <c r="AF115" s="70"/>
      <c r="AJ115" s="77"/>
      <c r="AK115" s="77"/>
      <c r="AL115" s="230">
        <f>F115</f>
        <v>0</v>
      </c>
      <c r="AM115" s="231"/>
      <c r="AN115" s="231"/>
      <c r="AO115" s="231"/>
      <c r="AP115" s="231"/>
      <c r="AQ115" s="231"/>
      <c r="AV115" s="81"/>
      <c r="AW115" s="230">
        <f>Q115</f>
        <v>0</v>
      </c>
      <c r="AX115" s="231"/>
      <c r="AY115" s="231"/>
      <c r="AZ115" s="231"/>
      <c r="BA115" s="231"/>
      <c r="BB115" s="231"/>
      <c r="BC115" s="81"/>
      <c r="BD115" s="82"/>
      <c r="BE115" s="82"/>
      <c r="BF115" s="82"/>
      <c r="BG115" s="230">
        <f>AA115</f>
        <v>0</v>
      </c>
      <c r="BH115" s="231"/>
      <c r="BI115" s="231"/>
      <c r="BJ115" s="231"/>
      <c r="BK115" s="231"/>
      <c r="BL115" s="231"/>
      <c r="BP115" s="109">
        <f>F115</f>
        <v>0</v>
      </c>
      <c r="BQ115" s="109"/>
      <c r="BR115" s="109"/>
      <c r="BS115" s="8"/>
      <c r="BT115" s="109">
        <f>Q115</f>
        <v>0</v>
      </c>
      <c r="BU115" s="109"/>
      <c r="BV115" s="109"/>
      <c r="BW115" s="8"/>
      <c r="BX115" s="112">
        <f>AA115</f>
        <v>0</v>
      </c>
      <c r="BY115" s="112"/>
      <c r="BZ115" s="112"/>
      <c r="CA115" s="112"/>
      <c r="CC115" s="8"/>
      <c r="CD115" s="8"/>
      <c r="CE115" s="8"/>
      <c r="CF115" s="8"/>
    </row>
    <row r="116" spans="1:95" ht="30" customHeight="1" x14ac:dyDescent="0.35">
      <c r="A116" s="228"/>
      <c r="B116" s="228"/>
      <c r="C116" s="228"/>
      <c r="D116" s="77"/>
      <c r="E116" s="77"/>
      <c r="F116" s="77"/>
      <c r="G116" s="77"/>
      <c r="H116" s="77"/>
      <c r="I116" s="77"/>
      <c r="J116" s="77"/>
      <c r="K116" s="8"/>
      <c r="L116" s="70"/>
      <c r="M116" s="70"/>
      <c r="N116" s="8"/>
      <c r="O116" s="8"/>
      <c r="P116" s="8"/>
      <c r="Q116" s="8"/>
      <c r="R116" s="8"/>
      <c r="S116" s="8"/>
      <c r="T116" s="77"/>
      <c r="U116" s="77"/>
      <c r="V116" s="77"/>
      <c r="W116" s="77"/>
      <c r="X116" s="27"/>
      <c r="Y116" s="27"/>
      <c r="Z116" s="27"/>
      <c r="AB116" s="8"/>
      <c r="AC116" s="70"/>
      <c r="AD116" s="70"/>
      <c r="AE116" s="70"/>
      <c r="AF116" s="70"/>
      <c r="AJ116" s="81"/>
      <c r="AK116" s="81"/>
      <c r="AL116" s="234" t="s">
        <v>82</v>
      </c>
      <c r="AM116" s="235"/>
      <c r="AN116" s="235"/>
      <c r="AO116" s="235"/>
      <c r="AP116" s="235"/>
      <c r="AQ116" s="235"/>
      <c r="AV116" s="84"/>
      <c r="AW116" s="234" t="s">
        <v>35</v>
      </c>
      <c r="AX116" s="235"/>
      <c r="AY116" s="235"/>
      <c r="AZ116" s="235"/>
      <c r="BA116" s="235"/>
      <c r="BB116" s="235"/>
      <c r="BC116" s="84"/>
      <c r="BD116" s="27"/>
      <c r="BE116" s="27"/>
      <c r="BF116" s="27"/>
      <c r="BG116" s="234" t="s">
        <v>90</v>
      </c>
      <c r="BH116" s="235"/>
      <c r="BI116" s="235"/>
      <c r="BJ116" s="235"/>
      <c r="BK116" s="235"/>
      <c r="BL116" s="235"/>
      <c r="BP116" s="110" t="s">
        <v>82</v>
      </c>
      <c r="BQ116" s="110"/>
      <c r="BR116" s="110"/>
      <c r="BS116" s="8"/>
      <c r="BT116" s="110" t="s">
        <v>35</v>
      </c>
      <c r="BU116" s="110"/>
      <c r="BV116" s="110"/>
      <c r="BW116" s="8"/>
      <c r="BX116" s="113" t="s">
        <v>90</v>
      </c>
      <c r="BY116" s="113"/>
      <c r="BZ116" s="113"/>
      <c r="CA116" s="113"/>
      <c r="CC116" s="8"/>
      <c r="CD116" s="8"/>
      <c r="CE116" s="8"/>
      <c r="CF116" s="8"/>
    </row>
    <row r="117" spans="1:95" ht="30" customHeight="1" thickBot="1" x14ac:dyDescent="0.4">
      <c r="A117" s="229">
        <f>COUNTA(C14:C53)</f>
        <v>0</v>
      </c>
      <c r="B117" s="199"/>
      <c r="C117" s="199"/>
      <c r="D117" s="77"/>
      <c r="E117" s="80"/>
      <c r="F117" s="230" t="str">
        <f>'DATA ENTRY'!C3</f>
        <v>keith</v>
      </c>
      <c r="G117" s="231"/>
      <c r="H117" s="231"/>
      <c r="I117" s="231"/>
      <c r="J117" s="231"/>
      <c r="K117" s="231"/>
      <c r="P117" s="81"/>
      <c r="Q117" s="232"/>
      <c r="R117" s="233"/>
      <c r="S117" s="233"/>
      <c r="T117" s="233"/>
      <c r="U117" s="233"/>
      <c r="V117" s="233"/>
      <c r="W117" s="81"/>
      <c r="X117" s="82"/>
      <c r="Y117" s="82"/>
      <c r="Z117" s="82"/>
      <c r="AA117" s="230" t="str">
        <f>'DATA ENTRY'!C8</f>
        <v>MARICEL E. SIERTO Ed., D.</v>
      </c>
      <c r="AB117" s="231"/>
      <c r="AC117" s="231"/>
      <c r="AD117" s="231"/>
      <c r="AE117" s="231"/>
      <c r="AF117" s="231"/>
      <c r="AJ117" s="84"/>
      <c r="AK117" s="84"/>
      <c r="AL117" s="111" t="s">
        <v>83</v>
      </c>
      <c r="AM117" s="199"/>
      <c r="AN117" s="199"/>
      <c r="AO117" s="199"/>
      <c r="AP117" s="199"/>
      <c r="AQ117" s="199"/>
      <c r="AV117" s="8"/>
      <c r="AW117" s="111" t="s">
        <v>83</v>
      </c>
      <c r="AX117" s="199"/>
      <c r="AY117" s="199"/>
      <c r="AZ117" s="199"/>
      <c r="BA117" s="199"/>
      <c r="BB117" s="199"/>
      <c r="BC117" s="8"/>
      <c r="BD117" s="27"/>
      <c r="BE117" s="27"/>
      <c r="BF117" s="27"/>
      <c r="BG117" s="111" t="s">
        <v>83</v>
      </c>
      <c r="BH117" s="199"/>
      <c r="BI117" s="199"/>
      <c r="BJ117" s="199"/>
      <c r="BK117" s="199"/>
      <c r="BL117" s="199"/>
      <c r="BP117" s="111" t="s">
        <v>83</v>
      </c>
      <c r="BQ117" s="111"/>
      <c r="BR117" s="111"/>
      <c r="BS117" s="8"/>
      <c r="BT117" s="111" t="s">
        <v>83</v>
      </c>
      <c r="BU117" s="111"/>
      <c r="BV117" s="111"/>
      <c r="BW117" s="8"/>
      <c r="BX117" s="111" t="s">
        <v>83</v>
      </c>
      <c r="BY117" s="111"/>
      <c r="BZ117" s="111"/>
      <c r="CA117" s="111"/>
      <c r="CC117" s="8"/>
      <c r="CD117" s="8"/>
      <c r="CE117" s="8"/>
      <c r="CF117" s="8"/>
      <c r="CG117" s="81"/>
      <c r="CH117" s="82"/>
      <c r="CI117" s="82"/>
      <c r="CJ117" s="82"/>
      <c r="CK117" s="82"/>
      <c r="CL117" s="82"/>
      <c r="CM117" s="82"/>
      <c r="CN117" s="82"/>
      <c r="CO117" s="82"/>
      <c r="CP117" s="82"/>
      <c r="CQ117" s="82"/>
    </row>
    <row r="118" spans="1:95" ht="30" customHeight="1" x14ac:dyDescent="0.35">
      <c r="A118" s="199"/>
      <c r="B118" s="199"/>
      <c r="C118" s="199"/>
      <c r="D118" s="81"/>
      <c r="E118" s="83"/>
      <c r="F118" s="234" t="s">
        <v>82</v>
      </c>
      <c r="G118" s="235"/>
      <c r="H118" s="235"/>
      <c r="I118" s="235"/>
      <c r="J118" s="235"/>
      <c r="K118" s="235"/>
      <c r="P118" s="84"/>
      <c r="Q118" s="234" t="s">
        <v>35</v>
      </c>
      <c r="R118" s="235"/>
      <c r="S118" s="235"/>
      <c r="T118" s="235"/>
      <c r="U118" s="235"/>
      <c r="V118" s="235"/>
      <c r="W118" s="84"/>
      <c r="X118" s="27"/>
      <c r="Y118" s="27"/>
      <c r="Z118" s="27"/>
      <c r="AA118" s="234" t="s">
        <v>90</v>
      </c>
      <c r="AB118" s="235"/>
      <c r="AC118" s="235"/>
      <c r="AD118" s="235"/>
      <c r="AE118" s="235"/>
      <c r="AF118" s="235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C118" s="8"/>
      <c r="CD118" s="8"/>
      <c r="CE118" s="8"/>
      <c r="CF118" s="8"/>
      <c r="CG118" s="84"/>
      <c r="CH118" s="27"/>
      <c r="CI118" s="27"/>
      <c r="CJ118" s="27"/>
      <c r="CK118" s="27"/>
      <c r="CL118" s="27"/>
      <c r="CM118" s="27"/>
      <c r="CN118" s="27"/>
      <c r="CO118" s="27"/>
      <c r="CP118" s="27"/>
      <c r="CQ118" s="27"/>
    </row>
    <row r="119" spans="1:95" ht="30" customHeight="1" x14ac:dyDescent="0.25">
      <c r="A119" s="8"/>
      <c r="B119" s="8"/>
      <c r="C119" s="8"/>
      <c r="D119" s="84"/>
      <c r="E119" s="75"/>
      <c r="F119" s="111" t="s">
        <v>83</v>
      </c>
      <c r="G119" s="199"/>
      <c r="H119" s="199"/>
      <c r="I119" s="199"/>
      <c r="J119" s="199"/>
      <c r="K119" s="199"/>
      <c r="P119" s="8"/>
      <c r="Q119" s="111" t="s">
        <v>83</v>
      </c>
      <c r="R119" s="199"/>
      <c r="S119" s="199"/>
      <c r="T119" s="199"/>
      <c r="U119" s="199"/>
      <c r="V119" s="199"/>
      <c r="W119" s="8"/>
      <c r="X119" s="27"/>
      <c r="Y119" s="27"/>
      <c r="Z119" s="27"/>
      <c r="AA119" s="111" t="s">
        <v>83</v>
      </c>
      <c r="AB119" s="199"/>
      <c r="AC119" s="199"/>
      <c r="AD119" s="199"/>
      <c r="AE119" s="199"/>
      <c r="AF119" s="199"/>
      <c r="CC119" s="8"/>
      <c r="CD119" s="8"/>
      <c r="CE119" s="8"/>
      <c r="CF119" s="8"/>
      <c r="CG119" s="8"/>
      <c r="CH119" s="27"/>
      <c r="CI119" s="27"/>
      <c r="CJ119" s="27"/>
      <c r="CK119" s="27"/>
      <c r="CL119" s="27"/>
      <c r="CM119" s="27"/>
      <c r="CN119" s="27"/>
      <c r="CO119" s="27"/>
      <c r="CP119" s="27"/>
      <c r="CQ119" s="27"/>
    </row>
    <row r="120" spans="1:95" ht="15.75" customHeight="1" x14ac:dyDescent="0.25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27"/>
      <c r="Y120" s="27"/>
      <c r="Z120" s="27"/>
      <c r="AA120" s="8"/>
      <c r="AB120" s="8"/>
      <c r="AC120" s="8"/>
      <c r="AD120" s="8"/>
      <c r="AE120" s="8"/>
      <c r="AF120" s="70"/>
      <c r="CC120" s="8"/>
      <c r="CD120" s="8"/>
      <c r="CE120" s="8"/>
      <c r="CF120" s="8"/>
    </row>
    <row r="121" spans="1:95" ht="15.75" customHeight="1" x14ac:dyDescent="0.3">
      <c r="A121" s="8"/>
      <c r="B121" s="8"/>
      <c r="C121" s="73"/>
      <c r="D121" s="85"/>
      <c r="E121" s="85"/>
      <c r="F121" s="85"/>
      <c r="G121" s="85"/>
      <c r="H121" s="85"/>
      <c r="I121" s="85"/>
      <c r="J121" s="85"/>
      <c r="M121" s="71"/>
      <c r="N121" s="70"/>
      <c r="O121" s="70"/>
      <c r="P121" s="70"/>
      <c r="Q121" s="85"/>
      <c r="R121" s="85"/>
      <c r="S121" s="85"/>
      <c r="T121" s="70"/>
      <c r="U121" s="70"/>
      <c r="V121" s="27"/>
      <c r="W121" s="27"/>
      <c r="X121" s="73"/>
      <c r="Y121" s="70"/>
      <c r="Z121" s="70"/>
      <c r="AA121" s="70"/>
      <c r="AB121" s="70"/>
      <c r="AC121" s="85"/>
      <c r="AD121" s="85"/>
      <c r="AE121" s="85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</row>
    <row r="122" spans="1:95" ht="15.75" customHeight="1" x14ac:dyDescent="0.35">
      <c r="A122" s="8"/>
      <c r="B122" s="8"/>
      <c r="C122" s="73"/>
      <c r="D122" s="85"/>
      <c r="E122" s="85"/>
      <c r="F122" s="85"/>
      <c r="G122" s="85"/>
      <c r="H122" s="85"/>
      <c r="I122" s="85"/>
      <c r="J122" s="85"/>
      <c r="K122" s="246"/>
      <c r="L122" s="199"/>
      <c r="M122" s="199"/>
      <c r="N122" s="247"/>
      <c r="O122" s="199"/>
      <c r="P122" s="86"/>
      <c r="Q122" s="85"/>
      <c r="R122" s="85"/>
      <c r="S122" s="85"/>
      <c r="T122" s="85"/>
      <c r="U122" s="85"/>
      <c r="V122" s="27"/>
      <c r="W122" s="27"/>
      <c r="X122" s="71"/>
      <c r="Y122" s="87"/>
      <c r="Z122" s="87"/>
      <c r="AA122" s="85"/>
      <c r="AB122" s="85"/>
      <c r="AC122" s="85"/>
      <c r="AD122" s="85"/>
      <c r="AE122" s="85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</row>
    <row r="123" spans="1:95" ht="15.75" customHeight="1" x14ac:dyDescent="0.25">
      <c r="A123" s="8"/>
      <c r="B123" s="8"/>
      <c r="C123" s="8"/>
      <c r="D123" s="85"/>
      <c r="E123" s="85"/>
      <c r="F123" s="85"/>
      <c r="G123" s="85"/>
      <c r="H123" s="85"/>
      <c r="I123" s="85"/>
      <c r="J123" s="85"/>
      <c r="K123" s="8"/>
      <c r="L123" s="8"/>
      <c r="M123" s="71"/>
      <c r="N123" s="70"/>
      <c r="O123" s="70"/>
      <c r="P123" s="70"/>
      <c r="Q123" s="85"/>
      <c r="R123" s="85"/>
      <c r="S123" s="85"/>
      <c r="T123" s="85"/>
      <c r="U123" s="85"/>
      <c r="V123" s="87"/>
      <c r="W123" s="87"/>
      <c r="X123" s="87"/>
      <c r="Y123" s="87"/>
      <c r="Z123" s="87"/>
      <c r="AA123" s="85"/>
      <c r="AB123" s="85"/>
      <c r="AC123" s="85"/>
      <c r="AD123" s="85"/>
      <c r="AE123" s="85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</row>
    <row r="124" spans="1:95" ht="15.75" customHeight="1" x14ac:dyDescent="0.25">
      <c r="A124" s="8"/>
      <c r="B124" s="8"/>
      <c r="C124" s="8"/>
      <c r="D124" s="85"/>
      <c r="E124" s="85"/>
      <c r="F124" s="85"/>
      <c r="G124" s="85"/>
      <c r="H124" s="85"/>
      <c r="I124" s="85"/>
      <c r="J124" s="85"/>
      <c r="K124" s="85"/>
      <c r="L124" s="85"/>
      <c r="M124" s="85"/>
      <c r="N124" s="85"/>
      <c r="O124" s="85"/>
      <c r="P124" s="85"/>
      <c r="Q124" s="85"/>
      <c r="R124" s="85"/>
      <c r="S124" s="85"/>
      <c r="T124" s="85"/>
      <c r="U124" s="85"/>
      <c r="V124" s="87"/>
      <c r="W124" s="87"/>
      <c r="X124" s="87"/>
      <c r="Y124" s="87"/>
      <c r="Z124" s="87"/>
      <c r="AA124" s="85"/>
      <c r="AB124" s="85"/>
      <c r="AC124" s="85"/>
      <c r="AD124" s="85"/>
      <c r="AE124" s="85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</row>
    <row r="125" spans="1:95" ht="15.75" customHeight="1" x14ac:dyDescent="0.25">
      <c r="A125" s="8"/>
      <c r="B125" s="8"/>
      <c r="C125" s="8"/>
      <c r="D125" s="85"/>
      <c r="E125" s="85"/>
      <c r="F125" s="85"/>
      <c r="G125" s="85"/>
      <c r="H125" s="85"/>
      <c r="I125" s="85"/>
      <c r="J125" s="85"/>
      <c r="K125" s="85"/>
      <c r="L125" s="85"/>
      <c r="M125" s="85"/>
      <c r="N125" s="85"/>
      <c r="O125" s="85"/>
      <c r="P125" s="85"/>
      <c r="Q125" s="85"/>
      <c r="R125" s="85"/>
      <c r="S125" s="85"/>
      <c r="T125" s="85"/>
      <c r="U125" s="85"/>
      <c r="V125" s="87"/>
      <c r="W125" s="87"/>
      <c r="X125" s="87"/>
      <c r="Y125" s="87"/>
      <c r="Z125" s="87"/>
      <c r="AA125" s="85"/>
      <c r="AB125" s="85"/>
      <c r="AC125" s="85"/>
      <c r="AD125" s="85"/>
      <c r="AE125" s="85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</row>
    <row r="126" spans="1:95" ht="15.75" customHeight="1" x14ac:dyDescent="0.25">
      <c r="A126" s="8"/>
      <c r="B126" s="8"/>
      <c r="C126" s="8"/>
      <c r="D126" s="85"/>
      <c r="E126" s="85"/>
      <c r="F126" s="85"/>
      <c r="G126" s="85"/>
      <c r="H126" s="85"/>
      <c r="I126" s="85"/>
      <c r="J126" s="85"/>
      <c r="K126" s="85"/>
      <c r="L126" s="85"/>
      <c r="M126" s="85"/>
      <c r="N126" s="85"/>
      <c r="O126" s="85"/>
      <c r="P126" s="85"/>
      <c r="Q126" s="85"/>
      <c r="R126" s="85"/>
      <c r="S126" s="85"/>
      <c r="T126" s="85"/>
      <c r="U126" s="85"/>
      <c r="V126" s="87"/>
      <c r="W126" s="87"/>
      <c r="X126" s="87"/>
      <c r="Y126" s="87"/>
      <c r="Z126" s="87"/>
      <c r="AA126" s="85"/>
      <c r="AB126" s="85"/>
      <c r="AC126" s="85"/>
      <c r="AD126" s="85"/>
      <c r="AE126" s="85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</row>
    <row r="127" spans="1:95" ht="15.75" customHeight="1" x14ac:dyDescent="0.25">
      <c r="A127" s="8"/>
      <c r="B127" s="8"/>
      <c r="C127" s="8"/>
      <c r="D127" s="85"/>
      <c r="E127" s="85"/>
      <c r="F127" s="85"/>
      <c r="G127" s="85"/>
      <c r="H127" s="85"/>
      <c r="I127" s="85"/>
      <c r="J127" s="85"/>
      <c r="K127" s="85"/>
      <c r="L127" s="85"/>
      <c r="M127" s="85"/>
      <c r="N127" s="85"/>
      <c r="O127" s="85"/>
      <c r="P127" s="85"/>
      <c r="Q127" s="85"/>
      <c r="R127" s="85"/>
      <c r="S127" s="85"/>
      <c r="T127" s="85"/>
      <c r="U127" s="85"/>
      <c r="V127" s="87"/>
      <c r="W127" s="87"/>
      <c r="X127" s="87"/>
      <c r="Y127" s="87"/>
      <c r="Z127" s="87"/>
      <c r="AA127" s="85"/>
      <c r="AB127" s="85"/>
      <c r="AC127" s="85"/>
      <c r="AD127" s="85"/>
      <c r="AE127" s="85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</row>
    <row r="128" spans="1:95" ht="15.75" customHeight="1" x14ac:dyDescent="0.25">
      <c r="A128" s="8"/>
      <c r="B128" s="8"/>
      <c r="C128" s="8"/>
      <c r="D128" s="85"/>
      <c r="E128" s="85"/>
      <c r="F128" s="85"/>
      <c r="G128" s="85"/>
      <c r="H128" s="85"/>
      <c r="I128" s="85"/>
      <c r="J128" s="85"/>
      <c r="K128" s="85"/>
      <c r="L128" s="85"/>
      <c r="M128" s="85"/>
      <c r="N128" s="85"/>
      <c r="O128" s="85"/>
      <c r="P128" s="85"/>
      <c r="Q128" s="85"/>
      <c r="R128" s="85"/>
      <c r="S128" s="85"/>
      <c r="T128" s="85"/>
      <c r="U128" s="85"/>
      <c r="V128" s="87"/>
      <c r="W128" s="87"/>
      <c r="X128" s="87"/>
      <c r="Y128" s="87"/>
      <c r="Z128" s="87"/>
      <c r="AA128" s="85"/>
      <c r="AB128" s="85"/>
      <c r="AC128" s="85"/>
      <c r="AD128" s="85"/>
      <c r="AE128" s="85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</row>
    <row r="129" spans="1:84" ht="15.75" customHeight="1" x14ac:dyDescent="0.25">
      <c r="A129" s="8"/>
      <c r="B129" s="8"/>
      <c r="C129" s="8"/>
      <c r="D129" s="85"/>
      <c r="E129" s="85"/>
      <c r="F129" s="85"/>
      <c r="G129" s="85"/>
      <c r="H129" s="85"/>
      <c r="I129" s="85"/>
      <c r="J129" s="85"/>
      <c r="K129" s="85"/>
      <c r="L129" s="85"/>
      <c r="M129" s="85"/>
      <c r="N129" s="85"/>
      <c r="O129" s="85"/>
      <c r="P129" s="85"/>
      <c r="Q129" s="85"/>
      <c r="R129" s="85"/>
      <c r="S129" s="85"/>
      <c r="T129" s="85"/>
      <c r="U129" s="85"/>
      <c r="V129" s="87"/>
      <c r="W129" s="87"/>
      <c r="X129" s="87"/>
      <c r="Y129" s="87"/>
      <c r="Z129" s="87"/>
      <c r="AA129" s="85"/>
      <c r="AB129" s="85"/>
      <c r="AC129" s="85"/>
      <c r="AD129" s="85"/>
      <c r="AE129" s="85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</row>
    <row r="130" spans="1:84" ht="15.75" customHeight="1" x14ac:dyDescent="0.25">
      <c r="A130" s="8"/>
      <c r="B130" s="8"/>
      <c r="C130" s="8"/>
      <c r="D130" s="85"/>
      <c r="E130" s="85"/>
      <c r="F130" s="85"/>
      <c r="G130" s="85"/>
      <c r="H130" s="85"/>
      <c r="I130" s="85"/>
      <c r="J130" s="85"/>
      <c r="K130" s="85"/>
      <c r="L130" s="85"/>
      <c r="M130" s="85"/>
      <c r="N130" s="85"/>
      <c r="O130" s="85"/>
      <c r="P130" s="85"/>
      <c r="Q130" s="85"/>
      <c r="R130" s="85"/>
      <c r="S130" s="85"/>
      <c r="T130" s="85"/>
      <c r="U130" s="85"/>
      <c r="V130" s="87"/>
      <c r="W130" s="87"/>
      <c r="X130" s="87"/>
      <c r="Y130" s="87"/>
      <c r="Z130" s="87"/>
      <c r="AA130" s="85"/>
      <c r="AB130" s="85"/>
      <c r="AC130" s="85"/>
      <c r="AD130" s="85"/>
      <c r="AE130" s="85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</row>
    <row r="131" spans="1:84" ht="15.75" customHeight="1" x14ac:dyDescent="0.25">
      <c r="A131" s="8"/>
      <c r="B131" s="8"/>
      <c r="C131" s="8"/>
      <c r="D131" s="85"/>
      <c r="E131" s="85"/>
      <c r="F131" s="85"/>
      <c r="G131" s="85"/>
      <c r="H131" s="85"/>
      <c r="I131" s="85"/>
      <c r="J131" s="85"/>
      <c r="K131" s="85"/>
      <c r="L131" s="85"/>
      <c r="M131" s="85"/>
      <c r="N131" s="85"/>
      <c r="O131" s="85"/>
      <c r="P131" s="85"/>
      <c r="Q131" s="85"/>
      <c r="R131" s="85"/>
      <c r="S131" s="85"/>
      <c r="T131" s="85"/>
      <c r="U131" s="85"/>
      <c r="V131" s="87"/>
      <c r="W131" s="87"/>
      <c r="X131" s="87"/>
      <c r="Y131" s="87"/>
      <c r="Z131" s="87"/>
      <c r="AA131" s="85"/>
      <c r="AB131" s="85"/>
      <c r="AC131" s="85"/>
      <c r="AD131" s="85"/>
      <c r="AE131" s="85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</row>
    <row r="132" spans="1:84" ht="15.75" customHeight="1" x14ac:dyDescent="0.25">
      <c r="A132" s="8"/>
      <c r="B132" s="8"/>
      <c r="C132" s="8"/>
      <c r="D132" s="85"/>
      <c r="E132" s="85"/>
      <c r="F132" s="85"/>
      <c r="G132" s="85"/>
      <c r="H132" s="85"/>
      <c r="I132" s="85"/>
      <c r="J132" s="85"/>
      <c r="K132" s="85"/>
      <c r="L132" s="85"/>
      <c r="M132" s="85"/>
      <c r="N132" s="85"/>
      <c r="O132" s="85"/>
      <c r="P132" s="85"/>
      <c r="Q132" s="85"/>
      <c r="R132" s="85"/>
      <c r="S132" s="85"/>
      <c r="T132" s="85"/>
      <c r="U132" s="85"/>
      <c r="V132" s="87"/>
      <c r="W132" s="87"/>
      <c r="X132" s="87"/>
      <c r="Y132" s="87"/>
      <c r="Z132" s="87"/>
      <c r="AA132" s="85"/>
      <c r="AB132" s="85"/>
      <c r="AC132" s="85"/>
      <c r="AD132" s="85"/>
      <c r="AE132" s="85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</row>
    <row r="133" spans="1:84" ht="15.75" customHeight="1" x14ac:dyDescent="0.25">
      <c r="A133" s="8"/>
      <c r="B133" s="8"/>
      <c r="C133" s="8"/>
      <c r="D133" s="85"/>
      <c r="E133" s="85"/>
      <c r="F133" s="85"/>
      <c r="G133" s="85"/>
      <c r="H133" s="85"/>
      <c r="I133" s="85"/>
      <c r="J133" s="85"/>
      <c r="K133" s="85"/>
      <c r="L133" s="85"/>
      <c r="M133" s="85"/>
      <c r="N133" s="85"/>
      <c r="O133" s="85"/>
      <c r="P133" s="85"/>
      <c r="Q133" s="85"/>
      <c r="R133" s="85"/>
      <c r="S133" s="85"/>
      <c r="T133" s="85"/>
      <c r="U133" s="85"/>
      <c r="V133" s="87"/>
      <c r="W133" s="87"/>
      <c r="X133" s="87"/>
      <c r="Y133" s="87"/>
      <c r="Z133" s="87"/>
      <c r="AA133" s="85"/>
      <c r="AB133" s="85"/>
      <c r="AC133" s="85"/>
      <c r="AD133" s="85"/>
      <c r="AE133" s="85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</row>
    <row r="134" spans="1:84" ht="15.75" customHeight="1" x14ac:dyDescent="0.25">
      <c r="A134" s="8"/>
      <c r="B134" s="8"/>
      <c r="C134" s="8"/>
      <c r="D134" s="85"/>
      <c r="E134" s="85"/>
      <c r="F134" s="85"/>
      <c r="G134" s="85"/>
      <c r="H134" s="85"/>
      <c r="I134" s="85"/>
      <c r="J134" s="85"/>
      <c r="K134" s="85"/>
      <c r="L134" s="85"/>
      <c r="M134" s="85"/>
      <c r="N134" s="85"/>
      <c r="O134" s="85"/>
      <c r="P134" s="85"/>
      <c r="Q134" s="85"/>
      <c r="R134" s="85"/>
      <c r="S134" s="85"/>
      <c r="T134" s="85"/>
      <c r="U134" s="85"/>
      <c r="V134" s="87"/>
      <c r="W134" s="87"/>
      <c r="X134" s="87"/>
      <c r="Y134" s="87"/>
      <c r="Z134" s="87"/>
      <c r="AA134" s="85"/>
      <c r="AB134" s="85"/>
      <c r="AC134" s="85"/>
      <c r="AD134" s="85"/>
      <c r="AE134" s="85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</row>
    <row r="135" spans="1:84" ht="15.75" customHeight="1" x14ac:dyDescent="0.25">
      <c r="A135" s="8"/>
      <c r="B135" s="8"/>
      <c r="C135" s="8"/>
      <c r="D135" s="85"/>
      <c r="E135" s="85"/>
      <c r="F135" s="85"/>
      <c r="G135" s="85"/>
      <c r="H135" s="85"/>
      <c r="I135" s="85"/>
      <c r="J135" s="85"/>
      <c r="K135" s="85"/>
      <c r="L135" s="85"/>
      <c r="M135" s="85"/>
      <c r="N135" s="85"/>
      <c r="O135" s="85"/>
      <c r="P135" s="85"/>
      <c r="Q135" s="85"/>
      <c r="R135" s="85"/>
      <c r="S135" s="85"/>
      <c r="T135" s="85"/>
      <c r="U135" s="85"/>
      <c r="V135" s="87"/>
      <c r="W135" s="87"/>
      <c r="X135" s="87"/>
      <c r="Y135" s="87"/>
      <c r="Z135" s="87"/>
      <c r="AA135" s="85"/>
      <c r="AB135" s="85"/>
      <c r="AC135" s="85"/>
      <c r="AD135" s="85"/>
      <c r="AE135" s="85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</row>
    <row r="136" spans="1:84" ht="15.75" customHeight="1" x14ac:dyDescent="0.25">
      <c r="A136" s="8"/>
      <c r="B136" s="8"/>
      <c r="C136" s="8"/>
      <c r="D136" s="85"/>
      <c r="E136" s="85"/>
      <c r="F136" s="85"/>
      <c r="G136" s="85"/>
      <c r="H136" s="85"/>
      <c r="I136" s="85"/>
      <c r="J136" s="85"/>
      <c r="K136" s="85"/>
      <c r="L136" s="85"/>
      <c r="M136" s="85"/>
      <c r="N136" s="85"/>
      <c r="O136" s="85"/>
      <c r="P136" s="85"/>
      <c r="Q136" s="85"/>
      <c r="R136" s="85"/>
      <c r="S136" s="85"/>
      <c r="T136" s="85"/>
      <c r="U136" s="85"/>
      <c r="V136" s="87"/>
      <c r="W136" s="87"/>
      <c r="X136" s="87"/>
      <c r="Y136" s="87"/>
      <c r="Z136" s="87"/>
      <c r="AA136" s="85"/>
      <c r="AB136" s="85"/>
      <c r="AC136" s="85"/>
      <c r="AD136" s="85"/>
      <c r="AE136" s="85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</row>
    <row r="137" spans="1:84" ht="15.75" customHeight="1" x14ac:dyDescent="0.25">
      <c r="A137" s="8"/>
      <c r="B137" s="8"/>
      <c r="C137" s="8"/>
      <c r="D137" s="85"/>
      <c r="E137" s="85"/>
      <c r="F137" s="85"/>
      <c r="G137" s="85"/>
      <c r="H137" s="85"/>
      <c r="I137" s="85"/>
      <c r="J137" s="85"/>
      <c r="K137" s="85"/>
      <c r="L137" s="85"/>
      <c r="M137" s="85"/>
      <c r="N137" s="85"/>
      <c r="O137" s="85"/>
      <c r="P137" s="85"/>
      <c r="Q137" s="85"/>
      <c r="R137" s="85"/>
      <c r="S137" s="85"/>
      <c r="T137" s="85"/>
      <c r="U137" s="85"/>
      <c r="V137" s="87"/>
      <c r="W137" s="87"/>
      <c r="X137" s="87"/>
      <c r="Y137" s="87"/>
      <c r="Z137" s="87"/>
      <c r="AA137" s="85"/>
      <c r="AB137" s="85"/>
      <c r="AC137" s="85"/>
      <c r="AD137" s="85"/>
      <c r="AE137" s="85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</row>
    <row r="138" spans="1:84" ht="15.75" customHeight="1" x14ac:dyDescent="0.25">
      <c r="A138" s="8"/>
      <c r="B138" s="8"/>
      <c r="C138" s="8"/>
      <c r="D138" s="85"/>
      <c r="E138" s="85"/>
      <c r="F138" s="85"/>
      <c r="G138" s="85"/>
      <c r="H138" s="85"/>
      <c r="I138" s="85"/>
      <c r="J138" s="85"/>
      <c r="K138" s="85"/>
      <c r="L138" s="85"/>
      <c r="M138" s="85"/>
      <c r="N138" s="85"/>
      <c r="O138" s="85"/>
      <c r="P138" s="85"/>
      <c r="Q138" s="85"/>
      <c r="R138" s="85"/>
      <c r="S138" s="85"/>
      <c r="T138" s="85"/>
      <c r="U138" s="85"/>
      <c r="V138" s="87"/>
      <c r="W138" s="87"/>
      <c r="X138" s="87"/>
      <c r="Y138" s="87"/>
      <c r="Z138" s="87"/>
      <c r="AA138" s="85"/>
      <c r="AB138" s="85"/>
      <c r="AC138" s="85"/>
      <c r="AD138" s="85"/>
      <c r="AE138" s="85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</row>
    <row r="139" spans="1:84" ht="15.75" customHeight="1" x14ac:dyDescent="0.25">
      <c r="A139" s="8"/>
      <c r="B139" s="8"/>
      <c r="C139" s="8"/>
      <c r="D139" s="85"/>
      <c r="E139" s="85"/>
      <c r="F139" s="85"/>
      <c r="G139" s="85"/>
      <c r="H139" s="85"/>
      <c r="I139" s="85"/>
      <c r="J139" s="85"/>
      <c r="K139" s="85"/>
      <c r="L139" s="85"/>
      <c r="M139" s="85"/>
      <c r="N139" s="85"/>
      <c r="O139" s="85"/>
      <c r="P139" s="85"/>
      <c r="Q139" s="85"/>
      <c r="R139" s="85"/>
      <c r="S139" s="85"/>
      <c r="T139" s="85"/>
      <c r="U139" s="85"/>
      <c r="V139" s="87"/>
      <c r="W139" s="87"/>
      <c r="X139" s="87"/>
      <c r="Y139" s="87"/>
      <c r="Z139" s="87"/>
      <c r="AA139" s="85"/>
      <c r="AB139" s="85"/>
      <c r="AC139" s="85"/>
      <c r="AD139" s="85"/>
      <c r="AE139" s="85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</row>
    <row r="140" spans="1:84" ht="15.75" customHeight="1" x14ac:dyDescent="0.25">
      <c r="A140" s="8"/>
      <c r="B140" s="8"/>
      <c r="C140" s="8"/>
      <c r="D140" s="85"/>
      <c r="E140" s="85"/>
      <c r="F140" s="85"/>
      <c r="G140" s="85"/>
      <c r="H140" s="85"/>
      <c r="I140" s="85"/>
      <c r="J140" s="85"/>
      <c r="K140" s="85"/>
      <c r="L140" s="85"/>
      <c r="M140" s="85"/>
      <c r="N140" s="85"/>
      <c r="O140" s="85"/>
      <c r="P140" s="85"/>
      <c r="Q140" s="85"/>
      <c r="R140" s="85"/>
      <c r="S140" s="85"/>
      <c r="T140" s="85"/>
      <c r="U140" s="85"/>
      <c r="V140" s="87"/>
      <c r="W140" s="87"/>
      <c r="X140" s="87"/>
      <c r="Y140" s="87"/>
      <c r="Z140" s="87"/>
      <c r="AA140" s="85"/>
      <c r="AB140" s="85"/>
      <c r="AC140" s="85"/>
      <c r="AD140" s="85"/>
      <c r="AE140" s="85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</row>
    <row r="141" spans="1:84" ht="15.75" customHeight="1" x14ac:dyDescent="0.25">
      <c r="A141" s="8"/>
      <c r="B141" s="8"/>
      <c r="C141" s="8"/>
      <c r="D141" s="85"/>
      <c r="E141" s="85"/>
      <c r="F141" s="85"/>
      <c r="G141" s="85"/>
      <c r="H141" s="85"/>
      <c r="I141" s="85"/>
      <c r="J141" s="85"/>
      <c r="K141" s="85"/>
      <c r="L141" s="85"/>
      <c r="M141" s="85"/>
      <c r="N141" s="85"/>
      <c r="O141" s="85"/>
      <c r="P141" s="85"/>
      <c r="Q141" s="85"/>
      <c r="R141" s="85"/>
      <c r="S141" s="85"/>
      <c r="T141" s="85"/>
      <c r="U141" s="85"/>
      <c r="V141" s="87"/>
      <c r="W141" s="87"/>
      <c r="X141" s="87"/>
      <c r="Y141" s="87"/>
      <c r="Z141" s="87"/>
      <c r="AA141" s="85"/>
      <c r="AB141" s="85"/>
      <c r="AC141" s="85"/>
      <c r="AD141" s="85"/>
      <c r="AE141" s="85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</row>
    <row r="142" spans="1:84" ht="15.75" customHeight="1" x14ac:dyDescent="0.25">
      <c r="A142" s="8"/>
      <c r="B142" s="8"/>
      <c r="C142" s="8"/>
      <c r="D142" s="85"/>
      <c r="E142" s="85"/>
      <c r="F142" s="85"/>
      <c r="G142" s="85"/>
      <c r="H142" s="85"/>
      <c r="I142" s="85"/>
      <c r="J142" s="85"/>
      <c r="K142" s="85"/>
      <c r="L142" s="85"/>
      <c r="M142" s="85"/>
      <c r="N142" s="85"/>
      <c r="O142" s="85"/>
      <c r="P142" s="85"/>
      <c r="Q142" s="85"/>
      <c r="R142" s="85"/>
      <c r="S142" s="85"/>
      <c r="T142" s="85"/>
      <c r="U142" s="85"/>
      <c r="V142" s="87"/>
      <c r="W142" s="87"/>
      <c r="X142" s="87"/>
      <c r="Y142" s="87"/>
      <c r="Z142" s="87"/>
      <c r="AA142" s="85"/>
      <c r="AB142" s="85"/>
      <c r="AC142" s="85"/>
      <c r="AD142" s="85"/>
      <c r="AE142" s="85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</row>
    <row r="143" spans="1:84" ht="15.75" customHeight="1" x14ac:dyDescent="0.25">
      <c r="A143" s="8"/>
      <c r="B143" s="8"/>
      <c r="C143" s="8"/>
      <c r="D143" s="85"/>
      <c r="E143" s="85"/>
      <c r="F143" s="85"/>
      <c r="G143" s="85"/>
      <c r="H143" s="85"/>
      <c r="I143" s="85"/>
      <c r="J143" s="85"/>
      <c r="K143" s="85"/>
      <c r="L143" s="85"/>
      <c r="M143" s="85"/>
      <c r="N143" s="85"/>
      <c r="O143" s="85"/>
      <c r="P143" s="85"/>
      <c r="Q143" s="85"/>
      <c r="R143" s="85"/>
      <c r="S143" s="85"/>
      <c r="T143" s="85"/>
      <c r="U143" s="85"/>
      <c r="V143" s="87"/>
      <c r="W143" s="87"/>
      <c r="X143" s="87"/>
      <c r="Y143" s="87"/>
      <c r="Z143" s="87"/>
      <c r="AA143" s="85"/>
      <c r="AB143" s="85"/>
      <c r="AC143" s="85"/>
      <c r="AD143" s="85"/>
      <c r="AE143" s="85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</row>
    <row r="144" spans="1:84" ht="15.75" customHeight="1" x14ac:dyDescent="0.25">
      <c r="A144" s="8"/>
      <c r="B144" s="8"/>
      <c r="C144" s="8"/>
      <c r="D144" s="85"/>
      <c r="E144" s="85"/>
      <c r="F144" s="85"/>
      <c r="G144" s="85"/>
      <c r="H144" s="85"/>
      <c r="I144" s="85"/>
      <c r="J144" s="85"/>
      <c r="K144" s="85"/>
      <c r="L144" s="85"/>
      <c r="M144" s="85"/>
      <c r="N144" s="85"/>
      <c r="O144" s="85"/>
      <c r="P144" s="85"/>
      <c r="Q144" s="85"/>
      <c r="R144" s="85"/>
      <c r="S144" s="85"/>
      <c r="T144" s="85"/>
      <c r="U144" s="85"/>
      <c r="V144" s="87"/>
      <c r="W144" s="87"/>
      <c r="X144" s="87"/>
      <c r="Y144" s="87"/>
      <c r="Z144" s="87"/>
      <c r="AA144" s="85"/>
      <c r="AB144" s="85"/>
      <c r="AC144" s="85"/>
      <c r="AD144" s="85"/>
      <c r="AE144" s="85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</row>
    <row r="145" spans="1:84" ht="15.75" customHeight="1" x14ac:dyDescent="0.25">
      <c r="A145" s="8"/>
      <c r="B145" s="8"/>
      <c r="C145" s="8"/>
      <c r="D145" s="85"/>
      <c r="E145" s="85"/>
      <c r="F145" s="85"/>
      <c r="G145" s="85"/>
      <c r="H145" s="85"/>
      <c r="I145" s="85"/>
      <c r="J145" s="85"/>
      <c r="K145" s="85"/>
      <c r="L145" s="85"/>
      <c r="M145" s="85"/>
      <c r="N145" s="85"/>
      <c r="O145" s="85"/>
      <c r="P145" s="85"/>
      <c r="Q145" s="85"/>
      <c r="R145" s="85"/>
      <c r="S145" s="85"/>
      <c r="T145" s="85"/>
      <c r="U145" s="85"/>
      <c r="V145" s="87"/>
      <c r="W145" s="87"/>
      <c r="X145" s="87"/>
      <c r="Y145" s="87"/>
      <c r="Z145" s="87"/>
      <c r="AA145" s="85"/>
      <c r="AB145" s="85"/>
      <c r="AC145" s="85"/>
      <c r="AD145" s="85"/>
      <c r="AE145" s="85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</row>
    <row r="146" spans="1:84" ht="15.75" customHeight="1" x14ac:dyDescent="0.25">
      <c r="A146" s="8"/>
      <c r="B146" s="8"/>
      <c r="C146" s="8"/>
      <c r="D146" s="85"/>
      <c r="E146" s="85"/>
      <c r="F146" s="85"/>
      <c r="G146" s="85"/>
      <c r="H146" s="85"/>
      <c r="I146" s="85"/>
      <c r="J146" s="85"/>
      <c r="K146" s="85"/>
      <c r="L146" s="85"/>
      <c r="M146" s="85"/>
      <c r="N146" s="85"/>
      <c r="O146" s="85"/>
      <c r="P146" s="85"/>
      <c r="Q146" s="85"/>
      <c r="R146" s="85"/>
      <c r="S146" s="85"/>
      <c r="T146" s="85"/>
      <c r="U146" s="85"/>
      <c r="V146" s="87"/>
      <c r="W146" s="87"/>
      <c r="X146" s="87"/>
      <c r="Y146" s="87"/>
      <c r="Z146" s="87"/>
      <c r="AA146" s="85"/>
      <c r="AB146" s="85"/>
      <c r="AC146" s="85"/>
      <c r="AD146" s="85"/>
      <c r="AE146" s="85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</row>
    <row r="147" spans="1:84" ht="15.75" customHeight="1" x14ac:dyDescent="0.25">
      <c r="A147" s="8"/>
      <c r="B147" s="8"/>
      <c r="C147" s="8"/>
      <c r="D147" s="85"/>
      <c r="E147" s="85"/>
      <c r="F147" s="85"/>
      <c r="G147" s="85"/>
      <c r="H147" s="85"/>
      <c r="I147" s="85"/>
      <c r="J147" s="85"/>
      <c r="K147" s="85"/>
      <c r="L147" s="85"/>
      <c r="M147" s="85"/>
      <c r="N147" s="85"/>
      <c r="O147" s="85"/>
      <c r="P147" s="85"/>
      <c r="Q147" s="85"/>
      <c r="R147" s="85"/>
      <c r="S147" s="85"/>
      <c r="T147" s="85"/>
      <c r="U147" s="85"/>
      <c r="V147" s="87"/>
      <c r="W147" s="87"/>
      <c r="X147" s="87"/>
      <c r="Y147" s="87"/>
      <c r="Z147" s="87"/>
      <c r="AA147" s="85"/>
      <c r="AB147" s="85"/>
      <c r="AC147" s="85"/>
      <c r="AD147" s="85"/>
      <c r="AE147" s="85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</row>
    <row r="148" spans="1:84" ht="15.75" customHeight="1" x14ac:dyDescent="0.25">
      <c r="A148" s="8"/>
      <c r="B148" s="8"/>
      <c r="C148" s="8"/>
      <c r="D148" s="85"/>
      <c r="E148" s="85"/>
      <c r="F148" s="85"/>
      <c r="G148" s="85"/>
      <c r="H148" s="85"/>
      <c r="I148" s="85"/>
      <c r="J148" s="85"/>
      <c r="K148" s="85"/>
      <c r="L148" s="85"/>
      <c r="M148" s="85"/>
      <c r="N148" s="85"/>
      <c r="O148" s="85"/>
      <c r="P148" s="85"/>
      <c r="Q148" s="85"/>
      <c r="R148" s="85"/>
      <c r="S148" s="85"/>
      <c r="T148" s="85"/>
      <c r="U148" s="85"/>
      <c r="V148" s="87"/>
      <c r="W148" s="87"/>
      <c r="X148" s="87"/>
      <c r="Y148" s="87"/>
      <c r="Z148" s="87"/>
      <c r="AA148" s="85"/>
      <c r="AB148" s="85"/>
      <c r="AC148" s="85"/>
      <c r="AD148" s="85"/>
      <c r="AE148" s="85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</row>
    <row r="149" spans="1:84" ht="15.75" customHeight="1" x14ac:dyDescent="0.25">
      <c r="A149" s="8"/>
      <c r="B149" s="8"/>
      <c r="C149" s="8"/>
      <c r="D149" s="85"/>
      <c r="E149" s="85"/>
      <c r="F149" s="85"/>
      <c r="G149" s="85"/>
      <c r="H149" s="85"/>
      <c r="I149" s="85"/>
      <c r="J149" s="85"/>
      <c r="K149" s="85"/>
      <c r="L149" s="85"/>
      <c r="M149" s="85"/>
      <c r="N149" s="85"/>
      <c r="O149" s="85"/>
      <c r="P149" s="85"/>
      <c r="Q149" s="85"/>
      <c r="R149" s="85"/>
      <c r="S149" s="85"/>
      <c r="T149" s="85"/>
      <c r="U149" s="85"/>
      <c r="V149" s="87"/>
      <c r="W149" s="87"/>
      <c r="X149" s="87"/>
      <c r="Y149" s="87"/>
      <c r="Z149" s="87"/>
      <c r="AA149" s="85"/>
      <c r="AB149" s="85"/>
      <c r="AC149" s="85"/>
      <c r="AD149" s="85"/>
      <c r="AE149" s="85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</row>
    <row r="150" spans="1:84" ht="15.75" customHeight="1" x14ac:dyDescent="0.25">
      <c r="A150" s="8"/>
      <c r="B150" s="8"/>
      <c r="C150" s="8"/>
      <c r="D150" s="85"/>
      <c r="E150" s="85"/>
      <c r="F150" s="85"/>
      <c r="G150" s="85"/>
      <c r="H150" s="85"/>
      <c r="I150" s="85"/>
      <c r="J150" s="85"/>
      <c r="K150" s="85"/>
      <c r="L150" s="85"/>
      <c r="M150" s="85"/>
      <c r="N150" s="85"/>
      <c r="O150" s="85"/>
      <c r="P150" s="85"/>
      <c r="Q150" s="85"/>
      <c r="R150" s="85"/>
      <c r="S150" s="85"/>
      <c r="T150" s="85"/>
      <c r="U150" s="85"/>
      <c r="V150" s="87"/>
      <c r="W150" s="87"/>
      <c r="X150" s="87"/>
      <c r="Y150" s="87"/>
      <c r="Z150" s="87"/>
      <c r="AA150" s="85"/>
      <c r="AB150" s="85"/>
      <c r="AC150" s="85"/>
      <c r="AD150" s="85"/>
      <c r="AE150" s="85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</row>
    <row r="151" spans="1:84" ht="15.75" customHeight="1" x14ac:dyDescent="0.25">
      <c r="A151" s="8"/>
      <c r="B151" s="8"/>
      <c r="C151" s="8"/>
      <c r="D151" s="85"/>
      <c r="E151" s="85"/>
      <c r="F151" s="85"/>
      <c r="G151" s="85"/>
      <c r="H151" s="85"/>
      <c r="I151" s="85"/>
      <c r="J151" s="85"/>
      <c r="K151" s="85"/>
      <c r="L151" s="85"/>
      <c r="M151" s="85"/>
      <c r="N151" s="85"/>
      <c r="O151" s="85"/>
      <c r="P151" s="85"/>
      <c r="Q151" s="85"/>
      <c r="R151" s="85"/>
      <c r="S151" s="85"/>
      <c r="T151" s="85"/>
      <c r="U151" s="85"/>
      <c r="V151" s="87"/>
      <c r="W151" s="87"/>
      <c r="X151" s="87"/>
      <c r="Y151" s="87"/>
      <c r="Z151" s="87"/>
      <c r="AA151" s="85"/>
      <c r="AB151" s="85"/>
      <c r="AC151" s="85"/>
      <c r="AD151" s="85"/>
      <c r="AE151" s="85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</row>
    <row r="152" spans="1:84" ht="15.75" customHeight="1" x14ac:dyDescent="0.25">
      <c r="A152" s="8"/>
      <c r="B152" s="8"/>
      <c r="C152" s="8"/>
      <c r="D152" s="85"/>
      <c r="E152" s="85"/>
      <c r="F152" s="85"/>
      <c r="G152" s="85"/>
      <c r="H152" s="85"/>
      <c r="I152" s="85"/>
      <c r="J152" s="85"/>
      <c r="K152" s="85"/>
      <c r="L152" s="85"/>
      <c r="M152" s="85"/>
      <c r="N152" s="85"/>
      <c r="O152" s="85"/>
      <c r="P152" s="85"/>
      <c r="Q152" s="85"/>
      <c r="R152" s="85"/>
      <c r="S152" s="85"/>
      <c r="T152" s="85"/>
      <c r="U152" s="85"/>
      <c r="V152" s="87"/>
      <c r="W152" s="87"/>
      <c r="X152" s="87"/>
      <c r="Y152" s="87"/>
      <c r="Z152" s="87"/>
      <c r="AA152" s="85"/>
      <c r="AB152" s="85"/>
      <c r="AC152" s="85"/>
      <c r="AD152" s="85"/>
      <c r="AE152" s="85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</row>
    <row r="153" spans="1:84" ht="15.75" customHeight="1" x14ac:dyDescent="0.25">
      <c r="A153" s="8"/>
      <c r="B153" s="8"/>
      <c r="C153" s="8"/>
      <c r="D153" s="85"/>
      <c r="E153" s="85"/>
      <c r="F153" s="85"/>
      <c r="G153" s="85"/>
      <c r="H153" s="85"/>
      <c r="I153" s="85"/>
      <c r="J153" s="85"/>
      <c r="K153" s="85"/>
      <c r="L153" s="85"/>
      <c r="M153" s="85"/>
      <c r="N153" s="85"/>
      <c r="O153" s="85"/>
      <c r="P153" s="85"/>
      <c r="Q153" s="85"/>
      <c r="R153" s="85"/>
      <c r="S153" s="85"/>
      <c r="T153" s="85"/>
      <c r="U153" s="85"/>
      <c r="V153" s="87"/>
      <c r="W153" s="87"/>
      <c r="X153" s="87"/>
      <c r="Y153" s="87"/>
      <c r="Z153" s="87"/>
      <c r="AA153" s="85"/>
      <c r="AB153" s="85"/>
      <c r="AC153" s="85"/>
      <c r="AD153" s="85"/>
      <c r="AE153" s="85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</row>
    <row r="154" spans="1:84" ht="15.75" customHeight="1" x14ac:dyDescent="0.25">
      <c r="A154" s="8"/>
      <c r="B154" s="8"/>
      <c r="C154" s="8"/>
      <c r="D154" s="85"/>
      <c r="E154" s="85"/>
      <c r="F154" s="85"/>
      <c r="G154" s="85"/>
      <c r="H154" s="85"/>
      <c r="I154" s="85"/>
      <c r="J154" s="85"/>
      <c r="K154" s="85"/>
      <c r="L154" s="85"/>
      <c r="M154" s="85"/>
      <c r="N154" s="85"/>
      <c r="O154" s="85"/>
      <c r="P154" s="85"/>
      <c r="Q154" s="85"/>
      <c r="R154" s="85"/>
      <c r="S154" s="85"/>
      <c r="T154" s="85"/>
      <c r="U154" s="85"/>
      <c r="V154" s="87"/>
      <c r="W154" s="87"/>
      <c r="X154" s="87"/>
      <c r="Y154" s="87"/>
      <c r="Z154" s="87"/>
      <c r="AA154" s="85"/>
      <c r="AB154" s="85"/>
      <c r="AC154" s="85"/>
      <c r="AD154" s="85"/>
      <c r="AE154" s="85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</row>
    <row r="155" spans="1:84" ht="15.75" customHeight="1" x14ac:dyDescent="0.25">
      <c r="A155" s="8"/>
      <c r="B155" s="8"/>
      <c r="C155" s="8"/>
      <c r="D155" s="85"/>
      <c r="E155" s="85"/>
      <c r="F155" s="85"/>
      <c r="G155" s="85"/>
      <c r="H155" s="85"/>
      <c r="I155" s="85"/>
      <c r="J155" s="85"/>
      <c r="K155" s="85"/>
      <c r="L155" s="85"/>
      <c r="M155" s="85"/>
      <c r="N155" s="85"/>
      <c r="O155" s="85"/>
      <c r="P155" s="85"/>
      <c r="Q155" s="85"/>
      <c r="R155" s="85"/>
      <c r="S155" s="85"/>
      <c r="T155" s="85"/>
      <c r="U155" s="85"/>
      <c r="V155" s="87"/>
      <c r="W155" s="87"/>
      <c r="X155" s="87"/>
      <c r="Y155" s="87"/>
      <c r="Z155" s="87"/>
      <c r="AA155" s="85"/>
      <c r="AB155" s="85"/>
      <c r="AC155" s="85"/>
      <c r="AD155" s="85"/>
      <c r="AE155" s="85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</row>
    <row r="156" spans="1:84" ht="15.75" customHeight="1" x14ac:dyDescent="0.25">
      <c r="A156" s="8"/>
      <c r="B156" s="8"/>
      <c r="C156" s="8"/>
      <c r="D156" s="85"/>
      <c r="E156" s="85"/>
      <c r="F156" s="85"/>
      <c r="G156" s="85"/>
      <c r="H156" s="85"/>
      <c r="I156" s="85"/>
      <c r="J156" s="85"/>
      <c r="K156" s="85"/>
      <c r="L156" s="85"/>
      <c r="M156" s="85"/>
      <c r="N156" s="85"/>
      <c r="O156" s="85"/>
      <c r="P156" s="85"/>
      <c r="Q156" s="85"/>
      <c r="R156" s="85"/>
      <c r="S156" s="85"/>
      <c r="T156" s="85"/>
      <c r="U156" s="85"/>
      <c r="V156" s="87"/>
      <c r="W156" s="87"/>
      <c r="X156" s="87"/>
      <c r="Y156" s="87"/>
      <c r="Z156" s="87"/>
      <c r="AA156" s="85"/>
      <c r="AB156" s="85"/>
      <c r="AC156" s="85"/>
      <c r="AD156" s="85"/>
      <c r="AE156" s="85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</row>
    <row r="157" spans="1:84" ht="15.75" customHeight="1" x14ac:dyDescent="0.25">
      <c r="A157" s="8"/>
      <c r="B157" s="8"/>
      <c r="C157" s="8"/>
      <c r="D157" s="85"/>
      <c r="E157" s="85"/>
      <c r="F157" s="85"/>
      <c r="G157" s="85"/>
      <c r="H157" s="85"/>
      <c r="I157" s="85"/>
      <c r="J157" s="85"/>
      <c r="K157" s="85"/>
      <c r="L157" s="85"/>
      <c r="M157" s="85"/>
      <c r="N157" s="85"/>
      <c r="O157" s="85"/>
      <c r="P157" s="85"/>
      <c r="Q157" s="85"/>
      <c r="R157" s="85"/>
      <c r="S157" s="85"/>
      <c r="T157" s="85"/>
      <c r="U157" s="85"/>
      <c r="V157" s="87"/>
      <c r="W157" s="87"/>
      <c r="X157" s="87"/>
      <c r="Y157" s="87"/>
      <c r="Z157" s="87"/>
      <c r="AA157" s="85"/>
      <c r="AB157" s="85"/>
      <c r="AC157" s="85"/>
      <c r="AD157" s="85"/>
      <c r="AE157" s="85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</row>
    <row r="158" spans="1:84" ht="15.75" customHeight="1" x14ac:dyDescent="0.25">
      <c r="A158" s="8"/>
      <c r="B158" s="8"/>
      <c r="C158" s="8"/>
      <c r="D158" s="85"/>
      <c r="E158" s="85"/>
      <c r="F158" s="85"/>
      <c r="G158" s="85"/>
      <c r="H158" s="85"/>
      <c r="I158" s="85"/>
      <c r="J158" s="85"/>
      <c r="K158" s="85"/>
      <c r="L158" s="85"/>
      <c r="M158" s="85"/>
      <c r="N158" s="85"/>
      <c r="O158" s="85"/>
      <c r="P158" s="85"/>
      <c r="Q158" s="85"/>
      <c r="R158" s="85"/>
      <c r="S158" s="85"/>
      <c r="T158" s="85"/>
      <c r="U158" s="85"/>
      <c r="V158" s="87"/>
      <c r="W158" s="87"/>
      <c r="X158" s="87"/>
      <c r="Y158" s="87"/>
      <c r="Z158" s="87"/>
      <c r="AA158" s="85"/>
      <c r="AB158" s="85"/>
      <c r="AC158" s="85"/>
      <c r="AD158" s="85"/>
      <c r="AE158" s="85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</row>
    <row r="159" spans="1:84" ht="15.75" customHeight="1" x14ac:dyDescent="0.25">
      <c r="A159" s="8"/>
      <c r="B159" s="8"/>
      <c r="C159" s="8"/>
      <c r="D159" s="85"/>
      <c r="E159" s="85"/>
      <c r="F159" s="85"/>
      <c r="G159" s="85"/>
      <c r="H159" s="85"/>
      <c r="I159" s="85"/>
      <c r="J159" s="85"/>
      <c r="K159" s="85"/>
      <c r="L159" s="85"/>
      <c r="M159" s="85"/>
      <c r="N159" s="85"/>
      <c r="O159" s="85"/>
      <c r="P159" s="85"/>
      <c r="Q159" s="85"/>
      <c r="R159" s="85"/>
      <c r="S159" s="85"/>
      <c r="T159" s="85"/>
      <c r="U159" s="85"/>
      <c r="V159" s="87"/>
      <c r="W159" s="87"/>
      <c r="X159" s="87"/>
      <c r="Y159" s="87"/>
      <c r="Z159" s="87"/>
      <c r="AA159" s="85"/>
      <c r="AB159" s="85"/>
      <c r="AC159" s="85"/>
      <c r="AD159" s="85"/>
      <c r="AE159" s="85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</row>
    <row r="160" spans="1:84" ht="15.75" customHeight="1" x14ac:dyDescent="0.25">
      <c r="A160" s="8"/>
      <c r="B160" s="8"/>
      <c r="C160" s="8"/>
      <c r="D160" s="85"/>
      <c r="E160" s="85"/>
      <c r="F160" s="85"/>
      <c r="G160" s="85"/>
      <c r="H160" s="85"/>
      <c r="I160" s="85"/>
      <c r="J160" s="85"/>
      <c r="K160" s="85"/>
      <c r="L160" s="85"/>
      <c r="M160" s="85"/>
      <c r="N160" s="85"/>
      <c r="O160" s="85"/>
      <c r="P160" s="85"/>
      <c r="Q160" s="85"/>
      <c r="R160" s="85"/>
      <c r="S160" s="85"/>
      <c r="T160" s="85"/>
      <c r="U160" s="85"/>
      <c r="V160" s="87"/>
      <c r="W160" s="87"/>
      <c r="X160" s="87"/>
      <c r="Y160" s="87"/>
      <c r="Z160" s="87"/>
      <c r="AA160" s="85"/>
      <c r="AB160" s="85"/>
      <c r="AC160" s="85"/>
      <c r="AD160" s="85"/>
      <c r="AE160" s="85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</row>
    <row r="161" spans="1:84" ht="15.75" customHeight="1" x14ac:dyDescent="0.25">
      <c r="A161" s="8"/>
      <c r="B161" s="8"/>
      <c r="C161" s="8"/>
      <c r="D161" s="85"/>
      <c r="E161" s="85"/>
      <c r="F161" s="85"/>
      <c r="G161" s="85"/>
      <c r="H161" s="85"/>
      <c r="I161" s="85"/>
      <c r="J161" s="85"/>
      <c r="K161" s="85"/>
      <c r="L161" s="85"/>
      <c r="M161" s="85"/>
      <c r="N161" s="85"/>
      <c r="O161" s="85"/>
      <c r="P161" s="85"/>
      <c r="Q161" s="85"/>
      <c r="R161" s="85"/>
      <c r="S161" s="85"/>
      <c r="T161" s="85"/>
      <c r="U161" s="85"/>
      <c r="V161" s="87"/>
      <c r="W161" s="87"/>
      <c r="X161" s="87"/>
      <c r="Y161" s="87"/>
      <c r="Z161" s="87"/>
      <c r="AA161" s="85"/>
      <c r="AB161" s="85"/>
      <c r="AC161" s="85"/>
      <c r="AD161" s="85"/>
      <c r="AE161" s="85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</row>
    <row r="162" spans="1:84" ht="15.75" customHeight="1" x14ac:dyDescent="0.25">
      <c r="A162" s="8"/>
      <c r="B162" s="8"/>
      <c r="C162" s="8"/>
      <c r="D162" s="85"/>
      <c r="E162" s="85"/>
      <c r="F162" s="85"/>
      <c r="G162" s="85"/>
      <c r="H162" s="85"/>
      <c r="I162" s="85"/>
      <c r="J162" s="85"/>
      <c r="K162" s="85"/>
      <c r="L162" s="85"/>
      <c r="M162" s="85"/>
      <c r="N162" s="85"/>
      <c r="O162" s="85"/>
      <c r="P162" s="85"/>
      <c r="Q162" s="85"/>
      <c r="R162" s="85"/>
      <c r="S162" s="85"/>
      <c r="T162" s="85"/>
      <c r="U162" s="85"/>
      <c r="V162" s="87"/>
      <c r="W162" s="87"/>
      <c r="X162" s="87"/>
      <c r="Y162" s="87"/>
      <c r="Z162" s="87"/>
      <c r="AA162" s="85"/>
      <c r="AB162" s="85"/>
      <c r="AC162" s="85"/>
      <c r="AD162" s="85"/>
      <c r="AE162" s="85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</row>
    <row r="163" spans="1:84" ht="15.75" customHeight="1" x14ac:dyDescent="0.25">
      <c r="A163" s="8"/>
      <c r="B163" s="8"/>
      <c r="C163" s="8"/>
      <c r="D163" s="85"/>
      <c r="E163" s="85"/>
      <c r="F163" s="85"/>
      <c r="G163" s="85"/>
      <c r="H163" s="85"/>
      <c r="I163" s="85"/>
      <c r="J163" s="85"/>
      <c r="K163" s="85"/>
      <c r="L163" s="85"/>
      <c r="M163" s="85"/>
      <c r="N163" s="85"/>
      <c r="O163" s="85"/>
      <c r="P163" s="85"/>
      <c r="Q163" s="85"/>
      <c r="R163" s="85"/>
      <c r="S163" s="85"/>
      <c r="T163" s="85"/>
      <c r="U163" s="85"/>
      <c r="V163" s="87"/>
      <c r="W163" s="87"/>
      <c r="X163" s="87"/>
      <c r="Y163" s="87"/>
      <c r="Z163" s="87"/>
      <c r="AA163" s="85"/>
      <c r="AB163" s="85"/>
      <c r="AC163" s="85"/>
      <c r="AD163" s="85"/>
      <c r="AE163" s="85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</row>
    <row r="164" spans="1:84" ht="15.75" customHeight="1" x14ac:dyDescent="0.25">
      <c r="A164" s="8"/>
      <c r="B164" s="8"/>
      <c r="C164" s="8"/>
      <c r="D164" s="85"/>
      <c r="E164" s="85"/>
      <c r="F164" s="85"/>
      <c r="G164" s="85"/>
      <c r="H164" s="85"/>
      <c r="I164" s="85"/>
      <c r="J164" s="85"/>
      <c r="K164" s="85"/>
      <c r="L164" s="85"/>
      <c r="M164" s="85"/>
      <c r="N164" s="85"/>
      <c r="O164" s="85"/>
      <c r="P164" s="85"/>
      <c r="Q164" s="85"/>
      <c r="R164" s="85"/>
      <c r="S164" s="85"/>
      <c r="T164" s="85"/>
      <c r="U164" s="85"/>
      <c r="V164" s="87"/>
      <c r="W164" s="87"/>
      <c r="X164" s="87"/>
      <c r="Y164" s="87"/>
      <c r="Z164" s="87"/>
      <c r="AA164" s="85"/>
      <c r="AB164" s="85"/>
      <c r="AC164" s="85"/>
      <c r="AD164" s="85"/>
      <c r="AE164" s="85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</row>
    <row r="165" spans="1:84" ht="15.75" customHeight="1" x14ac:dyDescent="0.25">
      <c r="A165" s="8"/>
      <c r="B165" s="8"/>
      <c r="C165" s="8"/>
      <c r="D165" s="85"/>
      <c r="E165" s="85"/>
      <c r="F165" s="85"/>
      <c r="G165" s="85"/>
      <c r="H165" s="85"/>
      <c r="I165" s="85"/>
      <c r="J165" s="85"/>
      <c r="K165" s="85"/>
      <c r="L165" s="85"/>
      <c r="M165" s="85"/>
      <c r="N165" s="85"/>
      <c r="O165" s="85"/>
      <c r="P165" s="85"/>
      <c r="Q165" s="85"/>
      <c r="R165" s="85"/>
      <c r="S165" s="85"/>
      <c r="T165" s="85"/>
      <c r="U165" s="85"/>
      <c r="V165" s="87"/>
      <c r="W165" s="87"/>
      <c r="X165" s="87"/>
      <c r="Y165" s="87"/>
      <c r="Z165" s="87"/>
      <c r="AA165" s="85"/>
      <c r="AB165" s="85"/>
      <c r="AC165" s="85"/>
      <c r="AD165" s="85"/>
      <c r="AE165" s="85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</row>
    <row r="166" spans="1:84" ht="15.75" customHeight="1" x14ac:dyDescent="0.25">
      <c r="A166" s="8"/>
      <c r="B166" s="8"/>
      <c r="C166" s="8"/>
      <c r="D166" s="85"/>
      <c r="E166" s="85"/>
      <c r="F166" s="85"/>
      <c r="G166" s="85"/>
      <c r="H166" s="85"/>
      <c r="I166" s="85"/>
      <c r="J166" s="85"/>
      <c r="K166" s="85"/>
      <c r="L166" s="85"/>
      <c r="M166" s="85"/>
      <c r="N166" s="85"/>
      <c r="O166" s="85"/>
      <c r="P166" s="85"/>
      <c r="Q166" s="85"/>
      <c r="R166" s="85"/>
      <c r="S166" s="85"/>
      <c r="T166" s="85"/>
      <c r="U166" s="85"/>
      <c r="V166" s="87"/>
      <c r="W166" s="87"/>
      <c r="X166" s="87"/>
      <c r="Y166" s="87"/>
      <c r="Z166" s="87"/>
      <c r="AA166" s="85"/>
      <c r="AB166" s="85"/>
      <c r="AC166" s="85"/>
      <c r="AD166" s="85"/>
      <c r="AE166" s="85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</row>
    <row r="167" spans="1:84" ht="15.75" customHeight="1" x14ac:dyDescent="0.25">
      <c r="A167" s="8"/>
      <c r="B167" s="8"/>
      <c r="C167" s="8"/>
      <c r="D167" s="85"/>
      <c r="E167" s="85"/>
      <c r="F167" s="85"/>
      <c r="G167" s="85"/>
      <c r="H167" s="85"/>
      <c r="I167" s="85"/>
      <c r="J167" s="85"/>
      <c r="K167" s="85"/>
      <c r="L167" s="85"/>
      <c r="M167" s="85"/>
      <c r="N167" s="85"/>
      <c r="O167" s="85"/>
      <c r="P167" s="85"/>
      <c r="Q167" s="85"/>
      <c r="R167" s="85"/>
      <c r="S167" s="85"/>
      <c r="T167" s="85"/>
      <c r="U167" s="85"/>
      <c r="V167" s="87"/>
      <c r="W167" s="87"/>
      <c r="X167" s="87"/>
      <c r="Y167" s="87"/>
      <c r="Z167" s="87"/>
      <c r="AA167" s="85"/>
      <c r="AB167" s="85"/>
      <c r="AC167" s="85"/>
      <c r="AD167" s="85"/>
      <c r="AE167" s="85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</row>
    <row r="168" spans="1:84" ht="15.75" customHeight="1" x14ac:dyDescent="0.25">
      <c r="A168" s="8"/>
      <c r="B168" s="8"/>
      <c r="C168" s="8"/>
      <c r="D168" s="85"/>
      <c r="E168" s="85"/>
      <c r="F168" s="85"/>
      <c r="G168" s="85"/>
      <c r="H168" s="85"/>
      <c r="I168" s="85"/>
      <c r="J168" s="85"/>
      <c r="K168" s="85"/>
      <c r="L168" s="85"/>
      <c r="M168" s="85"/>
      <c r="N168" s="85"/>
      <c r="O168" s="85"/>
      <c r="P168" s="85"/>
      <c r="Q168" s="85"/>
      <c r="R168" s="85"/>
      <c r="S168" s="85"/>
      <c r="T168" s="85"/>
      <c r="U168" s="85"/>
      <c r="V168" s="87"/>
      <c r="W168" s="87"/>
      <c r="X168" s="87"/>
      <c r="Y168" s="87"/>
      <c r="Z168" s="87"/>
      <c r="AA168" s="85"/>
      <c r="AB168" s="85"/>
      <c r="AC168" s="85"/>
      <c r="AD168" s="85"/>
      <c r="AE168" s="85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</row>
    <row r="169" spans="1:84" ht="15.75" customHeight="1" x14ac:dyDescent="0.25">
      <c r="A169" s="8"/>
      <c r="B169" s="8"/>
      <c r="C169" s="8"/>
      <c r="D169" s="85"/>
      <c r="E169" s="85"/>
      <c r="F169" s="85"/>
      <c r="G169" s="85"/>
      <c r="H169" s="85"/>
      <c r="I169" s="85"/>
      <c r="J169" s="85"/>
      <c r="K169" s="85"/>
      <c r="L169" s="85"/>
      <c r="M169" s="85"/>
      <c r="N169" s="85"/>
      <c r="O169" s="85"/>
      <c r="P169" s="85"/>
      <c r="Q169" s="85"/>
      <c r="R169" s="85"/>
      <c r="S169" s="85"/>
      <c r="T169" s="85"/>
      <c r="U169" s="85"/>
      <c r="V169" s="87"/>
      <c r="W169" s="87"/>
      <c r="X169" s="87"/>
      <c r="Y169" s="87"/>
      <c r="Z169" s="87"/>
      <c r="AA169" s="85"/>
      <c r="AB169" s="85"/>
      <c r="AC169" s="85"/>
      <c r="AD169" s="85"/>
      <c r="AE169" s="85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</row>
    <row r="170" spans="1:84" ht="15.75" customHeight="1" x14ac:dyDescent="0.25">
      <c r="A170" s="8"/>
      <c r="B170" s="8"/>
      <c r="C170" s="8"/>
      <c r="D170" s="85"/>
      <c r="E170" s="85"/>
      <c r="F170" s="85"/>
      <c r="G170" s="85"/>
      <c r="H170" s="85"/>
      <c r="I170" s="85"/>
      <c r="J170" s="85"/>
      <c r="K170" s="85"/>
      <c r="L170" s="85"/>
      <c r="M170" s="85"/>
      <c r="N170" s="85"/>
      <c r="O170" s="85"/>
      <c r="P170" s="85"/>
      <c r="Q170" s="85"/>
      <c r="R170" s="85"/>
      <c r="S170" s="85"/>
      <c r="T170" s="85"/>
      <c r="U170" s="85"/>
      <c r="V170" s="87"/>
      <c r="W170" s="87"/>
      <c r="X170" s="87"/>
      <c r="Y170" s="87"/>
      <c r="Z170" s="87"/>
      <c r="AA170" s="85"/>
      <c r="AB170" s="85"/>
      <c r="AC170" s="85"/>
      <c r="AD170" s="85"/>
      <c r="AE170" s="85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</row>
    <row r="171" spans="1:84" ht="15.75" customHeight="1" x14ac:dyDescent="0.25">
      <c r="A171" s="8"/>
      <c r="B171" s="8"/>
      <c r="C171" s="8"/>
      <c r="D171" s="85"/>
      <c r="E171" s="85"/>
      <c r="F171" s="85"/>
      <c r="G171" s="85"/>
      <c r="H171" s="85"/>
      <c r="I171" s="85"/>
      <c r="J171" s="85"/>
      <c r="K171" s="85"/>
      <c r="L171" s="85"/>
      <c r="M171" s="85"/>
      <c r="N171" s="85"/>
      <c r="O171" s="85"/>
      <c r="P171" s="85"/>
      <c r="Q171" s="85"/>
      <c r="R171" s="85"/>
      <c r="S171" s="85"/>
      <c r="T171" s="85"/>
      <c r="U171" s="85"/>
      <c r="V171" s="87"/>
      <c r="W171" s="87"/>
      <c r="X171" s="87"/>
      <c r="Y171" s="87"/>
      <c r="Z171" s="87"/>
      <c r="AA171" s="85"/>
      <c r="AB171" s="85"/>
      <c r="AC171" s="85"/>
      <c r="AD171" s="85"/>
      <c r="AE171" s="85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</row>
    <row r="172" spans="1:84" ht="15.75" customHeight="1" x14ac:dyDescent="0.25">
      <c r="A172" s="8"/>
      <c r="B172" s="8"/>
      <c r="C172" s="8"/>
      <c r="D172" s="85"/>
      <c r="E172" s="85"/>
      <c r="F172" s="85"/>
      <c r="G172" s="85"/>
      <c r="H172" s="85"/>
      <c r="I172" s="85"/>
      <c r="J172" s="85"/>
      <c r="K172" s="85"/>
      <c r="L172" s="85"/>
      <c r="M172" s="85"/>
      <c r="N172" s="85"/>
      <c r="O172" s="85"/>
      <c r="P172" s="85"/>
      <c r="Q172" s="85"/>
      <c r="R172" s="85"/>
      <c r="S172" s="85"/>
      <c r="T172" s="85"/>
      <c r="U172" s="85"/>
      <c r="V172" s="87"/>
      <c r="W172" s="87"/>
      <c r="X172" s="87"/>
      <c r="Y172" s="87"/>
      <c r="Z172" s="87"/>
      <c r="AA172" s="85"/>
      <c r="AB172" s="85"/>
      <c r="AC172" s="85"/>
      <c r="AD172" s="85"/>
      <c r="AE172" s="85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</row>
    <row r="173" spans="1:84" ht="15.75" customHeight="1" x14ac:dyDescent="0.25">
      <c r="A173" s="8"/>
      <c r="B173" s="8"/>
      <c r="C173" s="8"/>
      <c r="D173" s="85"/>
      <c r="E173" s="85"/>
      <c r="F173" s="85"/>
      <c r="G173" s="85"/>
      <c r="H173" s="85"/>
      <c r="I173" s="85"/>
      <c r="J173" s="85"/>
      <c r="K173" s="85"/>
      <c r="L173" s="85"/>
      <c r="M173" s="85"/>
      <c r="N173" s="85"/>
      <c r="O173" s="85"/>
      <c r="P173" s="85"/>
      <c r="Q173" s="85"/>
      <c r="R173" s="85"/>
      <c r="S173" s="85"/>
      <c r="T173" s="85"/>
      <c r="U173" s="85"/>
      <c r="V173" s="87"/>
      <c r="W173" s="87"/>
      <c r="X173" s="87"/>
      <c r="Y173" s="87"/>
      <c r="Z173" s="87"/>
      <c r="AA173" s="85"/>
      <c r="AB173" s="85"/>
      <c r="AC173" s="85"/>
      <c r="AD173" s="85"/>
      <c r="AE173" s="85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</row>
    <row r="174" spans="1:84" ht="15.75" customHeight="1" x14ac:dyDescent="0.25">
      <c r="A174" s="8"/>
      <c r="B174" s="8"/>
      <c r="C174" s="8"/>
      <c r="D174" s="85"/>
      <c r="E174" s="85"/>
      <c r="F174" s="85"/>
      <c r="G174" s="85"/>
      <c r="H174" s="85"/>
      <c r="I174" s="85"/>
      <c r="J174" s="85"/>
      <c r="K174" s="85"/>
      <c r="L174" s="85"/>
      <c r="M174" s="85"/>
      <c r="N174" s="85"/>
      <c r="O174" s="85"/>
      <c r="P174" s="85"/>
      <c r="Q174" s="85"/>
      <c r="R174" s="85"/>
      <c r="S174" s="85"/>
      <c r="T174" s="85"/>
      <c r="U174" s="85"/>
      <c r="V174" s="87"/>
      <c r="W174" s="87"/>
      <c r="X174" s="87"/>
      <c r="Y174" s="87"/>
      <c r="Z174" s="87"/>
      <c r="AA174" s="85"/>
      <c r="AB174" s="85"/>
      <c r="AC174" s="85"/>
      <c r="AD174" s="85"/>
      <c r="AE174" s="85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</row>
    <row r="175" spans="1:84" ht="15.75" customHeight="1" x14ac:dyDescent="0.25">
      <c r="A175" s="8"/>
      <c r="B175" s="8"/>
      <c r="C175" s="8"/>
      <c r="D175" s="85"/>
      <c r="E175" s="85"/>
      <c r="F175" s="85"/>
      <c r="G175" s="85"/>
      <c r="H175" s="85"/>
      <c r="I175" s="85"/>
      <c r="J175" s="85"/>
      <c r="K175" s="85"/>
      <c r="L175" s="85"/>
      <c r="M175" s="85"/>
      <c r="N175" s="85"/>
      <c r="O175" s="85"/>
      <c r="P175" s="85"/>
      <c r="Q175" s="85"/>
      <c r="R175" s="85"/>
      <c r="S175" s="85"/>
      <c r="T175" s="85"/>
      <c r="U175" s="85"/>
      <c r="V175" s="87"/>
      <c r="W175" s="87"/>
      <c r="X175" s="87"/>
      <c r="Y175" s="87"/>
      <c r="Z175" s="87"/>
      <c r="AA175" s="85"/>
      <c r="AB175" s="85"/>
      <c r="AC175" s="85"/>
      <c r="AD175" s="85"/>
      <c r="AE175" s="85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</row>
    <row r="176" spans="1:84" ht="15.75" customHeight="1" x14ac:dyDescent="0.25">
      <c r="A176" s="8"/>
      <c r="B176" s="8"/>
      <c r="C176" s="8"/>
      <c r="D176" s="85"/>
      <c r="E176" s="85"/>
      <c r="F176" s="85"/>
      <c r="G176" s="85"/>
      <c r="H176" s="85"/>
      <c r="I176" s="85"/>
      <c r="J176" s="85"/>
      <c r="K176" s="85"/>
      <c r="L176" s="85"/>
      <c r="M176" s="85"/>
      <c r="N176" s="85"/>
      <c r="O176" s="85"/>
      <c r="P176" s="85"/>
      <c r="Q176" s="85"/>
      <c r="R176" s="85"/>
      <c r="S176" s="85"/>
      <c r="T176" s="85"/>
      <c r="U176" s="85"/>
      <c r="V176" s="87"/>
      <c r="W176" s="87"/>
      <c r="X176" s="87"/>
      <c r="Y176" s="87"/>
      <c r="Z176" s="87"/>
      <c r="AA176" s="85"/>
      <c r="AB176" s="85"/>
      <c r="AC176" s="85"/>
      <c r="AD176" s="85"/>
      <c r="AE176" s="85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</row>
    <row r="177" spans="1:84" ht="15.75" customHeight="1" x14ac:dyDescent="0.25">
      <c r="A177" s="8"/>
      <c r="B177" s="8"/>
      <c r="C177" s="8"/>
      <c r="D177" s="85"/>
      <c r="E177" s="85"/>
      <c r="F177" s="85"/>
      <c r="G177" s="85"/>
      <c r="H177" s="85"/>
      <c r="I177" s="85"/>
      <c r="J177" s="85"/>
      <c r="K177" s="85"/>
      <c r="L177" s="85"/>
      <c r="M177" s="85"/>
      <c r="N177" s="85"/>
      <c r="O177" s="85"/>
      <c r="P177" s="85"/>
      <c r="Q177" s="85"/>
      <c r="R177" s="85"/>
      <c r="S177" s="85"/>
      <c r="T177" s="85"/>
      <c r="U177" s="85"/>
      <c r="V177" s="87"/>
      <c r="W177" s="87"/>
      <c r="X177" s="87"/>
      <c r="Y177" s="87"/>
      <c r="Z177" s="87"/>
      <c r="AA177" s="85"/>
      <c r="AB177" s="85"/>
      <c r="AC177" s="85"/>
      <c r="AD177" s="85"/>
      <c r="AE177" s="85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</row>
    <row r="178" spans="1:84" ht="15.75" customHeight="1" x14ac:dyDescent="0.25">
      <c r="A178" s="8"/>
      <c r="B178" s="8"/>
      <c r="C178" s="8"/>
      <c r="D178" s="85"/>
      <c r="E178" s="85"/>
      <c r="F178" s="85"/>
      <c r="G178" s="85"/>
      <c r="H178" s="85"/>
      <c r="I178" s="85"/>
      <c r="J178" s="85"/>
      <c r="K178" s="85"/>
      <c r="L178" s="85"/>
      <c r="M178" s="85"/>
      <c r="N178" s="85"/>
      <c r="O178" s="85"/>
      <c r="P178" s="85"/>
      <c r="Q178" s="85"/>
      <c r="R178" s="85"/>
      <c r="S178" s="85"/>
      <c r="T178" s="85"/>
      <c r="U178" s="85"/>
      <c r="V178" s="87"/>
      <c r="W178" s="87"/>
      <c r="X178" s="87"/>
      <c r="Y178" s="87"/>
      <c r="Z178" s="87"/>
      <c r="AA178" s="85"/>
      <c r="AB178" s="85"/>
      <c r="AC178" s="85"/>
      <c r="AD178" s="85"/>
      <c r="AE178" s="85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</row>
    <row r="179" spans="1:84" ht="15.75" customHeight="1" x14ac:dyDescent="0.25">
      <c r="A179" s="8"/>
      <c r="B179" s="8"/>
      <c r="C179" s="8"/>
      <c r="D179" s="85"/>
      <c r="E179" s="85"/>
      <c r="F179" s="85"/>
      <c r="G179" s="85"/>
      <c r="H179" s="85"/>
      <c r="I179" s="85"/>
      <c r="J179" s="85"/>
      <c r="K179" s="85"/>
      <c r="L179" s="85"/>
      <c r="M179" s="85"/>
      <c r="N179" s="85"/>
      <c r="O179" s="85"/>
      <c r="P179" s="85"/>
      <c r="Q179" s="85"/>
      <c r="R179" s="85"/>
      <c r="S179" s="85"/>
      <c r="T179" s="85"/>
      <c r="U179" s="85"/>
      <c r="V179" s="87"/>
      <c r="W179" s="87"/>
      <c r="X179" s="87"/>
      <c r="Y179" s="87"/>
      <c r="Z179" s="87"/>
      <c r="AA179" s="85"/>
      <c r="AB179" s="85"/>
      <c r="AC179" s="85"/>
      <c r="AD179" s="85"/>
      <c r="AE179" s="85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</row>
    <row r="180" spans="1:84" ht="15.75" customHeight="1" x14ac:dyDescent="0.25">
      <c r="A180" s="8"/>
      <c r="B180" s="8"/>
      <c r="C180" s="8"/>
      <c r="D180" s="85"/>
      <c r="E180" s="85"/>
      <c r="F180" s="85"/>
      <c r="G180" s="85"/>
      <c r="H180" s="85"/>
      <c r="I180" s="85"/>
      <c r="J180" s="85"/>
      <c r="K180" s="85"/>
      <c r="L180" s="85"/>
      <c r="M180" s="85"/>
      <c r="N180" s="85"/>
      <c r="O180" s="85"/>
      <c r="P180" s="85"/>
      <c r="Q180" s="85"/>
      <c r="R180" s="85"/>
      <c r="S180" s="85"/>
      <c r="T180" s="85"/>
      <c r="U180" s="85"/>
      <c r="V180" s="87"/>
      <c r="W180" s="87"/>
      <c r="X180" s="87"/>
      <c r="Y180" s="87"/>
      <c r="Z180" s="87"/>
      <c r="AA180" s="85"/>
      <c r="AB180" s="85"/>
      <c r="AC180" s="85"/>
      <c r="AD180" s="85"/>
      <c r="AE180" s="85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</row>
    <row r="181" spans="1:84" ht="15.75" customHeight="1" x14ac:dyDescent="0.25">
      <c r="A181" s="8"/>
      <c r="B181" s="8"/>
      <c r="C181" s="8"/>
      <c r="D181" s="85"/>
      <c r="E181" s="85"/>
      <c r="F181" s="85"/>
      <c r="G181" s="85"/>
      <c r="H181" s="85"/>
      <c r="I181" s="85"/>
      <c r="J181" s="85"/>
      <c r="K181" s="85"/>
      <c r="L181" s="85"/>
      <c r="M181" s="85"/>
      <c r="N181" s="85"/>
      <c r="O181" s="85"/>
      <c r="P181" s="85"/>
      <c r="Q181" s="85"/>
      <c r="R181" s="85"/>
      <c r="S181" s="85"/>
      <c r="T181" s="85"/>
      <c r="U181" s="85"/>
      <c r="V181" s="87"/>
      <c r="W181" s="87"/>
      <c r="X181" s="87"/>
      <c r="Y181" s="87"/>
      <c r="Z181" s="87"/>
      <c r="AA181" s="85"/>
      <c r="AB181" s="85"/>
      <c r="AC181" s="85"/>
      <c r="AD181" s="85"/>
      <c r="AE181" s="85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</row>
    <row r="182" spans="1:84" ht="15.75" customHeight="1" x14ac:dyDescent="0.25">
      <c r="A182" s="8"/>
      <c r="B182" s="8"/>
      <c r="C182" s="8"/>
      <c r="D182" s="85"/>
      <c r="E182" s="85"/>
      <c r="F182" s="85"/>
      <c r="G182" s="85"/>
      <c r="H182" s="85"/>
      <c r="I182" s="85"/>
      <c r="J182" s="85"/>
      <c r="K182" s="85"/>
      <c r="L182" s="85"/>
      <c r="M182" s="85"/>
      <c r="N182" s="85"/>
      <c r="O182" s="85"/>
      <c r="P182" s="85"/>
      <c r="Q182" s="85"/>
      <c r="R182" s="85"/>
      <c r="S182" s="85"/>
      <c r="T182" s="85"/>
      <c r="U182" s="85"/>
      <c r="V182" s="87"/>
      <c r="W182" s="87"/>
      <c r="X182" s="87"/>
      <c r="Y182" s="87"/>
      <c r="Z182" s="87"/>
      <c r="AA182" s="85"/>
      <c r="AB182" s="85"/>
      <c r="AC182" s="85"/>
      <c r="AD182" s="85"/>
      <c r="AE182" s="85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</row>
    <row r="183" spans="1:84" ht="15.75" customHeight="1" x14ac:dyDescent="0.25">
      <c r="A183" s="8"/>
      <c r="B183" s="8"/>
      <c r="C183" s="8"/>
      <c r="D183" s="85"/>
      <c r="E183" s="85"/>
      <c r="F183" s="85"/>
      <c r="G183" s="85"/>
      <c r="H183" s="85"/>
      <c r="I183" s="85"/>
      <c r="J183" s="85"/>
      <c r="K183" s="85"/>
      <c r="L183" s="85"/>
      <c r="M183" s="85"/>
      <c r="N183" s="85"/>
      <c r="O183" s="85"/>
      <c r="P183" s="85"/>
      <c r="Q183" s="85"/>
      <c r="R183" s="85"/>
      <c r="S183" s="85"/>
      <c r="T183" s="85"/>
      <c r="U183" s="85"/>
      <c r="V183" s="87"/>
      <c r="W183" s="87"/>
      <c r="X183" s="87"/>
      <c r="Y183" s="87"/>
      <c r="Z183" s="87"/>
      <c r="AA183" s="85"/>
      <c r="AB183" s="85"/>
      <c r="AC183" s="85"/>
      <c r="AD183" s="85"/>
      <c r="AE183" s="85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</row>
    <row r="184" spans="1:84" ht="15.75" customHeight="1" x14ac:dyDescent="0.25">
      <c r="A184" s="8"/>
      <c r="B184" s="8"/>
      <c r="C184" s="8"/>
      <c r="D184" s="85"/>
      <c r="E184" s="85"/>
      <c r="F184" s="85"/>
      <c r="G184" s="85"/>
      <c r="H184" s="85"/>
      <c r="I184" s="85"/>
      <c r="J184" s="85"/>
      <c r="K184" s="85"/>
      <c r="L184" s="85"/>
      <c r="M184" s="85"/>
      <c r="N184" s="85"/>
      <c r="O184" s="85"/>
      <c r="P184" s="85"/>
      <c r="Q184" s="85"/>
      <c r="R184" s="85"/>
      <c r="S184" s="85"/>
      <c r="T184" s="85"/>
      <c r="U184" s="85"/>
      <c r="V184" s="87"/>
      <c r="W184" s="87"/>
      <c r="X184" s="87"/>
      <c r="Y184" s="87"/>
      <c r="Z184" s="87"/>
      <c r="AA184" s="85"/>
      <c r="AB184" s="85"/>
      <c r="AC184" s="85"/>
      <c r="AD184" s="85"/>
      <c r="AE184" s="85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</row>
    <row r="185" spans="1:84" ht="15.75" customHeight="1" x14ac:dyDescent="0.25">
      <c r="A185" s="8"/>
      <c r="B185" s="8"/>
      <c r="C185" s="8"/>
      <c r="D185" s="85"/>
      <c r="E185" s="85"/>
      <c r="F185" s="85"/>
      <c r="G185" s="85"/>
      <c r="H185" s="85"/>
      <c r="I185" s="85"/>
      <c r="J185" s="85"/>
      <c r="K185" s="85"/>
      <c r="L185" s="85"/>
      <c r="M185" s="85"/>
      <c r="N185" s="85"/>
      <c r="O185" s="85"/>
      <c r="P185" s="85"/>
      <c r="Q185" s="85"/>
      <c r="R185" s="85"/>
      <c r="S185" s="85"/>
      <c r="T185" s="85"/>
      <c r="U185" s="85"/>
      <c r="V185" s="87"/>
      <c r="W185" s="87"/>
      <c r="X185" s="87"/>
      <c r="Y185" s="87"/>
      <c r="Z185" s="87"/>
      <c r="AA185" s="85"/>
      <c r="AB185" s="85"/>
      <c r="AC185" s="85"/>
      <c r="AD185" s="85"/>
      <c r="AE185" s="85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</row>
    <row r="186" spans="1:84" ht="15.75" customHeight="1" x14ac:dyDescent="0.25">
      <c r="A186" s="8"/>
      <c r="B186" s="8"/>
      <c r="C186" s="8"/>
      <c r="D186" s="85"/>
      <c r="E186" s="85"/>
      <c r="F186" s="85"/>
      <c r="G186" s="85"/>
      <c r="H186" s="85"/>
      <c r="I186" s="85"/>
      <c r="J186" s="85"/>
      <c r="K186" s="85"/>
      <c r="L186" s="85"/>
      <c r="M186" s="85"/>
      <c r="N186" s="85"/>
      <c r="O186" s="85"/>
      <c r="P186" s="85"/>
      <c r="Q186" s="85"/>
      <c r="R186" s="85"/>
      <c r="S186" s="85"/>
      <c r="T186" s="85"/>
      <c r="U186" s="85"/>
      <c r="V186" s="87"/>
      <c r="W186" s="87"/>
      <c r="X186" s="87"/>
      <c r="Y186" s="87"/>
      <c r="Z186" s="87"/>
      <c r="AA186" s="85"/>
      <c r="AB186" s="85"/>
      <c r="AC186" s="85"/>
      <c r="AD186" s="85"/>
      <c r="AE186" s="85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</row>
    <row r="187" spans="1:84" ht="15.75" customHeight="1" x14ac:dyDescent="0.25">
      <c r="A187" s="8"/>
      <c r="B187" s="8"/>
      <c r="C187" s="8"/>
      <c r="D187" s="85"/>
      <c r="E187" s="85"/>
      <c r="F187" s="85"/>
      <c r="G187" s="85"/>
      <c r="H187" s="85"/>
      <c r="I187" s="85"/>
      <c r="J187" s="85"/>
      <c r="K187" s="85"/>
      <c r="L187" s="85"/>
      <c r="M187" s="85"/>
      <c r="N187" s="85"/>
      <c r="O187" s="85"/>
      <c r="P187" s="85"/>
      <c r="Q187" s="85"/>
      <c r="R187" s="85"/>
      <c r="S187" s="85"/>
      <c r="T187" s="85"/>
      <c r="U187" s="85"/>
      <c r="V187" s="87"/>
      <c r="W187" s="87"/>
      <c r="X187" s="87"/>
      <c r="Y187" s="87"/>
      <c r="Z187" s="87"/>
      <c r="AA187" s="85"/>
      <c r="AB187" s="85"/>
      <c r="AC187" s="85"/>
      <c r="AD187" s="85"/>
      <c r="AE187" s="85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</row>
    <row r="188" spans="1:84" ht="15.75" customHeight="1" x14ac:dyDescent="0.25">
      <c r="A188" s="8"/>
      <c r="B188" s="8"/>
      <c r="C188" s="8"/>
      <c r="D188" s="85"/>
      <c r="E188" s="85"/>
      <c r="F188" s="85"/>
      <c r="G188" s="85"/>
      <c r="H188" s="85"/>
      <c r="I188" s="85"/>
      <c r="J188" s="85"/>
      <c r="K188" s="85"/>
      <c r="L188" s="85"/>
      <c r="M188" s="85"/>
      <c r="N188" s="85"/>
      <c r="O188" s="85"/>
      <c r="P188" s="85"/>
      <c r="Q188" s="85"/>
      <c r="R188" s="85"/>
      <c r="S188" s="85"/>
      <c r="T188" s="85"/>
      <c r="U188" s="85"/>
      <c r="V188" s="87"/>
      <c r="W188" s="87"/>
      <c r="X188" s="87"/>
      <c r="Y188" s="87"/>
      <c r="Z188" s="87"/>
      <c r="AA188" s="85"/>
      <c r="AB188" s="85"/>
      <c r="AC188" s="85"/>
      <c r="AD188" s="85"/>
      <c r="AE188" s="85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</row>
    <row r="189" spans="1:84" ht="15.75" customHeight="1" x14ac:dyDescent="0.25">
      <c r="A189" s="8"/>
      <c r="B189" s="8"/>
      <c r="C189" s="8"/>
      <c r="D189" s="85"/>
      <c r="E189" s="85"/>
      <c r="F189" s="85"/>
      <c r="G189" s="85"/>
      <c r="H189" s="85"/>
      <c r="I189" s="85"/>
      <c r="J189" s="85"/>
      <c r="K189" s="85"/>
      <c r="L189" s="85"/>
      <c r="M189" s="85"/>
      <c r="N189" s="85"/>
      <c r="O189" s="85"/>
      <c r="P189" s="85"/>
      <c r="Q189" s="85"/>
      <c r="R189" s="85"/>
      <c r="S189" s="85"/>
      <c r="T189" s="85"/>
      <c r="U189" s="85"/>
      <c r="V189" s="87"/>
      <c r="W189" s="87"/>
      <c r="X189" s="87"/>
      <c r="Y189" s="87"/>
      <c r="Z189" s="87"/>
      <c r="AA189" s="85"/>
      <c r="AB189" s="85"/>
      <c r="AC189" s="85"/>
      <c r="AD189" s="85"/>
      <c r="AE189" s="85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</row>
    <row r="190" spans="1:84" ht="15.75" customHeight="1" x14ac:dyDescent="0.25">
      <c r="A190" s="8"/>
      <c r="B190" s="8"/>
      <c r="C190" s="8"/>
      <c r="D190" s="85"/>
      <c r="E190" s="85"/>
      <c r="F190" s="85"/>
      <c r="G190" s="85"/>
      <c r="H190" s="85"/>
      <c r="I190" s="85"/>
      <c r="J190" s="85"/>
      <c r="K190" s="85"/>
      <c r="L190" s="85"/>
      <c r="M190" s="85"/>
      <c r="N190" s="85"/>
      <c r="O190" s="85"/>
      <c r="P190" s="85"/>
      <c r="Q190" s="85"/>
      <c r="R190" s="85"/>
      <c r="S190" s="85"/>
      <c r="T190" s="85"/>
      <c r="U190" s="85"/>
      <c r="V190" s="87"/>
      <c r="W190" s="87"/>
      <c r="X190" s="87"/>
      <c r="Y190" s="87"/>
      <c r="Z190" s="87"/>
      <c r="AA190" s="85"/>
      <c r="AB190" s="85"/>
      <c r="AC190" s="85"/>
      <c r="AD190" s="85"/>
      <c r="AE190" s="85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</row>
    <row r="191" spans="1:84" ht="15.75" customHeight="1" x14ac:dyDescent="0.25">
      <c r="A191" s="8"/>
      <c r="B191" s="8"/>
      <c r="C191" s="8"/>
      <c r="D191" s="85"/>
      <c r="E191" s="85"/>
      <c r="F191" s="85"/>
      <c r="G191" s="85"/>
      <c r="H191" s="85"/>
      <c r="I191" s="85"/>
      <c r="J191" s="85"/>
      <c r="K191" s="85"/>
      <c r="L191" s="85"/>
      <c r="M191" s="85"/>
      <c r="N191" s="85"/>
      <c r="O191" s="85"/>
      <c r="P191" s="85"/>
      <c r="Q191" s="85"/>
      <c r="R191" s="85"/>
      <c r="S191" s="85"/>
      <c r="T191" s="85"/>
      <c r="U191" s="85"/>
      <c r="V191" s="87"/>
      <c r="W191" s="87"/>
      <c r="X191" s="87"/>
      <c r="Y191" s="87"/>
      <c r="Z191" s="87"/>
      <c r="AA191" s="85"/>
      <c r="AB191" s="85"/>
      <c r="AC191" s="85"/>
      <c r="AD191" s="85"/>
      <c r="AE191" s="85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</row>
    <row r="192" spans="1:84" ht="15.75" customHeight="1" x14ac:dyDescent="0.25">
      <c r="A192" s="8"/>
      <c r="B192" s="8"/>
      <c r="C192" s="8"/>
      <c r="D192" s="85"/>
      <c r="E192" s="85"/>
      <c r="F192" s="85"/>
      <c r="G192" s="85"/>
      <c r="H192" s="85"/>
      <c r="I192" s="85"/>
      <c r="J192" s="85"/>
      <c r="K192" s="85"/>
      <c r="L192" s="85"/>
      <c r="M192" s="85"/>
      <c r="N192" s="85"/>
      <c r="O192" s="85"/>
      <c r="P192" s="85"/>
      <c r="Q192" s="85"/>
      <c r="R192" s="85"/>
      <c r="S192" s="85"/>
      <c r="T192" s="85"/>
      <c r="U192" s="85"/>
      <c r="V192" s="87"/>
      <c r="W192" s="87"/>
      <c r="X192" s="87"/>
      <c r="Y192" s="87"/>
      <c r="Z192" s="87"/>
      <c r="AA192" s="85"/>
      <c r="AB192" s="85"/>
      <c r="AC192" s="85"/>
      <c r="AD192" s="85"/>
      <c r="AE192" s="85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</row>
    <row r="193" spans="1:84" ht="15.75" customHeight="1" x14ac:dyDescent="0.25">
      <c r="A193" s="8"/>
      <c r="B193" s="8"/>
      <c r="C193" s="8"/>
      <c r="D193" s="85"/>
      <c r="E193" s="85"/>
      <c r="F193" s="85"/>
      <c r="G193" s="85"/>
      <c r="H193" s="85"/>
      <c r="I193" s="85"/>
      <c r="J193" s="85"/>
      <c r="K193" s="85"/>
      <c r="L193" s="85"/>
      <c r="M193" s="85"/>
      <c r="N193" s="85"/>
      <c r="O193" s="85"/>
      <c r="P193" s="85"/>
      <c r="Q193" s="85"/>
      <c r="R193" s="85"/>
      <c r="S193" s="85"/>
      <c r="T193" s="85"/>
      <c r="U193" s="85"/>
      <c r="V193" s="87"/>
      <c r="W193" s="87"/>
      <c r="X193" s="87"/>
      <c r="Y193" s="87"/>
      <c r="Z193" s="87"/>
      <c r="AA193" s="85"/>
      <c r="AB193" s="85"/>
      <c r="AC193" s="85"/>
      <c r="AD193" s="85"/>
      <c r="AE193" s="85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</row>
    <row r="194" spans="1:84" ht="15.75" customHeight="1" x14ac:dyDescent="0.25">
      <c r="A194" s="8"/>
      <c r="B194" s="8"/>
      <c r="C194" s="8"/>
      <c r="D194" s="85"/>
      <c r="E194" s="85"/>
      <c r="F194" s="85"/>
      <c r="G194" s="85"/>
      <c r="H194" s="85"/>
      <c r="I194" s="85"/>
      <c r="J194" s="85"/>
      <c r="K194" s="85"/>
      <c r="L194" s="85"/>
      <c r="M194" s="85"/>
      <c r="N194" s="85"/>
      <c r="O194" s="85"/>
      <c r="P194" s="85"/>
      <c r="Q194" s="85"/>
      <c r="R194" s="85"/>
      <c r="S194" s="85"/>
      <c r="T194" s="85"/>
      <c r="U194" s="85"/>
      <c r="V194" s="87"/>
      <c r="W194" s="87"/>
      <c r="X194" s="87"/>
      <c r="Y194" s="87"/>
      <c r="Z194" s="87"/>
      <c r="AA194" s="85"/>
      <c r="AB194" s="85"/>
      <c r="AC194" s="85"/>
      <c r="AD194" s="85"/>
      <c r="AE194" s="85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</row>
    <row r="195" spans="1:84" ht="15.75" customHeight="1" x14ac:dyDescent="0.25">
      <c r="A195" s="8"/>
      <c r="B195" s="8"/>
      <c r="C195" s="8"/>
      <c r="D195" s="85"/>
      <c r="E195" s="85"/>
      <c r="F195" s="85"/>
      <c r="G195" s="85"/>
      <c r="H195" s="85"/>
      <c r="I195" s="85"/>
      <c r="J195" s="85"/>
      <c r="K195" s="85"/>
      <c r="L195" s="85"/>
      <c r="M195" s="85"/>
      <c r="N195" s="85"/>
      <c r="O195" s="85"/>
      <c r="P195" s="85"/>
      <c r="Q195" s="85"/>
      <c r="R195" s="85"/>
      <c r="S195" s="85"/>
      <c r="T195" s="85"/>
      <c r="U195" s="85"/>
      <c r="V195" s="87"/>
      <c r="W195" s="87"/>
      <c r="X195" s="87"/>
      <c r="Y195" s="87"/>
      <c r="Z195" s="87"/>
      <c r="AA195" s="85"/>
      <c r="AB195" s="85"/>
      <c r="AC195" s="85"/>
      <c r="AD195" s="85"/>
      <c r="AE195" s="85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</row>
    <row r="196" spans="1:84" ht="15.75" customHeight="1" x14ac:dyDescent="0.25">
      <c r="A196" s="8"/>
      <c r="B196" s="8"/>
      <c r="C196" s="8"/>
      <c r="D196" s="85"/>
      <c r="E196" s="85"/>
      <c r="F196" s="85"/>
      <c r="G196" s="85"/>
      <c r="H196" s="85"/>
      <c r="I196" s="85"/>
      <c r="J196" s="85"/>
      <c r="K196" s="85"/>
      <c r="L196" s="85"/>
      <c r="M196" s="85"/>
      <c r="N196" s="85"/>
      <c r="O196" s="85"/>
      <c r="P196" s="85"/>
      <c r="Q196" s="85"/>
      <c r="R196" s="85"/>
      <c r="S196" s="85"/>
      <c r="T196" s="85"/>
      <c r="U196" s="85"/>
      <c r="V196" s="87"/>
      <c r="W196" s="87"/>
      <c r="X196" s="87"/>
      <c r="Y196" s="87"/>
      <c r="Z196" s="87"/>
      <c r="AA196" s="85"/>
      <c r="AB196" s="85"/>
      <c r="AC196" s="85"/>
      <c r="AD196" s="85"/>
      <c r="AE196" s="85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</row>
    <row r="197" spans="1:84" ht="15.75" customHeight="1" x14ac:dyDescent="0.25">
      <c r="A197" s="8"/>
      <c r="B197" s="8"/>
      <c r="C197" s="8"/>
      <c r="D197" s="85"/>
      <c r="E197" s="85"/>
      <c r="F197" s="85"/>
      <c r="G197" s="85"/>
      <c r="H197" s="85"/>
      <c r="I197" s="85"/>
      <c r="J197" s="85"/>
      <c r="K197" s="85"/>
      <c r="L197" s="85"/>
      <c r="M197" s="85"/>
      <c r="N197" s="85"/>
      <c r="O197" s="85"/>
      <c r="P197" s="85"/>
      <c r="Q197" s="85"/>
      <c r="R197" s="85"/>
      <c r="S197" s="85"/>
      <c r="T197" s="85"/>
      <c r="U197" s="85"/>
      <c r="V197" s="87"/>
      <c r="W197" s="87"/>
      <c r="X197" s="87"/>
      <c r="Y197" s="87"/>
      <c r="Z197" s="87"/>
      <c r="AA197" s="85"/>
      <c r="AB197" s="85"/>
      <c r="AC197" s="85"/>
      <c r="AD197" s="85"/>
      <c r="AE197" s="85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</row>
    <row r="198" spans="1:84" ht="15.75" customHeight="1" x14ac:dyDescent="0.25">
      <c r="A198" s="8"/>
      <c r="B198" s="8"/>
      <c r="C198" s="8"/>
      <c r="D198" s="85"/>
      <c r="E198" s="85"/>
      <c r="F198" s="85"/>
      <c r="G198" s="85"/>
      <c r="H198" s="85"/>
      <c r="I198" s="85"/>
      <c r="J198" s="85"/>
      <c r="K198" s="85"/>
      <c r="L198" s="85"/>
      <c r="M198" s="85"/>
      <c r="N198" s="85"/>
      <c r="O198" s="85"/>
      <c r="P198" s="85"/>
      <c r="Q198" s="85"/>
      <c r="R198" s="85"/>
      <c r="S198" s="85"/>
      <c r="T198" s="85"/>
      <c r="U198" s="85"/>
      <c r="V198" s="87"/>
      <c r="W198" s="87"/>
      <c r="X198" s="87"/>
      <c r="Y198" s="87"/>
      <c r="Z198" s="87"/>
      <c r="AA198" s="85"/>
      <c r="AB198" s="85"/>
      <c r="AC198" s="85"/>
      <c r="AD198" s="85"/>
      <c r="AE198" s="85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</row>
    <row r="199" spans="1:84" ht="15.75" customHeight="1" x14ac:dyDescent="0.25">
      <c r="A199" s="8"/>
      <c r="B199" s="8"/>
      <c r="C199" s="8"/>
      <c r="D199" s="85"/>
      <c r="E199" s="85"/>
      <c r="F199" s="85"/>
      <c r="G199" s="85"/>
      <c r="H199" s="85"/>
      <c r="I199" s="85"/>
      <c r="J199" s="85"/>
      <c r="K199" s="85"/>
      <c r="L199" s="85"/>
      <c r="M199" s="85"/>
      <c r="N199" s="85"/>
      <c r="O199" s="85"/>
      <c r="P199" s="85"/>
      <c r="Q199" s="85"/>
      <c r="R199" s="85"/>
      <c r="S199" s="85"/>
      <c r="T199" s="85"/>
      <c r="U199" s="85"/>
      <c r="V199" s="87"/>
      <c r="W199" s="87"/>
      <c r="X199" s="87"/>
      <c r="Y199" s="87"/>
      <c r="Z199" s="87"/>
      <c r="AA199" s="85"/>
      <c r="AB199" s="85"/>
      <c r="AC199" s="85"/>
      <c r="AD199" s="85"/>
      <c r="AE199" s="85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</row>
    <row r="200" spans="1:84" ht="15.75" customHeight="1" x14ac:dyDescent="0.25">
      <c r="A200" s="8"/>
      <c r="B200" s="8"/>
      <c r="C200" s="8"/>
      <c r="D200" s="85"/>
      <c r="E200" s="85"/>
      <c r="F200" s="85"/>
      <c r="G200" s="85"/>
      <c r="H200" s="85"/>
      <c r="I200" s="85"/>
      <c r="J200" s="85"/>
      <c r="K200" s="85"/>
      <c r="L200" s="85"/>
      <c r="M200" s="85"/>
      <c r="N200" s="85"/>
      <c r="O200" s="85"/>
      <c r="P200" s="85"/>
      <c r="Q200" s="85"/>
      <c r="R200" s="85"/>
      <c r="S200" s="85"/>
      <c r="T200" s="85"/>
      <c r="U200" s="85"/>
      <c r="V200" s="87"/>
      <c r="W200" s="87"/>
      <c r="X200" s="87"/>
      <c r="Y200" s="87"/>
      <c r="Z200" s="87"/>
      <c r="AA200" s="85"/>
      <c r="AB200" s="85"/>
      <c r="AC200" s="85"/>
      <c r="AD200" s="85"/>
      <c r="AE200" s="85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</row>
    <row r="201" spans="1:84" ht="15.75" customHeight="1" x14ac:dyDescent="0.25">
      <c r="A201" s="8"/>
      <c r="B201" s="8"/>
      <c r="C201" s="8"/>
      <c r="D201" s="85"/>
      <c r="E201" s="85"/>
      <c r="F201" s="85"/>
      <c r="G201" s="85"/>
      <c r="H201" s="85"/>
      <c r="I201" s="85"/>
      <c r="J201" s="85"/>
      <c r="K201" s="85"/>
      <c r="L201" s="85"/>
      <c r="M201" s="85"/>
      <c r="N201" s="85"/>
      <c r="O201" s="85"/>
      <c r="P201" s="85"/>
      <c r="Q201" s="85"/>
      <c r="R201" s="85"/>
      <c r="S201" s="85"/>
      <c r="T201" s="85"/>
      <c r="U201" s="85"/>
      <c r="V201" s="87"/>
      <c r="W201" s="87"/>
      <c r="X201" s="87"/>
      <c r="Y201" s="87"/>
      <c r="Z201" s="87"/>
      <c r="AA201" s="85"/>
      <c r="AB201" s="85"/>
      <c r="AC201" s="85"/>
      <c r="AD201" s="85"/>
      <c r="AE201" s="85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</row>
    <row r="202" spans="1:84" ht="15.75" customHeight="1" x14ac:dyDescent="0.25">
      <c r="A202" s="8"/>
      <c r="B202" s="8"/>
      <c r="C202" s="8"/>
      <c r="D202" s="85"/>
      <c r="E202" s="85"/>
      <c r="F202" s="85"/>
      <c r="G202" s="85"/>
      <c r="H202" s="85"/>
      <c r="I202" s="85"/>
      <c r="J202" s="85"/>
      <c r="K202" s="85"/>
      <c r="L202" s="85"/>
      <c r="M202" s="85"/>
      <c r="N202" s="85"/>
      <c r="O202" s="85"/>
      <c r="P202" s="85"/>
      <c r="Q202" s="85"/>
      <c r="R202" s="85"/>
      <c r="S202" s="85"/>
      <c r="T202" s="85"/>
      <c r="U202" s="85"/>
      <c r="V202" s="87"/>
      <c r="W202" s="87"/>
      <c r="X202" s="87"/>
      <c r="Y202" s="87"/>
      <c r="Z202" s="87"/>
      <c r="AA202" s="85"/>
      <c r="AB202" s="85"/>
      <c r="AC202" s="85"/>
      <c r="AD202" s="85"/>
      <c r="AE202" s="85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</row>
    <row r="203" spans="1:84" ht="15.75" customHeight="1" x14ac:dyDescent="0.25">
      <c r="A203" s="8"/>
      <c r="B203" s="8"/>
      <c r="C203" s="8"/>
      <c r="D203" s="85"/>
      <c r="E203" s="85"/>
      <c r="F203" s="85"/>
      <c r="G203" s="85"/>
      <c r="H203" s="85"/>
      <c r="I203" s="85"/>
      <c r="J203" s="85"/>
      <c r="K203" s="85"/>
      <c r="L203" s="85"/>
      <c r="M203" s="85"/>
      <c r="N203" s="85"/>
      <c r="O203" s="85"/>
      <c r="P203" s="85"/>
      <c r="Q203" s="85"/>
      <c r="R203" s="85"/>
      <c r="S203" s="85"/>
      <c r="T203" s="85"/>
      <c r="U203" s="85"/>
      <c r="V203" s="87"/>
      <c r="W203" s="87"/>
      <c r="X203" s="87"/>
      <c r="Y203" s="87"/>
      <c r="Z203" s="87"/>
      <c r="AA203" s="85"/>
      <c r="AB203" s="85"/>
      <c r="AC203" s="85"/>
      <c r="AD203" s="85"/>
      <c r="AE203" s="85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</row>
    <row r="204" spans="1:84" ht="15.75" customHeight="1" x14ac:dyDescent="0.25">
      <c r="A204" s="8"/>
      <c r="B204" s="8"/>
      <c r="C204" s="8"/>
      <c r="D204" s="85"/>
      <c r="E204" s="85"/>
      <c r="F204" s="85"/>
      <c r="G204" s="85"/>
      <c r="H204" s="85"/>
      <c r="I204" s="85"/>
      <c r="J204" s="85"/>
      <c r="K204" s="85"/>
      <c r="L204" s="85"/>
      <c r="M204" s="85"/>
      <c r="N204" s="85"/>
      <c r="O204" s="85"/>
      <c r="P204" s="85"/>
      <c r="Q204" s="85"/>
      <c r="R204" s="85"/>
      <c r="S204" s="85"/>
      <c r="T204" s="85"/>
      <c r="U204" s="85"/>
      <c r="V204" s="87"/>
      <c r="W204" s="87"/>
      <c r="X204" s="87"/>
      <c r="Y204" s="87"/>
      <c r="Z204" s="87"/>
      <c r="AA204" s="85"/>
      <c r="AB204" s="85"/>
      <c r="AC204" s="85"/>
      <c r="AD204" s="85"/>
      <c r="AE204" s="85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</row>
    <row r="205" spans="1:84" ht="15.75" customHeight="1" x14ac:dyDescent="0.25">
      <c r="A205" s="8"/>
      <c r="B205" s="8"/>
      <c r="C205" s="8"/>
      <c r="D205" s="85"/>
      <c r="E205" s="85"/>
      <c r="F205" s="85"/>
      <c r="G205" s="85"/>
      <c r="H205" s="85"/>
      <c r="I205" s="85"/>
      <c r="J205" s="85"/>
      <c r="K205" s="85"/>
      <c r="L205" s="85"/>
      <c r="M205" s="85"/>
      <c r="N205" s="85"/>
      <c r="O205" s="85"/>
      <c r="P205" s="85"/>
      <c r="Q205" s="85"/>
      <c r="R205" s="85"/>
      <c r="S205" s="85"/>
      <c r="T205" s="85"/>
      <c r="U205" s="85"/>
      <c r="V205" s="87"/>
      <c r="W205" s="87"/>
      <c r="X205" s="87"/>
      <c r="Y205" s="87"/>
      <c r="Z205" s="87"/>
      <c r="AA205" s="85"/>
      <c r="AB205" s="85"/>
      <c r="AC205" s="85"/>
      <c r="AD205" s="85"/>
      <c r="AE205" s="85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</row>
    <row r="206" spans="1:84" ht="15.75" customHeight="1" x14ac:dyDescent="0.25">
      <c r="A206" s="8"/>
      <c r="B206" s="8"/>
      <c r="C206" s="8"/>
      <c r="D206" s="85"/>
      <c r="E206" s="85"/>
      <c r="F206" s="85"/>
      <c r="G206" s="85"/>
      <c r="H206" s="85"/>
      <c r="I206" s="85"/>
      <c r="J206" s="85"/>
      <c r="K206" s="85"/>
      <c r="L206" s="85"/>
      <c r="M206" s="85"/>
      <c r="N206" s="85"/>
      <c r="O206" s="85"/>
      <c r="P206" s="85"/>
      <c r="Q206" s="85"/>
      <c r="R206" s="85"/>
      <c r="S206" s="85"/>
      <c r="T206" s="85"/>
      <c r="U206" s="85"/>
      <c r="V206" s="87"/>
      <c r="W206" s="87"/>
      <c r="X206" s="87"/>
      <c r="Y206" s="87"/>
      <c r="Z206" s="87"/>
      <c r="AA206" s="85"/>
      <c r="AB206" s="85"/>
      <c r="AC206" s="85"/>
      <c r="AD206" s="85"/>
      <c r="AE206" s="85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</row>
    <row r="207" spans="1:84" ht="15.75" customHeight="1" x14ac:dyDescent="0.25">
      <c r="A207" s="8"/>
      <c r="B207" s="8"/>
      <c r="C207" s="8"/>
      <c r="D207" s="85"/>
      <c r="E207" s="85"/>
      <c r="F207" s="85"/>
      <c r="G207" s="85"/>
      <c r="H207" s="85"/>
      <c r="I207" s="85"/>
      <c r="J207" s="85"/>
      <c r="K207" s="85"/>
      <c r="L207" s="85"/>
      <c r="M207" s="85"/>
      <c r="N207" s="85"/>
      <c r="O207" s="85"/>
      <c r="P207" s="85"/>
      <c r="Q207" s="85"/>
      <c r="R207" s="85"/>
      <c r="S207" s="85"/>
      <c r="T207" s="85"/>
      <c r="U207" s="85"/>
      <c r="V207" s="87"/>
      <c r="W207" s="87"/>
      <c r="X207" s="87"/>
      <c r="Y207" s="87"/>
      <c r="Z207" s="87"/>
      <c r="AA207" s="85"/>
      <c r="AB207" s="85"/>
      <c r="AC207" s="85"/>
      <c r="AD207" s="85"/>
      <c r="AE207" s="85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</row>
    <row r="208" spans="1:84" ht="15.75" customHeight="1" x14ac:dyDescent="0.25">
      <c r="A208" s="8"/>
      <c r="B208" s="8"/>
      <c r="C208" s="8"/>
      <c r="D208" s="85"/>
      <c r="E208" s="85"/>
      <c r="F208" s="85"/>
      <c r="G208" s="85"/>
      <c r="H208" s="85"/>
      <c r="I208" s="85"/>
      <c r="J208" s="85"/>
      <c r="K208" s="85"/>
      <c r="L208" s="85"/>
      <c r="M208" s="85"/>
      <c r="N208" s="85"/>
      <c r="O208" s="85"/>
      <c r="P208" s="85"/>
      <c r="Q208" s="85"/>
      <c r="R208" s="85"/>
      <c r="S208" s="85"/>
      <c r="T208" s="85"/>
      <c r="U208" s="85"/>
      <c r="V208" s="87"/>
      <c r="W208" s="87"/>
      <c r="X208" s="87"/>
      <c r="Y208" s="87"/>
      <c r="Z208" s="87"/>
      <c r="AA208" s="85"/>
      <c r="AB208" s="85"/>
      <c r="AC208" s="85"/>
      <c r="AD208" s="85"/>
      <c r="AE208" s="85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</row>
    <row r="209" spans="1:84" ht="15.75" customHeight="1" x14ac:dyDescent="0.25">
      <c r="A209" s="8"/>
      <c r="B209" s="8"/>
      <c r="C209" s="8"/>
      <c r="D209" s="85"/>
      <c r="E209" s="85"/>
      <c r="F209" s="85"/>
      <c r="G209" s="85"/>
      <c r="H209" s="85"/>
      <c r="I209" s="85"/>
      <c r="J209" s="85"/>
      <c r="K209" s="85"/>
      <c r="L209" s="85"/>
      <c r="M209" s="85"/>
      <c r="N209" s="85"/>
      <c r="O209" s="85"/>
      <c r="P209" s="85"/>
      <c r="Q209" s="85"/>
      <c r="R209" s="85"/>
      <c r="S209" s="85"/>
      <c r="T209" s="85"/>
      <c r="U209" s="85"/>
      <c r="V209" s="87"/>
      <c r="W209" s="87"/>
      <c r="X209" s="87"/>
      <c r="Y209" s="87"/>
      <c r="Z209" s="87"/>
      <c r="AA209" s="85"/>
      <c r="AB209" s="85"/>
      <c r="AC209" s="85"/>
      <c r="AD209" s="85"/>
      <c r="AE209" s="85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</row>
    <row r="210" spans="1:84" ht="15.75" customHeight="1" x14ac:dyDescent="0.25">
      <c r="A210" s="8"/>
      <c r="B210" s="8"/>
      <c r="C210" s="8"/>
      <c r="D210" s="85"/>
      <c r="E210" s="85"/>
      <c r="F210" s="85"/>
      <c r="G210" s="85"/>
      <c r="H210" s="85"/>
      <c r="I210" s="85"/>
      <c r="J210" s="85"/>
      <c r="K210" s="85"/>
      <c r="L210" s="85"/>
      <c r="M210" s="85"/>
      <c r="N210" s="85"/>
      <c r="O210" s="85"/>
      <c r="P210" s="85"/>
      <c r="Q210" s="85"/>
      <c r="R210" s="85"/>
      <c r="S210" s="85"/>
      <c r="T210" s="85"/>
      <c r="U210" s="85"/>
      <c r="V210" s="87"/>
      <c r="W210" s="87"/>
      <c r="X210" s="87"/>
      <c r="Y210" s="87"/>
      <c r="Z210" s="87"/>
      <c r="AA210" s="85"/>
      <c r="AB210" s="85"/>
      <c r="AC210" s="85"/>
      <c r="AD210" s="85"/>
      <c r="AE210" s="85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</row>
    <row r="211" spans="1:84" ht="15.75" customHeight="1" x14ac:dyDescent="0.25">
      <c r="A211" s="8"/>
      <c r="B211" s="8"/>
      <c r="C211" s="8"/>
      <c r="D211" s="85"/>
      <c r="E211" s="85"/>
      <c r="F211" s="85"/>
      <c r="G211" s="85"/>
      <c r="H211" s="85"/>
      <c r="I211" s="85"/>
      <c r="J211" s="85"/>
      <c r="K211" s="85"/>
      <c r="L211" s="85"/>
      <c r="M211" s="85"/>
      <c r="N211" s="85"/>
      <c r="O211" s="85"/>
      <c r="P211" s="85"/>
      <c r="Q211" s="85"/>
      <c r="R211" s="85"/>
      <c r="S211" s="85"/>
      <c r="T211" s="85"/>
      <c r="U211" s="85"/>
      <c r="V211" s="87"/>
      <c r="W211" s="87"/>
      <c r="X211" s="87"/>
      <c r="Y211" s="87"/>
      <c r="Z211" s="87"/>
      <c r="AA211" s="85"/>
      <c r="AB211" s="85"/>
      <c r="AC211" s="85"/>
      <c r="AD211" s="85"/>
      <c r="AE211" s="85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</row>
    <row r="212" spans="1:84" ht="15.75" customHeight="1" x14ac:dyDescent="0.25">
      <c r="A212" s="8"/>
      <c r="B212" s="8"/>
      <c r="C212" s="8"/>
      <c r="D212" s="85"/>
      <c r="E212" s="85"/>
      <c r="F212" s="85"/>
      <c r="G212" s="85"/>
      <c r="H212" s="85"/>
      <c r="I212" s="85"/>
      <c r="J212" s="85"/>
      <c r="K212" s="85"/>
      <c r="L212" s="85"/>
      <c r="M212" s="85"/>
      <c r="N212" s="85"/>
      <c r="O212" s="85"/>
      <c r="P212" s="85"/>
      <c r="Q212" s="85"/>
      <c r="R212" s="85"/>
      <c r="S212" s="85"/>
      <c r="T212" s="85"/>
      <c r="U212" s="85"/>
      <c r="V212" s="87"/>
      <c r="W212" s="87"/>
      <c r="X212" s="87"/>
      <c r="Y212" s="87"/>
      <c r="Z212" s="87"/>
      <c r="AA212" s="85"/>
      <c r="AB212" s="85"/>
      <c r="AC212" s="85"/>
      <c r="AD212" s="85"/>
      <c r="AE212" s="85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</row>
    <row r="213" spans="1:84" ht="15.75" customHeight="1" x14ac:dyDescent="0.25">
      <c r="A213" s="8"/>
      <c r="B213" s="8"/>
      <c r="C213" s="8"/>
      <c r="D213" s="85"/>
      <c r="E213" s="85"/>
      <c r="F213" s="85"/>
      <c r="G213" s="85"/>
      <c r="H213" s="85"/>
      <c r="I213" s="85"/>
      <c r="J213" s="85"/>
      <c r="K213" s="85"/>
      <c r="L213" s="85"/>
      <c r="M213" s="85"/>
      <c r="N213" s="85"/>
      <c r="O213" s="85"/>
      <c r="P213" s="85"/>
      <c r="Q213" s="85"/>
      <c r="R213" s="85"/>
      <c r="S213" s="85"/>
      <c r="T213" s="85"/>
      <c r="U213" s="85"/>
      <c r="V213" s="87"/>
      <c r="W213" s="87"/>
      <c r="X213" s="87"/>
      <c r="Y213" s="87"/>
      <c r="Z213" s="87"/>
      <c r="AA213" s="85"/>
      <c r="AB213" s="85"/>
      <c r="AC213" s="85"/>
      <c r="AD213" s="85"/>
      <c r="AE213" s="85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</row>
    <row r="214" spans="1:84" ht="15.75" customHeight="1" x14ac:dyDescent="0.25">
      <c r="A214" s="8"/>
      <c r="B214" s="8"/>
      <c r="C214" s="8"/>
      <c r="D214" s="85"/>
      <c r="E214" s="85"/>
      <c r="F214" s="85"/>
      <c r="G214" s="85"/>
      <c r="H214" s="85"/>
      <c r="I214" s="85"/>
      <c r="J214" s="85"/>
      <c r="K214" s="85"/>
      <c r="L214" s="85"/>
      <c r="M214" s="85"/>
      <c r="N214" s="85"/>
      <c r="O214" s="85"/>
      <c r="P214" s="85"/>
      <c r="Q214" s="85"/>
      <c r="R214" s="85"/>
      <c r="S214" s="85"/>
      <c r="T214" s="85"/>
      <c r="U214" s="85"/>
      <c r="V214" s="87"/>
      <c r="W214" s="87"/>
      <c r="X214" s="87"/>
      <c r="Y214" s="87"/>
      <c r="Z214" s="87"/>
      <c r="AA214" s="85"/>
      <c r="AB214" s="85"/>
      <c r="AC214" s="85"/>
      <c r="AD214" s="85"/>
      <c r="AE214" s="85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</row>
    <row r="215" spans="1:84" ht="15.75" customHeight="1" x14ac:dyDescent="0.25">
      <c r="A215" s="8"/>
      <c r="B215" s="8"/>
      <c r="C215" s="8"/>
      <c r="D215" s="85"/>
      <c r="E215" s="85"/>
      <c r="F215" s="85"/>
      <c r="G215" s="85"/>
      <c r="H215" s="85"/>
      <c r="I215" s="85"/>
      <c r="J215" s="85"/>
      <c r="K215" s="85"/>
      <c r="L215" s="85"/>
      <c r="M215" s="85"/>
      <c r="N215" s="85"/>
      <c r="O215" s="85"/>
      <c r="P215" s="85"/>
      <c r="Q215" s="85"/>
      <c r="R215" s="85"/>
      <c r="S215" s="85"/>
      <c r="T215" s="85"/>
      <c r="U215" s="85"/>
      <c r="V215" s="87"/>
      <c r="W215" s="87"/>
      <c r="X215" s="87"/>
      <c r="Y215" s="87"/>
      <c r="Z215" s="87"/>
      <c r="AA215" s="85"/>
      <c r="AB215" s="85"/>
      <c r="AC215" s="85"/>
      <c r="AD215" s="85"/>
      <c r="AE215" s="85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</row>
    <row r="216" spans="1:84" ht="15.75" customHeight="1" x14ac:dyDescent="0.25">
      <c r="A216" s="8"/>
      <c r="B216" s="8"/>
      <c r="C216" s="8"/>
      <c r="D216" s="85"/>
      <c r="E216" s="85"/>
      <c r="F216" s="85"/>
      <c r="G216" s="85"/>
      <c r="H216" s="85"/>
      <c r="I216" s="85"/>
      <c r="J216" s="85"/>
      <c r="K216" s="85"/>
      <c r="L216" s="85"/>
      <c r="M216" s="85"/>
      <c r="N216" s="85"/>
      <c r="O216" s="85"/>
      <c r="P216" s="85"/>
      <c r="Q216" s="85"/>
      <c r="R216" s="85"/>
      <c r="S216" s="85"/>
      <c r="T216" s="85"/>
      <c r="U216" s="85"/>
      <c r="V216" s="87"/>
      <c r="W216" s="87"/>
      <c r="X216" s="87"/>
      <c r="Y216" s="87"/>
      <c r="Z216" s="87"/>
      <c r="AA216" s="85"/>
      <c r="AB216" s="85"/>
      <c r="AC216" s="85"/>
      <c r="AD216" s="85"/>
      <c r="AE216" s="85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</row>
    <row r="217" spans="1:84" ht="15.75" customHeight="1" x14ac:dyDescent="0.25">
      <c r="A217" s="8"/>
      <c r="B217" s="8"/>
      <c r="C217" s="8"/>
      <c r="D217" s="85"/>
      <c r="E217" s="85"/>
      <c r="F217" s="85"/>
      <c r="G217" s="85"/>
      <c r="H217" s="85"/>
      <c r="I217" s="85"/>
      <c r="J217" s="85"/>
      <c r="K217" s="85"/>
      <c r="L217" s="85"/>
      <c r="M217" s="85"/>
      <c r="N217" s="85"/>
      <c r="O217" s="85"/>
      <c r="P217" s="85"/>
      <c r="Q217" s="85"/>
      <c r="R217" s="85"/>
      <c r="S217" s="85"/>
      <c r="T217" s="85"/>
      <c r="U217" s="85"/>
      <c r="V217" s="87"/>
      <c r="W217" s="87"/>
      <c r="X217" s="87"/>
      <c r="Y217" s="87"/>
      <c r="Z217" s="87"/>
      <c r="AA217" s="85"/>
      <c r="AB217" s="85"/>
      <c r="AC217" s="85"/>
      <c r="AD217" s="85"/>
      <c r="AE217" s="85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</row>
    <row r="218" spans="1:84" ht="15.75" customHeight="1" x14ac:dyDescent="0.25">
      <c r="A218" s="8"/>
      <c r="B218" s="8"/>
      <c r="C218" s="8"/>
      <c r="D218" s="85"/>
      <c r="E218" s="85"/>
      <c r="F218" s="85"/>
      <c r="G218" s="85"/>
      <c r="H218" s="85"/>
      <c r="I218" s="85"/>
      <c r="J218" s="85"/>
      <c r="K218" s="85"/>
      <c r="L218" s="85"/>
      <c r="M218" s="85"/>
      <c r="N218" s="85"/>
      <c r="O218" s="85"/>
      <c r="P218" s="85"/>
      <c r="Q218" s="85"/>
      <c r="R218" s="85"/>
      <c r="S218" s="85"/>
      <c r="T218" s="85"/>
      <c r="U218" s="85"/>
      <c r="V218" s="87"/>
      <c r="W218" s="87"/>
      <c r="X218" s="87"/>
      <c r="Y218" s="87"/>
      <c r="Z218" s="87"/>
      <c r="AA218" s="85"/>
      <c r="AB218" s="85"/>
      <c r="AC218" s="85"/>
      <c r="AD218" s="85"/>
      <c r="AE218" s="85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</row>
    <row r="219" spans="1:84" ht="15.75" customHeight="1" x14ac:dyDescent="0.25">
      <c r="A219" s="8"/>
      <c r="B219" s="8"/>
      <c r="C219" s="8"/>
      <c r="D219" s="85"/>
      <c r="E219" s="85"/>
      <c r="F219" s="85"/>
      <c r="G219" s="85"/>
      <c r="H219" s="85"/>
      <c r="I219" s="85"/>
      <c r="J219" s="85"/>
      <c r="K219" s="85"/>
      <c r="L219" s="85"/>
      <c r="M219" s="85"/>
      <c r="N219" s="85"/>
      <c r="O219" s="85"/>
      <c r="P219" s="85"/>
      <c r="Q219" s="85"/>
      <c r="R219" s="85"/>
      <c r="S219" s="85"/>
      <c r="T219" s="85"/>
      <c r="U219" s="85"/>
      <c r="V219" s="87"/>
      <c r="W219" s="87"/>
      <c r="X219" s="87"/>
      <c r="Y219" s="87"/>
      <c r="Z219" s="87"/>
      <c r="AA219" s="85"/>
      <c r="AB219" s="85"/>
      <c r="AC219" s="85"/>
      <c r="AD219" s="85"/>
      <c r="AE219" s="85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</row>
    <row r="220" spans="1:84" ht="15.75" customHeight="1" x14ac:dyDescent="0.25">
      <c r="A220" s="8"/>
      <c r="B220" s="8"/>
      <c r="C220" s="8"/>
      <c r="D220" s="85"/>
      <c r="E220" s="85"/>
      <c r="F220" s="85"/>
      <c r="G220" s="85"/>
      <c r="H220" s="85"/>
      <c r="I220" s="85"/>
      <c r="J220" s="85"/>
      <c r="K220" s="85"/>
      <c r="L220" s="85"/>
      <c r="M220" s="85"/>
      <c r="N220" s="85"/>
      <c r="O220" s="85"/>
      <c r="P220" s="85"/>
      <c r="Q220" s="85"/>
      <c r="R220" s="85"/>
      <c r="S220" s="85"/>
      <c r="T220" s="85"/>
      <c r="U220" s="85"/>
      <c r="V220" s="87"/>
      <c r="W220" s="87"/>
      <c r="X220" s="87"/>
      <c r="Y220" s="87"/>
      <c r="Z220" s="87"/>
      <c r="AA220" s="85"/>
      <c r="AB220" s="85"/>
      <c r="AC220" s="85"/>
      <c r="AD220" s="85"/>
      <c r="AE220" s="85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</row>
    <row r="221" spans="1:84" ht="15.75" customHeight="1" x14ac:dyDescent="0.25">
      <c r="A221" s="8"/>
      <c r="B221" s="8"/>
      <c r="C221" s="8"/>
      <c r="D221" s="85"/>
      <c r="E221" s="85"/>
      <c r="F221" s="85"/>
      <c r="G221" s="85"/>
      <c r="H221" s="85"/>
      <c r="I221" s="85"/>
      <c r="J221" s="85"/>
      <c r="K221" s="85"/>
      <c r="L221" s="85"/>
      <c r="M221" s="85"/>
      <c r="N221" s="85"/>
      <c r="O221" s="85"/>
      <c r="P221" s="85"/>
      <c r="Q221" s="85"/>
      <c r="R221" s="85"/>
      <c r="S221" s="85"/>
      <c r="T221" s="85"/>
      <c r="U221" s="85"/>
      <c r="V221" s="87"/>
      <c r="W221" s="87"/>
      <c r="X221" s="87"/>
      <c r="Y221" s="87"/>
      <c r="Z221" s="87"/>
      <c r="AA221" s="85"/>
      <c r="AB221" s="85"/>
      <c r="AC221" s="85"/>
      <c r="AD221" s="85"/>
      <c r="AE221" s="85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</row>
    <row r="222" spans="1:84" ht="15.75" customHeight="1" x14ac:dyDescent="0.25">
      <c r="A222" s="8"/>
      <c r="B222" s="8"/>
      <c r="C222" s="8"/>
      <c r="D222" s="85"/>
      <c r="E222" s="85"/>
      <c r="F222" s="85"/>
      <c r="G222" s="85"/>
      <c r="H222" s="85"/>
      <c r="I222" s="85"/>
      <c r="J222" s="85"/>
      <c r="K222" s="85"/>
      <c r="L222" s="85"/>
      <c r="M222" s="85"/>
      <c r="N222" s="85"/>
      <c r="O222" s="85"/>
      <c r="P222" s="85"/>
      <c r="Q222" s="85"/>
      <c r="R222" s="85"/>
      <c r="S222" s="85"/>
      <c r="T222" s="85"/>
      <c r="U222" s="85"/>
      <c r="V222" s="87"/>
      <c r="W222" s="87"/>
      <c r="X222" s="87"/>
      <c r="Y222" s="87"/>
      <c r="Z222" s="87"/>
      <c r="AA222" s="85"/>
      <c r="AB222" s="85"/>
      <c r="AC222" s="85"/>
      <c r="AD222" s="85"/>
      <c r="AE222" s="85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</row>
    <row r="223" spans="1:84" ht="15.75" customHeight="1" x14ac:dyDescent="0.25">
      <c r="A223" s="8"/>
      <c r="B223" s="8"/>
      <c r="C223" s="8"/>
      <c r="D223" s="85"/>
      <c r="E223" s="85"/>
      <c r="F223" s="85"/>
      <c r="G223" s="85"/>
      <c r="H223" s="85"/>
      <c r="I223" s="85"/>
      <c r="J223" s="85"/>
      <c r="K223" s="85"/>
      <c r="L223" s="85"/>
      <c r="M223" s="85"/>
      <c r="N223" s="85"/>
      <c r="O223" s="85"/>
      <c r="P223" s="85"/>
      <c r="Q223" s="85"/>
      <c r="R223" s="85"/>
      <c r="S223" s="85"/>
      <c r="T223" s="85"/>
      <c r="U223" s="85"/>
      <c r="V223" s="87"/>
      <c r="W223" s="87"/>
      <c r="X223" s="87"/>
      <c r="Y223" s="87"/>
      <c r="Z223" s="87"/>
      <c r="AA223" s="85"/>
      <c r="AB223" s="85"/>
      <c r="AC223" s="85"/>
      <c r="AD223" s="85"/>
      <c r="AE223" s="85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</row>
    <row r="224" spans="1:84" ht="15.75" customHeight="1" x14ac:dyDescent="0.25">
      <c r="A224" s="8"/>
      <c r="B224" s="8"/>
      <c r="C224" s="8"/>
      <c r="D224" s="85"/>
      <c r="E224" s="85"/>
      <c r="F224" s="85"/>
      <c r="G224" s="85"/>
      <c r="H224" s="85"/>
      <c r="I224" s="85"/>
      <c r="J224" s="85"/>
      <c r="K224" s="85"/>
      <c r="L224" s="85"/>
      <c r="M224" s="85"/>
      <c r="N224" s="85"/>
      <c r="O224" s="85"/>
      <c r="P224" s="85"/>
      <c r="Q224" s="85"/>
      <c r="R224" s="85"/>
      <c r="S224" s="85"/>
      <c r="T224" s="85"/>
      <c r="U224" s="85"/>
      <c r="V224" s="87"/>
      <c r="W224" s="87"/>
      <c r="X224" s="87"/>
      <c r="Y224" s="87"/>
      <c r="Z224" s="87"/>
      <c r="AA224" s="85"/>
      <c r="AB224" s="85"/>
      <c r="AC224" s="85"/>
      <c r="AD224" s="85"/>
      <c r="AE224" s="85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</row>
    <row r="225" spans="1:84" ht="15.75" customHeight="1" x14ac:dyDescent="0.25">
      <c r="A225" s="8"/>
      <c r="B225" s="8"/>
      <c r="C225" s="8"/>
      <c r="D225" s="85"/>
      <c r="E225" s="85"/>
      <c r="F225" s="85"/>
      <c r="G225" s="85"/>
      <c r="H225" s="85"/>
      <c r="I225" s="85"/>
      <c r="J225" s="85"/>
      <c r="K225" s="85"/>
      <c r="L225" s="85"/>
      <c r="M225" s="85"/>
      <c r="N225" s="85"/>
      <c r="O225" s="85"/>
      <c r="P225" s="85"/>
      <c r="Q225" s="85"/>
      <c r="R225" s="85"/>
      <c r="S225" s="85"/>
      <c r="T225" s="85"/>
      <c r="U225" s="85"/>
      <c r="V225" s="87"/>
      <c r="W225" s="87"/>
      <c r="X225" s="87"/>
      <c r="Y225" s="87"/>
      <c r="Z225" s="87"/>
      <c r="AA225" s="85"/>
      <c r="AB225" s="85"/>
      <c r="AC225" s="85"/>
      <c r="AD225" s="85"/>
      <c r="AE225" s="85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</row>
    <row r="226" spans="1:84" ht="15.75" customHeight="1" x14ac:dyDescent="0.25">
      <c r="A226" s="8"/>
      <c r="B226" s="8"/>
      <c r="C226" s="8"/>
      <c r="D226" s="85"/>
      <c r="E226" s="85"/>
      <c r="F226" s="85"/>
      <c r="G226" s="85"/>
      <c r="H226" s="85"/>
      <c r="I226" s="85"/>
      <c r="J226" s="85"/>
      <c r="K226" s="85"/>
      <c r="L226" s="85"/>
      <c r="M226" s="85"/>
      <c r="N226" s="85"/>
      <c r="O226" s="85"/>
      <c r="P226" s="85"/>
      <c r="Q226" s="85"/>
      <c r="R226" s="85"/>
      <c r="S226" s="85"/>
      <c r="T226" s="85"/>
      <c r="U226" s="85"/>
      <c r="V226" s="87"/>
      <c r="W226" s="87"/>
      <c r="X226" s="87"/>
      <c r="Y226" s="87"/>
      <c r="Z226" s="87"/>
      <c r="AA226" s="85"/>
      <c r="AB226" s="85"/>
      <c r="AC226" s="85"/>
      <c r="AD226" s="85"/>
      <c r="AE226" s="85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</row>
    <row r="227" spans="1:84" ht="15.75" customHeight="1" x14ac:dyDescent="0.25">
      <c r="A227" s="8"/>
      <c r="B227" s="8"/>
      <c r="C227" s="8"/>
      <c r="D227" s="85"/>
      <c r="E227" s="85"/>
      <c r="F227" s="85"/>
      <c r="G227" s="85"/>
      <c r="H227" s="85"/>
      <c r="I227" s="85"/>
      <c r="J227" s="85"/>
      <c r="K227" s="85"/>
      <c r="L227" s="85"/>
      <c r="M227" s="85"/>
      <c r="N227" s="85"/>
      <c r="O227" s="85"/>
      <c r="P227" s="85"/>
      <c r="Q227" s="85"/>
      <c r="R227" s="85"/>
      <c r="S227" s="85"/>
      <c r="T227" s="85"/>
      <c r="U227" s="85"/>
      <c r="V227" s="87"/>
      <c r="W227" s="87"/>
      <c r="X227" s="87"/>
      <c r="Y227" s="87"/>
      <c r="Z227" s="87"/>
      <c r="AA227" s="85"/>
      <c r="AB227" s="85"/>
      <c r="AC227" s="85"/>
      <c r="AD227" s="85"/>
      <c r="AE227" s="85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</row>
    <row r="228" spans="1:84" ht="15.75" customHeight="1" x14ac:dyDescent="0.25">
      <c r="A228" s="8"/>
      <c r="B228" s="8"/>
      <c r="C228" s="8"/>
      <c r="D228" s="85"/>
      <c r="E228" s="85"/>
      <c r="F228" s="85"/>
      <c r="G228" s="85"/>
      <c r="H228" s="85"/>
      <c r="I228" s="85"/>
      <c r="J228" s="85"/>
      <c r="K228" s="85"/>
      <c r="L228" s="85"/>
      <c r="M228" s="85"/>
      <c r="N228" s="85"/>
      <c r="O228" s="85"/>
      <c r="P228" s="85"/>
      <c r="Q228" s="85"/>
      <c r="R228" s="85"/>
      <c r="S228" s="85"/>
      <c r="T228" s="85"/>
      <c r="U228" s="85"/>
      <c r="V228" s="87"/>
      <c r="W228" s="87"/>
      <c r="X228" s="87"/>
      <c r="Y228" s="87"/>
      <c r="Z228" s="87"/>
      <c r="AA228" s="85"/>
      <c r="AB228" s="85"/>
      <c r="AC228" s="85"/>
      <c r="AD228" s="85"/>
      <c r="AE228" s="85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</row>
    <row r="229" spans="1:84" ht="15.75" customHeight="1" x14ac:dyDescent="0.25">
      <c r="A229" s="8"/>
      <c r="B229" s="8"/>
      <c r="C229" s="8"/>
      <c r="D229" s="85"/>
      <c r="E229" s="85"/>
      <c r="F229" s="85"/>
      <c r="G229" s="85"/>
      <c r="H229" s="85"/>
      <c r="I229" s="85"/>
      <c r="J229" s="85"/>
      <c r="K229" s="85"/>
      <c r="L229" s="85"/>
      <c r="M229" s="85"/>
      <c r="N229" s="85"/>
      <c r="O229" s="85"/>
      <c r="P229" s="85"/>
      <c r="Q229" s="85"/>
      <c r="R229" s="85"/>
      <c r="S229" s="85"/>
      <c r="T229" s="85"/>
      <c r="U229" s="85"/>
      <c r="V229" s="87"/>
      <c r="W229" s="87"/>
      <c r="X229" s="87"/>
      <c r="Y229" s="87"/>
      <c r="Z229" s="87"/>
      <c r="AA229" s="85"/>
      <c r="AB229" s="85"/>
      <c r="AC229" s="85"/>
      <c r="AD229" s="85"/>
      <c r="AE229" s="85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8"/>
      <c r="CF229" s="8"/>
    </row>
    <row r="230" spans="1:84" ht="15.75" customHeight="1" x14ac:dyDescent="0.25">
      <c r="A230" s="8"/>
      <c r="B230" s="8"/>
      <c r="C230" s="8"/>
      <c r="D230" s="85"/>
      <c r="E230" s="85"/>
      <c r="F230" s="85"/>
      <c r="G230" s="85"/>
      <c r="H230" s="85"/>
      <c r="I230" s="85"/>
      <c r="J230" s="85"/>
      <c r="K230" s="85"/>
      <c r="L230" s="85"/>
      <c r="M230" s="85"/>
      <c r="N230" s="85"/>
      <c r="O230" s="85"/>
      <c r="P230" s="85"/>
      <c r="Q230" s="85"/>
      <c r="R230" s="85"/>
      <c r="S230" s="85"/>
      <c r="T230" s="85"/>
      <c r="U230" s="85"/>
      <c r="V230" s="87"/>
      <c r="W230" s="87"/>
      <c r="X230" s="87"/>
      <c r="Y230" s="87"/>
      <c r="Z230" s="87"/>
      <c r="AA230" s="85"/>
      <c r="AB230" s="85"/>
      <c r="AC230" s="85"/>
      <c r="AD230" s="85"/>
      <c r="AE230" s="85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</row>
    <row r="231" spans="1:84" ht="15.75" customHeight="1" x14ac:dyDescent="0.25">
      <c r="A231" s="8"/>
      <c r="B231" s="8"/>
      <c r="C231" s="8"/>
      <c r="D231" s="85"/>
      <c r="E231" s="85"/>
      <c r="F231" s="85"/>
      <c r="G231" s="85"/>
      <c r="H231" s="85"/>
      <c r="I231" s="85"/>
      <c r="J231" s="85"/>
      <c r="K231" s="85"/>
      <c r="L231" s="85"/>
      <c r="M231" s="85"/>
      <c r="N231" s="85"/>
      <c r="O231" s="85"/>
      <c r="P231" s="85"/>
      <c r="Q231" s="85"/>
      <c r="R231" s="85"/>
      <c r="S231" s="85"/>
      <c r="T231" s="85"/>
      <c r="U231" s="85"/>
      <c r="V231" s="87"/>
      <c r="W231" s="87"/>
      <c r="X231" s="87"/>
      <c r="Y231" s="87"/>
      <c r="Z231" s="87"/>
      <c r="AA231" s="85"/>
      <c r="AB231" s="85"/>
      <c r="AC231" s="85"/>
      <c r="AD231" s="85"/>
      <c r="AE231" s="85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</row>
    <row r="232" spans="1:84" ht="15.75" customHeight="1" x14ac:dyDescent="0.25">
      <c r="A232" s="8"/>
      <c r="B232" s="8"/>
      <c r="C232" s="8"/>
      <c r="D232" s="85"/>
      <c r="E232" s="85"/>
      <c r="F232" s="85"/>
      <c r="G232" s="85"/>
      <c r="H232" s="85"/>
      <c r="I232" s="85"/>
      <c r="J232" s="85"/>
      <c r="K232" s="85"/>
      <c r="L232" s="85"/>
      <c r="M232" s="85"/>
      <c r="N232" s="85"/>
      <c r="O232" s="85"/>
      <c r="P232" s="85"/>
      <c r="Q232" s="85"/>
      <c r="R232" s="85"/>
      <c r="S232" s="85"/>
      <c r="T232" s="85"/>
      <c r="U232" s="85"/>
      <c r="V232" s="87"/>
      <c r="W232" s="87"/>
      <c r="X232" s="87"/>
      <c r="Y232" s="87"/>
      <c r="Z232" s="87"/>
      <c r="AA232" s="85"/>
      <c r="AB232" s="85"/>
      <c r="AC232" s="85"/>
      <c r="AD232" s="85"/>
      <c r="AE232" s="85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</row>
    <row r="233" spans="1:84" ht="15.75" customHeight="1" x14ac:dyDescent="0.25">
      <c r="A233" s="8"/>
      <c r="B233" s="8"/>
      <c r="C233" s="8"/>
      <c r="D233" s="85"/>
      <c r="E233" s="85"/>
      <c r="F233" s="85"/>
      <c r="G233" s="85"/>
      <c r="H233" s="85"/>
      <c r="I233" s="85"/>
      <c r="J233" s="85"/>
      <c r="K233" s="85"/>
      <c r="L233" s="85"/>
      <c r="M233" s="85"/>
      <c r="N233" s="85"/>
      <c r="O233" s="85"/>
      <c r="P233" s="85"/>
      <c r="Q233" s="85"/>
      <c r="R233" s="85"/>
      <c r="S233" s="85"/>
      <c r="T233" s="85"/>
      <c r="U233" s="85"/>
      <c r="V233" s="87"/>
      <c r="W233" s="87"/>
      <c r="X233" s="87"/>
      <c r="Y233" s="87"/>
      <c r="Z233" s="87"/>
      <c r="AA233" s="85"/>
      <c r="AB233" s="85"/>
      <c r="AC233" s="85"/>
      <c r="AD233" s="85"/>
      <c r="AE233" s="85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  <c r="CF233" s="8"/>
    </row>
    <row r="234" spans="1:84" ht="15.75" customHeight="1" x14ac:dyDescent="0.25">
      <c r="A234" s="8"/>
      <c r="B234" s="8"/>
      <c r="C234" s="8"/>
      <c r="D234" s="85"/>
      <c r="E234" s="85"/>
      <c r="F234" s="85"/>
      <c r="G234" s="85"/>
      <c r="H234" s="85"/>
      <c r="I234" s="85"/>
      <c r="J234" s="85"/>
      <c r="K234" s="85"/>
      <c r="L234" s="85"/>
      <c r="M234" s="85"/>
      <c r="N234" s="85"/>
      <c r="O234" s="85"/>
      <c r="P234" s="85"/>
      <c r="Q234" s="85"/>
      <c r="R234" s="85"/>
      <c r="S234" s="85"/>
      <c r="T234" s="85"/>
      <c r="U234" s="85"/>
      <c r="V234" s="87"/>
      <c r="W234" s="87"/>
      <c r="X234" s="87"/>
      <c r="Y234" s="87"/>
      <c r="Z234" s="87"/>
      <c r="AA234" s="85"/>
      <c r="AB234" s="85"/>
      <c r="AC234" s="85"/>
      <c r="AD234" s="85"/>
      <c r="AE234" s="85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8"/>
      <c r="CF234" s="8"/>
    </row>
    <row r="235" spans="1:84" ht="15.75" customHeight="1" x14ac:dyDescent="0.25">
      <c r="A235" s="8"/>
      <c r="B235" s="8"/>
      <c r="C235" s="8"/>
      <c r="D235" s="85"/>
      <c r="E235" s="85"/>
      <c r="F235" s="85"/>
      <c r="G235" s="85"/>
      <c r="H235" s="85"/>
      <c r="I235" s="85"/>
      <c r="J235" s="85"/>
      <c r="K235" s="85"/>
      <c r="L235" s="85"/>
      <c r="M235" s="85"/>
      <c r="N235" s="85"/>
      <c r="O235" s="85"/>
      <c r="P235" s="85"/>
      <c r="Q235" s="85"/>
      <c r="R235" s="85"/>
      <c r="S235" s="85"/>
      <c r="T235" s="85"/>
      <c r="U235" s="85"/>
      <c r="V235" s="87"/>
      <c r="W235" s="87"/>
      <c r="X235" s="87"/>
      <c r="Y235" s="87"/>
      <c r="Z235" s="87"/>
      <c r="AA235" s="85"/>
      <c r="AB235" s="85"/>
      <c r="AC235" s="85"/>
      <c r="AD235" s="85"/>
      <c r="AE235" s="85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</row>
    <row r="236" spans="1:84" ht="15.75" customHeight="1" x14ac:dyDescent="0.25">
      <c r="A236" s="8"/>
      <c r="B236" s="8"/>
      <c r="C236" s="8"/>
      <c r="D236" s="85"/>
      <c r="E236" s="85"/>
      <c r="F236" s="85"/>
      <c r="G236" s="85"/>
      <c r="H236" s="85"/>
      <c r="I236" s="85"/>
      <c r="J236" s="85"/>
      <c r="K236" s="85"/>
      <c r="L236" s="85"/>
      <c r="M236" s="85"/>
      <c r="N236" s="85"/>
      <c r="O236" s="85"/>
      <c r="P236" s="85"/>
      <c r="Q236" s="85"/>
      <c r="R236" s="85"/>
      <c r="S236" s="85"/>
      <c r="T236" s="85"/>
      <c r="U236" s="85"/>
      <c r="V236" s="87"/>
      <c r="W236" s="87"/>
      <c r="X236" s="87"/>
      <c r="Y236" s="87"/>
      <c r="Z236" s="87"/>
      <c r="AA236" s="85"/>
      <c r="AB236" s="85"/>
      <c r="AC236" s="85"/>
      <c r="AD236" s="85"/>
      <c r="AE236" s="85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</row>
    <row r="237" spans="1:84" ht="15.75" customHeight="1" x14ac:dyDescent="0.25">
      <c r="A237" s="8"/>
      <c r="B237" s="8"/>
      <c r="C237" s="8"/>
      <c r="D237" s="85"/>
      <c r="E237" s="85"/>
      <c r="F237" s="85"/>
      <c r="G237" s="85"/>
      <c r="H237" s="85"/>
      <c r="I237" s="85"/>
      <c r="J237" s="85"/>
      <c r="K237" s="85"/>
      <c r="L237" s="85"/>
      <c r="M237" s="85"/>
      <c r="N237" s="85"/>
      <c r="O237" s="85"/>
      <c r="P237" s="85"/>
      <c r="Q237" s="85"/>
      <c r="R237" s="85"/>
      <c r="S237" s="85"/>
      <c r="T237" s="85"/>
      <c r="U237" s="85"/>
      <c r="V237" s="87"/>
      <c r="W237" s="87"/>
      <c r="X237" s="87"/>
      <c r="Y237" s="87"/>
      <c r="Z237" s="87"/>
      <c r="AA237" s="85"/>
      <c r="AB237" s="85"/>
      <c r="AC237" s="85"/>
      <c r="AD237" s="85"/>
      <c r="AE237" s="85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</row>
    <row r="238" spans="1:84" ht="15.75" customHeight="1" x14ac:dyDescent="0.25">
      <c r="A238" s="8"/>
      <c r="B238" s="8"/>
      <c r="C238" s="8"/>
      <c r="D238" s="85"/>
      <c r="E238" s="85"/>
      <c r="F238" s="85"/>
      <c r="G238" s="85"/>
      <c r="H238" s="85"/>
      <c r="I238" s="85"/>
      <c r="J238" s="85"/>
      <c r="K238" s="85"/>
      <c r="L238" s="85"/>
      <c r="M238" s="85"/>
      <c r="N238" s="85"/>
      <c r="O238" s="85"/>
      <c r="P238" s="85"/>
      <c r="Q238" s="85"/>
      <c r="R238" s="85"/>
      <c r="S238" s="85"/>
      <c r="T238" s="85"/>
      <c r="U238" s="85"/>
      <c r="V238" s="87"/>
      <c r="W238" s="87"/>
      <c r="X238" s="87"/>
      <c r="Y238" s="87"/>
      <c r="Z238" s="87"/>
      <c r="AA238" s="85"/>
      <c r="AB238" s="85"/>
      <c r="AC238" s="85"/>
      <c r="AD238" s="85"/>
      <c r="AE238" s="85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</row>
    <row r="239" spans="1:84" ht="15.75" customHeight="1" x14ac:dyDescent="0.25">
      <c r="A239" s="8"/>
      <c r="B239" s="8"/>
      <c r="C239" s="8"/>
      <c r="D239" s="85"/>
      <c r="E239" s="85"/>
      <c r="F239" s="85"/>
      <c r="G239" s="85"/>
      <c r="H239" s="85"/>
      <c r="I239" s="85"/>
      <c r="J239" s="85"/>
      <c r="K239" s="85"/>
      <c r="L239" s="85"/>
      <c r="M239" s="85"/>
      <c r="N239" s="85"/>
      <c r="O239" s="85"/>
      <c r="P239" s="85"/>
      <c r="Q239" s="85"/>
      <c r="R239" s="85"/>
      <c r="S239" s="85"/>
      <c r="T239" s="85"/>
      <c r="U239" s="85"/>
      <c r="V239" s="87"/>
      <c r="W239" s="87"/>
      <c r="X239" s="87"/>
      <c r="Y239" s="87"/>
      <c r="Z239" s="87"/>
      <c r="AA239" s="85"/>
      <c r="AB239" s="85"/>
      <c r="AC239" s="85"/>
      <c r="AD239" s="85"/>
      <c r="AE239" s="85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</row>
    <row r="240" spans="1:84" ht="15.75" customHeight="1" x14ac:dyDescent="0.25">
      <c r="A240" s="8"/>
      <c r="B240" s="8"/>
      <c r="C240" s="8"/>
      <c r="D240" s="85"/>
      <c r="E240" s="85"/>
      <c r="F240" s="85"/>
      <c r="G240" s="85"/>
      <c r="H240" s="85"/>
      <c r="I240" s="85"/>
      <c r="J240" s="85"/>
      <c r="K240" s="85"/>
      <c r="L240" s="85"/>
      <c r="M240" s="85"/>
      <c r="N240" s="85"/>
      <c r="O240" s="85"/>
      <c r="P240" s="85"/>
      <c r="Q240" s="85"/>
      <c r="R240" s="85"/>
      <c r="S240" s="85"/>
      <c r="T240" s="85"/>
      <c r="U240" s="85"/>
      <c r="V240" s="87"/>
      <c r="W240" s="87"/>
      <c r="X240" s="87"/>
      <c r="Y240" s="87"/>
      <c r="Z240" s="87"/>
      <c r="AA240" s="85"/>
      <c r="AB240" s="85"/>
      <c r="AC240" s="85"/>
      <c r="AD240" s="85"/>
      <c r="AE240" s="85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</row>
    <row r="241" spans="1:84" ht="15.75" customHeight="1" x14ac:dyDescent="0.25">
      <c r="A241" s="8"/>
      <c r="B241" s="8"/>
      <c r="C241" s="8"/>
      <c r="D241" s="85"/>
      <c r="E241" s="85"/>
      <c r="F241" s="85"/>
      <c r="G241" s="85"/>
      <c r="H241" s="85"/>
      <c r="I241" s="85"/>
      <c r="J241" s="85"/>
      <c r="K241" s="85"/>
      <c r="L241" s="85"/>
      <c r="M241" s="85"/>
      <c r="N241" s="85"/>
      <c r="O241" s="85"/>
      <c r="P241" s="85"/>
      <c r="Q241" s="85"/>
      <c r="R241" s="85"/>
      <c r="S241" s="85"/>
      <c r="T241" s="85"/>
      <c r="U241" s="85"/>
      <c r="V241" s="87"/>
      <c r="W241" s="87"/>
      <c r="X241" s="87"/>
      <c r="Y241" s="87"/>
      <c r="Z241" s="87"/>
      <c r="AA241" s="85"/>
      <c r="AB241" s="85"/>
      <c r="AC241" s="85"/>
      <c r="AD241" s="85"/>
      <c r="AE241" s="85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</row>
    <row r="242" spans="1:84" ht="15.75" customHeight="1" x14ac:dyDescent="0.25">
      <c r="A242" s="8"/>
      <c r="B242" s="8"/>
      <c r="C242" s="8"/>
      <c r="D242" s="85"/>
      <c r="E242" s="85"/>
      <c r="F242" s="85"/>
      <c r="G242" s="85"/>
      <c r="H242" s="85"/>
      <c r="I242" s="85"/>
      <c r="J242" s="85"/>
      <c r="K242" s="85"/>
      <c r="L242" s="85"/>
      <c r="M242" s="85"/>
      <c r="N242" s="85"/>
      <c r="O242" s="85"/>
      <c r="P242" s="85"/>
      <c r="Q242" s="85"/>
      <c r="R242" s="85"/>
      <c r="S242" s="85"/>
      <c r="T242" s="85"/>
      <c r="U242" s="85"/>
      <c r="V242" s="87"/>
      <c r="W242" s="87"/>
      <c r="X242" s="87"/>
      <c r="Y242" s="87"/>
      <c r="Z242" s="87"/>
      <c r="AA242" s="85"/>
      <c r="AB242" s="85"/>
      <c r="AC242" s="85"/>
      <c r="AD242" s="85"/>
      <c r="AE242" s="85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</row>
    <row r="243" spans="1:84" ht="15.75" customHeight="1" x14ac:dyDescent="0.25">
      <c r="A243" s="8"/>
      <c r="B243" s="8"/>
      <c r="C243" s="8"/>
      <c r="D243" s="85"/>
      <c r="E243" s="85"/>
      <c r="F243" s="85"/>
      <c r="G243" s="85"/>
      <c r="H243" s="85"/>
      <c r="I243" s="85"/>
      <c r="J243" s="85"/>
      <c r="K243" s="85"/>
      <c r="L243" s="85"/>
      <c r="M243" s="85"/>
      <c r="N243" s="85"/>
      <c r="O243" s="85"/>
      <c r="P243" s="85"/>
      <c r="Q243" s="85"/>
      <c r="R243" s="85"/>
      <c r="S243" s="85"/>
      <c r="T243" s="85"/>
      <c r="U243" s="85"/>
      <c r="V243" s="87"/>
      <c r="W243" s="87"/>
      <c r="X243" s="87"/>
      <c r="Y243" s="87"/>
      <c r="Z243" s="87"/>
      <c r="AA243" s="85"/>
      <c r="AB243" s="85"/>
      <c r="AC243" s="85"/>
      <c r="AD243" s="85"/>
      <c r="AE243" s="85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</row>
    <row r="244" spans="1:84" ht="15.75" customHeight="1" x14ac:dyDescent="0.25">
      <c r="A244" s="8"/>
      <c r="B244" s="8"/>
      <c r="C244" s="8"/>
      <c r="D244" s="85"/>
      <c r="E244" s="85"/>
      <c r="F244" s="85"/>
      <c r="G244" s="85"/>
      <c r="H244" s="85"/>
      <c r="I244" s="85"/>
      <c r="J244" s="85"/>
      <c r="K244" s="85"/>
      <c r="L244" s="85"/>
      <c r="M244" s="85"/>
      <c r="N244" s="85"/>
      <c r="O244" s="85"/>
      <c r="P244" s="85"/>
      <c r="Q244" s="85"/>
      <c r="R244" s="85"/>
      <c r="S244" s="85"/>
      <c r="T244" s="85"/>
      <c r="U244" s="85"/>
      <c r="V244" s="87"/>
      <c r="W244" s="87"/>
      <c r="X244" s="87"/>
      <c r="Y244" s="87"/>
      <c r="Z244" s="87"/>
      <c r="AA244" s="85"/>
      <c r="AB244" s="85"/>
      <c r="AC244" s="85"/>
      <c r="AD244" s="85"/>
      <c r="AE244" s="85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</row>
    <row r="245" spans="1:84" ht="15.75" customHeight="1" x14ac:dyDescent="0.25">
      <c r="A245" s="8"/>
      <c r="B245" s="8"/>
      <c r="C245" s="8"/>
      <c r="D245" s="85"/>
      <c r="E245" s="85"/>
      <c r="F245" s="85"/>
      <c r="G245" s="85"/>
      <c r="H245" s="85"/>
      <c r="I245" s="85"/>
      <c r="J245" s="85"/>
      <c r="K245" s="85"/>
      <c r="L245" s="85"/>
      <c r="M245" s="85"/>
      <c r="N245" s="85"/>
      <c r="O245" s="85"/>
      <c r="P245" s="85"/>
      <c r="Q245" s="85"/>
      <c r="R245" s="85"/>
      <c r="S245" s="85"/>
      <c r="T245" s="85"/>
      <c r="U245" s="85"/>
      <c r="V245" s="87"/>
      <c r="W245" s="87"/>
      <c r="X245" s="87"/>
      <c r="Y245" s="87"/>
      <c r="Z245" s="87"/>
      <c r="AA245" s="85"/>
      <c r="AB245" s="85"/>
      <c r="AC245" s="85"/>
      <c r="AD245" s="85"/>
      <c r="AE245" s="85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</row>
    <row r="246" spans="1:84" ht="15.75" customHeight="1" x14ac:dyDescent="0.25">
      <c r="A246" s="8"/>
      <c r="B246" s="8"/>
      <c r="C246" s="8"/>
      <c r="D246" s="85"/>
      <c r="E246" s="85"/>
      <c r="F246" s="85"/>
      <c r="G246" s="85"/>
      <c r="H246" s="85"/>
      <c r="I246" s="85"/>
      <c r="J246" s="85"/>
      <c r="K246" s="85"/>
      <c r="L246" s="85"/>
      <c r="M246" s="85"/>
      <c r="N246" s="85"/>
      <c r="O246" s="85"/>
      <c r="P246" s="85"/>
      <c r="Q246" s="85"/>
      <c r="R246" s="85"/>
      <c r="S246" s="85"/>
      <c r="T246" s="85"/>
      <c r="U246" s="85"/>
      <c r="V246" s="87"/>
      <c r="W246" s="87"/>
      <c r="X246" s="87"/>
      <c r="Y246" s="87"/>
      <c r="Z246" s="87"/>
      <c r="AA246" s="85"/>
      <c r="AB246" s="85"/>
      <c r="AC246" s="85"/>
      <c r="AD246" s="85"/>
      <c r="AE246" s="85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</row>
    <row r="247" spans="1:84" ht="15.75" customHeight="1" x14ac:dyDescent="0.25">
      <c r="A247" s="8"/>
      <c r="B247" s="8"/>
      <c r="C247" s="8"/>
      <c r="D247" s="85"/>
      <c r="E247" s="85"/>
      <c r="F247" s="85"/>
      <c r="G247" s="85"/>
      <c r="H247" s="85"/>
      <c r="I247" s="85"/>
      <c r="J247" s="85"/>
      <c r="K247" s="85"/>
      <c r="L247" s="85"/>
      <c r="M247" s="85"/>
      <c r="N247" s="85"/>
      <c r="O247" s="85"/>
      <c r="P247" s="85"/>
      <c r="Q247" s="85"/>
      <c r="R247" s="85"/>
      <c r="S247" s="85"/>
      <c r="T247" s="85"/>
      <c r="U247" s="85"/>
      <c r="V247" s="87"/>
      <c r="W247" s="87"/>
      <c r="X247" s="87"/>
      <c r="Y247" s="87"/>
      <c r="Z247" s="87"/>
      <c r="AA247" s="85"/>
      <c r="AB247" s="85"/>
      <c r="AC247" s="85"/>
      <c r="AD247" s="85"/>
      <c r="AE247" s="85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  <c r="CF247" s="8"/>
    </row>
    <row r="248" spans="1:84" ht="15.75" customHeight="1" x14ac:dyDescent="0.25">
      <c r="A248" s="8"/>
      <c r="B248" s="8"/>
      <c r="C248" s="8"/>
      <c r="D248" s="85"/>
      <c r="E248" s="85"/>
      <c r="F248" s="85"/>
      <c r="G248" s="85"/>
      <c r="H248" s="85"/>
      <c r="I248" s="85"/>
      <c r="J248" s="85"/>
      <c r="K248" s="85"/>
      <c r="L248" s="85"/>
      <c r="M248" s="85"/>
      <c r="N248" s="85"/>
      <c r="O248" s="85"/>
      <c r="P248" s="85"/>
      <c r="Q248" s="85"/>
      <c r="R248" s="85"/>
      <c r="S248" s="85"/>
      <c r="T248" s="85"/>
      <c r="U248" s="85"/>
      <c r="V248" s="87"/>
      <c r="W248" s="87"/>
      <c r="X248" s="87"/>
      <c r="Y248" s="87"/>
      <c r="Z248" s="87"/>
      <c r="AA248" s="85"/>
      <c r="AB248" s="85"/>
      <c r="AC248" s="85"/>
      <c r="AD248" s="85"/>
      <c r="AE248" s="85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/>
      <c r="CA248" s="8"/>
      <c r="CB248" s="8"/>
      <c r="CC248" s="8"/>
      <c r="CD248" s="8"/>
      <c r="CE248" s="8"/>
      <c r="CF248" s="8"/>
    </row>
    <row r="249" spans="1:84" ht="15.75" customHeight="1" x14ac:dyDescent="0.25">
      <c r="A249" s="8"/>
      <c r="B249" s="8"/>
      <c r="C249" s="8"/>
      <c r="D249" s="85"/>
      <c r="E249" s="85"/>
      <c r="F249" s="85"/>
      <c r="G249" s="85"/>
      <c r="H249" s="85"/>
      <c r="I249" s="85"/>
      <c r="J249" s="85"/>
      <c r="K249" s="85"/>
      <c r="L249" s="85"/>
      <c r="M249" s="85"/>
      <c r="N249" s="85"/>
      <c r="O249" s="85"/>
      <c r="P249" s="85"/>
      <c r="Q249" s="85"/>
      <c r="R249" s="85"/>
      <c r="S249" s="85"/>
      <c r="T249" s="85"/>
      <c r="U249" s="85"/>
      <c r="V249" s="87"/>
      <c r="W249" s="87"/>
      <c r="X249" s="87"/>
      <c r="Y249" s="87"/>
      <c r="Z249" s="87"/>
      <c r="AA249" s="85"/>
      <c r="AB249" s="85"/>
      <c r="AC249" s="85"/>
      <c r="AD249" s="85"/>
      <c r="AE249" s="85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</row>
    <row r="250" spans="1:84" ht="15.75" customHeight="1" x14ac:dyDescent="0.25">
      <c r="A250" s="8"/>
      <c r="B250" s="8"/>
      <c r="C250" s="8"/>
      <c r="D250" s="85"/>
      <c r="E250" s="85"/>
      <c r="F250" s="85"/>
      <c r="G250" s="85"/>
      <c r="H250" s="85"/>
      <c r="I250" s="85"/>
      <c r="J250" s="85"/>
      <c r="K250" s="85"/>
      <c r="L250" s="85"/>
      <c r="M250" s="85"/>
      <c r="N250" s="85"/>
      <c r="O250" s="85"/>
      <c r="P250" s="85"/>
      <c r="Q250" s="85"/>
      <c r="R250" s="85"/>
      <c r="S250" s="85"/>
      <c r="T250" s="85"/>
      <c r="U250" s="85"/>
      <c r="V250" s="87"/>
      <c r="W250" s="87"/>
      <c r="X250" s="87"/>
      <c r="Y250" s="87"/>
      <c r="Z250" s="87"/>
      <c r="AA250" s="85"/>
      <c r="AB250" s="85"/>
      <c r="AC250" s="85"/>
      <c r="AD250" s="85"/>
      <c r="AE250" s="85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  <c r="BZ250" s="8"/>
      <c r="CA250" s="8"/>
      <c r="CB250" s="8"/>
      <c r="CC250" s="8"/>
      <c r="CD250" s="8"/>
      <c r="CE250" s="8"/>
      <c r="CF250" s="8"/>
    </row>
    <row r="251" spans="1:84" ht="15.75" customHeight="1" x14ac:dyDescent="0.25">
      <c r="A251" s="8"/>
      <c r="B251" s="8"/>
      <c r="C251" s="8"/>
      <c r="D251" s="85"/>
      <c r="E251" s="85"/>
      <c r="F251" s="85"/>
      <c r="G251" s="85"/>
      <c r="H251" s="85"/>
      <c r="I251" s="85"/>
      <c r="J251" s="85"/>
      <c r="K251" s="85"/>
      <c r="L251" s="85"/>
      <c r="M251" s="85"/>
      <c r="N251" s="85"/>
      <c r="O251" s="85"/>
      <c r="P251" s="85"/>
      <c r="Q251" s="85"/>
      <c r="R251" s="85"/>
      <c r="S251" s="85"/>
      <c r="T251" s="85"/>
      <c r="U251" s="85"/>
      <c r="V251" s="87"/>
      <c r="W251" s="87"/>
      <c r="X251" s="87"/>
      <c r="Y251" s="87"/>
      <c r="Z251" s="87"/>
      <c r="AA251" s="85"/>
      <c r="AB251" s="85"/>
      <c r="AC251" s="85"/>
      <c r="AD251" s="85"/>
      <c r="AE251" s="85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  <c r="BZ251" s="8"/>
      <c r="CA251" s="8"/>
      <c r="CB251" s="8"/>
      <c r="CC251" s="8"/>
      <c r="CD251" s="8"/>
      <c r="CE251" s="8"/>
      <c r="CF251" s="8"/>
    </row>
    <row r="252" spans="1:84" ht="15.75" customHeight="1" x14ac:dyDescent="0.25">
      <c r="A252" s="8"/>
      <c r="B252" s="8"/>
      <c r="C252" s="8"/>
      <c r="D252" s="85"/>
      <c r="E252" s="85"/>
      <c r="F252" s="85"/>
      <c r="G252" s="85"/>
      <c r="H252" s="85"/>
      <c r="I252" s="85"/>
      <c r="J252" s="85"/>
      <c r="K252" s="85"/>
      <c r="L252" s="85"/>
      <c r="M252" s="85"/>
      <c r="N252" s="85"/>
      <c r="O252" s="85"/>
      <c r="P252" s="85"/>
      <c r="Q252" s="85"/>
      <c r="R252" s="85"/>
      <c r="S252" s="85"/>
      <c r="T252" s="85"/>
      <c r="U252" s="85"/>
      <c r="V252" s="87"/>
      <c r="W252" s="87"/>
      <c r="X252" s="87"/>
      <c r="Y252" s="87"/>
      <c r="Z252" s="87"/>
      <c r="AA252" s="85"/>
      <c r="AB252" s="85"/>
      <c r="AC252" s="85"/>
      <c r="AD252" s="85"/>
      <c r="AE252" s="85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  <c r="BZ252" s="8"/>
      <c r="CA252" s="8"/>
      <c r="CB252" s="8"/>
      <c r="CC252" s="8"/>
      <c r="CD252" s="8"/>
      <c r="CE252" s="8"/>
      <c r="CF252" s="8"/>
    </row>
    <row r="253" spans="1:84" ht="15.75" customHeight="1" x14ac:dyDescent="0.25">
      <c r="A253" s="8"/>
      <c r="B253" s="8"/>
      <c r="C253" s="8"/>
      <c r="D253" s="85"/>
      <c r="E253" s="85"/>
      <c r="F253" s="85"/>
      <c r="G253" s="85"/>
      <c r="H253" s="85"/>
      <c r="I253" s="85"/>
      <c r="J253" s="85"/>
      <c r="K253" s="85"/>
      <c r="L253" s="85"/>
      <c r="M253" s="85"/>
      <c r="N253" s="85"/>
      <c r="O253" s="85"/>
      <c r="P253" s="85"/>
      <c r="Q253" s="85"/>
      <c r="R253" s="85"/>
      <c r="S253" s="85"/>
      <c r="T253" s="85"/>
      <c r="U253" s="85"/>
      <c r="V253" s="87"/>
      <c r="W253" s="87"/>
      <c r="X253" s="87"/>
      <c r="Y253" s="87"/>
      <c r="Z253" s="87"/>
      <c r="AA253" s="85"/>
      <c r="AB253" s="85"/>
      <c r="AC253" s="85"/>
      <c r="AD253" s="85"/>
      <c r="AE253" s="85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</row>
    <row r="254" spans="1:84" ht="15.75" customHeight="1" x14ac:dyDescent="0.25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5"/>
      <c r="L254" s="85"/>
      <c r="M254" s="85"/>
      <c r="N254" s="85"/>
      <c r="O254" s="85"/>
      <c r="P254" s="85"/>
      <c r="Q254" s="8"/>
      <c r="R254" s="8"/>
      <c r="S254" s="8"/>
      <c r="T254" s="8"/>
      <c r="U254" s="8"/>
      <c r="V254" s="27"/>
      <c r="W254" s="27"/>
      <c r="X254" s="27"/>
      <c r="Y254" s="27"/>
      <c r="Z254" s="27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  <c r="BZ254" s="8"/>
      <c r="CA254" s="8"/>
      <c r="CB254" s="8"/>
      <c r="CC254" s="8"/>
      <c r="CD254" s="8"/>
      <c r="CE254" s="8"/>
      <c r="CF254" s="8"/>
    </row>
    <row r="255" spans="1:84" ht="15.75" customHeight="1" x14ac:dyDescent="0.25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5"/>
      <c r="L255" s="85"/>
      <c r="M255" s="85"/>
      <c r="N255" s="85"/>
      <c r="O255" s="85"/>
      <c r="P255" s="85"/>
      <c r="Q255" s="8"/>
      <c r="R255" s="8"/>
      <c r="S255" s="8"/>
      <c r="T255" s="8"/>
      <c r="U255" s="8"/>
      <c r="V255" s="27"/>
      <c r="W255" s="27"/>
      <c r="X255" s="27"/>
      <c r="Y255" s="27"/>
      <c r="Z255" s="27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</row>
    <row r="256" spans="1:84" ht="15.75" customHeight="1" x14ac:dyDescent="0.25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5"/>
      <c r="L256" s="85"/>
      <c r="M256" s="85"/>
      <c r="N256" s="85"/>
      <c r="O256" s="85"/>
      <c r="P256" s="85"/>
      <c r="Q256" s="8"/>
      <c r="R256" s="8"/>
      <c r="S256" s="8"/>
      <c r="T256" s="8"/>
      <c r="U256" s="8"/>
      <c r="V256" s="27"/>
      <c r="W256" s="27"/>
      <c r="X256" s="27"/>
      <c r="Y256" s="27"/>
      <c r="Z256" s="27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</row>
    <row r="257" spans="1:84" ht="15.75" customHeight="1" x14ac:dyDescent="0.25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5"/>
      <c r="L257" s="85"/>
      <c r="M257" s="85"/>
      <c r="N257" s="85"/>
      <c r="O257" s="85"/>
      <c r="P257" s="85"/>
      <c r="Q257" s="8"/>
      <c r="R257" s="8"/>
      <c r="S257" s="8"/>
      <c r="T257" s="8"/>
      <c r="U257" s="8"/>
      <c r="V257" s="27"/>
      <c r="W257" s="27"/>
      <c r="X257" s="27"/>
      <c r="Y257" s="27"/>
      <c r="Z257" s="27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  <c r="BV257" s="8"/>
      <c r="BW257" s="8"/>
      <c r="BX257" s="8"/>
      <c r="BY257" s="8"/>
      <c r="BZ257" s="8"/>
      <c r="CA257" s="8"/>
      <c r="CB257" s="8"/>
      <c r="CC257" s="8"/>
      <c r="CD257" s="8"/>
      <c r="CE257" s="8"/>
      <c r="CF257" s="8"/>
    </row>
    <row r="258" spans="1:84" ht="15.75" customHeight="1" x14ac:dyDescent="0.25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27"/>
      <c r="W258" s="27"/>
      <c r="X258" s="27"/>
      <c r="Y258" s="27"/>
      <c r="Z258" s="27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</row>
    <row r="259" spans="1:84" ht="15.75" customHeight="1" x14ac:dyDescent="0.25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27"/>
      <c r="W259" s="27"/>
      <c r="X259" s="27"/>
      <c r="Y259" s="27"/>
      <c r="Z259" s="27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</row>
    <row r="260" spans="1:84" ht="15.75" customHeight="1" x14ac:dyDescent="0.25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27"/>
      <c r="W260" s="27"/>
      <c r="X260" s="27"/>
      <c r="Y260" s="27"/>
      <c r="Z260" s="27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  <c r="BV260" s="8"/>
      <c r="BW260" s="8"/>
      <c r="BX260" s="8"/>
      <c r="BY260" s="8"/>
      <c r="BZ260" s="8"/>
      <c r="CA260" s="8"/>
      <c r="CB260" s="8"/>
      <c r="CC260" s="8"/>
      <c r="CD260" s="8"/>
      <c r="CE260" s="8"/>
      <c r="CF260" s="8"/>
    </row>
    <row r="261" spans="1:84" ht="15.75" customHeight="1" x14ac:dyDescent="0.25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27"/>
      <c r="W261" s="27"/>
      <c r="X261" s="27"/>
      <c r="Y261" s="27"/>
      <c r="Z261" s="27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  <c r="BV261" s="8"/>
      <c r="BW261" s="8"/>
      <c r="BX261" s="8"/>
      <c r="BY261" s="8"/>
      <c r="BZ261" s="8"/>
      <c r="CA261" s="8"/>
      <c r="CB261" s="8"/>
      <c r="CC261" s="8"/>
      <c r="CD261" s="8"/>
      <c r="CE261" s="8"/>
      <c r="CF261" s="8"/>
    </row>
    <row r="262" spans="1:84" ht="15.75" customHeight="1" x14ac:dyDescent="0.25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27"/>
      <c r="W262" s="27"/>
      <c r="X262" s="27"/>
      <c r="Y262" s="27"/>
      <c r="Z262" s="27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  <c r="BV262" s="8"/>
      <c r="BW262" s="8"/>
      <c r="BX262" s="8"/>
      <c r="BY262" s="8"/>
      <c r="BZ262" s="8"/>
      <c r="CA262" s="8"/>
      <c r="CB262" s="8"/>
      <c r="CC262" s="8"/>
      <c r="CD262" s="8"/>
      <c r="CE262" s="8"/>
      <c r="CF262" s="8"/>
    </row>
    <row r="263" spans="1:84" ht="15.75" customHeight="1" x14ac:dyDescent="0.25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27"/>
      <c r="W263" s="27"/>
      <c r="X263" s="27"/>
      <c r="Y263" s="27"/>
      <c r="Z263" s="27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  <c r="BV263" s="8"/>
      <c r="BW263" s="8"/>
      <c r="BX263" s="8"/>
      <c r="BY263" s="8"/>
      <c r="BZ263" s="8"/>
      <c r="CA263" s="8"/>
      <c r="CB263" s="8"/>
      <c r="CC263" s="8"/>
      <c r="CD263" s="8"/>
      <c r="CE263" s="8"/>
      <c r="CF263" s="8"/>
    </row>
    <row r="264" spans="1:84" ht="15.75" customHeight="1" x14ac:dyDescent="0.25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27"/>
      <c r="W264" s="27"/>
      <c r="X264" s="27"/>
      <c r="Y264" s="27"/>
      <c r="Z264" s="27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BT264" s="8"/>
      <c r="BU264" s="8"/>
      <c r="BV264" s="8"/>
      <c r="BW264" s="8"/>
      <c r="BX264" s="8"/>
      <c r="BY264" s="8"/>
      <c r="BZ264" s="8"/>
      <c r="CA264" s="8"/>
      <c r="CB264" s="8"/>
      <c r="CC264" s="8"/>
      <c r="CD264" s="8"/>
      <c r="CE264" s="8"/>
      <c r="CF264" s="8"/>
    </row>
    <row r="265" spans="1:84" ht="15.75" customHeight="1" x14ac:dyDescent="0.25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27"/>
      <c r="W265" s="27"/>
      <c r="X265" s="27"/>
      <c r="Y265" s="27"/>
      <c r="Z265" s="27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BT265" s="8"/>
      <c r="BU265" s="8"/>
      <c r="BV265" s="8"/>
      <c r="BW265" s="8"/>
      <c r="BX265" s="8"/>
      <c r="BY265" s="8"/>
      <c r="BZ265" s="8"/>
      <c r="CA265" s="8"/>
      <c r="CB265" s="8"/>
      <c r="CC265" s="8"/>
      <c r="CD265" s="8"/>
      <c r="CE265" s="8"/>
      <c r="CF265" s="8"/>
    </row>
    <row r="266" spans="1:84" ht="15.75" customHeight="1" x14ac:dyDescent="0.25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27"/>
      <c r="W266" s="27"/>
      <c r="X266" s="27"/>
      <c r="Y266" s="27"/>
      <c r="Z266" s="27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  <c r="BV266" s="8"/>
      <c r="BW266" s="8"/>
      <c r="BX266" s="8"/>
      <c r="BY266" s="8"/>
      <c r="BZ266" s="8"/>
      <c r="CA266" s="8"/>
      <c r="CB266" s="8"/>
      <c r="CC266" s="8"/>
      <c r="CD266" s="8"/>
      <c r="CE266" s="8"/>
      <c r="CF266" s="8"/>
    </row>
    <row r="267" spans="1:84" ht="15.75" customHeight="1" x14ac:dyDescent="0.25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27"/>
      <c r="W267" s="27"/>
      <c r="X267" s="27"/>
      <c r="Y267" s="27"/>
      <c r="Z267" s="27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  <c r="BV267" s="8"/>
      <c r="BW267" s="8"/>
      <c r="BX267" s="8"/>
      <c r="BY267" s="8"/>
      <c r="BZ267" s="8"/>
      <c r="CA267" s="8"/>
      <c r="CB267" s="8"/>
      <c r="CC267" s="8"/>
      <c r="CD267" s="8"/>
      <c r="CE267" s="8"/>
      <c r="CF267" s="8"/>
    </row>
    <row r="268" spans="1:84" ht="15.75" customHeight="1" x14ac:dyDescent="0.25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27"/>
      <c r="W268" s="27"/>
      <c r="X268" s="27"/>
      <c r="Y268" s="27"/>
      <c r="Z268" s="27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  <c r="BV268" s="8"/>
      <c r="BW268" s="8"/>
      <c r="BX268" s="8"/>
      <c r="BY268" s="8"/>
      <c r="BZ268" s="8"/>
      <c r="CA268" s="8"/>
      <c r="CB268" s="8"/>
      <c r="CC268" s="8"/>
      <c r="CD268" s="8"/>
      <c r="CE268" s="8"/>
      <c r="CF268" s="8"/>
    </row>
    <row r="269" spans="1:84" ht="15.75" customHeight="1" x14ac:dyDescent="0.25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27"/>
      <c r="W269" s="27"/>
      <c r="X269" s="27"/>
      <c r="Y269" s="27"/>
      <c r="Z269" s="27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BT269" s="8"/>
      <c r="BU269" s="8"/>
      <c r="BV269" s="8"/>
      <c r="BW269" s="8"/>
      <c r="BX269" s="8"/>
      <c r="BY269" s="8"/>
      <c r="BZ269" s="8"/>
      <c r="CA269" s="8"/>
      <c r="CB269" s="8"/>
      <c r="CC269" s="8"/>
      <c r="CD269" s="8"/>
      <c r="CE269" s="8"/>
      <c r="CF269" s="8"/>
    </row>
    <row r="270" spans="1:84" ht="15.75" customHeight="1" x14ac:dyDescent="0.25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27"/>
      <c r="W270" s="27"/>
      <c r="X270" s="27"/>
      <c r="Y270" s="27"/>
      <c r="Z270" s="27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  <c r="BV270" s="8"/>
      <c r="BW270" s="8"/>
      <c r="BX270" s="8"/>
      <c r="BY270" s="8"/>
      <c r="BZ270" s="8"/>
      <c r="CA270" s="8"/>
      <c r="CB270" s="8"/>
      <c r="CC270" s="8"/>
      <c r="CD270" s="8"/>
      <c r="CE270" s="8"/>
      <c r="CF270" s="8"/>
    </row>
    <row r="271" spans="1:84" ht="15.75" customHeight="1" x14ac:dyDescent="0.25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27"/>
      <c r="W271" s="27"/>
      <c r="X271" s="27"/>
      <c r="Y271" s="27"/>
      <c r="Z271" s="27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  <c r="BV271" s="8"/>
      <c r="BW271" s="8"/>
      <c r="BX271" s="8"/>
      <c r="BY271" s="8"/>
      <c r="BZ271" s="8"/>
      <c r="CA271" s="8"/>
      <c r="CB271" s="8"/>
      <c r="CC271" s="8"/>
      <c r="CD271" s="8"/>
      <c r="CE271" s="8"/>
      <c r="CF271" s="8"/>
    </row>
    <row r="272" spans="1:84" ht="15.75" customHeight="1" x14ac:dyDescent="0.25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27"/>
      <c r="W272" s="27"/>
      <c r="X272" s="27"/>
      <c r="Y272" s="27"/>
      <c r="Z272" s="27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  <c r="BZ272" s="8"/>
      <c r="CA272" s="8"/>
      <c r="CB272" s="8"/>
      <c r="CC272" s="8"/>
      <c r="CD272" s="8"/>
      <c r="CE272" s="8"/>
      <c r="CF272" s="8"/>
    </row>
    <row r="273" spans="1:84" ht="15.75" customHeight="1" x14ac:dyDescent="0.25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27"/>
      <c r="W273" s="27"/>
      <c r="X273" s="27"/>
      <c r="Y273" s="27"/>
      <c r="Z273" s="27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  <c r="BZ273" s="8"/>
      <c r="CA273" s="8"/>
      <c r="CB273" s="8"/>
      <c r="CC273" s="8"/>
      <c r="CD273" s="8"/>
      <c r="CE273" s="8"/>
      <c r="CF273" s="8"/>
    </row>
    <row r="274" spans="1:84" ht="15.75" customHeight="1" x14ac:dyDescent="0.25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27"/>
      <c r="W274" s="27"/>
      <c r="X274" s="27"/>
      <c r="Y274" s="27"/>
      <c r="Z274" s="27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BT274" s="8"/>
      <c r="BU274" s="8"/>
      <c r="BV274" s="8"/>
      <c r="BW274" s="8"/>
      <c r="BX274" s="8"/>
      <c r="BY274" s="8"/>
      <c r="BZ274" s="8"/>
      <c r="CA274" s="8"/>
      <c r="CB274" s="8"/>
      <c r="CC274" s="8"/>
      <c r="CD274" s="8"/>
      <c r="CE274" s="8"/>
      <c r="CF274" s="8"/>
    </row>
    <row r="275" spans="1:84" ht="15.75" customHeight="1" x14ac:dyDescent="0.25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27"/>
      <c r="W275" s="27"/>
      <c r="X275" s="27"/>
      <c r="Y275" s="27"/>
      <c r="Z275" s="27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  <c r="CF275" s="8"/>
    </row>
    <row r="276" spans="1:84" ht="15.75" customHeight="1" x14ac:dyDescent="0.25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27"/>
      <c r="W276" s="27"/>
      <c r="X276" s="27"/>
      <c r="Y276" s="27"/>
      <c r="Z276" s="27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  <c r="BV276" s="8"/>
      <c r="BW276" s="8"/>
      <c r="BX276" s="8"/>
      <c r="BY276" s="8"/>
      <c r="BZ276" s="8"/>
      <c r="CA276" s="8"/>
      <c r="CB276" s="8"/>
      <c r="CC276" s="8"/>
      <c r="CD276" s="8"/>
      <c r="CE276" s="8"/>
      <c r="CF276" s="8"/>
    </row>
    <row r="277" spans="1:84" ht="15.75" customHeight="1" x14ac:dyDescent="0.25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27"/>
      <c r="W277" s="27"/>
      <c r="X277" s="27"/>
      <c r="Y277" s="27"/>
      <c r="Z277" s="27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BT277" s="8"/>
      <c r="BU277" s="8"/>
      <c r="BV277" s="8"/>
      <c r="BW277" s="8"/>
      <c r="BX277" s="8"/>
      <c r="BY277" s="8"/>
      <c r="BZ277" s="8"/>
      <c r="CA277" s="8"/>
      <c r="CB277" s="8"/>
      <c r="CC277" s="8"/>
      <c r="CD277" s="8"/>
      <c r="CE277" s="8"/>
      <c r="CF277" s="8"/>
    </row>
    <row r="278" spans="1:84" ht="15.75" customHeight="1" x14ac:dyDescent="0.25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27"/>
      <c r="W278" s="27"/>
      <c r="X278" s="27"/>
      <c r="Y278" s="27"/>
      <c r="Z278" s="27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BT278" s="8"/>
      <c r="BU278" s="8"/>
      <c r="BV278" s="8"/>
      <c r="BW278" s="8"/>
      <c r="BX278" s="8"/>
      <c r="BY278" s="8"/>
      <c r="BZ278" s="8"/>
      <c r="CA278" s="8"/>
      <c r="CB278" s="8"/>
      <c r="CC278" s="8"/>
      <c r="CD278" s="8"/>
      <c r="CE278" s="8"/>
      <c r="CF278" s="8"/>
    </row>
    <row r="279" spans="1:84" ht="15.75" customHeight="1" x14ac:dyDescent="0.25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27"/>
      <c r="W279" s="27"/>
      <c r="X279" s="27"/>
      <c r="Y279" s="27"/>
      <c r="Z279" s="27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BT279" s="8"/>
      <c r="BU279" s="8"/>
      <c r="BV279" s="8"/>
      <c r="BW279" s="8"/>
      <c r="BX279" s="8"/>
      <c r="BY279" s="8"/>
      <c r="BZ279" s="8"/>
      <c r="CA279" s="8"/>
      <c r="CB279" s="8"/>
      <c r="CC279" s="8"/>
      <c r="CD279" s="8"/>
      <c r="CE279" s="8"/>
      <c r="CF279" s="8"/>
    </row>
    <row r="280" spans="1:84" ht="15.75" customHeight="1" x14ac:dyDescent="0.25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27"/>
      <c r="W280" s="27"/>
      <c r="X280" s="27"/>
      <c r="Y280" s="27"/>
      <c r="Z280" s="27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BT280" s="8"/>
      <c r="BU280" s="8"/>
      <c r="BV280" s="8"/>
      <c r="BW280" s="8"/>
      <c r="BX280" s="8"/>
      <c r="BY280" s="8"/>
      <c r="BZ280" s="8"/>
      <c r="CA280" s="8"/>
      <c r="CB280" s="8"/>
      <c r="CC280" s="8"/>
      <c r="CD280" s="8"/>
      <c r="CE280" s="8"/>
      <c r="CF280" s="8"/>
    </row>
    <row r="281" spans="1:84" ht="15.75" customHeight="1" x14ac:dyDescent="0.25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27"/>
      <c r="W281" s="27"/>
      <c r="X281" s="27"/>
      <c r="Y281" s="27"/>
      <c r="Z281" s="27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BT281" s="8"/>
      <c r="BU281" s="8"/>
      <c r="BV281" s="8"/>
      <c r="BW281" s="8"/>
      <c r="BX281" s="8"/>
      <c r="BY281" s="8"/>
      <c r="BZ281" s="8"/>
      <c r="CA281" s="8"/>
      <c r="CB281" s="8"/>
      <c r="CC281" s="8"/>
      <c r="CD281" s="8"/>
      <c r="CE281" s="8"/>
      <c r="CF281" s="8"/>
    </row>
    <row r="282" spans="1:84" ht="15.75" customHeight="1" x14ac:dyDescent="0.25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27"/>
      <c r="W282" s="27"/>
      <c r="X282" s="27"/>
      <c r="Y282" s="27"/>
      <c r="Z282" s="27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BT282" s="8"/>
      <c r="BU282" s="8"/>
      <c r="BV282" s="8"/>
      <c r="BW282" s="8"/>
      <c r="BX282" s="8"/>
      <c r="BY282" s="8"/>
      <c r="BZ282" s="8"/>
      <c r="CA282" s="8"/>
      <c r="CB282" s="8"/>
      <c r="CC282" s="8"/>
      <c r="CD282" s="8"/>
      <c r="CE282" s="8"/>
      <c r="CF282" s="8"/>
    </row>
    <row r="283" spans="1:84" ht="15.75" customHeight="1" x14ac:dyDescent="0.25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27"/>
      <c r="W283" s="27"/>
      <c r="X283" s="27"/>
      <c r="Y283" s="27"/>
      <c r="Z283" s="27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  <c r="BV283" s="8"/>
      <c r="BW283" s="8"/>
      <c r="BX283" s="8"/>
      <c r="BY283" s="8"/>
      <c r="BZ283" s="8"/>
      <c r="CA283" s="8"/>
      <c r="CB283" s="8"/>
      <c r="CC283" s="8"/>
      <c r="CD283" s="8"/>
      <c r="CE283" s="8"/>
      <c r="CF283" s="8"/>
    </row>
    <row r="284" spans="1:84" ht="15.75" customHeight="1" x14ac:dyDescent="0.25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27"/>
      <c r="W284" s="27"/>
      <c r="X284" s="27"/>
      <c r="Y284" s="27"/>
      <c r="Z284" s="27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BT284" s="8"/>
      <c r="BU284" s="8"/>
      <c r="BV284" s="8"/>
      <c r="BW284" s="8"/>
      <c r="BX284" s="8"/>
      <c r="BY284" s="8"/>
      <c r="BZ284" s="8"/>
      <c r="CA284" s="8"/>
      <c r="CB284" s="8"/>
      <c r="CC284" s="8"/>
      <c r="CD284" s="8"/>
      <c r="CE284" s="8"/>
      <c r="CF284" s="8"/>
    </row>
    <row r="285" spans="1:84" ht="15.75" customHeight="1" x14ac:dyDescent="0.25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27"/>
      <c r="W285" s="27"/>
      <c r="X285" s="27"/>
      <c r="Y285" s="27"/>
      <c r="Z285" s="27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BT285" s="8"/>
      <c r="BU285" s="8"/>
      <c r="BV285" s="8"/>
      <c r="BW285" s="8"/>
      <c r="BX285" s="8"/>
      <c r="BY285" s="8"/>
      <c r="BZ285" s="8"/>
      <c r="CA285" s="8"/>
      <c r="CB285" s="8"/>
      <c r="CC285" s="8"/>
      <c r="CD285" s="8"/>
      <c r="CE285" s="8"/>
      <c r="CF285" s="8"/>
    </row>
    <row r="286" spans="1:84" ht="15.75" customHeight="1" x14ac:dyDescent="0.25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27"/>
      <c r="W286" s="27"/>
      <c r="X286" s="27"/>
      <c r="Y286" s="27"/>
      <c r="Z286" s="27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BT286" s="8"/>
      <c r="BU286" s="8"/>
      <c r="BV286" s="8"/>
      <c r="BW286" s="8"/>
      <c r="BX286" s="8"/>
      <c r="BY286" s="8"/>
      <c r="BZ286" s="8"/>
      <c r="CA286" s="8"/>
      <c r="CB286" s="8"/>
      <c r="CC286" s="8"/>
      <c r="CD286" s="8"/>
      <c r="CE286" s="8"/>
      <c r="CF286" s="8"/>
    </row>
    <row r="287" spans="1:84" ht="15.75" customHeight="1" x14ac:dyDescent="0.25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27"/>
      <c r="W287" s="27"/>
      <c r="X287" s="27"/>
      <c r="Y287" s="27"/>
      <c r="Z287" s="27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BT287" s="8"/>
      <c r="BU287" s="8"/>
      <c r="BV287" s="8"/>
      <c r="BW287" s="8"/>
      <c r="BX287" s="8"/>
      <c r="BY287" s="8"/>
      <c r="BZ287" s="8"/>
      <c r="CA287" s="8"/>
      <c r="CB287" s="8"/>
      <c r="CC287" s="8"/>
      <c r="CD287" s="8"/>
      <c r="CE287" s="8"/>
      <c r="CF287" s="8"/>
    </row>
    <row r="288" spans="1:84" ht="15.75" customHeight="1" x14ac:dyDescent="0.25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27"/>
      <c r="W288" s="27"/>
      <c r="X288" s="27"/>
      <c r="Y288" s="27"/>
      <c r="Z288" s="27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BT288" s="8"/>
      <c r="BU288" s="8"/>
      <c r="BV288" s="8"/>
      <c r="BW288" s="8"/>
      <c r="BX288" s="8"/>
      <c r="BY288" s="8"/>
      <c r="BZ288" s="8"/>
      <c r="CA288" s="8"/>
      <c r="CB288" s="8"/>
      <c r="CC288" s="8"/>
      <c r="CD288" s="8"/>
      <c r="CE288" s="8"/>
      <c r="CF288" s="8"/>
    </row>
    <row r="289" spans="1:84" ht="15.75" customHeight="1" x14ac:dyDescent="0.25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27"/>
      <c r="W289" s="27"/>
      <c r="X289" s="27"/>
      <c r="Y289" s="27"/>
      <c r="Z289" s="27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BT289" s="8"/>
      <c r="BU289" s="8"/>
      <c r="BV289" s="8"/>
      <c r="BW289" s="8"/>
      <c r="BX289" s="8"/>
      <c r="BY289" s="8"/>
      <c r="BZ289" s="8"/>
      <c r="CA289" s="8"/>
      <c r="CB289" s="8"/>
      <c r="CC289" s="8"/>
      <c r="CD289" s="8"/>
      <c r="CE289" s="8"/>
      <c r="CF289" s="8"/>
    </row>
    <row r="290" spans="1:84" ht="15.75" customHeight="1" x14ac:dyDescent="0.25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27"/>
      <c r="W290" s="27"/>
      <c r="X290" s="27"/>
      <c r="Y290" s="27"/>
      <c r="Z290" s="27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BT290" s="8"/>
      <c r="BU290" s="8"/>
      <c r="BV290" s="8"/>
      <c r="BW290" s="8"/>
      <c r="BX290" s="8"/>
      <c r="BY290" s="8"/>
      <c r="BZ290" s="8"/>
      <c r="CA290" s="8"/>
      <c r="CB290" s="8"/>
      <c r="CC290" s="8"/>
      <c r="CD290" s="8"/>
      <c r="CE290" s="8"/>
      <c r="CF290" s="8"/>
    </row>
    <row r="291" spans="1:84" ht="15.75" customHeight="1" x14ac:dyDescent="0.25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27"/>
      <c r="W291" s="27"/>
      <c r="X291" s="27"/>
      <c r="Y291" s="27"/>
      <c r="Z291" s="27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8"/>
      <c r="BB291" s="8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BT291" s="8"/>
      <c r="BU291" s="8"/>
      <c r="BV291" s="8"/>
      <c r="BW291" s="8"/>
      <c r="BX291" s="8"/>
      <c r="BY291" s="8"/>
      <c r="BZ291" s="8"/>
      <c r="CA291" s="8"/>
      <c r="CB291" s="8"/>
      <c r="CC291" s="8"/>
      <c r="CD291" s="8"/>
      <c r="CE291" s="8"/>
      <c r="CF291" s="8"/>
    </row>
    <row r="292" spans="1:84" ht="15.75" customHeight="1" x14ac:dyDescent="0.25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27"/>
      <c r="W292" s="27"/>
      <c r="X292" s="27"/>
      <c r="Y292" s="27"/>
      <c r="Z292" s="27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BT292" s="8"/>
      <c r="BU292" s="8"/>
      <c r="BV292" s="8"/>
      <c r="BW292" s="8"/>
      <c r="BX292" s="8"/>
      <c r="BY292" s="8"/>
      <c r="BZ292" s="8"/>
      <c r="CA292" s="8"/>
      <c r="CB292" s="8"/>
      <c r="CC292" s="8"/>
      <c r="CD292" s="8"/>
      <c r="CE292" s="8"/>
      <c r="CF292" s="8"/>
    </row>
    <row r="293" spans="1:84" ht="15.75" customHeight="1" x14ac:dyDescent="0.25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27"/>
      <c r="W293" s="27"/>
      <c r="X293" s="27"/>
      <c r="Y293" s="27"/>
      <c r="Z293" s="27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BT293" s="8"/>
      <c r="BU293" s="8"/>
      <c r="BV293" s="8"/>
      <c r="BW293" s="8"/>
      <c r="BX293" s="8"/>
      <c r="BY293" s="8"/>
      <c r="BZ293" s="8"/>
      <c r="CA293" s="8"/>
      <c r="CB293" s="8"/>
      <c r="CC293" s="8"/>
      <c r="CD293" s="8"/>
      <c r="CE293" s="8"/>
      <c r="CF293" s="8"/>
    </row>
    <row r="294" spans="1:84" ht="15.75" customHeight="1" x14ac:dyDescent="0.25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27"/>
      <c r="W294" s="27"/>
      <c r="X294" s="27"/>
      <c r="Y294" s="27"/>
      <c r="Z294" s="27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BT294" s="8"/>
      <c r="BU294" s="8"/>
      <c r="BV294" s="8"/>
      <c r="BW294" s="8"/>
      <c r="BX294" s="8"/>
      <c r="BY294" s="8"/>
      <c r="BZ294" s="8"/>
      <c r="CA294" s="8"/>
      <c r="CB294" s="8"/>
      <c r="CC294" s="8"/>
      <c r="CD294" s="8"/>
      <c r="CE294" s="8"/>
      <c r="CF294" s="8"/>
    </row>
    <row r="295" spans="1:84" ht="15.75" customHeight="1" x14ac:dyDescent="0.25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27"/>
      <c r="W295" s="27"/>
      <c r="X295" s="27"/>
      <c r="Y295" s="27"/>
      <c r="Z295" s="27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BT295" s="8"/>
      <c r="BU295" s="8"/>
      <c r="BV295" s="8"/>
      <c r="BW295" s="8"/>
      <c r="BX295" s="8"/>
      <c r="BY295" s="8"/>
      <c r="BZ295" s="8"/>
      <c r="CA295" s="8"/>
      <c r="CB295" s="8"/>
      <c r="CC295" s="8"/>
      <c r="CD295" s="8"/>
      <c r="CE295" s="8"/>
      <c r="CF295" s="8"/>
    </row>
    <row r="296" spans="1:84" ht="15.75" customHeight="1" x14ac:dyDescent="0.25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27"/>
      <c r="W296" s="27"/>
      <c r="X296" s="27"/>
      <c r="Y296" s="27"/>
      <c r="Z296" s="27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BT296" s="8"/>
      <c r="BU296" s="8"/>
      <c r="BV296" s="8"/>
      <c r="BW296" s="8"/>
      <c r="BX296" s="8"/>
      <c r="BY296" s="8"/>
      <c r="BZ296" s="8"/>
      <c r="CA296" s="8"/>
      <c r="CB296" s="8"/>
      <c r="CC296" s="8"/>
      <c r="CD296" s="8"/>
      <c r="CE296" s="8"/>
      <c r="CF296" s="8"/>
    </row>
    <row r="297" spans="1:84" ht="15.75" customHeight="1" x14ac:dyDescent="0.25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27"/>
      <c r="W297" s="27"/>
      <c r="X297" s="27"/>
      <c r="Y297" s="27"/>
      <c r="Z297" s="27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BT297" s="8"/>
      <c r="BU297" s="8"/>
      <c r="BV297" s="8"/>
      <c r="BW297" s="8"/>
      <c r="BX297" s="8"/>
      <c r="BY297" s="8"/>
      <c r="BZ297" s="8"/>
      <c r="CA297" s="8"/>
      <c r="CB297" s="8"/>
      <c r="CC297" s="8"/>
      <c r="CD297" s="8"/>
      <c r="CE297" s="8"/>
      <c r="CF297" s="8"/>
    </row>
    <row r="298" spans="1:84" ht="15.75" customHeight="1" x14ac:dyDescent="0.25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27"/>
      <c r="W298" s="27"/>
      <c r="X298" s="27"/>
      <c r="Y298" s="27"/>
      <c r="Z298" s="27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BT298" s="8"/>
      <c r="BU298" s="8"/>
      <c r="BV298" s="8"/>
      <c r="BW298" s="8"/>
      <c r="BX298" s="8"/>
      <c r="BY298" s="8"/>
      <c r="BZ298" s="8"/>
      <c r="CA298" s="8"/>
      <c r="CB298" s="8"/>
      <c r="CC298" s="8"/>
      <c r="CD298" s="8"/>
      <c r="CE298" s="8"/>
      <c r="CF298" s="8"/>
    </row>
    <row r="299" spans="1:84" ht="15.75" customHeight="1" x14ac:dyDescent="0.25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27"/>
      <c r="W299" s="27"/>
      <c r="X299" s="27"/>
      <c r="Y299" s="27"/>
      <c r="Z299" s="27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BT299" s="8"/>
      <c r="BU299" s="8"/>
      <c r="BV299" s="8"/>
      <c r="BW299" s="8"/>
      <c r="BX299" s="8"/>
      <c r="BY299" s="8"/>
      <c r="BZ299" s="8"/>
      <c r="CA299" s="8"/>
      <c r="CB299" s="8"/>
      <c r="CC299" s="8"/>
      <c r="CD299" s="8"/>
      <c r="CE299" s="8"/>
      <c r="CF299" s="8"/>
    </row>
    <row r="300" spans="1:84" ht="15.75" customHeight="1" x14ac:dyDescent="0.25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27"/>
      <c r="W300" s="27"/>
      <c r="X300" s="27"/>
      <c r="Y300" s="27"/>
      <c r="Z300" s="27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BT300" s="8"/>
      <c r="BU300" s="8"/>
      <c r="BV300" s="8"/>
      <c r="BW300" s="8"/>
      <c r="BX300" s="8"/>
      <c r="BY300" s="8"/>
      <c r="BZ300" s="8"/>
      <c r="CA300" s="8"/>
      <c r="CB300" s="8"/>
      <c r="CC300" s="8"/>
      <c r="CD300" s="8"/>
      <c r="CE300" s="8"/>
      <c r="CF300" s="8"/>
    </row>
    <row r="301" spans="1:84" ht="15.75" customHeight="1" x14ac:dyDescent="0.25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27"/>
      <c r="W301" s="27"/>
      <c r="X301" s="27"/>
      <c r="Y301" s="27"/>
      <c r="Z301" s="27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BT301" s="8"/>
      <c r="BU301" s="8"/>
      <c r="BV301" s="8"/>
      <c r="BW301" s="8"/>
      <c r="BX301" s="8"/>
      <c r="BY301" s="8"/>
      <c r="BZ301" s="8"/>
      <c r="CA301" s="8"/>
      <c r="CB301" s="8"/>
      <c r="CC301" s="8"/>
      <c r="CD301" s="8"/>
      <c r="CE301" s="8"/>
      <c r="CF301" s="8"/>
    </row>
    <row r="302" spans="1:84" ht="15.75" customHeight="1" x14ac:dyDescent="0.25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27"/>
      <c r="W302" s="27"/>
      <c r="X302" s="27"/>
      <c r="Y302" s="27"/>
      <c r="Z302" s="27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BT302" s="8"/>
      <c r="BU302" s="8"/>
      <c r="BV302" s="8"/>
      <c r="BW302" s="8"/>
      <c r="BX302" s="8"/>
      <c r="BY302" s="8"/>
      <c r="BZ302" s="8"/>
      <c r="CA302" s="8"/>
      <c r="CB302" s="8"/>
      <c r="CC302" s="8"/>
      <c r="CD302" s="8"/>
      <c r="CE302" s="8"/>
      <c r="CF302" s="8"/>
    </row>
    <row r="303" spans="1:84" ht="15.75" customHeight="1" x14ac:dyDescent="0.25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27"/>
      <c r="W303" s="27"/>
      <c r="X303" s="27"/>
      <c r="Y303" s="27"/>
      <c r="Z303" s="27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8"/>
      <c r="BA303" s="8"/>
      <c r="BB303" s="8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BT303" s="8"/>
      <c r="BU303" s="8"/>
      <c r="BV303" s="8"/>
      <c r="BW303" s="8"/>
      <c r="BX303" s="8"/>
      <c r="BY303" s="8"/>
      <c r="BZ303" s="8"/>
      <c r="CA303" s="8"/>
      <c r="CB303" s="8"/>
      <c r="CC303" s="8"/>
      <c r="CD303" s="8"/>
      <c r="CE303" s="8"/>
      <c r="CF303" s="8"/>
    </row>
    <row r="304" spans="1:84" ht="15.75" customHeight="1" x14ac:dyDescent="0.25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27"/>
      <c r="W304" s="27"/>
      <c r="X304" s="27"/>
      <c r="Y304" s="27"/>
      <c r="Z304" s="27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BT304" s="8"/>
      <c r="BU304" s="8"/>
      <c r="BV304" s="8"/>
      <c r="BW304" s="8"/>
      <c r="BX304" s="8"/>
      <c r="BY304" s="8"/>
      <c r="BZ304" s="8"/>
      <c r="CA304" s="8"/>
      <c r="CB304" s="8"/>
      <c r="CC304" s="8"/>
      <c r="CD304" s="8"/>
      <c r="CE304" s="8"/>
      <c r="CF304" s="8"/>
    </row>
    <row r="305" spans="1:84" ht="15.75" customHeight="1" x14ac:dyDescent="0.25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27"/>
      <c r="W305" s="27"/>
      <c r="X305" s="27"/>
      <c r="Y305" s="27"/>
      <c r="Z305" s="27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BT305" s="8"/>
      <c r="BU305" s="8"/>
      <c r="BV305" s="8"/>
      <c r="BW305" s="8"/>
      <c r="BX305" s="8"/>
      <c r="BY305" s="8"/>
      <c r="BZ305" s="8"/>
      <c r="CA305" s="8"/>
      <c r="CB305" s="8"/>
      <c r="CC305" s="8"/>
      <c r="CD305" s="8"/>
      <c r="CE305" s="8"/>
      <c r="CF305" s="8"/>
    </row>
    <row r="306" spans="1:84" ht="15.75" customHeight="1" x14ac:dyDescent="0.25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27"/>
      <c r="W306" s="27"/>
      <c r="X306" s="27"/>
      <c r="Y306" s="27"/>
      <c r="Z306" s="27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BT306" s="8"/>
      <c r="BU306" s="8"/>
      <c r="BV306" s="8"/>
      <c r="BW306" s="8"/>
      <c r="BX306" s="8"/>
      <c r="BY306" s="8"/>
      <c r="BZ306" s="8"/>
      <c r="CA306" s="8"/>
      <c r="CB306" s="8"/>
      <c r="CC306" s="8"/>
      <c r="CD306" s="8"/>
      <c r="CE306" s="8"/>
      <c r="CF306" s="8"/>
    </row>
    <row r="307" spans="1:84" ht="15.75" customHeight="1" x14ac:dyDescent="0.25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27"/>
      <c r="W307" s="27"/>
      <c r="X307" s="27"/>
      <c r="Y307" s="27"/>
      <c r="Z307" s="27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BT307" s="8"/>
      <c r="BU307" s="8"/>
      <c r="BV307" s="8"/>
      <c r="BW307" s="8"/>
      <c r="BX307" s="8"/>
      <c r="BY307" s="8"/>
      <c r="BZ307" s="8"/>
      <c r="CA307" s="8"/>
      <c r="CB307" s="8"/>
      <c r="CC307" s="8"/>
      <c r="CD307" s="8"/>
      <c r="CE307" s="8"/>
      <c r="CF307" s="8"/>
    </row>
    <row r="308" spans="1:84" ht="15.75" customHeight="1" x14ac:dyDescent="0.25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27"/>
      <c r="W308" s="27"/>
      <c r="X308" s="27"/>
      <c r="Y308" s="27"/>
      <c r="Z308" s="27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  <c r="AX308" s="8"/>
      <c r="AY308" s="8"/>
      <c r="AZ308" s="8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BT308" s="8"/>
      <c r="BU308" s="8"/>
      <c r="BV308" s="8"/>
      <c r="BW308" s="8"/>
      <c r="BX308" s="8"/>
      <c r="BY308" s="8"/>
      <c r="BZ308" s="8"/>
      <c r="CA308" s="8"/>
      <c r="CB308" s="8"/>
      <c r="CC308" s="8"/>
      <c r="CD308" s="8"/>
      <c r="CE308" s="8"/>
      <c r="CF308" s="8"/>
    </row>
    <row r="309" spans="1:84" ht="15.75" customHeight="1" x14ac:dyDescent="0.25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27"/>
      <c r="W309" s="27"/>
      <c r="X309" s="27"/>
      <c r="Y309" s="27"/>
      <c r="Z309" s="27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8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BT309" s="8"/>
      <c r="BU309" s="8"/>
      <c r="BV309" s="8"/>
      <c r="BW309" s="8"/>
      <c r="BX309" s="8"/>
      <c r="BY309" s="8"/>
      <c r="BZ309" s="8"/>
      <c r="CA309" s="8"/>
      <c r="CB309" s="8"/>
      <c r="CC309" s="8"/>
      <c r="CD309" s="8"/>
      <c r="CE309" s="8"/>
      <c r="CF309" s="8"/>
    </row>
    <row r="310" spans="1:84" ht="15.75" customHeight="1" x14ac:dyDescent="0.25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27"/>
      <c r="W310" s="27"/>
      <c r="X310" s="27"/>
      <c r="Y310" s="27"/>
      <c r="Z310" s="27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BT310" s="8"/>
      <c r="BU310" s="8"/>
      <c r="BV310" s="8"/>
      <c r="BW310" s="8"/>
      <c r="BX310" s="8"/>
      <c r="BY310" s="8"/>
      <c r="BZ310" s="8"/>
      <c r="CA310" s="8"/>
      <c r="CB310" s="8"/>
      <c r="CC310" s="8"/>
      <c r="CD310" s="8"/>
      <c r="CE310" s="8"/>
      <c r="CF310" s="8"/>
    </row>
    <row r="311" spans="1:84" ht="15.75" customHeight="1" x14ac:dyDescent="0.25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27"/>
      <c r="W311" s="27"/>
      <c r="X311" s="27"/>
      <c r="Y311" s="27"/>
      <c r="Z311" s="27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BT311" s="8"/>
      <c r="BU311" s="8"/>
      <c r="BV311" s="8"/>
      <c r="BW311" s="8"/>
      <c r="BX311" s="8"/>
      <c r="BY311" s="8"/>
      <c r="BZ311" s="8"/>
      <c r="CA311" s="8"/>
      <c r="CB311" s="8"/>
      <c r="CC311" s="8"/>
      <c r="CD311" s="8"/>
      <c r="CE311" s="8"/>
      <c r="CF311" s="8"/>
    </row>
    <row r="312" spans="1:84" ht="15.75" customHeight="1" x14ac:dyDescent="0.25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27"/>
      <c r="W312" s="27"/>
      <c r="X312" s="27"/>
      <c r="Y312" s="27"/>
      <c r="Z312" s="27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8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BT312" s="8"/>
      <c r="BU312" s="8"/>
      <c r="BV312" s="8"/>
      <c r="BW312" s="8"/>
      <c r="BX312" s="8"/>
      <c r="BY312" s="8"/>
      <c r="BZ312" s="8"/>
      <c r="CA312" s="8"/>
      <c r="CB312" s="8"/>
      <c r="CC312" s="8"/>
      <c r="CD312" s="8"/>
      <c r="CE312" s="8"/>
      <c r="CF312" s="8"/>
    </row>
    <row r="313" spans="1:84" ht="15.75" customHeight="1" x14ac:dyDescent="0.25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27"/>
      <c r="W313" s="27"/>
      <c r="X313" s="27"/>
      <c r="Y313" s="27"/>
      <c r="Z313" s="27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BT313" s="8"/>
      <c r="BU313" s="8"/>
      <c r="BV313" s="8"/>
      <c r="BW313" s="8"/>
      <c r="BX313" s="8"/>
      <c r="BY313" s="8"/>
      <c r="BZ313" s="8"/>
      <c r="CA313" s="8"/>
      <c r="CB313" s="8"/>
      <c r="CC313" s="8"/>
      <c r="CD313" s="8"/>
      <c r="CE313" s="8"/>
      <c r="CF313" s="8"/>
    </row>
    <row r="314" spans="1:84" ht="15.75" customHeight="1" x14ac:dyDescent="0.25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27"/>
      <c r="W314" s="27"/>
      <c r="X314" s="27"/>
      <c r="Y314" s="27"/>
      <c r="Z314" s="27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/>
      <c r="AU314" s="8"/>
      <c r="AV314" s="8"/>
      <c r="AW314" s="8"/>
      <c r="AX314" s="8"/>
      <c r="AY314" s="8"/>
      <c r="AZ314" s="8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BT314" s="8"/>
      <c r="BU314" s="8"/>
      <c r="BV314" s="8"/>
      <c r="BW314" s="8"/>
      <c r="BX314" s="8"/>
      <c r="BY314" s="8"/>
      <c r="BZ314" s="8"/>
      <c r="CA314" s="8"/>
      <c r="CB314" s="8"/>
      <c r="CC314" s="8"/>
      <c r="CD314" s="8"/>
      <c r="CE314" s="8"/>
      <c r="CF314" s="8"/>
    </row>
    <row r="315" spans="1:84" ht="15.75" customHeight="1" x14ac:dyDescent="0.25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27"/>
      <c r="W315" s="27"/>
      <c r="X315" s="27"/>
      <c r="Y315" s="27"/>
      <c r="Z315" s="27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  <c r="AX315" s="8"/>
      <c r="AY315" s="8"/>
      <c r="AZ315" s="8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BT315" s="8"/>
      <c r="BU315" s="8"/>
      <c r="BV315" s="8"/>
      <c r="BW315" s="8"/>
      <c r="BX315" s="8"/>
      <c r="BY315" s="8"/>
      <c r="BZ315" s="8"/>
      <c r="CA315" s="8"/>
      <c r="CB315" s="8"/>
      <c r="CC315" s="8"/>
      <c r="CD315" s="8"/>
      <c r="CE315" s="8"/>
      <c r="CF315" s="8"/>
    </row>
    <row r="316" spans="1:84" ht="15.75" customHeight="1" x14ac:dyDescent="0.25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27"/>
      <c r="W316" s="27"/>
      <c r="X316" s="27"/>
      <c r="Y316" s="27"/>
      <c r="Z316" s="27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8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BT316" s="8"/>
      <c r="BU316" s="8"/>
      <c r="BV316" s="8"/>
      <c r="BW316" s="8"/>
      <c r="BX316" s="8"/>
      <c r="BY316" s="8"/>
      <c r="BZ316" s="8"/>
      <c r="CA316" s="8"/>
      <c r="CB316" s="8"/>
      <c r="CC316" s="8"/>
      <c r="CD316" s="8"/>
      <c r="CE316" s="8"/>
      <c r="CF316" s="8"/>
    </row>
    <row r="317" spans="1:84" ht="15.75" customHeight="1" x14ac:dyDescent="0.25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27"/>
      <c r="W317" s="27"/>
      <c r="X317" s="27"/>
      <c r="Y317" s="27"/>
      <c r="Z317" s="27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BT317" s="8"/>
      <c r="BU317" s="8"/>
      <c r="BV317" s="8"/>
      <c r="BW317" s="8"/>
      <c r="BX317" s="8"/>
      <c r="BY317" s="8"/>
      <c r="BZ317" s="8"/>
      <c r="CA317" s="8"/>
      <c r="CB317" s="8"/>
      <c r="CC317" s="8"/>
      <c r="CD317" s="8"/>
      <c r="CE317" s="8"/>
      <c r="CF317" s="8"/>
    </row>
    <row r="318" spans="1:84" ht="15.75" customHeight="1" x14ac:dyDescent="0.25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27"/>
      <c r="W318" s="27"/>
      <c r="X318" s="27"/>
      <c r="Y318" s="27"/>
      <c r="Z318" s="27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BT318" s="8"/>
      <c r="BU318" s="8"/>
      <c r="BV318" s="8"/>
      <c r="BW318" s="8"/>
      <c r="BX318" s="8"/>
      <c r="BY318" s="8"/>
      <c r="BZ318" s="8"/>
      <c r="CA318" s="8"/>
      <c r="CB318" s="8"/>
      <c r="CC318" s="8"/>
      <c r="CD318" s="8"/>
      <c r="CE318" s="8"/>
      <c r="CF318" s="8"/>
    </row>
    <row r="319" spans="1:84" ht="15.75" customHeight="1" x14ac:dyDescent="0.25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27"/>
      <c r="W319" s="27"/>
      <c r="X319" s="27"/>
      <c r="Y319" s="27"/>
      <c r="Z319" s="27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/>
      <c r="AZ319" s="8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BT319" s="8"/>
      <c r="BU319" s="8"/>
      <c r="BV319" s="8"/>
      <c r="BW319" s="8"/>
      <c r="BX319" s="8"/>
      <c r="BY319" s="8"/>
      <c r="BZ319" s="8"/>
      <c r="CA319" s="8"/>
      <c r="CB319" s="8"/>
      <c r="CC319" s="8"/>
      <c r="CD319" s="8"/>
      <c r="CE319" s="8"/>
      <c r="CF319" s="8"/>
    </row>
    <row r="320" spans="1:84" ht="15.75" customHeight="1" x14ac:dyDescent="0.25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27"/>
      <c r="W320" s="27"/>
      <c r="X320" s="27"/>
      <c r="Y320" s="27"/>
      <c r="Z320" s="27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BT320" s="8"/>
      <c r="BU320" s="8"/>
      <c r="BV320" s="8"/>
      <c r="BW320" s="8"/>
      <c r="BX320" s="8"/>
      <c r="BY320" s="8"/>
      <c r="BZ320" s="8"/>
      <c r="CA320" s="8"/>
      <c r="CB320" s="8"/>
      <c r="CC320" s="8"/>
      <c r="CD320" s="8"/>
      <c r="CE320" s="8"/>
      <c r="CF320" s="8"/>
    </row>
    <row r="321" spans="1:84" ht="15.75" customHeight="1" x14ac:dyDescent="0.25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27"/>
      <c r="W321" s="27"/>
      <c r="X321" s="27"/>
      <c r="Y321" s="27"/>
      <c r="Z321" s="27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BT321" s="8"/>
      <c r="BU321" s="8"/>
      <c r="BV321" s="8"/>
      <c r="BW321" s="8"/>
      <c r="BX321" s="8"/>
      <c r="BY321" s="8"/>
      <c r="BZ321" s="8"/>
      <c r="CA321" s="8"/>
      <c r="CB321" s="8"/>
      <c r="CC321" s="8"/>
      <c r="CD321" s="8"/>
      <c r="CE321" s="8"/>
      <c r="CF321" s="8"/>
    </row>
    <row r="322" spans="1:84" ht="15.75" customHeight="1" x14ac:dyDescent="0.25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27"/>
      <c r="W322" s="27"/>
      <c r="X322" s="27"/>
      <c r="Y322" s="27"/>
      <c r="Z322" s="27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  <c r="AV322" s="8"/>
      <c r="AW322" s="8"/>
      <c r="AX322" s="8"/>
      <c r="AY322" s="8"/>
      <c r="AZ322" s="8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BT322" s="8"/>
      <c r="BU322" s="8"/>
      <c r="BV322" s="8"/>
      <c r="BW322" s="8"/>
      <c r="BX322" s="8"/>
      <c r="BY322" s="8"/>
      <c r="BZ322" s="8"/>
      <c r="CA322" s="8"/>
      <c r="CB322" s="8"/>
      <c r="CC322" s="8"/>
      <c r="CD322" s="8"/>
      <c r="CE322" s="8"/>
      <c r="CF322" s="8"/>
    </row>
    <row r="323" spans="1:84" ht="15.75" customHeight="1" x14ac:dyDescent="0.25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27"/>
      <c r="W323" s="27"/>
      <c r="X323" s="27"/>
      <c r="Y323" s="27"/>
      <c r="Z323" s="27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BT323" s="8"/>
      <c r="BU323" s="8"/>
      <c r="BV323" s="8"/>
      <c r="BW323" s="8"/>
      <c r="BX323" s="8"/>
      <c r="BY323" s="8"/>
      <c r="BZ323" s="8"/>
      <c r="CA323" s="8"/>
      <c r="CB323" s="8"/>
      <c r="CC323" s="8"/>
      <c r="CD323" s="8"/>
      <c r="CE323" s="8"/>
      <c r="CF323" s="8"/>
    </row>
    <row r="324" spans="1:84" ht="15.75" customHeight="1" x14ac:dyDescent="0.25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27"/>
      <c r="W324" s="27"/>
      <c r="X324" s="27"/>
      <c r="Y324" s="27"/>
      <c r="Z324" s="27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8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BT324" s="8"/>
      <c r="BU324" s="8"/>
      <c r="BV324" s="8"/>
      <c r="BW324" s="8"/>
      <c r="BX324" s="8"/>
      <c r="BY324" s="8"/>
      <c r="BZ324" s="8"/>
      <c r="CA324" s="8"/>
      <c r="CB324" s="8"/>
      <c r="CC324" s="8"/>
      <c r="CD324" s="8"/>
      <c r="CE324" s="8"/>
      <c r="CF324" s="8"/>
    </row>
    <row r="325" spans="1:84" ht="15.75" customHeight="1" x14ac:dyDescent="0.25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27"/>
      <c r="W325" s="27"/>
      <c r="X325" s="27"/>
      <c r="Y325" s="27"/>
      <c r="Z325" s="27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BT325" s="8"/>
      <c r="BU325" s="8"/>
      <c r="BV325" s="8"/>
      <c r="BW325" s="8"/>
      <c r="BX325" s="8"/>
      <c r="BY325" s="8"/>
      <c r="BZ325" s="8"/>
      <c r="CA325" s="8"/>
      <c r="CB325" s="8"/>
      <c r="CC325" s="8"/>
      <c r="CD325" s="8"/>
      <c r="CE325" s="8"/>
      <c r="CF325" s="8"/>
    </row>
    <row r="326" spans="1:84" ht="15.75" customHeight="1" x14ac:dyDescent="0.25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27"/>
      <c r="W326" s="27"/>
      <c r="X326" s="27"/>
      <c r="Y326" s="27"/>
      <c r="Z326" s="27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BT326" s="8"/>
      <c r="BU326" s="8"/>
      <c r="BV326" s="8"/>
      <c r="BW326" s="8"/>
      <c r="BX326" s="8"/>
      <c r="BY326" s="8"/>
      <c r="BZ326" s="8"/>
      <c r="CA326" s="8"/>
      <c r="CB326" s="8"/>
      <c r="CC326" s="8"/>
      <c r="CD326" s="8"/>
      <c r="CE326" s="8"/>
      <c r="CF326" s="8"/>
    </row>
    <row r="327" spans="1:84" ht="15.75" customHeight="1" x14ac:dyDescent="0.25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27"/>
      <c r="W327" s="27"/>
      <c r="X327" s="27"/>
      <c r="Y327" s="27"/>
      <c r="Z327" s="27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BT327" s="8"/>
      <c r="BU327" s="8"/>
      <c r="BV327" s="8"/>
      <c r="BW327" s="8"/>
      <c r="BX327" s="8"/>
      <c r="BY327" s="8"/>
      <c r="BZ327" s="8"/>
      <c r="CA327" s="8"/>
      <c r="CB327" s="8"/>
      <c r="CC327" s="8"/>
      <c r="CD327" s="8"/>
      <c r="CE327" s="8"/>
      <c r="CF327" s="8"/>
    </row>
    <row r="328" spans="1:84" ht="15.75" customHeight="1" x14ac:dyDescent="0.25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27"/>
      <c r="W328" s="27"/>
      <c r="X328" s="27"/>
      <c r="Y328" s="27"/>
      <c r="Z328" s="27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BT328" s="8"/>
      <c r="BU328" s="8"/>
      <c r="BV328" s="8"/>
      <c r="BW328" s="8"/>
      <c r="BX328" s="8"/>
      <c r="BY328" s="8"/>
      <c r="BZ328" s="8"/>
      <c r="CA328" s="8"/>
      <c r="CB328" s="8"/>
      <c r="CC328" s="8"/>
      <c r="CD328" s="8"/>
      <c r="CE328" s="8"/>
      <c r="CF328" s="8"/>
    </row>
    <row r="329" spans="1:84" ht="15.75" customHeight="1" x14ac:dyDescent="0.25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27"/>
      <c r="W329" s="27"/>
      <c r="X329" s="27"/>
      <c r="Y329" s="27"/>
      <c r="Z329" s="27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BT329" s="8"/>
      <c r="BU329" s="8"/>
      <c r="BV329" s="8"/>
      <c r="BW329" s="8"/>
      <c r="BX329" s="8"/>
      <c r="BY329" s="8"/>
      <c r="BZ329" s="8"/>
      <c r="CA329" s="8"/>
      <c r="CB329" s="8"/>
      <c r="CC329" s="8"/>
      <c r="CD329" s="8"/>
      <c r="CE329" s="8"/>
      <c r="CF329" s="8"/>
    </row>
    <row r="330" spans="1:84" ht="15.75" customHeight="1" x14ac:dyDescent="0.25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27"/>
      <c r="W330" s="27"/>
      <c r="X330" s="27"/>
      <c r="Y330" s="27"/>
      <c r="Z330" s="27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BT330" s="8"/>
      <c r="BU330" s="8"/>
      <c r="BV330" s="8"/>
      <c r="BW330" s="8"/>
      <c r="BX330" s="8"/>
      <c r="BY330" s="8"/>
      <c r="BZ330" s="8"/>
      <c r="CA330" s="8"/>
      <c r="CB330" s="8"/>
      <c r="CC330" s="8"/>
      <c r="CD330" s="8"/>
      <c r="CE330" s="8"/>
      <c r="CF330" s="8"/>
    </row>
    <row r="331" spans="1:84" ht="15.75" customHeight="1" x14ac:dyDescent="0.25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27"/>
      <c r="W331" s="27"/>
      <c r="X331" s="27"/>
      <c r="Y331" s="27"/>
      <c r="Z331" s="27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BT331" s="8"/>
      <c r="BU331" s="8"/>
      <c r="BV331" s="8"/>
      <c r="BW331" s="8"/>
      <c r="BX331" s="8"/>
      <c r="BY331" s="8"/>
      <c r="BZ331" s="8"/>
      <c r="CA331" s="8"/>
      <c r="CB331" s="8"/>
      <c r="CC331" s="8"/>
      <c r="CD331" s="8"/>
      <c r="CE331" s="8"/>
      <c r="CF331" s="8"/>
    </row>
    <row r="332" spans="1:84" ht="15.75" customHeight="1" x14ac:dyDescent="0.25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27"/>
      <c r="W332" s="27"/>
      <c r="X332" s="27"/>
      <c r="Y332" s="27"/>
      <c r="Z332" s="27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BT332" s="8"/>
      <c r="BU332" s="8"/>
      <c r="BV332" s="8"/>
      <c r="BW332" s="8"/>
      <c r="BX332" s="8"/>
      <c r="BY332" s="8"/>
      <c r="BZ332" s="8"/>
      <c r="CA332" s="8"/>
      <c r="CB332" s="8"/>
      <c r="CC332" s="8"/>
      <c r="CD332" s="8"/>
      <c r="CE332" s="8"/>
      <c r="CF332" s="8"/>
    </row>
    <row r="333" spans="1:84" ht="15.75" customHeight="1" x14ac:dyDescent="0.25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27"/>
      <c r="W333" s="27"/>
      <c r="X333" s="27"/>
      <c r="Y333" s="27"/>
      <c r="Z333" s="27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BT333" s="8"/>
      <c r="BU333" s="8"/>
      <c r="BV333" s="8"/>
      <c r="BW333" s="8"/>
      <c r="BX333" s="8"/>
      <c r="BY333" s="8"/>
      <c r="BZ333" s="8"/>
      <c r="CA333" s="8"/>
      <c r="CB333" s="8"/>
      <c r="CC333" s="8"/>
      <c r="CD333" s="8"/>
      <c r="CE333" s="8"/>
      <c r="CF333" s="8"/>
    </row>
    <row r="334" spans="1:84" ht="15.75" customHeight="1" x14ac:dyDescent="0.25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27"/>
      <c r="W334" s="27"/>
      <c r="X334" s="27"/>
      <c r="Y334" s="27"/>
      <c r="Z334" s="27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BT334" s="8"/>
      <c r="BU334" s="8"/>
      <c r="BV334" s="8"/>
      <c r="BW334" s="8"/>
      <c r="BX334" s="8"/>
      <c r="BY334" s="8"/>
      <c r="BZ334" s="8"/>
      <c r="CA334" s="8"/>
      <c r="CB334" s="8"/>
      <c r="CC334" s="8"/>
      <c r="CD334" s="8"/>
      <c r="CE334" s="8"/>
      <c r="CF334" s="8"/>
    </row>
    <row r="335" spans="1:84" ht="15.75" customHeight="1" x14ac:dyDescent="0.25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27"/>
      <c r="W335" s="27"/>
      <c r="X335" s="27"/>
      <c r="Y335" s="27"/>
      <c r="Z335" s="27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BT335" s="8"/>
      <c r="BU335" s="8"/>
      <c r="BV335" s="8"/>
      <c r="BW335" s="8"/>
      <c r="BX335" s="8"/>
      <c r="BY335" s="8"/>
      <c r="BZ335" s="8"/>
      <c r="CA335" s="8"/>
      <c r="CB335" s="8"/>
      <c r="CC335" s="8"/>
      <c r="CD335" s="8"/>
      <c r="CE335" s="8"/>
      <c r="CF335" s="8"/>
    </row>
    <row r="336" spans="1:84" ht="15.75" customHeight="1" x14ac:dyDescent="0.25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27"/>
      <c r="W336" s="27"/>
      <c r="X336" s="27"/>
      <c r="Y336" s="27"/>
      <c r="Z336" s="27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BT336" s="8"/>
      <c r="BU336" s="8"/>
      <c r="BV336" s="8"/>
      <c r="BW336" s="8"/>
      <c r="BX336" s="8"/>
      <c r="BY336" s="8"/>
      <c r="BZ336" s="8"/>
      <c r="CA336" s="8"/>
      <c r="CB336" s="8"/>
      <c r="CC336" s="8"/>
      <c r="CD336" s="8"/>
      <c r="CE336" s="8"/>
      <c r="CF336" s="8"/>
    </row>
    <row r="337" spans="1:84" ht="15.75" customHeight="1" x14ac:dyDescent="0.25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27"/>
      <c r="W337" s="27"/>
      <c r="X337" s="27"/>
      <c r="Y337" s="27"/>
      <c r="Z337" s="27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BT337" s="8"/>
      <c r="BU337" s="8"/>
      <c r="BV337" s="8"/>
      <c r="BW337" s="8"/>
      <c r="BX337" s="8"/>
      <c r="BY337" s="8"/>
      <c r="BZ337" s="8"/>
      <c r="CA337" s="8"/>
      <c r="CB337" s="8"/>
      <c r="CC337" s="8"/>
      <c r="CD337" s="8"/>
      <c r="CE337" s="8"/>
      <c r="CF337" s="8"/>
    </row>
    <row r="338" spans="1:84" ht="15.75" customHeight="1" x14ac:dyDescent="0.25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27"/>
      <c r="W338" s="27"/>
      <c r="X338" s="27"/>
      <c r="Y338" s="27"/>
      <c r="Z338" s="27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BT338" s="8"/>
      <c r="BU338" s="8"/>
      <c r="BV338" s="8"/>
      <c r="BW338" s="8"/>
      <c r="BX338" s="8"/>
      <c r="BY338" s="8"/>
      <c r="BZ338" s="8"/>
      <c r="CA338" s="8"/>
      <c r="CB338" s="8"/>
      <c r="CC338" s="8"/>
      <c r="CD338" s="8"/>
      <c r="CE338" s="8"/>
      <c r="CF338" s="8"/>
    </row>
    <row r="339" spans="1:84" ht="15.75" customHeight="1" x14ac:dyDescent="0.25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27"/>
      <c r="W339" s="27"/>
      <c r="X339" s="27"/>
      <c r="Y339" s="27"/>
      <c r="Z339" s="27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8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BT339" s="8"/>
      <c r="BU339" s="8"/>
      <c r="BV339" s="8"/>
      <c r="BW339" s="8"/>
      <c r="BX339" s="8"/>
      <c r="BY339" s="8"/>
      <c r="BZ339" s="8"/>
      <c r="CA339" s="8"/>
      <c r="CB339" s="8"/>
      <c r="CC339" s="8"/>
      <c r="CD339" s="8"/>
      <c r="CE339" s="8"/>
      <c r="CF339" s="8"/>
    </row>
    <row r="340" spans="1:84" ht="15.75" customHeight="1" x14ac:dyDescent="0.25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27"/>
      <c r="W340" s="27"/>
      <c r="X340" s="27"/>
      <c r="Y340" s="27"/>
      <c r="Z340" s="27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8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BT340" s="8"/>
      <c r="BU340" s="8"/>
      <c r="BV340" s="8"/>
      <c r="BW340" s="8"/>
      <c r="BX340" s="8"/>
      <c r="BY340" s="8"/>
      <c r="BZ340" s="8"/>
      <c r="CA340" s="8"/>
      <c r="CB340" s="8"/>
      <c r="CC340" s="8"/>
      <c r="CD340" s="8"/>
      <c r="CE340" s="8"/>
      <c r="CF340" s="8"/>
    </row>
    <row r="341" spans="1:84" ht="15.75" customHeight="1" x14ac:dyDescent="0.25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27"/>
      <c r="W341" s="27"/>
      <c r="X341" s="27"/>
      <c r="Y341" s="27"/>
      <c r="Z341" s="27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8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BT341" s="8"/>
      <c r="BU341" s="8"/>
      <c r="BV341" s="8"/>
      <c r="BW341" s="8"/>
      <c r="BX341" s="8"/>
      <c r="BY341" s="8"/>
      <c r="BZ341" s="8"/>
      <c r="CA341" s="8"/>
      <c r="CB341" s="8"/>
      <c r="CC341" s="8"/>
      <c r="CD341" s="8"/>
      <c r="CE341" s="8"/>
      <c r="CF341" s="8"/>
    </row>
    <row r="342" spans="1:84" ht="15.75" customHeight="1" x14ac:dyDescent="0.25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27"/>
      <c r="W342" s="27"/>
      <c r="X342" s="27"/>
      <c r="Y342" s="27"/>
      <c r="Z342" s="27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  <c r="AX342" s="8"/>
      <c r="AY342" s="8"/>
      <c r="AZ342" s="8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BT342" s="8"/>
      <c r="BU342" s="8"/>
      <c r="BV342" s="8"/>
      <c r="BW342" s="8"/>
      <c r="BX342" s="8"/>
      <c r="BY342" s="8"/>
      <c r="BZ342" s="8"/>
      <c r="CA342" s="8"/>
      <c r="CB342" s="8"/>
      <c r="CC342" s="8"/>
      <c r="CD342" s="8"/>
      <c r="CE342" s="8"/>
      <c r="CF342" s="8"/>
    </row>
    <row r="343" spans="1:84" ht="15.75" customHeight="1" x14ac:dyDescent="0.25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27"/>
      <c r="W343" s="27"/>
      <c r="X343" s="27"/>
      <c r="Y343" s="27"/>
      <c r="Z343" s="27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BT343" s="8"/>
      <c r="BU343" s="8"/>
      <c r="BV343" s="8"/>
      <c r="BW343" s="8"/>
      <c r="BX343" s="8"/>
      <c r="BY343" s="8"/>
      <c r="BZ343" s="8"/>
      <c r="CA343" s="8"/>
      <c r="CB343" s="8"/>
      <c r="CC343" s="8"/>
      <c r="CD343" s="8"/>
      <c r="CE343" s="8"/>
      <c r="CF343" s="8"/>
    </row>
    <row r="344" spans="1:84" ht="15.75" customHeight="1" x14ac:dyDescent="0.25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27"/>
      <c r="W344" s="27"/>
      <c r="X344" s="27"/>
      <c r="Y344" s="27"/>
      <c r="Z344" s="27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8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BT344" s="8"/>
      <c r="BU344" s="8"/>
      <c r="BV344" s="8"/>
      <c r="BW344" s="8"/>
      <c r="BX344" s="8"/>
      <c r="BY344" s="8"/>
      <c r="BZ344" s="8"/>
      <c r="CA344" s="8"/>
      <c r="CB344" s="8"/>
      <c r="CC344" s="8"/>
      <c r="CD344" s="8"/>
      <c r="CE344" s="8"/>
      <c r="CF344" s="8"/>
    </row>
    <row r="345" spans="1:84" ht="15.75" customHeight="1" x14ac:dyDescent="0.25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27"/>
      <c r="W345" s="27"/>
      <c r="X345" s="27"/>
      <c r="Y345" s="27"/>
      <c r="Z345" s="27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8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BT345" s="8"/>
      <c r="BU345" s="8"/>
      <c r="BV345" s="8"/>
      <c r="BW345" s="8"/>
      <c r="BX345" s="8"/>
      <c r="BY345" s="8"/>
      <c r="BZ345" s="8"/>
      <c r="CA345" s="8"/>
      <c r="CB345" s="8"/>
      <c r="CC345" s="8"/>
      <c r="CD345" s="8"/>
      <c r="CE345" s="8"/>
      <c r="CF345" s="8"/>
    </row>
    <row r="346" spans="1:84" ht="15.75" customHeight="1" x14ac:dyDescent="0.25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27"/>
      <c r="W346" s="27"/>
      <c r="X346" s="27"/>
      <c r="Y346" s="27"/>
      <c r="Z346" s="27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BT346" s="8"/>
      <c r="BU346" s="8"/>
      <c r="BV346" s="8"/>
      <c r="BW346" s="8"/>
      <c r="BX346" s="8"/>
      <c r="BY346" s="8"/>
      <c r="BZ346" s="8"/>
      <c r="CA346" s="8"/>
      <c r="CB346" s="8"/>
      <c r="CC346" s="8"/>
      <c r="CD346" s="8"/>
      <c r="CE346" s="8"/>
      <c r="CF346" s="8"/>
    </row>
    <row r="347" spans="1:84" ht="15.75" customHeight="1" x14ac:dyDescent="0.25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27"/>
      <c r="W347" s="27"/>
      <c r="X347" s="27"/>
      <c r="Y347" s="27"/>
      <c r="Z347" s="27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BT347" s="8"/>
      <c r="BU347" s="8"/>
      <c r="BV347" s="8"/>
      <c r="BW347" s="8"/>
      <c r="BX347" s="8"/>
      <c r="BY347" s="8"/>
      <c r="BZ347" s="8"/>
      <c r="CA347" s="8"/>
      <c r="CB347" s="8"/>
      <c r="CC347" s="8"/>
      <c r="CD347" s="8"/>
      <c r="CE347" s="8"/>
      <c r="CF347" s="8"/>
    </row>
    <row r="348" spans="1:84" ht="15.75" customHeight="1" x14ac:dyDescent="0.25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27"/>
      <c r="W348" s="27"/>
      <c r="X348" s="27"/>
      <c r="Y348" s="27"/>
      <c r="Z348" s="27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BT348" s="8"/>
      <c r="BU348" s="8"/>
      <c r="BV348" s="8"/>
      <c r="BW348" s="8"/>
      <c r="BX348" s="8"/>
      <c r="BY348" s="8"/>
      <c r="BZ348" s="8"/>
      <c r="CA348" s="8"/>
      <c r="CB348" s="8"/>
      <c r="CC348" s="8"/>
      <c r="CD348" s="8"/>
      <c r="CE348" s="8"/>
      <c r="CF348" s="8"/>
    </row>
    <row r="349" spans="1:84" ht="15.75" customHeight="1" x14ac:dyDescent="0.25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27"/>
      <c r="W349" s="27"/>
      <c r="X349" s="27"/>
      <c r="Y349" s="27"/>
      <c r="Z349" s="27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8"/>
      <c r="AT349" s="8"/>
      <c r="AU349" s="8"/>
      <c r="AV349" s="8"/>
      <c r="AW349" s="8"/>
      <c r="AX349" s="8"/>
      <c r="AY349" s="8"/>
      <c r="AZ349" s="8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BT349" s="8"/>
      <c r="BU349" s="8"/>
      <c r="BV349" s="8"/>
      <c r="BW349" s="8"/>
      <c r="BX349" s="8"/>
      <c r="BY349" s="8"/>
      <c r="BZ349" s="8"/>
      <c r="CA349" s="8"/>
      <c r="CB349" s="8"/>
      <c r="CC349" s="8"/>
      <c r="CD349" s="8"/>
      <c r="CE349" s="8"/>
      <c r="CF349" s="8"/>
    </row>
    <row r="350" spans="1:84" ht="15.75" customHeight="1" x14ac:dyDescent="0.25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27"/>
      <c r="W350" s="27"/>
      <c r="X350" s="27"/>
      <c r="Y350" s="27"/>
      <c r="Z350" s="27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BT350" s="8"/>
      <c r="BU350" s="8"/>
      <c r="BV350" s="8"/>
      <c r="BW350" s="8"/>
      <c r="BX350" s="8"/>
      <c r="BY350" s="8"/>
      <c r="BZ350" s="8"/>
      <c r="CA350" s="8"/>
      <c r="CB350" s="8"/>
      <c r="CC350" s="8"/>
      <c r="CD350" s="8"/>
      <c r="CE350" s="8"/>
      <c r="CF350" s="8"/>
    </row>
    <row r="351" spans="1:84" ht="15.75" customHeight="1" x14ac:dyDescent="0.25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27"/>
      <c r="W351" s="27"/>
      <c r="X351" s="27"/>
      <c r="Y351" s="27"/>
      <c r="Z351" s="27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8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BT351" s="8"/>
      <c r="BU351" s="8"/>
      <c r="BV351" s="8"/>
      <c r="BW351" s="8"/>
      <c r="BX351" s="8"/>
      <c r="BY351" s="8"/>
      <c r="BZ351" s="8"/>
      <c r="CA351" s="8"/>
      <c r="CB351" s="8"/>
      <c r="CC351" s="8"/>
      <c r="CD351" s="8"/>
      <c r="CE351" s="8"/>
      <c r="CF351" s="8"/>
    </row>
    <row r="352" spans="1:84" ht="15.75" customHeight="1" x14ac:dyDescent="0.25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27"/>
      <c r="W352" s="27"/>
      <c r="X352" s="27"/>
      <c r="Y352" s="27"/>
      <c r="Z352" s="27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8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BT352" s="8"/>
      <c r="BU352" s="8"/>
      <c r="BV352" s="8"/>
      <c r="BW352" s="8"/>
      <c r="BX352" s="8"/>
      <c r="BY352" s="8"/>
      <c r="BZ352" s="8"/>
      <c r="CA352" s="8"/>
      <c r="CB352" s="8"/>
      <c r="CC352" s="8"/>
      <c r="CD352" s="8"/>
      <c r="CE352" s="8"/>
      <c r="CF352" s="8"/>
    </row>
    <row r="353" spans="1:84" ht="15.75" customHeight="1" x14ac:dyDescent="0.25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27"/>
      <c r="W353" s="27"/>
      <c r="X353" s="27"/>
      <c r="Y353" s="27"/>
      <c r="Z353" s="27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BT353" s="8"/>
      <c r="BU353" s="8"/>
      <c r="BV353" s="8"/>
      <c r="BW353" s="8"/>
      <c r="BX353" s="8"/>
      <c r="BY353" s="8"/>
      <c r="BZ353" s="8"/>
      <c r="CA353" s="8"/>
      <c r="CB353" s="8"/>
      <c r="CC353" s="8"/>
      <c r="CD353" s="8"/>
      <c r="CE353" s="8"/>
      <c r="CF353" s="8"/>
    </row>
    <row r="354" spans="1:84" ht="15.75" customHeight="1" x14ac:dyDescent="0.25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27"/>
      <c r="W354" s="27"/>
      <c r="X354" s="27"/>
      <c r="Y354" s="27"/>
      <c r="Z354" s="27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BT354" s="8"/>
      <c r="BU354" s="8"/>
      <c r="BV354" s="8"/>
      <c r="BW354" s="8"/>
      <c r="BX354" s="8"/>
      <c r="BY354" s="8"/>
      <c r="BZ354" s="8"/>
      <c r="CA354" s="8"/>
      <c r="CB354" s="8"/>
      <c r="CC354" s="8"/>
      <c r="CD354" s="8"/>
      <c r="CE354" s="8"/>
      <c r="CF354" s="8"/>
    </row>
    <row r="355" spans="1:84" ht="15.75" customHeight="1" x14ac:dyDescent="0.25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27"/>
      <c r="W355" s="27"/>
      <c r="X355" s="27"/>
      <c r="Y355" s="27"/>
      <c r="Z355" s="27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BT355" s="8"/>
      <c r="BU355" s="8"/>
      <c r="BV355" s="8"/>
      <c r="BW355" s="8"/>
      <c r="BX355" s="8"/>
      <c r="BY355" s="8"/>
      <c r="BZ355" s="8"/>
      <c r="CA355" s="8"/>
      <c r="CB355" s="8"/>
      <c r="CC355" s="8"/>
      <c r="CD355" s="8"/>
      <c r="CE355" s="8"/>
      <c r="CF355" s="8"/>
    </row>
    <row r="356" spans="1:84" ht="15.75" customHeight="1" x14ac:dyDescent="0.25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27"/>
      <c r="W356" s="27"/>
      <c r="X356" s="27"/>
      <c r="Y356" s="27"/>
      <c r="Z356" s="27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  <c r="AS356" s="8"/>
      <c r="AT356" s="8"/>
      <c r="AU356" s="8"/>
      <c r="AV356" s="8"/>
      <c r="AW356" s="8"/>
      <c r="AX356" s="8"/>
      <c r="AY356" s="8"/>
      <c r="AZ356" s="8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BT356" s="8"/>
      <c r="BU356" s="8"/>
      <c r="BV356" s="8"/>
      <c r="BW356" s="8"/>
      <c r="BX356" s="8"/>
      <c r="BY356" s="8"/>
      <c r="BZ356" s="8"/>
      <c r="CA356" s="8"/>
      <c r="CB356" s="8"/>
      <c r="CC356" s="8"/>
      <c r="CD356" s="8"/>
      <c r="CE356" s="8"/>
      <c r="CF356" s="8"/>
    </row>
    <row r="357" spans="1:84" ht="15.75" customHeight="1" x14ac:dyDescent="0.25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27"/>
      <c r="W357" s="27"/>
      <c r="X357" s="27"/>
      <c r="Y357" s="27"/>
      <c r="Z357" s="27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  <c r="AS357" s="8"/>
      <c r="AT357" s="8"/>
      <c r="AU357" s="8"/>
      <c r="AV357" s="8"/>
      <c r="AW357" s="8"/>
      <c r="AX357" s="8"/>
      <c r="AY357" s="8"/>
      <c r="AZ357" s="8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BT357" s="8"/>
      <c r="BU357" s="8"/>
      <c r="BV357" s="8"/>
      <c r="BW357" s="8"/>
      <c r="BX357" s="8"/>
      <c r="BY357" s="8"/>
      <c r="BZ357" s="8"/>
      <c r="CA357" s="8"/>
      <c r="CB357" s="8"/>
      <c r="CC357" s="8"/>
      <c r="CD357" s="8"/>
      <c r="CE357" s="8"/>
      <c r="CF357" s="8"/>
    </row>
    <row r="358" spans="1:84" ht="15.75" customHeight="1" x14ac:dyDescent="0.25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27"/>
      <c r="W358" s="27"/>
      <c r="X358" s="27"/>
      <c r="Y358" s="27"/>
      <c r="Z358" s="27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  <c r="AT358" s="8"/>
      <c r="AU358" s="8"/>
      <c r="AV358" s="8"/>
      <c r="AW358" s="8"/>
      <c r="AX358" s="8"/>
      <c r="AY358" s="8"/>
      <c r="AZ358" s="8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BT358" s="8"/>
      <c r="BU358" s="8"/>
      <c r="BV358" s="8"/>
      <c r="BW358" s="8"/>
      <c r="BX358" s="8"/>
      <c r="BY358" s="8"/>
      <c r="BZ358" s="8"/>
      <c r="CA358" s="8"/>
      <c r="CB358" s="8"/>
      <c r="CC358" s="8"/>
      <c r="CD358" s="8"/>
      <c r="CE358" s="8"/>
      <c r="CF358" s="8"/>
    </row>
    <row r="359" spans="1:84" ht="15.75" customHeight="1" x14ac:dyDescent="0.25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27"/>
      <c r="W359" s="27"/>
      <c r="X359" s="27"/>
      <c r="Y359" s="27"/>
      <c r="Z359" s="27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  <c r="AQ359" s="8"/>
      <c r="AR359" s="8"/>
      <c r="AS359" s="8"/>
      <c r="AT359" s="8"/>
      <c r="AU359" s="8"/>
      <c r="AV359" s="8"/>
      <c r="AW359" s="8"/>
      <c r="AX359" s="8"/>
      <c r="AY359" s="8"/>
      <c r="AZ359" s="8"/>
      <c r="BA359" s="8"/>
      <c r="BB359" s="8"/>
      <c r="BC359" s="8"/>
      <c r="BD359" s="8"/>
      <c r="BE359" s="8"/>
      <c r="BF359" s="8"/>
      <c r="BG359" s="8"/>
      <c r="BH359" s="8"/>
      <c r="BI359" s="8"/>
      <c r="BJ359" s="8"/>
      <c r="BK359" s="8"/>
      <c r="BL359" s="8"/>
      <c r="BM359" s="8"/>
      <c r="BN359" s="8"/>
      <c r="BO359" s="8"/>
      <c r="BP359" s="8"/>
      <c r="BQ359" s="8"/>
      <c r="BR359" s="8"/>
      <c r="BS359" s="8"/>
      <c r="BT359" s="8"/>
      <c r="BU359" s="8"/>
      <c r="BV359" s="8"/>
      <c r="BW359" s="8"/>
      <c r="BX359" s="8"/>
      <c r="BY359" s="8"/>
      <c r="BZ359" s="8"/>
      <c r="CA359" s="8"/>
      <c r="CB359" s="8"/>
      <c r="CC359" s="8"/>
      <c r="CD359" s="8"/>
      <c r="CE359" s="8"/>
      <c r="CF359" s="8"/>
    </row>
    <row r="360" spans="1:84" ht="15.75" customHeight="1" x14ac:dyDescent="0.25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27"/>
      <c r="W360" s="27"/>
      <c r="X360" s="27"/>
      <c r="Y360" s="27"/>
      <c r="Z360" s="27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  <c r="AS360" s="8"/>
      <c r="AT360" s="8"/>
      <c r="AU360" s="8"/>
      <c r="AV360" s="8"/>
      <c r="AW360" s="8"/>
      <c r="AX360" s="8"/>
      <c r="AY360" s="8"/>
      <c r="AZ360" s="8"/>
      <c r="BA360" s="8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  <c r="BN360" s="8"/>
      <c r="BO360" s="8"/>
      <c r="BP360" s="8"/>
      <c r="BQ360" s="8"/>
      <c r="BR360" s="8"/>
      <c r="BS360" s="8"/>
      <c r="BT360" s="8"/>
      <c r="BU360" s="8"/>
      <c r="BV360" s="8"/>
      <c r="BW360" s="8"/>
      <c r="BX360" s="8"/>
      <c r="BY360" s="8"/>
      <c r="BZ360" s="8"/>
      <c r="CA360" s="8"/>
      <c r="CB360" s="8"/>
      <c r="CC360" s="8"/>
      <c r="CD360" s="8"/>
      <c r="CE360" s="8"/>
      <c r="CF360" s="8"/>
    </row>
    <row r="361" spans="1:84" ht="15.75" customHeight="1" x14ac:dyDescent="0.25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27"/>
      <c r="W361" s="27"/>
      <c r="X361" s="27"/>
      <c r="Y361" s="27"/>
      <c r="Z361" s="27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  <c r="AS361" s="8"/>
      <c r="AT361" s="8"/>
      <c r="AU361" s="8"/>
      <c r="AV361" s="8"/>
      <c r="AW361" s="8"/>
      <c r="AX361" s="8"/>
      <c r="AY361" s="8"/>
      <c r="AZ361" s="8"/>
      <c r="BA361" s="8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  <c r="BN361" s="8"/>
      <c r="BO361" s="8"/>
      <c r="BP361" s="8"/>
      <c r="BQ361" s="8"/>
      <c r="BR361" s="8"/>
      <c r="BS361" s="8"/>
      <c r="BT361" s="8"/>
      <c r="BU361" s="8"/>
      <c r="BV361" s="8"/>
      <c r="BW361" s="8"/>
      <c r="BX361" s="8"/>
      <c r="BY361" s="8"/>
      <c r="BZ361" s="8"/>
      <c r="CA361" s="8"/>
      <c r="CB361" s="8"/>
      <c r="CC361" s="8"/>
      <c r="CD361" s="8"/>
      <c r="CE361" s="8"/>
      <c r="CF361" s="8"/>
    </row>
    <row r="362" spans="1:84" ht="15.75" customHeight="1" x14ac:dyDescent="0.25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27"/>
      <c r="W362" s="27"/>
      <c r="X362" s="27"/>
      <c r="Y362" s="27"/>
      <c r="Z362" s="27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  <c r="AQ362" s="8"/>
      <c r="AR362" s="8"/>
      <c r="AS362" s="8"/>
      <c r="AT362" s="8"/>
      <c r="AU362" s="8"/>
      <c r="AV362" s="8"/>
      <c r="AW362" s="8"/>
      <c r="AX362" s="8"/>
      <c r="AY362" s="8"/>
      <c r="AZ362" s="8"/>
      <c r="BA362" s="8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  <c r="BN362" s="8"/>
      <c r="BO362" s="8"/>
      <c r="BP362" s="8"/>
      <c r="BQ362" s="8"/>
      <c r="BR362" s="8"/>
      <c r="BS362" s="8"/>
      <c r="BT362" s="8"/>
      <c r="BU362" s="8"/>
      <c r="BV362" s="8"/>
      <c r="BW362" s="8"/>
      <c r="BX362" s="8"/>
      <c r="BY362" s="8"/>
      <c r="BZ362" s="8"/>
      <c r="CA362" s="8"/>
      <c r="CB362" s="8"/>
      <c r="CC362" s="8"/>
      <c r="CD362" s="8"/>
      <c r="CE362" s="8"/>
      <c r="CF362" s="8"/>
    </row>
    <row r="363" spans="1:84" ht="15.75" customHeight="1" x14ac:dyDescent="0.25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27"/>
      <c r="W363" s="27"/>
      <c r="X363" s="27"/>
      <c r="Y363" s="27"/>
      <c r="Z363" s="27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  <c r="AS363" s="8"/>
      <c r="AT363" s="8"/>
      <c r="AU363" s="8"/>
      <c r="AV363" s="8"/>
      <c r="AW363" s="8"/>
      <c r="AX363" s="8"/>
      <c r="AY363" s="8"/>
      <c r="AZ363" s="8"/>
      <c r="BA363" s="8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  <c r="BN363" s="8"/>
      <c r="BO363" s="8"/>
      <c r="BP363" s="8"/>
      <c r="BQ363" s="8"/>
      <c r="BR363" s="8"/>
      <c r="BS363" s="8"/>
      <c r="BT363" s="8"/>
      <c r="BU363" s="8"/>
      <c r="BV363" s="8"/>
      <c r="BW363" s="8"/>
      <c r="BX363" s="8"/>
      <c r="BY363" s="8"/>
      <c r="BZ363" s="8"/>
      <c r="CA363" s="8"/>
      <c r="CB363" s="8"/>
      <c r="CC363" s="8"/>
      <c r="CD363" s="8"/>
      <c r="CE363" s="8"/>
      <c r="CF363" s="8"/>
    </row>
    <row r="364" spans="1:84" ht="15.75" customHeight="1" x14ac:dyDescent="0.25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27"/>
      <c r="W364" s="27"/>
      <c r="X364" s="27"/>
      <c r="Y364" s="27"/>
      <c r="Z364" s="27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  <c r="AQ364" s="8"/>
      <c r="AR364" s="8"/>
      <c r="AS364" s="8"/>
      <c r="AT364" s="8"/>
      <c r="AU364" s="8"/>
      <c r="AV364" s="8"/>
      <c r="AW364" s="8"/>
      <c r="AX364" s="8"/>
      <c r="AY364" s="8"/>
      <c r="AZ364" s="8"/>
      <c r="BA364" s="8"/>
      <c r="BB364" s="8"/>
      <c r="BC364" s="8"/>
      <c r="BD364" s="8"/>
      <c r="BE364" s="8"/>
      <c r="BF364" s="8"/>
      <c r="BG364" s="8"/>
      <c r="BH364" s="8"/>
      <c r="BI364" s="8"/>
      <c r="BJ364" s="8"/>
      <c r="BK364" s="8"/>
      <c r="BL364" s="8"/>
      <c r="BM364" s="8"/>
      <c r="BN364" s="8"/>
      <c r="BO364" s="8"/>
      <c r="BP364" s="8"/>
      <c r="BQ364" s="8"/>
      <c r="BR364" s="8"/>
      <c r="BS364" s="8"/>
      <c r="BT364" s="8"/>
      <c r="BU364" s="8"/>
      <c r="BV364" s="8"/>
      <c r="BW364" s="8"/>
      <c r="BX364" s="8"/>
      <c r="BY364" s="8"/>
      <c r="BZ364" s="8"/>
      <c r="CA364" s="8"/>
      <c r="CB364" s="8"/>
      <c r="CC364" s="8"/>
      <c r="CD364" s="8"/>
      <c r="CE364" s="8"/>
      <c r="CF364" s="8"/>
    </row>
    <row r="365" spans="1:84" ht="15.75" customHeight="1" x14ac:dyDescent="0.25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27"/>
      <c r="W365" s="27"/>
      <c r="X365" s="27"/>
      <c r="Y365" s="27"/>
      <c r="Z365" s="27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  <c r="AQ365" s="8"/>
      <c r="AR365" s="8"/>
      <c r="AS365" s="8"/>
      <c r="AT365" s="8"/>
      <c r="AU365" s="8"/>
      <c r="AV365" s="8"/>
      <c r="AW365" s="8"/>
      <c r="AX365" s="8"/>
      <c r="AY365" s="8"/>
      <c r="AZ365" s="8"/>
      <c r="BA365" s="8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  <c r="BN365" s="8"/>
      <c r="BO365" s="8"/>
      <c r="BP365" s="8"/>
      <c r="BQ365" s="8"/>
      <c r="BR365" s="8"/>
      <c r="BS365" s="8"/>
      <c r="BT365" s="8"/>
      <c r="BU365" s="8"/>
      <c r="BV365" s="8"/>
      <c r="BW365" s="8"/>
      <c r="BX365" s="8"/>
      <c r="BY365" s="8"/>
      <c r="BZ365" s="8"/>
      <c r="CA365" s="8"/>
      <c r="CB365" s="8"/>
      <c r="CC365" s="8"/>
      <c r="CD365" s="8"/>
      <c r="CE365" s="8"/>
      <c r="CF365" s="8"/>
    </row>
    <row r="366" spans="1:84" ht="15.75" customHeight="1" x14ac:dyDescent="0.25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27"/>
      <c r="W366" s="27"/>
      <c r="X366" s="27"/>
      <c r="Y366" s="27"/>
      <c r="Z366" s="27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  <c r="AS366" s="8"/>
      <c r="AT366" s="8"/>
      <c r="AU366" s="8"/>
      <c r="AV366" s="8"/>
      <c r="AW366" s="8"/>
      <c r="AX366" s="8"/>
      <c r="AY366" s="8"/>
      <c r="AZ366" s="8"/>
      <c r="BA366" s="8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  <c r="BN366" s="8"/>
      <c r="BO366" s="8"/>
      <c r="BP366" s="8"/>
      <c r="BQ366" s="8"/>
      <c r="BR366" s="8"/>
      <c r="BS366" s="8"/>
      <c r="BT366" s="8"/>
      <c r="BU366" s="8"/>
      <c r="BV366" s="8"/>
      <c r="BW366" s="8"/>
      <c r="BX366" s="8"/>
      <c r="BY366" s="8"/>
      <c r="BZ366" s="8"/>
      <c r="CA366" s="8"/>
      <c r="CB366" s="8"/>
      <c r="CC366" s="8"/>
      <c r="CD366" s="8"/>
      <c r="CE366" s="8"/>
      <c r="CF366" s="8"/>
    </row>
    <row r="367" spans="1:84" ht="15.75" customHeight="1" x14ac:dyDescent="0.25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27"/>
      <c r="W367" s="27"/>
      <c r="X367" s="27"/>
      <c r="Y367" s="27"/>
      <c r="Z367" s="27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  <c r="AT367" s="8"/>
      <c r="AU367" s="8"/>
      <c r="AV367" s="8"/>
      <c r="AW367" s="8"/>
      <c r="AX367" s="8"/>
      <c r="AY367" s="8"/>
      <c r="AZ367" s="8"/>
      <c r="BA367" s="8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  <c r="BN367" s="8"/>
      <c r="BO367" s="8"/>
      <c r="BP367" s="8"/>
      <c r="BQ367" s="8"/>
      <c r="BR367" s="8"/>
      <c r="BS367" s="8"/>
      <c r="BT367" s="8"/>
      <c r="BU367" s="8"/>
      <c r="BV367" s="8"/>
      <c r="BW367" s="8"/>
      <c r="BX367" s="8"/>
      <c r="BY367" s="8"/>
      <c r="BZ367" s="8"/>
      <c r="CA367" s="8"/>
      <c r="CB367" s="8"/>
      <c r="CC367" s="8"/>
      <c r="CD367" s="8"/>
      <c r="CE367" s="8"/>
      <c r="CF367" s="8"/>
    </row>
    <row r="368" spans="1:84" ht="15.75" customHeight="1" x14ac:dyDescent="0.25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27"/>
      <c r="W368" s="27"/>
      <c r="X368" s="27"/>
      <c r="Y368" s="27"/>
      <c r="Z368" s="27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  <c r="AS368" s="8"/>
      <c r="AT368" s="8"/>
      <c r="AU368" s="8"/>
      <c r="AV368" s="8"/>
      <c r="AW368" s="8"/>
      <c r="AX368" s="8"/>
      <c r="AY368" s="8"/>
      <c r="AZ368" s="8"/>
      <c r="BA368" s="8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  <c r="BN368" s="8"/>
      <c r="BO368" s="8"/>
      <c r="BP368" s="8"/>
      <c r="BQ368" s="8"/>
      <c r="BR368" s="8"/>
      <c r="BS368" s="8"/>
      <c r="BT368" s="8"/>
      <c r="BU368" s="8"/>
      <c r="BV368" s="8"/>
      <c r="BW368" s="8"/>
      <c r="BX368" s="8"/>
      <c r="BY368" s="8"/>
      <c r="BZ368" s="8"/>
      <c r="CA368" s="8"/>
      <c r="CB368" s="8"/>
      <c r="CC368" s="8"/>
      <c r="CD368" s="8"/>
      <c r="CE368" s="8"/>
      <c r="CF368" s="8"/>
    </row>
    <row r="369" spans="1:84" ht="15.75" customHeight="1" x14ac:dyDescent="0.25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27"/>
      <c r="W369" s="27"/>
      <c r="X369" s="27"/>
      <c r="Y369" s="27"/>
      <c r="Z369" s="27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  <c r="AN369" s="8"/>
      <c r="AO369" s="8"/>
      <c r="AP369" s="8"/>
      <c r="AQ369" s="8"/>
      <c r="AR369" s="8"/>
      <c r="AS369" s="8"/>
      <c r="AT369" s="8"/>
      <c r="AU369" s="8"/>
      <c r="AV369" s="8"/>
      <c r="AW369" s="8"/>
      <c r="AX369" s="8"/>
      <c r="AY369" s="8"/>
      <c r="AZ369" s="8"/>
      <c r="BA369" s="8"/>
      <c r="BB369" s="8"/>
      <c r="BC369" s="8"/>
      <c r="BD369" s="8"/>
      <c r="BE369" s="8"/>
      <c r="BF369" s="8"/>
      <c r="BG369" s="8"/>
      <c r="BH369" s="8"/>
      <c r="BI369" s="8"/>
      <c r="BJ369" s="8"/>
      <c r="BK369" s="8"/>
      <c r="BL369" s="8"/>
      <c r="BM369" s="8"/>
      <c r="BN369" s="8"/>
      <c r="BO369" s="8"/>
      <c r="BP369" s="8"/>
      <c r="BQ369" s="8"/>
      <c r="BR369" s="8"/>
      <c r="BS369" s="8"/>
      <c r="BT369" s="8"/>
      <c r="BU369" s="8"/>
      <c r="BV369" s="8"/>
      <c r="BW369" s="8"/>
      <c r="BX369" s="8"/>
      <c r="BY369" s="8"/>
      <c r="BZ369" s="8"/>
      <c r="CA369" s="8"/>
      <c r="CB369" s="8"/>
      <c r="CC369" s="8"/>
      <c r="CD369" s="8"/>
      <c r="CE369" s="8"/>
      <c r="CF369" s="8"/>
    </row>
    <row r="370" spans="1:84" ht="15.75" customHeight="1" x14ac:dyDescent="0.25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27"/>
      <c r="W370" s="27"/>
      <c r="X370" s="27"/>
      <c r="Y370" s="27"/>
      <c r="Z370" s="27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  <c r="AO370" s="8"/>
      <c r="AP370" s="8"/>
      <c r="AQ370" s="8"/>
      <c r="AR370" s="8"/>
      <c r="AS370" s="8"/>
      <c r="AT370" s="8"/>
      <c r="AU370" s="8"/>
      <c r="AV370" s="8"/>
      <c r="AW370" s="8"/>
      <c r="AX370" s="8"/>
      <c r="AY370" s="8"/>
      <c r="AZ370" s="8"/>
      <c r="BA370" s="8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  <c r="BN370" s="8"/>
      <c r="BO370" s="8"/>
      <c r="BP370" s="8"/>
      <c r="BQ370" s="8"/>
      <c r="BR370" s="8"/>
      <c r="BS370" s="8"/>
      <c r="BT370" s="8"/>
      <c r="BU370" s="8"/>
      <c r="BV370" s="8"/>
      <c r="BW370" s="8"/>
      <c r="BX370" s="8"/>
      <c r="BY370" s="8"/>
      <c r="BZ370" s="8"/>
      <c r="CA370" s="8"/>
      <c r="CB370" s="8"/>
      <c r="CC370" s="8"/>
      <c r="CD370" s="8"/>
      <c r="CE370" s="8"/>
      <c r="CF370" s="8"/>
    </row>
    <row r="371" spans="1:84" ht="15.75" customHeight="1" x14ac:dyDescent="0.25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27"/>
      <c r="W371" s="27"/>
      <c r="X371" s="27"/>
      <c r="Y371" s="27"/>
      <c r="Z371" s="27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  <c r="AQ371" s="8"/>
      <c r="AR371" s="8"/>
      <c r="AS371" s="8"/>
      <c r="AT371" s="8"/>
      <c r="AU371" s="8"/>
      <c r="AV371" s="8"/>
      <c r="AW371" s="8"/>
      <c r="AX371" s="8"/>
      <c r="AY371" s="8"/>
      <c r="AZ371" s="8"/>
      <c r="BA371" s="8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8"/>
      <c r="BM371" s="8"/>
      <c r="BN371" s="8"/>
      <c r="BO371" s="8"/>
      <c r="BP371" s="8"/>
      <c r="BQ371" s="8"/>
      <c r="BR371" s="8"/>
      <c r="BS371" s="8"/>
      <c r="BT371" s="8"/>
      <c r="BU371" s="8"/>
      <c r="BV371" s="8"/>
      <c r="BW371" s="8"/>
      <c r="BX371" s="8"/>
      <c r="BY371" s="8"/>
      <c r="BZ371" s="8"/>
      <c r="CA371" s="8"/>
      <c r="CB371" s="8"/>
      <c r="CC371" s="8"/>
      <c r="CD371" s="8"/>
      <c r="CE371" s="8"/>
      <c r="CF371" s="8"/>
    </row>
    <row r="372" spans="1:84" ht="15.75" customHeight="1" x14ac:dyDescent="0.25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27"/>
      <c r="W372" s="27"/>
      <c r="X372" s="27"/>
      <c r="Y372" s="27"/>
      <c r="Z372" s="27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  <c r="AO372" s="8"/>
      <c r="AP372" s="8"/>
      <c r="AQ372" s="8"/>
      <c r="AR372" s="8"/>
      <c r="AS372" s="8"/>
      <c r="AT372" s="8"/>
      <c r="AU372" s="8"/>
      <c r="AV372" s="8"/>
      <c r="AW372" s="8"/>
      <c r="AX372" s="8"/>
      <c r="AY372" s="8"/>
      <c r="AZ372" s="8"/>
      <c r="BA372" s="8"/>
      <c r="BB372" s="8"/>
      <c r="BC372" s="8"/>
      <c r="BD372" s="8"/>
      <c r="BE372" s="8"/>
      <c r="BF372" s="8"/>
      <c r="BG372" s="8"/>
      <c r="BH372" s="8"/>
      <c r="BI372" s="8"/>
      <c r="BJ372" s="8"/>
      <c r="BK372" s="8"/>
      <c r="BL372" s="8"/>
      <c r="BM372" s="8"/>
      <c r="BN372" s="8"/>
      <c r="BO372" s="8"/>
      <c r="BP372" s="8"/>
      <c r="BQ372" s="8"/>
      <c r="BR372" s="8"/>
      <c r="BS372" s="8"/>
      <c r="BT372" s="8"/>
      <c r="BU372" s="8"/>
      <c r="BV372" s="8"/>
      <c r="BW372" s="8"/>
      <c r="BX372" s="8"/>
      <c r="BY372" s="8"/>
      <c r="BZ372" s="8"/>
      <c r="CA372" s="8"/>
      <c r="CB372" s="8"/>
      <c r="CC372" s="8"/>
      <c r="CD372" s="8"/>
      <c r="CE372" s="8"/>
      <c r="CF372" s="8"/>
    </row>
    <row r="373" spans="1:84" ht="15.75" customHeight="1" x14ac:dyDescent="0.25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27"/>
      <c r="W373" s="27"/>
      <c r="X373" s="27"/>
      <c r="Y373" s="27"/>
      <c r="Z373" s="27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  <c r="AO373" s="8"/>
      <c r="AP373" s="8"/>
      <c r="AQ373" s="8"/>
      <c r="AR373" s="8"/>
      <c r="AS373" s="8"/>
      <c r="AT373" s="8"/>
      <c r="AU373" s="8"/>
      <c r="AV373" s="8"/>
      <c r="AW373" s="8"/>
      <c r="AX373" s="8"/>
      <c r="AY373" s="8"/>
      <c r="AZ373" s="8"/>
      <c r="BA373" s="8"/>
      <c r="BB373" s="8"/>
      <c r="BC373" s="8"/>
      <c r="BD373" s="8"/>
      <c r="BE373" s="8"/>
      <c r="BF373" s="8"/>
      <c r="BG373" s="8"/>
      <c r="BH373" s="8"/>
      <c r="BI373" s="8"/>
      <c r="BJ373" s="8"/>
      <c r="BK373" s="8"/>
      <c r="BL373" s="8"/>
      <c r="BM373" s="8"/>
      <c r="BN373" s="8"/>
      <c r="BO373" s="8"/>
      <c r="BP373" s="8"/>
      <c r="BQ373" s="8"/>
      <c r="BR373" s="8"/>
      <c r="BS373" s="8"/>
      <c r="BT373" s="8"/>
      <c r="BU373" s="8"/>
      <c r="BV373" s="8"/>
      <c r="BW373" s="8"/>
      <c r="BX373" s="8"/>
      <c r="BY373" s="8"/>
      <c r="BZ373" s="8"/>
      <c r="CA373" s="8"/>
      <c r="CB373" s="8"/>
      <c r="CC373" s="8"/>
      <c r="CD373" s="8"/>
      <c r="CE373" s="8"/>
      <c r="CF373" s="8"/>
    </row>
    <row r="374" spans="1:84" ht="15.75" customHeight="1" x14ac:dyDescent="0.25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27"/>
      <c r="W374" s="27"/>
      <c r="X374" s="27"/>
      <c r="Y374" s="27"/>
      <c r="Z374" s="27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  <c r="AN374" s="8"/>
      <c r="AO374" s="8"/>
      <c r="AP374" s="8"/>
      <c r="AQ374" s="8"/>
      <c r="AR374" s="8"/>
      <c r="AS374" s="8"/>
      <c r="AT374" s="8"/>
      <c r="AU374" s="8"/>
      <c r="AV374" s="8"/>
      <c r="AW374" s="8"/>
      <c r="AX374" s="8"/>
      <c r="AY374" s="8"/>
      <c r="AZ374" s="8"/>
      <c r="BA374" s="8"/>
      <c r="BB374" s="8"/>
      <c r="BC374" s="8"/>
      <c r="BD374" s="8"/>
      <c r="BE374" s="8"/>
      <c r="BF374" s="8"/>
      <c r="BG374" s="8"/>
      <c r="BH374" s="8"/>
      <c r="BI374" s="8"/>
      <c r="BJ374" s="8"/>
      <c r="BK374" s="8"/>
      <c r="BL374" s="8"/>
      <c r="BM374" s="8"/>
      <c r="BN374" s="8"/>
      <c r="BO374" s="8"/>
      <c r="BP374" s="8"/>
      <c r="BQ374" s="8"/>
      <c r="BR374" s="8"/>
      <c r="BS374" s="8"/>
      <c r="BT374" s="8"/>
      <c r="BU374" s="8"/>
      <c r="BV374" s="8"/>
      <c r="BW374" s="8"/>
      <c r="BX374" s="8"/>
      <c r="BY374" s="8"/>
      <c r="BZ374" s="8"/>
      <c r="CA374" s="8"/>
      <c r="CB374" s="8"/>
      <c r="CC374" s="8"/>
      <c r="CD374" s="8"/>
      <c r="CE374" s="8"/>
      <c r="CF374" s="8"/>
    </row>
    <row r="375" spans="1:84" ht="15.75" customHeight="1" x14ac:dyDescent="0.25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27"/>
      <c r="W375" s="27"/>
      <c r="X375" s="27"/>
      <c r="Y375" s="27"/>
      <c r="Z375" s="27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  <c r="AN375" s="8"/>
      <c r="AO375" s="8"/>
      <c r="AP375" s="8"/>
      <c r="AQ375" s="8"/>
      <c r="AR375" s="8"/>
      <c r="AS375" s="8"/>
      <c r="AT375" s="8"/>
      <c r="AU375" s="8"/>
      <c r="AV375" s="8"/>
      <c r="AW375" s="8"/>
      <c r="AX375" s="8"/>
      <c r="AY375" s="8"/>
      <c r="AZ375" s="8"/>
      <c r="BA375" s="8"/>
      <c r="BB375" s="8"/>
      <c r="BC375" s="8"/>
      <c r="BD375" s="8"/>
      <c r="BE375" s="8"/>
      <c r="BF375" s="8"/>
      <c r="BG375" s="8"/>
      <c r="BH375" s="8"/>
      <c r="BI375" s="8"/>
      <c r="BJ375" s="8"/>
      <c r="BK375" s="8"/>
      <c r="BL375" s="8"/>
      <c r="BM375" s="8"/>
      <c r="BN375" s="8"/>
      <c r="BO375" s="8"/>
      <c r="BP375" s="8"/>
      <c r="BQ375" s="8"/>
      <c r="BR375" s="8"/>
      <c r="BS375" s="8"/>
      <c r="BT375" s="8"/>
      <c r="BU375" s="8"/>
      <c r="BV375" s="8"/>
      <c r="BW375" s="8"/>
      <c r="BX375" s="8"/>
      <c r="BY375" s="8"/>
      <c r="BZ375" s="8"/>
      <c r="CA375" s="8"/>
      <c r="CB375" s="8"/>
      <c r="CC375" s="8"/>
      <c r="CD375" s="8"/>
      <c r="CE375" s="8"/>
      <c r="CF375" s="8"/>
    </row>
    <row r="376" spans="1:84" ht="15.75" customHeight="1" x14ac:dyDescent="0.25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27"/>
      <c r="W376" s="27"/>
      <c r="X376" s="27"/>
      <c r="Y376" s="27"/>
      <c r="Z376" s="27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  <c r="AN376" s="8"/>
      <c r="AO376" s="8"/>
      <c r="AP376" s="8"/>
      <c r="AQ376" s="8"/>
      <c r="AR376" s="8"/>
      <c r="AS376" s="8"/>
      <c r="AT376" s="8"/>
      <c r="AU376" s="8"/>
      <c r="AV376" s="8"/>
      <c r="AW376" s="8"/>
      <c r="AX376" s="8"/>
      <c r="AY376" s="8"/>
      <c r="AZ376" s="8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  <c r="BN376" s="8"/>
      <c r="BO376" s="8"/>
      <c r="BP376" s="8"/>
      <c r="BQ376" s="8"/>
      <c r="BR376" s="8"/>
      <c r="BS376" s="8"/>
      <c r="BT376" s="8"/>
      <c r="BU376" s="8"/>
      <c r="BV376" s="8"/>
      <c r="BW376" s="8"/>
      <c r="BX376" s="8"/>
      <c r="BY376" s="8"/>
      <c r="BZ376" s="8"/>
      <c r="CA376" s="8"/>
      <c r="CB376" s="8"/>
      <c r="CC376" s="8"/>
      <c r="CD376" s="8"/>
      <c r="CE376" s="8"/>
      <c r="CF376" s="8"/>
    </row>
    <row r="377" spans="1:84" ht="15.75" customHeight="1" x14ac:dyDescent="0.25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27"/>
      <c r="W377" s="27"/>
      <c r="X377" s="27"/>
      <c r="Y377" s="27"/>
      <c r="Z377" s="27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  <c r="AN377" s="8"/>
      <c r="AO377" s="8"/>
      <c r="AP377" s="8"/>
      <c r="AQ377" s="8"/>
      <c r="AR377" s="8"/>
      <c r="AS377" s="8"/>
      <c r="AT377" s="8"/>
      <c r="AU377" s="8"/>
      <c r="AV377" s="8"/>
      <c r="AW377" s="8"/>
      <c r="AX377" s="8"/>
      <c r="AY377" s="8"/>
      <c r="AZ377" s="8"/>
      <c r="BA377" s="8"/>
      <c r="BB377" s="8"/>
      <c r="BC377" s="8"/>
      <c r="BD377" s="8"/>
      <c r="BE377" s="8"/>
      <c r="BF377" s="8"/>
      <c r="BG377" s="8"/>
      <c r="BH377" s="8"/>
      <c r="BI377" s="8"/>
      <c r="BJ377" s="8"/>
      <c r="BK377" s="8"/>
      <c r="BL377" s="8"/>
      <c r="BM377" s="8"/>
      <c r="BN377" s="8"/>
      <c r="BO377" s="8"/>
      <c r="BP377" s="8"/>
      <c r="BQ377" s="8"/>
      <c r="BR377" s="8"/>
      <c r="BS377" s="8"/>
      <c r="BT377" s="8"/>
      <c r="BU377" s="8"/>
      <c r="BV377" s="8"/>
      <c r="BW377" s="8"/>
      <c r="BX377" s="8"/>
      <c r="BY377" s="8"/>
      <c r="BZ377" s="8"/>
      <c r="CA377" s="8"/>
      <c r="CB377" s="8"/>
      <c r="CC377" s="8"/>
      <c r="CD377" s="8"/>
      <c r="CE377" s="8"/>
      <c r="CF377" s="8"/>
    </row>
    <row r="378" spans="1:84" ht="15.75" customHeight="1" x14ac:dyDescent="0.25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27"/>
      <c r="W378" s="27"/>
      <c r="X378" s="27"/>
      <c r="Y378" s="27"/>
      <c r="Z378" s="27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  <c r="AN378" s="8"/>
      <c r="AO378" s="8"/>
      <c r="AP378" s="8"/>
      <c r="AQ378" s="8"/>
      <c r="AR378" s="8"/>
      <c r="AS378" s="8"/>
      <c r="AT378" s="8"/>
      <c r="AU378" s="8"/>
      <c r="AV378" s="8"/>
      <c r="AW378" s="8"/>
      <c r="AX378" s="8"/>
      <c r="AY378" s="8"/>
      <c r="AZ378" s="8"/>
      <c r="BA378" s="8"/>
      <c r="BB378" s="8"/>
      <c r="BC378" s="8"/>
      <c r="BD378" s="8"/>
      <c r="BE378" s="8"/>
      <c r="BF378" s="8"/>
      <c r="BG378" s="8"/>
      <c r="BH378" s="8"/>
      <c r="BI378" s="8"/>
      <c r="BJ378" s="8"/>
      <c r="BK378" s="8"/>
      <c r="BL378" s="8"/>
      <c r="BM378" s="8"/>
      <c r="BN378" s="8"/>
      <c r="BO378" s="8"/>
      <c r="BP378" s="8"/>
      <c r="BQ378" s="8"/>
      <c r="BR378" s="8"/>
      <c r="BS378" s="8"/>
      <c r="BT378" s="8"/>
      <c r="BU378" s="8"/>
      <c r="BV378" s="8"/>
      <c r="BW378" s="8"/>
      <c r="BX378" s="8"/>
      <c r="BY378" s="8"/>
      <c r="BZ378" s="8"/>
      <c r="CA378" s="8"/>
      <c r="CB378" s="8"/>
      <c r="CC378" s="8"/>
      <c r="CD378" s="8"/>
      <c r="CE378" s="8"/>
      <c r="CF378" s="8"/>
    </row>
    <row r="379" spans="1:84" ht="15.75" customHeight="1" x14ac:dyDescent="0.25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27"/>
      <c r="W379" s="27"/>
      <c r="X379" s="27"/>
      <c r="Y379" s="27"/>
      <c r="Z379" s="27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  <c r="AM379" s="8"/>
      <c r="AN379" s="8"/>
      <c r="AO379" s="8"/>
      <c r="AP379" s="8"/>
      <c r="AQ379" s="8"/>
      <c r="AR379" s="8"/>
      <c r="AS379" s="8"/>
      <c r="AT379" s="8"/>
      <c r="AU379" s="8"/>
      <c r="AV379" s="8"/>
      <c r="AW379" s="8"/>
      <c r="AX379" s="8"/>
      <c r="AY379" s="8"/>
      <c r="AZ379" s="8"/>
      <c r="BA379" s="8"/>
      <c r="BB379" s="8"/>
      <c r="BC379" s="8"/>
      <c r="BD379" s="8"/>
      <c r="BE379" s="8"/>
      <c r="BF379" s="8"/>
      <c r="BG379" s="8"/>
      <c r="BH379" s="8"/>
      <c r="BI379" s="8"/>
      <c r="BJ379" s="8"/>
      <c r="BK379" s="8"/>
      <c r="BL379" s="8"/>
      <c r="BM379" s="8"/>
      <c r="BN379" s="8"/>
      <c r="BO379" s="8"/>
      <c r="BP379" s="8"/>
      <c r="BQ379" s="8"/>
      <c r="BR379" s="8"/>
      <c r="BS379" s="8"/>
      <c r="BT379" s="8"/>
      <c r="BU379" s="8"/>
      <c r="BV379" s="8"/>
      <c r="BW379" s="8"/>
      <c r="BX379" s="8"/>
      <c r="BY379" s="8"/>
      <c r="BZ379" s="8"/>
      <c r="CA379" s="8"/>
      <c r="CB379" s="8"/>
      <c r="CC379" s="8"/>
      <c r="CD379" s="8"/>
      <c r="CE379" s="8"/>
      <c r="CF379" s="8"/>
    </row>
    <row r="380" spans="1:84" ht="15.75" customHeight="1" x14ac:dyDescent="0.25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27"/>
      <c r="W380" s="27"/>
      <c r="X380" s="27"/>
      <c r="Y380" s="27"/>
      <c r="Z380" s="27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  <c r="AN380" s="8"/>
      <c r="AO380" s="8"/>
      <c r="AP380" s="8"/>
      <c r="AQ380" s="8"/>
      <c r="AR380" s="8"/>
      <c r="AS380" s="8"/>
      <c r="AT380" s="8"/>
      <c r="AU380" s="8"/>
      <c r="AV380" s="8"/>
      <c r="AW380" s="8"/>
      <c r="AX380" s="8"/>
      <c r="AY380" s="8"/>
      <c r="AZ380" s="8"/>
      <c r="BA380" s="8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  <c r="BN380" s="8"/>
      <c r="BO380" s="8"/>
      <c r="BP380" s="8"/>
      <c r="BQ380" s="8"/>
      <c r="BR380" s="8"/>
      <c r="BS380" s="8"/>
      <c r="BT380" s="8"/>
      <c r="BU380" s="8"/>
      <c r="BV380" s="8"/>
      <c r="BW380" s="8"/>
      <c r="BX380" s="8"/>
      <c r="BY380" s="8"/>
      <c r="BZ380" s="8"/>
      <c r="CA380" s="8"/>
      <c r="CB380" s="8"/>
      <c r="CC380" s="8"/>
      <c r="CD380" s="8"/>
      <c r="CE380" s="8"/>
      <c r="CF380" s="8"/>
    </row>
    <row r="381" spans="1:84" ht="15.75" customHeight="1" x14ac:dyDescent="0.25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27"/>
      <c r="W381" s="27"/>
      <c r="X381" s="27"/>
      <c r="Y381" s="27"/>
      <c r="Z381" s="27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  <c r="AN381" s="8"/>
      <c r="AO381" s="8"/>
      <c r="AP381" s="8"/>
      <c r="AQ381" s="8"/>
      <c r="AR381" s="8"/>
      <c r="AS381" s="8"/>
      <c r="AT381" s="8"/>
      <c r="AU381" s="8"/>
      <c r="AV381" s="8"/>
      <c r="AW381" s="8"/>
      <c r="AX381" s="8"/>
      <c r="AY381" s="8"/>
      <c r="AZ381" s="8"/>
      <c r="BA381" s="8"/>
      <c r="BB381" s="8"/>
      <c r="BC381" s="8"/>
      <c r="BD381" s="8"/>
      <c r="BE381" s="8"/>
      <c r="BF381" s="8"/>
      <c r="BG381" s="8"/>
      <c r="BH381" s="8"/>
      <c r="BI381" s="8"/>
      <c r="BJ381" s="8"/>
      <c r="BK381" s="8"/>
      <c r="BL381" s="8"/>
      <c r="BM381" s="8"/>
      <c r="BN381" s="8"/>
      <c r="BO381" s="8"/>
      <c r="BP381" s="8"/>
      <c r="BQ381" s="8"/>
      <c r="BR381" s="8"/>
      <c r="BS381" s="8"/>
      <c r="BT381" s="8"/>
      <c r="BU381" s="8"/>
      <c r="BV381" s="8"/>
      <c r="BW381" s="8"/>
      <c r="BX381" s="8"/>
      <c r="BY381" s="8"/>
      <c r="BZ381" s="8"/>
      <c r="CA381" s="8"/>
      <c r="CB381" s="8"/>
      <c r="CC381" s="8"/>
      <c r="CD381" s="8"/>
      <c r="CE381" s="8"/>
      <c r="CF381" s="8"/>
    </row>
    <row r="382" spans="1:84" ht="15.75" customHeight="1" x14ac:dyDescent="0.25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27"/>
      <c r="W382" s="27"/>
      <c r="X382" s="27"/>
      <c r="Y382" s="27"/>
      <c r="Z382" s="27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  <c r="AN382" s="8"/>
      <c r="AO382" s="8"/>
      <c r="AP382" s="8"/>
      <c r="AQ382" s="8"/>
      <c r="AR382" s="8"/>
      <c r="AS382" s="8"/>
      <c r="AT382" s="8"/>
      <c r="AU382" s="8"/>
      <c r="AV382" s="8"/>
      <c r="AW382" s="8"/>
      <c r="AX382" s="8"/>
      <c r="AY382" s="8"/>
      <c r="AZ382" s="8"/>
      <c r="BA382" s="8"/>
      <c r="BB382" s="8"/>
      <c r="BC382" s="8"/>
      <c r="BD382" s="8"/>
      <c r="BE382" s="8"/>
      <c r="BF382" s="8"/>
      <c r="BG382" s="8"/>
      <c r="BH382" s="8"/>
      <c r="BI382" s="8"/>
      <c r="BJ382" s="8"/>
      <c r="BK382" s="8"/>
      <c r="BL382" s="8"/>
      <c r="BM382" s="8"/>
      <c r="BN382" s="8"/>
      <c r="BO382" s="8"/>
      <c r="BP382" s="8"/>
      <c r="BQ382" s="8"/>
      <c r="BR382" s="8"/>
      <c r="BS382" s="8"/>
      <c r="BT382" s="8"/>
      <c r="BU382" s="8"/>
      <c r="BV382" s="8"/>
      <c r="BW382" s="8"/>
      <c r="BX382" s="8"/>
      <c r="BY382" s="8"/>
      <c r="BZ382" s="8"/>
      <c r="CA382" s="8"/>
      <c r="CB382" s="8"/>
      <c r="CC382" s="8"/>
      <c r="CD382" s="8"/>
      <c r="CE382" s="8"/>
      <c r="CF382" s="8"/>
    </row>
    <row r="383" spans="1:84" ht="15.75" customHeight="1" x14ac:dyDescent="0.25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27"/>
      <c r="W383" s="27"/>
      <c r="X383" s="27"/>
      <c r="Y383" s="27"/>
      <c r="Z383" s="27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  <c r="AN383" s="8"/>
      <c r="AO383" s="8"/>
      <c r="AP383" s="8"/>
      <c r="AQ383" s="8"/>
      <c r="AR383" s="8"/>
      <c r="AS383" s="8"/>
      <c r="AT383" s="8"/>
      <c r="AU383" s="8"/>
      <c r="AV383" s="8"/>
      <c r="AW383" s="8"/>
      <c r="AX383" s="8"/>
      <c r="AY383" s="8"/>
      <c r="AZ383" s="8"/>
      <c r="BA383" s="8"/>
      <c r="BB383" s="8"/>
      <c r="BC383" s="8"/>
      <c r="BD383" s="8"/>
      <c r="BE383" s="8"/>
      <c r="BF383" s="8"/>
      <c r="BG383" s="8"/>
      <c r="BH383" s="8"/>
      <c r="BI383" s="8"/>
      <c r="BJ383" s="8"/>
      <c r="BK383" s="8"/>
      <c r="BL383" s="8"/>
      <c r="BM383" s="8"/>
      <c r="BN383" s="8"/>
      <c r="BO383" s="8"/>
      <c r="BP383" s="8"/>
      <c r="BQ383" s="8"/>
      <c r="BR383" s="8"/>
      <c r="BS383" s="8"/>
      <c r="BT383" s="8"/>
      <c r="BU383" s="8"/>
      <c r="BV383" s="8"/>
      <c r="BW383" s="8"/>
      <c r="BX383" s="8"/>
      <c r="BY383" s="8"/>
      <c r="BZ383" s="8"/>
      <c r="CA383" s="8"/>
      <c r="CB383" s="8"/>
      <c r="CC383" s="8"/>
      <c r="CD383" s="8"/>
      <c r="CE383" s="8"/>
      <c r="CF383" s="8"/>
    </row>
    <row r="384" spans="1:84" ht="15.75" customHeight="1" x14ac:dyDescent="0.25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27"/>
      <c r="W384" s="27"/>
      <c r="X384" s="27"/>
      <c r="Y384" s="27"/>
      <c r="Z384" s="27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  <c r="AM384" s="8"/>
      <c r="AN384" s="8"/>
      <c r="AO384" s="8"/>
      <c r="AP384" s="8"/>
      <c r="AQ384" s="8"/>
      <c r="AR384" s="8"/>
      <c r="AS384" s="8"/>
      <c r="AT384" s="8"/>
      <c r="AU384" s="8"/>
      <c r="AV384" s="8"/>
      <c r="AW384" s="8"/>
      <c r="AX384" s="8"/>
      <c r="AY384" s="8"/>
      <c r="AZ384" s="8"/>
      <c r="BA384" s="8"/>
      <c r="BB384" s="8"/>
      <c r="BC384" s="8"/>
      <c r="BD384" s="8"/>
      <c r="BE384" s="8"/>
      <c r="BF384" s="8"/>
      <c r="BG384" s="8"/>
      <c r="BH384" s="8"/>
      <c r="BI384" s="8"/>
      <c r="BJ384" s="8"/>
      <c r="BK384" s="8"/>
      <c r="BL384" s="8"/>
      <c r="BM384" s="8"/>
      <c r="BN384" s="8"/>
      <c r="BO384" s="8"/>
      <c r="BP384" s="8"/>
      <c r="BQ384" s="8"/>
      <c r="BR384" s="8"/>
      <c r="BS384" s="8"/>
      <c r="BT384" s="8"/>
      <c r="BU384" s="8"/>
      <c r="BV384" s="8"/>
      <c r="BW384" s="8"/>
      <c r="BX384" s="8"/>
      <c r="BY384" s="8"/>
      <c r="BZ384" s="8"/>
      <c r="CA384" s="8"/>
      <c r="CB384" s="8"/>
      <c r="CC384" s="8"/>
      <c r="CD384" s="8"/>
      <c r="CE384" s="8"/>
      <c r="CF384" s="8"/>
    </row>
    <row r="385" spans="1:84" ht="15.75" customHeight="1" x14ac:dyDescent="0.25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27"/>
      <c r="W385" s="27"/>
      <c r="X385" s="27"/>
      <c r="Y385" s="27"/>
      <c r="Z385" s="27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  <c r="AN385" s="8"/>
      <c r="AO385" s="8"/>
      <c r="AP385" s="8"/>
      <c r="AQ385" s="8"/>
      <c r="AR385" s="8"/>
      <c r="AS385" s="8"/>
      <c r="AT385" s="8"/>
      <c r="AU385" s="8"/>
      <c r="AV385" s="8"/>
      <c r="AW385" s="8"/>
      <c r="AX385" s="8"/>
      <c r="AY385" s="8"/>
      <c r="AZ385" s="8"/>
      <c r="BA385" s="8"/>
      <c r="BB385" s="8"/>
      <c r="BC385" s="8"/>
      <c r="BD385" s="8"/>
      <c r="BE385" s="8"/>
      <c r="BF385" s="8"/>
      <c r="BG385" s="8"/>
      <c r="BH385" s="8"/>
      <c r="BI385" s="8"/>
      <c r="BJ385" s="8"/>
      <c r="BK385" s="8"/>
      <c r="BL385" s="8"/>
      <c r="BM385" s="8"/>
      <c r="BN385" s="8"/>
      <c r="BO385" s="8"/>
      <c r="BP385" s="8"/>
      <c r="BQ385" s="8"/>
      <c r="BR385" s="8"/>
      <c r="BS385" s="8"/>
      <c r="BT385" s="8"/>
      <c r="BU385" s="8"/>
      <c r="BV385" s="8"/>
      <c r="BW385" s="8"/>
      <c r="BX385" s="8"/>
      <c r="BY385" s="8"/>
      <c r="BZ385" s="8"/>
      <c r="CA385" s="8"/>
      <c r="CB385" s="8"/>
      <c r="CC385" s="8"/>
      <c r="CD385" s="8"/>
      <c r="CE385" s="8"/>
      <c r="CF385" s="8"/>
    </row>
    <row r="386" spans="1:84" ht="15.75" customHeight="1" x14ac:dyDescent="0.25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27"/>
      <c r="W386" s="27"/>
      <c r="X386" s="27"/>
      <c r="Y386" s="27"/>
      <c r="Z386" s="27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  <c r="AN386" s="8"/>
      <c r="AO386" s="8"/>
      <c r="AP386" s="8"/>
      <c r="AQ386" s="8"/>
      <c r="AR386" s="8"/>
      <c r="AS386" s="8"/>
      <c r="AT386" s="8"/>
      <c r="AU386" s="8"/>
      <c r="AV386" s="8"/>
      <c r="AW386" s="8"/>
      <c r="AX386" s="8"/>
      <c r="AY386" s="8"/>
      <c r="AZ386" s="8"/>
      <c r="BA386" s="8"/>
      <c r="BB386" s="8"/>
      <c r="BC386" s="8"/>
      <c r="BD386" s="8"/>
      <c r="BE386" s="8"/>
      <c r="BF386" s="8"/>
      <c r="BG386" s="8"/>
      <c r="BH386" s="8"/>
      <c r="BI386" s="8"/>
      <c r="BJ386" s="8"/>
      <c r="BK386" s="8"/>
      <c r="BL386" s="8"/>
      <c r="BM386" s="8"/>
      <c r="BN386" s="8"/>
      <c r="BO386" s="8"/>
      <c r="BP386" s="8"/>
      <c r="BQ386" s="8"/>
      <c r="BR386" s="8"/>
      <c r="BS386" s="8"/>
      <c r="BT386" s="8"/>
      <c r="BU386" s="8"/>
      <c r="BV386" s="8"/>
      <c r="BW386" s="8"/>
      <c r="BX386" s="8"/>
      <c r="BY386" s="8"/>
      <c r="BZ386" s="8"/>
      <c r="CA386" s="8"/>
      <c r="CB386" s="8"/>
      <c r="CC386" s="8"/>
      <c r="CD386" s="8"/>
      <c r="CE386" s="8"/>
      <c r="CF386" s="8"/>
    </row>
    <row r="387" spans="1:84" ht="15.75" customHeight="1" x14ac:dyDescent="0.25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27"/>
      <c r="W387" s="27"/>
      <c r="X387" s="27"/>
      <c r="Y387" s="27"/>
      <c r="Z387" s="27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  <c r="AN387" s="8"/>
      <c r="AO387" s="8"/>
      <c r="AP387" s="8"/>
      <c r="AQ387" s="8"/>
      <c r="AR387" s="8"/>
      <c r="AS387" s="8"/>
      <c r="AT387" s="8"/>
      <c r="AU387" s="8"/>
      <c r="AV387" s="8"/>
      <c r="AW387" s="8"/>
      <c r="AX387" s="8"/>
      <c r="AY387" s="8"/>
      <c r="AZ387" s="8"/>
      <c r="BA387" s="8"/>
      <c r="BB387" s="8"/>
      <c r="BC387" s="8"/>
      <c r="BD387" s="8"/>
      <c r="BE387" s="8"/>
      <c r="BF387" s="8"/>
      <c r="BG387" s="8"/>
      <c r="BH387" s="8"/>
      <c r="BI387" s="8"/>
      <c r="BJ387" s="8"/>
      <c r="BK387" s="8"/>
      <c r="BL387" s="8"/>
      <c r="BM387" s="8"/>
      <c r="BN387" s="8"/>
      <c r="BO387" s="8"/>
      <c r="BP387" s="8"/>
      <c r="BQ387" s="8"/>
      <c r="BR387" s="8"/>
      <c r="BS387" s="8"/>
      <c r="BT387" s="8"/>
      <c r="BU387" s="8"/>
      <c r="BV387" s="8"/>
      <c r="BW387" s="8"/>
      <c r="BX387" s="8"/>
      <c r="BY387" s="8"/>
      <c r="BZ387" s="8"/>
      <c r="CA387" s="8"/>
      <c r="CB387" s="8"/>
      <c r="CC387" s="8"/>
      <c r="CD387" s="8"/>
      <c r="CE387" s="8"/>
      <c r="CF387" s="8"/>
    </row>
    <row r="388" spans="1:84" ht="15.75" customHeight="1" x14ac:dyDescent="0.25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27"/>
      <c r="W388" s="27"/>
      <c r="X388" s="27"/>
      <c r="Y388" s="27"/>
      <c r="Z388" s="27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  <c r="AN388" s="8"/>
      <c r="AO388" s="8"/>
      <c r="AP388" s="8"/>
      <c r="AQ388" s="8"/>
      <c r="AR388" s="8"/>
      <c r="AS388" s="8"/>
      <c r="AT388" s="8"/>
      <c r="AU388" s="8"/>
      <c r="AV388" s="8"/>
      <c r="AW388" s="8"/>
      <c r="AX388" s="8"/>
      <c r="AY388" s="8"/>
      <c r="AZ388" s="8"/>
      <c r="BA388" s="8"/>
      <c r="BB388" s="8"/>
      <c r="BC388" s="8"/>
      <c r="BD388" s="8"/>
      <c r="BE388" s="8"/>
      <c r="BF388" s="8"/>
      <c r="BG388" s="8"/>
      <c r="BH388" s="8"/>
      <c r="BI388" s="8"/>
      <c r="BJ388" s="8"/>
      <c r="BK388" s="8"/>
      <c r="BL388" s="8"/>
      <c r="BM388" s="8"/>
      <c r="BN388" s="8"/>
      <c r="BO388" s="8"/>
      <c r="BP388" s="8"/>
      <c r="BQ388" s="8"/>
      <c r="BR388" s="8"/>
      <c r="BS388" s="8"/>
      <c r="BT388" s="8"/>
      <c r="BU388" s="8"/>
      <c r="BV388" s="8"/>
      <c r="BW388" s="8"/>
      <c r="BX388" s="8"/>
      <c r="BY388" s="8"/>
      <c r="BZ388" s="8"/>
      <c r="CA388" s="8"/>
      <c r="CB388" s="8"/>
      <c r="CC388" s="8"/>
      <c r="CD388" s="8"/>
      <c r="CE388" s="8"/>
      <c r="CF388" s="8"/>
    </row>
    <row r="389" spans="1:84" ht="15.75" customHeight="1" x14ac:dyDescent="0.25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27"/>
      <c r="W389" s="27"/>
      <c r="X389" s="27"/>
      <c r="Y389" s="27"/>
      <c r="Z389" s="27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8"/>
      <c r="AM389" s="8"/>
      <c r="AN389" s="8"/>
      <c r="AO389" s="8"/>
      <c r="AP389" s="8"/>
      <c r="AQ389" s="8"/>
      <c r="AR389" s="8"/>
      <c r="AS389" s="8"/>
      <c r="AT389" s="8"/>
      <c r="AU389" s="8"/>
      <c r="AV389" s="8"/>
      <c r="AW389" s="8"/>
      <c r="AX389" s="8"/>
      <c r="AY389" s="8"/>
      <c r="AZ389" s="8"/>
      <c r="BA389" s="8"/>
      <c r="BB389" s="8"/>
      <c r="BC389" s="8"/>
      <c r="BD389" s="8"/>
      <c r="BE389" s="8"/>
      <c r="BF389" s="8"/>
      <c r="BG389" s="8"/>
      <c r="BH389" s="8"/>
      <c r="BI389" s="8"/>
      <c r="BJ389" s="8"/>
      <c r="BK389" s="8"/>
      <c r="BL389" s="8"/>
      <c r="BM389" s="8"/>
      <c r="BN389" s="8"/>
      <c r="BO389" s="8"/>
      <c r="BP389" s="8"/>
      <c r="BQ389" s="8"/>
      <c r="BR389" s="8"/>
      <c r="BS389" s="8"/>
      <c r="BT389" s="8"/>
      <c r="BU389" s="8"/>
      <c r="BV389" s="8"/>
      <c r="BW389" s="8"/>
      <c r="BX389" s="8"/>
      <c r="BY389" s="8"/>
      <c r="BZ389" s="8"/>
      <c r="CA389" s="8"/>
      <c r="CB389" s="8"/>
      <c r="CC389" s="8"/>
      <c r="CD389" s="8"/>
      <c r="CE389" s="8"/>
      <c r="CF389" s="8"/>
    </row>
    <row r="390" spans="1:84" ht="15.75" customHeight="1" x14ac:dyDescent="0.25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27"/>
      <c r="W390" s="27"/>
      <c r="X390" s="27"/>
      <c r="Y390" s="27"/>
      <c r="Z390" s="27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  <c r="AN390" s="8"/>
      <c r="AO390" s="8"/>
      <c r="AP390" s="8"/>
      <c r="AQ390" s="8"/>
      <c r="AR390" s="8"/>
      <c r="AS390" s="8"/>
      <c r="AT390" s="8"/>
      <c r="AU390" s="8"/>
      <c r="AV390" s="8"/>
      <c r="AW390" s="8"/>
      <c r="AX390" s="8"/>
      <c r="AY390" s="8"/>
      <c r="AZ390" s="8"/>
      <c r="BA390" s="8"/>
      <c r="BB390" s="8"/>
      <c r="BC390" s="8"/>
      <c r="BD390" s="8"/>
      <c r="BE390" s="8"/>
      <c r="BF390" s="8"/>
      <c r="BG390" s="8"/>
      <c r="BH390" s="8"/>
      <c r="BI390" s="8"/>
      <c r="BJ390" s="8"/>
      <c r="BK390" s="8"/>
      <c r="BL390" s="8"/>
      <c r="BM390" s="8"/>
      <c r="BN390" s="8"/>
      <c r="BO390" s="8"/>
      <c r="BP390" s="8"/>
      <c r="BQ390" s="8"/>
      <c r="BR390" s="8"/>
      <c r="BS390" s="8"/>
      <c r="BT390" s="8"/>
      <c r="BU390" s="8"/>
      <c r="BV390" s="8"/>
      <c r="BW390" s="8"/>
      <c r="BX390" s="8"/>
      <c r="BY390" s="8"/>
      <c r="BZ390" s="8"/>
      <c r="CA390" s="8"/>
      <c r="CB390" s="8"/>
      <c r="CC390" s="8"/>
      <c r="CD390" s="8"/>
      <c r="CE390" s="8"/>
      <c r="CF390" s="8"/>
    </row>
    <row r="391" spans="1:84" ht="15.75" customHeight="1" x14ac:dyDescent="0.25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27"/>
      <c r="W391" s="27"/>
      <c r="X391" s="27"/>
      <c r="Y391" s="27"/>
      <c r="Z391" s="27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  <c r="AN391" s="8"/>
      <c r="AO391" s="8"/>
      <c r="AP391" s="8"/>
      <c r="AQ391" s="8"/>
      <c r="AR391" s="8"/>
      <c r="AS391" s="8"/>
      <c r="AT391" s="8"/>
      <c r="AU391" s="8"/>
      <c r="AV391" s="8"/>
      <c r="AW391" s="8"/>
      <c r="AX391" s="8"/>
      <c r="AY391" s="8"/>
      <c r="AZ391" s="8"/>
      <c r="BA391" s="8"/>
      <c r="BB391" s="8"/>
      <c r="BC391" s="8"/>
      <c r="BD391" s="8"/>
      <c r="BE391" s="8"/>
      <c r="BF391" s="8"/>
      <c r="BG391" s="8"/>
      <c r="BH391" s="8"/>
      <c r="BI391" s="8"/>
      <c r="BJ391" s="8"/>
      <c r="BK391" s="8"/>
      <c r="BL391" s="8"/>
      <c r="BM391" s="8"/>
      <c r="BN391" s="8"/>
      <c r="BO391" s="8"/>
      <c r="BP391" s="8"/>
      <c r="BQ391" s="8"/>
      <c r="BR391" s="8"/>
      <c r="BS391" s="8"/>
      <c r="BT391" s="8"/>
      <c r="BU391" s="8"/>
      <c r="BV391" s="8"/>
      <c r="BW391" s="8"/>
      <c r="BX391" s="8"/>
      <c r="BY391" s="8"/>
      <c r="BZ391" s="8"/>
      <c r="CA391" s="8"/>
      <c r="CB391" s="8"/>
      <c r="CC391" s="8"/>
      <c r="CD391" s="8"/>
      <c r="CE391" s="8"/>
      <c r="CF391" s="8"/>
    </row>
    <row r="392" spans="1:84" ht="15.75" customHeight="1" x14ac:dyDescent="0.25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27"/>
      <c r="W392" s="27"/>
      <c r="X392" s="27"/>
      <c r="Y392" s="27"/>
      <c r="Z392" s="27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  <c r="AN392" s="8"/>
      <c r="AO392" s="8"/>
      <c r="AP392" s="8"/>
      <c r="AQ392" s="8"/>
      <c r="AR392" s="8"/>
      <c r="AS392" s="8"/>
      <c r="AT392" s="8"/>
      <c r="AU392" s="8"/>
      <c r="AV392" s="8"/>
      <c r="AW392" s="8"/>
      <c r="AX392" s="8"/>
      <c r="AY392" s="8"/>
      <c r="AZ392" s="8"/>
      <c r="BA392" s="8"/>
      <c r="BB392" s="8"/>
      <c r="BC392" s="8"/>
      <c r="BD392" s="8"/>
      <c r="BE392" s="8"/>
      <c r="BF392" s="8"/>
      <c r="BG392" s="8"/>
      <c r="BH392" s="8"/>
      <c r="BI392" s="8"/>
      <c r="BJ392" s="8"/>
      <c r="BK392" s="8"/>
      <c r="BL392" s="8"/>
      <c r="BM392" s="8"/>
      <c r="BN392" s="8"/>
      <c r="BO392" s="8"/>
      <c r="BP392" s="8"/>
      <c r="BQ392" s="8"/>
      <c r="BR392" s="8"/>
      <c r="BS392" s="8"/>
      <c r="BT392" s="8"/>
      <c r="BU392" s="8"/>
      <c r="BV392" s="8"/>
      <c r="BW392" s="8"/>
      <c r="BX392" s="8"/>
      <c r="BY392" s="8"/>
      <c r="BZ392" s="8"/>
      <c r="CA392" s="8"/>
      <c r="CB392" s="8"/>
      <c r="CC392" s="8"/>
      <c r="CD392" s="8"/>
      <c r="CE392" s="8"/>
      <c r="CF392" s="8"/>
    </row>
    <row r="393" spans="1:84" ht="15.75" customHeight="1" x14ac:dyDescent="0.25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27"/>
      <c r="W393" s="27"/>
      <c r="X393" s="27"/>
      <c r="Y393" s="27"/>
      <c r="Z393" s="27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  <c r="AN393" s="8"/>
      <c r="AO393" s="8"/>
      <c r="AP393" s="8"/>
      <c r="AQ393" s="8"/>
      <c r="AR393" s="8"/>
      <c r="AS393" s="8"/>
      <c r="AT393" s="8"/>
      <c r="AU393" s="8"/>
      <c r="AV393" s="8"/>
      <c r="AW393" s="8"/>
      <c r="AX393" s="8"/>
      <c r="AY393" s="8"/>
      <c r="AZ393" s="8"/>
      <c r="BA393" s="8"/>
      <c r="BB393" s="8"/>
      <c r="BC393" s="8"/>
      <c r="BD393" s="8"/>
      <c r="BE393" s="8"/>
      <c r="BF393" s="8"/>
      <c r="BG393" s="8"/>
      <c r="BH393" s="8"/>
      <c r="BI393" s="8"/>
      <c r="BJ393" s="8"/>
      <c r="BK393" s="8"/>
      <c r="BL393" s="8"/>
      <c r="BM393" s="8"/>
      <c r="BN393" s="8"/>
      <c r="BO393" s="8"/>
      <c r="BP393" s="8"/>
      <c r="BQ393" s="8"/>
      <c r="BR393" s="8"/>
      <c r="BS393" s="8"/>
      <c r="BT393" s="8"/>
      <c r="BU393" s="8"/>
      <c r="BV393" s="8"/>
      <c r="BW393" s="8"/>
      <c r="BX393" s="8"/>
      <c r="BY393" s="8"/>
      <c r="BZ393" s="8"/>
      <c r="CA393" s="8"/>
      <c r="CB393" s="8"/>
      <c r="CC393" s="8"/>
      <c r="CD393" s="8"/>
      <c r="CE393" s="8"/>
      <c r="CF393" s="8"/>
    </row>
    <row r="394" spans="1:84" ht="15.75" customHeight="1" x14ac:dyDescent="0.25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27"/>
      <c r="W394" s="27"/>
      <c r="X394" s="27"/>
      <c r="Y394" s="27"/>
      <c r="Z394" s="27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  <c r="AM394" s="8"/>
      <c r="AN394" s="8"/>
      <c r="AO394" s="8"/>
      <c r="AP394" s="8"/>
      <c r="AQ394" s="8"/>
      <c r="AR394" s="8"/>
      <c r="AS394" s="8"/>
      <c r="AT394" s="8"/>
      <c r="AU394" s="8"/>
      <c r="AV394" s="8"/>
      <c r="AW394" s="8"/>
      <c r="AX394" s="8"/>
      <c r="AY394" s="8"/>
      <c r="AZ394" s="8"/>
      <c r="BA394" s="8"/>
      <c r="BB394" s="8"/>
      <c r="BC394" s="8"/>
      <c r="BD394" s="8"/>
      <c r="BE394" s="8"/>
      <c r="BF394" s="8"/>
      <c r="BG394" s="8"/>
      <c r="BH394" s="8"/>
      <c r="BI394" s="8"/>
      <c r="BJ394" s="8"/>
      <c r="BK394" s="8"/>
      <c r="BL394" s="8"/>
      <c r="BM394" s="8"/>
      <c r="BN394" s="8"/>
      <c r="BO394" s="8"/>
      <c r="BP394" s="8"/>
      <c r="BQ394" s="8"/>
      <c r="BR394" s="8"/>
      <c r="BS394" s="8"/>
      <c r="BT394" s="8"/>
      <c r="BU394" s="8"/>
      <c r="BV394" s="8"/>
      <c r="BW394" s="8"/>
      <c r="BX394" s="8"/>
      <c r="BY394" s="8"/>
      <c r="BZ394" s="8"/>
      <c r="CA394" s="8"/>
      <c r="CB394" s="8"/>
      <c r="CC394" s="8"/>
      <c r="CD394" s="8"/>
      <c r="CE394" s="8"/>
      <c r="CF394" s="8"/>
    </row>
    <row r="395" spans="1:84" ht="15.75" customHeight="1" x14ac:dyDescent="0.25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27"/>
      <c r="W395" s="27"/>
      <c r="X395" s="27"/>
      <c r="Y395" s="27"/>
      <c r="Z395" s="27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/>
      <c r="AN395" s="8"/>
      <c r="AO395" s="8"/>
      <c r="AP395" s="8"/>
      <c r="AQ395" s="8"/>
      <c r="AR395" s="8"/>
      <c r="AS395" s="8"/>
      <c r="AT395" s="8"/>
      <c r="AU395" s="8"/>
      <c r="AV395" s="8"/>
      <c r="AW395" s="8"/>
      <c r="AX395" s="8"/>
      <c r="AY395" s="8"/>
      <c r="AZ395" s="8"/>
      <c r="BA395" s="8"/>
      <c r="BB395" s="8"/>
      <c r="BC395" s="8"/>
      <c r="BD395" s="8"/>
      <c r="BE395" s="8"/>
      <c r="BF395" s="8"/>
      <c r="BG395" s="8"/>
      <c r="BH395" s="8"/>
      <c r="BI395" s="8"/>
      <c r="BJ395" s="8"/>
      <c r="BK395" s="8"/>
      <c r="BL395" s="8"/>
      <c r="BM395" s="8"/>
      <c r="BN395" s="8"/>
      <c r="BO395" s="8"/>
      <c r="BP395" s="8"/>
      <c r="BQ395" s="8"/>
      <c r="BR395" s="8"/>
      <c r="BS395" s="8"/>
      <c r="BT395" s="8"/>
      <c r="BU395" s="8"/>
      <c r="BV395" s="8"/>
      <c r="BW395" s="8"/>
      <c r="BX395" s="8"/>
      <c r="BY395" s="8"/>
      <c r="BZ395" s="8"/>
      <c r="CA395" s="8"/>
      <c r="CB395" s="8"/>
      <c r="CC395" s="8"/>
      <c r="CD395" s="8"/>
      <c r="CE395" s="8"/>
      <c r="CF395" s="8"/>
    </row>
    <row r="396" spans="1:84" ht="15.75" customHeight="1" x14ac:dyDescent="0.25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27"/>
      <c r="W396" s="27"/>
      <c r="X396" s="27"/>
      <c r="Y396" s="27"/>
      <c r="Z396" s="27"/>
      <c r="AA396" s="8"/>
      <c r="AB396" s="8"/>
      <c r="AC396" s="8"/>
      <c r="AD396" s="8"/>
      <c r="AE396" s="8"/>
      <c r="AF396" s="8"/>
      <c r="AG396" s="8"/>
      <c r="AH396" s="8"/>
      <c r="AI396" s="8"/>
      <c r="AJ396" s="8"/>
      <c r="AK396" s="8"/>
      <c r="AL396" s="8"/>
      <c r="AM396" s="8"/>
      <c r="AN396" s="8"/>
      <c r="AO396" s="8"/>
      <c r="AP396" s="8"/>
      <c r="AQ396" s="8"/>
      <c r="AR396" s="8"/>
      <c r="AS396" s="8"/>
      <c r="AT396" s="8"/>
      <c r="AU396" s="8"/>
      <c r="AV396" s="8"/>
      <c r="AW396" s="8"/>
      <c r="AX396" s="8"/>
      <c r="AY396" s="8"/>
      <c r="AZ396" s="8"/>
      <c r="BA396" s="8"/>
      <c r="BB396" s="8"/>
      <c r="BC396" s="8"/>
      <c r="BD396" s="8"/>
      <c r="BE396" s="8"/>
      <c r="BF396" s="8"/>
      <c r="BG396" s="8"/>
      <c r="BH396" s="8"/>
      <c r="BI396" s="8"/>
      <c r="BJ396" s="8"/>
      <c r="BK396" s="8"/>
      <c r="BL396" s="8"/>
      <c r="BM396" s="8"/>
      <c r="BN396" s="8"/>
      <c r="BO396" s="8"/>
      <c r="BP396" s="8"/>
      <c r="BQ396" s="8"/>
      <c r="BR396" s="8"/>
      <c r="BS396" s="8"/>
      <c r="BT396" s="8"/>
      <c r="BU396" s="8"/>
      <c r="BV396" s="8"/>
      <c r="BW396" s="8"/>
      <c r="BX396" s="8"/>
      <c r="BY396" s="8"/>
      <c r="BZ396" s="8"/>
      <c r="CA396" s="8"/>
      <c r="CB396" s="8"/>
      <c r="CC396" s="8"/>
      <c r="CD396" s="8"/>
      <c r="CE396" s="8"/>
      <c r="CF396" s="8"/>
    </row>
    <row r="397" spans="1:84" ht="15.75" customHeight="1" x14ac:dyDescent="0.25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27"/>
      <c r="W397" s="27"/>
      <c r="X397" s="27"/>
      <c r="Y397" s="27"/>
      <c r="Z397" s="27"/>
      <c r="AA397" s="8"/>
      <c r="AB397" s="8"/>
      <c r="AC397" s="8"/>
      <c r="AD397" s="8"/>
      <c r="AE397" s="8"/>
      <c r="AF397" s="8"/>
      <c r="AG397" s="8"/>
      <c r="AH397" s="8"/>
      <c r="AI397" s="8"/>
      <c r="AJ397" s="8"/>
      <c r="AK397" s="8"/>
      <c r="AL397" s="8"/>
      <c r="AM397" s="8"/>
      <c r="AN397" s="8"/>
      <c r="AO397" s="8"/>
      <c r="AP397" s="8"/>
      <c r="AQ397" s="8"/>
      <c r="AR397" s="8"/>
      <c r="AS397" s="8"/>
      <c r="AT397" s="8"/>
      <c r="AU397" s="8"/>
      <c r="AV397" s="8"/>
      <c r="AW397" s="8"/>
      <c r="AX397" s="8"/>
      <c r="AY397" s="8"/>
      <c r="AZ397" s="8"/>
      <c r="BA397" s="8"/>
      <c r="BB397" s="8"/>
      <c r="BC397" s="8"/>
      <c r="BD397" s="8"/>
      <c r="BE397" s="8"/>
      <c r="BF397" s="8"/>
      <c r="BG397" s="8"/>
      <c r="BH397" s="8"/>
      <c r="BI397" s="8"/>
      <c r="BJ397" s="8"/>
      <c r="BK397" s="8"/>
      <c r="BL397" s="8"/>
      <c r="BM397" s="8"/>
      <c r="BN397" s="8"/>
      <c r="BO397" s="8"/>
      <c r="BP397" s="8"/>
      <c r="BQ397" s="8"/>
      <c r="BR397" s="8"/>
      <c r="BS397" s="8"/>
      <c r="BT397" s="8"/>
      <c r="BU397" s="8"/>
      <c r="BV397" s="8"/>
      <c r="BW397" s="8"/>
      <c r="BX397" s="8"/>
      <c r="BY397" s="8"/>
      <c r="BZ397" s="8"/>
      <c r="CA397" s="8"/>
      <c r="CB397" s="8"/>
      <c r="CC397" s="8"/>
      <c r="CD397" s="8"/>
      <c r="CE397" s="8"/>
      <c r="CF397" s="8"/>
    </row>
    <row r="398" spans="1:84" ht="15.75" customHeight="1" x14ac:dyDescent="0.25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27"/>
      <c r="W398" s="27"/>
      <c r="X398" s="27"/>
      <c r="Y398" s="27"/>
      <c r="Z398" s="27"/>
      <c r="AA398" s="8"/>
      <c r="AB398" s="8"/>
      <c r="AC398" s="8"/>
      <c r="AD398" s="8"/>
      <c r="AE398" s="8"/>
      <c r="AF398" s="8"/>
      <c r="AG398" s="8"/>
      <c r="AH398" s="8"/>
      <c r="AI398" s="8"/>
      <c r="AJ398" s="8"/>
      <c r="AK398" s="8"/>
      <c r="AL398" s="8"/>
      <c r="AM398" s="8"/>
      <c r="AN398" s="8"/>
      <c r="AO398" s="8"/>
      <c r="AP398" s="8"/>
      <c r="AQ398" s="8"/>
      <c r="AR398" s="8"/>
      <c r="AS398" s="8"/>
      <c r="AT398" s="8"/>
      <c r="AU398" s="8"/>
      <c r="AV398" s="8"/>
      <c r="AW398" s="8"/>
      <c r="AX398" s="8"/>
      <c r="AY398" s="8"/>
      <c r="AZ398" s="8"/>
      <c r="BA398" s="8"/>
      <c r="BB398" s="8"/>
      <c r="BC398" s="8"/>
      <c r="BD398" s="8"/>
      <c r="BE398" s="8"/>
      <c r="BF398" s="8"/>
      <c r="BG398" s="8"/>
      <c r="BH398" s="8"/>
      <c r="BI398" s="8"/>
      <c r="BJ398" s="8"/>
      <c r="BK398" s="8"/>
      <c r="BL398" s="8"/>
      <c r="BM398" s="8"/>
      <c r="BN398" s="8"/>
      <c r="BO398" s="8"/>
      <c r="BP398" s="8"/>
      <c r="BQ398" s="8"/>
      <c r="BR398" s="8"/>
      <c r="BS398" s="8"/>
      <c r="BT398" s="8"/>
      <c r="BU398" s="8"/>
      <c r="BV398" s="8"/>
      <c r="BW398" s="8"/>
      <c r="BX398" s="8"/>
      <c r="BY398" s="8"/>
      <c r="BZ398" s="8"/>
      <c r="CA398" s="8"/>
      <c r="CB398" s="8"/>
      <c r="CC398" s="8"/>
      <c r="CD398" s="8"/>
      <c r="CE398" s="8"/>
      <c r="CF398" s="8"/>
    </row>
    <row r="399" spans="1:84" ht="15.75" customHeight="1" x14ac:dyDescent="0.25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27"/>
      <c r="W399" s="27"/>
      <c r="X399" s="27"/>
      <c r="Y399" s="27"/>
      <c r="Z399" s="27"/>
      <c r="AA399" s="8"/>
      <c r="AB399" s="8"/>
      <c r="AC399" s="8"/>
      <c r="AD399" s="8"/>
      <c r="AE399" s="8"/>
      <c r="AF399" s="8"/>
      <c r="AG399" s="8"/>
      <c r="AH399" s="8"/>
      <c r="AI399" s="8"/>
      <c r="AJ399" s="8"/>
      <c r="AK399" s="8"/>
      <c r="AL399" s="8"/>
      <c r="AM399" s="8"/>
      <c r="AN399" s="8"/>
      <c r="AO399" s="8"/>
      <c r="AP399" s="8"/>
      <c r="AQ399" s="8"/>
      <c r="AR399" s="8"/>
      <c r="AS399" s="8"/>
      <c r="AT399" s="8"/>
      <c r="AU399" s="8"/>
      <c r="AV399" s="8"/>
      <c r="AW399" s="8"/>
      <c r="AX399" s="8"/>
      <c r="AY399" s="8"/>
      <c r="AZ399" s="8"/>
      <c r="BA399" s="8"/>
      <c r="BB399" s="8"/>
      <c r="BC399" s="8"/>
      <c r="BD399" s="8"/>
      <c r="BE399" s="8"/>
      <c r="BF399" s="8"/>
      <c r="BG399" s="8"/>
      <c r="BH399" s="8"/>
      <c r="BI399" s="8"/>
      <c r="BJ399" s="8"/>
      <c r="BK399" s="8"/>
      <c r="BL399" s="8"/>
      <c r="BM399" s="8"/>
      <c r="BN399" s="8"/>
      <c r="BO399" s="8"/>
      <c r="BP399" s="8"/>
      <c r="BQ399" s="8"/>
      <c r="BR399" s="8"/>
      <c r="BS399" s="8"/>
      <c r="BT399" s="8"/>
      <c r="BU399" s="8"/>
      <c r="BV399" s="8"/>
      <c r="BW399" s="8"/>
      <c r="BX399" s="8"/>
      <c r="BY399" s="8"/>
      <c r="BZ399" s="8"/>
      <c r="CA399" s="8"/>
      <c r="CB399" s="8"/>
      <c r="CC399" s="8"/>
      <c r="CD399" s="8"/>
      <c r="CE399" s="8"/>
      <c r="CF399" s="8"/>
    </row>
    <row r="400" spans="1:84" ht="15.75" customHeight="1" x14ac:dyDescent="0.25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27"/>
      <c r="W400" s="27"/>
      <c r="X400" s="27"/>
      <c r="Y400" s="27"/>
      <c r="Z400" s="27"/>
      <c r="AA400" s="8"/>
      <c r="AB400" s="8"/>
      <c r="AC400" s="8"/>
      <c r="AD400" s="8"/>
      <c r="AE400" s="8"/>
      <c r="AF400" s="8"/>
      <c r="AG400" s="8"/>
      <c r="AH400" s="8"/>
      <c r="AI400" s="8"/>
      <c r="AJ400" s="8"/>
      <c r="AK400" s="8"/>
      <c r="AL400" s="8"/>
      <c r="AM400" s="8"/>
      <c r="AN400" s="8"/>
      <c r="AO400" s="8"/>
      <c r="AP400" s="8"/>
      <c r="AQ400" s="8"/>
      <c r="AR400" s="8"/>
      <c r="AS400" s="8"/>
      <c r="AT400" s="8"/>
      <c r="AU400" s="8"/>
      <c r="AV400" s="8"/>
      <c r="AW400" s="8"/>
      <c r="AX400" s="8"/>
      <c r="AY400" s="8"/>
      <c r="AZ400" s="8"/>
      <c r="BA400" s="8"/>
      <c r="BB400" s="8"/>
      <c r="BC400" s="8"/>
      <c r="BD400" s="8"/>
      <c r="BE400" s="8"/>
      <c r="BF400" s="8"/>
      <c r="BG400" s="8"/>
      <c r="BH400" s="8"/>
      <c r="BI400" s="8"/>
      <c r="BJ400" s="8"/>
      <c r="BK400" s="8"/>
      <c r="BL400" s="8"/>
      <c r="BM400" s="8"/>
      <c r="BN400" s="8"/>
      <c r="BO400" s="8"/>
      <c r="BP400" s="8"/>
      <c r="BQ400" s="8"/>
      <c r="BR400" s="8"/>
      <c r="BS400" s="8"/>
      <c r="BT400" s="8"/>
      <c r="BU400" s="8"/>
      <c r="BV400" s="8"/>
      <c r="BW400" s="8"/>
      <c r="BX400" s="8"/>
      <c r="BY400" s="8"/>
      <c r="BZ400" s="8"/>
      <c r="CA400" s="8"/>
      <c r="CB400" s="8"/>
      <c r="CC400" s="8"/>
      <c r="CD400" s="8"/>
      <c r="CE400" s="8"/>
      <c r="CF400" s="8"/>
    </row>
    <row r="401" spans="1:84" ht="15.75" customHeight="1" x14ac:dyDescent="0.25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27"/>
      <c r="W401" s="27"/>
      <c r="X401" s="27"/>
      <c r="Y401" s="27"/>
      <c r="Z401" s="27"/>
      <c r="AA401" s="8"/>
      <c r="AB401" s="8"/>
      <c r="AC401" s="8"/>
      <c r="AD401" s="8"/>
      <c r="AE401" s="8"/>
      <c r="AF401" s="8"/>
      <c r="AG401" s="8"/>
      <c r="AH401" s="8"/>
      <c r="AI401" s="8"/>
      <c r="AJ401" s="8"/>
      <c r="AK401" s="8"/>
      <c r="AL401" s="8"/>
      <c r="AM401" s="8"/>
      <c r="AN401" s="8"/>
      <c r="AO401" s="8"/>
      <c r="AP401" s="8"/>
      <c r="AQ401" s="8"/>
      <c r="AR401" s="8"/>
      <c r="AS401" s="8"/>
      <c r="AT401" s="8"/>
      <c r="AU401" s="8"/>
      <c r="AV401" s="8"/>
      <c r="AW401" s="8"/>
      <c r="AX401" s="8"/>
      <c r="AY401" s="8"/>
      <c r="AZ401" s="8"/>
      <c r="BA401" s="8"/>
      <c r="BB401" s="8"/>
      <c r="BC401" s="8"/>
      <c r="BD401" s="8"/>
      <c r="BE401" s="8"/>
      <c r="BF401" s="8"/>
      <c r="BG401" s="8"/>
      <c r="BH401" s="8"/>
      <c r="BI401" s="8"/>
      <c r="BJ401" s="8"/>
      <c r="BK401" s="8"/>
      <c r="BL401" s="8"/>
      <c r="BM401" s="8"/>
      <c r="BN401" s="8"/>
      <c r="BO401" s="8"/>
      <c r="BP401" s="8"/>
      <c r="BQ401" s="8"/>
      <c r="BR401" s="8"/>
      <c r="BS401" s="8"/>
      <c r="BT401" s="8"/>
      <c r="BU401" s="8"/>
      <c r="BV401" s="8"/>
      <c r="BW401" s="8"/>
      <c r="BX401" s="8"/>
      <c r="BY401" s="8"/>
      <c r="BZ401" s="8"/>
      <c r="CA401" s="8"/>
      <c r="CB401" s="8"/>
      <c r="CC401" s="8"/>
      <c r="CD401" s="8"/>
      <c r="CE401" s="8"/>
      <c r="CF401" s="8"/>
    </row>
    <row r="402" spans="1:84" ht="15.75" customHeight="1" x14ac:dyDescent="0.25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27"/>
      <c r="W402" s="27"/>
      <c r="X402" s="27"/>
      <c r="Y402" s="27"/>
      <c r="Z402" s="27"/>
      <c r="AA402" s="8"/>
      <c r="AB402" s="8"/>
      <c r="AC402" s="8"/>
      <c r="AD402" s="8"/>
      <c r="AE402" s="8"/>
      <c r="AF402" s="8"/>
      <c r="AG402" s="8"/>
      <c r="AH402" s="8"/>
      <c r="AI402" s="8"/>
      <c r="AJ402" s="8"/>
      <c r="AK402" s="8"/>
      <c r="AL402" s="8"/>
      <c r="AM402" s="8"/>
      <c r="AN402" s="8"/>
      <c r="AO402" s="8"/>
      <c r="AP402" s="8"/>
      <c r="AQ402" s="8"/>
      <c r="AR402" s="8"/>
      <c r="AS402" s="8"/>
      <c r="AT402" s="8"/>
      <c r="AU402" s="8"/>
      <c r="AV402" s="8"/>
      <c r="AW402" s="8"/>
      <c r="AX402" s="8"/>
      <c r="AY402" s="8"/>
      <c r="AZ402" s="8"/>
      <c r="BA402" s="8"/>
      <c r="BB402" s="8"/>
      <c r="BC402" s="8"/>
      <c r="BD402" s="8"/>
      <c r="BE402" s="8"/>
      <c r="BF402" s="8"/>
      <c r="BG402" s="8"/>
      <c r="BH402" s="8"/>
      <c r="BI402" s="8"/>
      <c r="BJ402" s="8"/>
      <c r="BK402" s="8"/>
      <c r="BL402" s="8"/>
      <c r="BM402" s="8"/>
      <c r="BN402" s="8"/>
      <c r="BO402" s="8"/>
      <c r="BP402" s="8"/>
      <c r="BQ402" s="8"/>
      <c r="BR402" s="8"/>
      <c r="BS402" s="8"/>
      <c r="BT402" s="8"/>
      <c r="BU402" s="8"/>
      <c r="BV402" s="8"/>
      <c r="BW402" s="8"/>
      <c r="BX402" s="8"/>
      <c r="BY402" s="8"/>
      <c r="BZ402" s="8"/>
      <c r="CA402" s="8"/>
      <c r="CB402" s="8"/>
      <c r="CC402" s="8"/>
      <c r="CD402" s="8"/>
      <c r="CE402" s="8"/>
      <c r="CF402" s="8"/>
    </row>
    <row r="403" spans="1:84" ht="15.75" customHeight="1" x14ac:dyDescent="0.25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27"/>
      <c r="W403" s="27"/>
      <c r="X403" s="27"/>
      <c r="Y403" s="27"/>
      <c r="Z403" s="27"/>
      <c r="AA403" s="8"/>
      <c r="AB403" s="8"/>
      <c r="AC403" s="8"/>
      <c r="AD403" s="8"/>
      <c r="AE403" s="8"/>
      <c r="AF403" s="8"/>
      <c r="AG403" s="8"/>
      <c r="AH403" s="8"/>
      <c r="AI403" s="8"/>
      <c r="AJ403" s="8"/>
      <c r="AK403" s="8"/>
      <c r="AL403" s="8"/>
      <c r="AM403" s="8"/>
      <c r="AN403" s="8"/>
      <c r="AO403" s="8"/>
      <c r="AP403" s="8"/>
      <c r="AQ403" s="8"/>
      <c r="AR403" s="8"/>
      <c r="AS403" s="8"/>
      <c r="AT403" s="8"/>
      <c r="AU403" s="8"/>
      <c r="AV403" s="8"/>
      <c r="AW403" s="8"/>
      <c r="AX403" s="8"/>
      <c r="AY403" s="8"/>
      <c r="AZ403" s="8"/>
      <c r="BA403" s="8"/>
      <c r="BB403" s="8"/>
      <c r="BC403" s="8"/>
      <c r="BD403" s="8"/>
      <c r="BE403" s="8"/>
      <c r="BF403" s="8"/>
      <c r="BG403" s="8"/>
      <c r="BH403" s="8"/>
      <c r="BI403" s="8"/>
      <c r="BJ403" s="8"/>
      <c r="BK403" s="8"/>
      <c r="BL403" s="8"/>
      <c r="BM403" s="8"/>
      <c r="BN403" s="8"/>
      <c r="BO403" s="8"/>
      <c r="BP403" s="8"/>
      <c r="BQ403" s="8"/>
      <c r="BR403" s="8"/>
      <c r="BS403" s="8"/>
      <c r="BT403" s="8"/>
      <c r="BU403" s="8"/>
      <c r="BV403" s="8"/>
      <c r="BW403" s="8"/>
      <c r="BX403" s="8"/>
      <c r="BY403" s="8"/>
      <c r="BZ403" s="8"/>
      <c r="CA403" s="8"/>
      <c r="CB403" s="8"/>
      <c r="CC403" s="8"/>
      <c r="CD403" s="8"/>
      <c r="CE403" s="8"/>
      <c r="CF403" s="8"/>
    </row>
    <row r="404" spans="1:84" ht="15.75" customHeight="1" x14ac:dyDescent="0.25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27"/>
      <c r="W404" s="27"/>
      <c r="X404" s="27"/>
      <c r="Y404" s="27"/>
      <c r="Z404" s="27"/>
      <c r="AA404" s="8"/>
      <c r="AB404" s="8"/>
      <c r="AC404" s="8"/>
      <c r="AD404" s="8"/>
      <c r="AE404" s="8"/>
      <c r="AF404" s="8"/>
      <c r="AG404" s="8"/>
      <c r="AH404" s="8"/>
      <c r="AI404" s="8"/>
      <c r="AJ404" s="8"/>
      <c r="AK404" s="8"/>
      <c r="AL404" s="8"/>
      <c r="AM404" s="8"/>
      <c r="AN404" s="8"/>
      <c r="AO404" s="8"/>
      <c r="AP404" s="8"/>
      <c r="AQ404" s="8"/>
      <c r="AR404" s="8"/>
      <c r="AS404" s="8"/>
      <c r="AT404" s="8"/>
      <c r="AU404" s="8"/>
      <c r="AV404" s="8"/>
      <c r="AW404" s="8"/>
      <c r="AX404" s="8"/>
      <c r="AY404" s="8"/>
      <c r="AZ404" s="8"/>
      <c r="BA404" s="8"/>
      <c r="BB404" s="8"/>
      <c r="BC404" s="8"/>
      <c r="BD404" s="8"/>
      <c r="BE404" s="8"/>
      <c r="BF404" s="8"/>
      <c r="BG404" s="8"/>
      <c r="BH404" s="8"/>
      <c r="BI404" s="8"/>
      <c r="BJ404" s="8"/>
      <c r="BK404" s="8"/>
      <c r="BL404" s="8"/>
      <c r="BM404" s="8"/>
      <c r="BN404" s="8"/>
      <c r="BO404" s="8"/>
      <c r="BP404" s="8"/>
      <c r="BQ404" s="8"/>
      <c r="BR404" s="8"/>
      <c r="BS404" s="8"/>
      <c r="BT404" s="8"/>
      <c r="BU404" s="8"/>
      <c r="BV404" s="8"/>
      <c r="BW404" s="8"/>
      <c r="BX404" s="8"/>
      <c r="BY404" s="8"/>
      <c r="BZ404" s="8"/>
      <c r="CA404" s="8"/>
      <c r="CB404" s="8"/>
      <c r="CC404" s="8"/>
      <c r="CD404" s="8"/>
      <c r="CE404" s="8"/>
      <c r="CF404" s="8"/>
    </row>
    <row r="405" spans="1:84" ht="15.75" customHeight="1" x14ac:dyDescent="0.25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27"/>
      <c r="W405" s="27"/>
      <c r="X405" s="27"/>
      <c r="Y405" s="27"/>
      <c r="Z405" s="27"/>
      <c r="AA405" s="8"/>
      <c r="AB405" s="8"/>
      <c r="AC405" s="8"/>
      <c r="AD405" s="8"/>
      <c r="AE405" s="8"/>
      <c r="AF405" s="8"/>
      <c r="AG405" s="8"/>
      <c r="AH405" s="8"/>
      <c r="AI405" s="8"/>
      <c r="AJ405" s="8"/>
      <c r="AK405" s="8"/>
      <c r="AL405" s="8"/>
      <c r="AM405" s="8"/>
      <c r="AN405" s="8"/>
      <c r="AO405" s="8"/>
      <c r="AP405" s="8"/>
      <c r="AQ405" s="8"/>
      <c r="AR405" s="8"/>
      <c r="AS405" s="8"/>
      <c r="AT405" s="8"/>
      <c r="AU405" s="8"/>
      <c r="AV405" s="8"/>
      <c r="AW405" s="8"/>
      <c r="AX405" s="8"/>
      <c r="AY405" s="8"/>
      <c r="AZ405" s="8"/>
      <c r="BA405" s="8"/>
      <c r="BB405" s="8"/>
      <c r="BC405" s="8"/>
      <c r="BD405" s="8"/>
      <c r="BE405" s="8"/>
      <c r="BF405" s="8"/>
      <c r="BG405" s="8"/>
      <c r="BH405" s="8"/>
      <c r="BI405" s="8"/>
      <c r="BJ405" s="8"/>
      <c r="BK405" s="8"/>
      <c r="BL405" s="8"/>
      <c r="BM405" s="8"/>
      <c r="BN405" s="8"/>
      <c r="BO405" s="8"/>
      <c r="BP405" s="8"/>
      <c r="BQ405" s="8"/>
      <c r="BR405" s="8"/>
      <c r="BS405" s="8"/>
      <c r="BT405" s="8"/>
      <c r="BU405" s="8"/>
      <c r="BV405" s="8"/>
      <c r="BW405" s="8"/>
      <c r="BX405" s="8"/>
      <c r="BY405" s="8"/>
      <c r="BZ405" s="8"/>
      <c r="CA405" s="8"/>
      <c r="CB405" s="8"/>
      <c r="CC405" s="8"/>
      <c r="CD405" s="8"/>
      <c r="CE405" s="8"/>
      <c r="CF405" s="8"/>
    </row>
    <row r="406" spans="1:84" ht="15.75" customHeight="1" x14ac:dyDescent="0.25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27"/>
      <c r="W406" s="27"/>
      <c r="X406" s="27"/>
      <c r="Y406" s="27"/>
      <c r="Z406" s="27"/>
      <c r="AA406" s="8"/>
      <c r="AB406" s="8"/>
      <c r="AC406" s="8"/>
      <c r="AD406" s="8"/>
      <c r="AE406" s="8"/>
      <c r="AF406" s="8"/>
      <c r="AG406" s="8"/>
      <c r="AH406" s="8"/>
      <c r="AI406" s="8"/>
      <c r="AJ406" s="8"/>
      <c r="AK406" s="8"/>
      <c r="AL406" s="8"/>
      <c r="AM406" s="8"/>
      <c r="AN406" s="8"/>
      <c r="AO406" s="8"/>
      <c r="AP406" s="8"/>
      <c r="AQ406" s="8"/>
      <c r="AR406" s="8"/>
      <c r="AS406" s="8"/>
      <c r="AT406" s="8"/>
      <c r="AU406" s="8"/>
      <c r="AV406" s="8"/>
      <c r="AW406" s="8"/>
      <c r="AX406" s="8"/>
      <c r="AY406" s="8"/>
      <c r="AZ406" s="8"/>
      <c r="BA406" s="8"/>
      <c r="BB406" s="8"/>
      <c r="BC406" s="8"/>
      <c r="BD406" s="8"/>
      <c r="BE406" s="8"/>
      <c r="BF406" s="8"/>
      <c r="BG406" s="8"/>
      <c r="BH406" s="8"/>
      <c r="BI406" s="8"/>
      <c r="BJ406" s="8"/>
      <c r="BK406" s="8"/>
      <c r="BL406" s="8"/>
      <c r="BM406" s="8"/>
      <c r="BN406" s="8"/>
      <c r="BO406" s="8"/>
      <c r="BP406" s="8"/>
      <c r="BQ406" s="8"/>
      <c r="BR406" s="8"/>
      <c r="BS406" s="8"/>
      <c r="BT406" s="8"/>
      <c r="BU406" s="8"/>
      <c r="BV406" s="8"/>
      <c r="BW406" s="8"/>
      <c r="BX406" s="8"/>
      <c r="BY406" s="8"/>
      <c r="BZ406" s="8"/>
      <c r="CA406" s="8"/>
      <c r="CB406" s="8"/>
      <c r="CC406" s="8"/>
      <c r="CD406" s="8"/>
      <c r="CE406" s="8"/>
      <c r="CF406" s="8"/>
    </row>
    <row r="407" spans="1:84" ht="15.75" customHeight="1" x14ac:dyDescent="0.25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27"/>
      <c r="W407" s="27"/>
      <c r="X407" s="27"/>
      <c r="Y407" s="27"/>
      <c r="Z407" s="27"/>
      <c r="AA407" s="8"/>
      <c r="AB407" s="8"/>
      <c r="AC407" s="8"/>
      <c r="AD407" s="8"/>
      <c r="AE407" s="8"/>
      <c r="AF407" s="8"/>
      <c r="AG407" s="8"/>
      <c r="AH407" s="8"/>
      <c r="AI407" s="8"/>
      <c r="AJ407" s="8"/>
      <c r="AK407" s="8"/>
      <c r="AL407" s="8"/>
      <c r="AM407" s="8"/>
      <c r="AN407" s="8"/>
      <c r="AO407" s="8"/>
      <c r="AP407" s="8"/>
      <c r="AQ407" s="8"/>
      <c r="AR407" s="8"/>
      <c r="AS407" s="8"/>
      <c r="AT407" s="8"/>
      <c r="AU407" s="8"/>
      <c r="AV407" s="8"/>
      <c r="AW407" s="8"/>
      <c r="AX407" s="8"/>
      <c r="AY407" s="8"/>
      <c r="AZ407" s="8"/>
      <c r="BA407" s="8"/>
      <c r="BB407" s="8"/>
      <c r="BC407" s="8"/>
      <c r="BD407" s="8"/>
      <c r="BE407" s="8"/>
      <c r="BF407" s="8"/>
      <c r="BG407" s="8"/>
      <c r="BH407" s="8"/>
      <c r="BI407" s="8"/>
      <c r="BJ407" s="8"/>
      <c r="BK407" s="8"/>
      <c r="BL407" s="8"/>
      <c r="BM407" s="8"/>
      <c r="BN407" s="8"/>
      <c r="BO407" s="8"/>
      <c r="BP407" s="8"/>
      <c r="BQ407" s="8"/>
      <c r="BR407" s="8"/>
      <c r="BS407" s="8"/>
      <c r="BT407" s="8"/>
      <c r="BU407" s="8"/>
      <c r="BV407" s="8"/>
      <c r="BW407" s="8"/>
      <c r="BX407" s="8"/>
      <c r="BY407" s="8"/>
      <c r="BZ407" s="8"/>
      <c r="CA407" s="8"/>
      <c r="CB407" s="8"/>
      <c r="CC407" s="8"/>
      <c r="CD407" s="8"/>
      <c r="CE407" s="8"/>
      <c r="CF407" s="8"/>
    </row>
    <row r="408" spans="1:84" ht="15.75" customHeight="1" x14ac:dyDescent="0.25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27"/>
      <c r="W408" s="27"/>
      <c r="X408" s="27"/>
      <c r="Y408" s="27"/>
      <c r="Z408" s="27"/>
      <c r="AA408" s="8"/>
      <c r="AB408" s="8"/>
      <c r="AC408" s="8"/>
      <c r="AD408" s="8"/>
      <c r="AE408" s="8"/>
      <c r="AF408" s="8"/>
      <c r="AG408" s="8"/>
      <c r="AH408" s="8"/>
      <c r="AI408" s="8"/>
      <c r="AJ408" s="8"/>
      <c r="AK408" s="8"/>
      <c r="AL408" s="8"/>
      <c r="AM408" s="8"/>
      <c r="AN408" s="8"/>
      <c r="AO408" s="8"/>
      <c r="AP408" s="8"/>
      <c r="AQ408" s="8"/>
      <c r="AR408" s="8"/>
      <c r="AS408" s="8"/>
      <c r="AT408" s="8"/>
      <c r="AU408" s="8"/>
      <c r="AV408" s="8"/>
      <c r="AW408" s="8"/>
      <c r="AX408" s="8"/>
      <c r="AY408" s="8"/>
      <c r="AZ408" s="8"/>
      <c r="BA408" s="8"/>
      <c r="BB408" s="8"/>
      <c r="BC408" s="8"/>
      <c r="BD408" s="8"/>
      <c r="BE408" s="8"/>
      <c r="BF408" s="8"/>
      <c r="BG408" s="8"/>
      <c r="BH408" s="8"/>
      <c r="BI408" s="8"/>
      <c r="BJ408" s="8"/>
      <c r="BK408" s="8"/>
      <c r="BL408" s="8"/>
      <c r="BM408" s="8"/>
      <c r="BN408" s="8"/>
      <c r="BO408" s="8"/>
      <c r="BP408" s="8"/>
      <c r="BQ408" s="8"/>
      <c r="BR408" s="8"/>
      <c r="BS408" s="8"/>
      <c r="BT408" s="8"/>
      <c r="BU408" s="8"/>
      <c r="BV408" s="8"/>
      <c r="BW408" s="8"/>
      <c r="BX408" s="8"/>
      <c r="BY408" s="8"/>
      <c r="BZ408" s="8"/>
      <c r="CA408" s="8"/>
      <c r="CB408" s="8"/>
      <c r="CC408" s="8"/>
      <c r="CD408" s="8"/>
      <c r="CE408" s="8"/>
      <c r="CF408" s="8"/>
    </row>
    <row r="409" spans="1:84" ht="15.75" customHeight="1" x14ac:dyDescent="0.25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27"/>
      <c r="W409" s="27"/>
      <c r="X409" s="27"/>
      <c r="Y409" s="27"/>
      <c r="Z409" s="27"/>
      <c r="AA409" s="8"/>
      <c r="AB409" s="8"/>
      <c r="AC409" s="8"/>
      <c r="AD409" s="8"/>
      <c r="AE409" s="8"/>
      <c r="AF409" s="8"/>
      <c r="AG409" s="8"/>
      <c r="AH409" s="8"/>
      <c r="AI409" s="8"/>
      <c r="AJ409" s="8"/>
      <c r="AK409" s="8"/>
      <c r="AL409" s="8"/>
      <c r="AM409" s="8"/>
      <c r="AN409" s="8"/>
      <c r="AO409" s="8"/>
      <c r="AP409" s="8"/>
      <c r="AQ409" s="8"/>
      <c r="AR409" s="8"/>
      <c r="AS409" s="8"/>
      <c r="AT409" s="8"/>
      <c r="AU409" s="8"/>
      <c r="AV409" s="8"/>
      <c r="AW409" s="8"/>
      <c r="AX409" s="8"/>
      <c r="AY409" s="8"/>
      <c r="AZ409" s="8"/>
      <c r="BA409" s="8"/>
      <c r="BB409" s="8"/>
      <c r="BC409" s="8"/>
      <c r="BD409" s="8"/>
      <c r="BE409" s="8"/>
      <c r="BF409" s="8"/>
      <c r="BG409" s="8"/>
      <c r="BH409" s="8"/>
      <c r="BI409" s="8"/>
      <c r="BJ409" s="8"/>
      <c r="BK409" s="8"/>
      <c r="BL409" s="8"/>
      <c r="BM409" s="8"/>
      <c r="BN409" s="8"/>
      <c r="BO409" s="8"/>
      <c r="BP409" s="8"/>
      <c r="BQ409" s="8"/>
      <c r="BR409" s="8"/>
      <c r="BS409" s="8"/>
      <c r="BT409" s="8"/>
      <c r="BU409" s="8"/>
      <c r="BV409" s="8"/>
      <c r="BW409" s="8"/>
      <c r="BX409" s="8"/>
      <c r="BY409" s="8"/>
      <c r="BZ409" s="8"/>
      <c r="CA409" s="8"/>
      <c r="CB409" s="8"/>
      <c r="CC409" s="8"/>
      <c r="CD409" s="8"/>
      <c r="CE409" s="8"/>
      <c r="CF409" s="8"/>
    </row>
    <row r="410" spans="1:84" ht="15.75" customHeight="1" x14ac:dyDescent="0.25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27"/>
      <c r="W410" s="27"/>
      <c r="X410" s="27"/>
      <c r="Y410" s="27"/>
      <c r="Z410" s="27"/>
      <c r="AA410" s="8"/>
      <c r="AB410" s="8"/>
      <c r="AC410" s="8"/>
      <c r="AD410" s="8"/>
      <c r="AE410" s="8"/>
      <c r="AF410" s="8"/>
      <c r="AG410" s="8"/>
      <c r="AH410" s="8"/>
      <c r="AI410" s="8"/>
      <c r="AJ410" s="8"/>
      <c r="AK410" s="8"/>
      <c r="AL410" s="8"/>
      <c r="AM410" s="8"/>
      <c r="AN410" s="8"/>
      <c r="AO410" s="8"/>
      <c r="AP410" s="8"/>
      <c r="AQ410" s="8"/>
      <c r="AR410" s="8"/>
      <c r="AS410" s="8"/>
      <c r="AT410" s="8"/>
      <c r="AU410" s="8"/>
      <c r="AV410" s="8"/>
      <c r="AW410" s="8"/>
      <c r="AX410" s="8"/>
      <c r="AY410" s="8"/>
      <c r="AZ410" s="8"/>
      <c r="BA410" s="8"/>
      <c r="BB410" s="8"/>
      <c r="BC410" s="8"/>
      <c r="BD410" s="8"/>
      <c r="BE410" s="8"/>
      <c r="BF410" s="8"/>
      <c r="BG410" s="8"/>
      <c r="BH410" s="8"/>
      <c r="BI410" s="8"/>
      <c r="BJ410" s="8"/>
      <c r="BK410" s="8"/>
      <c r="BL410" s="8"/>
      <c r="BM410" s="8"/>
      <c r="BN410" s="8"/>
      <c r="BO410" s="8"/>
      <c r="BP410" s="8"/>
      <c r="BQ410" s="8"/>
      <c r="BR410" s="8"/>
      <c r="BS410" s="8"/>
      <c r="BT410" s="8"/>
      <c r="BU410" s="8"/>
      <c r="BV410" s="8"/>
      <c r="BW410" s="8"/>
      <c r="BX410" s="8"/>
      <c r="BY410" s="8"/>
      <c r="BZ410" s="8"/>
      <c r="CA410" s="8"/>
      <c r="CB410" s="8"/>
      <c r="CC410" s="8"/>
      <c r="CD410" s="8"/>
      <c r="CE410" s="8"/>
      <c r="CF410" s="8"/>
    </row>
    <row r="411" spans="1:84" ht="15.75" customHeight="1" x14ac:dyDescent="0.25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27"/>
      <c r="W411" s="27"/>
      <c r="X411" s="27"/>
      <c r="Y411" s="27"/>
      <c r="Z411" s="27"/>
      <c r="AA411" s="8"/>
      <c r="AB411" s="8"/>
      <c r="AC411" s="8"/>
      <c r="AD411" s="8"/>
      <c r="AE411" s="8"/>
      <c r="AF411" s="8"/>
      <c r="AG411" s="8"/>
      <c r="AH411" s="8"/>
      <c r="AI411" s="8"/>
      <c r="AJ411" s="8"/>
      <c r="AK411" s="8"/>
      <c r="AL411" s="8"/>
      <c r="AM411" s="8"/>
      <c r="AN411" s="8"/>
      <c r="AO411" s="8"/>
      <c r="AP411" s="8"/>
      <c r="AQ411" s="8"/>
      <c r="AR411" s="8"/>
      <c r="AS411" s="8"/>
      <c r="AT411" s="8"/>
      <c r="AU411" s="8"/>
      <c r="AV411" s="8"/>
      <c r="AW411" s="8"/>
      <c r="AX411" s="8"/>
      <c r="AY411" s="8"/>
      <c r="AZ411" s="8"/>
      <c r="BA411" s="8"/>
      <c r="BB411" s="8"/>
      <c r="BC411" s="8"/>
      <c r="BD411" s="8"/>
      <c r="BE411" s="8"/>
      <c r="BF411" s="8"/>
      <c r="BG411" s="8"/>
      <c r="BH411" s="8"/>
      <c r="BI411" s="8"/>
      <c r="BJ411" s="8"/>
      <c r="BK411" s="8"/>
      <c r="BL411" s="8"/>
      <c r="BM411" s="8"/>
      <c r="BN411" s="8"/>
      <c r="BO411" s="8"/>
      <c r="BP411" s="8"/>
      <c r="BQ411" s="8"/>
      <c r="BR411" s="8"/>
      <c r="BS411" s="8"/>
      <c r="BT411" s="8"/>
      <c r="BU411" s="8"/>
      <c r="BV411" s="8"/>
      <c r="BW411" s="8"/>
      <c r="BX411" s="8"/>
      <c r="BY411" s="8"/>
      <c r="BZ411" s="8"/>
      <c r="CA411" s="8"/>
      <c r="CB411" s="8"/>
      <c r="CC411" s="8"/>
      <c r="CD411" s="8"/>
      <c r="CE411" s="8"/>
      <c r="CF411" s="8"/>
    </row>
    <row r="412" spans="1:84" ht="15.75" customHeight="1" x14ac:dyDescent="0.25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27"/>
      <c r="W412" s="27"/>
      <c r="X412" s="27"/>
      <c r="Y412" s="27"/>
      <c r="Z412" s="27"/>
      <c r="AA412" s="8"/>
      <c r="AB412" s="8"/>
      <c r="AC412" s="8"/>
      <c r="AD412" s="8"/>
      <c r="AE412" s="8"/>
      <c r="AF412" s="8"/>
      <c r="AG412" s="8"/>
      <c r="AH412" s="8"/>
      <c r="AI412" s="8"/>
      <c r="AJ412" s="8"/>
      <c r="AK412" s="8"/>
      <c r="AL412" s="8"/>
      <c r="AM412" s="8"/>
      <c r="AN412" s="8"/>
      <c r="AO412" s="8"/>
      <c r="AP412" s="8"/>
      <c r="AQ412" s="8"/>
      <c r="AR412" s="8"/>
      <c r="AS412" s="8"/>
      <c r="AT412" s="8"/>
      <c r="AU412" s="8"/>
      <c r="AV412" s="8"/>
      <c r="AW412" s="8"/>
      <c r="AX412" s="8"/>
      <c r="AY412" s="8"/>
      <c r="AZ412" s="8"/>
      <c r="BA412" s="8"/>
      <c r="BB412" s="8"/>
      <c r="BC412" s="8"/>
      <c r="BD412" s="8"/>
      <c r="BE412" s="8"/>
      <c r="BF412" s="8"/>
      <c r="BG412" s="8"/>
      <c r="BH412" s="8"/>
      <c r="BI412" s="8"/>
      <c r="BJ412" s="8"/>
      <c r="BK412" s="8"/>
      <c r="BL412" s="8"/>
      <c r="BM412" s="8"/>
      <c r="BN412" s="8"/>
      <c r="BO412" s="8"/>
      <c r="BP412" s="8"/>
      <c r="BQ412" s="8"/>
      <c r="BR412" s="8"/>
      <c r="BS412" s="8"/>
      <c r="BT412" s="8"/>
      <c r="BU412" s="8"/>
      <c r="BV412" s="8"/>
      <c r="BW412" s="8"/>
      <c r="BX412" s="8"/>
      <c r="BY412" s="8"/>
      <c r="BZ412" s="8"/>
      <c r="CA412" s="8"/>
      <c r="CB412" s="8"/>
      <c r="CC412" s="8"/>
      <c r="CD412" s="8"/>
      <c r="CE412" s="8"/>
      <c r="CF412" s="8"/>
    </row>
    <row r="413" spans="1:84" ht="15.75" customHeight="1" x14ac:dyDescent="0.25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27"/>
      <c r="W413" s="27"/>
      <c r="X413" s="27"/>
      <c r="Y413" s="27"/>
      <c r="Z413" s="27"/>
      <c r="AA413" s="8"/>
      <c r="AB413" s="8"/>
      <c r="AC413" s="8"/>
      <c r="AD413" s="8"/>
      <c r="AE413" s="8"/>
      <c r="AF413" s="8"/>
      <c r="AG413" s="8"/>
      <c r="AH413" s="8"/>
      <c r="AI413" s="8"/>
      <c r="AJ413" s="8"/>
      <c r="AK413" s="8"/>
      <c r="AL413" s="8"/>
      <c r="AM413" s="8"/>
      <c r="AN413" s="8"/>
      <c r="AO413" s="8"/>
      <c r="AP413" s="8"/>
      <c r="AQ413" s="8"/>
      <c r="AR413" s="8"/>
      <c r="AS413" s="8"/>
      <c r="AT413" s="8"/>
      <c r="AU413" s="8"/>
      <c r="AV413" s="8"/>
      <c r="AW413" s="8"/>
      <c r="AX413" s="8"/>
      <c r="AY413" s="8"/>
      <c r="AZ413" s="8"/>
      <c r="BA413" s="8"/>
      <c r="BB413" s="8"/>
      <c r="BC413" s="8"/>
      <c r="BD413" s="8"/>
      <c r="BE413" s="8"/>
      <c r="BF413" s="8"/>
      <c r="BG413" s="8"/>
      <c r="BH413" s="8"/>
      <c r="BI413" s="8"/>
      <c r="BJ413" s="8"/>
      <c r="BK413" s="8"/>
      <c r="BL413" s="8"/>
      <c r="BM413" s="8"/>
      <c r="BN413" s="8"/>
      <c r="BO413" s="8"/>
      <c r="BP413" s="8"/>
      <c r="BQ413" s="8"/>
      <c r="BR413" s="8"/>
      <c r="BS413" s="8"/>
      <c r="BT413" s="8"/>
      <c r="BU413" s="8"/>
      <c r="BV413" s="8"/>
      <c r="BW413" s="8"/>
      <c r="BX413" s="8"/>
      <c r="BY413" s="8"/>
      <c r="BZ413" s="8"/>
      <c r="CA413" s="8"/>
      <c r="CB413" s="8"/>
      <c r="CC413" s="8"/>
      <c r="CD413" s="8"/>
      <c r="CE413" s="8"/>
      <c r="CF413" s="8"/>
    </row>
    <row r="414" spans="1:84" ht="15.75" customHeight="1" x14ac:dyDescent="0.25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27"/>
      <c r="W414" s="27"/>
      <c r="X414" s="27"/>
      <c r="Y414" s="27"/>
      <c r="Z414" s="27"/>
      <c r="AA414" s="8"/>
      <c r="AB414" s="8"/>
      <c r="AC414" s="8"/>
      <c r="AD414" s="8"/>
      <c r="AE414" s="8"/>
      <c r="AF414" s="8"/>
      <c r="AG414" s="8"/>
      <c r="AH414" s="8"/>
      <c r="AI414" s="8"/>
      <c r="AJ414" s="8"/>
      <c r="AK414" s="8"/>
      <c r="AL414" s="8"/>
      <c r="AM414" s="8"/>
      <c r="AN414" s="8"/>
      <c r="AO414" s="8"/>
      <c r="AP414" s="8"/>
      <c r="AQ414" s="8"/>
      <c r="AR414" s="8"/>
      <c r="AS414" s="8"/>
      <c r="AT414" s="8"/>
      <c r="AU414" s="8"/>
      <c r="AV414" s="8"/>
      <c r="AW414" s="8"/>
      <c r="AX414" s="8"/>
      <c r="AY414" s="8"/>
      <c r="AZ414" s="8"/>
      <c r="BA414" s="8"/>
      <c r="BB414" s="8"/>
      <c r="BC414" s="8"/>
      <c r="BD414" s="8"/>
      <c r="BE414" s="8"/>
      <c r="BF414" s="8"/>
      <c r="BG414" s="8"/>
      <c r="BH414" s="8"/>
      <c r="BI414" s="8"/>
      <c r="BJ414" s="8"/>
      <c r="BK414" s="8"/>
      <c r="BL414" s="8"/>
      <c r="BM414" s="8"/>
      <c r="BN414" s="8"/>
      <c r="BO414" s="8"/>
      <c r="BP414" s="8"/>
      <c r="BQ414" s="8"/>
      <c r="BR414" s="8"/>
      <c r="BS414" s="8"/>
      <c r="BT414" s="8"/>
      <c r="BU414" s="8"/>
      <c r="BV414" s="8"/>
      <c r="BW414" s="8"/>
      <c r="BX414" s="8"/>
      <c r="BY414" s="8"/>
      <c r="BZ414" s="8"/>
      <c r="CA414" s="8"/>
      <c r="CB414" s="8"/>
      <c r="CC414" s="8"/>
      <c r="CD414" s="8"/>
      <c r="CE414" s="8"/>
      <c r="CF414" s="8"/>
    </row>
    <row r="415" spans="1:84" ht="15.75" customHeight="1" x14ac:dyDescent="0.25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27"/>
      <c r="W415" s="27"/>
      <c r="X415" s="27"/>
      <c r="Y415" s="27"/>
      <c r="Z415" s="27"/>
      <c r="AA415" s="8"/>
      <c r="AB415" s="8"/>
      <c r="AC415" s="8"/>
      <c r="AD415" s="8"/>
      <c r="AE415" s="8"/>
      <c r="AF415" s="8"/>
      <c r="AG415" s="8"/>
      <c r="AH415" s="8"/>
      <c r="AI415" s="8"/>
      <c r="AJ415" s="8"/>
      <c r="AK415" s="8"/>
      <c r="AL415" s="8"/>
      <c r="AM415" s="8"/>
      <c r="AN415" s="8"/>
      <c r="AO415" s="8"/>
      <c r="AP415" s="8"/>
      <c r="AQ415" s="8"/>
      <c r="AR415" s="8"/>
      <c r="AS415" s="8"/>
      <c r="AT415" s="8"/>
      <c r="AU415" s="8"/>
      <c r="AV415" s="8"/>
      <c r="AW415" s="8"/>
      <c r="AX415" s="8"/>
      <c r="AY415" s="8"/>
      <c r="AZ415" s="8"/>
      <c r="BA415" s="8"/>
      <c r="BB415" s="8"/>
      <c r="BC415" s="8"/>
      <c r="BD415" s="8"/>
      <c r="BE415" s="8"/>
      <c r="BF415" s="8"/>
      <c r="BG415" s="8"/>
      <c r="BH415" s="8"/>
      <c r="BI415" s="8"/>
      <c r="BJ415" s="8"/>
      <c r="BK415" s="8"/>
      <c r="BL415" s="8"/>
      <c r="BM415" s="8"/>
      <c r="BN415" s="8"/>
      <c r="BO415" s="8"/>
      <c r="BP415" s="8"/>
      <c r="BQ415" s="8"/>
      <c r="BR415" s="8"/>
      <c r="BS415" s="8"/>
      <c r="BT415" s="8"/>
      <c r="BU415" s="8"/>
      <c r="BV415" s="8"/>
      <c r="BW415" s="8"/>
      <c r="BX415" s="8"/>
      <c r="BY415" s="8"/>
      <c r="BZ415" s="8"/>
      <c r="CA415" s="8"/>
      <c r="CB415" s="8"/>
      <c r="CC415" s="8"/>
      <c r="CD415" s="8"/>
      <c r="CE415" s="8"/>
      <c r="CF415" s="8"/>
    </row>
    <row r="416" spans="1:84" ht="15.75" customHeight="1" x14ac:dyDescent="0.25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27"/>
      <c r="W416" s="27"/>
      <c r="X416" s="27"/>
      <c r="Y416" s="27"/>
      <c r="Z416" s="27"/>
      <c r="AA416" s="8"/>
      <c r="AB416" s="8"/>
      <c r="AC416" s="8"/>
      <c r="AD416" s="8"/>
      <c r="AE416" s="8"/>
      <c r="AF416" s="8"/>
      <c r="AG416" s="8"/>
      <c r="AH416" s="8"/>
      <c r="AI416" s="8"/>
      <c r="AJ416" s="8"/>
      <c r="AK416" s="8"/>
      <c r="AL416" s="8"/>
      <c r="AM416" s="8"/>
      <c r="AN416" s="8"/>
      <c r="AO416" s="8"/>
      <c r="AP416" s="8"/>
      <c r="AQ416" s="8"/>
      <c r="AR416" s="8"/>
      <c r="AS416" s="8"/>
      <c r="AT416" s="8"/>
      <c r="AU416" s="8"/>
      <c r="AV416" s="8"/>
      <c r="AW416" s="8"/>
      <c r="AX416" s="8"/>
      <c r="AY416" s="8"/>
      <c r="AZ416" s="8"/>
      <c r="BA416" s="8"/>
      <c r="BB416" s="8"/>
      <c r="BC416" s="8"/>
      <c r="BD416" s="8"/>
      <c r="BE416" s="8"/>
      <c r="BF416" s="8"/>
      <c r="BG416" s="8"/>
      <c r="BH416" s="8"/>
      <c r="BI416" s="8"/>
      <c r="BJ416" s="8"/>
      <c r="BK416" s="8"/>
      <c r="BL416" s="8"/>
      <c r="BM416" s="8"/>
      <c r="BN416" s="8"/>
      <c r="BO416" s="8"/>
      <c r="BP416" s="8"/>
      <c r="BQ416" s="8"/>
      <c r="BR416" s="8"/>
      <c r="BS416" s="8"/>
      <c r="BT416" s="8"/>
      <c r="BU416" s="8"/>
      <c r="BV416" s="8"/>
      <c r="BW416" s="8"/>
      <c r="BX416" s="8"/>
      <c r="BY416" s="8"/>
      <c r="BZ416" s="8"/>
      <c r="CA416" s="8"/>
      <c r="CB416" s="8"/>
      <c r="CC416" s="8"/>
      <c r="CD416" s="8"/>
      <c r="CE416" s="8"/>
      <c r="CF416" s="8"/>
    </row>
    <row r="417" spans="1:84" ht="15.75" customHeight="1" x14ac:dyDescent="0.25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27"/>
      <c r="W417" s="27"/>
      <c r="X417" s="27"/>
      <c r="Y417" s="27"/>
      <c r="Z417" s="27"/>
      <c r="AA417" s="8"/>
      <c r="AB417" s="8"/>
      <c r="AC417" s="8"/>
      <c r="AD417" s="8"/>
      <c r="AE417" s="8"/>
      <c r="AF417" s="8"/>
      <c r="AG417" s="8"/>
      <c r="AH417" s="8"/>
      <c r="AI417" s="8"/>
      <c r="AJ417" s="8"/>
      <c r="AK417" s="8"/>
      <c r="AL417" s="8"/>
      <c r="AM417" s="8"/>
      <c r="AN417" s="8"/>
      <c r="AO417" s="8"/>
      <c r="AP417" s="8"/>
      <c r="AQ417" s="8"/>
      <c r="AR417" s="8"/>
      <c r="AS417" s="8"/>
      <c r="AT417" s="8"/>
      <c r="AU417" s="8"/>
      <c r="AV417" s="8"/>
      <c r="AW417" s="8"/>
      <c r="AX417" s="8"/>
      <c r="AY417" s="8"/>
      <c r="AZ417" s="8"/>
      <c r="BA417" s="8"/>
      <c r="BB417" s="8"/>
      <c r="BC417" s="8"/>
      <c r="BD417" s="8"/>
      <c r="BE417" s="8"/>
      <c r="BF417" s="8"/>
      <c r="BG417" s="8"/>
      <c r="BH417" s="8"/>
      <c r="BI417" s="8"/>
      <c r="BJ417" s="8"/>
      <c r="BK417" s="8"/>
      <c r="BL417" s="8"/>
      <c r="BM417" s="8"/>
      <c r="BN417" s="8"/>
      <c r="BO417" s="8"/>
      <c r="BP417" s="8"/>
      <c r="BQ417" s="8"/>
      <c r="BR417" s="8"/>
      <c r="BS417" s="8"/>
      <c r="BT417" s="8"/>
      <c r="BU417" s="8"/>
      <c r="BV417" s="8"/>
      <c r="BW417" s="8"/>
      <c r="BX417" s="8"/>
      <c r="BY417" s="8"/>
      <c r="BZ417" s="8"/>
      <c r="CA417" s="8"/>
      <c r="CB417" s="8"/>
      <c r="CC417" s="8"/>
      <c r="CD417" s="8"/>
      <c r="CE417" s="8"/>
      <c r="CF417" s="8"/>
    </row>
    <row r="418" spans="1:84" ht="15.75" customHeight="1" x14ac:dyDescent="0.25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27"/>
      <c r="W418" s="27"/>
      <c r="X418" s="27"/>
      <c r="Y418" s="27"/>
      <c r="Z418" s="27"/>
      <c r="AA418" s="8"/>
      <c r="AB418" s="8"/>
      <c r="AC418" s="8"/>
      <c r="AD418" s="8"/>
      <c r="AE418" s="8"/>
      <c r="AF418" s="8"/>
      <c r="AG418" s="8"/>
      <c r="AH418" s="8"/>
      <c r="AI418" s="8"/>
      <c r="AJ418" s="8"/>
      <c r="AK418" s="8"/>
      <c r="AL418" s="8"/>
      <c r="AM418" s="8"/>
      <c r="AN418" s="8"/>
      <c r="AO418" s="8"/>
      <c r="AP418" s="8"/>
      <c r="AQ418" s="8"/>
      <c r="AR418" s="8"/>
      <c r="AS418" s="8"/>
      <c r="AT418" s="8"/>
      <c r="AU418" s="8"/>
      <c r="AV418" s="8"/>
      <c r="AW418" s="8"/>
      <c r="AX418" s="8"/>
      <c r="AY418" s="8"/>
      <c r="AZ418" s="8"/>
      <c r="BA418" s="8"/>
      <c r="BB418" s="8"/>
      <c r="BC418" s="8"/>
      <c r="BD418" s="8"/>
      <c r="BE418" s="8"/>
      <c r="BF418" s="8"/>
      <c r="BG418" s="8"/>
      <c r="BH418" s="8"/>
      <c r="BI418" s="8"/>
      <c r="BJ418" s="8"/>
      <c r="BK418" s="8"/>
      <c r="BL418" s="8"/>
      <c r="BM418" s="8"/>
      <c r="BN418" s="8"/>
      <c r="BO418" s="8"/>
      <c r="BP418" s="8"/>
      <c r="BQ418" s="8"/>
      <c r="BR418" s="8"/>
      <c r="BS418" s="8"/>
      <c r="BT418" s="8"/>
      <c r="BU418" s="8"/>
      <c r="BV418" s="8"/>
      <c r="BW418" s="8"/>
      <c r="BX418" s="8"/>
      <c r="BY418" s="8"/>
      <c r="BZ418" s="8"/>
      <c r="CA418" s="8"/>
      <c r="CB418" s="8"/>
      <c r="CC418" s="8"/>
      <c r="CD418" s="8"/>
      <c r="CE418" s="8"/>
      <c r="CF418" s="8"/>
    </row>
    <row r="419" spans="1:84" ht="15.75" customHeight="1" x14ac:dyDescent="0.25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27"/>
      <c r="W419" s="27"/>
      <c r="X419" s="27"/>
      <c r="Y419" s="27"/>
      <c r="Z419" s="27"/>
      <c r="AA419" s="8"/>
      <c r="AB419" s="8"/>
      <c r="AC419" s="8"/>
      <c r="AD419" s="8"/>
      <c r="AE419" s="8"/>
      <c r="AF419" s="8"/>
      <c r="AG419" s="8"/>
      <c r="AH419" s="8"/>
      <c r="AI419" s="8"/>
      <c r="AJ419" s="8"/>
      <c r="AK419" s="8"/>
      <c r="AL419" s="8"/>
      <c r="AM419" s="8"/>
      <c r="AN419" s="8"/>
      <c r="AO419" s="8"/>
      <c r="AP419" s="8"/>
      <c r="AQ419" s="8"/>
      <c r="AR419" s="8"/>
      <c r="AS419" s="8"/>
      <c r="AT419" s="8"/>
      <c r="AU419" s="8"/>
      <c r="AV419" s="8"/>
      <c r="AW419" s="8"/>
      <c r="AX419" s="8"/>
      <c r="AY419" s="8"/>
      <c r="AZ419" s="8"/>
      <c r="BA419" s="8"/>
      <c r="BB419" s="8"/>
      <c r="BC419" s="8"/>
      <c r="BD419" s="8"/>
      <c r="BE419" s="8"/>
      <c r="BF419" s="8"/>
      <c r="BG419" s="8"/>
      <c r="BH419" s="8"/>
      <c r="BI419" s="8"/>
      <c r="BJ419" s="8"/>
      <c r="BK419" s="8"/>
      <c r="BL419" s="8"/>
      <c r="BM419" s="8"/>
      <c r="BN419" s="8"/>
      <c r="BO419" s="8"/>
      <c r="BP419" s="8"/>
      <c r="BQ419" s="8"/>
      <c r="BR419" s="8"/>
      <c r="BS419" s="8"/>
      <c r="BT419" s="8"/>
      <c r="BU419" s="8"/>
      <c r="BV419" s="8"/>
      <c r="BW419" s="8"/>
      <c r="BX419" s="8"/>
      <c r="BY419" s="8"/>
      <c r="BZ419" s="8"/>
      <c r="CA419" s="8"/>
      <c r="CB419" s="8"/>
      <c r="CC419" s="8"/>
      <c r="CD419" s="8"/>
      <c r="CE419" s="8"/>
      <c r="CF419" s="8"/>
    </row>
    <row r="420" spans="1:84" ht="15.75" customHeight="1" x14ac:dyDescent="0.25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27"/>
      <c r="W420" s="27"/>
      <c r="X420" s="27"/>
      <c r="Y420" s="27"/>
      <c r="Z420" s="27"/>
      <c r="AA420" s="8"/>
      <c r="AB420" s="8"/>
      <c r="AC420" s="8"/>
      <c r="AD420" s="8"/>
      <c r="AE420" s="8"/>
      <c r="AF420" s="8"/>
      <c r="AG420" s="8"/>
      <c r="AH420" s="8"/>
      <c r="AI420" s="8"/>
      <c r="AJ420" s="8"/>
      <c r="AK420" s="8"/>
      <c r="AL420" s="8"/>
      <c r="AM420" s="8"/>
      <c r="AN420" s="8"/>
      <c r="AO420" s="8"/>
      <c r="AP420" s="8"/>
      <c r="AQ420" s="8"/>
      <c r="AR420" s="8"/>
      <c r="AS420" s="8"/>
      <c r="AT420" s="8"/>
      <c r="AU420" s="8"/>
      <c r="AV420" s="8"/>
      <c r="AW420" s="8"/>
      <c r="AX420" s="8"/>
      <c r="AY420" s="8"/>
      <c r="AZ420" s="8"/>
      <c r="BA420" s="8"/>
      <c r="BB420" s="8"/>
      <c r="BC420" s="8"/>
      <c r="BD420" s="8"/>
      <c r="BE420" s="8"/>
      <c r="BF420" s="8"/>
      <c r="BG420" s="8"/>
      <c r="BH420" s="8"/>
      <c r="BI420" s="8"/>
      <c r="BJ420" s="8"/>
      <c r="BK420" s="8"/>
      <c r="BL420" s="8"/>
      <c r="BM420" s="8"/>
      <c r="BN420" s="8"/>
      <c r="BO420" s="8"/>
      <c r="BP420" s="8"/>
      <c r="BQ420" s="8"/>
      <c r="BR420" s="8"/>
      <c r="BS420" s="8"/>
      <c r="BT420" s="8"/>
      <c r="BU420" s="8"/>
      <c r="BV420" s="8"/>
      <c r="BW420" s="8"/>
      <c r="BX420" s="8"/>
      <c r="BY420" s="8"/>
      <c r="BZ420" s="8"/>
      <c r="CA420" s="8"/>
      <c r="CB420" s="8"/>
      <c r="CC420" s="8"/>
      <c r="CD420" s="8"/>
      <c r="CE420" s="8"/>
      <c r="CF420" s="8"/>
    </row>
    <row r="421" spans="1:84" ht="15.75" customHeight="1" x14ac:dyDescent="0.25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27"/>
      <c r="W421" s="27"/>
      <c r="X421" s="27"/>
      <c r="Y421" s="27"/>
      <c r="Z421" s="27"/>
      <c r="AA421" s="8"/>
      <c r="AB421" s="8"/>
      <c r="AC421" s="8"/>
      <c r="AD421" s="8"/>
      <c r="AE421" s="8"/>
      <c r="AF421" s="8"/>
      <c r="AG421" s="8"/>
      <c r="AH421" s="8"/>
      <c r="AI421" s="8"/>
      <c r="AJ421" s="8"/>
      <c r="AK421" s="8"/>
      <c r="AL421" s="8"/>
      <c r="AM421" s="8"/>
      <c r="AN421" s="8"/>
      <c r="AO421" s="8"/>
      <c r="AP421" s="8"/>
      <c r="AQ421" s="8"/>
      <c r="AR421" s="8"/>
      <c r="AS421" s="8"/>
      <c r="AT421" s="8"/>
      <c r="AU421" s="8"/>
      <c r="AV421" s="8"/>
      <c r="AW421" s="8"/>
      <c r="AX421" s="8"/>
      <c r="AY421" s="8"/>
      <c r="AZ421" s="8"/>
      <c r="BA421" s="8"/>
      <c r="BB421" s="8"/>
      <c r="BC421" s="8"/>
      <c r="BD421" s="8"/>
      <c r="BE421" s="8"/>
      <c r="BF421" s="8"/>
      <c r="BG421" s="8"/>
      <c r="BH421" s="8"/>
      <c r="BI421" s="8"/>
      <c r="BJ421" s="8"/>
      <c r="BK421" s="8"/>
      <c r="BL421" s="8"/>
      <c r="BM421" s="8"/>
      <c r="BN421" s="8"/>
      <c r="BO421" s="8"/>
      <c r="BP421" s="8"/>
      <c r="BQ421" s="8"/>
      <c r="BR421" s="8"/>
      <c r="BS421" s="8"/>
      <c r="BT421" s="8"/>
      <c r="BU421" s="8"/>
      <c r="BV421" s="8"/>
      <c r="BW421" s="8"/>
      <c r="BX421" s="8"/>
      <c r="BY421" s="8"/>
      <c r="BZ421" s="8"/>
      <c r="CA421" s="8"/>
      <c r="CB421" s="8"/>
      <c r="CC421" s="8"/>
      <c r="CD421" s="8"/>
      <c r="CE421" s="8"/>
      <c r="CF421" s="8"/>
    </row>
    <row r="422" spans="1:84" ht="15.75" customHeight="1" x14ac:dyDescent="0.25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27"/>
      <c r="W422" s="27"/>
      <c r="X422" s="27"/>
      <c r="Y422" s="27"/>
      <c r="Z422" s="27"/>
      <c r="AA422" s="8"/>
      <c r="AB422" s="8"/>
      <c r="AC422" s="8"/>
      <c r="AD422" s="8"/>
      <c r="AE422" s="8"/>
      <c r="AF422" s="8"/>
      <c r="AG422" s="8"/>
      <c r="AH422" s="8"/>
      <c r="AI422" s="8"/>
      <c r="AJ422" s="8"/>
      <c r="AK422" s="8"/>
      <c r="AL422" s="8"/>
      <c r="AM422" s="8"/>
      <c r="AN422" s="8"/>
      <c r="AO422" s="8"/>
      <c r="AP422" s="8"/>
      <c r="AQ422" s="8"/>
      <c r="AR422" s="8"/>
      <c r="AS422" s="8"/>
      <c r="AT422" s="8"/>
      <c r="AU422" s="8"/>
      <c r="AV422" s="8"/>
      <c r="AW422" s="8"/>
      <c r="AX422" s="8"/>
      <c r="AY422" s="8"/>
      <c r="AZ422" s="8"/>
      <c r="BA422" s="8"/>
      <c r="BB422" s="8"/>
      <c r="BC422" s="8"/>
      <c r="BD422" s="8"/>
      <c r="BE422" s="8"/>
      <c r="BF422" s="8"/>
      <c r="BG422" s="8"/>
      <c r="BH422" s="8"/>
      <c r="BI422" s="8"/>
      <c r="BJ422" s="8"/>
      <c r="BK422" s="8"/>
      <c r="BL422" s="8"/>
      <c r="BM422" s="8"/>
      <c r="BN422" s="8"/>
      <c r="BO422" s="8"/>
      <c r="BP422" s="8"/>
      <c r="BQ422" s="8"/>
      <c r="BR422" s="8"/>
      <c r="BS422" s="8"/>
      <c r="BT422" s="8"/>
      <c r="BU422" s="8"/>
      <c r="BV422" s="8"/>
      <c r="BW422" s="8"/>
      <c r="BX422" s="8"/>
      <c r="BY422" s="8"/>
      <c r="BZ422" s="8"/>
      <c r="CA422" s="8"/>
      <c r="CB422" s="8"/>
      <c r="CC422" s="8"/>
      <c r="CD422" s="8"/>
      <c r="CE422" s="8"/>
      <c r="CF422" s="8"/>
    </row>
    <row r="423" spans="1:84" ht="15.75" customHeight="1" x14ac:dyDescent="0.25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27"/>
      <c r="W423" s="27"/>
      <c r="X423" s="27"/>
      <c r="Y423" s="27"/>
      <c r="Z423" s="27"/>
      <c r="AA423" s="8"/>
      <c r="AB423" s="8"/>
      <c r="AC423" s="8"/>
      <c r="AD423" s="8"/>
      <c r="AE423" s="8"/>
      <c r="AF423" s="8"/>
      <c r="AG423" s="8"/>
      <c r="AH423" s="8"/>
      <c r="AI423" s="8"/>
      <c r="AJ423" s="8"/>
      <c r="AK423" s="8"/>
      <c r="AL423" s="8"/>
      <c r="AM423" s="8"/>
      <c r="AN423" s="8"/>
      <c r="AO423" s="8"/>
      <c r="AP423" s="8"/>
      <c r="AQ423" s="8"/>
      <c r="AR423" s="8"/>
      <c r="AS423" s="8"/>
      <c r="AT423" s="8"/>
      <c r="AU423" s="8"/>
      <c r="AV423" s="8"/>
      <c r="AW423" s="8"/>
      <c r="AX423" s="8"/>
      <c r="AY423" s="8"/>
      <c r="AZ423" s="8"/>
      <c r="BA423" s="8"/>
      <c r="BB423" s="8"/>
      <c r="BC423" s="8"/>
      <c r="BD423" s="8"/>
      <c r="BE423" s="8"/>
      <c r="BF423" s="8"/>
      <c r="BG423" s="8"/>
      <c r="BH423" s="8"/>
      <c r="BI423" s="8"/>
      <c r="BJ423" s="8"/>
      <c r="BK423" s="8"/>
      <c r="BL423" s="8"/>
      <c r="BM423" s="8"/>
      <c r="BN423" s="8"/>
      <c r="BO423" s="8"/>
      <c r="BP423" s="8"/>
      <c r="BQ423" s="8"/>
      <c r="BR423" s="8"/>
      <c r="BS423" s="8"/>
      <c r="BT423" s="8"/>
      <c r="BU423" s="8"/>
      <c r="BV423" s="8"/>
      <c r="BW423" s="8"/>
      <c r="BX423" s="8"/>
      <c r="BY423" s="8"/>
      <c r="BZ423" s="8"/>
      <c r="CA423" s="8"/>
      <c r="CB423" s="8"/>
      <c r="CC423" s="8"/>
      <c r="CD423" s="8"/>
      <c r="CE423" s="8"/>
      <c r="CF423" s="8"/>
    </row>
    <row r="424" spans="1:84" ht="15.75" customHeight="1" x14ac:dyDescent="0.25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27"/>
      <c r="W424" s="27"/>
      <c r="X424" s="27"/>
      <c r="Y424" s="27"/>
      <c r="Z424" s="27"/>
      <c r="AA424" s="8"/>
      <c r="AB424" s="8"/>
      <c r="AC424" s="8"/>
      <c r="AD424" s="8"/>
      <c r="AE424" s="8"/>
      <c r="AF424" s="8"/>
      <c r="AG424" s="8"/>
      <c r="AH424" s="8"/>
      <c r="AI424" s="8"/>
      <c r="AJ424" s="8"/>
      <c r="AK424" s="8"/>
      <c r="AL424" s="8"/>
      <c r="AM424" s="8"/>
      <c r="AN424" s="8"/>
      <c r="AO424" s="8"/>
      <c r="AP424" s="8"/>
      <c r="AQ424" s="8"/>
      <c r="AR424" s="8"/>
      <c r="AS424" s="8"/>
      <c r="AT424" s="8"/>
      <c r="AU424" s="8"/>
      <c r="AV424" s="8"/>
      <c r="AW424" s="8"/>
      <c r="AX424" s="8"/>
      <c r="AY424" s="8"/>
      <c r="AZ424" s="8"/>
      <c r="BA424" s="8"/>
      <c r="BB424" s="8"/>
      <c r="BC424" s="8"/>
      <c r="BD424" s="8"/>
      <c r="BE424" s="8"/>
      <c r="BF424" s="8"/>
      <c r="BG424" s="8"/>
      <c r="BH424" s="8"/>
      <c r="BI424" s="8"/>
      <c r="BJ424" s="8"/>
      <c r="BK424" s="8"/>
      <c r="BL424" s="8"/>
      <c r="BM424" s="8"/>
      <c r="BN424" s="8"/>
      <c r="BO424" s="8"/>
      <c r="BP424" s="8"/>
      <c r="BQ424" s="8"/>
      <c r="BR424" s="8"/>
      <c r="BS424" s="8"/>
      <c r="BT424" s="8"/>
      <c r="BU424" s="8"/>
      <c r="BV424" s="8"/>
      <c r="BW424" s="8"/>
      <c r="BX424" s="8"/>
      <c r="BY424" s="8"/>
      <c r="BZ424" s="8"/>
      <c r="CA424" s="8"/>
      <c r="CB424" s="8"/>
      <c r="CC424" s="8"/>
      <c r="CD424" s="8"/>
      <c r="CE424" s="8"/>
      <c r="CF424" s="8"/>
    </row>
    <row r="425" spans="1:84" ht="15.75" customHeight="1" x14ac:dyDescent="0.25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27"/>
      <c r="W425" s="27"/>
      <c r="X425" s="27"/>
      <c r="Y425" s="27"/>
      <c r="Z425" s="27"/>
      <c r="AA425" s="8"/>
      <c r="AB425" s="8"/>
      <c r="AC425" s="8"/>
      <c r="AD425" s="8"/>
      <c r="AE425" s="8"/>
      <c r="AF425" s="8"/>
      <c r="AG425" s="8"/>
      <c r="AH425" s="8"/>
      <c r="AI425" s="8"/>
      <c r="AJ425" s="8"/>
      <c r="AK425" s="8"/>
      <c r="AL425" s="8"/>
      <c r="AM425" s="8"/>
      <c r="AN425" s="8"/>
      <c r="AO425" s="8"/>
      <c r="AP425" s="8"/>
      <c r="AQ425" s="8"/>
      <c r="AR425" s="8"/>
      <c r="AS425" s="8"/>
      <c r="AT425" s="8"/>
      <c r="AU425" s="8"/>
      <c r="AV425" s="8"/>
      <c r="AW425" s="8"/>
      <c r="AX425" s="8"/>
      <c r="AY425" s="8"/>
      <c r="AZ425" s="8"/>
      <c r="BA425" s="8"/>
      <c r="BB425" s="8"/>
      <c r="BC425" s="8"/>
      <c r="BD425" s="8"/>
      <c r="BE425" s="8"/>
      <c r="BF425" s="8"/>
      <c r="BG425" s="8"/>
      <c r="BH425" s="8"/>
      <c r="BI425" s="8"/>
      <c r="BJ425" s="8"/>
      <c r="BK425" s="8"/>
      <c r="BL425" s="8"/>
      <c r="BM425" s="8"/>
      <c r="BN425" s="8"/>
      <c r="BO425" s="8"/>
      <c r="BP425" s="8"/>
      <c r="BQ425" s="8"/>
      <c r="BR425" s="8"/>
      <c r="BS425" s="8"/>
      <c r="BT425" s="8"/>
      <c r="BU425" s="8"/>
      <c r="BV425" s="8"/>
      <c r="BW425" s="8"/>
      <c r="BX425" s="8"/>
      <c r="BY425" s="8"/>
      <c r="BZ425" s="8"/>
      <c r="CA425" s="8"/>
      <c r="CB425" s="8"/>
      <c r="CC425" s="8"/>
      <c r="CD425" s="8"/>
      <c r="CE425" s="8"/>
      <c r="CF425" s="8"/>
    </row>
    <row r="426" spans="1:84" ht="15.75" customHeight="1" x14ac:dyDescent="0.25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27"/>
      <c r="W426" s="27"/>
      <c r="X426" s="27"/>
      <c r="Y426" s="27"/>
      <c r="Z426" s="27"/>
      <c r="AA426" s="8"/>
      <c r="AB426" s="8"/>
      <c r="AC426" s="8"/>
      <c r="AD426" s="8"/>
      <c r="AE426" s="8"/>
      <c r="AF426" s="8"/>
      <c r="AG426" s="8"/>
      <c r="AH426" s="8"/>
      <c r="AI426" s="8"/>
      <c r="AJ426" s="8"/>
      <c r="AK426" s="8"/>
      <c r="AL426" s="8"/>
      <c r="AM426" s="8"/>
      <c r="AN426" s="8"/>
      <c r="AO426" s="8"/>
      <c r="AP426" s="8"/>
      <c r="AQ426" s="8"/>
      <c r="AR426" s="8"/>
      <c r="AS426" s="8"/>
      <c r="AT426" s="8"/>
      <c r="AU426" s="8"/>
      <c r="AV426" s="8"/>
      <c r="AW426" s="8"/>
      <c r="AX426" s="8"/>
      <c r="AY426" s="8"/>
      <c r="AZ426" s="8"/>
      <c r="BA426" s="8"/>
      <c r="BB426" s="8"/>
      <c r="BC426" s="8"/>
      <c r="BD426" s="8"/>
      <c r="BE426" s="8"/>
      <c r="BF426" s="8"/>
      <c r="BG426" s="8"/>
      <c r="BH426" s="8"/>
      <c r="BI426" s="8"/>
      <c r="BJ426" s="8"/>
      <c r="BK426" s="8"/>
      <c r="BL426" s="8"/>
      <c r="BM426" s="8"/>
      <c r="BN426" s="8"/>
      <c r="BO426" s="8"/>
      <c r="BP426" s="8"/>
      <c r="BQ426" s="8"/>
      <c r="BR426" s="8"/>
      <c r="BS426" s="8"/>
      <c r="BT426" s="8"/>
      <c r="BU426" s="8"/>
      <c r="BV426" s="8"/>
      <c r="BW426" s="8"/>
      <c r="BX426" s="8"/>
      <c r="BY426" s="8"/>
      <c r="BZ426" s="8"/>
      <c r="CA426" s="8"/>
      <c r="CB426" s="8"/>
      <c r="CC426" s="8"/>
      <c r="CD426" s="8"/>
      <c r="CE426" s="8"/>
      <c r="CF426" s="8"/>
    </row>
    <row r="427" spans="1:84" ht="15.75" customHeight="1" x14ac:dyDescent="0.25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27"/>
      <c r="W427" s="27"/>
      <c r="X427" s="27"/>
      <c r="Y427" s="27"/>
      <c r="Z427" s="27"/>
      <c r="AA427" s="8"/>
      <c r="AB427" s="8"/>
      <c r="AC427" s="8"/>
      <c r="AD427" s="8"/>
      <c r="AE427" s="8"/>
      <c r="AF427" s="8"/>
      <c r="AG427" s="8"/>
      <c r="AH427" s="8"/>
      <c r="AI427" s="8"/>
      <c r="AJ427" s="8"/>
      <c r="AK427" s="8"/>
      <c r="AL427" s="8"/>
      <c r="AM427" s="8"/>
      <c r="AN427" s="8"/>
      <c r="AO427" s="8"/>
      <c r="AP427" s="8"/>
      <c r="AQ427" s="8"/>
      <c r="AR427" s="8"/>
      <c r="AS427" s="8"/>
      <c r="AT427" s="8"/>
      <c r="AU427" s="8"/>
      <c r="AV427" s="8"/>
      <c r="AW427" s="8"/>
      <c r="AX427" s="8"/>
      <c r="AY427" s="8"/>
      <c r="AZ427" s="8"/>
      <c r="BA427" s="8"/>
      <c r="BB427" s="8"/>
      <c r="BC427" s="8"/>
      <c r="BD427" s="8"/>
      <c r="BE427" s="8"/>
      <c r="BF427" s="8"/>
      <c r="BG427" s="8"/>
      <c r="BH427" s="8"/>
      <c r="BI427" s="8"/>
      <c r="BJ427" s="8"/>
      <c r="BK427" s="8"/>
      <c r="BL427" s="8"/>
      <c r="BM427" s="8"/>
      <c r="BN427" s="8"/>
      <c r="BO427" s="8"/>
      <c r="BP427" s="8"/>
      <c r="BQ427" s="8"/>
      <c r="BR427" s="8"/>
      <c r="BS427" s="8"/>
      <c r="BT427" s="8"/>
      <c r="BU427" s="8"/>
      <c r="BV427" s="8"/>
      <c r="BW427" s="8"/>
      <c r="BX427" s="8"/>
      <c r="BY427" s="8"/>
      <c r="BZ427" s="8"/>
      <c r="CA427" s="8"/>
      <c r="CB427" s="8"/>
      <c r="CC427" s="8"/>
      <c r="CD427" s="8"/>
      <c r="CE427" s="8"/>
      <c r="CF427" s="8"/>
    </row>
    <row r="428" spans="1:84" ht="15.75" customHeight="1" x14ac:dyDescent="0.25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27"/>
      <c r="W428" s="27"/>
      <c r="X428" s="27"/>
      <c r="Y428" s="27"/>
      <c r="Z428" s="27"/>
      <c r="AA428" s="8"/>
      <c r="AB428" s="8"/>
      <c r="AC428" s="8"/>
      <c r="AD428" s="8"/>
      <c r="AE428" s="8"/>
      <c r="AF428" s="8"/>
      <c r="AG428" s="8"/>
      <c r="AH428" s="8"/>
      <c r="AI428" s="8"/>
      <c r="AJ428" s="8"/>
      <c r="AK428" s="8"/>
      <c r="AL428" s="8"/>
      <c r="AM428" s="8"/>
      <c r="AN428" s="8"/>
      <c r="AO428" s="8"/>
      <c r="AP428" s="8"/>
      <c r="AQ428" s="8"/>
      <c r="AR428" s="8"/>
      <c r="AS428" s="8"/>
      <c r="AT428" s="8"/>
      <c r="AU428" s="8"/>
      <c r="AV428" s="8"/>
      <c r="AW428" s="8"/>
      <c r="AX428" s="8"/>
      <c r="AY428" s="8"/>
      <c r="AZ428" s="8"/>
      <c r="BA428" s="8"/>
      <c r="BB428" s="8"/>
      <c r="BC428" s="8"/>
      <c r="BD428" s="8"/>
      <c r="BE428" s="8"/>
      <c r="BF428" s="8"/>
      <c r="BG428" s="8"/>
      <c r="BH428" s="8"/>
      <c r="BI428" s="8"/>
      <c r="BJ428" s="8"/>
      <c r="BK428" s="8"/>
      <c r="BL428" s="8"/>
      <c r="BM428" s="8"/>
      <c r="BN428" s="8"/>
      <c r="BO428" s="8"/>
      <c r="BP428" s="8"/>
      <c r="BQ428" s="8"/>
      <c r="BR428" s="8"/>
      <c r="BS428" s="8"/>
      <c r="BT428" s="8"/>
      <c r="BU428" s="8"/>
      <c r="BV428" s="8"/>
      <c r="BW428" s="8"/>
      <c r="BX428" s="8"/>
      <c r="BY428" s="8"/>
      <c r="BZ428" s="8"/>
      <c r="CA428" s="8"/>
      <c r="CB428" s="8"/>
      <c r="CC428" s="8"/>
      <c r="CD428" s="8"/>
      <c r="CE428" s="8"/>
      <c r="CF428" s="8"/>
    </row>
    <row r="429" spans="1:84" ht="15.75" customHeight="1" x14ac:dyDescent="0.25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27"/>
      <c r="W429" s="27"/>
      <c r="X429" s="27"/>
      <c r="Y429" s="27"/>
      <c r="Z429" s="27"/>
      <c r="AA429" s="8"/>
      <c r="AB429" s="8"/>
      <c r="AC429" s="8"/>
      <c r="AD429" s="8"/>
      <c r="AE429" s="8"/>
      <c r="AF429" s="8"/>
      <c r="AG429" s="8"/>
      <c r="AH429" s="8"/>
      <c r="AI429" s="8"/>
      <c r="AJ429" s="8"/>
      <c r="AK429" s="8"/>
      <c r="AL429" s="8"/>
      <c r="AM429" s="8"/>
      <c r="AN429" s="8"/>
      <c r="AO429" s="8"/>
      <c r="AP429" s="8"/>
      <c r="AQ429" s="8"/>
      <c r="AR429" s="8"/>
      <c r="AS429" s="8"/>
      <c r="AT429" s="8"/>
      <c r="AU429" s="8"/>
      <c r="AV429" s="8"/>
      <c r="AW429" s="8"/>
      <c r="AX429" s="8"/>
      <c r="AY429" s="8"/>
      <c r="AZ429" s="8"/>
      <c r="BA429" s="8"/>
      <c r="BB429" s="8"/>
      <c r="BC429" s="8"/>
      <c r="BD429" s="8"/>
      <c r="BE429" s="8"/>
      <c r="BF429" s="8"/>
      <c r="BG429" s="8"/>
      <c r="BH429" s="8"/>
      <c r="BI429" s="8"/>
      <c r="BJ429" s="8"/>
      <c r="BK429" s="8"/>
      <c r="BL429" s="8"/>
      <c r="BM429" s="8"/>
      <c r="BN429" s="8"/>
      <c r="BO429" s="8"/>
      <c r="BP429" s="8"/>
      <c r="BQ429" s="8"/>
      <c r="BR429" s="8"/>
      <c r="BS429" s="8"/>
      <c r="BT429" s="8"/>
      <c r="BU429" s="8"/>
      <c r="BV429" s="8"/>
      <c r="BW429" s="8"/>
      <c r="BX429" s="8"/>
      <c r="BY429" s="8"/>
      <c r="BZ429" s="8"/>
      <c r="CA429" s="8"/>
      <c r="CB429" s="8"/>
      <c r="CC429" s="8"/>
      <c r="CD429" s="8"/>
      <c r="CE429" s="8"/>
      <c r="CF429" s="8"/>
    </row>
    <row r="430" spans="1:84" ht="15.75" customHeight="1" x14ac:dyDescent="0.25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27"/>
      <c r="W430" s="27"/>
      <c r="X430" s="27"/>
      <c r="Y430" s="27"/>
      <c r="Z430" s="27"/>
      <c r="AA430" s="8"/>
      <c r="AB430" s="8"/>
      <c r="AC430" s="8"/>
      <c r="AD430" s="8"/>
      <c r="AE430" s="8"/>
      <c r="AF430" s="8"/>
      <c r="AG430" s="8"/>
      <c r="AH430" s="8"/>
      <c r="AI430" s="8"/>
      <c r="AJ430" s="8"/>
      <c r="AK430" s="8"/>
      <c r="AL430" s="8"/>
      <c r="AM430" s="8"/>
      <c r="AN430" s="8"/>
      <c r="AO430" s="8"/>
      <c r="AP430" s="8"/>
      <c r="AQ430" s="8"/>
      <c r="AR430" s="8"/>
      <c r="AS430" s="8"/>
      <c r="AT430" s="8"/>
      <c r="AU430" s="8"/>
      <c r="AV430" s="8"/>
      <c r="AW430" s="8"/>
      <c r="AX430" s="8"/>
      <c r="AY430" s="8"/>
      <c r="AZ430" s="8"/>
      <c r="BA430" s="8"/>
      <c r="BB430" s="8"/>
      <c r="BC430" s="8"/>
      <c r="BD430" s="8"/>
      <c r="BE430" s="8"/>
      <c r="BF430" s="8"/>
      <c r="BG430" s="8"/>
      <c r="BH430" s="8"/>
      <c r="BI430" s="8"/>
      <c r="BJ430" s="8"/>
      <c r="BK430" s="8"/>
      <c r="BL430" s="8"/>
      <c r="BM430" s="8"/>
      <c r="BN430" s="8"/>
      <c r="BO430" s="8"/>
      <c r="BP430" s="8"/>
      <c r="BQ430" s="8"/>
      <c r="BR430" s="8"/>
      <c r="BS430" s="8"/>
      <c r="BT430" s="8"/>
      <c r="BU430" s="8"/>
      <c r="BV430" s="8"/>
      <c r="BW430" s="8"/>
      <c r="BX430" s="8"/>
      <c r="BY430" s="8"/>
      <c r="BZ430" s="8"/>
      <c r="CA430" s="8"/>
      <c r="CB430" s="8"/>
      <c r="CC430" s="8"/>
      <c r="CD430" s="8"/>
      <c r="CE430" s="8"/>
      <c r="CF430" s="8"/>
    </row>
    <row r="431" spans="1:84" ht="15.75" customHeight="1" x14ac:dyDescent="0.25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27"/>
      <c r="W431" s="27"/>
      <c r="X431" s="27"/>
      <c r="Y431" s="27"/>
      <c r="Z431" s="27"/>
      <c r="AA431" s="8"/>
      <c r="AB431" s="8"/>
      <c r="AC431" s="8"/>
      <c r="AD431" s="8"/>
      <c r="AE431" s="8"/>
      <c r="AF431" s="8"/>
      <c r="AG431" s="8"/>
      <c r="AH431" s="8"/>
      <c r="AI431" s="8"/>
      <c r="AJ431" s="8"/>
      <c r="AK431" s="8"/>
      <c r="AL431" s="8"/>
      <c r="AM431" s="8"/>
      <c r="AN431" s="8"/>
      <c r="AO431" s="8"/>
      <c r="AP431" s="8"/>
      <c r="AQ431" s="8"/>
      <c r="AR431" s="8"/>
      <c r="AS431" s="8"/>
      <c r="AT431" s="8"/>
      <c r="AU431" s="8"/>
      <c r="AV431" s="8"/>
      <c r="AW431" s="8"/>
      <c r="AX431" s="8"/>
      <c r="AY431" s="8"/>
      <c r="AZ431" s="8"/>
      <c r="BA431" s="8"/>
      <c r="BB431" s="8"/>
      <c r="BC431" s="8"/>
      <c r="BD431" s="8"/>
      <c r="BE431" s="8"/>
      <c r="BF431" s="8"/>
      <c r="BG431" s="8"/>
      <c r="BH431" s="8"/>
      <c r="BI431" s="8"/>
      <c r="BJ431" s="8"/>
      <c r="BK431" s="8"/>
      <c r="BL431" s="8"/>
      <c r="BM431" s="8"/>
      <c r="BN431" s="8"/>
      <c r="BO431" s="8"/>
      <c r="BP431" s="8"/>
      <c r="BQ431" s="8"/>
      <c r="BR431" s="8"/>
      <c r="BS431" s="8"/>
      <c r="BT431" s="8"/>
      <c r="BU431" s="8"/>
      <c r="BV431" s="8"/>
      <c r="BW431" s="8"/>
      <c r="BX431" s="8"/>
      <c r="BY431" s="8"/>
      <c r="BZ431" s="8"/>
      <c r="CA431" s="8"/>
      <c r="CB431" s="8"/>
      <c r="CC431" s="8"/>
      <c r="CD431" s="8"/>
      <c r="CE431" s="8"/>
      <c r="CF431" s="8"/>
    </row>
    <row r="432" spans="1:84" ht="15.75" customHeight="1" x14ac:dyDescent="0.25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27"/>
      <c r="W432" s="27"/>
      <c r="X432" s="27"/>
      <c r="Y432" s="27"/>
      <c r="Z432" s="27"/>
      <c r="AA432" s="8"/>
      <c r="AB432" s="8"/>
      <c r="AC432" s="8"/>
      <c r="AD432" s="8"/>
      <c r="AE432" s="8"/>
      <c r="AF432" s="8"/>
      <c r="AG432" s="8"/>
      <c r="AH432" s="8"/>
      <c r="AI432" s="8"/>
      <c r="AJ432" s="8"/>
      <c r="AK432" s="8"/>
      <c r="AL432" s="8"/>
      <c r="AM432" s="8"/>
      <c r="AN432" s="8"/>
      <c r="AO432" s="8"/>
      <c r="AP432" s="8"/>
      <c r="AQ432" s="8"/>
      <c r="AR432" s="8"/>
      <c r="AS432" s="8"/>
      <c r="AT432" s="8"/>
      <c r="AU432" s="8"/>
      <c r="AV432" s="8"/>
      <c r="AW432" s="8"/>
      <c r="AX432" s="8"/>
      <c r="AY432" s="8"/>
      <c r="AZ432" s="8"/>
      <c r="BA432" s="8"/>
      <c r="BB432" s="8"/>
      <c r="BC432" s="8"/>
      <c r="BD432" s="8"/>
      <c r="BE432" s="8"/>
      <c r="BF432" s="8"/>
      <c r="BG432" s="8"/>
      <c r="BH432" s="8"/>
      <c r="BI432" s="8"/>
      <c r="BJ432" s="8"/>
      <c r="BK432" s="8"/>
      <c r="BL432" s="8"/>
      <c r="BM432" s="8"/>
      <c r="BN432" s="8"/>
      <c r="BO432" s="8"/>
      <c r="BP432" s="8"/>
      <c r="BQ432" s="8"/>
      <c r="BR432" s="8"/>
      <c r="BS432" s="8"/>
      <c r="BT432" s="8"/>
      <c r="BU432" s="8"/>
      <c r="BV432" s="8"/>
      <c r="BW432" s="8"/>
      <c r="BX432" s="8"/>
      <c r="BY432" s="8"/>
      <c r="BZ432" s="8"/>
      <c r="CA432" s="8"/>
      <c r="CB432" s="8"/>
      <c r="CC432" s="8"/>
      <c r="CD432" s="8"/>
      <c r="CE432" s="8"/>
      <c r="CF432" s="8"/>
    </row>
    <row r="433" spans="1:84" ht="15.75" customHeight="1" x14ac:dyDescent="0.25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27"/>
      <c r="W433" s="27"/>
      <c r="X433" s="27"/>
      <c r="Y433" s="27"/>
      <c r="Z433" s="27"/>
      <c r="AA433" s="8"/>
      <c r="AB433" s="8"/>
      <c r="AC433" s="8"/>
      <c r="AD433" s="8"/>
      <c r="AE433" s="8"/>
      <c r="AF433" s="8"/>
      <c r="AG433" s="8"/>
      <c r="AH433" s="8"/>
      <c r="AI433" s="8"/>
      <c r="AJ433" s="8"/>
      <c r="AK433" s="8"/>
      <c r="AL433" s="8"/>
      <c r="AM433" s="8"/>
      <c r="AN433" s="8"/>
      <c r="AO433" s="8"/>
      <c r="AP433" s="8"/>
      <c r="AQ433" s="8"/>
      <c r="AR433" s="8"/>
      <c r="AS433" s="8"/>
      <c r="AT433" s="8"/>
      <c r="AU433" s="8"/>
      <c r="AV433" s="8"/>
      <c r="AW433" s="8"/>
      <c r="AX433" s="8"/>
      <c r="AY433" s="8"/>
      <c r="AZ433" s="8"/>
      <c r="BA433" s="8"/>
      <c r="BB433" s="8"/>
      <c r="BC433" s="8"/>
      <c r="BD433" s="8"/>
      <c r="BE433" s="8"/>
      <c r="BF433" s="8"/>
      <c r="BG433" s="8"/>
      <c r="BH433" s="8"/>
      <c r="BI433" s="8"/>
      <c r="BJ433" s="8"/>
      <c r="BK433" s="8"/>
      <c r="BL433" s="8"/>
      <c r="BM433" s="8"/>
      <c r="BN433" s="8"/>
      <c r="BO433" s="8"/>
      <c r="BP433" s="8"/>
      <c r="BQ433" s="8"/>
      <c r="BR433" s="8"/>
      <c r="BS433" s="8"/>
      <c r="BT433" s="8"/>
      <c r="BU433" s="8"/>
      <c r="BV433" s="8"/>
      <c r="BW433" s="8"/>
      <c r="BX433" s="8"/>
      <c r="BY433" s="8"/>
      <c r="BZ433" s="8"/>
      <c r="CA433" s="8"/>
      <c r="CB433" s="8"/>
      <c r="CC433" s="8"/>
      <c r="CD433" s="8"/>
      <c r="CE433" s="8"/>
      <c r="CF433" s="8"/>
    </row>
    <row r="434" spans="1:84" ht="15.75" customHeight="1" x14ac:dyDescent="0.25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27"/>
      <c r="W434" s="27"/>
      <c r="X434" s="27"/>
      <c r="Y434" s="27"/>
      <c r="Z434" s="27"/>
      <c r="AA434" s="8"/>
      <c r="AB434" s="8"/>
      <c r="AC434" s="8"/>
      <c r="AD434" s="8"/>
      <c r="AE434" s="8"/>
      <c r="AF434" s="8"/>
      <c r="AG434" s="8"/>
      <c r="AH434" s="8"/>
      <c r="AI434" s="8"/>
      <c r="AJ434" s="8"/>
      <c r="AK434" s="8"/>
      <c r="AL434" s="8"/>
      <c r="AM434" s="8"/>
      <c r="AN434" s="8"/>
      <c r="AO434" s="8"/>
      <c r="AP434" s="8"/>
      <c r="AQ434" s="8"/>
      <c r="AR434" s="8"/>
      <c r="AS434" s="8"/>
      <c r="AT434" s="8"/>
      <c r="AU434" s="8"/>
      <c r="AV434" s="8"/>
      <c r="AW434" s="8"/>
      <c r="AX434" s="8"/>
      <c r="AY434" s="8"/>
      <c r="AZ434" s="8"/>
      <c r="BA434" s="8"/>
      <c r="BB434" s="8"/>
      <c r="BC434" s="8"/>
      <c r="BD434" s="8"/>
      <c r="BE434" s="8"/>
      <c r="BF434" s="8"/>
      <c r="BG434" s="8"/>
      <c r="BH434" s="8"/>
      <c r="BI434" s="8"/>
      <c r="BJ434" s="8"/>
      <c r="BK434" s="8"/>
      <c r="BL434" s="8"/>
      <c r="BM434" s="8"/>
      <c r="BN434" s="8"/>
      <c r="BO434" s="8"/>
      <c r="BP434" s="8"/>
      <c r="BQ434" s="8"/>
      <c r="BR434" s="8"/>
      <c r="BS434" s="8"/>
      <c r="BT434" s="8"/>
      <c r="BU434" s="8"/>
      <c r="BV434" s="8"/>
      <c r="BW434" s="8"/>
      <c r="BX434" s="8"/>
      <c r="BY434" s="8"/>
      <c r="BZ434" s="8"/>
      <c r="CA434" s="8"/>
      <c r="CB434" s="8"/>
      <c r="CC434" s="8"/>
      <c r="CD434" s="8"/>
      <c r="CE434" s="8"/>
      <c r="CF434" s="8"/>
    </row>
    <row r="435" spans="1:84" ht="15.75" customHeight="1" x14ac:dyDescent="0.25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27"/>
      <c r="W435" s="27"/>
      <c r="X435" s="27"/>
      <c r="Y435" s="27"/>
      <c r="Z435" s="27"/>
      <c r="AA435" s="8"/>
      <c r="AB435" s="8"/>
      <c r="AC435" s="8"/>
      <c r="AD435" s="8"/>
      <c r="AE435" s="8"/>
      <c r="AF435" s="8"/>
      <c r="AG435" s="8"/>
      <c r="AH435" s="8"/>
      <c r="AI435" s="8"/>
      <c r="AJ435" s="8"/>
      <c r="AK435" s="8"/>
      <c r="AL435" s="8"/>
      <c r="AM435" s="8"/>
      <c r="AN435" s="8"/>
      <c r="AO435" s="8"/>
      <c r="AP435" s="8"/>
      <c r="AQ435" s="8"/>
      <c r="AR435" s="8"/>
      <c r="AS435" s="8"/>
      <c r="AT435" s="8"/>
      <c r="AU435" s="8"/>
      <c r="AV435" s="8"/>
      <c r="AW435" s="8"/>
      <c r="AX435" s="8"/>
      <c r="AY435" s="8"/>
      <c r="AZ435" s="8"/>
      <c r="BA435" s="8"/>
      <c r="BB435" s="8"/>
      <c r="BC435" s="8"/>
      <c r="BD435" s="8"/>
      <c r="BE435" s="8"/>
      <c r="BF435" s="8"/>
      <c r="BG435" s="8"/>
      <c r="BH435" s="8"/>
      <c r="BI435" s="8"/>
      <c r="BJ435" s="8"/>
      <c r="BK435" s="8"/>
      <c r="BL435" s="8"/>
      <c r="BM435" s="8"/>
      <c r="BN435" s="8"/>
      <c r="BO435" s="8"/>
      <c r="BP435" s="8"/>
      <c r="BQ435" s="8"/>
      <c r="BR435" s="8"/>
      <c r="BS435" s="8"/>
      <c r="BT435" s="8"/>
      <c r="BU435" s="8"/>
      <c r="BV435" s="8"/>
      <c r="BW435" s="8"/>
      <c r="BX435" s="8"/>
      <c r="BY435" s="8"/>
      <c r="BZ435" s="8"/>
      <c r="CA435" s="8"/>
      <c r="CB435" s="8"/>
      <c r="CC435" s="8"/>
      <c r="CD435" s="8"/>
      <c r="CE435" s="8"/>
      <c r="CF435" s="8"/>
    </row>
    <row r="436" spans="1:84" ht="15.75" customHeight="1" x14ac:dyDescent="0.25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27"/>
      <c r="W436" s="27"/>
      <c r="X436" s="27"/>
      <c r="Y436" s="27"/>
      <c r="Z436" s="27"/>
      <c r="AA436" s="8"/>
      <c r="AB436" s="8"/>
      <c r="AC436" s="8"/>
      <c r="AD436" s="8"/>
      <c r="AE436" s="8"/>
      <c r="AF436" s="8"/>
      <c r="AG436" s="8"/>
      <c r="AH436" s="8"/>
      <c r="AI436" s="8"/>
      <c r="AJ436" s="8"/>
      <c r="AK436" s="8"/>
      <c r="AL436" s="8"/>
      <c r="AM436" s="8"/>
      <c r="AN436" s="8"/>
      <c r="AO436" s="8"/>
      <c r="AP436" s="8"/>
      <c r="AQ436" s="8"/>
      <c r="AR436" s="8"/>
      <c r="AS436" s="8"/>
      <c r="AT436" s="8"/>
      <c r="AU436" s="8"/>
      <c r="AV436" s="8"/>
      <c r="AW436" s="8"/>
      <c r="AX436" s="8"/>
      <c r="AY436" s="8"/>
      <c r="AZ436" s="8"/>
      <c r="BA436" s="8"/>
      <c r="BB436" s="8"/>
      <c r="BC436" s="8"/>
      <c r="BD436" s="8"/>
      <c r="BE436" s="8"/>
      <c r="BF436" s="8"/>
      <c r="BG436" s="8"/>
      <c r="BH436" s="8"/>
      <c r="BI436" s="8"/>
      <c r="BJ436" s="8"/>
      <c r="BK436" s="8"/>
      <c r="BL436" s="8"/>
      <c r="BM436" s="8"/>
      <c r="BN436" s="8"/>
      <c r="BO436" s="8"/>
      <c r="BP436" s="8"/>
      <c r="BQ436" s="8"/>
      <c r="BR436" s="8"/>
      <c r="BS436" s="8"/>
      <c r="BT436" s="8"/>
      <c r="BU436" s="8"/>
      <c r="BV436" s="8"/>
      <c r="BW436" s="8"/>
      <c r="BX436" s="8"/>
      <c r="BY436" s="8"/>
      <c r="BZ436" s="8"/>
      <c r="CA436" s="8"/>
      <c r="CB436" s="8"/>
      <c r="CC436" s="8"/>
      <c r="CD436" s="8"/>
      <c r="CE436" s="8"/>
      <c r="CF436" s="8"/>
    </row>
    <row r="437" spans="1:84" ht="15.75" customHeight="1" x14ac:dyDescent="0.25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27"/>
      <c r="W437" s="27"/>
      <c r="X437" s="27"/>
      <c r="Y437" s="27"/>
      <c r="Z437" s="27"/>
      <c r="AA437" s="8"/>
      <c r="AB437" s="8"/>
      <c r="AC437" s="8"/>
      <c r="AD437" s="8"/>
      <c r="AE437" s="8"/>
      <c r="AF437" s="8"/>
      <c r="AG437" s="8"/>
      <c r="AH437" s="8"/>
      <c r="AI437" s="8"/>
      <c r="AJ437" s="8"/>
      <c r="AK437" s="8"/>
      <c r="AL437" s="8"/>
      <c r="AM437" s="8"/>
      <c r="AN437" s="8"/>
      <c r="AO437" s="8"/>
      <c r="AP437" s="8"/>
      <c r="AQ437" s="8"/>
      <c r="AR437" s="8"/>
      <c r="AS437" s="8"/>
      <c r="AT437" s="8"/>
      <c r="AU437" s="8"/>
      <c r="AV437" s="8"/>
      <c r="AW437" s="8"/>
      <c r="AX437" s="8"/>
      <c r="AY437" s="8"/>
      <c r="AZ437" s="8"/>
      <c r="BA437" s="8"/>
      <c r="BB437" s="8"/>
      <c r="BC437" s="8"/>
      <c r="BD437" s="8"/>
      <c r="BE437" s="8"/>
      <c r="BF437" s="8"/>
      <c r="BG437" s="8"/>
      <c r="BH437" s="8"/>
      <c r="BI437" s="8"/>
      <c r="BJ437" s="8"/>
      <c r="BK437" s="8"/>
      <c r="BL437" s="8"/>
      <c r="BM437" s="8"/>
      <c r="BN437" s="8"/>
      <c r="BO437" s="8"/>
      <c r="BP437" s="8"/>
      <c r="BQ437" s="8"/>
      <c r="BR437" s="8"/>
      <c r="BS437" s="8"/>
      <c r="BT437" s="8"/>
      <c r="BU437" s="8"/>
      <c r="BV437" s="8"/>
      <c r="BW437" s="8"/>
      <c r="BX437" s="8"/>
      <c r="BY437" s="8"/>
      <c r="BZ437" s="8"/>
      <c r="CA437" s="8"/>
      <c r="CB437" s="8"/>
      <c r="CC437" s="8"/>
      <c r="CD437" s="8"/>
      <c r="CE437" s="8"/>
      <c r="CF437" s="8"/>
    </row>
    <row r="438" spans="1:84" ht="15.75" customHeight="1" x14ac:dyDescent="0.25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27"/>
      <c r="W438" s="27"/>
      <c r="X438" s="27"/>
      <c r="Y438" s="27"/>
      <c r="Z438" s="27"/>
      <c r="AA438" s="8"/>
      <c r="AB438" s="8"/>
      <c r="AC438" s="8"/>
      <c r="AD438" s="8"/>
      <c r="AE438" s="8"/>
      <c r="AF438" s="8"/>
      <c r="AG438" s="8"/>
      <c r="AH438" s="8"/>
      <c r="AI438" s="8"/>
      <c r="AJ438" s="8"/>
      <c r="AK438" s="8"/>
      <c r="AL438" s="8"/>
      <c r="AM438" s="8"/>
      <c r="AN438" s="8"/>
      <c r="AO438" s="8"/>
      <c r="AP438" s="8"/>
      <c r="AQ438" s="8"/>
      <c r="AR438" s="8"/>
      <c r="AS438" s="8"/>
      <c r="AT438" s="8"/>
      <c r="AU438" s="8"/>
      <c r="AV438" s="8"/>
      <c r="AW438" s="8"/>
      <c r="AX438" s="8"/>
      <c r="AY438" s="8"/>
      <c r="AZ438" s="8"/>
      <c r="BA438" s="8"/>
      <c r="BB438" s="8"/>
      <c r="BC438" s="8"/>
      <c r="BD438" s="8"/>
      <c r="BE438" s="8"/>
      <c r="BF438" s="8"/>
      <c r="BG438" s="8"/>
      <c r="BH438" s="8"/>
      <c r="BI438" s="8"/>
      <c r="BJ438" s="8"/>
      <c r="BK438" s="8"/>
      <c r="BL438" s="8"/>
      <c r="BM438" s="8"/>
      <c r="BN438" s="8"/>
      <c r="BO438" s="8"/>
      <c r="BP438" s="8"/>
      <c r="BQ438" s="8"/>
      <c r="BR438" s="8"/>
      <c r="BS438" s="8"/>
      <c r="BT438" s="8"/>
      <c r="BU438" s="8"/>
      <c r="BV438" s="8"/>
      <c r="BW438" s="8"/>
      <c r="BX438" s="8"/>
      <c r="BY438" s="8"/>
      <c r="BZ438" s="8"/>
      <c r="CA438" s="8"/>
      <c r="CB438" s="8"/>
      <c r="CC438" s="8"/>
      <c r="CD438" s="8"/>
      <c r="CE438" s="8"/>
      <c r="CF438" s="8"/>
    </row>
    <row r="439" spans="1:84" ht="15.75" customHeight="1" x14ac:dyDescent="0.25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27"/>
      <c r="W439" s="27"/>
      <c r="X439" s="27"/>
      <c r="Y439" s="27"/>
      <c r="Z439" s="27"/>
      <c r="AA439" s="8"/>
      <c r="AB439" s="8"/>
      <c r="AC439" s="8"/>
      <c r="AD439" s="8"/>
      <c r="AE439" s="8"/>
      <c r="AF439" s="8"/>
      <c r="AG439" s="8"/>
      <c r="AH439" s="8"/>
      <c r="AI439" s="8"/>
      <c r="AJ439" s="8"/>
      <c r="AK439" s="8"/>
      <c r="AL439" s="8"/>
      <c r="AM439" s="8"/>
      <c r="AN439" s="8"/>
      <c r="AO439" s="8"/>
      <c r="AP439" s="8"/>
      <c r="AQ439" s="8"/>
      <c r="AR439" s="8"/>
      <c r="AS439" s="8"/>
      <c r="AT439" s="8"/>
      <c r="AU439" s="8"/>
      <c r="AV439" s="8"/>
      <c r="AW439" s="8"/>
      <c r="AX439" s="8"/>
      <c r="AY439" s="8"/>
      <c r="AZ439" s="8"/>
      <c r="BA439" s="8"/>
      <c r="BB439" s="8"/>
      <c r="BC439" s="8"/>
      <c r="BD439" s="8"/>
      <c r="BE439" s="8"/>
      <c r="BF439" s="8"/>
      <c r="BG439" s="8"/>
      <c r="BH439" s="8"/>
      <c r="BI439" s="8"/>
      <c r="BJ439" s="8"/>
      <c r="BK439" s="8"/>
      <c r="BL439" s="8"/>
      <c r="BM439" s="8"/>
      <c r="BN439" s="8"/>
      <c r="BO439" s="8"/>
      <c r="BP439" s="8"/>
      <c r="BQ439" s="8"/>
      <c r="BR439" s="8"/>
      <c r="BS439" s="8"/>
      <c r="BT439" s="8"/>
      <c r="BU439" s="8"/>
      <c r="BV439" s="8"/>
      <c r="BW439" s="8"/>
      <c r="BX439" s="8"/>
      <c r="BY439" s="8"/>
      <c r="BZ439" s="8"/>
      <c r="CA439" s="8"/>
      <c r="CB439" s="8"/>
      <c r="CC439" s="8"/>
      <c r="CD439" s="8"/>
      <c r="CE439" s="8"/>
      <c r="CF439" s="8"/>
    </row>
    <row r="440" spans="1:84" ht="15.75" customHeight="1" x14ac:dyDescent="0.25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27"/>
      <c r="W440" s="27"/>
      <c r="X440" s="27"/>
      <c r="Y440" s="27"/>
      <c r="Z440" s="27"/>
      <c r="AA440" s="8"/>
      <c r="AB440" s="8"/>
      <c r="AC440" s="8"/>
      <c r="AD440" s="8"/>
      <c r="AE440" s="8"/>
      <c r="AF440" s="8"/>
      <c r="AG440" s="8"/>
      <c r="AH440" s="8"/>
      <c r="AI440" s="8"/>
      <c r="AJ440" s="8"/>
      <c r="AK440" s="8"/>
      <c r="AL440" s="8"/>
      <c r="AM440" s="8"/>
      <c r="AN440" s="8"/>
      <c r="AO440" s="8"/>
      <c r="AP440" s="8"/>
      <c r="AQ440" s="8"/>
      <c r="AR440" s="8"/>
      <c r="AS440" s="8"/>
      <c r="AT440" s="8"/>
      <c r="AU440" s="8"/>
      <c r="AV440" s="8"/>
      <c r="AW440" s="8"/>
      <c r="AX440" s="8"/>
      <c r="AY440" s="8"/>
      <c r="AZ440" s="8"/>
      <c r="BA440" s="8"/>
      <c r="BB440" s="8"/>
      <c r="BC440" s="8"/>
      <c r="BD440" s="8"/>
      <c r="BE440" s="8"/>
      <c r="BF440" s="8"/>
      <c r="BG440" s="8"/>
      <c r="BH440" s="8"/>
      <c r="BI440" s="8"/>
      <c r="BJ440" s="8"/>
      <c r="BK440" s="8"/>
      <c r="BL440" s="8"/>
      <c r="BM440" s="8"/>
      <c r="BN440" s="8"/>
      <c r="BO440" s="8"/>
      <c r="BP440" s="8"/>
      <c r="BQ440" s="8"/>
      <c r="BR440" s="8"/>
      <c r="BS440" s="8"/>
      <c r="BT440" s="8"/>
      <c r="BU440" s="8"/>
      <c r="BV440" s="8"/>
      <c r="BW440" s="8"/>
      <c r="BX440" s="8"/>
      <c r="BY440" s="8"/>
      <c r="BZ440" s="8"/>
      <c r="CA440" s="8"/>
      <c r="CB440" s="8"/>
      <c r="CC440" s="8"/>
      <c r="CD440" s="8"/>
      <c r="CE440" s="8"/>
      <c r="CF440" s="8"/>
    </row>
    <row r="441" spans="1:84" ht="15.75" customHeight="1" x14ac:dyDescent="0.25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27"/>
      <c r="W441" s="27"/>
      <c r="X441" s="27"/>
      <c r="Y441" s="27"/>
      <c r="Z441" s="27"/>
      <c r="AA441" s="8"/>
      <c r="AB441" s="8"/>
      <c r="AC441" s="8"/>
      <c r="AD441" s="8"/>
      <c r="AE441" s="8"/>
      <c r="AF441" s="8"/>
      <c r="AG441" s="8"/>
      <c r="AH441" s="8"/>
      <c r="AI441" s="8"/>
      <c r="AJ441" s="8"/>
      <c r="AK441" s="8"/>
      <c r="AL441" s="8"/>
      <c r="AM441" s="8"/>
      <c r="AN441" s="8"/>
      <c r="AO441" s="8"/>
      <c r="AP441" s="8"/>
      <c r="AQ441" s="8"/>
      <c r="AR441" s="8"/>
      <c r="AS441" s="8"/>
      <c r="AT441" s="8"/>
      <c r="AU441" s="8"/>
      <c r="AV441" s="8"/>
      <c r="AW441" s="8"/>
      <c r="AX441" s="8"/>
      <c r="AY441" s="8"/>
      <c r="AZ441" s="8"/>
      <c r="BA441" s="8"/>
      <c r="BB441" s="8"/>
      <c r="BC441" s="8"/>
      <c r="BD441" s="8"/>
      <c r="BE441" s="8"/>
      <c r="BF441" s="8"/>
      <c r="BG441" s="8"/>
      <c r="BH441" s="8"/>
      <c r="BI441" s="8"/>
      <c r="BJ441" s="8"/>
      <c r="BK441" s="8"/>
      <c r="BL441" s="8"/>
      <c r="BM441" s="8"/>
      <c r="BN441" s="8"/>
      <c r="BO441" s="8"/>
      <c r="BP441" s="8"/>
      <c r="BQ441" s="8"/>
      <c r="BR441" s="8"/>
      <c r="BS441" s="8"/>
      <c r="BT441" s="8"/>
      <c r="BU441" s="8"/>
      <c r="BV441" s="8"/>
      <c r="BW441" s="8"/>
      <c r="BX441" s="8"/>
      <c r="BY441" s="8"/>
      <c r="BZ441" s="8"/>
      <c r="CA441" s="8"/>
      <c r="CB441" s="8"/>
      <c r="CC441" s="8"/>
      <c r="CD441" s="8"/>
      <c r="CE441" s="8"/>
      <c r="CF441" s="8"/>
    </row>
    <row r="442" spans="1:84" ht="15.75" customHeight="1" x14ac:dyDescent="0.25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27"/>
      <c r="W442" s="27"/>
      <c r="X442" s="27"/>
      <c r="Y442" s="27"/>
      <c r="Z442" s="27"/>
      <c r="AA442" s="8"/>
      <c r="AB442" s="8"/>
      <c r="AC442" s="8"/>
      <c r="AD442" s="8"/>
      <c r="AE442" s="8"/>
      <c r="AF442" s="8"/>
      <c r="AG442" s="8"/>
      <c r="AH442" s="8"/>
      <c r="AI442" s="8"/>
      <c r="AJ442" s="8"/>
      <c r="AK442" s="8"/>
      <c r="AL442" s="8"/>
      <c r="AM442" s="8"/>
      <c r="AN442" s="8"/>
      <c r="AO442" s="8"/>
      <c r="AP442" s="8"/>
      <c r="AQ442" s="8"/>
      <c r="AR442" s="8"/>
      <c r="AS442" s="8"/>
      <c r="AT442" s="8"/>
      <c r="AU442" s="8"/>
      <c r="AV442" s="8"/>
      <c r="AW442" s="8"/>
      <c r="AX442" s="8"/>
      <c r="AY442" s="8"/>
      <c r="AZ442" s="8"/>
      <c r="BA442" s="8"/>
      <c r="BB442" s="8"/>
      <c r="BC442" s="8"/>
      <c r="BD442" s="8"/>
      <c r="BE442" s="8"/>
      <c r="BF442" s="8"/>
      <c r="BG442" s="8"/>
      <c r="BH442" s="8"/>
      <c r="BI442" s="8"/>
      <c r="BJ442" s="8"/>
      <c r="BK442" s="8"/>
      <c r="BL442" s="8"/>
      <c r="BM442" s="8"/>
      <c r="BN442" s="8"/>
      <c r="BO442" s="8"/>
      <c r="BP442" s="8"/>
      <c r="BQ442" s="8"/>
      <c r="BR442" s="8"/>
      <c r="BS442" s="8"/>
      <c r="BT442" s="8"/>
      <c r="BU442" s="8"/>
      <c r="BV442" s="8"/>
      <c r="BW442" s="8"/>
      <c r="BX442" s="8"/>
      <c r="BY442" s="8"/>
      <c r="BZ442" s="8"/>
      <c r="CA442" s="8"/>
      <c r="CB442" s="8"/>
      <c r="CC442" s="8"/>
      <c r="CD442" s="8"/>
      <c r="CE442" s="8"/>
      <c r="CF442" s="8"/>
    </row>
    <row r="443" spans="1:84" ht="15.75" customHeight="1" x14ac:dyDescent="0.25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27"/>
      <c r="W443" s="27"/>
      <c r="X443" s="27"/>
      <c r="Y443" s="27"/>
      <c r="Z443" s="27"/>
      <c r="AA443" s="8"/>
      <c r="AB443" s="8"/>
      <c r="AC443" s="8"/>
      <c r="AD443" s="8"/>
      <c r="AE443" s="8"/>
      <c r="AF443" s="8"/>
      <c r="AG443" s="8"/>
      <c r="AH443" s="8"/>
      <c r="AI443" s="8"/>
      <c r="AJ443" s="8"/>
      <c r="AK443" s="8"/>
      <c r="AL443" s="8"/>
      <c r="AM443" s="8"/>
      <c r="AN443" s="8"/>
      <c r="AO443" s="8"/>
      <c r="AP443" s="8"/>
      <c r="AQ443" s="8"/>
      <c r="AR443" s="8"/>
      <c r="AS443" s="8"/>
      <c r="AT443" s="8"/>
      <c r="AU443" s="8"/>
      <c r="AV443" s="8"/>
      <c r="AW443" s="8"/>
      <c r="AX443" s="8"/>
      <c r="AY443" s="8"/>
      <c r="AZ443" s="8"/>
      <c r="BA443" s="8"/>
      <c r="BB443" s="8"/>
      <c r="BC443" s="8"/>
      <c r="BD443" s="8"/>
      <c r="BE443" s="8"/>
      <c r="BF443" s="8"/>
      <c r="BG443" s="8"/>
      <c r="BH443" s="8"/>
      <c r="BI443" s="8"/>
      <c r="BJ443" s="8"/>
      <c r="BK443" s="8"/>
      <c r="BL443" s="8"/>
      <c r="BM443" s="8"/>
      <c r="BN443" s="8"/>
      <c r="BO443" s="8"/>
      <c r="BP443" s="8"/>
      <c r="BQ443" s="8"/>
      <c r="BR443" s="8"/>
      <c r="BS443" s="8"/>
      <c r="BT443" s="8"/>
      <c r="BU443" s="8"/>
      <c r="BV443" s="8"/>
      <c r="BW443" s="8"/>
      <c r="BX443" s="8"/>
      <c r="BY443" s="8"/>
      <c r="BZ443" s="8"/>
      <c r="CA443" s="8"/>
      <c r="CB443" s="8"/>
      <c r="CC443" s="8"/>
      <c r="CD443" s="8"/>
      <c r="CE443" s="8"/>
      <c r="CF443" s="8"/>
    </row>
    <row r="444" spans="1:84" ht="15.75" customHeight="1" x14ac:dyDescent="0.25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27"/>
      <c r="W444" s="27"/>
      <c r="X444" s="27"/>
      <c r="Y444" s="27"/>
      <c r="Z444" s="27"/>
      <c r="AA444" s="8"/>
      <c r="AB444" s="8"/>
      <c r="AC444" s="8"/>
      <c r="AD444" s="8"/>
      <c r="AE444" s="8"/>
      <c r="AF444" s="8"/>
      <c r="AG444" s="8"/>
      <c r="AH444" s="8"/>
      <c r="AI444" s="8"/>
      <c r="AJ444" s="8"/>
      <c r="AK444" s="8"/>
      <c r="AL444" s="8"/>
      <c r="AM444" s="8"/>
      <c r="AN444" s="8"/>
      <c r="AO444" s="8"/>
      <c r="AP444" s="8"/>
      <c r="AQ444" s="8"/>
      <c r="AR444" s="8"/>
      <c r="AS444" s="8"/>
      <c r="AT444" s="8"/>
      <c r="AU444" s="8"/>
      <c r="AV444" s="8"/>
      <c r="AW444" s="8"/>
      <c r="AX444" s="8"/>
      <c r="AY444" s="8"/>
      <c r="AZ444" s="8"/>
      <c r="BA444" s="8"/>
      <c r="BB444" s="8"/>
      <c r="BC444" s="8"/>
      <c r="BD444" s="8"/>
      <c r="BE444" s="8"/>
      <c r="BF444" s="8"/>
      <c r="BG444" s="8"/>
      <c r="BH444" s="8"/>
      <c r="BI444" s="8"/>
      <c r="BJ444" s="8"/>
      <c r="BK444" s="8"/>
      <c r="BL444" s="8"/>
      <c r="BM444" s="8"/>
      <c r="BN444" s="8"/>
      <c r="BO444" s="8"/>
      <c r="BP444" s="8"/>
      <c r="BQ444" s="8"/>
      <c r="BR444" s="8"/>
      <c r="BS444" s="8"/>
      <c r="BT444" s="8"/>
      <c r="BU444" s="8"/>
      <c r="BV444" s="8"/>
      <c r="BW444" s="8"/>
      <c r="BX444" s="8"/>
      <c r="BY444" s="8"/>
      <c r="BZ444" s="8"/>
      <c r="CA444" s="8"/>
      <c r="CB444" s="8"/>
      <c r="CC444" s="8"/>
      <c r="CD444" s="8"/>
      <c r="CE444" s="8"/>
      <c r="CF444" s="8"/>
    </row>
    <row r="445" spans="1:84" ht="15.75" customHeight="1" x14ac:dyDescent="0.25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27"/>
      <c r="W445" s="27"/>
      <c r="X445" s="27"/>
      <c r="Y445" s="27"/>
      <c r="Z445" s="27"/>
      <c r="AA445" s="8"/>
      <c r="AB445" s="8"/>
      <c r="AC445" s="8"/>
      <c r="AD445" s="8"/>
      <c r="AE445" s="8"/>
      <c r="AF445" s="8"/>
      <c r="AG445" s="8"/>
      <c r="AH445" s="8"/>
      <c r="AI445" s="8"/>
      <c r="AJ445" s="8"/>
      <c r="AK445" s="8"/>
      <c r="AL445" s="8"/>
      <c r="AM445" s="8"/>
      <c r="AN445" s="8"/>
      <c r="AO445" s="8"/>
      <c r="AP445" s="8"/>
      <c r="AQ445" s="8"/>
      <c r="AR445" s="8"/>
      <c r="AS445" s="8"/>
      <c r="AT445" s="8"/>
      <c r="AU445" s="8"/>
      <c r="AV445" s="8"/>
      <c r="AW445" s="8"/>
      <c r="AX445" s="8"/>
      <c r="AY445" s="8"/>
      <c r="AZ445" s="8"/>
      <c r="BA445" s="8"/>
      <c r="BB445" s="8"/>
      <c r="BC445" s="8"/>
      <c r="BD445" s="8"/>
      <c r="BE445" s="8"/>
      <c r="BF445" s="8"/>
      <c r="BG445" s="8"/>
      <c r="BH445" s="8"/>
      <c r="BI445" s="8"/>
      <c r="BJ445" s="8"/>
      <c r="BK445" s="8"/>
      <c r="BL445" s="8"/>
      <c r="BM445" s="8"/>
      <c r="BN445" s="8"/>
      <c r="BO445" s="8"/>
      <c r="BP445" s="8"/>
      <c r="BQ445" s="8"/>
      <c r="BR445" s="8"/>
      <c r="BS445" s="8"/>
      <c r="BT445" s="8"/>
      <c r="BU445" s="8"/>
      <c r="BV445" s="8"/>
      <c r="BW445" s="8"/>
      <c r="BX445" s="8"/>
      <c r="BY445" s="8"/>
      <c r="BZ445" s="8"/>
      <c r="CA445" s="8"/>
      <c r="CB445" s="8"/>
      <c r="CC445" s="8"/>
      <c r="CD445" s="8"/>
      <c r="CE445" s="8"/>
      <c r="CF445" s="8"/>
    </row>
    <row r="446" spans="1:84" ht="15.75" customHeight="1" x14ac:dyDescent="0.25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27"/>
      <c r="W446" s="27"/>
      <c r="X446" s="27"/>
      <c r="Y446" s="27"/>
      <c r="Z446" s="27"/>
      <c r="AA446" s="8"/>
      <c r="AB446" s="8"/>
      <c r="AC446" s="8"/>
      <c r="AD446" s="8"/>
      <c r="AE446" s="8"/>
      <c r="AF446" s="8"/>
      <c r="AG446" s="8"/>
      <c r="AH446" s="8"/>
      <c r="AI446" s="8"/>
      <c r="AJ446" s="8"/>
      <c r="AK446" s="8"/>
      <c r="AL446" s="8"/>
      <c r="AM446" s="8"/>
      <c r="AN446" s="8"/>
      <c r="AO446" s="8"/>
      <c r="AP446" s="8"/>
      <c r="AQ446" s="8"/>
      <c r="AR446" s="8"/>
      <c r="AS446" s="8"/>
      <c r="AT446" s="8"/>
      <c r="AU446" s="8"/>
      <c r="AV446" s="8"/>
      <c r="AW446" s="8"/>
      <c r="AX446" s="8"/>
      <c r="AY446" s="8"/>
      <c r="AZ446" s="8"/>
      <c r="BA446" s="8"/>
      <c r="BB446" s="8"/>
      <c r="BC446" s="8"/>
      <c r="BD446" s="8"/>
      <c r="BE446" s="8"/>
      <c r="BF446" s="8"/>
      <c r="BG446" s="8"/>
      <c r="BH446" s="8"/>
      <c r="BI446" s="8"/>
      <c r="BJ446" s="8"/>
      <c r="BK446" s="8"/>
      <c r="BL446" s="8"/>
      <c r="BM446" s="8"/>
      <c r="BN446" s="8"/>
      <c r="BO446" s="8"/>
      <c r="BP446" s="8"/>
      <c r="BQ446" s="8"/>
      <c r="BR446" s="8"/>
      <c r="BS446" s="8"/>
      <c r="BT446" s="8"/>
      <c r="BU446" s="8"/>
      <c r="BV446" s="8"/>
      <c r="BW446" s="8"/>
      <c r="BX446" s="8"/>
      <c r="BY446" s="8"/>
      <c r="BZ446" s="8"/>
      <c r="CA446" s="8"/>
      <c r="CB446" s="8"/>
      <c r="CC446" s="8"/>
      <c r="CD446" s="8"/>
      <c r="CE446" s="8"/>
      <c r="CF446" s="8"/>
    </row>
    <row r="447" spans="1:84" ht="15.75" customHeight="1" x14ac:dyDescent="0.25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27"/>
      <c r="W447" s="27"/>
      <c r="X447" s="27"/>
      <c r="Y447" s="27"/>
      <c r="Z447" s="27"/>
      <c r="AA447" s="8"/>
      <c r="AB447" s="8"/>
      <c r="AC447" s="8"/>
      <c r="AD447" s="8"/>
      <c r="AE447" s="8"/>
      <c r="AF447" s="8"/>
      <c r="AG447" s="8"/>
      <c r="AH447" s="8"/>
      <c r="AI447" s="8"/>
      <c r="AJ447" s="8"/>
      <c r="AK447" s="8"/>
      <c r="AL447" s="8"/>
      <c r="AM447" s="8"/>
      <c r="AN447" s="8"/>
      <c r="AO447" s="8"/>
      <c r="AP447" s="8"/>
      <c r="AQ447" s="8"/>
      <c r="AR447" s="8"/>
      <c r="AS447" s="8"/>
      <c r="AT447" s="8"/>
      <c r="AU447" s="8"/>
      <c r="AV447" s="8"/>
      <c r="AW447" s="8"/>
      <c r="AX447" s="8"/>
      <c r="AY447" s="8"/>
      <c r="AZ447" s="8"/>
      <c r="BA447" s="8"/>
      <c r="BB447" s="8"/>
      <c r="BC447" s="8"/>
      <c r="BD447" s="8"/>
      <c r="BE447" s="8"/>
      <c r="BF447" s="8"/>
      <c r="BG447" s="8"/>
      <c r="BH447" s="8"/>
      <c r="BI447" s="8"/>
      <c r="BJ447" s="8"/>
      <c r="BK447" s="8"/>
      <c r="BL447" s="8"/>
      <c r="BM447" s="8"/>
      <c r="BN447" s="8"/>
      <c r="BO447" s="8"/>
      <c r="BP447" s="8"/>
      <c r="BQ447" s="8"/>
      <c r="BR447" s="8"/>
      <c r="BS447" s="8"/>
      <c r="BT447" s="8"/>
      <c r="BU447" s="8"/>
      <c r="BV447" s="8"/>
      <c r="BW447" s="8"/>
      <c r="BX447" s="8"/>
      <c r="BY447" s="8"/>
      <c r="BZ447" s="8"/>
      <c r="CA447" s="8"/>
      <c r="CB447" s="8"/>
      <c r="CC447" s="8"/>
      <c r="CD447" s="8"/>
      <c r="CE447" s="8"/>
      <c r="CF447" s="8"/>
    </row>
    <row r="448" spans="1:84" ht="15.75" customHeight="1" x14ac:dyDescent="0.25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27"/>
      <c r="W448" s="27"/>
      <c r="X448" s="27"/>
      <c r="Y448" s="27"/>
      <c r="Z448" s="27"/>
      <c r="AA448" s="8"/>
      <c r="AB448" s="8"/>
      <c r="AC448" s="8"/>
      <c r="AD448" s="8"/>
      <c r="AE448" s="8"/>
      <c r="AF448" s="8"/>
      <c r="AG448" s="8"/>
      <c r="AH448" s="8"/>
      <c r="AI448" s="8"/>
      <c r="AJ448" s="8"/>
      <c r="AK448" s="8"/>
      <c r="AL448" s="8"/>
      <c r="AM448" s="8"/>
      <c r="AN448" s="8"/>
      <c r="AO448" s="8"/>
      <c r="AP448" s="8"/>
      <c r="AQ448" s="8"/>
      <c r="AR448" s="8"/>
      <c r="AS448" s="8"/>
      <c r="AT448" s="8"/>
      <c r="AU448" s="8"/>
      <c r="AV448" s="8"/>
      <c r="AW448" s="8"/>
      <c r="AX448" s="8"/>
      <c r="AY448" s="8"/>
      <c r="AZ448" s="8"/>
      <c r="BA448" s="8"/>
      <c r="BB448" s="8"/>
      <c r="BC448" s="8"/>
      <c r="BD448" s="8"/>
      <c r="BE448" s="8"/>
      <c r="BF448" s="8"/>
      <c r="BG448" s="8"/>
      <c r="BH448" s="8"/>
      <c r="BI448" s="8"/>
      <c r="BJ448" s="8"/>
      <c r="BK448" s="8"/>
      <c r="BL448" s="8"/>
      <c r="BM448" s="8"/>
      <c r="BN448" s="8"/>
      <c r="BO448" s="8"/>
      <c r="BP448" s="8"/>
      <c r="BQ448" s="8"/>
      <c r="BR448" s="8"/>
      <c r="BS448" s="8"/>
      <c r="BT448" s="8"/>
      <c r="BU448" s="8"/>
      <c r="BV448" s="8"/>
      <c r="BW448" s="8"/>
      <c r="BX448" s="8"/>
      <c r="BY448" s="8"/>
      <c r="BZ448" s="8"/>
      <c r="CA448" s="8"/>
      <c r="CB448" s="8"/>
      <c r="CC448" s="8"/>
      <c r="CD448" s="8"/>
      <c r="CE448" s="8"/>
      <c r="CF448" s="8"/>
    </row>
    <row r="449" spans="1:84" ht="15.75" customHeight="1" x14ac:dyDescent="0.25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27"/>
      <c r="W449" s="27"/>
      <c r="X449" s="27"/>
      <c r="Y449" s="27"/>
      <c r="Z449" s="27"/>
      <c r="AA449" s="8"/>
      <c r="AB449" s="8"/>
      <c r="AC449" s="8"/>
      <c r="AD449" s="8"/>
      <c r="AE449" s="8"/>
      <c r="AF449" s="8"/>
      <c r="AG449" s="8"/>
      <c r="AH449" s="8"/>
      <c r="AI449" s="8"/>
      <c r="AJ449" s="8"/>
      <c r="AK449" s="8"/>
      <c r="AL449" s="8"/>
      <c r="AM449" s="8"/>
      <c r="AN449" s="8"/>
      <c r="AO449" s="8"/>
      <c r="AP449" s="8"/>
      <c r="AQ449" s="8"/>
      <c r="AR449" s="8"/>
      <c r="AS449" s="8"/>
      <c r="AT449" s="8"/>
      <c r="AU449" s="8"/>
      <c r="AV449" s="8"/>
      <c r="AW449" s="8"/>
      <c r="AX449" s="8"/>
      <c r="AY449" s="8"/>
      <c r="AZ449" s="8"/>
      <c r="BA449" s="8"/>
      <c r="BB449" s="8"/>
      <c r="BC449" s="8"/>
      <c r="BD449" s="8"/>
      <c r="BE449" s="8"/>
      <c r="BF449" s="8"/>
      <c r="BG449" s="8"/>
      <c r="BH449" s="8"/>
      <c r="BI449" s="8"/>
      <c r="BJ449" s="8"/>
      <c r="BK449" s="8"/>
      <c r="BL449" s="8"/>
      <c r="BM449" s="8"/>
      <c r="BN449" s="8"/>
      <c r="BO449" s="8"/>
      <c r="BP449" s="8"/>
      <c r="BQ449" s="8"/>
      <c r="BR449" s="8"/>
      <c r="BS449" s="8"/>
      <c r="BT449" s="8"/>
      <c r="BU449" s="8"/>
      <c r="BV449" s="8"/>
      <c r="BW449" s="8"/>
      <c r="BX449" s="8"/>
      <c r="BY449" s="8"/>
      <c r="BZ449" s="8"/>
      <c r="CA449" s="8"/>
      <c r="CB449" s="8"/>
      <c r="CC449" s="8"/>
      <c r="CD449" s="8"/>
      <c r="CE449" s="8"/>
      <c r="CF449" s="8"/>
    </row>
    <row r="450" spans="1:84" ht="15.75" customHeight="1" x14ac:dyDescent="0.25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27"/>
      <c r="W450" s="27"/>
      <c r="X450" s="27"/>
      <c r="Y450" s="27"/>
      <c r="Z450" s="27"/>
      <c r="AA450" s="8"/>
      <c r="AB450" s="8"/>
      <c r="AC450" s="8"/>
      <c r="AD450" s="8"/>
      <c r="AE450" s="8"/>
      <c r="AF450" s="8"/>
      <c r="AG450" s="8"/>
      <c r="AH450" s="8"/>
      <c r="AI450" s="8"/>
      <c r="AJ450" s="8"/>
      <c r="AK450" s="8"/>
      <c r="AL450" s="8"/>
      <c r="AM450" s="8"/>
      <c r="AN450" s="8"/>
      <c r="AO450" s="8"/>
      <c r="AP450" s="8"/>
      <c r="AQ450" s="8"/>
      <c r="AR450" s="8"/>
      <c r="AS450" s="8"/>
      <c r="AT450" s="8"/>
      <c r="AU450" s="8"/>
      <c r="AV450" s="8"/>
      <c r="AW450" s="8"/>
      <c r="AX450" s="8"/>
      <c r="AY450" s="8"/>
      <c r="AZ450" s="8"/>
      <c r="BA450" s="8"/>
      <c r="BB450" s="8"/>
      <c r="BC450" s="8"/>
      <c r="BD450" s="8"/>
      <c r="BE450" s="8"/>
      <c r="BF450" s="8"/>
      <c r="BG450" s="8"/>
      <c r="BH450" s="8"/>
      <c r="BI450" s="8"/>
      <c r="BJ450" s="8"/>
      <c r="BK450" s="8"/>
      <c r="BL450" s="8"/>
      <c r="BM450" s="8"/>
      <c r="BN450" s="8"/>
      <c r="BO450" s="8"/>
      <c r="BP450" s="8"/>
      <c r="BQ450" s="8"/>
      <c r="BR450" s="8"/>
      <c r="BS450" s="8"/>
      <c r="BT450" s="8"/>
      <c r="BU450" s="8"/>
      <c r="BV450" s="8"/>
      <c r="BW450" s="8"/>
      <c r="BX450" s="8"/>
      <c r="BY450" s="8"/>
      <c r="BZ450" s="8"/>
      <c r="CA450" s="8"/>
      <c r="CB450" s="8"/>
      <c r="CC450" s="8"/>
      <c r="CD450" s="8"/>
      <c r="CE450" s="8"/>
      <c r="CF450" s="8"/>
    </row>
    <row r="451" spans="1:84" ht="15.75" customHeight="1" x14ac:dyDescent="0.25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27"/>
      <c r="W451" s="27"/>
      <c r="X451" s="27"/>
      <c r="Y451" s="27"/>
      <c r="Z451" s="27"/>
      <c r="AA451" s="8"/>
      <c r="AB451" s="8"/>
      <c r="AC451" s="8"/>
      <c r="AD451" s="8"/>
      <c r="AE451" s="8"/>
      <c r="AF451" s="8"/>
      <c r="AG451" s="8"/>
      <c r="AH451" s="8"/>
      <c r="AI451" s="8"/>
      <c r="AJ451" s="8"/>
      <c r="AK451" s="8"/>
      <c r="AL451" s="8"/>
      <c r="AM451" s="8"/>
      <c r="AN451" s="8"/>
      <c r="AO451" s="8"/>
      <c r="AP451" s="8"/>
      <c r="AQ451" s="8"/>
      <c r="AR451" s="8"/>
      <c r="AS451" s="8"/>
      <c r="AT451" s="8"/>
      <c r="AU451" s="8"/>
      <c r="AV451" s="8"/>
      <c r="AW451" s="8"/>
      <c r="AX451" s="8"/>
      <c r="AY451" s="8"/>
      <c r="AZ451" s="8"/>
      <c r="BA451" s="8"/>
      <c r="BB451" s="8"/>
      <c r="BC451" s="8"/>
      <c r="BD451" s="8"/>
      <c r="BE451" s="8"/>
      <c r="BF451" s="8"/>
      <c r="BG451" s="8"/>
      <c r="BH451" s="8"/>
      <c r="BI451" s="8"/>
      <c r="BJ451" s="8"/>
      <c r="BK451" s="8"/>
      <c r="BL451" s="8"/>
      <c r="BM451" s="8"/>
      <c r="BN451" s="8"/>
      <c r="BO451" s="8"/>
      <c r="BP451" s="8"/>
      <c r="BQ451" s="8"/>
      <c r="BR451" s="8"/>
      <c r="BS451" s="8"/>
      <c r="BT451" s="8"/>
      <c r="BU451" s="8"/>
      <c r="BV451" s="8"/>
      <c r="BW451" s="8"/>
      <c r="BX451" s="8"/>
      <c r="BY451" s="8"/>
      <c r="BZ451" s="8"/>
      <c r="CA451" s="8"/>
      <c r="CB451" s="8"/>
      <c r="CC451" s="8"/>
      <c r="CD451" s="8"/>
      <c r="CE451" s="8"/>
      <c r="CF451" s="8"/>
    </row>
    <row r="452" spans="1:84" ht="15.75" customHeight="1" x14ac:dyDescent="0.25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27"/>
      <c r="W452" s="27"/>
      <c r="X452" s="27"/>
      <c r="Y452" s="27"/>
      <c r="Z452" s="27"/>
      <c r="AA452" s="8"/>
      <c r="AB452" s="8"/>
      <c r="AC452" s="8"/>
      <c r="AD452" s="8"/>
      <c r="AE452" s="8"/>
      <c r="AF452" s="8"/>
      <c r="AG452" s="8"/>
      <c r="AH452" s="8"/>
      <c r="AI452" s="8"/>
      <c r="AJ452" s="8"/>
      <c r="AK452" s="8"/>
      <c r="AL452" s="8"/>
      <c r="AM452" s="8"/>
      <c r="AN452" s="8"/>
      <c r="AO452" s="8"/>
      <c r="AP452" s="8"/>
      <c r="AQ452" s="8"/>
      <c r="AR452" s="8"/>
      <c r="AS452" s="8"/>
      <c r="AT452" s="8"/>
      <c r="AU452" s="8"/>
      <c r="AV452" s="8"/>
      <c r="AW452" s="8"/>
      <c r="AX452" s="8"/>
      <c r="AY452" s="8"/>
      <c r="AZ452" s="8"/>
      <c r="BA452" s="8"/>
      <c r="BB452" s="8"/>
      <c r="BC452" s="8"/>
      <c r="BD452" s="8"/>
      <c r="BE452" s="8"/>
      <c r="BF452" s="8"/>
      <c r="BG452" s="8"/>
      <c r="BH452" s="8"/>
      <c r="BI452" s="8"/>
      <c r="BJ452" s="8"/>
      <c r="BK452" s="8"/>
      <c r="BL452" s="8"/>
      <c r="BM452" s="8"/>
      <c r="BN452" s="8"/>
      <c r="BO452" s="8"/>
      <c r="BP452" s="8"/>
      <c r="BQ452" s="8"/>
      <c r="BR452" s="8"/>
      <c r="BS452" s="8"/>
      <c r="BT452" s="8"/>
      <c r="BU452" s="8"/>
      <c r="BV452" s="8"/>
      <c r="BW452" s="8"/>
      <c r="BX452" s="8"/>
      <c r="BY452" s="8"/>
      <c r="BZ452" s="8"/>
      <c r="CA452" s="8"/>
      <c r="CB452" s="8"/>
      <c r="CC452" s="8"/>
      <c r="CD452" s="8"/>
      <c r="CE452" s="8"/>
      <c r="CF452" s="8"/>
    </row>
    <row r="453" spans="1:84" ht="15.75" customHeight="1" x14ac:dyDescent="0.25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27"/>
      <c r="W453" s="27"/>
      <c r="X453" s="27"/>
      <c r="Y453" s="27"/>
      <c r="Z453" s="27"/>
      <c r="AA453" s="8"/>
      <c r="AB453" s="8"/>
      <c r="AC453" s="8"/>
      <c r="AD453" s="8"/>
      <c r="AE453" s="8"/>
      <c r="AF453" s="8"/>
      <c r="AG453" s="8"/>
      <c r="AH453" s="8"/>
      <c r="AI453" s="8"/>
      <c r="AJ453" s="8"/>
      <c r="AK453" s="8"/>
      <c r="AL453" s="8"/>
      <c r="AM453" s="8"/>
      <c r="AN453" s="8"/>
      <c r="AO453" s="8"/>
      <c r="AP453" s="8"/>
      <c r="AQ453" s="8"/>
      <c r="AR453" s="8"/>
      <c r="AS453" s="8"/>
      <c r="AT453" s="8"/>
      <c r="AU453" s="8"/>
      <c r="AV453" s="8"/>
      <c r="AW453" s="8"/>
      <c r="AX453" s="8"/>
      <c r="AY453" s="8"/>
      <c r="AZ453" s="8"/>
      <c r="BA453" s="8"/>
      <c r="BB453" s="8"/>
      <c r="BC453" s="8"/>
      <c r="BD453" s="8"/>
      <c r="BE453" s="8"/>
      <c r="BF453" s="8"/>
      <c r="BG453" s="8"/>
      <c r="BH453" s="8"/>
      <c r="BI453" s="8"/>
      <c r="BJ453" s="8"/>
      <c r="BK453" s="8"/>
      <c r="BL453" s="8"/>
      <c r="BM453" s="8"/>
      <c r="BN453" s="8"/>
      <c r="BO453" s="8"/>
      <c r="BP453" s="8"/>
      <c r="BQ453" s="8"/>
      <c r="BR453" s="8"/>
      <c r="BS453" s="8"/>
      <c r="BT453" s="8"/>
      <c r="BU453" s="8"/>
      <c r="BV453" s="8"/>
      <c r="BW453" s="8"/>
      <c r="BX453" s="8"/>
      <c r="BY453" s="8"/>
      <c r="BZ453" s="8"/>
      <c r="CA453" s="8"/>
      <c r="CB453" s="8"/>
      <c r="CC453" s="8"/>
      <c r="CD453" s="8"/>
      <c r="CE453" s="8"/>
      <c r="CF453" s="8"/>
    </row>
    <row r="454" spans="1:84" ht="15.75" customHeight="1" x14ac:dyDescent="0.25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27"/>
      <c r="W454" s="27"/>
      <c r="X454" s="27"/>
      <c r="Y454" s="27"/>
      <c r="Z454" s="27"/>
      <c r="AA454" s="8"/>
      <c r="AB454" s="8"/>
      <c r="AC454" s="8"/>
      <c r="AD454" s="8"/>
      <c r="AE454" s="8"/>
      <c r="AF454" s="8"/>
      <c r="AG454" s="8"/>
      <c r="AH454" s="8"/>
      <c r="AI454" s="8"/>
      <c r="AJ454" s="8"/>
      <c r="AK454" s="8"/>
      <c r="AL454" s="8"/>
      <c r="AM454" s="8"/>
      <c r="AN454" s="8"/>
      <c r="AO454" s="8"/>
      <c r="AP454" s="8"/>
      <c r="AQ454" s="8"/>
      <c r="AR454" s="8"/>
      <c r="AS454" s="8"/>
      <c r="AT454" s="8"/>
      <c r="AU454" s="8"/>
      <c r="AV454" s="8"/>
      <c r="AW454" s="8"/>
      <c r="AX454" s="8"/>
      <c r="AY454" s="8"/>
      <c r="AZ454" s="8"/>
      <c r="BA454" s="8"/>
      <c r="BB454" s="8"/>
      <c r="BC454" s="8"/>
      <c r="BD454" s="8"/>
      <c r="BE454" s="8"/>
      <c r="BF454" s="8"/>
      <c r="BG454" s="8"/>
      <c r="BH454" s="8"/>
      <c r="BI454" s="8"/>
      <c r="BJ454" s="8"/>
      <c r="BK454" s="8"/>
      <c r="BL454" s="8"/>
      <c r="BM454" s="8"/>
      <c r="BN454" s="8"/>
      <c r="BO454" s="8"/>
      <c r="BP454" s="8"/>
      <c r="BQ454" s="8"/>
      <c r="BR454" s="8"/>
      <c r="BS454" s="8"/>
      <c r="BT454" s="8"/>
      <c r="BU454" s="8"/>
      <c r="BV454" s="8"/>
      <c r="BW454" s="8"/>
      <c r="BX454" s="8"/>
      <c r="BY454" s="8"/>
      <c r="BZ454" s="8"/>
      <c r="CA454" s="8"/>
      <c r="CB454" s="8"/>
      <c r="CC454" s="8"/>
      <c r="CD454" s="8"/>
      <c r="CE454" s="8"/>
      <c r="CF454" s="8"/>
    </row>
    <row r="455" spans="1:84" ht="15.75" customHeight="1" x14ac:dyDescent="0.25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27"/>
      <c r="W455" s="27"/>
      <c r="X455" s="27"/>
      <c r="Y455" s="27"/>
      <c r="Z455" s="27"/>
      <c r="AA455" s="8"/>
      <c r="AB455" s="8"/>
      <c r="AC455" s="8"/>
      <c r="AD455" s="8"/>
      <c r="AE455" s="8"/>
      <c r="AF455" s="8"/>
      <c r="AG455" s="8"/>
      <c r="AH455" s="8"/>
      <c r="AI455" s="8"/>
      <c r="AJ455" s="8"/>
      <c r="AK455" s="8"/>
      <c r="AL455" s="8"/>
      <c r="AM455" s="8"/>
      <c r="AN455" s="8"/>
      <c r="AO455" s="8"/>
      <c r="AP455" s="8"/>
      <c r="AQ455" s="8"/>
      <c r="AR455" s="8"/>
      <c r="AS455" s="8"/>
      <c r="AT455" s="8"/>
      <c r="AU455" s="8"/>
      <c r="AV455" s="8"/>
      <c r="AW455" s="8"/>
      <c r="AX455" s="8"/>
      <c r="AY455" s="8"/>
      <c r="AZ455" s="8"/>
      <c r="BA455" s="8"/>
      <c r="BB455" s="8"/>
      <c r="BC455" s="8"/>
      <c r="BD455" s="8"/>
      <c r="BE455" s="8"/>
      <c r="BF455" s="8"/>
      <c r="BG455" s="8"/>
      <c r="BH455" s="8"/>
      <c r="BI455" s="8"/>
      <c r="BJ455" s="8"/>
      <c r="BK455" s="8"/>
      <c r="BL455" s="8"/>
      <c r="BM455" s="8"/>
      <c r="BN455" s="8"/>
      <c r="BO455" s="8"/>
      <c r="BP455" s="8"/>
      <c r="BQ455" s="8"/>
      <c r="BR455" s="8"/>
      <c r="BS455" s="8"/>
      <c r="BT455" s="8"/>
      <c r="BU455" s="8"/>
      <c r="BV455" s="8"/>
      <c r="BW455" s="8"/>
      <c r="BX455" s="8"/>
      <c r="BY455" s="8"/>
      <c r="BZ455" s="8"/>
      <c r="CA455" s="8"/>
      <c r="CB455" s="8"/>
      <c r="CC455" s="8"/>
      <c r="CD455" s="8"/>
      <c r="CE455" s="8"/>
      <c r="CF455" s="8"/>
    </row>
    <row r="456" spans="1:84" ht="15.75" customHeight="1" x14ac:dyDescent="0.25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27"/>
      <c r="W456" s="27"/>
      <c r="X456" s="27"/>
      <c r="Y456" s="27"/>
      <c r="Z456" s="27"/>
      <c r="AA456" s="8"/>
      <c r="AB456" s="8"/>
      <c r="AC456" s="8"/>
      <c r="AD456" s="8"/>
      <c r="AE456" s="8"/>
      <c r="AF456" s="8"/>
      <c r="AG456" s="8"/>
      <c r="AH456" s="8"/>
      <c r="AI456" s="8"/>
      <c r="AJ456" s="8"/>
      <c r="AK456" s="8"/>
      <c r="AL456" s="8"/>
      <c r="AM456" s="8"/>
      <c r="AN456" s="8"/>
      <c r="AO456" s="8"/>
      <c r="AP456" s="8"/>
      <c r="AQ456" s="8"/>
      <c r="AR456" s="8"/>
      <c r="AS456" s="8"/>
      <c r="AT456" s="8"/>
      <c r="AU456" s="8"/>
      <c r="AV456" s="8"/>
      <c r="AW456" s="8"/>
      <c r="AX456" s="8"/>
      <c r="AY456" s="8"/>
      <c r="AZ456" s="8"/>
      <c r="BA456" s="8"/>
      <c r="BB456" s="8"/>
      <c r="BC456" s="8"/>
      <c r="BD456" s="8"/>
      <c r="BE456" s="8"/>
      <c r="BF456" s="8"/>
      <c r="BG456" s="8"/>
      <c r="BH456" s="8"/>
      <c r="BI456" s="8"/>
      <c r="BJ456" s="8"/>
      <c r="BK456" s="8"/>
      <c r="BL456" s="8"/>
      <c r="BM456" s="8"/>
      <c r="BN456" s="8"/>
      <c r="BO456" s="8"/>
      <c r="BP456" s="8"/>
      <c r="BQ456" s="8"/>
      <c r="BR456" s="8"/>
      <c r="BS456" s="8"/>
      <c r="BT456" s="8"/>
      <c r="BU456" s="8"/>
      <c r="BV456" s="8"/>
      <c r="BW456" s="8"/>
      <c r="BX456" s="8"/>
      <c r="BY456" s="8"/>
      <c r="BZ456" s="8"/>
      <c r="CA456" s="8"/>
      <c r="CB456" s="8"/>
      <c r="CC456" s="8"/>
      <c r="CD456" s="8"/>
      <c r="CE456" s="8"/>
      <c r="CF456" s="8"/>
    </row>
    <row r="457" spans="1:84" ht="15.75" customHeight="1" x14ac:dyDescent="0.25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27"/>
      <c r="W457" s="27"/>
      <c r="X457" s="27"/>
      <c r="Y457" s="27"/>
      <c r="Z457" s="27"/>
      <c r="AA457" s="8"/>
      <c r="AB457" s="8"/>
      <c r="AC457" s="8"/>
      <c r="AD457" s="8"/>
      <c r="AE457" s="8"/>
      <c r="AF457" s="8"/>
      <c r="AG457" s="8"/>
      <c r="AH457" s="8"/>
      <c r="AI457" s="8"/>
      <c r="AJ457" s="8"/>
      <c r="AK457" s="8"/>
      <c r="AL457" s="8"/>
      <c r="AM457" s="8"/>
      <c r="AN457" s="8"/>
      <c r="AO457" s="8"/>
      <c r="AP457" s="8"/>
      <c r="AQ457" s="8"/>
      <c r="AR457" s="8"/>
      <c r="AS457" s="8"/>
      <c r="AT457" s="8"/>
      <c r="AU457" s="8"/>
      <c r="AV457" s="8"/>
      <c r="AW457" s="8"/>
      <c r="AX457" s="8"/>
      <c r="AY457" s="8"/>
      <c r="AZ457" s="8"/>
      <c r="BA457" s="8"/>
      <c r="BB457" s="8"/>
      <c r="BC457" s="8"/>
      <c r="BD457" s="8"/>
      <c r="BE457" s="8"/>
      <c r="BF457" s="8"/>
      <c r="BG457" s="8"/>
      <c r="BH457" s="8"/>
      <c r="BI457" s="8"/>
      <c r="BJ457" s="8"/>
      <c r="BK457" s="8"/>
      <c r="BL457" s="8"/>
      <c r="BM457" s="8"/>
      <c r="BN457" s="8"/>
      <c r="BO457" s="8"/>
      <c r="BP457" s="8"/>
      <c r="BQ457" s="8"/>
      <c r="BR457" s="8"/>
      <c r="BS457" s="8"/>
      <c r="BT457" s="8"/>
      <c r="BU457" s="8"/>
      <c r="BV457" s="8"/>
      <c r="BW457" s="8"/>
      <c r="BX457" s="8"/>
      <c r="BY457" s="8"/>
      <c r="BZ457" s="8"/>
      <c r="CA457" s="8"/>
      <c r="CB457" s="8"/>
      <c r="CC457" s="8"/>
      <c r="CD457" s="8"/>
      <c r="CE457" s="8"/>
      <c r="CF457" s="8"/>
    </row>
    <row r="458" spans="1:84" ht="15.75" customHeight="1" x14ac:dyDescent="0.25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27"/>
      <c r="W458" s="27"/>
      <c r="X458" s="27"/>
      <c r="Y458" s="27"/>
      <c r="Z458" s="27"/>
      <c r="AA458" s="8"/>
      <c r="AB458" s="8"/>
      <c r="AC458" s="8"/>
      <c r="AD458" s="8"/>
      <c r="AE458" s="8"/>
      <c r="AF458" s="8"/>
      <c r="AG458" s="8"/>
      <c r="AH458" s="8"/>
      <c r="AI458" s="8"/>
      <c r="AJ458" s="8"/>
      <c r="AK458" s="8"/>
      <c r="AL458" s="8"/>
      <c r="AM458" s="8"/>
      <c r="AN458" s="8"/>
      <c r="AO458" s="8"/>
      <c r="AP458" s="8"/>
      <c r="AQ458" s="8"/>
      <c r="AR458" s="8"/>
      <c r="AS458" s="8"/>
      <c r="AT458" s="8"/>
      <c r="AU458" s="8"/>
      <c r="AV458" s="8"/>
      <c r="AW458" s="8"/>
      <c r="AX458" s="8"/>
      <c r="AY458" s="8"/>
      <c r="AZ458" s="8"/>
      <c r="BA458" s="8"/>
      <c r="BB458" s="8"/>
      <c r="BC458" s="8"/>
      <c r="BD458" s="8"/>
      <c r="BE458" s="8"/>
      <c r="BF458" s="8"/>
      <c r="BG458" s="8"/>
      <c r="BH458" s="8"/>
      <c r="BI458" s="8"/>
      <c r="BJ458" s="8"/>
      <c r="BK458" s="8"/>
      <c r="BL458" s="8"/>
      <c r="BM458" s="8"/>
      <c r="BN458" s="8"/>
      <c r="BO458" s="8"/>
      <c r="BP458" s="8"/>
      <c r="BQ458" s="8"/>
      <c r="BR458" s="8"/>
      <c r="BS458" s="8"/>
      <c r="BT458" s="8"/>
      <c r="BU458" s="8"/>
      <c r="BV458" s="8"/>
      <c r="BW458" s="8"/>
      <c r="BX458" s="8"/>
      <c r="BY458" s="8"/>
      <c r="BZ458" s="8"/>
      <c r="CA458" s="8"/>
      <c r="CB458" s="8"/>
      <c r="CC458" s="8"/>
      <c r="CD458" s="8"/>
      <c r="CE458" s="8"/>
      <c r="CF458" s="8"/>
    </row>
    <row r="459" spans="1:84" ht="15.75" customHeight="1" x14ac:dyDescent="0.25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27"/>
      <c r="W459" s="27"/>
      <c r="X459" s="27"/>
      <c r="Y459" s="27"/>
      <c r="Z459" s="27"/>
      <c r="AA459" s="8"/>
      <c r="AB459" s="8"/>
      <c r="AC459" s="8"/>
      <c r="AD459" s="8"/>
      <c r="AE459" s="8"/>
      <c r="AF459" s="8"/>
      <c r="AG459" s="8"/>
      <c r="AH459" s="8"/>
      <c r="AI459" s="8"/>
      <c r="AJ459" s="8"/>
      <c r="AK459" s="8"/>
      <c r="AL459" s="8"/>
      <c r="AM459" s="8"/>
      <c r="AN459" s="8"/>
      <c r="AO459" s="8"/>
      <c r="AP459" s="8"/>
      <c r="AQ459" s="8"/>
      <c r="AR459" s="8"/>
      <c r="AS459" s="8"/>
      <c r="AT459" s="8"/>
      <c r="AU459" s="8"/>
      <c r="AV459" s="8"/>
      <c r="AW459" s="8"/>
      <c r="AX459" s="8"/>
      <c r="AY459" s="8"/>
      <c r="AZ459" s="8"/>
      <c r="BA459" s="8"/>
      <c r="BB459" s="8"/>
      <c r="BC459" s="8"/>
      <c r="BD459" s="8"/>
      <c r="BE459" s="8"/>
      <c r="BF459" s="8"/>
      <c r="BG459" s="8"/>
      <c r="BH459" s="8"/>
      <c r="BI459" s="8"/>
      <c r="BJ459" s="8"/>
      <c r="BK459" s="8"/>
      <c r="BL459" s="8"/>
      <c r="BM459" s="8"/>
      <c r="BN459" s="8"/>
      <c r="BO459" s="8"/>
      <c r="BP459" s="8"/>
      <c r="BQ459" s="8"/>
      <c r="BR459" s="8"/>
      <c r="BS459" s="8"/>
      <c r="BT459" s="8"/>
      <c r="BU459" s="8"/>
      <c r="BV459" s="8"/>
      <c r="BW459" s="8"/>
      <c r="BX459" s="8"/>
      <c r="BY459" s="8"/>
      <c r="BZ459" s="8"/>
      <c r="CA459" s="8"/>
      <c r="CB459" s="8"/>
      <c r="CC459" s="8"/>
      <c r="CD459" s="8"/>
      <c r="CE459" s="8"/>
      <c r="CF459" s="8"/>
    </row>
    <row r="460" spans="1:84" ht="15.75" customHeight="1" x14ac:dyDescent="0.25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27"/>
      <c r="W460" s="27"/>
      <c r="X460" s="27"/>
      <c r="Y460" s="27"/>
      <c r="Z460" s="27"/>
      <c r="AA460" s="8"/>
      <c r="AB460" s="8"/>
      <c r="AC460" s="8"/>
      <c r="AD460" s="8"/>
      <c r="AE460" s="8"/>
      <c r="AF460" s="8"/>
      <c r="AG460" s="8"/>
      <c r="AH460" s="8"/>
      <c r="AI460" s="8"/>
      <c r="AJ460" s="8"/>
      <c r="AK460" s="8"/>
      <c r="AL460" s="8"/>
      <c r="AM460" s="8"/>
      <c r="AN460" s="8"/>
      <c r="AO460" s="8"/>
      <c r="AP460" s="8"/>
      <c r="AQ460" s="8"/>
      <c r="AR460" s="8"/>
      <c r="AS460" s="8"/>
      <c r="AT460" s="8"/>
      <c r="AU460" s="8"/>
      <c r="AV460" s="8"/>
      <c r="AW460" s="8"/>
      <c r="AX460" s="8"/>
      <c r="AY460" s="8"/>
      <c r="AZ460" s="8"/>
      <c r="BA460" s="8"/>
      <c r="BB460" s="8"/>
      <c r="BC460" s="8"/>
      <c r="BD460" s="8"/>
      <c r="BE460" s="8"/>
      <c r="BF460" s="8"/>
      <c r="BG460" s="8"/>
      <c r="BH460" s="8"/>
      <c r="BI460" s="8"/>
      <c r="BJ460" s="8"/>
      <c r="BK460" s="8"/>
      <c r="BL460" s="8"/>
      <c r="BM460" s="8"/>
      <c r="BN460" s="8"/>
      <c r="BO460" s="8"/>
      <c r="BP460" s="8"/>
      <c r="BQ460" s="8"/>
      <c r="BR460" s="8"/>
      <c r="BS460" s="8"/>
      <c r="BT460" s="8"/>
      <c r="BU460" s="8"/>
      <c r="BV460" s="8"/>
      <c r="BW460" s="8"/>
      <c r="BX460" s="8"/>
      <c r="BY460" s="8"/>
      <c r="BZ460" s="8"/>
      <c r="CA460" s="8"/>
      <c r="CB460" s="8"/>
      <c r="CC460" s="8"/>
      <c r="CD460" s="8"/>
      <c r="CE460" s="8"/>
      <c r="CF460" s="8"/>
    </row>
    <row r="461" spans="1:84" ht="15.75" customHeight="1" x14ac:dyDescent="0.25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27"/>
      <c r="W461" s="27"/>
      <c r="X461" s="27"/>
      <c r="Y461" s="27"/>
      <c r="Z461" s="27"/>
      <c r="AA461" s="8"/>
      <c r="AB461" s="8"/>
      <c r="AC461" s="8"/>
      <c r="AD461" s="8"/>
      <c r="AE461" s="8"/>
      <c r="AF461" s="8"/>
      <c r="AG461" s="8"/>
      <c r="AH461" s="8"/>
      <c r="AI461" s="8"/>
      <c r="AJ461" s="8"/>
      <c r="AK461" s="8"/>
      <c r="AL461" s="8"/>
      <c r="AM461" s="8"/>
      <c r="AN461" s="8"/>
      <c r="AO461" s="8"/>
      <c r="AP461" s="8"/>
      <c r="AQ461" s="8"/>
      <c r="AR461" s="8"/>
      <c r="AS461" s="8"/>
      <c r="AT461" s="8"/>
      <c r="AU461" s="8"/>
      <c r="AV461" s="8"/>
      <c r="AW461" s="8"/>
      <c r="AX461" s="8"/>
      <c r="AY461" s="8"/>
      <c r="AZ461" s="8"/>
      <c r="BA461" s="8"/>
      <c r="BB461" s="8"/>
      <c r="BC461" s="8"/>
      <c r="BD461" s="8"/>
      <c r="BE461" s="8"/>
      <c r="BF461" s="8"/>
      <c r="BG461" s="8"/>
      <c r="BH461" s="8"/>
      <c r="BI461" s="8"/>
      <c r="BJ461" s="8"/>
      <c r="BK461" s="8"/>
      <c r="BL461" s="8"/>
      <c r="BM461" s="8"/>
      <c r="BN461" s="8"/>
      <c r="BO461" s="8"/>
      <c r="BP461" s="8"/>
      <c r="BQ461" s="8"/>
      <c r="BR461" s="8"/>
      <c r="BS461" s="8"/>
      <c r="BT461" s="8"/>
      <c r="BU461" s="8"/>
      <c r="BV461" s="8"/>
      <c r="BW461" s="8"/>
      <c r="BX461" s="8"/>
      <c r="BY461" s="8"/>
      <c r="BZ461" s="8"/>
      <c r="CA461" s="8"/>
      <c r="CB461" s="8"/>
      <c r="CC461" s="8"/>
      <c r="CD461" s="8"/>
      <c r="CE461" s="8"/>
      <c r="CF461" s="8"/>
    </row>
    <row r="462" spans="1:84" ht="15.75" customHeight="1" x14ac:dyDescent="0.25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27"/>
      <c r="W462" s="27"/>
      <c r="X462" s="27"/>
      <c r="Y462" s="27"/>
      <c r="Z462" s="27"/>
      <c r="AA462" s="8"/>
      <c r="AB462" s="8"/>
      <c r="AC462" s="8"/>
      <c r="AD462" s="8"/>
      <c r="AE462" s="8"/>
      <c r="AF462" s="8"/>
      <c r="AG462" s="8"/>
      <c r="AH462" s="8"/>
      <c r="AI462" s="8"/>
      <c r="AJ462" s="8"/>
      <c r="AK462" s="8"/>
      <c r="AL462" s="8"/>
      <c r="AM462" s="8"/>
      <c r="AN462" s="8"/>
      <c r="AO462" s="8"/>
      <c r="AP462" s="8"/>
      <c r="AQ462" s="8"/>
      <c r="AR462" s="8"/>
      <c r="AS462" s="8"/>
      <c r="AT462" s="8"/>
      <c r="AU462" s="8"/>
      <c r="AV462" s="8"/>
      <c r="AW462" s="8"/>
      <c r="AX462" s="8"/>
      <c r="AY462" s="8"/>
      <c r="AZ462" s="8"/>
      <c r="BA462" s="8"/>
      <c r="BB462" s="8"/>
      <c r="BC462" s="8"/>
      <c r="BD462" s="8"/>
      <c r="BE462" s="8"/>
      <c r="BF462" s="8"/>
      <c r="BG462" s="8"/>
      <c r="BH462" s="8"/>
      <c r="BI462" s="8"/>
      <c r="BJ462" s="8"/>
      <c r="BK462" s="8"/>
      <c r="BL462" s="8"/>
      <c r="BM462" s="8"/>
      <c r="BN462" s="8"/>
      <c r="BO462" s="8"/>
      <c r="BP462" s="8"/>
      <c r="BQ462" s="8"/>
      <c r="BR462" s="8"/>
      <c r="BS462" s="8"/>
      <c r="BT462" s="8"/>
      <c r="BU462" s="8"/>
      <c r="BV462" s="8"/>
      <c r="BW462" s="8"/>
      <c r="BX462" s="8"/>
      <c r="BY462" s="8"/>
      <c r="BZ462" s="8"/>
      <c r="CA462" s="8"/>
      <c r="CB462" s="8"/>
      <c r="CC462" s="8"/>
      <c r="CD462" s="8"/>
      <c r="CE462" s="8"/>
      <c r="CF462" s="8"/>
    </row>
    <row r="463" spans="1:84" ht="15.75" customHeight="1" x14ac:dyDescent="0.25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27"/>
      <c r="W463" s="27"/>
      <c r="X463" s="27"/>
      <c r="Y463" s="27"/>
      <c r="Z463" s="27"/>
      <c r="AA463" s="8"/>
      <c r="AB463" s="8"/>
      <c r="AC463" s="8"/>
      <c r="AD463" s="8"/>
      <c r="AE463" s="8"/>
      <c r="AF463" s="8"/>
      <c r="AG463" s="8"/>
      <c r="AH463" s="8"/>
      <c r="AI463" s="8"/>
      <c r="AJ463" s="8"/>
      <c r="AK463" s="8"/>
      <c r="AL463" s="8"/>
      <c r="AM463" s="8"/>
      <c r="AN463" s="8"/>
      <c r="AO463" s="8"/>
      <c r="AP463" s="8"/>
      <c r="AQ463" s="8"/>
      <c r="AR463" s="8"/>
      <c r="AS463" s="8"/>
      <c r="AT463" s="8"/>
      <c r="AU463" s="8"/>
      <c r="AV463" s="8"/>
      <c r="AW463" s="8"/>
      <c r="AX463" s="8"/>
      <c r="AY463" s="8"/>
      <c r="AZ463" s="8"/>
      <c r="BA463" s="8"/>
      <c r="BB463" s="8"/>
      <c r="BC463" s="8"/>
      <c r="BD463" s="8"/>
      <c r="BE463" s="8"/>
      <c r="BF463" s="8"/>
      <c r="BG463" s="8"/>
      <c r="BH463" s="8"/>
      <c r="BI463" s="8"/>
      <c r="BJ463" s="8"/>
      <c r="BK463" s="8"/>
      <c r="BL463" s="8"/>
      <c r="BM463" s="8"/>
      <c r="BN463" s="8"/>
      <c r="BO463" s="8"/>
      <c r="BP463" s="8"/>
      <c r="BQ463" s="8"/>
      <c r="BR463" s="8"/>
      <c r="BS463" s="8"/>
      <c r="BT463" s="8"/>
      <c r="BU463" s="8"/>
      <c r="BV463" s="8"/>
      <c r="BW463" s="8"/>
      <c r="BX463" s="8"/>
      <c r="BY463" s="8"/>
      <c r="BZ463" s="8"/>
      <c r="CA463" s="8"/>
      <c r="CB463" s="8"/>
      <c r="CC463" s="8"/>
      <c r="CD463" s="8"/>
      <c r="CE463" s="8"/>
      <c r="CF463" s="8"/>
    </row>
    <row r="464" spans="1:84" ht="15.75" customHeight="1" x14ac:dyDescent="0.25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27"/>
      <c r="W464" s="27"/>
      <c r="X464" s="27"/>
      <c r="Y464" s="27"/>
      <c r="Z464" s="27"/>
      <c r="AA464" s="8"/>
      <c r="AB464" s="8"/>
      <c r="AC464" s="8"/>
      <c r="AD464" s="8"/>
      <c r="AE464" s="8"/>
      <c r="AF464" s="8"/>
      <c r="AG464" s="8"/>
      <c r="AH464" s="8"/>
      <c r="AI464" s="8"/>
      <c r="AJ464" s="8"/>
      <c r="AK464" s="8"/>
      <c r="AL464" s="8"/>
      <c r="AM464" s="8"/>
      <c r="AN464" s="8"/>
      <c r="AO464" s="8"/>
      <c r="AP464" s="8"/>
      <c r="AQ464" s="8"/>
      <c r="AR464" s="8"/>
      <c r="AS464" s="8"/>
      <c r="AT464" s="8"/>
      <c r="AU464" s="8"/>
      <c r="AV464" s="8"/>
      <c r="AW464" s="8"/>
      <c r="AX464" s="8"/>
      <c r="AY464" s="8"/>
      <c r="AZ464" s="8"/>
      <c r="BA464" s="8"/>
      <c r="BB464" s="8"/>
      <c r="BC464" s="8"/>
      <c r="BD464" s="8"/>
      <c r="BE464" s="8"/>
      <c r="BF464" s="8"/>
      <c r="BG464" s="8"/>
      <c r="BH464" s="8"/>
      <c r="BI464" s="8"/>
      <c r="BJ464" s="8"/>
      <c r="BK464" s="8"/>
      <c r="BL464" s="8"/>
      <c r="BM464" s="8"/>
      <c r="BN464" s="8"/>
      <c r="BO464" s="8"/>
      <c r="BP464" s="8"/>
      <c r="BQ464" s="8"/>
      <c r="BR464" s="8"/>
      <c r="BS464" s="8"/>
      <c r="BT464" s="8"/>
      <c r="BU464" s="8"/>
      <c r="BV464" s="8"/>
      <c r="BW464" s="8"/>
      <c r="BX464" s="8"/>
      <c r="BY464" s="8"/>
      <c r="BZ464" s="8"/>
      <c r="CA464" s="8"/>
      <c r="CB464" s="8"/>
      <c r="CC464" s="8"/>
      <c r="CD464" s="8"/>
      <c r="CE464" s="8"/>
      <c r="CF464" s="8"/>
    </row>
    <row r="465" spans="1:84" ht="15.75" customHeight="1" x14ac:dyDescent="0.25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27"/>
      <c r="W465" s="27"/>
      <c r="X465" s="27"/>
      <c r="Y465" s="27"/>
      <c r="Z465" s="27"/>
      <c r="AA465" s="8"/>
      <c r="AB465" s="8"/>
      <c r="AC465" s="8"/>
      <c r="AD465" s="8"/>
      <c r="AE465" s="8"/>
      <c r="AF465" s="8"/>
      <c r="AG465" s="8"/>
      <c r="AH465" s="8"/>
      <c r="AI465" s="8"/>
      <c r="AJ465" s="8"/>
      <c r="AK465" s="8"/>
      <c r="AL465" s="8"/>
      <c r="AM465" s="8"/>
      <c r="AN465" s="8"/>
      <c r="AO465" s="8"/>
      <c r="AP465" s="8"/>
      <c r="AQ465" s="8"/>
      <c r="AR465" s="8"/>
      <c r="AS465" s="8"/>
      <c r="AT465" s="8"/>
      <c r="AU465" s="8"/>
      <c r="AV465" s="8"/>
      <c r="AW465" s="8"/>
      <c r="AX465" s="8"/>
      <c r="AY465" s="8"/>
      <c r="AZ465" s="8"/>
      <c r="BA465" s="8"/>
      <c r="BB465" s="8"/>
      <c r="BC465" s="8"/>
      <c r="BD465" s="8"/>
      <c r="BE465" s="8"/>
      <c r="BF465" s="8"/>
      <c r="BG465" s="8"/>
      <c r="BH465" s="8"/>
      <c r="BI465" s="8"/>
      <c r="BJ465" s="8"/>
      <c r="BK465" s="8"/>
      <c r="BL465" s="8"/>
      <c r="BM465" s="8"/>
      <c r="BN465" s="8"/>
      <c r="BO465" s="8"/>
      <c r="BP465" s="8"/>
      <c r="BQ465" s="8"/>
      <c r="BR465" s="8"/>
      <c r="BS465" s="8"/>
      <c r="BT465" s="8"/>
      <c r="BU465" s="8"/>
      <c r="BV465" s="8"/>
      <c r="BW465" s="8"/>
      <c r="BX465" s="8"/>
      <c r="BY465" s="8"/>
      <c r="BZ465" s="8"/>
      <c r="CA465" s="8"/>
      <c r="CB465" s="8"/>
      <c r="CC465" s="8"/>
      <c r="CD465" s="8"/>
      <c r="CE465" s="8"/>
      <c r="CF465" s="8"/>
    </row>
    <row r="466" spans="1:84" ht="15.75" customHeight="1" x14ac:dyDescent="0.25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27"/>
      <c r="W466" s="27"/>
      <c r="X466" s="27"/>
      <c r="Y466" s="27"/>
      <c r="Z466" s="27"/>
      <c r="AA466" s="8"/>
      <c r="AB466" s="8"/>
      <c r="AC466" s="8"/>
      <c r="AD466" s="8"/>
      <c r="AE466" s="8"/>
      <c r="AF466" s="8"/>
      <c r="AG466" s="8"/>
      <c r="AH466" s="8"/>
      <c r="AI466" s="8"/>
      <c r="AJ466" s="8"/>
      <c r="AK466" s="8"/>
      <c r="AL466" s="8"/>
      <c r="AM466" s="8"/>
      <c r="AN466" s="8"/>
      <c r="AO466" s="8"/>
      <c r="AP466" s="8"/>
      <c r="AQ466" s="8"/>
      <c r="AR466" s="8"/>
      <c r="AS466" s="8"/>
      <c r="AT466" s="8"/>
      <c r="AU466" s="8"/>
      <c r="AV466" s="8"/>
      <c r="AW466" s="8"/>
      <c r="AX466" s="8"/>
      <c r="AY466" s="8"/>
      <c r="AZ466" s="8"/>
      <c r="BA466" s="8"/>
      <c r="BB466" s="8"/>
      <c r="BC466" s="8"/>
      <c r="BD466" s="8"/>
      <c r="BE466" s="8"/>
      <c r="BF466" s="8"/>
      <c r="BG466" s="8"/>
      <c r="BH466" s="8"/>
      <c r="BI466" s="8"/>
      <c r="BJ466" s="8"/>
      <c r="BK466" s="8"/>
      <c r="BL466" s="8"/>
      <c r="BM466" s="8"/>
      <c r="BN466" s="8"/>
      <c r="BO466" s="8"/>
      <c r="BP466" s="8"/>
      <c r="BQ466" s="8"/>
      <c r="BR466" s="8"/>
      <c r="BS466" s="8"/>
      <c r="BT466" s="8"/>
      <c r="BU466" s="8"/>
      <c r="BV466" s="8"/>
      <c r="BW466" s="8"/>
      <c r="BX466" s="8"/>
      <c r="BY466" s="8"/>
      <c r="BZ466" s="8"/>
      <c r="CA466" s="8"/>
      <c r="CB466" s="8"/>
      <c r="CC466" s="8"/>
      <c r="CD466" s="8"/>
      <c r="CE466" s="8"/>
      <c r="CF466" s="8"/>
    </row>
    <row r="467" spans="1:84" ht="15.75" customHeight="1" x14ac:dyDescent="0.25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27"/>
      <c r="W467" s="27"/>
      <c r="X467" s="27"/>
      <c r="Y467" s="27"/>
      <c r="Z467" s="27"/>
      <c r="AA467" s="8"/>
      <c r="AB467" s="8"/>
      <c r="AC467" s="8"/>
      <c r="AD467" s="8"/>
      <c r="AE467" s="8"/>
      <c r="AF467" s="8"/>
      <c r="AG467" s="8"/>
      <c r="AH467" s="8"/>
      <c r="AI467" s="8"/>
      <c r="AJ467" s="8"/>
      <c r="AK467" s="8"/>
      <c r="AL467" s="8"/>
      <c r="AM467" s="8"/>
      <c r="AN467" s="8"/>
      <c r="AO467" s="8"/>
      <c r="AP467" s="8"/>
      <c r="AQ467" s="8"/>
      <c r="AR467" s="8"/>
      <c r="AS467" s="8"/>
      <c r="AT467" s="8"/>
      <c r="AU467" s="8"/>
      <c r="AV467" s="8"/>
      <c r="AW467" s="8"/>
      <c r="AX467" s="8"/>
      <c r="AY467" s="8"/>
      <c r="AZ467" s="8"/>
      <c r="BA467" s="8"/>
      <c r="BB467" s="8"/>
      <c r="BC467" s="8"/>
      <c r="BD467" s="8"/>
      <c r="BE467" s="8"/>
      <c r="BF467" s="8"/>
      <c r="BG467" s="8"/>
      <c r="BH467" s="8"/>
      <c r="BI467" s="8"/>
      <c r="BJ467" s="8"/>
      <c r="BK467" s="8"/>
      <c r="BL467" s="8"/>
      <c r="BM467" s="8"/>
      <c r="BN467" s="8"/>
      <c r="BO467" s="8"/>
      <c r="BP467" s="8"/>
      <c r="BQ467" s="8"/>
      <c r="BR467" s="8"/>
      <c r="BS467" s="8"/>
      <c r="BT467" s="8"/>
      <c r="BU467" s="8"/>
      <c r="BV467" s="8"/>
      <c r="BW467" s="8"/>
      <c r="BX467" s="8"/>
      <c r="BY467" s="8"/>
      <c r="BZ467" s="8"/>
      <c r="CA467" s="8"/>
      <c r="CB467" s="8"/>
      <c r="CC467" s="8"/>
      <c r="CD467" s="8"/>
      <c r="CE467" s="8"/>
      <c r="CF467" s="8"/>
    </row>
    <row r="468" spans="1:84" ht="15.75" customHeight="1" x14ac:dyDescent="0.25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27"/>
      <c r="W468" s="27"/>
      <c r="X468" s="27"/>
      <c r="Y468" s="27"/>
      <c r="Z468" s="27"/>
      <c r="AA468" s="8"/>
      <c r="AB468" s="8"/>
      <c r="AC468" s="8"/>
      <c r="AD468" s="8"/>
      <c r="AE468" s="8"/>
      <c r="AF468" s="8"/>
      <c r="AG468" s="8"/>
      <c r="AH468" s="8"/>
      <c r="AI468" s="8"/>
      <c r="AJ468" s="8"/>
      <c r="AK468" s="8"/>
      <c r="AL468" s="8"/>
      <c r="AM468" s="8"/>
      <c r="AN468" s="8"/>
      <c r="AO468" s="8"/>
      <c r="AP468" s="8"/>
      <c r="AQ468" s="8"/>
      <c r="AR468" s="8"/>
      <c r="AS468" s="8"/>
      <c r="AT468" s="8"/>
      <c r="AU468" s="8"/>
      <c r="AV468" s="8"/>
      <c r="AW468" s="8"/>
      <c r="AX468" s="8"/>
      <c r="AY468" s="8"/>
      <c r="AZ468" s="8"/>
      <c r="BA468" s="8"/>
      <c r="BB468" s="8"/>
      <c r="BC468" s="8"/>
      <c r="BD468" s="8"/>
      <c r="BE468" s="8"/>
      <c r="BF468" s="8"/>
      <c r="BG468" s="8"/>
      <c r="BH468" s="8"/>
      <c r="BI468" s="8"/>
      <c r="BJ468" s="8"/>
      <c r="BK468" s="8"/>
      <c r="BL468" s="8"/>
      <c r="BM468" s="8"/>
      <c r="BN468" s="8"/>
      <c r="BO468" s="8"/>
      <c r="BP468" s="8"/>
      <c r="BQ468" s="8"/>
      <c r="BR468" s="8"/>
      <c r="BS468" s="8"/>
      <c r="BT468" s="8"/>
      <c r="BU468" s="8"/>
      <c r="BV468" s="8"/>
      <c r="BW468" s="8"/>
      <c r="BX468" s="8"/>
      <c r="BY468" s="8"/>
      <c r="BZ468" s="8"/>
      <c r="CA468" s="8"/>
      <c r="CB468" s="8"/>
      <c r="CC468" s="8"/>
      <c r="CD468" s="8"/>
      <c r="CE468" s="8"/>
      <c r="CF468" s="8"/>
    </row>
    <row r="469" spans="1:84" ht="15.75" customHeight="1" x14ac:dyDescent="0.25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27"/>
      <c r="W469" s="27"/>
      <c r="X469" s="27"/>
      <c r="Y469" s="27"/>
      <c r="Z469" s="27"/>
      <c r="AA469" s="8"/>
      <c r="AB469" s="8"/>
      <c r="AC469" s="8"/>
      <c r="AD469" s="8"/>
      <c r="AE469" s="8"/>
      <c r="AF469" s="8"/>
      <c r="AG469" s="8"/>
      <c r="AH469" s="8"/>
      <c r="AI469" s="8"/>
      <c r="AJ469" s="8"/>
      <c r="AK469" s="8"/>
      <c r="AL469" s="8"/>
      <c r="AM469" s="8"/>
      <c r="AN469" s="8"/>
      <c r="AO469" s="8"/>
      <c r="AP469" s="8"/>
      <c r="AQ469" s="8"/>
      <c r="AR469" s="8"/>
      <c r="AS469" s="8"/>
      <c r="AT469" s="8"/>
      <c r="AU469" s="8"/>
      <c r="AV469" s="8"/>
      <c r="AW469" s="8"/>
      <c r="AX469" s="8"/>
      <c r="AY469" s="8"/>
      <c r="AZ469" s="8"/>
      <c r="BA469" s="8"/>
      <c r="BB469" s="8"/>
      <c r="BC469" s="8"/>
      <c r="BD469" s="8"/>
      <c r="BE469" s="8"/>
      <c r="BF469" s="8"/>
      <c r="BG469" s="8"/>
      <c r="BH469" s="8"/>
      <c r="BI469" s="8"/>
      <c r="BJ469" s="8"/>
      <c r="BK469" s="8"/>
      <c r="BL469" s="8"/>
      <c r="BM469" s="8"/>
      <c r="BN469" s="8"/>
      <c r="BO469" s="8"/>
      <c r="BP469" s="8"/>
      <c r="BQ469" s="8"/>
      <c r="BR469" s="8"/>
      <c r="BS469" s="8"/>
      <c r="BT469" s="8"/>
      <c r="BU469" s="8"/>
      <c r="BV469" s="8"/>
      <c r="BW469" s="8"/>
      <c r="BX469" s="8"/>
      <c r="BY469" s="8"/>
      <c r="BZ469" s="8"/>
      <c r="CA469" s="8"/>
      <c r="CB469" s="8"/>
      <c r="CC469" s="8"/>
      <c r="CD469" s="8"/>
      <c r="CE469" s="8"/>
      <c r="CF469" s="8"/>
    </row>
    <row r="470" spans="1:84" ht="15.75" customHeight="1" x14ac:dyDescent="0.25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27"/>
      <c r="W470" s="27"/>
      <c r="X470" s="27"/>
      <c r="Y470" s="27"/>
      <c r="Z470" s="27"/>
      <c r="AA470" s="8"/>
      <c r="AB470" s="8"/>
      <c r="AC470" s="8"/>
      <c r="AD470" s="8"/>
      <c r="AE470" s="8"/>
      <c r="AF470" s="8"/>
      <c r="AG470" s="8"/>
      <c r="AH470" s="8"/>
      <c r="AI470" s="8"/>
      <c r="AJ470" s="8"/>
      <c r="AK470" s="8"/>
      <c r="AL470" s="8"/>
      <c r="AM470" s="8"/>
      <c r="AN470" s="8"/>
      <c r="AO470" s="8"/>
      <c r="AP470" s="8"/>
      <c r="AQ470" s="8"/>
      <c r="AR470" s="8"/>
      <c r="AS470" s="8"/>
      <c r="AT470" s="8"/>
      <c r="AU470" s="8"/>
      <c r="AV470" s="8"/>
      <c r="AW470" s="8"/>
      <c r="AX470" s="8"/>
      <c r="AY470" s="8"/>
      <c r="AZ470" s="8"/>
      <c r="BA470" s="8"/>
      <c r="BB470" s="8"/>
      <c r="BC470" s="8"/>
      <c r="BD470" s="8"/>
      <c r="BE470" s="8"/>
      <c r="BF470" s="8"/>
      <c r="BG470" s="8"/>
      <c r="BH470" s="8"/>
      <c r="BI470" s="8"/>
      <c r="BJ470" s="8"/>
      <c r="BK470" s="8"/>
      <c r="BL470" s="8"/>
      <c r="BM470" s="8"/>
      <c r="BN470" s="8"/>
      <c r="BO470" s="8"/>
      <c r="BP470" s="8"/>
      <c r="BQ470" s="8"/>
      <c r="BR470" s="8"/>
      <c r="BS470" s="8"/>
      <c r="BT470" s="8"/>
      <c r="BU470" s="8"/>
      <c r="BV470" s="8"/>
      <c r="BW470" s="8"/>
      <c r="BX470" s="8"/>
      <c r="BY470" s="8"/>
      <c r="BZ470" s="8"/>
      <c r="CA470" s="8"/>
      <c r="CB470" s="8"/>
      <c r="CC470" s="8"/>
      <c r="CD470" s="8"/>
      <c r="CE470" s="8"/>
      <c r="CF470" s="8"/>
    </row>
    <row r="471" spans="1:84" ht="15.75" customHeight="1" x14ac:dyDescent="0.25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27"/>
      <c r="W471" s="27"/>
      <c r="X471" s="27"/>
      <c r="Y471" s="27"/>
      <c r="Z471" s="27"/>
      <c r="AA471" s="8"/>
      <c r="AB471" s="8"/>
      <c r="AC471" s="8"/>
      <c r="AD471" s="8"/>
      <c r="AE471" s="8"/>
      <c r="AF471" s="8"/>
      <c r="AG471" s="8"/>
      <c r="AH471" s="8"/>
      <c r="AI471" s="8"/>
      <c r="AJ471" s="8"/>
      <c r="AK471" s="8"/>
      <c r="AL471" s="8"/>
      <c r="AM471" s="8"/>
      <c r="AN471" s="8"/>
      <c r="AO471" s="8"/>
      <c r="AP471" s="8"/>
      <c r="AQ471" s="8"/>
      <c r="AR471" s="8"/>
      <c r="AS471" s="8"/>
      <c r="AT471" s="8"/>
      <c r="AU471" s="8"/>
      <c r="AV471" s="8"/>
      <c r="AW471" s="8"/>
      <c r="AX471" s="8"/>
      <c r="AY471" s="8"/>
      <c r="AZ471" s="8"/>
      <c r="BA471" s="8"/>
      <c r="BB471" s="8"/>
      <c r="BC471" s="8"/>
      <c r="BD471" s="8"/>
      <c r="BE471" s="8"/>
      <c r="BF471" s="8"/>
      <c r="BG471" s="8"/>
      <c r="BH471" s="8"/>
      <c r="BI471" s="8"/>
      <c r="BJ471" s="8"/>
      <c r="BK471" s="8"/>
      <c r="BL471" s="8"/>
      <c r="BM471" s="8"/>
      <c r="BN471" s="8"/>
      <c r="BO471" s="8"/>
      <c r="BP471" s="8"/>
      <c r="BQ471" s="8"/>
      <c r="BR471" s="8"/>
      <c r="BS471" s="8"/>
      <c r="BT471" s="8"/>
      <c r="BU471" s="8"/>
      <c r="BV471" s="8"/>
      <c r="BW471" s="8"/>
      <c r="BX471" s="8"/>
      <c r="BY471" s="8"/>
      <c r="BZ471" s="8"/>
      <c r="CA471" s="8"/>
      <c r="CB471" s="8"/>
      <c r="CC471" s="8"/>
      <c r="CD471" s="8"/>
      <c r="CE471" s="8"/>
      <c r="CF471" s="8"/>
    </row>
    <row r="472" spans="1:84" ht="15.75" customHeight="1" x14ac:dyDescent="0.25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27"/>
      <c r="W472" s="27"/>
      <c r="X472" s="27"/>
      <c r="Y472" s="27"/>
      <c r="Z472" s="27"/>
      <c r="AA472" s="8"/>
      <c r="AB472" s="8"/>
      <c r="AC472" s="8"/>
      <c r="AD472" s="8"/>
      <c r="AE472" s="8"/>
      <c r="AF472" s="8"/>
      <c r="AG472" s="8"/>
      <c r="AH472" s="8"/>
      <c r="AI472" s="8"/>
      <c r="AJ472" s="8"/>
      <c r="AK472" s="8"/>
      <c r="AL472" s="8"/>
      <c r="AM472" s="8"/>
      <c r="AN472" s="8"/>
      <c r="AO472" s="8"/>
      <c r="AP472" s="8"/>
      <c r="AQ472" s="8"/>
      <c r="AR472" s="8"/>
      <c r="AS472" s="8"/>
      <c r="AT472" s="8"/>
      <c r="AU472" s="8"/>
      <c r="AV472" s="8"/>
      <c r="AW472" s="8"/>
      <c r="AX472" s="8"/>
      <c r="AY472" s="8"/>
      <c r="AZ472" s="8"/>
      <c r="BA472" s="8"/>
      <c r="BB472" s="8"/>
      <c r="BC472" s="8"/>
      <c r="BD472" s="8"/>
      <c r="BE472" s="8"/>
      <c r="BF472" s="8"/>
      <c r="BG472" s="8"/>
      <c r="BH472" s="8"/>
      <c r="BI472" s="8"/>
      <c r="BJ472" s="8"/>
      <c r="BK472" s="8"/>
      <c r="BL472" s="8"/>
      <c r="BM472" s="8"/>
      <c r="BN472" s="8"/>
      <c r="BO472" s="8"/>
      <c r="BP472" s="8"/>
      <c r="BQ472" s="8"/>
      <c r="BR472" s="8"/>
      <c r="BS472" s="8"/>
      <c r="BT472" s="8"/>
      <c r="BU472" s="8"/>
      <c r="BV472" s="8"/>
      <c r="BW472" s="8"/>
      <c r="BX472" s="8"/>
      <c r="BY472" s="8"/>
      <c r="BZ472" s="8"/>
      <c r="CA472" s="8"/>
      <c r="CB472" s="8"/>
      <c r="CC472" s="8"/>
      <c r="CD472" s="8"/>
      <c r="CE472" s="8"/>
      <c r="CF472" s="8"/>
    </row>
    <row r="473" spans="1:84" ht="15.75" customHeight="1" x14ac:dyDescent="0.25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27"/>
      <c r="W473" s="27"/>
      <c r="X473" s="27"/>
      <c r="Y473" s="27"/>
      <c r="Z473" s="27"/>
      <c r="AA473" s="8"/>
      <c r="AB473" s="8"/>
      <c r="AC473" s="8"/>
      <c r="AD473" s="8"/>
      <c r="AE473" s="8"/>
      <c r="AF473" s="8"/>
      <c r="AG473" s="8"/>
      <c r="AH473" s="8"/>
      <c r="AI473" s="8"/>
      <c r="AJ473" s="8"/>
      <c r="AK473" s="8"/>
      <c r="AL473" s="8"/>
      <c r="AM473" s="8"/>
      <c r="AN473" s="8"/>
      <c r="AO473" s="8"/>
      <c r="AP473" s="8"/>
      <c r="AQ473" s="8"/>
      <c r="AR473" s="8"/>
      <c r="AS473" s="8"/>
      <c r="AT473" s="8"/>
      <c r="AU473" s="8"/>
      <c r="AV473" s="8"/>
      <c r="AW473" s="8"/>
      <c r="AX473" s="8"/>
      <c r="AY473" s="8"/>
      <c r="AZ473" s="8"/>
      <c r="BA473" s="8"/>
      <c r="BB473" s="8"/>
      <c r="BC473" s="8"/>
      <c r="BD473" s="8"/>
      <c r="BE473" s="8"/>
      <c r="BF473" s="8"/>
      <c r="BG473" s="8"/>
      <c r="BH473" s="8"/>
      <c r="BI473" s="8"/>
      <c r="BJ473" s="8"/>
      <c r="BK473" s="8"/>
      <c r="BL473" s="8"/>
      <c r="BM473" s="8"/>
      <c r="BN473" s="8"/>
      <c r="BO473" s="8"/>
      <c r="BP473" s="8"/>
      <c r="BQ473" s="8"/>
      <c r="BR473" s="8"/>
      <c r="BS473" s="8"/>
      <c r="BT473" s="8"/>
      <c r="BU473" s="8"/>
      <c r="BV473" s="8"/>
      <c r="BW473" s="8"/>
      <c r="BX473" s="8"/>
      <c r="BY473" s="8"/>
      <c r="BZ473" s="8"/>
      <c r="CA473" s="8"/>
      <c r="CB473" s="8"/>
      <c r="CC473" s="8"/>
      <c r="CD473" s="8"/>
      <c r="CE473" s="8"/>
      <c r="CF473" s="8"/>
    </row>
    <row r="474" spans="1:84" ht="15.75" customHeight="1" x14ac:dyDescent="0.25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27"/>
      <c r="W474" s="27"/>
      <c r="X474" s="27"/>
      <c r="Y474" s="27"/>
      <c r="Z474" s="27"/>
      <c r="AA474" s="8"/>
      <c r="AB474" s="8"/>
      <c r="AC474" s="8"/>
      <c r="AD474" s="8"/>
      <c r="AE474" s="8"/>
      <c r="AF474" s="8"/>
      <c r="AG474" s="8"/>
      <c r="AH474" s="8"/>
      <c r="AI474" s="8"/>
      <c r="AJ474" s="8"/>
      <c r="AK474" s="8"/>
      <c r="AL474" s="8"/>
      <c r="AM474" s="8"/>
      <c r="AN474" s="8"/>
      <c r="AO474" s="8"/>
      <c r="AP474" s="8"/>
      <c r="AQ474" s="8"/>
      <c r="AR474" s="8"/>
      <c r="AS474" s="8"/>
      <c r="AT474" s="8"/>
      <c r="AU474" s="8"/>
      <c r="AV474" s="8"/>
      <c r="AW474" s="8"/>
      <c r="AX474" s="8"/>
      <c r="AY474" s="8"/>
      <c r="AZ474" s="8"/>
      <c r="BA474" s="8"/>
      <c r="BB474" s="8"/>
      <c r="BC474" s="8"/>
      <c r="BD474" s="8"/>
      <c r="BE474" s="8"/>
      <c r="BF474" s="8"/>
      <c r="BG474" s="8"/>
      <c r="BH474" s="8"/>
      <c r="BI474" s="8"/>
      <c r="BJ474" s="8"/>
      <c r="BK474" s="8"/>
      <c r="BL474" s="8"/>
      <c r="BM474" s="8"/>
      <c r="BN474" s="8"/>
      <c r="BO474" s="8"/>
      <c r="BP474" s="8"/>
      <c r="BQ474" s="8"/>
      <c r="BR474" s="8"/>
      <c r="BS474" s="8"/>
      <c r="BT474" s="8"/>
      <c r="BU474" s="8"/>
      <c r="BV474" s="8"/>
      <c r="BW474" s="8"/>
      <c r="BX474" s="8"/>
      <c r="BY474" s="8"/>
      <c r="BZ474" s="8"/>
      <c r="CA474" s="8"/>
      <c r="CB474" s="8"/>
      <c r="CC474" s="8"/>
      <c r="CD474" s="8"/>
      <c r="CE474" s="8"/>
      <c r="CF474" s="8"/>
    </row>
    <row r="475" spans="1:84" ht="15.75" customHeight="1" x14ac:dyDescent="0.25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27"/>
      <c r="W475" s="27"/>
      <c r="X475" s="27"/>
      <c r="Y475" s="27"/>
      <c r="Z475" s="27"/>
      <c r="AA475" s="8"/>
      <c r="AB475" s="8"/>
      <c r="AC475" s="8"/>
      <c r="AD475" s="8"/>
      <c r="AE475" s="8"/>
      <c r="AF475" s="8"/>
      <c r="AG475" s="8"/>
      <c r="AH475" s="8"/>
      <c r="AI475" s="8"/>
      <c r="AJ475" s="8"/>
      <c r="AK475" s="8"/>
      <c r="AL475" s="8"/>
      <c r="AM475" s="8"/>
      <c r="AN475" s="8"/>
      <c r="AO475" s="8"/>
      <c r="AP475" s="8"/>
      <c r="AQ475" s="8"/>
      <c r="AR475" s="8"/>
      <c r="AS475" s="8"/>
      <c r="AT475" s="8"/>
      <c r="AU475" s="8"/>
      <c r="AV475" s="8"/>
      <c r="AW475" s="8"/>
      <c r="AX475" s="8"/>
      <c r="AY475" s="8"/>
      <c r="AZ475" s="8"/>
      <c r="BA475" s="8"/>
      <c r="BB475" s="8"/>
      <c r="BC475" s="8"/>
      <c r="BD475" s="8"/>
      <c r="BE475" s="8"/>
      <c r="BF475" s="8"/>
      <c r="BG475" s="8"/>
      <c r="BH475" s="8"/>
      <c r="BI475" s="8"/>
      <c r="BJ475" s="8"/>
      <c r="BK475" s="8"/>
      <c r="BL475" s="8"/>
      <c r="BM475" s="8"/>
      <c r="BN475" s="8"/>
      <c r="BO475" s="8"/>
      <c r="BP475" s="8"/>
      <c r="BQ475" s="8"/>
      <c r="BR475" s="8"/>
      <c r="BS475" s="8"/>
      <c r="BT475" s="8"/>
      <c r="BU475" s="8"/>
      <c r="BV475" s="8"/>
      <c r="BW475" s="8"/>
      <c r="BX475" s="8"/>
      <c r="BY475" s="8"/>
      <c r="BZ475" s="8"/>
      <c r="CA475" s="8"/>
      <c r="CB475" s="8"/>
      <c r="CC475" s="8"/>
      <c r="CD475" s="8"/>
      <c r="CE475" s="8"/>
      <c r="CF475" s="8"/>
    </row>
    <row r="476" spans="1:84" ht="15.75" customHeight="1" x14ac:dyDescent="0.25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27"/>
      <c r="W476" s="27"/>
      <c r="X476" s="27"/>
      <c r="Y476" s="27"/>
      <c r="Z476" s="27"/>
      <c r="AA476" s="8"/>
      <c r="AB476" s="8"/>
      <c r="AC476" s="8"/>
      <c r="AD476" s="8"/>
      <c r="AE476" s="8"/>
      <c r="AF476" s="8"/>
      <c r="AG476" s="8"/>
      <c r="AH476" s="8"/>
      <c r="AI476" s="8"/>
      <c r="AJ476" s="8"/>
      <c r="AK476" s="8"/>
      <c r="AL476" s="8"/>
      <c r="AM476" s="8"/>
      <c r="AN476" s="8"/>
      <c r="AO476" s="8"/>
      <c r="AP476" s="8"/>
      <c r="AQ476" s="8"/>
      <c r="AR476" s="8"/>
      <c r="AS476" s="8"/>
      <c r="AT476" s="8"/>
      <c r="AU476" s="8"/>
      <c r="AV476" s="8"/>
      <c r="AW476" s="8"/>
      <c r="AX476" s="8"/>
      <c r="AY476" s="8"/>
      <c r="AZ476" s="8"/>
      <c r="BA476" s="8"/>
      <c r="BB476" s="8"/>
      <c r="BC476" s="8"/>
      <c r="BD476" s="8"/>
      <c r="BE476" s="8"/>
      <c r="BF476" s="8"/>
      <c r="BG476" s="8"/>
      <c r="BH476" s="8"/>
      <c r="BI476" s="8"/>
      <c r="BJ476" s="8"/>
      <c r="BK476" s="8"/>
      <c r="BL476" s="8"/>
      <c r="BM476" s="8"/>
      <c r="BN476" s="8"/>
      <c r="BO476" s="8"/>
      <c r="BP476" s="8"/>
      <c r="BQ476" s="8"/>
      <c r="BR476" s="8"/>
      <c r="BS476" s="8"/>
      <c r="BT476" s="8"/>
      <c r="BU476" s="8"/>
      <c r="BV476" s="8"/>
      <c r="BW476" s="8"/>
      <c r="BX476" s="8"/>
      <c r="BY476" s="8"/>
      <c r="BZ476" s="8"/>
      <c r="CA476" s="8"/>
      <c r="CB476" s="8"/>
      <c r="CC476" s="8"/>
      <c r="CD476" s="8"/>
      <c r="CE476" s="8"/>
      <c r="CF476" s="8"/>
    </row>
    <row r="477" spans="1:84" ht="15.75" customHeight="1" x14ac:dyDescent="0.25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27"/>
      <c r="W477" s="27"/>
      <c r="X477" s="27"/>
      <c r="Y477" s="27"/>
      <c r="Z477" s="27"/>
      <c r="AA477" s="8"/>
      <c r="AB477" s="8"/>
      <c r="AC477" s="8"/>
      <c r="AD477" s="8"/>
      <c r="AE477" s="8"/>
      <c r="AF477" s="8"/>
      <c r="AG477" s="8"/>
      <c r="AH477" s="8"/>
      <c r="AI477" s="8"/>
      <c r="AJ477" s="8"/>
      <c r="AK477" s="8"/>
      <c r="AL477" s="8"/>
      <c r="AM477" s="8"/>
      <c r="AN477" s="8"/>
      <c r="AO477" s="8"/>
      <c r="AP477" s="8"/>
      <c r="AQ477" s="8"/>
      <c r="AR477" s="8"/>
      <c r="AS477" s="8"/>
      <c r="AT477" s="8"/>
      <c r="AU477" s="8"/>
      <c r="AV477" s="8"/>
      <c r="AW477" s="8"/>
      <c r="AX477" s="8"/>
      <c r="AY477" s="8"/>
      <c r="AZ477" s="8"/>
      <c r="BA477" s="8"/>
      <c r="BB477" s="8"/>
      <c r="BC477" s="8"/>
      <c r="BD477" s="8"/>
      <c r="BE477" s="8"/>
      <c r="BF477" s="8"/>
      <c r="BG477" s="8"/>
      <c r="BH477" s="8"/>
      <c r="BI477" s="8"/>
      <c r="BJ477" s="8"/>
      <c r="BK477" s="8"/>
      <c r="BL477" s="8"/>
      <c r="BM477" s="8"/>
      <c r="BN477" s="8"/>
      <c r="BO477" s="8"/>
      <c r="BP477" s="8"/>
      <c r="BQ477" s="8"/>
      <c r="BR477" s="8"/>
      <c r="BS477" s="8"/>
      <c r="BT477" s="8"/>
      <c r="BU477" s="8"/>
      <c r="BV477" s="8"/>
      <c r="BW477" s="8"/>
      <c r="BX477" s="8"/>
      <c r="BY477" s="8"/>
      <c r="BZ477" s="8"/>
      <c r="CA477" s="8"/>
      <c r="CB477" s="8"/>
      <c r="CC477" s="8"/>
      <c r="CD477" s="8"/>
      <c r="CE477" s="8"/>
      <c r="CF477" s="8"/>
    </row>
    <row r="478" spans="1:84" ht="15.75" customHeight="1" x14ac:dyDescent="0.25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27"/>
      <c r="W478" s="27"/>
      <c r="X478" s="27"/>
      <c r="Y478" s="27"/>
      <c r="Z478" s="27"/>
      <c r="AA478" s="8"/>
      <c r="AB478" s="8"/>
      <c r="AC478" s="8"/>
      <c r="AD478" s="8"/>
      <c r="AE478" s="8"/>
      <c r="AF478" s="8"/>
      <c r="AG478" s="8"/>
      <c r="AH478" s="8"/>
      <c r="AI478" s="8"/>
      <c r="AJ478" s="8"/>
      <c r="AK478" s="8"/>
      <c r="AL478" s="8"/>
      <c r="AM478" s="8"/>
      <c r="AN478" s="8"/>
      <c r="AO478" s="8"/>
      <c r="AP478" s="8"/>
      <c r="AQ478" s="8"/>
      <c r="AR478" s="8"/>
      <c r="AS478" s="8"/>
      <c r="AT478" s="8"/>
      <c r="AU478" s="8"/>
      <c r="AV478" s="8"/>
      <c r="AW478" s="8"/>
      <c r="AX478" s="8"/>
      <c r="AY478" s="8"/>
      <c r="AZ478" s="8"/>
      <c r="BA478" s="8"/>
      <c r="BB478" s="8"/>
      <c r="BC478" s="8"/>
      <c r="BD478" s="8"/>
      <c r="BE478" s="8"/>
      <c r="BF478" s="8"/>
      <c r="BG478" s="8"/>
      <c r="BH478" s="8"/>
      <c r="BI478" s="8"/>
      <c r="BJ478" s="8"/>
      <c r="BK478" s="8"/>
      <c r="BL478" s="8"/>
      <c r="BM478" s="8"/>
      <c r="BN478" s="8"/>
      <c r="BO478" s="8"/>
      <c r="BP478" s="8"/>
      <c r="BQ478" s="8"/>
      <c r="BR478" s="8"/>
      <c r="BS478" s="8"/>
      <c r="BT478" s="8"/>
      <c r="BU478" s="8"/>
      <c r="BV478" s="8"/>
      <c r="BW478" s="8"/>
      <c r="BX478" s="8"/>
      <c r="BY478" s="8"/>
      <c r="BZ478" s="8"/>
      <c r="CA478" s="8"/>
      <c r="CB478" s="8"/>
      <c r="CC478" s="8"/>
      <c r="CD478" s="8"/>
      <c r="CE478" s="8"/>
      <c r="CF478" s="8"/>
    </row>
    <row r="479" spans="1:84" ht="15.75" customHeight="1" x14ac:dyDescent="0.25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27"/>
      <c r="W479" s="27"/>
      <c r="X479" s="27"/>
      <c r="Y479" s="27"/>
      <c r="Z479" s="27"/>
      <c r="AA479" s="8"/>
      <c r="AB479" s="8"/>
      <c r="AC479" s="8"/>
      <c r="AD479" s="8"/>
      <c r="AE479" s="8"/>
      <c r="AF479" s="8"/>
      <c r="AG479" s="8"/>
      <c r="AH479" s="8"/>
      <c r="AI479" s="8"/>
      <c r="AJ479" s="8"/>
      <c r="AK479" s="8"/>
      <c r="AL479" s="8"/>
      <c r="AM479" s="8"/>
      <c r="AN479" s="8"/>
      <c r="AO479" s="8"/>
      <c r="AP479" s="8"/>
      <c r="AQ479" s="8"/>
      <c r="AR479" s="8"/>
      <c r="AS479" s="8"/>
      <c r="AT479" s="8"/>
      <c r="AU479" s="8"/>
      <c r="AV479" s="8"/>
      <c r="AW479" s="8"/>
      <c r="AX479" s="8"/>
      <c r="AY479" s="8"/>
      <c r="AZ479" s="8"/>
      <c r="BA479" s="8"/>
      <c r="BB479" s="8"/>
      <c r="BC479" s="8"/>
      <c r="BD479" s="8"/>
      <c r="BE479" s="8"/>
      <c r="BF479" s="8"/>
      <c r="BG479" s="8"/>
      <c r="BH479" s="8"/>
      <c r="BI479" s="8"/>
      <c r="BJ479" s="8"/>
      <c r="BK479" s="8"/>
      <c r="BL479" s="8"/>
      <c r="BM479" s="8"/>
      <c r="BN479" s="8"/>
      <c r="BO479" s="8"/>
      <c r="BP479" s="8"/>
      <c r="BQ479" s="8"/>
      <c r="BR479" s="8"/>
      <c r="BS479" s="8"/>
      <c r="BT479" s="8"/>
      <c r="BU479" s="8"/>
      <c r="BV479" s="8"/>
      <c r="BW479" s="8"/>
      <c r="BX479" s="8"/>
      <c r="BY479" s="8"/>
      <c r="BZ479" s="8"/>
      <c r="CA479" s="8"/>
      <c r="CB479" s="8"/>
      <c r="CC479" s="8"/>
      <c r="CD479" s="8"/>
      <c r="CE479" s="8"/>
      <c r="CF479" s="8"/>
    </row>
    <row r="480" spans="1:84" ht="15.75" customHeight="1" x14ac:dyDescent="0.25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27"/>
      <c r="W480" s="27"/>
      <c r="X480" s="27"/>
      <c r="Y480" s="27"/>
      <c r="Z480" s="27"/>
      <c r="AA480" s="8"/>
      <c r="AB480" s="8"/>
      <c r="AC480" s="8"/>
      <c r="AD480" s="8"/>
      <c r="AE480" s="8"/>
      <c r="AF480" s="8"/>
      <c r="AG480" s="8"/>
      <c r="AH480" s="8"/>
      <c r="AI480" s="8"/>
      <c r="AJ480" s="8"/>
      <c r="AK480" s="8"/>
      <c r="AL480" s="8"/>
      <c r="AM480" s="8"/>
      <c r="AN480" s="8"/>
      <c r="AO480" s="8"/>
      <c r="AP480" s="8"/>
      <c r="AQ480" s="8"/>
      <c r="AR480" s="8"/>
      <c r="AS480" s="8"/>
      <c r="AT480" s="8"/>
      <c r="AU480" s="8"/>
      <c r="AV480" s="8"/>
      <c r="AW480" s="8"/>
      <c r="AX480" s="8"/>
      <c r="AY480" s="8"/>
      <c r="AZ480" s="8"/>
      <c r="BA480" s="8"/>
      <c r="BB480" s="8"/>
      <c r="BC480" s="8"/>
      <c r="BD480" s="8"/>
      <c r="BE480" s="8"/>
      <c r="BF480" s="8"/>
      <c r="BG480" s="8"/>
      <c r="BH480" s="8"/>
      <c r="BI480" s="8"/>
      <c r="BJ480" s="8"/>
      <c r="BK480" s="8"/>
      <c r="BL480" s="8"/>
      <c r="BM480" s="8"/>
      <c r="BN480" s="8"/>
      <c r="BO480" s="8"/>
      <c r="BP480" s="8"/>
      <c r="BQ480" s="8"/>
      <c r="BR480" s="8"/>
      <c r="BS480" s="8"/>
      <c r="BT480" s="8"/>
      <c r="BU480" s="8"/>
      <c r="BV480" s="8"/>
      <c r="BW480" s="8"/>
      <c r="BX480" s="8"/>
      <c r="BY480" s="8"/>
      <c r="BZ480" s="8"/>
      <c r="CA480" s="8"/>
      <c r="CB480" s="8"/>
      <c r="CC480" s="8"/>
      <c r="CD480" s="8"/>
      <c r="CE480" s="8"/>
      <c r="CF480" s="8"/>
    </row>
    <row r="481" spans="1:84" ht="15.75" customHeight="1" x14ac:dyDescent="0.25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27"/>
      <c r="W481" s="27"/>
      <c r="X481" s="27"/>
      <c r="Y481" s="27"/>
      <c r="Z481" s="27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  <c r="AM481" s="8"/>
      <c r="AN481" s="8"/>
      <c r="AO481" s="8"/>
      <c r="AP481" s="8"/>
      <c r="AQ481" s="8"/>
      <c r="AR481" s="8"/>
      <c r="AS481" s="8"/>
      <c r="AT481" s="8"/>
      <c r="AU481" s="8"/>
      <c r="AV481" s="8"/>
      <c r="AW481" s="8"/>
      <c r="AX481" s="8"/>
      <c r="AY481" s="8"/>
      <c r="AZ481" s="8"/>
      <c r="BA481" s="8"/>
      <c r="BB481" s="8"/>
      <c r="BC481" s="8"/>
      <c r="BD481" s="8"/>
      <c r="BE481" s="8"/>
      <c r="BF481" s="8"/>
      <c r="BG481" s="8"/>
      <c r="BH481" s="8"/>
      <c r="BI481" s="8"/>
      <c r="BJ481" s="8"/>
      <c r="BK481" s="8"/>
      <c r="BL481" s="8"/>
      <c r="BM481" s="8"/>
      <c r="BN481" s="8"/>
      <c r="BO481" s="8"/>
      <c r="BP481" s="8"/>
      <c r="BQ481" s="8"/>
      <c r="BR481" s="8"/>
      <c r="BS481" s="8"/>
      <c r="BT481" s="8"/>
      <c r="BU481" s="8"/>
      <c r="BV481" s="8"/>
      <c r="BW481" s="8"/>
      <c r="BX481" s="8"/>
      <c r="BY481" s="8"/>
      <c r="BZ481" s="8"/>
      <c r="CA481" s="8"/>
      <c r="CB481" s="8"/>
      <c r="CC481" s="8"/>
      <c r="CD481" s="8"/>
      <c r="CE481" s="8"/>
      <c r="CF481" s="8"/>
    </row>
    <row r="482" spans="1:84" ht="15.75" customHeight="1" x14ac:dyDescent="0.25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27"/>
      <c r="W482" s="27"/>
      <c r="X482" s="27"/>
      <c r="Y482" s="27"/>
      <c r="Z482" s="27"/>
      <c r="AA482" s="8"/>
      <c r="AB482" s="8"/>
      <c r="AC482" s="8"/>
      <c r="AD482" s="8"/>
      <c r="AE482" s="8"/>
      <c r="AF482" s="8"/>
      <c r="AG482" s="8"/>
      <c r="AH482" s="8"/>
      <c r="AI482" s="8"/>
      <c r="AJ482" s="8"/>
      <c r="AK482" s="8"/>
      <c r="AL482" s="8"/>
      <c r="AM482" s="8"/>
      <c r="AN482" s="8"/>
      <c r="AO482" s="8"/>
      <c r="AP482" s="8"/>
      <c r="AQ482" s="8"/>
      <c r="AR482" s="8"/>
      <c r="AS482" s="8"/>
      <c r="AT482" s="8"/>
      <c r="AU482" s="8"/>
      <c r="AV482" s="8"/>
      <c r="AW482" s="8"/>
      <c r="AX482" s="8"/>
      <c r="AY482" s="8"/>
      <c r="AZ482" s="8"/>
      <c r="BA482" s="8"/>
      <c r="BB482" s="8"/>
      <c r="BC482" s="8"/>
      <c r="BD482" s="8"/>
      <c r="BE482" s="8"/>
      <c r="BF482" s="8"/>
      <c r="BG482" s="8"/>
      <c r="BH482" s="8"/>
      <c r="BI482" s="8"/>
      <c r="BJ482" s="8"/>
      <c r="BK482" s="8"/>
      <c r="BL482" s="8"/>
      <c r="BM482" s="8"/>
      <c r="BN482" s="8"/>
      <c r="BO482" s="8"/>
      <c r="BP482" s="8"/>
      <c r="BQ482" s="8"/>
      <c r="BR482" s="8"/>
      <c r="BS482" s="8"/>
      <c r="BT482" s="8"/>
      <c r="BU482" s="8"/>
      <c r="BV482" s="8"/>
      <c r="BW482" s="8"/>
      <c r="BX482" s="8"/>
      <c r="BY482" s="8"/>
      <c r="BZ482" s="8"/>
      <c r="CA482" s="8"/>
      <c r="CB482" s="8"/>
      <c r="CC482" s="8"/>
      <c r="CD482" s="8"/>
      <c r="CE482" s="8"/>
      <c r="CF482" s="8"/>
    </row>
    <row r="483" spans="1:84" ht="15.75" customHeight="1" x14ac:dyDescent="0.25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27"/>
      <c r="W483" s="27"/>
      <c r="X483" s="27"/>
      <c r="Y483" s="27"/>
      <c r="Z483" s="27"/>
      <c r="AA483" s="8"/>
      <c r="AB483" s="8"/>
      <c r="AC483" s="8"/>
      <c r="AD483" s="8"/>
      <c r="AE483" s="8"/>
      <c r="AF483" s="8"/>
      <c r="AG483" s="8"/>
      <c r="AH483" s="8"/>
      <c r="AI483" s="8"/>
      <c r="AJ483" s="8"/>
      <c r="AK483" s="8"/>
      <c r="AL483" s="8"/>
      <c r="AM483" s="8"/>
      <c r="AN483" s="8"/>
      <c r="AO483" s="8"/>
      <c r="AP483" s="8"/>
      <c r="AQ483" s="8"/>
      <c r="AR483" s="8"/>
      <c r="AS483" s="8"/>
      <c r="AT483" s="8"/>
      <c r="AU483" s="8"/>
      <c r="AV483" s="8"/>
      <c r="AW483" s="8"/>
      <c r="AX483" s="8"/>
      <c r="AY483" s="8"/>
      <c r="AZ483" s="8"/>
      <c r="BA483" s="8"/>
      <c r="BB483" s="8"/>
      <c r="BC483" s="8"/>
      <c r="BD483" s="8"/>
      <c r="BE483" s="8"/>
      <c r="BF483" s="8"/>
      <c r="BG483" s="8"/>
      <c r="BH483" s="8"/>
      <c r="BI483" s="8"/>
      <c r="BJ483" s="8"/>
      <c r="BK483" s="8"/>
      <c r="BL483" s="8"/>
      <c r="BM483" s="8"/>
      <c r="BN483" s="8"/>
      <c r="BO483" s="8"/>
      <c r="BP483" s="8"/>
      <c r="BQ483" s="8"/>
      <c r="BR483" s="8"/>
      <c r="BS483" s="8"/>
      <c r="BT483" s="8"/>
      <c r="BU483" s="8"/>
      <c r="BV483" s="8"/>
      <c r="BW483" s="8"/>
      <c r="BX483" s="8"/>
      <c r="BY483" s="8"/>
      <c r="BZ483" s="8"/>
      <c r="CA483" s="8"/>
      <c r="CB483" s="8"/>
      <c r="CC483" s="8"/>
      <c r="CD483" s="8"/>
      <c r="CE483" s="8"/>
      <c r="CF483" s="8"/>
    </row>
    <row r="484" spans="1:84" ht="15.75" customHeight="1" x14ac:dyDescent="0.25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27"/>
      <c r="W484" s="27"/>
      <c r="X484" s="27"/>
      <c r="Y484" s="27"/>
      <c r="Z484" s="27"/>
      <c r="AA484" s="8"/>
      <c r="AB484" s="8"/>
      <c r="AC484" s="8"/>
      <c r="AD484" s="8"/>
      <c r="AE484" s="8"/>
      <c r="AF484" s="8"/>
      <c r="AG484" s="8"/>
      <c r="AH484" s="8"/>
      <c r="AI484" s="8"/>
      <c r="AJ484" s="8"/>
      <c r="AK484" s="8"/>
      <c r="AL484" s="8"/>
      <c r="AM484" s="8"/>
      <c r="AN484" s="8"/>
      <c r="AO484" s="8"/>
      <c r="AP484" s="8"/>
      <c r="AQ484" s="8"/>
      <c r="AR484" s="8"/>
      <c r="AS484" s="8"/>
      <c r="AT484" s="8"/>
      <c r="AU484" s="8"/>
      <c r="AV484" s="8"/>
      <c r="AW484" s="8"/>
      <c r="AX484" s="8"/>
      <c r="AY484" s="8"/>
      <c r="AZ484" s="8"/>
      <c r="BA484" s="8"/>
      <c r="BB484" s="8"/>
      <c r="BC484" s="8"/>
      <c r="BD484" s="8"/>
      <c r="BE484" s="8"/>
      <c r="BF484" s="8"/>
      <c r="BG484" s="8"/>
      <c r="BH484" s="8"/>
      <c r="BI484" s="8"/>
      <c r="BJ484" s="8"/>
      <c r="BK484" s="8"/>
      <c r="BL484" s="8"/>
      <c r="BM484" s="8"/>
      <c r="BN484" s="8"/>
      <c r="BO484" s="8"/>
      <c r="BP484" s="8"/>
      <c r="BQ484" s="8"/>
      <c r="BR484" s="8"/>
      <c r="BS484" s="8"/>
      <c r="BT484" s="8"/>
      <c r="BU484" s="8"/>
      <c r="BV484" s="8"/>
      <c r="BW484" s="8"/>
      <c r="BX484" s="8"/>
      <c r="BY484" s="8"/>
      <c r="BZ484" s="8"/>
      <c r="CA484" s="8"/>
      <c r="CB484" s="8"/>
      <c r="CC484" s="8"/>
      <c r="CD484" s="8"/>
      <c r="CE484" s="8"/>
      <c r="CF484" s="8"/>
    </row>
    <row r="485" spans="1:84" ht="15.75" customHeight="1" x14ac:dyDescent="0.25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27"/>
      <c r="W485" s="27"/>
      <c r="X485" s="27"/>
      <c r="Y485" s="27"/>
      <c r="Z485" s="27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  <c r="AN485" s="8"/>
      <c r="AO485" s="8"/>
      <c r="AP485" s="8"/>
      <c r="AQ485" s="8"/>
      <c r="AR485" s="8"/>
      <c r="AS485" s="8"/>
      <c r="AT485" s="8"/>
      <c r="AU485" s="8"/>
      <c r="AV485" s="8"/>
      <c r="AW485" s="8"/>
      <c r="AX485" s="8"/>
      <c r="AY485" s="8"/>
      <c r="AZ485" s="8"/>
      <c r="BA485" s="8"/>
      <c r="BB485" s="8"/>
      <c r="BC485" s="8"/>
      <c r="BD485" s="8"/>
      <c r="BE485" s="8"/>
      <c r="BF485" s="8"/>
      <c r="BG485" s="8"/>
      <c r="BH485" s="8"/>
      <c r="BI485" s="8"/>
      <c r="BJ485" s="8"/>
      <c r="BK485" s="8"/>
      <c r="BL485" s="8"/>
      <c r="BM485" s="8"/>
      <c r="BN485" s="8"/>
      <c r="BO485" s="8"/>
      <c r="BP485" s="8"/>
      <c r="BQ485" s="8"/>
      <c r="BR485" s="8"/>
      <c r="BS485" s="8"/>
      <c r="BT485" s="8"/>
      <c r="BU485" s="8"/>
      <c r="BV485" s="8"/>
      <c r="BW485" s="8"/>
      <c r="BX485" s="8"/>
      <c r="BY485" s="8"/>
      <c r="BZ485" s="8"/>
      <c r="CA485" s="8"/>
      <c r="CB485" s="8"/>
      <c r="CC485" s="8"/>
      <c r="CD485" s="8"/>
      <c r="CE485" s="8"/>
      <c r="CF485" s="8"/>
    </row>
    <row r="486" spans="1:84" ht="15.75" customHeight="1" x14ac:dyDescent="0.25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27"/>
      <c r="W486" s="27"/>
      <c r="X486" s="27"/>
      <c r="Y486" s="27"/>
      <c r="Z486" s="27"/>
      <c r="AA486" s="8"/>
      <c r="AB486" s="8"/>
      <c r="AC486" s="8"/>
      <c r="AD486" s="8"/>
      <c r="AE486" s="8"/>
      <c r="AF486" s="8"/>
      <c r="AG486" s="8"/>
      <c r="AH486" s="8"/>
      <c r="AI486" s="8"/>
      <c r="AJ486" s="8"/>
      <c r="AK486" s="8"/>
      <c r="AL486" s="8"/>
      <c r="AM486" s="8"/>
      <c r="AN486" s="8"/>
      <c r="AO486" s="8"/>
      <c r="AP486" s="8"/>
      <c r="AQ486" s="8"/>
      <c r="AR486" s="8"/>
      <c r="AS486" s="8"/>
      <c r="AT486" s="8"/>
      <c r="AU486" s="8"/>
      <c r="AV486" s="8"/>
      <c r="AW486" s="8"/>
      <c r="AX486" s="8"/>
      <c r="AY486" s="8"/>
      <c r="AZ486" s="8"/>
      <c r="BA486" s="8"/>
      <c r="BB486" s="8"/>
      <c r="BC486" s="8"/>
      <c r="BD486" s="8"/>
      <c r="BE486" s="8"/>
      <c r="BF486" s="8"/>
      <c r="BG486" s="8"/>
      <c r="BH486" s="8"/>
      <c r="BI486" s="8"/>
      <c r="BJ486" s="8"/>
      <c r="BK486" s="8"/>
      <c r="BL486" s="8"/>
      <c r="BM486" s="8"/>
      <c r="BN486" s="8"/>
      <c r="BO486" s="8"/>
      <c r="BP486" s="8"/>
      <c r="BQ486" s="8"/>
      <c r="BR486" s="8"/>
      <c r="BS486" s="8"/>
      <c r="BT486" s="8"/>
      <c r="BU486" s="8"/>
      <c r="BV486" s="8"/>
      <c r="BW486" s="8"/>
      <c r="BX486" s="8"/>
      <c r="BY486" s="8"/>
      <c r="BZ486" s="8"/>
      <c r="CA486" s="8"/>
      <c r="CB486" s="8"/>
      <c r="CC486" s="8"/>
      <c r="CD486" s="8"/>
      <c r="CE486" s="8"/>
      <c r="CF486" s="8"/>
    </row>
    <row r="487" spans="1:84" ht="15.75" customHeight="1" x14ac:dyDescent="0.25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27"/>
      <c r="W487" s="27"/>
      <c r="X487" s="27"/>
      <c r="Y487" s="27"/>
      <c r="Z487" s="27"/>
      <c r="AA487" s="8"/>
      <c r="AB487" s="8"/>
      <c r="AC487" s="8"/>
      <c r="AD487" s="8"/>
      <c r="AE487" s="8"/>
      <c r="AF487" s="8"/>
      <c r="AG487" s="8"/>
      <c r="AH487" s="8"/>
      <c r="AI487" s="8"/>
      <c r="AJ487" s="8"/>
      <c r="AK487" s="8"/>
      <c r="AL487" s="8"/>
      <c r="AM487" s="8"/>
      <c r="AN487" s="8"/>
      <c r="AO487" s="8"/>
      <c r="AP487" s="8"/>
      <c r="AQ487" s="8"/>
      <c r="AR487" s="8"/>
      <c r="AS487" s="8"/>
      <c r="AT487" s="8"/>
      <c r="AU487" s="8"/>
      <c r="AV487" s="8"/>
      <c r="AW487" s="8"/>
      <c r="AX487" s="8"/>
      <c r="AY487" s="8"/>
      <c r="AZ487" s="8"/>
      <c r="BA487" s="8"/>
      <c r="BB487" s="8"/>
      <c r="BC487" s="8"/>
      <c r="BD487" s="8"/>
      <c r="BE487" s="8"/>
      <c r="BF487" s="8"/>
      <c r="BG487" s="8"/>
      <c r="BH487" s="8"/>
      <c r="BI487" s="8"/>
      <c r="BJ487" s="8"/>
      <c r="BK487" s="8"/>
      <c r="BL487" s="8"/>
      <c r="BM487" s="8"/>
      <c r="BN487" s="8"/>
      <c r="BO487" s="8"/>
      <c r="BP487" s="8"/>
      <c r="BQ487" s="8"/>
      <c r="BR487" s="8"/>
      <c r="BS487" s="8"/>
      <c r="BT487" s="8"/>
      <c r="BU487" s="8"/>
      <c r="BV487" s="8"/>
      <c r="BW487" s="8"/>
      <c r="BX487" s="8"/>
      <c r="BY487" s="8"/>
      <c r="BZ487" s="8"/>
      <c r="CA487" s="8"/>
      <c r="CB487" s="8"/>
      <c r="CC487" s="8"/>
      <c r="CD487" s="8"/>
      <c r="CE487" s="8"/>
      <c r="CF487" s="8"/>
    </row>
    <row r="488" spans="1:84" ht="15.75" customHeight="1" x14ac:dyDescent="0.25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27"/>
      <c r="W488" s="27"/>
      <c r="X488" s="27"/>
      <c r="Y488" s="27"/>
      <c r="Z488" s="27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  <c r="AN488" s="8"/>
      <c r="AO488" s="8"/>
      <c r="AP488" s="8"/>
      <c r="AQ488" s="8"/>
      <c r="AR488" s="8"/>
      <c r="AS488" s="8"/>
      <c r="AT488" s="8"/>
      <c r="AU488" s="8"/>
      <c r="AV488" s="8"/>
      <c r="AW488" s="8"/>
      <c r="AX488" s="8"/>
      <c r="AY488" s="8"/>
      <c r="AZ488" s="8"/>
      <c r="BA488" s="8"/>
      <c r="BB488" s="8"/>
      <c r="BC488" s="8"/>
      <c r="BD488" s="8"/>
      <c r="BE488" s="8"/>
      <c r="BF488" s="8"/>
      <c r="BG488" s="8"/>
      <c r="BH488" s="8"/>
      <c r="BI488" s="8"/>
      <c r="BJ488" s="8"/>
      <c r="BK488" s="8"/>
      <c r="BL488" s="8"/>
      <c r="BM488" s="8"/>
      <c r="BN488" s="8"/>
      <c r="BO488" s="8"/>
      <c r="BP488" s="8"/>
      <c r="BQ488" s="8"/>
      <c r="BR488" s="8"/>
      <c r="BS488" s="8"/>
      <c r="BT488" s="8"/>
      <c r="BU488" s="8"/>
      <c r="BV488" s="8"/>
      <c r="BW488" s="8"/>
      <c r="BX488" s="8"/>
      <c r="BY488" s="8"/>
      <c r="BZ488" s="8"/>
      <c r="CA488" s="8"/>
      <c r="CB488" s="8"/>
      <c r="CC488" s="8"/>
      <c r="CD488" s="8"/>
      <c r="CE488" s="8"/>
      <c r="CF488" s="8"/>
    </row>
    <row r="489" spans="1:84" ht="15.75" customHeight="1" x14ac:dyDescent="0.25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27"/>
      <c r="W489" s="27"/>
      <c r="X489" s="27"/>
      <c r="Y489" s="27"/>
      <c r="Z489" s="27"/>
      <c r="AA489" s="8"/>
      <c r="AB489" s="8"/>
      <c r="AC489" s="8"/>
      <c r="AD489" s="8"/>
      <c r="AE489" s="8"/>
      <c r="AF489" s="8"/>
      <c r="AG489" s="8"/>
      <c r="AH489" s="8"/>
      <c r="AI489" s="8"/>
      <c r="AJ489" s="8"/>
      <c r="AK489" s="8"/>
      <c r="AL489" s="8"/>
      <c r="AM489" s="8"/>
      <c r="AN489" s="8"/>
      <c r="AO489" s="8"/>
      <c r="AP489" s="8"/>
      <c r="AQ489" s="8"/>
      <c r="AR489" s="8"/>
      <c r="AS489" s="8"/>
      <c r="AT489" s="8"/>
      <c r="AU489" s="8"/>
      <c r="AV489" s="8"/>
      <c r="AW489" s="8"/>
      <c r="AX489" s="8"/>
      <c r="AY489" s="8"/>
      <c r="AZ489" s="8"/>
      <c r="BA489" s="8"/>
      <c r="BB489" s="8"/>
      <c r="BC489" s="8"/>
      <c r="BD489" s="8"/>
      <c r="BE489" s="8"/>
      <c r="BF489" s="8"/>
      <c r="BG489" s="8"/>
      <c r="BH489" s="8"/>
      <c r="BI489" s="8"/>
      <c r="BJ489" s="8"/>
      <c r="BK489" s="8"/>
      <c r="BL489" s="8"/>
      <c r="BM489" s="8"/>
      <c r="BN489" s="8"/>
      <c r="BO489" s="8"/>
      <c r="BP489" s="8"/>
      <c r="BQ489" s="8"/>
      <c r="BR489" s="8"/>
      <c r="BS489" s="8"/>
      <c r="BT489" s="8"/>
      <c r="BU489" s="8"/>
      <c r="BV489" s="8"/>
      <c r="BW489" s="8"/>
      <c r="BX489" s="8"/>
      <c r="BY489" s="8"/>
      <c r="BZ489" s="8"/>
      <c r="CA489" s="8"/>
      <c r="CB489" s="8"/>
      <c r="CC489" s="8"/>
      <c r="CD489" s="8"/>
      <c r="CE489" s="8"/>
      <c r="CF489" s="8"/>
    </row>
    <row r="490" spans="1:84" ht="15.75" customHeight="1" x14ac:dyDescent="0.25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27"/>
      <c r="W490" s="27"/>
      <c r="X490" s="27"/>
      <c r="Y490" s="27"/>
      <c r="Z490" s="27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  <c r="AM490" s="8"/>
      <c r="AN490" s="8"/>
      <c r="AO490" s="8"/>
      <c r="AP490" s="8"/>
      <c r="AQ490" s="8"/>
      <c r="AR490" s="8"/>
      <c r="AS490" s="8"/>
      <c r="AT490" s="8"/>
      <c r="AU490" s="8"/>
      <c r="AV490" s="8"/>
      <c r="AW490" s="8"/>
      <c r="AX490" s="8"/>
      <c r="AY490" s="8"/>
      <c r="AZ490" s="8"/>
      <c r="BA490" s="8"/>
      <c r="BB490" s="8"/>
      <c r="BC490" s="8"/>
      <c r="BD490" s="8"/>
      <c r="BE490" s="8"/>
      <c r="BF490" s="8"/>
      <c r="BG490" s="8"/>
      <c r="BH490" s="8"/>
      <c r="BI490" s="8"/>
      <c r="BJ490" s="8"/>
      <c r="BK490" s="8"/>
      <c r="BL490" s="8"/>
      <c r="BM490" s="8"/>
      <c r="BN490" s="8"/>
      <c r="BO490" s="8"/>
      <c r="BP490" s="8"/>
      <c r="BQ490" s="8"/>
      <c r="BR490" s="8"/>
      <c r="BS490" s="8"/>
      <c r="BT490" s="8"/>
      <c r="BU490" s="8"/>
      <c r="BV490" s="8"/>
      <c r="BW490" s="8"/>
      <c r="BX490" s="8"/>
      <c r="BY490" s="8"/>
      <c r="BZ490" s="8"/>
      <c r="CA490" s="8"/>
      <c r="CB490" s="8"/>
      <c r="CC490" s="8"/>
      <c r="CD490" s="8"/>
      <c r="CE490" s="8"/>
      <c r="CF490" s="8"/>
    </row>
    <row r="491" spans="1:84" ht="15.75" customHeight="1" x14ac:dyDescent="0.25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27"/>
      <c r="W491" s="27"/>
      <c r="X491" s="27"/>
      <c r="Y491" s="27"/>
      <c r="Z491" s="27"/>
      <c r="AA491" s="8"/>
      <c r="AB491" s="8"/>
      <c r="AC491" s="8"/>
      <c r="AD491" s="8"/>
      <c r="AE491" s="8"/>
      <c r="AF491" s="8"/>
      <c r="AG491" s="8"/>
      <c r="AH491" s="8"/>
      <c r="AI491" s="8"/>
      <c r="AJ491" s="8"/>
      <c r="AK491" s="8"/>
      <c r="AL491" s="8"/>
      <c r="AM491" s="8"/>
      <c r="AN491" s="8"/>
      <c r="AO491" s="8"/>
      <c r="AP491" s="8"/>
      <c r="AQ491" s="8"/>
      <c r="AR491" s="8"/>
      <c r="AS491" s="8"/>
      <c r="AT491" s="8"/>
      <c r="AU491" s="8"/>
      <c r="AV491" s="8"/>
      <c r="AW491" s="8"/>
      <c r="AX491" s="8"/>
      <c r="AY491" s="8"/>
      <c r="AZ491" s="8"/>
      <c r="BA491" s="8"/>
      <c r="BB491" s="8"/>
      <c r="BC491" s="8"/>
      <c r="BD491" s="8"/>
      <c r="BE491" s="8"/>
      <c r="BF491" s="8"/>
      <c r="BG491" s="8"/>
      <c r="BH491" s="8"/>
      <c r="BI491" s="8"/>
      <c r="BJ491" s="8"/>
      <c r="BK491" s="8"/>
      <c r="BL491" s="8"/>
      <c r="BM491" s="8"/>
      <c r="BN491" s="8"/>
      <c r="BO491" s="8"/>
      <c r="BP491" s="8"/>
      <c r="BQ491" s="8"/>
      <c r="BR491" s="8"/>
      <c r="BS491" s="8"/>
      <c r="BT491" s="8"/>
      <c r="BU491" s="8"/>
      <c r="BV491" s="8"/>
      <c r="BW491" s="8"/>
      <c r="BX491" s="8"/>
      <c r="BY491" s="8"/>
      <c r="BZ491" s="8"/>
      <c r="CA491" s="8"/>
      <c r="CB491" s="8"/>
      <c r="CC491" s="8"/>
      <c r="CD491" s="8"/>
      <c r="CE491" s="8"/>
      <c r="CF491" s="8"/>
    </row>
    <row r="492" spans="1:84" ht="15.75" customHeight="1" x14ac:dyDescent="0.25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27"/>
      <c r="W492" s="27"/>
      <c r="X492" s="27"/>
      <c r="Y492" s="27"/>
      <c r="Z492" s="27"/>
      <c r="AA492" s="8"/>
      <c r="AB492" s="8"/>
      <c r="AC492" s="8"/>
      <c r="AD492" s="8"/>
      <c r="AE492" s="8"/>
      <c r="AF492" s="8"/>
      <c r="AG492" s="8"/>
      <c r="AH492" s="8"/>
      <c r="AI492" s="8"/>
      <c r="AJ492" s="8"/>
      <c r="AK492" s="8"/>
      <c r="AL492" s="8"/>
      <c r="AM492" s="8"/>
      <c r="AN492" s="8"/>
      <c r="AO492" s="8"/>
      <c r="AP492" s="8"/>
      <c r="AQ492" s="8"/>
      <c r="AR492" s="8"/>
      <c r="AS492" s="8"/>
      <c r="AT492" s="8"/>
      <c r="AU492" s="8"/>
      <c r="AV492" s="8"/>
      <c r="AW492" s="8"/>
      <c r="AX492" s="8"/>
      <c r="AY492" s="8"/>
      <c r="AZ492" s="8"/>
      <c r="BA492" s="8"/>
      <c r="BB492" s="8"/>
      <c r="BC492" s="8"/>
      <c r="BD492" s="8"/>
      <c r="BE492" s="8"/>
      <c r="BF492" s="8"/>
      <c r="BG492" s="8"/>
      <c r="BH492" s="8"/>
      <c r="BI492" s="8"/>
      <c r="BJ492" s="8"/>
      <c r="BK492" s="8"/>
      <c r="BL492" s="8"/>
      <c r="BM492" s="8"/>
      <c r="BN492" s="8"/>
      <c r="BO492" s="8"/>
      <c r="BP492" s="8"/>
      <c r="BQ492" s="8"/>
      <c r="BR492" s="8"/>
      <c r="BS492" s="8"/>
      <c r="BT492" s="8"/>
      <c r="BU492" s="8"/>
      <c r="BV492" s="8"/>
      <c r="BW492" s="8"/>
      <c r="BX492" s="8"/>
      <c r="BY492" s="8"/>
      <c r="BZ492" s="8"/>
      <c r="CA492" s="8"/>
      <c r="CB492" s="8"/>
      <c r="CC492" s="8"/>
      <c r="CD492" s="8"/>
      <c r="CE492" s="8"/>
      <c r="CF492" s="8"/>
    </row>
    <row r="493" spans="1:84" ht="15.75" customHeight="1" x14ac:dyDescent="0.25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27"/>
      <c r="W493" s="27"/>
      <c r="X493" s="27"/>
      <c r="Y493" s="27"/>
      <c r="Z493" s="27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  <c r="AM493" s="8"/>
      <c r="AN493" s="8"/>
      <c r="AO493" s="8"/>
      <c r="AP493" s="8"/>
      <c r="AQ493" s="8"/>
      <c r="AR493" s="8"/>
      <c r="AS493" s="8"/>
      <c r="AT493" s="8"/>
      <c r="AU493" s="8"/>
      <c r="AV493" s="8"/>
      <c r="AW493" s="8"/>
      <c r="AX493" s="8"/>
      <c r="AY493" s="8"/>
      <c r="AZ493" s="8"/>
      <c r="BA493" s="8"/>
      <c r="BB493" s="8"/>
      <c r="BC493" s="8"/>
      <c r="BD493" s="8"/>
      <c r="BE493" s="8"/>
      <c r="BF493" s="8"/>
      <c r="BG493" s="8"/>
      <c r="BH493" s="8"/>
      <c r="BI493" s="8"/>
      <c r="BJ493" s="8"/>
      <c r="BK493" s="8"/>
      <c r="BL493" s="8"/>
      <c r="BM493" s="8"/>
      <c r="BN493" s="8"/>
      <c r="BO493" s="8"/>
      <c r="BP493" s="8"/>
      <c r="BQ493" s="8"/>
      <c r="BR493" s="8"/>
      <c r="BS493" s="8"/>
      <c r="BT493" s="8"/>
      <c r="BU493" s="8"/>
      <c r="BV493" s="8"/>
      <c r="BW493" s="8"/>
      <c r="BX493" s="8"/>
      <c r="BY493" s="8"/>
      <c r="BZ493" s="8"/>
      <c r="CA493" s="8"/>
      <c r="CB493" s="8"/>
      <c r="CC493" s="8"/>
      <c r="CD493" s="8"/>
      <c r="CE493" s="8"/>
      <c r="CF493" s="8"/>
    </row>
    <row r="494" spans="1:84" ht="15.75" customHeight="1" x14ac:dyDescent="0.25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27"/>
      <c r="W494" s="27"/>
      <c r="X494" s="27"/>
      <c r="Y494" s="27"/>
      <c r="Z494" s="27"/>
      <c r="AA494" s="8"/>
      <c r="AB494" s="8"/>
      <c r="AC494" s="8"/>
      <c r="AD494" s="8"/>
      <c r="AE494" s="8"/>
      <c r="AF494" s="8"/>
      <c r="AG494" s="8"/>
      <c r="AH494" s="8"/>
      <c r="AI494" s="8"/>
      <c r="AJ494" s="8"/>
      <c r="AK494" s="8"/>
      <c r="AL494" s="8"/>
      <c r="AM494" s="8"/>
      <c r="AN494" s="8"/>
      <c r="AO494" s="8"/>
      <c r="AP494" s="8"/>
      <c r="AQ494" s="8"/>
      <c r="AR494" s="8"/>
      <c r="AS494" s="8"/>
      <c r="AT494" s="8"/>
      <c r="AU494" s="8"/>
      <c r="AV494" s="8"/>
      <c r="AW494" s="8"/>
      <c r="AX494" s="8"/>
      <c r="AY494" s="8"/>
      <c r="AZ494" s="8"/>
      <c r="BA494" s="8"/>
      <c r="BB494" s="8"/>
      <c r="BC494" s="8"/>
      <c r="BD494" s="8"/>
      <c r="BE494" s="8"/>
      <c r="BF494" s="8"/>
      <c r="BG494" s="8"/>
      <c r="BH494" s="8"/>
      <c r="BI494" s="8"/>
      <c r="BJ494" s="8"/>
      <c r="BK494" s="8"/>
      <c r="BL494" s="8"/>
      <c r="BM494" s="8"/>
      <c r="BN494" s="8"/>
      <c r="BO494" s="8"/>
      <c r="BP494" s="8"/>
      <c r="BQ494" s="8"/>
      <c r="BR494" s="8"/>
      <c r="BS494" s="8"/>
      <c r="BT494" s="8"/>
      <c r="BU494" s="8"/>
      <c r="BV494" s="8"/>
      <c r="BW494" s="8"/>
      <c r="BX494" s="8"/>
      <c r="BY494" s="8"/>
      <c r="BZ494" s="8"/>
      <c r="CA494" s="8"/>
      <c r="CB494" s="8"/>
      <c r="CC494" s="8"/>
      <c r="CD494" s="8"/>
      <c r="CE494" s="8"/>
      <c r="CF494" s="8"/>
    </row>
    <row r="495" spans="1:84" ht="15.75" customHeight="1" x14ac:dyDescent="0.25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27"/>
      <c r="W495" s="27"/>
      <c r="X495" s="27"/>
      <c r="Y495" s="27"/>
      <c r="Z495" s="27"/>
      <c r="AA495" s="8"/>
      <c r="AB495" s="8"/>
      <c r="AC495" s="8"/>
      <c r="AD495" s="8"/>
      <c r="AE495" s="8"/>
      <c r="AF495" s="8"/>
      <c r="AG495" s="8"/>
      <c r="AH495" s="8"/>
      <c r="AI495" s="8"/>
      <c r="AJ495" s="8"/>
      <c r="AK495" s="8"/>
      <c r="AL495" s="8"/>
      <c r="AM495" s="8"/>
      <c r="AN495" s="8"/>
      <c r="AO495" s="8"/>
      <c r="AP495" s="8"/>
      <c r="AQ495" s="8"/>
      <c r="AR495" s="8"/>
      <c r="AS495" s="8"/>
      <c r="AT495" s="8"/>
      <c r="AU495" s="8"/>
      <c r="AV495" s="8"/>
      <c r="AW495" s="8"/>
      <c r="AX495" s="8"/>
      <c r="AY495" s="8"/>
      <c r="AZ495" s="8"/>
      <c r="BA495" s="8"/>
      <c r="BB495" s="8"/>
      <c r="BC495" s="8"/>
      <c r="BD495" s="8"/>
      <c r="BE495" s="8"/>
      <c r="BF495" s="8"/>
      <c r="BG495" s="8"/>
      <c r="BH495" s="8"/>
      <c r="BI495" s="8"/>
      <c r="BJ495" s="8"/>
      <c r="BK495" s="8"/>
      <c r="BL495" s="8"/>
      <c r="BM495" s="8"/>
      <c r="BN495" s="8"/>
      <c r="BO495" s="8"/>
      <c r="BP495" s="8"/>
      <c r="BQ495" s="8"/>
      <c r="BR495" s="8"/>
      <c r="BS495" s="8"/>
      <c r="BT495" s="8"/>
      <c r="BU495" s="8"/>
      <c r="BV495" s="8"/>
      <c r="BW495" s="8"/>
      <c r="BX495" s="8"/>
      <c r="BY495" s="8"/>
      <c r="BZ495" s="8"/>
      <c r="CA495" s="8"/>
      <c r="CB495" s="8"/>
      <c r="CC495" s="8"/>
      <c r="CD495" s="8"/>
      <c r="CE495" s="8"/>
      <c r="CF495" s="8"/>
    </row>
    <row r="496" spans="1:84" ht="15.75" customHeight="1" x14ac:dyDescent="0.25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27"/>
      <c r="W496" s="27"/>
      <c r="X496" s="27"/>
      <c r="Y496" s="27"/>
      <c r="Z496" s="27"/>
      <c r="AA496" s="8"/>
      <c r="AB496" s="8"/>
      <c r="AC496" s="8"/>
      <c r="AD496" s="8"/>
      <c r="AE496" s="8"/>
      <c r="AF496" s="8"/>
      <c r="AG496" s="8"/>
      <c r="AH496" s="8"/>
      <c r="AI496" s="8"/>
      <c r="AJ496" s="8"/>
      <c r="AK496" s="8"/>
      <c r="AL496" s="8"/>
      <c r="AM496" s="8"/>
      <c r="AN496" s="8"/>
      <c r="AO496" s="8"/>
      <c r="AP496" s="8"/>
      <c r="AQ496" s="8"/>
      <c r="AR496" s="8"/>
      <c r="AS496" s="8"/>
      <c r="AT496" s="8"/>
      <c r="AU496" s="8"/>
      <c r="AV496" s="8"/>
      <c r="AW496" s="8"/>
      <c r="AX496" s="8"/>
      <c r="AY496" s="8"/>
      <c r="AZ496" s="8"/>
      <c r="BA496" s="8"/>
      <c r="BB496" s="8"/>
      <c r="BC496" s="8"/>
      <c r="BD496" s="8"/>
      <c r="BE496" s="8"/>
      <c r="BF496" s="8"/>
      <c r="BG496" s="8"/>
      <c r="BH496" s="8"/>
      <c r="BI496" s="8"/>
      <c r="BJ496" s="8"/>
      <c r="BK496" s="8"/>
      <c r="BL496" s="8"/>
      <c r="BM496" s="8"/>
      <c r="BN496" s="8"/>
      <c r="BO496" s="8"/>
      <c r="BP496" s="8"/>
      <c r="BQ496" s="8"/>
      <c r="BR496" s="8"/>
      <c r="BS496" s="8"/>
      <c r="BT496" s="8"/>
      <c r="BU496" s="8"/>
      <c r="BV496" s="8"/>
      <c r="BW496" s="8"/>
      <c r="BX496" s="8"/>
      <c r="BY496" s="8"/>
      <c r="BZ496" s="8"/>
      <c r="CA496" s="8"/>
      <c r="CB496" s="8"/>
      <c r="CC496" s="8"/>
      <c r="CD496" s="8"/>
      <c r="CE496" s="8"/>
      <c r="CF496" s="8"/>
    </row>
    <row r="497" spans="1:84" ht="15.75" customHeight="1" x14ac:dyDescent="0.25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27"/>
      <c r="W497" s="27"/>
      <c r="X497" s="27"/>
      <c r="Y497" s="27"/>
      <c r="Z497" s="27"/>
      <c r="AA497" s="8"/>
      <c r="AB497" s="8"/>
      <c r="AC497" s="8"/>
      <c r="AD497" s="8"/>
      <c r="AE497" s="8"/>
      <c r="AF497" s="8"/>
      <c r="AG497" s="8"/>
      <c r="AH497" s="8"/>
      <c r="AI497" s="8"/>
      <c r="AJ497" s="8"/>
      <c r="AK497" s="8"/>
      <c r="AL497" s="8"/>
      <c r="AM497" s="8"/>
      <c r="AN497" s="8"/>
      <c r="AO497" s="8"/>
      <c r="AP497" s="8"/>
      <c r="AQ497" s="8"/>
      <c r="AR497" s="8"/>
      <c r="AS497" s="8"/>
      <c r="AT497" s="8"/>
      <c r="AU497" s="8"/>
      <c r="AV497" s="8"/>
      <c r="AW497" s="8"/>
      <c r="AX497" s="8"/>
      <c r="AY497" s="8"/>
      <c r="AZ497" s="8"/>
      <c r="BA497" s="8"/>
      <c r="BB497" s="8"/>
      <c r="BC497" s="8"/>
      <c r="BD497" s="8"/>
      <c r="BE497" s="8"/>
      <c r="BF497" s="8"/>
      <c r="BG497" s="8"/>
      <c r="BH497" s="8"/>
      <c r="BI497" s="8"/>
      <c r="BJ497" s="8"/>
      <c r="BK497" s="8"/>
      <c r="BL497" s="8"/>
      <c r="BM497" s="8"/>
      <c r="BN497" s="8"/>
      <c r="BO497" s="8"/>
      <c r="BP497" s="8"/>
      <c r="BQ497" s="8"/>
      <c r="BR497" s="8"/>
      <c r="BS497" s="8"/>
      <c r="BT497" s="8"/>
      <c r="BU497" s="8"/>
      <c r="BV497" s="8"/>
      <c r="BW497" s="8"/>
      <c r="BX497" s="8"/>
      <c r="BY497" s="8"/>
      <c r="BZ497" s="8"/>
      <c r="CA497" s="8"/>
      <c r="CB497" s="8"/>
      <c r="CC497" s="8"/>
      <c r="CD497" s="8"/>
      <c r="CE497" s="8"/>
      <c r="CF497" s="8"/>
    </row>
    <row r="498" spans="1:84" ht="15.75" customHeight="1" x14ac:dyDescent="0.25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27"/>
      <c r="W498" s="27"/>
      <c r="X498" s="27"/>
      <c r="Y498" s="27"/>
      <c r="Z498" s="27"/>
      <c r="AA498" s="8"/>
      <c r="AB498" s="8"/>
      <c r="AC498" s="8"/>
      <c r="AD498" s="8"/>
      <c r="AE498" s="8"/>
      <c r="AF498" s="8"/>
      <c r="AG498" s="8"/>
      <c r="AH498" s="8"/>
      <c r="AI498" s="8"/>
      <c r="AJ498" s="8"/>
      <c r="AK498" s="8"/>
      <c r="AL498" s="8"/>
      <c r="AM498" s="8"/>
      <c r="AN498" s="8"/>
      <c r="AO498" s="8"/>
      <c r="AP498" s="8"/>
      <c r="AQ498" s="8"/>
      <c r="AR498" s="8"/>
      <c r="AS498" s="8"/>
      <c r="AT498" s="8"/>
      <c r="AU498" s="8"/>
      <c r="AV498" s="8"/>
      <c r="AW498" s="8"/>
      <c r="AX498" s="8"/>
      <c r="AY498" s="8"/>
      <c r="AZ498" s="8"/>
      <c r="BA498" s="8"/>
      <c r="BB498" s="8"/>
      <c r="BC498" s="8"/>
      <c r="BD498" s="8"/>
      <c r="BE498" s="8"/>
      <c r="BF498" s="8"/>
      <c r="BG498" s="8"/>
      <c r="BH498" s="8"/>
      <c r="BI498" s="8"/>
      <c r="BJ498" s="8"/>
      <c r="BK498" s="8"/>
      <c r="BL498" s="8"/>
      <c r="BM498" s="8"/>
      <c r="BN498" s="8"/>
      <c r="BO498" s="8"/>
      <c r="BP498" s="8"/>
      <c r="BQ498" s="8"/>
      <c r="BR498" s="8"/>
      <c r="BS498" s="8"/>
      <c r="BT498" s="8"/>
      <c r="BU498" s="8"/>
      <c r="BV498" s="8"/>
      <c r="BW498" s="8"/>
      <c r="BX498" s="8"/>
      <c r="BY498" s="8"/>
      <c r="BZ498" s="8"/>
      <c r="CA498" s="8"/>
      <c r="CB498" s="8"/>
      <c r="CC498" s="8"/>
      <c r="CD498" s="8"/>
      <c r="CE498" s="8"/>
      <c r="CF498" s="8"/>
    </row>
    <row r="499" spans="1:84" ht="15.75" customHeight="1" x14ac:dyDescent="0.25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27"/>
      <c r="W499" s="27"/>
      <c r="X499" s="27"/>
      <c r="Y499" s="27"/>
      <c r="Z499" s="27"/>
      <c r="AA499" s="8"/>
      <c r="AB499" s="8"/>
      <c r="AC499" s="8"/>
      <c r="AD499" s="8"/>
      <c r="AE499" s="8"/>
      <c r="AF499" s="8"/>
      <c r="AG499" s="8"/>
      <c r="AH499" s="8"/>
      <c r="AI499" s="8"/>
      <c r="AJ499" s="8"/>
      <c r="AK499" s="8"/>
      <c r="AL499" s="8"/>
      <c r="AM499" s="8"/>
      <c r="AN499" s="8"/>
      <c r="AO499" s="8"/>
      <c r="AP499" s="8"/>
      <c r="AQ499" s="8"/>
      <c r="AR499" s="8"/>
      <c r="AS499" s="8"/>
      <c r="AT499" s="8"/>
      <c r="AU499" s="8"/>
      <c r="AV499" s="8"/>
      <c r="AW499" s="8"/>
      <c r="AX499" s="8"/>
      <c r="AY499" s="8"/>
      <c r="AZ499" s="8"/>
      <c r="BA499" s="8"/>
      <c r="BB499" s="8"/>
      <c r="BC499" s="8"/>
      <c r="BD499" s="8"/>
      <c r="BE499" s="8"/>
      <c r="BF499" s="8"/>
      <c r="BG499" s="8"/>
      <c r="BH499" s="8"/>
      <c r="BI499" s="8"/>
      <c r="BJ499" s="8"/>
      <c r="BK499" s="8"/>
      <c r="BL499" s="8"/>
      <c r="BM499" s="8"/>
      <c r="BN499" s="8"/>
      <c r="BO499" s="8"/>
      <c r="BP499" s="8"/>
      <c r="BQ499" s="8"/>
      <c r="BR499" s="8"/>
      <c r="BS499" s="8"/>
      <c r="BT499" s="8"/>
      <c r="BU499" s="8"/>
      <c r="BV499" s="8"/>
      <c r="BW499" s="8"/>
      <c r="BX499" s="8"/>
      <c r="BY499" s="8"/>
      <c r="BZ499" s="8"/>
      <c r="CA499" s="8"/>
      <c r="CB499" s="8"/>
      <c r="CC499" s="8"/>
      <c r="CD499" s="8"/>
      <c r="CE499" s="8"/>
      <c r="CF499" s="8"/>
    </row>
    <row r="500" spans="1:84" ht="15.75" customHeight="1" x14ac:dyDescent="0.25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27"/>
      <c r="W500" s="27"/>
      <c r="X500" s="27"/>
      <c r="Y500" s="27"/>
      <c r="Z500" s="27"/>
      <c r="AA500" s="8"/>
      <c r="AB500" s="8"/>
      <c r="AC500" s="8"/>
      <c r="AD500" s="8"/>
      <c r="AE500" s="8"/>
      <c r="AF500" s="8"/>
      <c r="AG500" s="8"/>
      <c r="AH500" s="8"/>
      <c r="AI500" s="8"/>
      <c r="AJ500" s="8"/>
      <c r="AK500" s="8"/>
      <c r="AL500" s="8"/>
      <c r="AM500" s="8"/>
      <c r="AN500" s="8"/>
      <c r="AO500" s="8"/>
      <c r="AP500" s="8"/>
      <c r="AQ500" s="8"/>
      <c r="AR500" s="8"/>
      <c r="AS500" s="8"/>
      <c r="AT500" s="8"/>
      <c r="AU500" s="8"/>
      <c r="AV500" s="8"/>
      <c r="AW500" s="8"/>
      <c r="AX500" s="8"/>
      <c r="AY500" s="8"/>
      <c r="AZ500" s="8"/>
      <c r="BA500" s="8"/>
      <c r="BB500" s="8"/>
      <c r="BC500" s="8"/>
      <c r="BD500" s="8"/>
      <c r="BE500" s="8"/>
      <c r="BF500" s="8"/>
      <c r="BG500" s="8"/>
      <c r="BH500" s="8"/>
      <c r="BI500" s="8"/>
      <c r="BJ500" s="8"/>
      <c r="BK500" s="8"/>
      <c r="BL500" s="8"/>
      <c r="BM500" s="8"/>
      <c r="BN500" s="8"/>
      <c r="BO500" s="8"/>
      <c r="BP500" s="8"/>
      <c r="BQ500" s="8"/>
      <c r="BR500" s="8"/>
      <c r="BS500" s="8"/>
      <c r="BT500" s="8"/>
      <c r="BU500" s="8"/>
      <c r="BV500" s="8"/>
      <c r="BW500" s="8"/>
      <c r="BX500" s="8"/>
      <c r="BY500" s="8"/>
      <c r="BZ500" s="8"/>
      <c r="CA500" s="8"/>
      <c r="CB500" s="8"/>
      <c r="CC500" s="8"/>
      <c r="CD500" s="8"/>
      <c r="CE500" s="8"/>
      <c r="CF500" s="8"/>
    </row>
    <row r="501" spans="1:84" ht="15.75" customHeight="1" x14ac:dyDescent="0.25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27"/>
      <c r="W501" s="27"/>
      <c r="X501" s="27"/>
      <c r="Y501" s="27"/>
      <c r="Z501" s="27"/>
      <c r="AA501" s="8"/>
      <c r="AB501" s="8"/>
      <c r="AC501" s="8"/>
      <c r="AD501" s="8"/>
      <c r="AE501" s="8"/>
      <c r="AF501" s="8"/>
      <c r="AG501" s="8"/>
      <c r="AH501" s="8"/>
      <c r="AI501" s="8"/>
      <c r="AJ501" s="8"/>
      <c r="AK501" s="8"/>
      <c r="AL501" s="8"/>
      <c r="AM501" s="8"/>
      <c r="AN501" s="8"/>
      <c r="AO501" s="8"/>
      <c r="AP501" s="8"/>
      <c r="AQ501" s="8"/>
      <c r="AR501" s="8"/>
      <c r="AS501" s="8"/>
      <c r="AT501" s="8"/>
      <c r="AU501" s="8"/>
      <c r="AV501" s="8"/>
      <c r="AW501" s="8"/>
      <c r="AX501" s="8"/>
      <c r="AY501" s="8"/>
      <c r="AZ501" s="8"/>
      <c r="BA501" s="8"/>
      <c r="BB501" s="8"/>
      <c r="BC501" s="8"/>
      <c r="BD501" s="8"/>
      <c r="BE501" s="8"/>
      <c r="BF501" s="8"/>
      <c r="BG501" s="8"/>
      <c r="BH501" s="8"/>
      <c r="BI501" s="8"/>
      <c r="BJ501" s="8"/>
      <c r="BK501" s="8"/>
      <c r="BL501" s="8"/>
      <c r="BM501" s="8"/>
      <c r="BN501" s="8"/>
      <c r="BO501" s="8"/>
      <c r="BP501" s="8"/>
      <c r="BQ501" s="8"/>
      <c r="BR501" s="8"/>
      <c r="BS501" s="8"/>
      <c r="BT501" s="8"/>
      <c r="BU501" s="8"/>
      <c r="BV501" s="8"/>
      <c r="BW501" s="8"/>
      <c r="BX501" s="8"/>
      <c r="BY501" s="8"/>
      <c r="BZ501" s="8"/>
      <c r="CA501" s="8"/>
      <c r="CB501" s="8"/>
      <c r="CC501" s="8"/>
      <c r="CD501" s="8"/>
      <c r="CE501" s="8"/>
      <c r="CF501" s="8"/>
    </row>
    <row r="502" spans="1:84" ht="15.75" customHeight="1" x14ac:dyDescent="0.25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27"/>
      <c r="W502" s="27"/>
      <c r="X502" s="27"/>
      <c r="Y502" s="27"/>
      <c r="Z502" s="27"/>
      <c r="AA502" s="8"/>
      <c r="AB502" s="8"/>
      <c r="AC502" s="8"/>
      <c r="AD502" s="8"/>
      <c r="AE502" s="8"/>
      <c r="AF502" s="8"/>
      <c r="AG502" s="8"/>
      <c r="AH502" s="8"/>
      <c r="AI502" s="8"/>
      <c r="AJ502" s="8"/>
      <c r="AK502" s="8"/>
      <c r="AL502" s="8"/>
      <c r="AM502" s="8"/>
      <c r="AN502" s="8"/>
      <c r="AO502" s="8"/>
      <c r="AP502" s="8"/>
      <c r="AQ502" s="8"/>
      <c r="AR502" s="8"/>
      <c r="AS502" s="8"/>
      <c r="AT502" s="8"/>
      <c r="AU502" s="8"/>
      <c r="AV502" s="8"/>
      <c r="AW502" s="8"/>
      <c r="AX502" s="8"/>
      <c r="AY502" s="8"/>
      <c r="AZ502" s="8"/>
      <c r="BA502" s="8"/>
      <c r="BB502" s="8"/>
      <c r="BC502" s="8"/>
      <c r="BD502" s="8"/>
      <c r="BE502" s="8"/>
      <c r="BF502" s="8"/>
      <c r="BG502" s="8"/>
      <c r="BH502" s="8"/>
      <c r="BI502" s="8"/>
      <c r="BJ502" s="8"/>
      <c r="BK502" s="8"/>
      <c r="BL502" s="8"/>
      <c r="BM502" s="8"/>
      <c r="BN502" s="8"/>
      <c r="BO502" s="8"/>
      <c r="BP502" s="8"/>
      <c r="BQ502" s="8"/>
      <c r="BR502" s="8"/>
      <c r="BS502" s="8"/>
      <c r="BT502" s="8"/>
      <c r="BU502" s="8"/>
      <c r="BV502" s="8"/>
      <c r="BW502" s="8"/>
      <c r="BX502" s="8"/>
      <c r="BY502" s="8"/>
      <c r="BZ502" s="8"/>
      <c r="CA502" s="8"/>
      <c r="CB502" s="8"/>
      <c r="CC502" s="8"/>
      <c r="CD502" s="8"/>
      <c r="CE502" s="8"/>
      <c r="CF502" s="8"/>
    </row>
    <row r="503" spans="1:84" ht="15.75" customHeight="1" x14ac:dyDescent="0.25">
      <c r="A503" s="8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27"/>
      <c r="W503" s="27"/>
      <c r="X503" s="27"/>
      <c r="Y503" s="27"/>
      <c r="Z503" s="27"/>
      <c r="AA503" s="8"/>
      <c r="AB503" s="8"/>
      <c r="AC503" s="8"/>
      <c r="AD503" s="8"/>
      <c r="AE503" s="8"/>
      <c r="AF503" s="8"/>
      <c r="AG503" s="8"/>
      <c r="AH503" s="8"/>
      <c r="AI503" s="8"/>
      <c r="AJ503" s="8"/>
      <c r="AK503" s="8"/>
      <c r="AL503" s="8"/>
      <c r="AM503" s="8"/>
      <c r="AN503" s="8"/>
      <c r="AO503" s="8"/>
      <c r="AP503" s="8"/>
      <c r="AQ503" s="8"/>
      <c r="AR503" s="8"/>
      <c r="AS503" s="8"/>
      <c r="AT503" s="8"/>
      <c r="AU503" s="8"/>
      <c r="AV503" s="8"/>
      <c r="AW503" s="8"/>
      <c r="AX503" s="8"/>
      <c r="AY503" s="8"/>
      <c r="AZ503" s="8"/>
      <c r="BA503" s="8"/>
      <c r="BB503" s="8"/>
      <c r="BC503" s="8"/>
      <c r="BD503" s="8"/>
      <c r="BE503" s="8"/>
      <c r="BF503" s="8"/>
      <c r="BG503" s="8"/>
      <c r="BH503" s="8"/>
      <c r="BI503" s="8"/>
      <c r="BJ503" s="8"/>
      <c r="BK503" s="8"/>
      <c r="BL503" s="8"/>
      <c r="BM503" s="8"/>
      <c r="BN503" s="8"/>
      <c r="BO503" s="8"/>
      <c r="BP503" s="8"/>
      <c r="BQ503" s="8"/>
      <c r="BR503" s="8"/>
      <c r="BS503" s="8"/>
      <c r="BT503" s="8"/>
      <c r="BU503" s="8"/>
      <c r="BV503" s="8"/>
      <c r="BW503" s="8"/>
      <c r="BX503" s="8"/>
      <c r="BY503" s="8"/>
      <c r="BZ503" s="8"/>
      <c r="CA503" s="8"/>
      <c r="CB503" s="8"/>
      <c r="CC503" s="8"/>
      <c r="CD503" s="8"/>
      <c r="CE503" s="8"/>
      <c r="CF503" s="8"/>
    </row>
    <row r="504" spans="1:84" ht="15.75" customHeight="1" x14ac:dyDescent="0.25">
      <c r="A504" s="8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27"/>
      <c r="W504" s="27"/>
      <c r="X504" s="27"/>
      <c r="Y504" s="27"/>
      <c r="Z504" s="27"/>
      <c r="AA504" s="8"/>
      <c r="AB504" s="8"/>
      <c r="AC504" s="8"/>
      <c r="AD504" s="8"/>
      <c r="AE504" s="8"/>
      <c r="AF504" s="8"/>
      <c r="AG504" s="8"/>
      <c r="AH504" s="8"/>
      <c r="AI504" s="8"/>
      <c r="AJ504" s="8"/>
      <c r="AK504" s="8"/>
      <c r="AL504" s="8"/>
      <c r="AM504" s="8"/>
      <c r="AN504" s="8"/>
      <c r="AO504" s="8"/>
      <c r="AP504" s="8"/>
      <c r="AQ504" s="8"/>
      <c r="AR504" s="8"/>
      <c r="AS504" s="8"/>
      <c r="AT504" s="8"/>
      <c r="AU504" s="8"/>
      <c r="AV504" s="8"/>
      <c r="AW504" s="8"/>
      <c r="AX504" s="8"/>
      <c r="AY504" s="8"/>
      <c r="AZ504" s="8"/>
      <c r="BA504" s="8"/>
      <c r="BB504" s="8"/>
      <c r="BC504" s="8"/>
      <c r="BD504" s="8"/>
      <c r="BE504" s="8"/>
      <c r="BF504" s="8"/>
      <c r="BG504" s="8"/>
      <c r="BH504" s="8"/>
      <c r="BI504" s="8"/>
      <c r="BJ504" s="8"/>
      <c r="BK504" s="8"/>
      <c r="BL504" s="8"/>
      <c r="BM504" s="8"/>
      <c r="BN504" s="8"/>
      <c r="BO504" s="8"/>
      <c r="BP504" s="8"/>
      <c r="BQ504" s="8"/>
      <c r="BR504" s="8"/>
      <c r="BS504" s="8"/>
      <c r="BT504" s="8"/>
      <c r="BU504" s="8"/>
      <c r="BV504" s="8"/>
      <c r="BW504" s="8"/>
      <c r="BX504" s="8"/>
      <c r="BY504" s="8"/>
      <c r="BZ504" s="8"/>
      <c r="CA504" s="8"/>
      <c r="CB504" s="8"/>
      <c r="CC504" s="8"/>
      <c r="CD504" s="8"/>
      <c r="CE504" s="8"/>
      <c r="CF504" s="8"/>
    </row>
    <row r="505" spans="1:84" ht="15.75" customHeight="1" x14ac:dyDescent="0.25">
      <c r="A505" s="8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27"/>
      <c r="W505" s="27"/>
      <c r="X505" s="27"/>
      <c r="Y505" s="27"/>
      <c r="Z505" s="27"/>
      <c r="AA505" s="8"/>
      <c r="AB505" s="8"/>
      <c r="AC505" s="8"/>
      <c r="AD505" s="8"/>
      <c r="AE505" s="8"/>
      <c r="AF505" s="8"/>
      <c r="AG505" s="8"/>
      <c r="AH505" s="8"/>
      <c r="AI505" s="8"/>
      <c r="AJ505" s="8"/>
      <c r="AK505" s="8"/>
      <c r="AL505" s="8"/>
      <c r="AM505" s="8"/>
      <c r="AN505" s="8"/>
      <c r="AO505" s="8"/>
      <c r="AP505" s="8"/>
      <c r="AQ505" s="8"/>
      <c r="AR505" s="8"/>
      <c r="AS505" s="8"/>
      <c r="AT505" s="8"/>
      <c r="AU505" s="8"/>
      <c r="AV505" s="8"/>
      <c r="AW505" s="8"/>
      <c r="AX505" s="8"/>
      <c r="AY505" s="8"/>
      <c r="AZ505" s="8"/>
      <c r="BA505" s="8"/>
      <c r="BB505" s="8"/>
      <c r="BC505" s="8"/>
      <c r="BD505" s="8"/>
      <c r="BE505" s="8"/>
      <c r="BF505" s="8"/>
      <c r="BG505" s="8"/>
      <c r="BH505" s="8"/>
      <c r="BI505" s="8"/>
      <c r="BJ505" s="8"/>
      <c r="BK505" s="8"/>
      <c r="BL505" s="8"/>
      <c r="BM505" s="8"/>
      <c r="BN505" s="8"/>
      <c r="BO505" s="8"/>
      <c r="BP505" s="8"/>
      <c r="BQ505" s="8"/>
      <c r="BR505" s="8"/>
      <c r="BS505" s="8"/>
      <c r="BT505" s="8"/>
      <c r="BU505" s="8"/>
      <c r="BV505" s="8"/>
      <c r="BW505" s="8"/>
      <c r="BX505" s="8"/>
      <c r="BY505" s="8"/>
      <c r="BZ505" s="8"/>
      <c r="CA505" s="8"/>
      <c r="CB505" s="8"/>
      <c r="CC505" s="8"/>
      <c r="CD505" s="8"/>
      <c r="CE505" s="8"/>
      <c r="CF505" s="8"/>
    </row>
    <row r="506" spans="1:84" ht="15.75" customHeight="1" x14ac:dyDescent="0.25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27"/>
      <c r="W506" s="27"/>
      <c r="X506" s="27"/>
      <c r="Y506" s="27"/>
      <c r="Z506" s="27"/>
      <c r="AA506" s="8"/>
      <c r="AB506" s="8"/>
      <c r="AC506" s="8"/>
      <c r="AD506" s="8"/>
      <c r="AE506" s="8"/>
      <c r="AF506" s="8"/>
      <c r="AG506" s="8"/>
      <c r="AH506" s="8"/>
      <c r="AI506" s="8"/>
      <c r="AJ506" s="8"/>
      <c r="AK506" s="8"/>
      <c r="AL506" s="8"/>
      <c r="AM506" s="8"/>
      <c r="AN506" s="8"/>
      <c r="AO506" s="8"/>
      <c r="AP506" s="8"/>
      <c r="AQ506" s="8"/>
      <c r="AR506" s="8"/>
      <c r="AS506" s="8"/>
      <c r="AT506" s="8"/>
      <c r="AU506" s="8"/>
      <c r="AV506" s="8"/>
      <c r="AW506" s="8"/>
      <c r="AX506" s="8"/>
      <c r="AY506" s="8"/>
      <c r="AZ506" s="8"/>
      <c r="BA506" s="8"/>
      <c r="BB506" s="8"/>
      <c r="BC506" s="8"/>
      <c r="BD506" s="8"/>
      <c r="BE506" s="8"/>
      <c r="BF506" s="8"/>
      <c r="BG506" s="8"/>
      <c r="BH506" s="8"/>
      <c r="BI506" s="8"/>
      <c r="BJ506" s="8"/>
      <c r="BK506" s="8"/>
      <c r="BL506" s="8"/>
      <c r="BM506" s="8"/>
      <c r="BN506" s="8"/>
      <c r="BO506" s="8"/>
      <c r="BP506" s="8"/>
      <c r="BQ506" s="8"/>
      <c r="BR506" s="8"/>
      <c r="BS506" s="8"/>
      <c r="BT506" s="8"/>
      <c r="BU506" s="8"/>
      <c r="BV506" s="8"/>
      <c r="BW506" s="8"/>
      <c r="BX506" s="8"/>
      <c r="BY506" s="8"/>
      <c r="BZ506" s="8"/>
      <c r="CA506" s="8"/>
      <c r="CB506" s="8"/>
      <c r="CC506" s="8"/>
      <c r="CD506" s="8"/>
      <c r="CE506" s="8"/>
      <c r="CF506" s="8"/>
    </row>
    <row r="507" spans="1:84" ht="15.75" customHeight="1" x14ac:dyDescent="0.25">
      <c r="A507" s="8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27"/>
      <c r="W507" s="27"/>
      <c r="X507" s="27"/>
      <c r="Y507" s="27"/>
      <c r="Z507" s="27"/>
      <c r="AA507" s="8"/>
      <c r="AB507" s="8"/>
      <c r="AC507" s="8"/>
      <c r="AD507" s="8"/>
      <c r="AE507" s="8"/>
      <c r="AF507" s="8"/>
      <c r="AG507" s="8"/>
      <c r="AH507" s="8"/>
      <c r="AI507" s="8"/>
      <c r="AJ507" s="8"/>
      <c r="AK507" s="8"/>
      <c r="AL507" s="8"/>
      <c r="AM507" s="8"/>
      <c r="AN507" s="8"/>
      <c r="AO507" s="8"/>
      <c r="AP507" s="8"/>
      <c r="AQ507" s="8"/>
      <c r="AR507" s="8"/>
      <c r="AS507" s="8"/>
      <c r="AT507" s="8"/>
      <c r="AU507" s="8"/>
      <c r="AV507" s="8"/>
      <c r="AW507" s="8"/>
      <c r="AX507" s="8"/>
      <c r="AY507" s="8"/>
      <c r="AZ507" s="8"/>
      <c r="BA507" s="8"/>
      <c r="BB507" s="8"/>
      <c r="BC507" s="8"/>
      <c r="BD507" s="8"/>
      <c r="BE507" s="8"/>
      <c r="BF507" s="8"/>
      <c r="BG507" s="8"/>
      <c r="BH507" s="8"/>
      <c r="BI507" s="8"/>
      <c r="BJ507" s="8"/>
      <c r="BK507" s="8"/>
      <c r="BL507" s="8"/>
      <c r="BM507" s="8"/>
      <c r="BN507" s="8"/>
      <c r="BO507" s="8"/>
      <c r="BP507" s="8"/>
      <c r="BQ507" s="8"/>
      <c r="BR507" s="8"/>
      <c r="BS507" s="8"/>
      <c r="BT507" s="8"/>
      <c r="BU507" s="8"/>
      <c r="BV507" s="8"/>
      <c r="BW507" s="8"/>
      <c r="BX507" s="8"/>
      <c r="BY507" s="8"/>
      <c r="BZ507" s="8"/>
      <c r="CA507" s="8"/>
      <c r="CB507" s="8"/>
      <c r="CC507" s="8"/>
      <c r="CD507" s="8"/>
      <c r="CE507" s="8"/>
      <c r="CF507" s="8"/>
    </row>
    <row r="508" spans="1:84" ht="15.75" customHeight="1" x14ac:dyDescent="0.25">
      <c r="A508" s="8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27"/>
      <c r="W508" s="27"/>
      <c r="X508" s="27"/>
      <c r="Y508" s="27"/>
      <c r="Z508" s="27"/>
      <c r="AA508" s="8"/>
      <c r="AB508" s="8"/>
      <c r="AC508" s="8"/>
      <c r="AD508" s="8"/>
      <c r="AE508" s="8"/>
      <c r="AF508" s="8"/>
      <c r="AG508" s="8"/>
      <c r="AH508" s="8"/>
      <c r="AI508" s="8"/>
      <c r="AJ508" s="8"/>
      <c r="AK508" s="8"/>
      <c r="AL508" s="8"/>
      <c r="AM508" s="8"/>
      <c r="AN508" s="8"/>
      <c r="AO508" s="8"/>
      <c r="AP508" s="8"/>
      <c r="AQ508" s="8"/>
      <c r="AR508" s="8"/>
      <c r="AS508" s="8"/>
      <c r="AT508" s="8"/>
      <c r="AU508" s="8"/>
      <c r="AV508" s="8"/>
      <c r="AW508" s="8"/>
      <c r="AX508" s="8"/>
      <c r="AY508" s="8"/>
      <c r="AZ508" s="8"/>
      <c r="BA508" s="8"/>
      <c r="BB508" s="8"/>
      <c r="BC508" s="8"/>
      <c r="BD508" s="8"/>
      <c r="BE508" s="8"/>
      <c r="BF508" s="8"/>
      <c r="BG508" s="8"/>
      <c r="BH508" s="8"/>
      <c r="BI508" s="8"/>
      <c r="BJ508" s="8"/>
      <c r="BK508" s="8"/>
      <c r="BL508" s="8"/>
      <c r="BM508" s="8"/>
      <c r="BN508" s="8"/>
      <c r="BO508" s="8"/>
      <c r="BP508" s="8"/>
      <c r="BQ508" s="8"/>
      <c r="BR508" s="8"/>
      <c r="BS508" s="8"/>
      <c r="BT508" s="8"/>
      <c r="BU508" s="8"/>
      <c r="BV508" s="8"/>
      <c r="BW508" s="8"/>
      <c r="BX508" s="8"/>
      <c r="BY508" s="8"/>
      <c r="BZ508" s="8"/>
      <c r="CA508" s="8"/>
      <c r="CB508" s="8"/>
      <c r="CC508" s="8"/>
      <c r="CD508" s="8"/>
      <c r="CE508" s="8"/>
      <c r="CF508" s="8"/>
    </row>
    <row r="509" spans="1:84" ht="15.75" customHeight="1" x14ac:dyDescent="0.25">
      <c r="A509" s="8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27"/>
      <c r="W509" s="27"/>
      <c r="X509" s="27"/>
      <c r="Y509" s="27"/>
      <c r="Z509" s="27"/>
      <c r="AA509" s="8"/>
      <c r="AB509" s="8"/>
      <c r="AC509" s="8"/>
      <c r="AD509" s="8"/>
      <c r="AE509" s="8"/>
      <c r="AF509" s="8"/>
      <c r="AG509" s="8"/>
      <c r="AH509" s="8"/>
      <c r="AI509" s="8"/>
      <c r="AJ509" s="8"/>
      <c r="AK509" s="8"/>
      <c r="AL509" s="8"/>
      <c r="AM509" s="8"/>
      <c r="AN509" s="8"/>
      <c r="AO509" s="8"/>
      <c r="AP509" s="8"/>
      <c r="AQ509" s="8"/>
      <c r="AR509" s="8"/>
      <c r="AS509" s="8"/>
      <c r="AT509" s="8"/>
      <c r="AU509" s="8"/>
      <c r="AV509" s="8"/>
      <c r="AW509" s="8"/>
      <c r="AX509" s="8"/>
      <c r="AY509" s="8"/>
      <c r="AZ509" s="8"/>
      <c r="BA509" s="8"/>
      <c r="BB509" s="8"/>
      <c r="BC509" s="8"/>
      <c r="BD509" s="8"/>
      <c r="BE509" s="8"/>
      <c r="BF509" s="8"/>
      <c r="BG509" s="8"/>
      <c r="BH509" s="8"/>
      <c r="BI509" s="8"/>
      <c r="BJ509" s="8"/>
      <c r="BK509" s="8"/>
      <c r="BL509" s="8"/>
      <c r="BM509" s="8"/>
      <c r="BN509" s="8"/>
      <c r="BO509" s="8"/>
      <c r="BP509" s="8"/>
      <c r="BQ509" s="8"/>
      <c r="BR509" s="8"/>
      <c r="BS509" s="8"/>
      <c r="BT509" s="8"/>
      <c r="BU509" s="8"/>
      <c r="BV509" s="8"/>
      <c r="BW509" s="8"/>
      <c r="BX509" s="8"/>
      <c r="BY509" s="8"/>
      <c r="BZ509" s="8"/>
      <c r="CA509" s="8"/>
      <c r="CB509" s="8"/>
      <c r="CC509" s="8"/>
      <c r="CD509" s="8"/>
      <c r="CE509" s="8"/>
      <c r="CF509" s="8"/>
    </row>
    <row r="510" spans="1:84" ht="15.75" customHeight="1" x14ac:dyDescent="0.25">
      <c r="A510" s="8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27"/>
      <c r="W510" s="27"/>
      <c r="X510" s="27"/>
      <c r="Y510" s="27"/>
      <c r="Z510" s="27"/>
      <c r="AA510" s="8"/>
      <c r="AB510" s="8"/>
      <c r="AC510" s="8"/>
      <c r="AD510" s="8"/>
      <c r="AE510" s="8"/>
      <c r="AF510" s="8"/>
      <c r="AG510" s="8"/>
      <c r="AH510" s="8"/>
      <c r="AI510" s="8"/>
      <c r="AJ510" s="8"/>
      <c r="AK510" s="8"/>
      <c r="AL510" s="8"/>
      <c r="AM510" s="8"/>
      <c r="AN510" s="8"/>
      <c r="AO510" s="8"/>
      <c r="AP510" s="8"/>
      <c r="AQ510" s="8"/>
      <c r="AR510" s="8"/>
      <c r="AS510" s="8"/>
      <c r="AT510" s="8"/>
      <c r="AU510" s="8"/>
      <c r="AV510" s="8"/>
      <c r="AW510" s="8"/>
      <c r="AX510" s="8"/>
      <c r="AY510" s="8"/>
      <c r="AZ510" s="8"/>
      <c r="BA510" s="8"/>
      <c r="BB510" s="8"/>
      <c r="BC510" s="8"/>
      <c r="BD510" s="8"/>
      <c r="BE510" s="8"/>
      <c r="BF510" s="8"/>
      <c r="BG510" s="8"/>
      <c r="BH510" s="8"/>
      <c r="BI510" s="8"/>
      <c r="BJ510" s="8"/>
      <c r="BK510" s="8"/>
      <c r="BL510" s="8"/>
      <c r="BM510" s="8"/>
      <c r="BN510" s="8"/>
      <c r="BO510" s="8"/>
      <c r="BP510" s="8"/>
      <c r="BQ510" s="8"/>
      <c r="BR510" s="8"/>
      <c r="BS510" s="8"/>
      <c r="BT510" s="8"/>
      <c r="BU510" s="8"/>
      <c r="BV510" s="8"/>
      <c r="BW510" s="8"/>
      <c r="BX510" s="8"/>
      <c r="BY510" s="8"/>
      <c r="BZ510" s="8"/>
      <c r="CA510" s="8"/>
      <c r="CB510" s="8"/>
      <c r="CC510" s="8"/>
      <c r="CD510" s="8"/>
      <c r="CE510" s="8"/>
      <c r="CF510" s="8"/>
    </row>
    <row r="511" spans="1:84" ht="15.75" customHeight="1" x14ac:dyDescent="0.25">
      <c r="A511" s="8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27"/>
      <c r="W511" s="27"/>
      <c r="X511" s="27"/>
      <c r="Y511" s="27"/>
      <c r="Z511" s="27"/>
      <c r="AA511" s="8"/>
      <c r="AB511" s="8"/>
      <c r="AC511" s="8"/>
      <c r="AD511" s="8"/>
      <c r="AE511" s="8"/>
      <c r="AF511" s="8"/>
      <c r="AG511" s="8"/>
      <c r="AH511" s="8"/>
      <c r="AI511" s="8"/>
      <c r="AJ511" s="8"/>
      <c r="AK511" s="8"/>
      <c r="AL511" s="8"/>
      <c r="AM511" s="8"/>
      <c r="AN511" s="8"/>
      <c r="AO511" s="8"/>
      <c r="AP511" s="8"/>
      <c r="AQ511" s="8"/>
      <c r="AR511" s="8"/>
      <c r="AS511" s="8"/>
      <c r="AT511" s="8"/>
      <c r="AU511" s="8"/>
      <c r="AV511" s="8"/>
      <c r="AW511" s="8"/>
      <c r="AX511" s="8"/>
      <c r="AY511" s="8"/>
      <c r="AZ511" s="8"/>
      <c r="BA511" s="8"/>
      <c r="BB511" s="8"/>
      <c r="BC511" s="8"/>
      <c r="BD511" s="8"/>
      <c r="BE511" s="8"/>
      <c r="BF511" s="8"/>
      <c r="BG511" s="8"/>
      <c r="BH511" s="8"/>
      <c r="BI511" s="8"/>
      <c r="BJ511" s="8"/>
      <c r="BK511" s="8"/>
      <c r="BL511" s="8"/>
      <c r="BM511" s="8"/>
      <c r="BN511" s="8"/>
      <c r="BO511" s="8"/>
      <c r="BP511" s="8"/>
      <c r="BQ511" s="8"/>
      <c r="BR511" s="8"/>
      <c r="BS511" s="8"/>
      <c r="BT511" s="8"/>
      <c r="BU511" s="8"/>
      <c r="BV511" s="8"/>
      <c r="BW511" s="8"/>
      <c r="BX511" s="8"/>
      <c r="BY511" s="8"/>
      <c r="BZ511" s="8"/>
      <c r="CA511" s="8"/>
      <c r="CB511" s="8"/>
      <c r="CC511" s="8"/>
      <c r="CD511" s="8"/>
      <c r="CE511" s="8"/>
      <c r="CF511" s="8"/>
    </row>
    <row r="512" spans="1:84" ht="15.75" customHeight="1" x14ac:dyDescent="0.25">
      <c r="A512" s="8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27"/>
      <c r="W512" s="27"/>
      <c r="X512" s="27"/>
      <c r="Y512" s="27"/>
      <c r="Z512" s="27"/>
      <c r="AA512" s="8"/>
      <c r="AB512" s="8"/>
      <c r="AC512" s="8"/>
      <c r="AD512" s="8"/>
      <c r="AE512" s="8"/>
      <c r="AF512" s="8"/>
      <c r="AG512" s="8"/>
      <c r="AH512" s="8"/>
      <c r="AI512" s="8"/>
      <c r="AJ512" s="8"/>
      <c r="AK512" s="8"/>
      <c r="AL512" s="8"/>
      <c r="AM512" s="8"/>
      <c r="AN512" s="8"/>
      <c r="AO512" s="8"/>
      <c r="AP512" s="8"/>
      <c r="AQ512" s="8"/>
      <c r="AR512" s="8"/>
      <c r="AS512" s="8"/>
      <c r="AT512" s="8"/>
      <c r="AU512" s="8"/>
      <c r="AV512" s="8"/>
      <c r="AW512" s="8"/>
      <c r="AX512" s="8"/>
      <c r="AY512" s="8"/>
      <c r="AZ512" s="8"/>
      <c r="BA512" s="8"/>
      <c r="BB512" s="8"/>
      <c r="BC512" s="8"/>
      <c r="BD512" s="8"/>
      <c r="BE512" s="8"/>
      <c r="BF512" s="8"/>
      <c r="BG512" s="8"/>
      <c r="BH512" s="8"/>
      <c r="BI512" s="8"/>
      <c r="BJ512" s="8"/>
      <c r="BK512" s="8"/>
      <c r="BL512" s="8"/>
      <c r="BM512" s="8"/>
      <c r="BN512" s="8"/>
      <c r="BO512" s="8"/>
      <c r="BP512" s="8"/>
      <c r="BQ512" s="8"/>
      <c r="BR512" s="8"/>
      <c r="BS512" s="8"/>
      <c r="BT512" s="8"/>
      <c r="BU512" s="8"/>
      <c r="BV512" s="8"/>
      <c r="BW512" s="8"/>
      <c r="BX512" s="8"/>
      <c r="BY512" s="8"/>
      <c r="BZ512" s="8"/>
      <c r="CA512" s="8"/>
      <c r="CB512" s="8"/>
      <c r="CC512" s="8"/>
      <c r="CD512" s="8"/>
      <c r="CE512" s="8"/>
      <c r="CF512" s="8"/>
    </row>
    <row r="513" spans="1:84" ht="15.75" customHeight="1" x14ac:dyDescent="0.25">
      <c r="A513" s="8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27"/>
      <c r="W513" s="27"/>
      <c r="X513" s="27"/>
      <c r="Y513" s="27"/>
      <c r="Z513" s="27"/>
      <c r="AA513" s="8"/>
      <c r="AB513" s="8"/>
      <c r="AC513" s="8"/>
      <c r="AD513" s="8"/>
      <c r="AE513" s="8"/>
      <c r="AF513" s="8"/>
      <c r="AG513" s="8"/>
      <c r="AH513" s="8"/>
      <c r="AI513" s="8"/>
      <c r="AJ513" s="8"/>
      <c r="AK513" s="8"/>
      <c r="AL513" s="8"/>
      <c r="AM513" s="8"/>
      <c r="AN513" s="8"/>
      <c r="AO513" s="8"/>
      <c r="AP513" s="8"/>
      <c r="AQ513" s="8"/>
      <c r="AR513" s="8"/>
      <c r="AS513" s="8"/>
      <c r="AT513" s="8"/>
      <c r="AU513" s="8"/>
      <c r="AV513" s="8"/>
      <c r="AW513" s="8"/>
      <c r="AX513" s="8"/>
      <c r="AY513" s="8"/>
      <c r="AZ513" s="8"/>
      <c r="BA513" s="8"/>
      <c r="BB513" s="8"/>
      <c r="BC513" s="8"/>
      <c r="BD513" s="8"/>
      <c r="BE513" s="8"/>
      <c r="BF513" s="8"/>
      <c r="BG513" s="8"/>
      <c r="BH513" s="8"/>
      <c r="BI513" s="8"/>
      <c r="BJ513" s="8"/>
      <c r="BK513" s="8"/>
      <c r="BL513" s="8"/>
      <c r="BM513" s="8"/>
      <c r="BN513" s="8"/>
      <c r="BO513" s="8"/>
      <c r="BP513" s="8"/>
      <c r="BQ513" s="8"/>
      <c r="BR513" s="8"/>
      <c r="BS513" s="8"/>
      <c r="BT513" s="8"/>
      <c r="BU513" s="8"/>
      <c r="BV513" s="8"/>
      <c r="BW513" s="8"/>
      <c r="BX513" s="8"/>
      <c r="BY513" s="8"/>
      <c r="BZ513" s="8"/>
      <c r="CA513" s="8"/>
      <c r="CB513" s="8"/>
      <c r="CC513" s="8"/>
      <c r="CD513" s="8"/>
      <c r="CE513" s="8"/>
      <c r="CF513" s="8"/>
    </row>
    <row r="514" spans="1:84" ht="15.75" customHeight="1" x14ac:dyDescent="0.25">
      <c r="A514" s="8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27"/>
      <c r="W514" s="27"/>
      <c r="X514" s="27"/>
      <c r="Y514" s="27"/>
      <c r="Z514" s="27"/>
      <c r="AA514" s="8"/>
      <c r="AB514" s="8"/>
      <c r="AC514" s="8"/>
      <c r="AD514" s="8"/>
      <c r="AE514" s="8"/>
      <c r="AF514" s="8"/>
      <c r="AG514" s="8"/>
      <c r="AH514" s="8"/>
      <c r="AI514" s="8"/>
      <c r="AJ514" s="8"/>
      <c r="AK514" s="8"/>
      <c r="AL514" s="8"/>
      <c r="AM514" s="8"/>
      <c r="AN514" s="8"/>
      <c r="AO514" s="8"/>
      <c r="AP514" s="8"/>
      <c r="AQ514" s="8"/>
      <c r="AR514" s="8"/>
      <c r="AS514" s="8"/>
      <c r="AT514" s="8"/>
      <c r="AU514" s="8"/>
      <c r="AV514" s="8"/>
      <c r="AW514" s="8"/>
      <c r="AX514" s="8"/>
      <c r="AY514" s="8"/>
      <c r="AZ514" s="8"/>
      <c r="BA514" s="8"/>
      <c r="BB514" s="8"/>
      <c r="BC514" s="8"/>
      <c r="BD514" s="8"/>
      <c r="BE514" s="8"/>
      <c r="BF514" s="8"/>
      <c r="BG514" s="8"/>
      <c r="BH514" s="8"/>
      <c r="BI514" s="8"/>
      <c r="BJ514" s="8"/>
      <c r="BK514" s="8"/>
      <c r="BL514" s="8"/>
      <c r="BM514" s="8"/>
      <c r="BN514" s="8"/>
      <c r="BO514" s="8"/>
      <c r="BP514" s="8"/>
      <c r="BQ514" s="8"/>
      <c r="BR514" s="8"/>
      <c r="BS514" s="8"/>
      <c r="BT514" s="8"/>
      <c r="BU514" s="8"/>
      <c r="BV514" s="8"/>
      <c r="BW514" s="8"/>
      <c r="BX514" s="8"/>
      <c r="BY514" s="8"/>
      <c r="BZ514" s="8"/>
      <c r="CA514" s="8"/>
      <c r="CB514" s="8"/>
      <c r="CC514" s="8"/>
      <c r="CD514" s="8"/>
      <c r="CE514" s="8"/>
      <c r="CF514" s="8"/>
    </row>
    <row r="515" spans="1:84" ht="15.75" customHeight="1" x14ac:dyDescent="0.25">
      <c r="A515" s="8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27"/>
      <c r="W515" s="27"/>
      <c r="X515" s="27"/>
      <c r="Y515" s="27"/>
      <c r="Z515" s="27"/>
      <c r="AA515" s="8"/>
      <c r="AB515" s="8"/>
      <c r="AC515" s="8"/>
      <c r="AD515" s="8"/>
      <c r="AE515" s="8"/>
      <c r="AF515" s="8"/>
      <c r="AG515" s="8"/>
      <c r="AH515" s="8"/>
      <c r="AI515" s="8"/>
      <c r="AJ515" s="8"/>
      <c r="AK515" s="8"/>
      <c r="AL515" s="8"/>
      <c r="AM515" s="8"/>
      <c r="AN515" s="8"/>
      <c r="AO515" s="8"/>
      <c r="AP515" s="8"/>
      <c r="AQ515" s="8"/>
      <c r="AR515" s="8"/>
      <c r="AS515" s="8"/>
      <c r="AT515" s="8"/>
      <c r="AU515" s="8"/>
      <c r="AV515" s="8"/>
      <c r="AW515" s="8"/>
      <c r="AX515" s="8"/>
      <c r="AY515" s="8"/>
      <c r="AZ515" s="8"/>
      <c r="BA515" s="8"/>
      <c r="BB515" s="8"/>
      <c r="BC515" s="8"/>
      <c r="BD515" s="8"/>
      <c r="BE515" s="8"/>
      <c r="BF515" s="8"/>
      <c r="BG515" s="8"/>
      <c r="BH515" s="8"/>
      <c r="BI515" s="8"/>
      <c r="BJ515" s="8"/>
      <c r="BK515" s="8"/>
      <c r="BL515" s="8"/>
      <c r="BM515" s="8"/>
      <c r="BN515" s="8"/>
      <c r="BO515" s="8"/>
      <c r="BP515" s="8"/>
      <c r="BQ515" s="8"/>
      <c r="BR515" s="8"/>
      <c r="BS515" s="8"/>
      <c r="BT515" s="8"/>
      <c r="BU515" s="8"/>
      <c r="BV515" s="8"/>
      <c r="BW515" s="8"/>
      <c r="BX515" s="8"/>
      <c r="BY515" s="8"/>
      <c r="BZ515" s="8"/>
      <c r="CA515" s="8"/>
      <c r="CB515" s="8"/>
      <c r="CC515" s="8"/>
      <c r="CD515" s="8"/>
      <c r="CE515" s="8"/>
      <c r="CF515" s="8"/>
    </row>
    <row r="516" spans="1:84" ht="15.75" customHeight="1" x14ac:dyDescent="0.25">
      <c r="A516" s="8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27"/>
      <c r="W516" s="27"/>
      <c r="X516" s="27"/>
      <c r="Y516" s="27"/>
      <c r="Z516" s="27"/>
      <c r="AA516" s="8"/>
      <c r="AB516" s="8"/>
      <c r="AC516" s="8"/>
      <c r="AD516" s="8"/>
      <c r="AE516" s="8"/>
      <c r="AF516" s="8"/>
      <c r="AG516" s="8"/>
      <c r="AH516" s="8"/>
      <c r="AI516" s="8"/>
      <c r="AJ516" s="8"/>
      <c r="AK516" s="8"/>
      <c r="AL516" s="8"/>
      <c r="AM516" s="8"/>
      <c r="AN516" s="8"/>
      <c r="AO516" s="8"/>
      <c r="AP516" s="8"/>
      <c r="AQ516" s="8"/>
      <c r="AR516" s="8"/>
      <c r="AS516" s="8"/>
      <c r="AT516" s="8"/>
      <c r="AU516" s="8"/>
      <c r="AV516" s="8"/>
      <c r="AW516" s="8"/>
      <c r="AX516" s="8"/>
      <c r="AY516" s="8"/>
      <c r="AZ516" s="8"/>
      <c r="BA516" s="8"/>
      <c r="BB516" s="8"/>
      <c r="BC516" s="8"/>
      <c r="BD516" s="8"/>
      <c r="BE516" s="8"/>
      <c r="BF516" s="8"/>
      <c r="BG516" s="8"/>
      <c r="BH516" s="8"/>
      <c r="BI516" s="8"/>
      <c r="BJ516" s="8"/>
      <c r="BK516" s="8"/>
      <c r="BL516" s="8"/>
      <c r="BM516" s="8"/>
      <c r="BN516" s="8"/>
      <c r="BO516" s="8"/>
      <c r="BP516" s="8"/>
      <c r="BQ516" s="8"/>
      <c r="BR516" s="8"/>
      <c r="BS516" s="8"/>
      <c r="BT516" s="8"/>
      <c r="BU516" s="8"/>
      <c r="BV516" s="8"/>
      <c r="BW516" s="8"/>
      <c r="BX516" s="8"/>
      <c r="BY516" s="8"/>
      <c r="BZ516" s="8"/>
      <c r="CA516" s="8"/>
      <c r="CB516" s="8"/>
      <c r="CC516" s="8"/>
      <c r="CD516" s="8"/>
      <c r="CE516" s="8"/>
      <c r="CF516" s="8"/>
    </row>
    <row r="517" spans="1:84" ht="15.75" customHeight="1" x14ac:dyDescent="0.25">
      <c r="A517" s="8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27"/>
      <c r="W517" s="27"/>
      <c r="X517" s="27"/>
      <c r="Y517" s="27"/>
      <c r="Z517" s="27"/>
      <c r="AA517" s="8"/>
      <c r="AB517" s="8"/>
      <c r="AC517" s="8"/>
      <c r="AD517" s="8"/>
      <c r="AE517" s="8"/>
      <c r="AF517" s="8"/>
      <c r="AG517" s="8"/>
      <c r="AH517" s="8"/>
      <c r="AI517" s="8"/>
      <c r="AJ517" s="8"/>
      <c r="AK517" s="8"/>
      <c r="AL517" s="8"/>
      <c r="AM517" s="8"/>
      <c r="AN517" s="8"/>
      <c r="AO517" s="8"/>
      <c r="AP517" s="8"/>
      <c r="AQ517" s="8"/>
      <c r="AR517" s="8"/>
      <c r="AS517" s="8"/>
      <c r="AT517" s="8"/>
      <c r="AU517" s="8"/>
      <c r="AV517" s="8"/>
      <c r="AW517" s="8"/>
      <c r="AX517" s="8"/>
      <c r="AY517" s="8"/>
      <c r="AZ517" s="8"/>
      <c r="BA517" s="8"/>
      <c r="BB517" s="8"/>
      <c r="BC517" s="8"/>
      <c r="BD517" s="8"/>
      <c r="BE517" s="8"/>
      <c r="BF517" s="8"/>
      <c r="BG517" s="8"/>
      <c r="BH517" s="8"/>
      <c r="BI517" s="8"/>
      <c r="BJ517" s="8"/>
      <c r="BK517" s="8"/>
      <c r="BL517" s="8"/>
      <c r="BM517" s="8"/>
      <c r="BN517" s="8"/>
      <c r="BO517" s="8"/>
      <c r="BP517" s="8"/>
      <c r="BQ517" s="8"/>
      <c r="BR517" s="8"/>
      <c r="BS517" s="8"/>
      <c r="BT517" s="8"/>
      <c r="BU517" s="8"/>
      <c r="BV517" s="8"/>
      <c r="BW517" s="8"/>
      <c r="BX517" s="8"/>
      <c r="BY517" s="8"/>
      <c r="BZ517" s="8"/>
      <c r="CA517" s="8"/>
      <c r="CB517" s="8"/>
      <c r="CC517" s="8"/>
      <c r="CD517" s="8"/>
      <c r="CE517" s="8"/>
      <c r="CF517" s="8"/>
    </row>
    <row r="518" spans="1:84" ht="15.75" customHeight="1" x14ac:dyDescent="0.25">
      <c r="A518" s="8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27"/>
      <c r="W518" s="27"/>
      <c r="X518" s="27"/>
      <c r="Y518" s="27"/>
      <c r="Z518" s="27"/>
      <c r="AA518" s="8"/>
      <c r="AB518" s="8"/>
      <c r="AC518" s="8"/>
      <c r="AD518" s="8"/>
      <c r="AE518" s="8"/>
      <c r="AF518" s="8"/>
      <c r="AG518" s="8"/>
      <c r="AH518" s="8"/>
      <c r="AI518" s="8"/>
      <c r="AJ518" s="8"/>
      <c r="AK518" s="8"/>
      <c r="AL518" s="8"/>
      <c r="AM518" s="8"/>
      <c r="AN518" s="8"/>
      <c r="AO518" s="8"/>
      <c r="AP518" s="8"/>
      <c r="AQ518" s="8"/>
      <c r="AR518" s="8"/>
      <c r="AS518" s="8"/>
      <c r="AT518" s="8"/>
      <c r="AU518" s="8"/>
      <c r="AV518" s="8"/>
      <c r="AW518" s="8"/>
      <c r="AX518" s="8"/>
      <c r="AY518" s="8"/>
      <c r="AZ518" s="8"/>
      <c r="BA518" s="8"/>
      <c r="BB518" s="8"/>
      <c r="BC518" s="8"/>
      <c r="BD518" s="8"/>
      <c r="BE518" s="8"/>
      <c r="BF518" s="8"/>
      <c r="BG518" s="8"/>
      <c r="BH518" s="8"/>
      <c r="BI518" s="8"/>
      <c r="BJ518" s="8"/>
      <c r="BK518" s="8"/>
      <c r="BL518" s="8"/>
      <c r="BM518" s="8"/>
      <c r="BN518" s="8"/>
      <c r="BO518" s="8"/>
      <c r="BP518" s="8"/>
      <c r="BQ518" s="8"/>
      <c r="BR518" s="8"/>
      <c r="BS518" s="8"/>
      <c r="BT518" s="8"/>
      <c r="BU518" s="8"/>
      <c r="BV518" s="8"/>
      <c r="BW518" s="8"/>
      <c r="BX518" s="8"/>
      <c r="BY518" s="8"/>
      <c r="BZ518" s="8"/>
      <c r="CA518" s="8"/>
      <c r="CB518" s="8"/>
      <c r="CC518" s="8"/>
      <c r="CD518" s="8"/>
      <c r="CE518" s="8"/>
      <c r="CF518" s="8"/>
    </row>
    <row r="519" spans="1:84" ht="15.75" customHeight="1" x14ac:dyDescent="0.25">
      <c r="A519" s="8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27"/>
      <c r="W519" s="27"/>
      <c r="X519" s="27"/>
      <c r="Y519" s="27"/>
      <c r="Z519" s="27"/>
      <c r="AA519" s="8"/>
      <c r="AB519" s="8"/>
      <c r="AC519" s="8"/>
      <c r="AD519" s="8"/>
      <c r="AE519" s="8"/>
      <c r="AF519" s="8"/>
      <c r="AG519" s="8"/>
      <c r="AH519" s="8"/>
      <c r="AI519" s="8"/>
      <c r="AJ519" s="8"/>
      <c r="AK519" s="8"/>
      <c r="AL519" s="8"/>
      <c r="AM519" s="8"/>
      <c r="AN519" s="8"/>
      <c r="AO519" s="8"/>
      <c r="AP519" s="8"/>
      <c r="AQ519" s="8"/>
      <c r="AR519" s="8"/>
      <c r="AS519" s="8"/>
      <c r="AT519" s="8"/>
      <c r="AU519" s="8"/>
      <c r="AV519" s="8"/>
      <c r="AW519" s="8"/>
      <c r="AX519" s="8"/>
      <c r="AY519" s="8"/>
      <c r="AZ519" s="8"/>
      <c r="BA519" s="8"/>
      <c r="BB519" s="8"/>
      <c r="BC519" s="8"/>
      <c r="BD519" s="8"/>
      <c r="BE519" s="8"/>
      <c r="BF519" s="8"/>
      <c r="BG519" s="8"/>
      <c r="BH519" s="8"/>
      <c r="BI519" s="8"/>
      <c r="BJ519" s="8"/>
      <c r="BK519" s="8"/>
      <c r="BL519" s="8"/>
      <c r="BM519" s="8"/>
      <c r="BN519" s="8"/>
      <c r="BO519" s="8"/>
      <c r="BP519" s="8"/>
      <c r="BQ519" s="8"/>
      <c r="BR519" s="8"/>
      <c r="BS519" s="8"/>
      <c r="BT519" s="8"/>
      <c r="BU519" s="8"/>
      <c r="BV519" s="8"/>
      <c r="BW519" s="8"/>
      <c r="BX519" s="8"/>
      <c r="BY519" s="8"/>
      <c r="BZ519" s="8"/>
      <c r="CA519" s="8"/>
      <c r="CB519" s="8"/>
      <c r="CC519" s="8"/>
      <c r="CD519" s="8"/>
      <c r="CE519" s="8"/>
      <c r="CF519" s="8"/>
    </row>
    <row r="520" spans="1:84" ht="15.75" customHeight="1" x14ac:dyDescent="0.25">
      <c r="A520" s="8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27"/>
      <c r="W520" s="27"/>
      <c r="X520" s="27"/>
      <c r="Y520" s="27"/>
      <c r="Z520" s="27"/>
      <c r="AA520" s="8"/>
      <c r="AB520" s="8"/>
      <c r="AC520" s="8"/>
      <c r="AD520" s="8"/>
      <c r="AE520" s="8"/>
      <c r="AF520" s="8"/>
      <c r="AG520" s="8"/>
      <c r="AH520" s="8"/>
      <c r="AI520" s="8"/>
      <c r="AJ520" s="8"/>
      <c r="AK520" s="8"/>
      <c r="AL520" s="8"/>
      <c r="AM520" s="8"/>
      <c r="AN520" s="8"/>
      <c r="AO520" s="8"/>
      <c r="AP520" s="8"/>
      <c r="AQ520" s="8"/>
      <c r="AR520" s="8"/>
      <c r="AS520" s="8"/>
      <c r="AT520" s="8"/>
      <c r="AU520" s="8"/>
      <c r="AV520" s="8"/>
      <c r="AW520" s="8"/>
      <c r="AX520" s="8"/>
      <c r="AY520" s="8"/>
      <c r="AZ520" s="8"/>
      <c r="BA520" s="8"/>
      <c r="BB520" s="8"/>
      <c r="BC520" s="8"/>
      <c r="BD520" s="8"/>
      <c r="BE520" s="8"/>
      <c r="BF520" s="8"/>
      <c r="BG520" s="8"/>
      <c r="BH520" s="8"/>
      <c r="BI520" s="8"/>
      <c r="BJ520" s="8"/>
      <c r="BK520" s="8"/>
      <c r="BL520" s="8"/>
      <c r="BM520" s="8"/>
      <c r="BN520" s="8"/>
      <c r="BO520" s="8"/>
      <c r="BP520" s="8"/>
      <c r="BQ520" s="8"/>
      <c r="BR520" s="8"/>
      <c r="BS520" s="8"/>
      <c r="BT520" s="8"/>
      <c r="BU520" s="8"/>
      <c r="BV520" s="8"/>
      <c r="BW520" s="8"/>
      <c r="BX520" s="8"/>
      <c r="BY520" s="8"/>
      <c r="BZ520" s="8"/>
      <c r="CA520" s="8"/>
      <c r="CB520" s="8"/>
      <c r="CC520" s="8"/>
      <c r="CD520" s="8"/>
      <c r="CE520" s="8"/>
      <c r="CF520" s="8"/>
    </row>
    <row r="521" spans="1:84" ht="15.75" customHeight="1" x14ac:dyDescent="0.25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27"/>
      <c r="W521" s="27"/>
      <c r="X521" s="27"/>
      <c r="Y521" s="27"/>
      <c r="Z521" s="27"/>
      <c r="AA521" s="8"/>
      <c r="AB521" s="8"/>
      <c r="AC521" s="8"/>
      <c r="AD521" s="8"/>
      <c r="AE521" s="8"/>
      <c r="AF521" s="8"/>
      <c r="AG521" s="8"/>
      <c r="AH521" s="8"/>
      <c r="AI521" s="8"/>
      <c r="AJ521" s="8"/>
      <c r="AK521" s="8"/>
      <c r="AL521" s="8"/>
      <c r="AM521" s="8"/>
      <c r="AN521" s="8"/>
      <c r="AO521" s="8"/>
      <c r="AP521" s="8"/>
      <c r="AQ521" s="8"/>
      <c r="AR521" s="8"/>
      <c r="AS521" s="8"/>
      <c r="AT521" s="8"/>
      <c r="AU521" s="8"/>
      <c r="AV521" s="8"/>
      <c r="AW521" s="8"/>
      <c r="AX521" s="8"/>
      <c r="AY521" s="8"/>
      <c r="AZ521" s="8"/>
      <c r="BA521" s="8"/>
      <c r="BB521" s="8"/>
      <c r="BC521" s="8"/>
      <c r="BD521" s="8"/>
      <c r="BE521" s="8"/>
      <c r="BF521" s="8"/>
      <c r="BG521" s="8"/>
      <c r="BH521" s="8"/>
      <c r="BI521" s="8"/>
      <c r="BJ521" s="8"/>
      <c r="BK521" s="8"/>
      <c r="BL521" s="8"/>
      <c r="BM521" s="8"/>
      <c r="BN521" s="8"/>
      <c r="BO521" s="8"/>
      <c r="BP521" s="8"/>
      <c r="BQ521" s="8"/>
      <c r="BR521" s="8"/>
      <c r="BS521" s="8"/>
      <c r="BT521" s="8"/>
      <c r="BU521" s="8"/>
      <c r="BV521" s="8"/>
      <c r="BW521" s="8"/>
      <c r="BX521" s="8"/>
      <c r="BY521" s="8"/>
      <c r="BZ521" s="8"/>
      <c r="CA521" s="8"/>
      <c r="CB521" s="8"/>
      <c r="CC521" s="8"/>
      <c r="CD521" s="8"/>
      <c r="CE521" s="8"/>
      <c r="CF521" s="8"/>
    </row>
    <row r="522" spans="1:84" ht="15.75" customHeight="1" x14ac:dyDescent="0.25">
      <c r="A522" s="8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27"/>
      <c r="W522" s="27"/>
      <c r="X522" s="27"/>
      <c r="Y522" s="27"/>
      <c r="Z522" s="27"/>
      <c r="AA522" s="8"/>
      <c r="AB522" s="8"/>
      <c r="AC522" s="8"/>
      <c r="AD522" s="8"/>
      <c r="AE522" s="8"/>
      <c r="AF522" s="8"/>
      <c r="AG522" s="8"/>
      <c r="AH522" s="8"/>
      <c r="AI522" s="8"/>
      <c r="AJ522" s="8"/>
      <c r="AK522" s="8"/>
      <c r="AL522" s="8"/>
      <c r="AM522" s="8"/>
      <c r="AN522" s="8"/>
      <c r="AO522" s="8"/>
      <c r="AP522" s="8"/>
      <c r="AQ522" s="8"/>
      <c r="AR522" s="8"/>
      <c r="AS522" s="8"/>
      <c r="AT522" s="8"/>
      <c r="AU522" s="8"/>
      <c r="AV522" s="8"/>
      <c r="AW522" s="8"/>
      <c r="AX522" s="8"/>
      <c r="AY522" s="8"/>
      <c r="AZ522" s="8"/>
      <c r="BA522" s="8"/>
      <c r="BB522" s="8"/>
      <c r="BC522" s="8"/>
      <c r="BD522" s="8"/>
      <c r="BE522" s="8"/>
      <c r="BF522" s="8"/>
      <c r="BG522" s="8"/>
      <c r="BH522" s="8"/>
      <c r="BI522" s="8"/>
      <c r="BJ522" s="8"/>
      <c r="BK522" s="8"/>
      <c r="BL522" s="8"/>
      <c r="BM522" s="8"/>
      <c r="BN522" s="8"/>
      <c r="BO522" s="8"/>
      <c r="BP522" s="8"/>
      <c r="BQ522" s="8"/>
      <c r="BR522" s="8"/>
      <c r="BS522" s="8"/>
      <c r="BT522" s="8"/>
      <c r="BU522" s="8"/>
      <c r="BV522" s="8"/>
      <c r="BW522" s="8"/>
      <c r="BX522" s="8"/>
      <c r="BY522" s="8"/>
      <c r="BZ522" s="8"/>
      <c r="CA522" s="8"/>
      <c r="CB522" s="8"/>
      <c r="CC522" s="8"/>
      <c r="CD522" s="8"/>
      <c r="CE522" s="8"/>
      <c r="CF522" s="8"/>
    </row>
    <row r="523" spans="1:84" ht="15.75" customHeight="1" x14ac:dyDescent="0.25">
      <c r="A523" s="8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27"/>
      <c r="W523" s="27"/>
      <c r="X523" s="27"/>
      <c r="Y523" s="27"/>
      <c r="Z523" s="27"/>
      <c r="AA523" s="8"/>
      <c r="AB523" s="8"/>
      <c r="AC523" s="8"/>
      <c r="AD523" s="8"/>
      <c r="AE523" s="8"/>
      <c r="AF523" s="8"/>
      <c r="AG523" s="8"/>
      <c r="AH523" s="8"/>
      <c r="AI523" s="8"/>
      <c r="AJ523" s="8"/>
      <c r="AK523" s="8"/>
      <c r="AL523" s="8"/>
      <c r="AM523" s="8"/>
      <c r="AN523" s="8"/>
      <c r="AO523" s="8"/>
      <c r="AP523" s="8"/>
      <c r="AQ523" s="8"/>
      <c r="AR523" s="8"/>
      <c r="AS523" s="8"/>
      <c r="AT523" s="8"/>
      <c r="AU523" s="8"/>
      <c r="AV523" s="8"/>
      <c r="AW523" s="8"/>
      <c r="AX523" s="8"/>
      <c r="AY523" s="8"/>
      <c r="AZ523" s="8"/>
      <c r="BA523" s="8"/>
      <c r="BB523" s="8"/>
      <c r="BC523" s="8"/>
      <c r="BD523" s="8"/>
      <c r="BE523" s="8"/>
      <c r="BF523" s="8"/>
      <c r="BG523" s="8"/>
      <c r="BH523" s="8"/>
      <c r="BI523" s="8"/>
      <c r="BJ523" s="8"/>
      <c r="BK523" s="8"/>
      <c r="BL523" s="8"/>
      <c r="BM523" s="8"/>
      <c r="BN523" s="8"/>
      <c r="BO523" s="8"/>
      <c r="BP523" s="8"/>
      <c r="BQ523" s="8"/>
      <c r="BR523" s="8"/>
      <c r="BS523" s="8"/>
      <c r="BT523" s="8"/>
      <c r="BU523" s="8"/>
      <c r="BV523" s="8"/>
      <c r="BW523" s="8"/>
      <c r="BX523" s="8"/>
      <c r="BY523" s="8"/>
      <c r="BZ523" s="8"/>
      <c r="CA523" s="8"/>
      <c r="CB523" s="8"/>
      <c r="CC523" s="8"/>
      <c r="CD523" s="8"/>
      <c r="CE523" s="8"/>
      <c r="CF523" s="8"/>
    </row>
    <row r="524" spans="1:84" ht="15.75" customHeight="1" x14ac:dyDescent="0.25">
      <c r="A524" s="8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27"/>
      <c r="W524" s="27"/>
      <c r="X524" s="27"/>
      <c r="Y524" s="27"/>
      <c r="Z524" s="27"/>
      <c r="AA524" s="8"/>
      <c r="AB524" s="8"/>
      <c r="AC524" s="8"/>
      <c r="AD524" s="8"/>
      <c r="AE524" s="8"/>
      <c r="AF524" s="8"/>
      <c r="AG524" s="8"/>
      <c r="AH524" s="8"/>
      <c r="AI524" s="8"/>
      <c r="AJ524" s="8"/>
      <c r="AK524" s="8"/>
      <c r="AL524" s="8"/>
      <c r="AM524" s="8"/>
      <c r="AN524" s="8"/>
      <c r="AO524" s="8"/>
      <c r="AP524" s="8"/>
      <c r="AQ524" s="8"/>
      <c r="AR524" s="8"/>
      <c r="AS524" s="8"/>
      <c r="AT524" s="8"/>
      <c r="AU524" s="8"/>
      <c r="AV524" s="8"/>
      <c r="AW524" s="8"/>
      <c r="AX524" s="8"/>
      <c r="AY524" s="8"/>
      <c r="AZ524" s="8"/>
      <c r="BA524" s="8"/>
      <c r="BB524" s="8"/>
      <c r="BC524" s="8"/>
      <c r="BD524" s="8"/>
      <c r="BE524" s="8"/>
      <c r="BF524" s="8"/>
      <c r="BG524" s="8"/>
      <c r="BH524" s="8"/>
      <c r="BI524" s="8"/>
      <c r="BJ524" s="8"/>
      <c r="BK524" s="8"/>
      <c r="BL524" s="8"/>
      <c r="BM524" s="8"/>
      <c r="BN524" s="8"/>
      <c r="BO524" s="8"/>
      <c r="BP524" s="8"/>
      <c r="BQ524" s="8"/>
      <c r="BR524" s="8"/>
      <c r="BS524" s="8"/>
      <c r="BT524" s="8"/>
      <c r="BU524" s="8"/>
      <c r="BV524" s="8"/>
      <c r="BW524" s="8"/>
      <c r="BX524" s="8"/>
      <c r="BY524" s="8"/>
      <c r="BZ524" s="8"/>
      <c r="CA524" s="8"/>
      <c r="CB524" s="8"/>
      <c r="CC524" s="8"/>
      <c r="CD524" s="8"/>
      <c r="CE524" s="8"/>
      <c r="CF524" s="8"/>
    </row>
    <row r="525" spans="1:84" ht="15.75" customHeight="1" x14ac:dyDescent="0.25">
      <c r="A525" s="8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27"/>
      <c r="W525" s="27"/>
      <c r="X525" s="27"/>
      <c r="Y525" s="27"/>
      <c r="Z525" s="27"/>
      <c r="AA525" s="8"/>
      <c r="AB525" s="8"/>
      <c r="AC525" s="8"/>
      <c r="AD525" s="8"/>
      <c r="AE525" s="8"/>
      <c r="AF525" s="8"/>
      <c r="AG525" s="8"/>
      <c r="AH525" s="8"/>
      <c r="AI525" s="8"/>
      <c r="AJ525" s="8"/>
      <c r="AK525" s="8"/>
      <c r="AL525" s="8"/>
      <c r="AM525" s="8"/>
      <c r="AN525" s="8"/>
      <c r="AO525" s="8"/>
      <c r="AP525" s="8"/>
      <c r="AQ525" s="8"/>
      <c r="AR525" s="8"/>
      <c r="AS525" s="8"/>
      <c r="AT525" s="8"/>
      <c r="AU525" s="8"/>
      <c r="AV525" s="8"/>
      <c r="AW525" s="8"/>
      <c r="AX525" s="8"/>
      <c r="AY525" s="8"/>
      <c r="AZ525" s="8"/>
      <c r="BA525" s="8"/>
      <c r="BB525" s="8"/>
      <c r="BC525" s="8"/>
      <c r="BD525" s="8"/>
      <c r="BE525" s="8"/>
      <c r="BF525" s="8"/>
      <c r="BG525" s="8"/>
      <c r="BH525" s="8"/>
      <c r="BI525" s="8"/>
      <c r="BJ525" s="8"/>
      <c r="BK525" s="8"/>
      <c r="BL525" s="8"/>
      <c r="BM525" s="8"/>
      <c r="BN525" s="8"/>
      <c r="BO525" s="8"/>
      <c r="BP525" s="8"/>
      <c r="BQ525" s="8"/>
      <c r="BR525" s="8"/>
      <c r="BS525" s="8"/>
      <c r="BT525" s="8"/>
      <c r="BU525" s="8"/>
      <c r="BV525" s="8"/>
      <c r="BW525" s="8"/>
      <c r="BX525" s="8"/>
      <c r="BY525" s="8"/>
      <c r="BZ525" s="8"/>
      <c r="CA525" s="8"/>
      <c r="CB525" s="8"/>
      <c r="CC525" s="8"/>
      <c r="CD525" s="8"/>
      <c r="CE525" s="8"/>
      <c r="CF525" s="8"/>
    </row>
    <row r="526" spans="1:84" ht="15.75" customHeight="1" x14ac:dyDescent="0.25">
      <c r="A526" s="8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27"/>
      <c r="W526" s="27"/>
      <c r="X526" s="27"/>
      <c r="Y526" s="27"/>
      <c r="Z526" s="27"/>
      <c r="AA526" s="8"/>
      <c r="AB526" s="8"/>
      <c r="AC526" s="8"/>
      <c r="AD526" s="8"/>
      <c r="AE526" s="8"/>
      <c r="AF526" s="8"/>
      <c r="AG526" s="8"/>
      <c r="AH526" s="8"/>
      <c r="AI526" s="8"/>
      <c r="AJ526" s="8"/>
      <c r="AK526" s="8"/>
      <c r="AL526" s="8"/>
      <c r="AM526" s="8"/>
      <c r="AN526" s="8"/>
      <c r="AO526" s="8"/>
      <c r="AP526" s="8"/>
      <c r="AQ526" s="8"/>
      <c r="AR526" s="8"/>
      <c r="AS526" s="8"/>
      <c r="AT526" s="8"/>
      <c r="AU526" s="8"/>
      <c r="AV526" s="8"/>
      <c r="AW526" s="8"/>
      <c r="AX526" s="8"/>
      <c r="AY526" s="8"/>
      <c r="AZ526" s="8"/>
      <c r="BA526" s="8"/>
      <c r="BB526" s="8"/>
      <c r="BC526" s="8"/>
      <c r="BD526" s="8"/>
      <c r="BE526" s="8"/>
      <c r="BF526" s="8"/>
      <c r="BG526" s="8"/>
      <c r="BH526" s="8"/>
      <c r="BI526" s="8"/>
      <c r="BJ526" s="8"/>
      <c r="BK526" s="8"/>
      <c r="BL526" s="8"/>
      <c r="BM526" s="8"/>
      <c r="BN526" s="8"/>
      <c r="BO526" s="8"/>
      <c r="BP526" s="8"/>
      <c r="BQ526" s="8"/>
      <c r="BR526" s="8"/>
      <c r="BS526" s="8"/>
      <c r="BT526" s="8"/>
      <c r="BU526" s="8"/>
      <c r="BV526" s="8"/>
      <c r="BW526" s="8"/>
      <c r="BX526" s="8"/>
      <c r="BY526" s="8"/>
      <c r="BZ526" s="8"/>
      <c r="CA526" s="8"/>
      <c r="CB526" s="8"/>
      <c r="CC526" s="8"/>
      <c r="CD526" s="8"/>
      <c r="CE526" s="8"/>
      <c r="CF526" s="8"/>
    </row>
    <row r="527" spans="1:84" ht="15.75" customHeight="1" x14ac:dyDescent="0.25">
      <c r="A527" s="8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27"/>
      <c r="W527" s="27"/>
      <c r="X527" s="27"/>
      <c r="Y527" s="27"/>
      <c r="Z527" s="27"/>
      <c r="AA527" s="8"/>
      <c r="AB527" s="8"/>
      <c r="AC527" s="8"/>
      <c r="AD527" s="8"/>
      <c r="AE527" s="8"/>
      <c r="AF527" s="8"/>
      <c r="AG527" s="8"/>
      <c r="AH527" s="8"/>
      <c r="AI527" s="8"/>
      <c r="AJ527" s="8"/>
      <c r="AK527" s="8"/>
      <c r="AL527" s="8"/>
      <c r="AM527" s="8"/>
      <c r="AN527" s="8"/>
      <c r="AO527" s="8"/>
      <c r="AP527" s="8"/>
      <c r="AQ527" s="8"/>
      <c r="AR527" s="8"/>
      <c r="AS527" s="8"/>
      <c r="AT527" s="8"/>
      <c r="AU527" s="8"/>
      <c r="AV527" s="8"/>
      <c r="AW527" s="8"/>
      <c r="AX527" s="8"/>
      <c r="AY527" s="8"/>
      <c r="AZ527" s="8"/>
      <c r="BA527" s="8"/>
      <c r="BB527" s="8"/>
      <c r="BC527" s="8"/>
      <c r="BD527" s="8"/>
      <c r="BE527" s="8"/>
      <c r="BF527" s="8"/>
      <c r="BG527" s="8"/>
      <c r="BH527" s="8"/>
      <c r="BI527" s="8"/>
      <c r="BJ527" s="8"/>
      <c r="BK527" s="8"/>
      <c r="BL527" s="8"/>
      <c r="BM527" s="8"/>
      <c r="BN527" s="8"/>
      <c r="BO527" s="8"/>
      <c r="BP527" s="8"/>
      <c r="BQ527" s="8"/>
      <c r="BR527" s="8"/>
      <c r="BS527" s="8"/>
      <c r="BT527" s="8"/>
      <c r="BU527" s="8"/>
      <c r="BV527" s="8"/>
      <c r="BW527" s="8"/>
      <c r="BX527" s="8"/>
      <c r="BY527" s="8"/>
      <c r="BZ527" s="8"/>
      <c r="CA527" s="8"/>
      <c r="CB527" s="8"/>
      <c r="CC527" s="8"/>
      <c r="CD527" s="8"/>
      <c r="CE527" s="8"/>
      <c r="CF527" s="8"/>
    </row>
    <row r="528" spans="1:84" ht="15.75" customHeight="1" x14ac:dyDescent="0.25">
      <c r="A528" s="8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27"/>
      <c r="W528" s="27"/>
      <c r="X528" s="27"/>
      <c r="Y528" s="27"/>
      <c r="Z528" s="27"/>
      <c r="AA528" s="8"/>
      <c r="AB528" s="8"/>
      <c r="AC528" s="8"/>
      <c r="AD528" s="8"/>
      <c r="AE528" s="8"/>
      <c r="AF528" s="8"/>
      <c r="AG528" s="8"/>
      <c r="AH528" s="8"/>
      <c r="AI528" s="8"/>
      <c r="AJ528" s="8"/>
      <c r="AK528" s="8"/>
      <c r="AL528" s="8"/>
      <c r="AM528" s="8"/>
      <c r="AN528" s="8"/>
      <c r="AO528" s="8"/>
      <c r="AP528" s="8"/>
      <c r="AQ528" s="8"/>
      <c r="AR528" s="8"/>
      <c r="AS528" s="8"/>
      <c r="AT528" s="8"/>
      <c r="AU528" s="8"/>
      <c r="AV528" s="8"/>
      <c r="AW528" s="8"/>
      <c r="AX528" s="8"/>
      <c r="AY528" s="8"/>
      <c r="AZ528" s="8"/>
      <c r="BA528" s="8"/>
      <c r="BB528" s="8"/>
      <c r="BC528" s="8"/>
      <c r="BD528" s="8"/>
      <c r="BE528" s="8"/>
      <c r="BF528" s="8"/>
      <c r="BG528" s="8"/>
      <c r="BH528" s="8"/>
      <c r="BI528" s="8"/>
      <c r="BJ528" s="8"/>
      <c r="BK528" s="8"/>
      <c r="BL528" s="8"/>
      <c r="BM528" s="8"/>
      <c r="BN528" s="8"/>
      <c r="BO528" s="8"/>
      <c r="BP528" s="8"/>
      <c r="BQ528" s="8"/>
      <c r="BR528" s="8"/>
      <c r="BS528" s="8"/>
      <c r="BT528" s="8"/>
      <c r="BU528" s="8"/>
      <c r="BV528" s="8"/>
      <c r="BW528" s="8"/>
      <c r="BX528" s="8"/>
      <c r="BY528" s="8"/>
      <c r="BZ528" s="8"/>
      <c r="CA528" s="8"/>
      <c r="CB528" s="8"/>
      <c r="CC528" s="8"/>
      <c r="CD528" s="8"/>
      <c r="CE528" s="8"/>
      <c r="CF528" s="8"/>
    </row>
    <row r="529" spans="1:84" ht="15.75" customHeight="1" x14ac:dyDescent="0.25">
      <c r="A529" s="8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27"/>
      <c r="W529" s="27"/>
      <c r="X529" s="27"/>
      <c r="Y529" s="27"/>
      <c r="Z529" s="27"/>
      <c r="AA529" s="8"/>
      <c r="AB529" s="8"/>
      <c r="AC529" s="8"/>
      <c r="AD529" s="8"/>
      <c r="AE529" s="8"/>
      <c r="AF529" s="8"/>
      <c r="AG529" s="8"/>
      <c r="AH529" s="8"/>
      <c r="AI529" s="8"/>
      <c r="AJ529" s="8"/>
      <c r="AK529" s="8"/>
      <c r="AL529" s="8"/>
      <c r="AM529" s="8"/>
      <c r="AN529" s="8"/>
      <c r="AO529" s="8"/>
      <c r="AP529" s="8"/>
      <c r="AQ529" s="8"/>
      <c r="AR529" s="8"/>
      <c r="AS529" s="8"/>
      <c r="AT529" s="8"/>
      <c r="AU529" s="8"/>
      <c r="AV529" s="8"/>
      <c r="AW529" s="8"/>
      <c r="AX529" s="8"/>
      <c r="AY529" s="8"/>
      <c r="AZ529" s="8"/>
      <c r="BA529" s="8"/>
      <c r="BB529" s="8"/>
      <c r="BC529" s="8"/>
      <c r="BD529" s="8"/>
      <c r="BE529" s="8"/>
      <c r="BF529" s="8"/>
      <c r="BG529" s="8"/>
      <c r="BH529" s="8"/>
      <c r="BI529" s="8"/>
      <c r="BJ529" s="8"/>
      <c r="BK529" s="8"/>
      <c r="BL529" s="8"/>
      <c r="BM529" s="8"/>
      <c r="BN529" s="8"/>
      <c r="BO529" s="8"/>
      <c r="BP529" s="8"/>
      <c r="BQ529" s="8"/>
      <c r="BR529" s="8"/>
      <c r="BS529" s="8"/>
      <c r="BT529" s="8"/>
      <c r="BU529" s="8"/>
      <c r="BV529" s="8"/>
      <c r="BW529" s="8"/>
      <c r="BX529" s="8"/>
      <c r="BY529" s="8"/>
      <c r="BZ529" s="8"/>
      <c r="CA529" s="8"/>
      <c r="CB529" s="8"/>
      <c r="CC529" s="8"/>
      <c r="CD529" s="8"/>
      <c r="CE529" s="8"/>
      <c r="CF529" s="8"/>
    </row>
    <row r="530" spans="1:84" ht="15.75" customHeight="1" x14ac:dyDescent="0.25">
      <c r="A530" s="8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27"/>
      <c r="W530" s="27"/>
      <c r="X530" s="27"/>
      <c r="Y530" s="27"/>
      <c r="Z530" s="27"/>
      <c r="AA530" s="8"/>
      <c r="AB530" s="8"/>
      <c r="AC530" s="8"/>
      <c r="AD530" s="8"/>
      <c r="AE530" s="8"/>
      <c r="AF530" s="8"/>
      <c r="AG530" s="8"/>
      <c r="AH530" s="8"/>
      <c r="AI530" s="8"/>
      <c r="AJ530" s="8"/>
      <c r="AK530" s="8"/>
      <c r="AL530" s="8"/>
      <c r="AM530" s="8"/>
      <c r="AN530" s="8"/>
      <c r="AO530" s="8"/>
      <c r="AP530" s="8"/>
      <c r="AQ530" s="8"/>
      <c r="AR530" s="8"/>
      <c r="AS530" s="8"/>
      <c r="AT530" s="8"/>
      <c r="AU530" s="8"/>
      <c r="AV530" s="8"/>
      <c r="AW530" s="8"/>
      <c r="AX530" s="8"/>
      <c r="AY530" s="8"/>
      <c r="AZ530" s="8"/>
      <c r="BA530" s="8"/>
      <c r="BB530" s="8"/>
      <c r="BC530" s="8"/>
      <c r="BD530" s="8"/>
      <c r="BE530" s="8"/>
      <c r="BF530" s="8"/>
      <c r="BG530" s="8"/>
      <c r="BH530" s="8"/>
      <c r="BI530" s="8"/>
      <c r="BJ530" s="8"/>
      <c r="BK530" s="8"/>
      <c r="BL530" s="8"/>
      <c r="BM530" s="8"/>
      <c r="BN530" s="8"/>
      <c r="BO530" s="8"/>
      <c r="BP530" s="8"/>
      <c r="BQ530" s="8"/>
      <c r="BR530" s="8"/>
      <c r="BS530" s="8"/>
      <c r="BT530" s="8"/>
      <c r="BU530" s="8"/>
      <c r="BV530" s="8"/>
      <c r="BW530" s="8"/>
      <c r="BX530" s="8"/>
      <c r="BY530" s="8"/>
      <c r="BZ530" s="8"/>
      <c r="CA530" s="8"/>
      <c r="CB530" s="8"/>
      <c r="CC530" s="8"/>
      <c r="CD530" s="8"/>
      <c r="CE530" s="8"/>
      <c r="CF530" s="8"/>
    </row>
    <row r="531" spans="1:84" ht="15.75" customHeight="1" x14ac:dyDescent="0.25">
      <c r="A531" s="8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27"/>
      <c r="W531" s="27"/>
      <c r="X531" s="27"/>
      <c r="Y531" s="27"/>
      <c r="Z531" s="27"/>
      <c r="AA531" s="8"/>
      <c r="AB531" s="8"/>
      <c r="AC531" s="8"/>
      <c r="AD531" s="8"/>
      <c r="AE531" s="8"/>
      <c r="AF531" s="8"/>
      <c r="AG531" s="8"/>
      <c r="AH531" s="8"/>
      <c r="AI531" s="8"/>
      <c r="AJ531" s="8"/>
      <c r="AK531" s="8"/>
      <c r="AL531" s="8"/>
      <c r="AM531" s="8"/>
      <c r="AN531" s="8"/>
      <c r="AO531" s="8"/>
      <c r="AP531" s="8"/>
      <c r="AQ531" s="8"/>
      <c r="AR531" s="8"/>
      <c r="AS531" s="8"/>
      <c r="AT531" s="8"/>
      <c r="AU531" s="8"/>
      <c r="AV531" s="8"/>
      <c r="AW531" s="8"/>
      <c r="AX531" s="8"/>
      <c r="AY531" s="8"/>
      <c r="AZ531" s="8"/>
      <c r="BA531" s="8"/>
      <c r="BB531" s="8"/>
      <c r="BC531" s="8"/>
      <c r="BD531" s="8"/>
      <c r="BE531" s="8"/>
      <c r="BF531" s="8"/>
      <c r="BG531" s="8"/>
      <c r="BH531" s="8"/>
      <c r="BI531" s="8"/>
      <c r="BJ531" s="8"/>
      <c r="BK531" s="8"/>
      <c r="BL531" s="8"/>
      <c r="BM531" s="8"/>
      <c r="BN531" s="8"/>
      <c r="BO531" s="8"/>
      <c r="BP531" s="8"/>
      <c r="BQ531" s="8"/>
      <c r="BR531" s="8"/>
      <c r="BS531" s="8"/>
      <c r="BT531" s="8"/>
      <c r="BU531" s="8"/>
      <c r="BV531" s="8"/>
      <c r="BW531" s="8"/>
      <c r="BX531" s="8"/>
      <c r="BY531" s="8"/>
      <c r="BZ531" s="8"/>
      <c r="CA531" s="8"/>
      <c r="CB531" s="8"/>
      <c r="CC531" s="8"/>
      <c r="CD531" s="8"/>
      <c r="CE531" s="8"/>
      <c r="CF531" s="8"/>
    </row>
    <row r="532" spans="1:84" ht="15.75" customHeight="1" x14ac:dyDescent="0.25">
      <c r="A532" s="8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27"/>
      <c r="W532" s="27"/>
      <c r="X532" s="27"/>
      <c r="Y532" s="27"/>
      <c r="Z532" s="27"/>
      <c r="AA532" s="8"/>
      <c r="AB532" s="8"/>
      <c r="AC532" s="8"/>
      <c r="AD532" s="8"/>
      <c r="AE532" s="8"/>
      <c r="AF532" s="8"/>
      <c r="AG532" s="8"/>
      <c r="AH532" s="8"/>
      <c r="AI532" s="8"/>
      <c r="AJ532" s="8"/>
      <c r="AK532" s="8"/>
      <c r="AL532" s="8"/>
      <c r="AM532" s="8"/>
      <c r="AN532" s="8"/>
      <c r="AO532" s="8"/>
      <c r="AP532" s="8"/>
      <c r="AQ532" s="8"/>
      <c r="AR532" s="8"/>
      <c r="AS532" s="8"/>
      <c r="AT532" s="8"/>
      <c r="AU532" s="8"/>
      <c r="AV532" s="8"/>
      <c r="AW532" s="8"/>
      <c r="AX532" s="8"/>
      <c r="AY532" s="8"/>
      <c r="AZ532" s="8"/>
      <c r="BA532" s="8"/>
      <c r="BB532" s="8"/>
      <c r="BC532" s="8"/>
      <c r="BD532" s="8"/>
      <c r="BE532" s="8"/>
      <c r="BF532" s="8"/>
      <c r="BG532" s="8"/>
      <c r="BH532" s="8"/>
      <c r="BI532" s="8"/>
      <c r="BJ532" s="8"/>
      <c r="BK532" s="8"/>
      <c r="BL532" s="8"/>
      <c r="BM532" s="8"/>
      <c r="BN532" s="8"/>
      <c r="BO532" s="8"/>
      <c r="BP532" s="8"/>
      <c r="BQ532" s="8"/>
      <c r="BR532" s="8"/>
      <c r="BS532" s="8"/>
      <c r="BT532" s="8"/>
      <c r="BU532" s="8"/>
      <c r="BV532" s="8"/>
      <c r="BW532" s="8"/>
      <c r="BX532" s="8"/>
      <c r="BY532" s="8"/>
      <c r="BZ532" s="8"/>
      <c r="CA532" s="8"/>
      <c r="CB532" s="8"/>
      <c r="CC532" s="8"/>
      <c r="CD532" s="8"/>
      <c r="CE532" s="8"/>
      <c r="CF532" s="8"/>
    </row>
    <row r="533" spans="1:84" ht="15.75" customHeight="1" x14ac:dyDescent="0.25">
      <c r="A533" s="8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27"/>
      <c r="W533" s="27"/>
      <c r="X533" s="27"/>
      <c r="Y533" s="27"/>
      <c r="Z533" s="27"/>
      <c r="AA533" s="8"/>
      <c r="AB533" s="8"/>
      <c r="AC533" s="8"/>
      <c r="AD533" s="8"/>
      <c r="AE533" s="8"/>
      <c r="AF533" s="8"/>
      <c r="AG533" s="8"/>
      <c r="AH533" s="8"/>
      <c r="AI533" s="8"/>
      <c r="AJ533" s="8"/>
      <c r="AK533" s="8"/>
      <c r="AL533" s="8"/>
      <c r="AM533" s="8"/>
      <c r="AN533" s="8"/>
      <c r="AO533" s="8"/>
      <c r="AP533" s="8"/>
      <c r="AQ533" s="8"/>
      <c r="AR533" s="8"/>
      <c r="AS533" s="8"/>
      <c r="AT533" s="8"/>
      <c r="AU533" s="8"/>
      <c r="AV533" s="8"/>
      <c r="AW533" s="8"/>
      <c r="AX533" s="8"/>
      <c r="AY533" s="8"/>
      <c r="AZ533" s="8"/>
      <c r="BA533" s="8"/>
      <c r="BB533" s="8"/>
      <c r="BC533" s="8"/>
      <c r="BD533" s="8"/>
      <c r="BE533" s="8"/>
      <c r="BF533" s="8"/>
      <c r="BG533" s="8"/>
      <c r="BH533" s="8"/>
      <c r="BI533" s="8"/>
      <c r="BJ533" s="8"/>
      <c r="BK533" s="8"/>
      <c r="BL533" s="8"/>
      <c r="BM533" s="8"/>
      <c r="BN533" s="8"/>
      <c r="BO533" s="8"/>
      <c r="BP533" s="8"/>
      <c r="BQ533" s="8"/>
      <c r="BR533" s="8"/>
      <c r="BS533" s="8"/>
      <c r="BT533" s="8"/>
      <c r="BU533" s="8"/>
      <c r="BV533" s="8"/>
      <c r="BW533" s="8"/>
      <c r="BX533" s="8"/>
      <c r="BY533" s="8"/>
      <c r="BZ533" s="8"/>
      <c r="CA533" s="8"/>
      <c r="CB533" s="8"/>
      <c r="CC533" s="8"/>
      <c r="CD533" s="8"/>
      <c r="CE533" s="8"/>
      <c r="CF533" s="8"/>
    </row>
    <row r="534" spans="1:84" ht="15.75" customHeight="1" x14ac:dyDescent="0.25">
      <c r="A534" s="8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27"/>
      <c r="W534" s="27"/>
      <c r="X534" s="27"/>
      <c r="Y534" s="27"/>
      <c r="Z534" s="27"/>
      <c r="AA534" s="8"/>
      <c r="AB534" s="8"/>
      <c r="AC534" s="8"/>
      <c r="AD534" s="8"/>
      <c r="AE534" s="8"/>
      <c r="AF534" s="8"/>
      <c r="AG534" s="8"/>
      <c r="AH534" s="8"/>
      <c r="AI534" s="8"/>
      <c r="AJ534" s="8"/>
      <c r="AK534" s="8"/>
      <c r="AL534" s="8"/>
      <c r="AM534" s="8"/>
      <c r="AN534" s="8"/>
      <c r="AO534" s="8"/>
      <c r="AP534" s="8"/>
      <c r="AQ534" s="8"/>
      <c r="AR534" s="8"/>
      <c r="AS534" s="8"/>
      <c r="AT534" s="8"/>
      <c r="AU534" s="8"/>
      <c r="AV534" s="8"/>
      <c r="AW534" s="8"/>
      <c r="AX534" s="8"/>
      <c r="AY534" s="8"/>
      <c r="AZ534" s="8"/>
      <c r="BA534" s="8"/>
      <c r="BB534" s="8"/>
      <c r="BC534" s="8"/>
      <c r="BD534" s="8"/>
      <c r="BE534" s="8"/>
      <c r="BF534" s="8"/>
      <c r="BG534" s="8"/>
      <c r="BH534" s="8"/>
      <c r="BI534" s="8"/>
      <c r="BJ534" s="8"/>
      <c r="BK534" s="8"/>
      <c r="BL534" s="8"/>
      <c r="BM534" s="8"/>
      <c r="BN534" s="8"/>
      <c r="BO534" s="8"/>
      <c r="BP534" s="8"/>
      <c r="BQ534" s="8"/>
      <c r="BR534" s="8"/>
      <c r="BS534" s="8"/>
      <c r="BT534" s="8"/>
      <c r="BU534" s="8"/>
      <c r="BV534" s="8"/>
      <c r="BW534" s="8"/>
      <c r="BX534" s="8"/>
      <c r="BY534" s="8"/>
      <c r="BZ534" s="8"/>
      <c r="CA534" s="8"/>
      <c r="CB534" s="8"/>
      <c r="CC534" s="8"/>
      <c r="CD534" s="8"/>
      <c r="CE534" s="8"/>
      <c r="CF534" s="8"/>
    </row>
    <row r="535" spans="1:84" ht="15.75" customHeight="1" x14ac:dyDescent="0.25">
      <c r="A535" s="8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27"/>
      <c r="W535" s="27"/>
      <c r="X535" s="27"/>
      <c r="Y535" s="27"/>
      <c r="Z535" s="27"/>
      <c r="AA535" s="8"/>
      <c r="AB535" s="8"/>
      <c r="AC535" s="8"/>
      <c r="AD535" s="8"/>
      <c r="AE535" s="8"/>
      <c r="AF535" s="8"/>
      <c r="AG535" s="8"/>
      <c r="AH535" s="8"/>
      <c r="AI535" s="8"/>
      <c r="AJ535" s="8"/>
      <c r="AK535" s="8"/>
      <c r="AL535" s="8"/>
      <c r="AM535" s="8"/>
      <c r="AN535" s="8"/>
      <c r="AO535" s="8"/>
      <c r="AP535" s="8"/>
      <c r="AQ535" s="8"/>
      <c r="AR535" s="8"/>
      <c r="AS535" s="8"/>
      <c r="AT535" s="8"/>
      <c r="AU535" s="8"/>
      <c r="AV535" s="8"/>
      <c r="AW535" s="8"/>
      <c r="AX535" s="8"/>
      <c r="AY535" s="8"/>
      <c r="AZ535" s="8"/>
      <c r="BA535" s="8"/>
      <c r="BB535" s="8"/>
      <c r="BC535" s="8"/>
      <c r="BD535" s="8"/>
      <c r="BE535" s="8"/>
      <c r="BF535" s="8"/>
      <c r="BG535" s="8"/>
      <c r="BH535" s="8"/>
      <c r="BI535" s="8"/>
      <c r="BJ535" s="8"/>
      <c r="BK535" s="8"/>
      <c r="BL535" s="8"/>
      <c r="BM535" s="8"/>
      <c r="BN535" s="8"/>
      <c r="BO535" s="8"/>
      <c r="BP535" s="8"/>
      <c r="BQ535" s="8"/>
      <c r="BR535" s="8"/>
      <c r="BS535" s="8"/>
      <c r="BT535" s="8"/>
      <c r="BU535" s="8"/>
      <c r="BV535" s="8"/>
      <c r="BW535" s="8"/>
      <c r="BX535" s="8"/>
      <c r="BY535" s="8"/>
      <c r="BZ535" s="8"/>
      <c r="CA535" s="8"/>
      <c r="CB535" s="8"/>
      <c r="CC535" s="8"/>
      <c r="CD535" s="8"/>
      <c r="CE535" s="8"/>
      <c r="CF535" s="8"/>
    </row>
    <row r="536" spans="1:84" ht="15.75" customHeight="1" x14ac:dyDescent="0.25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27"/>
      <c r="W536" s="27"/>
      <c r="X536" s="27"/>
      <c r="Y536" s="27"/>
      <c r="Z536" s="27"/>
      <c r="AA536" s="8"/>
      <c r="AB536" s="8"/>
      <c r="AC536" s="8"/>
      <c r="AD536" s="8"/>
      <c r="AE536" s="8"/>
      <c r="AF536" s="8"/>
      <c r="AG536" s="8"/>
      <c r="AH536" s="8"/>
      <c r="AI536" s="8"/>
      <c r="AJ536" s="8"/>
      <c r="AK536" s="8"/>
      <c r="AL536" s="8"/>
      <c r="AM536" s="8"/>
      <c r="AN536" s="8"/>
      <c r="AO536" s="8"/>
      <c r="AP536" s="8"/>
      <c r="AQ536" s="8"/>
      <c r="AR536" s="8"/>
      <c r="AS536" s="8"/>
      <c r="AT536" s="8"/>
      <c r="AU536" s="8"/>
      <c r="AV536" s="8"/>
      <c r="AW536" s="8"/>
      <c r="AX536" s="8"/>
      <c r="AY536" s="8"/>
      <c r="AZ536" s="8"/>
      <c r="BA536" s="8"/>
      <c r="BB536" s="8"/>
      <c r="BC536" s="8"/>
      <c r="BD536" s="8"/>
      <c r="BE536" s="8"/>
      <c r="BF536" s="8"/>
      <c r="BG536" s="8"/>
      <c r="BH536" s="8"/>
      <c r="BI536" s="8"/>
      <c r="BJ536" s="8"/>
      <c r="BK536" s="8"/>
      <c r="BL536" s="8"/>
      <c r="BM536" s="8"/>
      <c r="BN536" s="8"/>
      <c r="BO536" s="8"/>
      <c r="BP536" s="8"/>
      <c r="BQ536" s="8"/>
      <c r="BR536" s="8"/>
      <c r="BS536" s="8"/>
      <c r="BT536" s="8"/>
      <c r="BU536" s="8"/>
      <c r="BV536" s="8"/>
      <c r="BW536" s="8"/>
      <c r="BX536" s="8"/>
      <c r="BY536" s="8"/>
      <c r="BZ536" s="8"/>
      <c r="CA536" s="8"/>
      <c r="CB536" s="8"/>
      <c r="CC536" s="8"/>
      <c r="CD536" s="8"/>
      <c r="CE536" s="8"/>
      <c r="CF536" s="8"/>
    </row>
    <row r="537" spans="1:84" ht="15.75" customHeight="1" x14ac:dyDescent="0.25">
      <c r="A537" s="8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27"/>
      <c r="W537" s="27"/>
      <c r="X537" s="27"/>
      <c r="Y537" s="27"/>
      <c r="Z537" s="27"/>
      <c r="AA537" s="8"/>
      <c r="AB537" s="8"/>
      <c r="AC537" s="8"/>
      <c r="AD537" s="8"/>
      <c r="AE537" s="8"/>
      <c r="AF537" s="8"/>
      <c r="AG537" s="8"/>
      <c r="AH537" s="8"/>
      <c r="AI537" s="8"/>
      <c r="AJ537" s="8"/>
      <c r="AK537" s="8"/>
      <c r="AL537" s="8"/>
      <c r="AM537" s="8"/>
      <c r="AN537" s="8"/>
      <c r="AO537" s="8"/>
      <c r="AP537" s="8"/>
      <c r="AQ537" s="8"/>
      <c r="AR537" s="8"/>
      <c r="AS537" s="8"/>
      <c r="AT537" s="8"/>
      <c r="AU537" s="8"/>
      <c r="AV537" s="8"/>
      <c r="AW537" s="8"/>
      <c r="AX537" s="8"/>
      <c r="AY537" s="8"/>
      <c r="AZ537" s="8"/>
      <c r="BA537" s="8"/>
      <c r="BB537" s="8"/>
      <c r="BC537" s="8"/>
      <c r="BD537" s="8"/>
      <c r="BE537" s="8"/>
      <c r="BF537" s="8"/>
      <c r="BG537" s="8"/>
      <c r="BH537" s="8"/>
      <c r="BI537" s="8"/>
      <c r="BJ537" s="8"/>
      <c r="BK537" s="8"/>
      <c r="BL537" s="8"/>
      <c r="BM537" s="8"/>
      <c r="BN537" s="8"/>
      <c r="BO537" s="8"/>
      <c r="BP537" s="8"/>
      <c r="BQ537" s="8"/>
      <c r="BR537" s="8"/>
      <c r="BS537" s="8"/>
      <c r="BT537" s="8"/>
      <c r="BU537" s="8"/>
      <c r="BV537" s="8"/>
      <c r="BW537" s="8"/>
      <c r="BX537" s="8"/>
      <c r="BY537" s="8"/>
      <c r="BZ537" s="8"/>
      <c r="CA537" s="8"/>
      <c r="CB537" s="8"/>
      <c r="CC537" s="8"/>
      <c r="CD537" s="8"/>
      <c r="CE537" s="8"/>
      <c r="CF537" s="8"/>
    </row>
    <row r="538" spans="1:84" ht="15.75" customHeight="1" x14ac:dyDescent="0.25">
      <c r="A538" s="8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27"/>
      <c r="W538" s="27"/>
      <c r="X538" s="27"/>
      <c r="Y538" s="27"/>
      <c r="Z538" s="27"/>
      <c r="AA538" s="8"/>
      <c r="AB538" s="8"/>
      <c r="AC538" s="8"/>
      <c r="AD538" s="8"/>
      <c r="AE538" s="8"/>
      <c r="AF538" s="8"/>
      <c r="AG538" s="8"/>
      <c r="AH538" s="8"/>
      <c r="AI538" s="8"/>
      <c r="AJ538" s="8"/>
      <c r="AK538" s="8"/>
      <c r="AL538" s="8"/>
      <c r="AM538" s="8"/>
      <c r="AN538" s="8"/>
      <c r="AO538" s="8"/>
      <c r="AP538" s="8"/>
      <c r="AQ538" s="8"/>
      <c r="AR538" s="8"/>
      <c r="AS538" s="8"/>
      <c r="AT538" s="8"/>
      <c r="AU538" s="8"/>
      <c r="AV538" s="8"/>
      <c r="AW538" s="8"/>
      <c r="AX538" s="8"/>
      <c r="AY538" s="8"/>
      <c r="AZ538" s="8"/>
      <c r="BA538" s="8"/>
      <c r="BB538" s="8"/>
      <c r="BC538" s="8"/>
      <c r="BD538" s="8"/>
      <c r="BE538" s="8"/>
      <c r="BF538" s="8"/>
      <c r="BG538" s="8"/>
      <c r="BH538" s="8"/>
      <c r="BI538" s="8"/>
      <c r="BJ538" s="8"/>
      <c r="BK538" s="8"/>
      <c r="BL538" s="8"/>
      <c r="BM538" s="8"/>
      <c r="BN538" s="8"/>
      <c r="BO538" s="8"/>
      <c r="BP538" s="8"/>
      <c r="BQ538" s="8"/>
      <c r="BR538" s="8"/>
      <c r="BS538" s="8"/>
      <c r="BT538" s="8"/>
      <c r="BU538" s="8"/>
      <c r="BV538" s="8"/>
      <c r="BW538" s="8"/>
      <c r="BX538" s="8"/>
      <c r="BY538" s="8"/>
      <c r="BZ538" s="8"/>
      <c r="CA538" s="8"/>
      <c r="CB538" s="8"/>
      <c r="CC538" s="8"/>
      <c r="CD538" s="8"/>
      <c r="CE538" s="8"/>
      <c r="CF538" s="8"/>
    </row>
    <row r="539" spans="1:84" ht="15.75" customHeight="1" x14ac:dyDescent="0.25">
      <c r="A539" s="8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27"/>
      <c r="W539" s="27"/>
      <c r="X539" s="27"/>
      <c r="Y539" s="27"/>
      <c r="Z539" s="27"/>
      <c r="AA539" s="8"/>
      <c r="AB539" s="8"/>
      <c r="AC539" s="8"/>
      <c r="AD539" s="8"/>
      <c r="AE539" s="8"/>
      <c r="AF539" s="8"/>
      <c r="AG539" s="8"/>
      <c r="AH539" s="8"/>
      <c r="AI539" s="8"/>
      <c r="AJ539" s="8"/>
      <c r="AK539" s="8"/>
      <c r="AL539" s="8"/>
      <c r="AM539" s="8"/>
      <c r="AN539" s="8"/>
      <c r="AO539" s="8"/>
      <c r="AP539" s="8"/>
      <c r="AQ539" s="8"/>
      <c r="AR539" s="8"/>
      <c r="AS539" s="8"/>
      <c r="AT539" s="8"/>
      <c r="AU539" s="8"/>
      <c r="AV539" s="8"/>
      <c r="AW539" s="8"/>
      <c r="AX539" s="8"/>
      <c r="AY539" s="8"/>
      <c r="AZ539" s="8"/>
      <c r="BA539" s="8"/>
      <c r="BB539" s="8"/>
      <c r="BC539" s="8"/>
      <c r="BD539" s="8"/>
      <c r="BE539" s="8"/>
      <c r="BF539" s="8"/>
      <c r="BG539" s="8"/>
      <c r="BH539" s="8"/>
      <c r="BI539" s="8"/>
      <c r="BJ539" s="8"/>
      <c r="BK539" s="8"/>
      <c r="BL539" s="8"/>
      <c r="BM539" s="8"/>
      <c r="BN539" s="8"/>
      <c r="BO539" s="8"/>
      <c r="BP539" s="8"/>
      <c r="BQ539" s="8"/>
      <c r="BR539" s="8"/>
      <c r="BS539" s="8"/>
      <c r="BT539" s="8"/>
      <c r="BU539" s="8"/>
      <c r="BV539" s="8"/>
      <c r="BW539" s="8"/>
      <c r="BX539" s="8"/>
      <c r="BY539" s="8"/>
      <c r="BZ539" s="8"/>
      <c r="CA539" s="8"/>
      <c r="CB539" s="8"/>
      <c r="CC539" s="8"/>
      <c r="CD539" s="8"/>
      <c r="CE539" s="8"/>
      <c r="CF539" s="8"/>
    </row>
    <row r="540" spans="1:84" ht="15.75" customHeight="1" x14ac:dyDescent="0.25">
      <c r="A540" s="8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27"/>
      <c r="W540" s="27"/>
      <c r="X540" s="27"/>
      <c r="Y540" s="27"/>
      <c r="Z540" s="27"/>
      <c r="AA540" s="8"/>
      <c r="AB540" s="8"/>
      <c r="AC540" s="8"/>
      <c r="AD540" s="8"/>
      <c r="AE540" s="8"/>
      <c r="AF540" s="8"/>
      <c r="AG540" s="8"/>
      <c r="AH540" s="8"/>
      <c r="AI540" s="8"/>
      <c r="AJ540" s="8"/>
      <c r="AK540" s="8"/>
      <c r="AL540" s="8"/>
      <c r="AM540" s="8"/>
      <c r="AN540" s="8"/>
      <c r="AO540" s="8"/>
      <c r="AP540" s="8"/>
      <c r="AQ540" s="8"/>
      <c r="AR540" s="8"/>
      <c r="AS540" s="8"/>
      <c r="AT540" s="8"/>
      <c r="AU540" s="8"/>
      <c r="AV540" s="8"/>
      <c r="AW540" s="8"/>
      <c r="AX540" s="8"/>
      <c r="AY540" s="8"/>
      <c r="AZ540" s="8"/>
      <c r="BA540" s="8"/>
      <c r="BB540" s="8"/>
      <c r="BC540" s="8"/>
      <c r="BD540" s="8"/>
      <c r="BE540" s="8"/>
      <c r="BF540" s="8"/>
      <c r="BG540" s="8"/>
      <c r="BH540" s="8"/>
      <c r="BI540" s="8"/>
      <c r="BJ540" s="8"/>
      <c r="BK540" s="8"/>
      <c r="BL540" s="8"/>
      <c r="BM540" s="8"/>
      <c r="BN540" s="8"/>
      <c r="BO540" s="8"/>
      <c r="BP540" s="8"/>
      <c r="BQ540" s="8"/>
      <c r="BR540" s="8"/>
      <c r="BS540" s="8"/>
      <c r="BT540" s="8"/>
      <c r="BU540" s="8"/>
      <c r="BV540" s="8"/>
      <c r="BW540" s="8"/>
      <c r="BX540" s="8"/>
      <c r="BY540" s="8"/>
      <c r="BZ540" s="8"/>
      <c r="CA540" s="8"/>
      <c r="CB540" s="8"/>
      <c r="CC540" s="8"/>
      <c r="CD540" s="8"/>
      <c r="CE540" s="8"/>
      <c r="CF540" s="8"/>
    </row>
    <row r="541" spans="1:84" ht="15.75" customHeight="1" x14ac:dyDescent="0.25">
      <c r="A541" s="8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27"/>
      <c r="W541" s="27"/>
      <c r="X541" s="27"/>
      <c r="Y541" s="27"/>
      <c r="Z541" s="27"/>
      <c r="AA541" s="8"/>
      <c r="AB541" s="8"/>
      <c r="AC541" s="8"/>
      <c r="AD541" s="8"/>
      <c r="AE541" s="8"/>
      <c r="AF541" s="8"/>
      <c r="AG541" s="8"/>
      <c r="AH541" s="8"/>
      <c r="AI541" s="8"/>
      <c r="AJ541" s="8"/>
      <c r="AK541" s="8"/>
      <c r="AL541" s="8"/>
      <c r="AM541" s="8"/>
      <c r="AN541" s="8"/>
      <c r="AO541" s="8"/>
      <c r="AP541" s="8"/>
      <c r="AQ541" s="8"/>
      <c r="AR541" s="8"/>
      <c r="AS541" s="8"/>
      <c r="AT541" s="8"/>
      <c r="AU541" s="8"/>
      <c r="AV541" s="8"/>
      <c r="AW541" s="8"/>
      <c r="AX541" s="8"/>
      <c r="AY541" s="8"/>
      <c r="AZ541" s="8"/>
      <c r="BA541" s="8"/>
      <c r="BB541" s="8"/>
      <c r="BC541" s="8"/>
      <c r="BD541" s="8"/>
      <c r="BE541" s="8"/>
      <c r="BF541" s="8"/>
      <c r="BG541" s="8"/>
      <c r="BH541" s="8"/>
      <c r="BI541" s="8"/>
      <c r="BJ541" s="8"/>
      <c r="BK541" s="8"/>
      <c r="BL541" s="8"/>
      <c r="BM541" s="8"/>
      <c r="BN541" s="8"/>
      <c r="BO541" s="8"/>
      <c r="BP541" s="8"/>
      <c r="BQ541" s="8"/>
      <c r="BR541" s="8"/>
      <c r="BS541" s="8"/>
      <c r="BT541" s="8"/>
      <c r="BU541" s="8"/>
      <c r="BV541" s="8"/>
      <c r="BW541" s="8"/>
      <c r="BX541" s="8"/>
      <c r="BY541" s="8"/>
      <c r="BZ541" s="8"/>
      <c r="CA541" s="8"/>
      <c r="CB541" s="8"/>
      <c r="CC541" s="8"/>
      <c r="CD541" s="8"/>
      <c r="CE541" s="8"/>
      <c r="CF541" s="8"/>
    </row>
    <row r="542" spans="1:84" ht="15.75" customHeight="1" x14ac:dyDescent="0.25">
      <c r="A542" s="8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27"/>
      <c r="W542" s="27"/>
      <c r="X542" s="27"/>
      <c r="Y542" s="27"/>
      <c r="Z542" s="27"/>
      <c r="AA542" s="8"/>
      <c r="AB542" s="8"/>
      <c r="AC542" s="8"/>
      <c r="AD542" s="8"/>
      <c r="AE542" s="8"/>
      <c r="AF542" s="8"/>
      <c r="AG542" s="8"/>
      <c r="AH542" s="8"/>
      <c r="AI542" s="8"/>
      <c r="AJ542" s="8"/>
      <c r="AK542" s="8"/>
      <c r="AL542" s="8"/>
      <c r="AM542" s="8"/>
      <c r="AN542" s="8"/>
      <c r="AO542" s="8"/>
      <c r="AP542" s="8"/>
      <c r="AQ542" s="8"/>
      <c r="AR542" s="8"/>
      <c r="AS542" s="8"/>
      <c r="AT542" s="8"/>
      <c r="AU542" s="8"/>
      <c r="AV542" s="8"/>
      <c r="AW542" s="8"/>
      <c r="AX542" s="8"/>
      <c r="AY542" s="8"/>
      <c r="AZ542" s="8"/>
      <c r="BA542" s="8"/>
      <c r="BB542" s="8"/>
      <c r="BC542" s="8"/>
      <c r="BD542" s="8"/>
      <c r="BE542" s="8"/>
      <c r="BF542" s="8"/>
      <c r="BG542" s="8"/>
      <c r="BH542" s="8"/>
      <c r="BI542" s="8"/>
      <c r="BJ542" s="8"/>
      <c r="BK542" s="8"/>
      <c r="BL542" s="8"/>
      <c r="BM542" s="8"/>
      <c r="BN542" s="8"/>
      <c r="BO542" s="8"/>
      <c r="BP542" s="8"/>
      <c r="BQ542" s="8"/>
      <c r="BR542" s="8"/>
      <c r="BS542" s="8"/>
      <c r="BT542" s="8"/>
      <c r="BU542" s="8"/>
      <c r="BV542" s="8"/>
      <c r="BW542" s="8"/>
      <c r="BX542" s="8"/>
      <c r="BY542" s="8"/>
      <c r="BZ542" s="8"/>
      <c r="CA542" s="8"/>
      <c r="CB542" s="8"/>
      <c r="CC542" s="8"/>
      <c r="CD542" s="8"/>
      <c r="CE542" s="8"/>
      <c r="CF542" s="8"/>
    </row>
    <row r="543" spans="1:84" ht="15.75" customHeight="1" x14ac:dyDescent="0.25">
      <c r="A543" s="8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27"/>
      <c r="W543" s="27"/>
      <c r="X543" s="27"/>
      <c r="Y543" s="27"/>
      <c r="Z543" s="27"/>
      <c r="AA543" s="8"/>
      <c r="AB543" s="8"/>
      <c r="AC543" s="8"/>
      <c r="AD543" s="8"/>
      <c r="AE543" s="8"/>
      <c r="AF543" s="8"/>
      <c r="AG543" s="8"/>
      <c r="AH543" s="8"/>
      <c r="AI543" s="8"/>
      <c r="AJ543" s="8"/>
      <c r="AK543" s="8"/>
      <c r="AL543" s="8"/>
      <c r="AM543" s="8"/>
      <c r="AN543" s="8"/>
      <c r="AO543" s="8"/>
      <c r="AP543" s="8"/>
      <c r="AQ543" s="8"/>
      <c r="AR543" s="8"/>
      <c r="AS543" s="8"/>
      <c r="AT543" s="8"/>
      <c r="AU543" s="8"/>
      <c r="AV543" s="8"/>
      <c r="AW543" s="8"/>
      <c r="AX543" s="8"/>
      <c r="AY543" s="8"/>
      <c r="AZ543" s="8"/>
      <c r="BA543" s="8"/>
      <c r="BB543" s="8"/>
      <c r="BC543" s="8"/>
      <c r="BD543" s="8"/>
      <c r="BE543" s="8"/>
      <c r="BF543" s="8"/>
      <c r="BG543" s="8"/>
      <c r="BH543" s="8"/>
      <c r="BI543" s="8"/>
      <c r="BJ543" s="8"/>
      <c r="BK543" s="8"/>
      <c r="BL543" s="8"/>
      <c r="BM543" s="8"/>
      <c r="BN543" s="8"/>
      <c r="BO543" s="8"/>
      <c r="BP543" s="8"/>
      <c r="BQ543" s="8"/>
      <c r="BR543" s="8"/>
      <c r="BS543" s="8"/>
      <c r="BT543" s="8"/>
      <c r="BU543" s="8"/>
      <c r="BV543" s="8"/>
      <c r="BW543" s="8"/>
      <c r="BX543" s="8"/>
      <c r="BY543" s="8"/>
      <c r="BZ543" s="8"/>
      <c r="CA543" s="8"/>
      <c r="CB543" s="8"/>
      <c r="CC543" s="8"/>
      <c r="CD543" s="8"/>
      <c r="CE543" s="8"/>
      <c r="CF543" s="8"/>
    </row>
    <row r="544" spans="1:84" ht="15.75" customHeight="1" x14ac:dyDescent="0.25">
      <c r="A544" s="8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27"/>
      <c r="W544" s="27"/>
      <c r="X544" s="27"/>
      <c r="Y544" s="27"/>
      <c r="Z544" s="27"/>
      <c r="AA544" s="8"/>
      <c r="AB544" s="8"/>
      <c r="AC544" s="8"/>
      <c r="AD544" s="8"/>
      <c r="AE544" s="8"/>
      <c r="AF544" s="8"/>
      <c r="AG544" s="8"/>
      <c r="AH544" s="8"/>
      <c r="AI544" s="8"/>
      <c r="AJ544" s="8"/>
      <c r="AK544" s="8"/>
      <c r="AL544" s="8"/>
      <c r="AM544" s="8"/>
      <c r="AN544" s="8"/>
      <c r="AO544" s="8"/>
      <c r="AP544" s="8"/>
      <c r="AQ544" s="8"/>
      <c r="AR544" s="8"/>
      <c r="AS544" s="8"/>
      <c r="AT544" s="8"/>
      <c r="AU544" s="8"/>
      <c r="AV544" s="8"/>
      <c r="AW544" s="8"/>
      <c r="AX544" s="8"/>
      <c r="AY544" s="8"/>
      <c r="AZ544" s="8"/>
      <c r="BA544" s="8"/>
      <c r="BB544" s="8"/>
      <c r="BC544" s="8"/>
      <c r="BD544" s="8"/>
      <c r="BE544" s="8"/>
      <c r="BF544" s="8"/>
      <c r="BG544" s="8"/>
      <c r="BH544" s="8"/>
      <c r="BI544" s="8"/>
      <c r="BJ544" s="8"/>
      <c r="BK544" s="8"/>
      <c r="BL544" s="8"/>
      <c r="BM544" s="8"/>
      <c r="BN544" s="8"/>
      <c r="BO544" s="8"/>
      <c r="BP544" s="8"/>
      <c r="BQ544" s="8"/>
      <c r="BR544" s="8"/>
      <c r="BS544" s="8"/>
      <c r="BT544" s="8"/>
      <c r="BU544" s="8"/>
      <c r="BV544" s="8"/>
      <c r="BW544" s="8"/>
      <c r="BX544" s="8"/>
      <c r="BY544" s="8"/>
      <c r="BZ544" s="8"/>
      <c r="CA544" s="8"/>
      <c r="CB544" s="8"/>
      <c r="CC544" s="8"/>
      <c r="CD544" s="8"/>
      <c r="CE544" s="8"/>
      <c r="CF544" s="8"/>
    </row>
    <row r="545" spans="1:84" ht="15.75" customHeight="1" x14ac:dyDescent="0.25">
      <c r="A545" s="8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27"/>
      <c r="W545" s="27"/>
      <c r="X545" s="27"/>
      <c r="Y545" s="27"/>
      <c r="Z545" s="27"/>
      <c r="AA545" s="8"/>
      <c r="AB545" s="8"/>
      <c r="AC545" s="8"/>
      <c r="AD545" s="8"/>
      <c r="AE545" s="8"/>
      <c r="AF545" s="8"/>
      <c r="AG545" s="8"/>
      <c r="AH545" s="8"/>
      <c r="AI545" s="8"/>
      <c r="AJ545" s="8"/>
      <c r="AK545" s="8"/>
      <c r="AL545" s="8"/>
      <c r="AM545" s="8"/>
      <c r="AN545" s="8"/>
      <c r="AO545" s="8"/>
      <c r="AP545" s="8"/>
      <c r="AQ545" s="8"/>
      <c r="AR545" s="8"/>
      <c r="AS545" s="8"/>
      <c r="AT545" s="8"/>
      <c r="AU545" s="8"/>
      <c r="AV545" s="8"/>
      <c r="AW545" s="8"/>
      <c r="AX545" s="8"/>
      <c r="AY545" s="8"/>
      <c r="AZ545" s="8"/>
      <c r="BA545" s="8"/>
      <c r="BB545" s="8"/>
      <c r="BC545" s="8"/>
      <c r="BD545" s="8"/>
      <c r="BE545" s="8"/>
      <c r="BF545" s="8"/>
      <c r="BG545" s="8"/>
      <c r="BH545" s="8"/>
      <c r="BI545" s="8"/>
      <c r="BJ545" s="8"/>
      <c r="BK545" s="8"/>
      <c r="BL545" s="8"/>
      <c r="BM545" s="8"/>
      <c r="BN545" s="8"/>
      <c r="BO545" s="8"/>
      <c r="BP545" s="8"/>
      <c r="BQ545" s="8"/>
      <c r="BR545" s="8"/>
      <c r="BS545" s="8"/>
      <c r="BT545" s="8"/>
      <c r="BU545" s="8"/>
      <c r="BV545" s="8"/>
      <c r="BW545" s="8"/>
      <c r="BX545" s="8"/>
      <c r="BY545" s="8"/>
      <c r="BZ545" s="8"/>
      <c r="CA545" s="8"/>
      <c r="CB545" s="8"/>
      <c r="CC545" s="8"/>
      <c r="CD545" s="8"/>
      <c r="CE545" s="8"/>
      <c r="CF545" s="8"/>
    </row>
    <row r="546" spans="1:84" ht="15.75" customHeight="1" x14ac:dyDescent="0.25">
      <c r="A546" s="8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27"/>
      <c r="W546" s="27"/>
      <c r="X546" s="27"/>
      <c r="Y546" s="27"/>
      <c r="Z546" s="27"/>
      <c r="AA546" s="8"/>
      <c r="AB546" s="8"/>
      <c r="AC546" s="8"/>
      <c r="AD546" s="8"/>
      <c r="AE546" s="8"/>
      <c r="AF546" s="8"/>
      <c r="AG546" s="8"/>
      <c r="AH546" s="8"/>
      <c r="AI546" s="8"/>
      <c r="AJ546" s="8"/>
      <c r="AK546" s="8"/>
      <c r="AL546" s="8"/>
      <c r="AM546" s="8"/>
      <c r="AN546" s="8"/>
      <c r="AO546" s="8"/>
      <c r="AP546" s="8"/>
      <c r="AQ546" s="8"/>
      <c r="AR546" s="8"/>
      <c r="AS546" s="8"/>
      <c r="AT546" s="8"/>
      <c r="AU546" s="8"/>
      <c r="AV546" s="8"/>
      <c r="AW546" s="8"/>
      <c r="AX546" s="8"/>
      <c r="AY546" s="8"/>
      <c r="AZ546" s="8"/>
      <c r="BA546" s="8"/>
      <c r="BB546" s="8"/>
      <c r="BC546" s="8"/>
      <c r="BD546" s="8"/>
      <c r="BE546" s="8"/>
      <c r="BF546" s="8"/>
      <c r="BG546" s="8"/>
      <c r="BH546" s="8"/>
      <c r="BI546" s="8"/>
      <c r="BJ546" s="8"/>
      <c r="BK546" s="8"/>
      <c r="BL546" s="8"/>
      <c r="BM546" s="8"/>
      <c r="BN546" s="8"/>
      <c r="BO546" s="8"/>
      <c r="BP546" s="8"/>
      <c r="BQ546" s="8"/>
      <c r="BR546" s="8"/>
      <c r="BS546" s="8"/>
      <c r="BT546" s="8"/>
      <c r="BU546" s="8"/>
      <c r="BV546" s="8"/>
      <c r="BW546" s="8"/>
      <c r="BX546" s="8"/>
      <c r="BY546" s="8"/>
      <c r="BZ546" s="8"/>
      <c r="CA546" s="8"/>
      <c r="CB546" s="8"/>
      <c r="CC546" s="8"/>
      <c r="CD546" s="8"/>
      <c r="CE546" s="8"/>
      <c r="CF546" s="8"/>
    </row>
    <row r="547" spans="1:84" ht="15.75" customHeight="1" x14ac:dyDescent="0.25">
      <c r="A547" s="8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27"/>
      <c r="W547" s="27"/>
      <c r="X547" s="27"/>
      <c r="Y547" s="27"/>
      <c r="Z547" s="27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8"/>
      <c r="AM547" s="8"/>
      <c r="AN547" s="8"/>
      <c r="AO547" s="8"/>
      <c r="AP547" s="8"/>
      <c r="AQ547" s="8"/>
      <c r="AR547" s="8"/>
      <c r="AS547" s="8"/>
      <c r="AT547" s="8"/>
      <c r="AU547" s="8"/>
      <c r="AV547" s="8"/>
      <c r="AW547" s="8"/>
      <c r="AX547" s="8"/>
      <c r="AY547" s="8"/>
      <c r="AZ547" s="8"/>
      <c r="BA547" s="8"/>
      <c r="BB547" s="8"/>
      <c r="BC547" s="8"/>
      <c r="BD547" s="8"/>
      <c r="BE547" s="8"/>
      <c r="BF547" s="8"/>
      <c r="BG547" s="8"/>
      <c r="BH547" s="8"/>
      <c r="BI547" s="8"/>
      <c r="BJ547" s="8"/>
      <c r="BK547" s="8"/>
      <c r="BL547" s="8"/>
      <c r="BM547" s="8"/>
      <c r="BN547" s="8"/>
      <c r="BO547" s="8"/>
      <c r="BP547" s="8"/>
      <c r="BQ547" s="8"/>
      <c r="BR547" s="8"/>
      <c r="BS547" s="8"/>
      <c r="BT547" s="8"/>
      <c r="BU547" s="8"/>
      <c r="BV547" s="8"/>
      <c r="BW547" s="8"/>
      <c r="BX547" s="8"/>
      <c r="BY547" s="8"/>
      <c r="BZ547" s="8"/>
      <c r="CA547" s="8"/>
      <c r="CB547" s="8"/>
      <c r="CC547" s="8"/>
      <c r="CD547" s="8"/>
      <c r="CE547" s="8"/>
      <c r="CF547" s="8"/>
    </row>
    <row r="548" spans="1:84" ht="15.75" customHeight="1" x14ac:dyDescent="0.25">
      <c r="A548" s="8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27"/>
      <c r="W548" s="27"/>
      <c r="X548" s="27"/>
      <c r="Y548" s="27"/>
      <c r="Z548" s="27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  <c r="AN548" s="8"/>
      <c r="AO548" s="8"/>
      <c r="AP548" s="8"/>
      <c r="AQ548" s="8"/>
      <c r="AR548" s="8"/>
      <c r="AS548" s="8"/>
      <c r="AT548" s="8"/>
      <c r="AU548" s="8"/>
      <c r="AV548" s="8"/>
      <c r="AW548" s="8"/>
      <c r="AX548" s="8"/>
      <c r="AY548" s="8"/>
      <c r="AZ548" s="8"/>
      <c r="BA548" s="8"/>
      <c r="BB548" s="8"/>
      <c r="BC548" s="8"/>
      <c r="BD548" s="8"/>
      <c r="BE548" s="8"/>
      <c r="BF548" s="8"/>
      <c r="BG548" s="8"/>
      <c r="BH548" s="8"/>
      <c r="BI548" s="8"/>
      <c r="BJ548" s="8"/>
      <c r="BK548" s="8"/>
      <c r="BL548" s="8"/>
      <c r="BM548" s="8"/>
      <c r="BN548" s="8"/>
      <c r="BO548" s="8"/>
      <c r="BP548" s="8"/>
      <c r="BQ548" s="8"/>
      <c r="BR548" s="8"/>
      <c r="BS548" s="8"/>
      <c r="BT548" s="8"/>
      <c r="BU548" s="8"/>
      <c r="BV548" s="8"/>
      <c r="BW548" s="8"/>
      <c r="BX548" s="8"/>
      <c r="BY548" s="8"/>
      <c r="BZ548" s="8"/>
      <c r="CA548" s="8"/>
      <c r="CB548" s="8"/>
      <c r="CC548" s="8"/>
      <c r="CD548" s="8"/>
      <c r="CE548" s="8"/>
      <c r="CF548" s="8"/>
    </row>
    <row r="549" spans="1:84" ht="15.75" customHeight="1" x14ac:dyDescent="0.25">
      <c r="A549" s="8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27"/>
      <c r="W549" s="27"/>
      <c r="X549" s="27"/>
      <c r="Y549" s="27"/>
      <c r="Z549" s="27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  <c r="AN549" s="8"/>
      <c r="AO549" s="8"/>
      <c r="AP549" s="8"/>
      <c r="AQ549" s="8"/>
      <c r="AR549" s="8"/>
      <c r="AS549" s="8"/>
      <c r="AT549" s="8"/>
      <c r="AU549" s="8"/>
      <c r="AV549" s="8"/>
      <c r="AW549" s="8"/>
      <c r="AX549" s="8"/>
      <c r="AY549" s="8"/>
      <c r="AZ549" s="8"/>
      <c r="BA549" s="8"/>
      <c r="BB549" s="8"/>
      <c r="BC549" s="8"/>
      <c r="BD549" s="8"/>
      <c r="BE549" s="8"/>
      <c r="BF549" s="8"/>
      <c r="BG549" s="8"/>
      <c r="BH549" s="8"/>
      <c r="BI549" s="8"/>
      <c r="BJ549" s="8"/>
      <c r="BK549" s="8"/>
      <c r="BL549" s="8"/>
      <c r="BM549" s="8"/>
      <c r="BN549" s="8"/>
      <c r="BO549" s="8"/>
      <c r="BP549" s="8"/>
      <c r="BQ549" s="8"/>
      <c r="BR549" s="8"/>
      <c r="BS549" s="8"/>
      <c r="BT549" s="8"/>
      <c r="BU549" s="8"/>
      <c r="BV549" s="8"/>
      <c r="BW549" s="8"/>
      <c r="BX549" s="8"/>
      <c r="BY549" s="8"/>
      <c r="BZ549" s="8"/>
      <c r="CA549" s="8"/>
      <c r="CB549" s="8"/>
      <c r="CC549" s="8"/>
      <c r="CD549" s="8"/>
      <c r="CE549" s="8"/>
      <c r="CF549" s="8"/>
    </row>
    <row r="550" spans="1:84" ht="15.75" customHeight="1" x14ac:dyDescent="0.25">
      <c r="A550" s="8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27"/>
      <c r="W550" s="27"/>
      <c r="X550" s="27"/>
      <c r="Y550" s="27"/>
      <c r="Z550" s="27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8"/>
      <c r="AQ550" s="8"/>
      <c r="AR550" s="8"/>
      <c r="AS550" s="8"/>
      <c r="AT550" s="8"/>
      <c r="AU550" s="8"/>
      <c r="AV550" s="8"/>
      <c r="AW550" s="8"/>
      <c r="AX550" s="8"/>
      <c r="AY550" s="8"/>
      <c r="AZ550" s="8"/>
      <c r="BA550" s="8"/>
      <c r="BB550" s="8"/>
      <c r="BC550" s="8"/>
      <c r="BD550" s="8"/>
      <c r="BE550" s="8"/>
      <c r="BF550" s="8"/>
      <c r="BG550" s="8"/>
      <c r="BH550" s="8"/>
      <c r="BI550" s="8"/>
      <c r="BJ550" s="8"/>
      <c r="BK550" s="8"/>
      <c r="BL550" s="8"/>
      <c r="BM550" s="8"/>
      <c r="BN550" s="8"/>
      <c r="BO550" s="8"/>
      <c r="BP550" s="8"/>
      <c r="BQ550" s="8"/>
      <c r="BR550" s="8"/>
      <c r="BS550" s="8"/>
      <c r="BT550" s="8"/>
      <c r="BU550" s="8"/>
      <c r="BV550" s="8"/>
      <c r="BW550" s="8"/>
      <c r="BX550" s="8"/>
      <c r="BY550" s="8"/>
      <c r="BZ550" s="8"/>
      <c r="CA550" s="8"/>
      <c r="CB550" s="8"/>
      <c r="CC550" s="8"/>
      <c r="CD550" s="8"/>
      <c r="CE550" s="8"/>
      <c r="CF550" s="8"/>
    </row>
    <row r="551" spans="1:84" ht="15.75" customHeight="1" x14ac:dyDescent="0.25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27"/>
      <c r="W551" s="27"/>
      <c r="X551" s="27"/>
      <c r="Y551" s="27"/>
      <c r="Z551" s="27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8"/>
      <c r="AQ551" s="8"/>
      <c r="AR551" s="8"/>
      <c r="AS551" s="8"/>
      <c r="AT551" s="8"/>
      <c r="AU551" s="8"/>
      <c r="AV551" s="8"/>
      <c r="AW551" s="8"/>
      <c r="AX551" s="8"/>
      <c r="AY551" s="8"/>
      <c r="AZ551" s="8"/>
      <c r="BA551" s="8"/>
      <c r="BB551" s="8"/>
      <c r="BC551" s="8"/>
      <c r="BD551" s="8"/>
      <c r="BE551" s="8"/>
      <c r="BF551" s="8"/>
      <c r="BG551" s="8"/>
      <c r="BH551" s="8"/>
      <c r="BI551" s="8"/>
      <c r="BJ551" s="8"/>
      <c r="BK551" s="8"/>
      <c r="BL551" s="8"/>
      <c r="BM551" s="8"/>
      <c r="BN551" s="8"/>
      <c r="BO551" s="8"/>
      <c r="BP551" s="8"/>
      <c r="BQ551" s="8"/>
      <c r="BR551" s="8"/>
      <c r="BS551" s="8"/>
      <c r="BT551" s="8"/>
      <c r="BU551" s="8"/>
      <c r="BV551" s="8"/>
      <c r="BW551" s="8"/>
      <c r="BX551" s="8"/>
      <c r="BY551" s="8"/>
      <c r="BZ551" s="8"/>
      <c r="CA551" s="8"/>
      <c r="CB551" s="8"/>
      <c r="CC551" s="8"/>
      <c r="CD551" s="8"/>
      <c r="CE551" s="8"/>
      <c r="CF551" s="8"/>
    </row>
    <row r="552" spans="1:84" ht="15.75" customHeight="1" x14ac:dyDescent="0.25">
      <c r="A552" s="8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27"/>
      <c r="W552" s="27"/>
      <c r="X552" s="27"/>
      <c r="Y552" s="27"/>
      <c r="Z552" s="27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  <c r="AQ552" s="8"/>
      <c r="AR552" s="8"/>
      <c r="AS552" s="8"/>
      <c r="AT552" s="8"/>
      <c r="AU552" s="8"/>
      <c r="AV552" s="8"/>
      <c r="AW552" s="8"/>
      <c r="AX552" s="8"/>
      <c r="AY552" s="8"/>
      <c r="AZ552" s="8"/>
      <c r="BA552" s="8"/>
      <c r="BB552" s="8"/>
      <c r="BC552" s="8"/>
      <c r="BD552" s="8"/>
      <c r="BE552" s="8"/>
      <c r="BF552" s="8"/>
      <c r="BG552" s="8"/>
      <c r="BH552" s="8"/>
      <c r="BI552" s="8"/>
      <c r="BJ552" s="8"/>
      <c r="BK552" s="8"/>
      <c r="BL552" s="8"/>
      <c r="BM552" s="8"/>
      <c r="BN552" s="8"/>
      <c r="BO552" s="8"/>
      <c r="BP552" s="8"/>
      <c r="BQ552" s="8"/>
      <c r="BR552" s="8"/>
      <c r="BS552" s="8"/>
      <c r="BT552" s="8"/>
      <c r="BU552" s="8"/>
      <c r="BV552" s="8"/>
      <c r="BW552" s="8"/>
      <c r="BX552" s="8"/>
      <c r="BY552" s="8"/>
      <c r="BZ552" s="8"/>
      <c r="CA552" s="8"/>
      <c r="CB552" s="8"/>
      <c r="CC552" s="8"/>
      <c r="CD552" s="8"/>
      <c r="CE552" s="8"/>
      <c r="CF552" s="8"/>
    </row>
    <row r="553" spans="1:84" ht="15.75" customHeight="1" x14ac:dyDescent="0.25">
      <c r="A553" s="8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27"/>
      <c r="W553" s="27"/>
      <c r="X553" s="27"/>
      <c r="Y553" s="27"/>
      <c r="Z553" s="27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  <c r="AQ553" s="8"/>
      <c r="AR553" s="8"/>
      <c r="AS553" s="8"/>
      <c r="AT553" s="8"/>
      <c r="AU553" s="8"/>
      <c r="AV553" s="8"/>
      <c r="AW553" s="8"/>
      <c r="AX553" s="8"/>
      <c r="AY553" s="8"/>
      <c r="AZ553" s="8"/>
      <c r="BA553" s="8"/>
      <c r="BB553" s="8"/>
      <c r="BC553" s="8"/>
      <c r="BD553" s="8"/>
      <c r="BE553" s="8"/>
      <c r="BF553" s="8"/>
      <c r="BG553" s="8"/>
      <c r="BH553" s="8"/>
      <c r="BI553" s="8"/>
      <c r="BJ553" s="8"/>
      <c r="BK553" s="8"/>
      <c r="BL553" s="8"/>
      <c r="BM553" s="8"/>
      <c r="BN553" s="8"/>
      <c r="BO553" s="8"/>
      <c r="BP553" s="8"/>
      <c r="BQ553" s="8"/>
      <c r="BR553" s="8"/>
      <c r="BS553" s="8"/>
      <c r="BT553" s="8"/>
      <c r="BU553" s="8"/>
      <c r="BV553" s="8"/>
      <c r="BW553" s="8"/>
      <c r="BX553" s="8"/>
      <c r="BY553" s="8"/>
      <c r="BZ553" s="8"/>
      <c r="CA553" s="8"/>
      <c r="CB553" s="8"/>
      <c r="CC553" s="8"/>
      <c r="CD553" s="8"/>
      <c r="CE553" s="8"/>
      <c r="CF553" s="8"/>
    </row>
    <row r="554" spans="1:84" ht="15.75" customHeight="1" x14ac:dyDescent="0.25">
      <c r="A554" s="8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27"/>
      <c r="W554" s="27"/>
      <c r="X554" s="27"/>
      <c r="Y554" s="27"/>
      <c r="Z554" s="27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  <c r="AN554" s="8"/>
      <c r="AO554" s="8"/>
      <c r="AP554" s="8"/>
      <c r="AQ554" s="8"/>
      <c r="AR554" s="8"/>
      <c r="AS554" s="8"/>
      <c r="AT554" s="8"/>
      <c r="AU554" s="8"/>
      <c r="AV554" s="8"/>
      <c r="AW554" s="8"/>
      <c r="AX554" s="8"/>
      <c r="AY554" s="8"/>
      <c r="AZ554" s="8"/>
      <c r="BA554" s="8"/>
      <c r="BB554" s="8"/>
      <c r="BC554" s="8"/>
      <c r="BD554" s="8"/>
      <c r="BE554" s="8"/>
      <c r="BF554" s="8"/>
      <c r="BG554" s="8"/>
      <c r="BH554" s="8"/>
      <c r="BI554" s="8"/>
      <c r="BJ554" s="8"/>
      <c r="BK554" s="8"/>
      <c r="BL554" s="8"/>
      <c r="BM554" s="8"/>
      <c r="BN554" s="8"/>
      <c r="BO554" s="8"/>
      <c r="BP554" s="8"/>
      <c r="BQ554" s="8"/>
      <c r="BR554" s="8"/>
      <c r="BS554" s="8"/>
      <c r="BT554" s="8"/>
      <c r="BU554" s="8"/>
      <c r="BV554" s="8"/>
      <c r="BW554" s="8"/>
      <c r="BX554" s="8"/>
      <c r="BY554" s="8"/>
      <c r="BZ554" s="8"/>
      <c r="CA554" s="8"/>
      <c r="CB554" s="8"/>
      <c r="CC554" s="8"/>
      <c r="CD554" s="8"/>
      <c r="CE554" s="8"/>
      <c r="CF554" s="8"/>
    </row>
    <row r="555" spans="1:84" ht="15.75" customHeight="1" x14ac:dyDescent="0.25">
      <c r="A555" s="8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27"/>
      <c r="W555" s="27"/>
      <c r="X555" s="27"/>
      <c r="Y555" s="27"/>
      <c r="Z555" s="27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  <c r="AN555" s="8"/>
      <c r="AO555" s="8"/>
      <c r="AP555" s="8"/>
      <c r="AQ555" s="8"/>
      <c r="AR555" s="8"/>
      <c r="AS555" s="8"/>
      <c r="AT555" s="8"/>
      <c r="AU555" s="8"/>
      <c r="AV555" s="8"/>
      <c r="AW555" s="8"/>
      <c r="AX555" s="8"/>
      <c r="AY555" s="8"/>
      <c r="AZ555" s="8"/>
      <c r="BA555" s="8"/>
      <c r="BB555" s="8"/>
      <c r="BC555" s="8"/>
      <c r="BD555" s="8"/>
      <c r="BE555" s="8"/>
      <c r="BF555" s="8"/>
      <c r="BG555" s="8"/>
      <c r="BH555" s="8"/>
      <c r="BI555" s="8"/>
      <c r="BJ555" s="8"/>
      <c r="BK555" s="8"/>
      <c r="BL555" s="8"/>
      <c r="BM555" s="8"/>
      <c r="BN555" s="8"/>
      <c r="BO555" s="8"/>
      <c r="BP555" s="8"/>
      <c r="BQ555" s="8"/>
      <c r="BR555" s="8"/>
      <c r="BS555" s="8"/>
      <c r="BT555" s="8"/>
      <c r="BU555" s="8"/>
      <c r="BV555" s="8"/>
      <c r="BW555" s="8"/>
      <c r="BX555" s="8"/>
      <c r="BY555" s="8"/>
      <c r="BZ555" s="8"/>
      <c r="CA555" s="8"/>
      <c r="CB555" s="8"/>
      <c r="CC555" s="8"/>
      <c r="CD555" s="8"/>
      <c r="CE555" s="8"/>
      <c r="CF555" s="8"/>
    </row>
    <row r="556" spans="1:84" ht="15.75" customHeight="1" x14ac:dyDescent="0.25">
      <c r="A556" s="8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27"/>
      <c r="W556" s="27"/>
      <c r="X556" s="27"/>
      <c r="Y556" s="27"/>
      <c r="Z556" s="27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  <c r="AL556" s="8"/>
      <c r="AM556" s="8"/>
      <c r="AN556" s="8"/>
      <c r="AO556" s="8"/>
      <c r="AP556" s="8"/>
      <c r="AQ556" s="8"/>
      <c r="AR556" s="8"/>
      <c r="AS556" s="8"/>
      <c r="AT556" s="8"/>
      <c r="AU556" s="8"/>
      <c r="AV556" s="8"/>
      <c r="AW556" s="8"/>
      <c r="AX556" s="8"/>
      <c r="AY556" s="8"/>
      <c r="AZ556" s="8"/>
      <c r="BA556" s="8"/>
      <c r="BB556" s="8"/>
      <c r="BC556" s="8"/>
      <c r="BD556" s="8"/>
      <c r="BE556" s="8"/>
      <c r="BF556" s="8"/>
      <c r="BG556" s="8"/>
      <c r="BH556" s="8"/>
      <c r="BI556" s="8"/>
      <c r="BJ556" s="8"/>
      <c r="BK556" s="8"/>
      <c r="BL556" s="8"/>
      <c r="BM556" s="8"/>
      <c r="BN556" s="8"/>
      <c r="BO556" s="8"/>
      <c r="BP556" s="8"/>
      <c r="BQ556" s="8"/>
      <c r="BR556" s="8"/>
      <c r="BS556" s="8"/>
      <c r="BT556" s="8"/>
      <c r="BU556" s="8"/>
      <c r="BV556" s="8"/>
      <c r="BW556" s="8"/>
      <c r="BX556" s="8"/>
      <c r="BY556" s="8"/>
      <c r="BZ556" s="8"/>
      <c r="CA556" s="8"/>
      <c r="CB556" s="8"/>
      <c r="CC556" s="8"/>
      <c r="CD556" s="8"/>
      <c r="CE556" s="8"/>
      <c r="CF556" s="8"/>
    </row>
    <row r="557" spans="1:84" ht="15.75" customHeight="1" x14ac:dyDescent="0.25">
      <c r="A557" s="8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27"/>
      <c r="W557" s="27"/>
      <c r="X557" s="27"/>
      <c r="Y557" s="27"/>
      <c r="Z557" s="27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  <c r="AL557" s="8"/>
      <c r="AM557" s="8"/>
      <c r="AN557" s="8"/>
      <c r="AO557" s="8"/>
      <c r="AP557" s="8"/>
      <c r="AQ557" s="8"/>
      <c r="AR557" s="8"/>
      <c r="AS557" s="8"/>
      <c r="AT557" s="8"/>
      <c r="AU557" s="8"/>
      <c r="AV557" s="8"/>
      <c r="AW557" s="8"/>
      <c r="AX557" s="8"/>
      <c r="AY557" s="8"/>
      <c r="AZ557" s="8"/>
      <c r="BA557" s="8"/>
      <c r="BB557" s="8"/>
      <c r="BC557" s="8"/>
      <c r="BD557" s="8"/>
      <c r="BE557" s="8"/>
      <c r="BF557" s="8"/>
      <c r="BG557" s="8"/>
      <c r="BH557" s="8"/>
      <c r="BI557" s="8"/>
      <c r="BJ557" s="8"/>
      <c r="BK557" s="8"/>
      <c r="BL557" s="8"/>
      <c r="BM557" s="8"/>
      <c r="BN557" s="8"/>
      <c r="BO557" s="8"/>
      <c r="BP557" s="8"/>
      <c r="BQ557" s="8"/>
      <c r="BR557" s="8"/>
      <c r="BS557" s="8"/>
      <c r="BT557" s="8"/>
      <c r="BU557" s="8"/>
      <c r="BV557" s="8"/>
      <c r="BW557" s="8"/>
      <c r="BX557" s="8"/>
      <c r="BY557" s="8"/>
      <c r="BZ557" s="8"/>
      <c r="CA557" s="8"/>
      <c r="CB557" s="8"/>
      <c r="CC557" s="8"/>
      <c r="CD557" s="8"/>
      <c r="CE557" s="8"/>
      <c r="CF557" s="8"/>
    </row>
    <row r="558" spans="1:84" ht="15.75" customHeight="1" x14ac:dyDescent="0.25">
      <c r="A558" s="8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27"/>
      <c r="W558" s="27"/>
      <c r="X558" s="27"/>
      <c r="Y558" s="27"/>
      <c r="Z558" s="27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  <c r="AL558" s="8"/>
      <c r="AM558" s="8"/>
      <c r="AN558" s="8"/>
      <c r="AO558" s="8"/>
      <c r="AP558" s="8"/>
      <c r="AQ558" s="8"/>
      <c r="AR558" s="8"/>
      <c r="AS558" s="8"/>
      <c r="AT558" s="8"/>
      <c r="AU558" s="8"/>
      <c r="AV558" s="8"/>
      <c r="AW558" s="8"/>
      <c r="AX558" s="8"/>
      <c r="AY558" s="8"/>
      <c r="AZ558" s="8"/>
      <c r="BA558" s="8"/>
      <c r="BB558" s="8"/>
      <c r="BC558" s="8"/>
      <c r="BD558" s="8"/>
      <c r="BE558" s="8"/>
      <c r="BF558" s="8"/>
      <c r="BG558" s="8"/>
      <c r="BH558" s="8"/>
      <c r="BI558" s="8"/>
      <c r="BJ558" s="8"/>
      <c r="BK558" s="8"/>
      <c r="BL558" s="8"/>
      <c r="BM558" s="8"/>
      <c r="BN558" s="8"/>
      <c r="BO558" s="8"/>
      <c r="BP558" s="8"/>
      <c r="BQ558" s="8"/>
      <c r="BR558" s="8"/>
      <c r="BS558" s="8"/>
      <c r="BT558" s="8"/>
      <c r="BU558" s="8"/>
      <c r="BV558" s="8"/>
      <c r="BW558" s="8"/>
      <c r="BX558" s="8"/>
      <c r="BY558" s="8"/>
      <c r="BZ558" s="8"/>
      <c r="CA558" s="8"/>
      <c r="CB558" s="8"/>
      <c r="CC558" s="8"/>
      <c r="CD558" s="8"/>
      <c r="CE558" s="8"/>
      <c r="CF558" s="8"/>
    </row>
    <row r="559" spans="1:84" ht="15.75" customHeight="1" x14ac:dyDescent="0.25">
      <c r="A559" s="8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27"/>
      <c r="W559" s="27"/>
      <c r="X559" s="27"/>
      <c r="Y559" s="27"/>
      <c r="Z559" s="27"/>
      <c r="AA559" s="8"/>
      <c r="AB559" s="8"/>
      <c r="AC559" s="8"/>
      <c r="AD559" s="8"/>
      <c r="AE559" s="8"/>
      <c r="AF559" s="8"/>
      <c r="AG559" s="8"/>
      <c r="AH559" s="8"/>
      <c r="AI559" s="8"/>
      <c r="AJ559" s="8"/>
      <c r="AK559" s="8"/>
      <c r="AL559" s="8"/>
      <c r="AM559" s="8"/>
      <c r="AN559" s="8"/>
      <c r="AO559" s="8"/>
      <c r="AP559" s="8"/>
      <c r="AQ559" s="8"/>
      <c r="AR559" s="8"/>
      <c r="AS559" s="8"/>
      <c r="AT559" s="8"/>
      <c r="AU559" s="8"/>
      <c r="AV559" s="8"/>
      <c r="AW559" s="8"/>
      <c r="AX559" s="8"/>
      <c r="AY559" s="8"/>
      <c r="AZ559" s="8"/>
      <c r="BA559" s="8"/>
      <c r="BB559" s="8"/>
      <c r="BC559" s="8"/>
      <c r="BD559" s="8"/>
      <c r="BE559" s="8"/>
      <c r="BF559" s="8"/>
      <c r="BG559" s="8"/>
      <c r="BH559" s="8"/>
      <c r="BI559" s="8"/>
      <c r="BJ559" s="8"/>
      <c r="BK559" s="8"/>
      <c r="BL559" s="8"/>
      <c r="BM559" s="8"/>
      <c r="BN559" s="8"/>
      <c r="BO559" s="8"/>
      <c r="BP559" s="8"/>
      <c r="BQ559" s="8"/>
      <c r="BR559" s="8"/>
      <c r="BS559" s="8"/>
      <c r="BT559" s="8"/>
      <c r="BU559" s="8"/>
      <c r="BV559" s="8"/>
      <c r="BW559" s="8"/>
      <c r="BX559" s="8"/>
      <c r="BY559" s="8"/>
      <c r="BZ559" s="8"/>
      <c r="CA559" s="8"/>
      <c r="CB559" s="8"/>
      <c r="CC559" s="8"/>
      <c r="CD559" s="8"/>
      <c r="CE559" s="8"/>
      <c r="CF559" s="8"/>
    </row>
    <row r="560" spans="1:84" ht="15.75" customHeight="1" x14ac:dyDescent="0.25">
      <c r="A560" s="8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27"/>
      <c r="W560" s="27"/>
      <c r="X560" s="27"/>
      <c r="Y560" s="27"/>
      <c r="Z560" s="27"/>
      <c r="AA560" s="8"/>
      <c r="AB560" s="8"/>
      <c r="AC560" s="8"/>
      <c r="AD560" s="8"/>
      <c r="AE560" s="8"/>
      <c r="AF560" s="8"/>
      <c r="AG560" s="8"/>
      <c r="AH560" s="8"/>
      <c r="AI560" s="8"/>
      <c r="AJ560" s="8"/>
      <c r="AK560" s="8"/>
      <c r="AL560" s="8"/>
      <c r="AM560" s="8"/>
      <c r="AN560" s="8"/>
      <c r="AO560" s="8"/>
      <c r="AP560" s="8"/>
      <c r="AQ560" s="8"/>
      <c r="AR560" s="8"/>
      <c r="AS560" s="8"/>
      <c r="AT560" s="8"/>
      <c r="AU560" s="8"/>
      <c r="AV560" s="8"/>
      <c r="AW560" s="8"/>
      <c r="AX560" s="8"/>
      <c r="AY560" s="8"/>
      <c r="AZ560" s="8"/>
      <c r="BA560" s="8"/>
      <c r="BB560" s="8"/>
      <c r="BC560" s="8"/>
      <c r="BD560" s="8"/>
      <c r="BE560" s="8"/>
      <c r="BF560" s="8"/>
      <c r="BG560" s="8"/>
      <c r="BH560" s="8"/>
      <c r="BI560" s="8"/>
      <c r="BJ560" s="8"/>
      <c r="BK560" s="8"/>
      <c r="BL560" s="8"/>
      <c r="BM560" s="8"/>
      <c r="BN560" s="8"/>
      <c r="BO560" s="8"/>
      <c r="BP560" s="8"/>
      <c r="BQ560" s="8"/>
      <c r="BR560" s="8"/>
      <c r="BS560" s="8"/>
      <c r="BT560" s="8"/>
      <c r="BU560" s="8"/>
      <c r="BV560" s="8"/>
      <c r="BW560" s="8"/>
      <c r="BX560" s="8"/>
      <c r="BY560" s="8"/>
      <c r="BZ560" s="8"/>
      <c r="CA560" s="8"/>
      <c r="CB560" s="8"/>
      <c r="CC560" s="8"/>
      <c r="CD560" s="8"/>
      <c r="CE560" s="8"/>
      <c r="CF560" s="8"/>
    </row>
    <row r="561" spans="1:84" ht="15.75" customHeight="1" x14ac:dyDescent="0.25">
      <c r="A561" s="8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27"/>
      <c r="W561" s="27"/>
      <c r="X561" s="27"/>
      <c r="Y561" s="27"/>
      <c r="Z561" s="27"/>
      <c r="AA561" s="8"/>
      <c r="AB561" s="8"/>
      <c r="AC561" s="8"/>
      <c r="AD561" s="8"/>
      <c r="AE561" s="8"/>
      <c r="AF561" s="8"/>
      <c r="AG561" s="8"/>
      <c r="AH561" s="8"/>
      <c r="AI561" s="8"/>
      <c r="AJ561" s="8"/>
      <c r="AK561" s="8"/>
      <c r="AL561" s="8"/>
      <c r="AM561" s="8"/>
      <c r="AN561" s="8"/>
      <c r="AO561" s="8"/>
      <c r="AP561" s="8"/>
      <c r="AQ561" s="8"/>
      <c r="AR561" s="8"/>
      <c r="AS561" s="8"/>
      <c r="AT561" s="8"/>
      <c r="AU561" s="8"/>
      <c r="AV561" s="8"/>
      <c r="AW561" s="8"/>
      <c r="AX561" s="8"/>
      <c r="AY561" s="8"/>
      <c r="AZ561" s="8"/>
      <c r="BA561" s="8"/>
      <c r="BB561" s="8"/>
      <c r="BC561" s="8"/>
      <c r="BD561" s="8"/>
      <c r="BE561" s="8"/>
      <c r="BF561" s="8"/>
      <c r="BG561" s="8"/>
      <c r="BH561" s="8"/>
      <c r="BI561" s="8"/>
      <c r="BJ561" s="8"/>
      <c r="BK561" s="8"/>
      <c r="BL561" s="8"/>
      <c r="BM561" s="8"/>
      <c r="BN561" s="8"/>
      <c r="BO561" s="8"/>
      <c r="BP561" s="8"/>
      <c r="BQ561" s="8"/>
      <c r="BR561" s="8"/>
      <c r="BS561" s="8"/>
      <c r="BT561" s="8"/>
      <c r="BU561" s="8"/>
      <c r="BV561" s="8"/>
      <c r="BW561" s="8"/>
      <c r="BX561" s="8"/>
      <c r="BY561" s="8"/>
      <c r="BZ561" s="8"/>
      <c r="CA561" s="8"/>
      <c r="CB561" s="8"/>
      <c r="CC561" s="8"/>
      <c r="CD561" s="8"/>
      <c r="CE561" s="8"/>
      <c r="CF561" s="8"/>
    </row>
    <row r="562" spans="1:84" ht="15.75" customHeight="1" x14ac:dyDescent="0.25">
      <c r="A562" s="8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27"/>
      <c r="W562" s="27"/>
      <c r="X562" s="27"/>
      <c r="Y562" s="27"/>
      <c r="Z562" s="27"/>
      <c r="AA562" s="8"/>
      <c r="AB562" s="8"/>
      <c r="AC562" s="8"/>
      <c r="AD562" s="8"/>
      <c r="AE562" s="8"/>
      <c r="AF562" s="8"/>
      <c r="AG562" s="8"/>
      <c r="AH562" s="8"/>
      <c r="AI562" s="8"/>
      <c r="AJ562" s="8"/>
      <c r="AK562" s="8"/>
      <c r="AL562" s="8"/>
      <c r="AM562" s="8"/>
      <c r="AN562" s="8"/>
      <c r="AO562" s="8"/>
      <c r="AP562" s="8"/>
      <c r="AQ562" s="8"/>
      <c r="AR562" s="8"/>
      <c r="AS562" s="8"/>
      <c r="AT562" s="8"/>
      <c r="AU562" s="8"/>
      <c r="AV562" s="8"/>
      <c r="AW562" s="8"/>
      <c r="AX562" s="8"/>
      <c r="AY562" s="8"/>
      <c r="AZ562" s="8"/>
      <c r="BA562" s="8"/>
      <c r="BB562" s="8"/>
      <c r="BC562" s="8"/>
      <c r="BD562" s="8"/>
      <c r="BE562" s="8"/>
      <c r="BF562" s="8"/>
      <c r="BG562" s="8"/>
      <c r="BH562" s="8"/>
      <c r="BI562" s="8"/>
      <c r="BJ562" s="8"/>
      <c r="BK562" s="8"/>
      <c r="BL562" s="8"/>
      <c r="BM562" s="8"/>
      <c r="BN562" s="8"/>
      <c r="BO562" s="8"/>
      <c r="BP562" s="8"/>
      <c r="BQ562" s="8"/>
      <c r="BR562" s="8"/>
      <c r="BS562" s="8"/>
      <c r="BT562" s="8"/>
      <c r="BU562" s="8"/>
      <c r="BV562" s="8"/>
      <c r="BW562" s="8"/>
      <c r="BX562" s="8"/>
      <c r="BY562" s="8"/>
      <c r="BZ562" s="8"/>
      <c r="CA562" s="8"/>
      <c r="CB562" s="8"/>
      <c r="CC562" s="8"/>
      <c r="CD562" s="8"/>
      <c r="CE562" s="8"/>
      <c r="CF562" s="8"/>
    </row>
    <row r="563" spans="1:84" ht="15.75" customHeight="1" x14ac:dyDescent="0.25">
      <c r="A563" s="8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27"/>
      <c r="W563" s="27"/>
      <c r="X563" s="27"/>
      <c r="Y563" s="27"/>
      <c r="Z563" s="27"/>
      <c r="AA563" s="8"/>
      <c r="AB563" s="8"/>
      <c r="AC563" s="8"/>
      <c r="AD563" s="8"/>
      <c r="AE563" s="8"/>
      <c r="AF563" s="8"/>
      <c r="AG563" s="8"/>
      <c r="AH563" s="8"/>
      <c r="AI563" s="8"/>
      <c r="AJ563" s="8"/>
      <c r="AK563" s="8"/>
      <c r="AL563" s="8"/>
      <c r="AM563" s="8"/>
      <c r="AN563" s="8"/>
      <c r="AO563" s="8"/>
      <c r="AP563" s="8"/>
      <c r="AQ563" s="8"/>
      <c r="AR563" s="8"/>
      <c r="AS563" s="8"/>
      <c r="AT563" s="8"/>
      <c r="AU563" s="8"/>
      <c r="AV563" s="8"/>
      <c r="AW563" s="8"/>
      <c r="AX563" s="8"/>
      <c r="AY563" s="8"/>
      <c r="AZ563" s="8"/>
      <c r="BA563" s="8"/>
      <c r="BB563" s="8"/>
      <c r="BC563" s="8"/>
      <c r="BD563" s="8"/>
      <c r="BE563" s="8"/>
      <c r="BF563" s="8"/>
      <c r="BG563" s="8"/>
      <c r="BH563" s="8"/>
      <c r="BI563" s="8"/>
      <c r="BJ563" s="8"/>
      <c r="BK563" s="8"/>
      <c r="BL563" s="8"/>
      <c r="BM563" s="8"/>
      <c r="BN563" s="8"/>
      <c r="BO563" s="8"/>
      <c r="BP563" s="8"/>
      <c r="BQ563" s="8"/>
      <c r="BR563" s="8"/>
      <c r="BS563" s="8"/>
      <c r="BT563" s="8"/>
      <c r="BU563" s="8"/>
      <c r="BV563" s="8"/>
      <c r="BW563" s="8"/>
      <c r="BX563" s="8"/>
      <c r="BY563" s="8"/>
      <c r="BZ563" s="8"/>
      <c r="CA563" s="8"/>
      <c r="CB563" s="8"/>
      <c r="CC563" s="8"/>
      <c r="CD563" s="8"/>
      <c r="CE563" s="8"/>
      <c r="CF563" s="8"/>
    </row>
    <row r="564" spans="1:84" ht="15.75" customHeight="1" x14ac:dyDescent="0.25">
      <c r="A564" s="8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27"/>
      <c r="W564" s="27"/>
      <c r="X564" s="27"/>
      <c r="Y564" s="27"/>
      <c r="Z564" s="27"/>
      <c r="AA564" s="8"/>
      <c r="AB564" s="8"/>
      <c r="AC564" s="8"/>
      <c r="AD564" s="8"/>
      <c r="AE564" s="8"/>
      <c r="AF564" s="8"/>
      <c r="AG564" s="8"/>
      <c r="AH564" s="8"/>
      <c r="AI564" s="8"/>
      <c r="AJ564" s="8"/>
      <c r="AK564" s="8"/>
      <c r="AL564" s="8"/>
      <c r="AM564" s="8"/>
      <c r="AN564" s="8"/>
      <c r="AO564" s="8"/>
      <c r="AP564" s="8"/>
      <c r="AQ564" s="8"/>
      <c r="AR564" s="8"/>
      <c r="AS564" s="8"/>
      <c r="AT564" s="8"/>
      <c r="AU564" s="8"/>
      <c r="AV564" s="8"/>
      <c r="AW564" s="8"/>
      <c r="AX564" s="8"/>
      <c r="AY564" s="8"/>
      <c r="AZ564" s="8"/>
      <c r="BA564" s="8"/>
      <c r="BB564" s="8"/>
      <c r="BC564" s="8"/>
      <c r="BD564" s="8"/>
      <c r="BE564" s="8"/>
      <c r="BF564" s="8"/>
      <c r="BG564" s="8"/>
      <c r="BH564" s="8"/>
      <c r="BI564" s="8"/>
      <c r="BJ564" s="8"/>
      <c r="BK564" s="8"/>
      <c r="BL564" s="8"/>
      <c r="BM564" s="8"/>
      <c r="BN564" s="8"/>
      <c r="BO564" s="8"/>
      <c r="BP564" s="8"/>
      <c r="BQ564" s="8"/>
      <c r="BR564" s="8"/>
      <c r="BS564" s="8"/>
      <c r="BT564" s="8"/>
      <c r="BU564" s="8"/>
      <c r="BV564" s="8"/>
      <c r="BW564" s="8"/>
      <c r="BX564" s="8"/>
      <c r="BY564" s="8"/>
      <c r="BZ564" s="8"/>
      <c r="CA564" s="8"/>
      <c r="CB564" s="8"/>
      <c r="CC564" s="8"/>
      <c r="CD564" s="8"/>
      <c r="CE564" s="8"/>
      <c r="CF564" s="8"/>
    </row>
    <row r="565" spans="1:84" ht="15.75" customHeight="1" x14ac:dyDescent="0.25">
      <c r="A565" s="8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27"/>
      <c r="W565" s="27"/>
      <c r="X565" s="27"/>
      <c r="Y565" s="27"/>
      <c r="Z565" s="27"/>
      <c r="AA565" s="8"/>
      <c r="AB565" s="8"/>
      <c r="AC565" s="8"/>
      <c r="AD565" s="8"/>
      <c r="AE565" s="8"/>
      <c r="AF565" s="8"/>
      <c r="AG565" s="8"/>
      <c r="AH565" s="8"/>
      <c r="AI565" s="8"/>
      <c r="AJ565" s="8"/>
      <c r="AK565" s="8"/>
      <c r="AL565" s="8"/>
      <c r="AM565" s="8"/>
      <c r="AN565" s="8"/>
      <c r="AO565" s="8"/>
      <c r="AP565" s="8"/>
      <c r="AQ565" s="8"/>
      <c r="AR565" s="8"/>
      <c r="AS565" s="8"/>
      <c r="AT565" s="8"/>
      <c r="AU565" s="8"/>
      <c r="AV565" s="8"/>
      <c r="AW565" s="8"/>
      <c r="AX565" s="8"/>
      <c r="AY565" s="8"/>
      <c r="AZ565" s="8"/>
      <c r="BA565" s="8"/>
      <c r="BB565" s="8"/>
      <c r="BC565" s="8"/>
      <c r="BD565" s="8"/>
      <c r="BE565" s="8"/>
      <c r="BF565" s="8"/>
      <c r="BG565" s="8"/>
      <c r="BH565" s="8"/>
      <c r="BI565" s="8"/>
      <c r="BJ565" s="8"/>
      <c r="BK565" s="8"/>
      <c r="BL565" s="8"/>
      <c r="BM565" s="8"/>
      <c r="BN565" s="8"/>
      <c r="BO565" s="8"/>
      <c r="BP565" s="8"/>
      <c r="BQ565" s="8"/>
      <c r="BR565" s="8"/>
      <c r="BS565" s="8"/>
      <c r="BT565" s="8"/>
      <c r="BU565" s="8"/>
      <c r="BV565" s="8"/>
      <c r="BW565" s="8"/>
      <c r="BX565" s="8"/>
      <c r="BY565" s="8"/>
      <c r="BZ565" s="8"/>
      <c r="CA565" s="8"/>
      <c r="CB565" s="8"/>
      <c r="CC565" s="8"/>
      <c r="CD565" s="8"/>
      <c r="CE565" s="8"/>
      <c r="CF565" s="8"/>
    </row>
    <row r="566" spans="1:84" ht="15.75" customHeight="1" x14ac:dyDescent="0.25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27"/>
      <c r="W566" s="27"/>
      <c r="X566" s="27"/>
      <c r="Y566" s="27"/>
      <c r="Z566" s="27"/>
      <c r="AA566" s="8"/>
      <c r="AB566" s="8"/>
      <c r="AC566" s="8"/>
      <c r="AD566" s="8"/>
      <c r="AE566" s="8"/>
      <c r="AF566" s="8"/>
      <c r="AG566" s="8"/>
      <c r="AH566" s="8"/>
      <c r="AI566" s="8"/>
      <c r="AJ566" s="8"/>
      <c r="AK566" s="8"/>
      <c r="AL566" s="8"/>
      <c r="AM566" s="8"/>
      <c r="AN566" s="8"/>
      <c r="AO566" s="8"/>
      <c r="AP566" s="8"/>
      <c r="AQ566" s="8"/>
      <c r="AR566" s="8"/>
      <c r="AS566" s="8"/>
      <c r="AT566" s="8"/>
      <c r="AU566" s="8"/>
      <c r="AV566" s="8"/>
      <c r="AW566" s="8"/>
      <c r="AX566" s="8"/>
      <c r="AY566" s="8"/>
      <c r="AZ566" s="8"/>
      <c r="BA566" s="8"/>
      <c r="BB566" s="8"/>
      <c r="BC566" s="8"/>
      <c r="BD566" s="8"/>
      <c r="BE566" s="8"/>
      <c r="BF566" s="8"/>
      <c r="BG566" s="8"/>
      <c r="BH566" s="8"/>
      <c r="BI566" s="8"/>
      <c r="BJ566" s="8"/>
      <c r="BK566" s="8"/>
      <c r="BL566" s="8"/>
      <c r="BM566" s="8"/>
      <c r="BN566" s="8"/>
      <c r="BO566" s="8"/>
      <c r="BP566" s="8"/>
      <c r="BQ566" s="8"/>
      <c r="BR566" s="8"/>
      <c r="BS566" s="8"/>
      <c r="BT566" s="8"/>
      <c r="BU566" s="8"/>
      <c r="BV566" s="8"/>
      <c r="BW566" s="8"/>
      <c r="BX566" s="8"/>
      <c r="BY566" s="8"/>
      <c r="BZ566" s="8"/>
      <c r="CA566" s="8"/>
      <c r="CB566" s="8"/>
      <c r="CC566" s="8"/>
      <c r="CD566" s="8"/>
      <c r="CE566" s="8"/>
      <c r="CF566" s="8"/>
    </row>
    <row r="567" spans="1:84" ht="15.75" customHeight="1" x14ac:dyDescent="0.25">
      <c r="A567" s="8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27"/>
      <c r="W567" s="27"/>
      <c r="X567" s="27"/>
      <c r="Y567" s="27"/>
      <c r="Z567" s="27"/>
      <c r="AA567" s="8"/>
      <c r="AB567" s="8"/>
      <c r="AC567" s="8"/>
      <c r="AD567" s="8"/>
      <c r="AE567" s="8"/>
      <c r="AF567" s="8"/>
      <c r="AG567" s="8"/>
      <c r="AH567" s="8"/>
      <c r="AI567" s="8"/>
      <c r="AJ567" s="8"/>
      <c r="AK567" s="8"/>
      <c r="AL567" s="8"/>
      <c r="AM567" s="8"/>
      <c r="AN567" s="8"/>
      <c r="AO567" s="8"/>
      <c r="AP567" s="8"/>
      <c r="AQ567" s="8"/>
      <c r="AR567" s="8"/>
      <c r="AS567" s="8"/>
      <c r="AT567" s="8"/>
      <c r="AU567" s="8"/>
      <c r="AV567" s="8"/>
      <c r="AW567" s="8"/>
      <c r="AX567" s="8"/>
      <c r="AY567" s="8"/>
      <c r="AZ567" s="8"/>
      <c r="BA567" s="8"/>
      <c r="BB567" s="8"/>
      <c r="BC567" s="8"/>
      <c r="BD567" s="8"/>
      <c r="BE567" s="8"/>
      <c r="BF567" s="8"/>
      <c r="BG567" s="8"/>
      <c r="BH567" s="8"/>
      <c r="BI567" s="8"/>
      <c r="BJ567" s="8"/>
      <c r="BK567" s="8"/>
      <c r="BL567" s="8"/>
      <c r="BM567" s="8"/>
      <c r="BN567" s="8"/>
      <c r="BO567" s="8"/>
      <c r="BP567" s="8"/>
      <c r="BQ567" s="8"/>
      <c r="BR567" s="8"/>
      <c r="BS567" s="8"/>
      <c r="BT567" s="8"/>
      <c r="BU567" s="8"/>
      <c r="BV567" s="8"/>
      <c r="BW567" s="8"/>
      <c r="BX567" s="8"/>
      <c r="BY567" s="8"/>
      <c r="BZ567" s="8"/>
      <c r="CA567" s="8"/>
      <c r="CB567" s="8"/>
      <c r="CC567" s="8"/>
      <c r="CD567" s="8"/>
      <c r="CE567" s="8"/>
      <c r="CF567" s="8"/>
    </row>
    <row r="568" spans="1:84" ht="15.75" customHeight="1" x14ac:dyDescent="0.25">
      <c r="A568" s="8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27"/>
      <c r="W568" s="27"/>
      <c r="X568" s="27"/>
      <c r="Y568" s="27"/>
      <c r="Z568" s="27"/>
      <c r="AA568" s="8"/>
      <c r="AB568" s="8"/>
      <c r="AC568" s="8"/>
      <c r="AD568" s="8"/>
      <c r="AE568" s="8"/>
      <c r="AF568" s="8"/>
      <c r="AG568" s="8"/>
      <c r="AH568" s="8"/>
      <c r="AI568" s="8"/>
      <c r="AJ568" s="8"/>
      <c r="AK568" s="8"/>
      <c r="AL568" s="8"/>
      <c r="AM568" s="8"/>
      <c r="AN568" s="8"/>
      <c r="AO568" s="8"/>
      <c r="AP568" s="8"/>
      <c r="AQ568" s="8"/>
      <c r="AR568" s="8"/>
      <c r="AS568" s="8"/>
      <c r="AT568" s="8"/>
      <c r="AU568" s="8"/>
      <c r="AV568" s="8"/>
      <c r="AW568" s="8"/>
      <c r="AX568" s="8"/>
      <c r="AY568" s="8"/>
      <c r="AZ568" s="8"/>
      <c r="BA568" s="8"/>
      <c r="BB568" s="8"/>
      <c r="BC568" s="8"/>
      <c r="BD568" s="8"/>
      <c r="BE568" s="8"/>
      <c r="BF568" s="8"/>
      <c r="BG568" s="8"/>
      <c r="BH568" s="8"/>
      <c r="BI568" s="8"/>
      <c r="BJ568" s="8"/>
      <c r="BK568" s="8"/>
      <c r="BL568" s="8"/>
      <c r="BM568" s="8"/>
      <c r="BN568" s="8"/>
      <c r="BO568" s="8"/>
      <c r="BP568" s="8"/>
      <c r="BQ568" s="8"/>
      <c r="BR568" s="8"/>
      <c r="BS568" s="8"/>
      <c r="BT568" s="8"/>
      <c r="BU568" s="8"/>
      <c r="BV568" s="8"/>
      <c r="BW568" s="8"/>
      <c r="BX568" s="8"/>
      <c r="BY568" s="8"/>
      <c r="BZ568" s="8"/>
      <c r="CA568" s="8"/>
      <c r="CB568" s="8"/>
      <c r="CC568" s="8"/>
      <c r="CD568" s="8"/>
      <c r="CE568" s="8"/>
      <c r="CF568" s="8"/>
    </row>
    <row r="569" spans="1:84" ht="15.75" customHeight="1" x14ac:dyDescent="0.25">
      <c r="A569" s="8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27"/>
      <c r="W569" s="27"/>
      <c r="X569" s="27"/>
      <c r="Y569" s="27"/>
      <c r="Z569" s="27"/>
      <c r="AA569" s="8"/>
      <c r="AB569" s="8"/>
      <c r="AC569" s="8"/>
      <c r="AD569" s="8"/>
      <c r="AE569" s="8"/>
      <c r="AF569" s="8"/>
      <c r="AG569" s="8"/>
      <c r="AH569" s="8"/>
      <c r="AI569" s="8"/>
      <c r="AJ569" s="8"/>
      <c r="AK569" s="8"/>
      <c r="AL569" s="8"/>
      <c r="AM569" s="8"/>
      <c r="AN569" s="8"/>
      <c r="AO569" s="8"/>
      <c r="AP569" s="8"/>
      <c r="AQ569" s="8"/>
      <c r="AR569" s="8"/>
      <c r="AS569" s="8"/>
      <c r="AT569" s="8"/>
      <c r="AU569" s="8"/>
      <c r="AV569" s="8"/>
      <c r="AW569" s="8"/>
      <c r="AX569" s="8"/>
      <c r="AY569" s="8"/>
      <c r="AZ569" s="8"/>
      <c r="BA569" s="8"/>
      <c r="BB569" s="8"/>
      <c r="BC569" s="8"/>
      <c r="BD569" s="8"/>
      <c r="BE569" s="8"/>
      <c r="BF569" s="8"/>
      <c r="BG569" s="8"/>
      <c r="BH569" s="8"/>
      <c r="BI569" s="8"/>
      <c r="BJ569" s="8"/>
      <c r="BK569" s="8"/>
      <c r="BL569" s="8"/>
      <c r="BM569" s="8"/>
      <c r="BN569" s="8"/>
      <c r="BO569" s="8"/>
      <c r="BP569" s="8"/>
      <c r="BQ569" s="8"/>
      <c r="BR569" s="8"/>
      <c r="BS569" s="8"/>
      <c r="BT569" s="8"/>
      <c r="BU569" s="8"/>
      <c r="BV569" s="8"/>
      <c r="BW569" s="8"/>
      <c r="BX569" s="8"/>
      <c r="BY569" s="8"/>
      <c r="BZ569" s="8"/>
      <c r="CA569" s="8"/>
      <c r="CB569" s="8"/>
      <c r="CC569" s="8"/>
      <c r="CD569" s="8"/>
      <c r="CE569" s="8"/>
      <c r="CF569" s="8"/>
    </row>
    <row r="570" spans="1:84" ht="15.75" customHeight="1" x14ac:dyDescent="0.25">
      <c r="A570" s="8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27"/>
      <c r="W570" s="27"/>
      <c r="X570" s="27"/>
      <c r="Y570" s="27"/>
      <c r="Z570" s="27"/>
      <c r="AA570" s="8"/>
      <c r="AB570" s="8"/>
      <c r="AC570" s="8"/>
      <c r="AD570" s="8"/>
      <c r="AE570" s="8"/>
      <c r="AF570" s="8"/>
      <c r="AG570" s="8"/>
      <c r="AH570" s="8"/>
      <c r="AI570" s="8"/>
      <c r="AJ570" s="8"/>
      <c r="AK570" s="8"/>
      <c r="AL570" s="8"/>
      <c r="AM570" s="8"/>
      <c r="AN570" s="8"/>
      <c r="AO570" s="8"/>
      <c r="AP570" s="8"/>
      <c r="AQ570" s="8"/>
      <c r="AR570" s="8"/>
      <c r="AS570" s="8"/>
      <c r="AT570" s="8"/>
      <c r="AU570" s="8"/>
      <c r="AV570" s="8"/>
      <c r="AW570" s="8"/>
      <c r="AX570" s="8"/>
      <c r="AY570" s="8"/>
      <c r="AZ570" s="8"/>
      <c r="BA570" s="8"/>
      <c r="BB570" s="8"/>
      <c r="BC570" s="8"/>
      <c r="BD570" s="8"/>
      <c r="BE570" s="8"/>
      <c r="BF570" s="8"/>
      <c r="BG570" s="8"/>
      <c r="BH570" s="8"/>
      <c r="BI570" s="8"/>
      <c r="BJ570" s="8"/>
      <c r="BK570" s="8"/>
      <c r="BL570" s="8"/>
      <c r="BM570" s="8"/>
      <c r="BN570" s="8"/>
      <c r="BO570" s="8"/>
      <c r="BP570" s="8"/>
      <c r="BQ570" s="8"/>
      <c r="BR570" s="8"/>
      <c r="BS570" s="8"/>
      <c r="BT570" s="8"/>
      <c r="BU570" s="8"/>
      <c r="BV570" s="8"/>
      <c r="BW570" s="8"/>
      <c r="BX570" s="8"/>
      <c r="BY570" s="8"/>
      <c r="BZ570" s="8"/>
      <c r="CA570" s="8"/>
      <c r="CB570" s="8"/>
      <c r="CC570" s="8"/>
      <c r="CD570" s="8"/>
      <c r="CE570" s="8"/>
      <c r="CF570" s="8"/>
    </row>
    <row r="571" spans="1:84" ht="15.75" customHeight="1" x14ac:dyDescent="0.25">
      <c r="A571" s="8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27"/>
      <c r="W571" s="27"/>
      <c r="X571" s="27"/>
      <c r="Y571" s="27"/>
      <c r="Z571" s="27"/>
      <c r="AA571" s="8"/>
      <c r="AB571" s="8"/>
      <c r="AC571" s="8"/>
      <c r="AD571" s="8"/>
      <c r="AE571" s="8"/>
      <c r="AF571" s="8"/>
      <c r="AG571" s="8"/>
      <c r="AH571" s="8"/>
      <c r="AI571" s="8"/>
      <c r="AJ571" s="8"/>
      <c r="AK571" s="8"/>
      <c r="AL571" s="8"/>
      <c r="AM571" s="8"/>
      <c r="AN571" s="8"/>
      <c r="AO571" s="8"/>
      <c r="AP571" s="8"/>
      <c r="AQ571" s="8"/>
      <c r="AR571" s="8"/>
      <c r="AS571" s="8"/>
      <c r="AT571" s="8"/>
      <c r="AU571" s="8"/>
      <c r="AV571" s="8"/>
      <c r="AW571" s="8"/>
      <c r="AX571" s="8"/>
      <c r="AY571" s="8"/>
      <c r="AZ571" s="8"/>
      <c r="BA571" s="8"/>
      <c r="BB571" s="8"/>
      <c r="BC571" s="8"/>
      <c r="BD571" s="8"/>
      <c r="BE571" s="8"/>
      <c r="BF571" s="8"/>
      <c r="BG571" s="8"/>
      <c r="BH571" s="8"/>
      <c r="BI571" s="8"/>
      <c r="BJ571" s="8"/>
      <c r="BK571" s="8"/>
      <c r="BL571" s="8"/>
      <c r="BM571" s="8"/>
      <c r="BN571" s="8"/>
      <c r="BO571" s="8"/>
      <c r="BP571" s="8"/>
      <c r="BQ571" s="8"/>
      <c r="BR571" s="8"/>
      <c r="BS571" s="8"/>
      <c r="BT571" s="8"/>
      <c r="BU571" s="8"/>
      <c r="BV571" s="8"/>
      <c r="BW571" s="8"/>
      <c r="BX571" s="8"/>
      <c r="BY571" s="8"/>
      <c r="BZ571" s="8"/>
      <c r="CA571" s="8"/>
      <c r="CB571" s="8"/>
      <c r="CC571" s="8"/>
      <c r="CD571" s="8"/>
      <c r="CE571" s="8"/>
      <c r="CF571" s="8"/>
    </row>
    <row r="572" spans="1:84" ht="15.75" customHeight="1" x14ac:dyDescent="0.25">
      <c r="A572" s="8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27"/>
      <c r="W572" s="27"/>
      <c r="X572" s="27"/>
      <c r="Y572" s="27"/>
      <c r="Z572" s="27"/>
      <c r="AA572" s="8"/>
      <c r="AB572" s="8"/>
      <c r="AC572" s="8"/>
      <c r="AD572" s="8"/>
      <c r="AE572" s="8"/>
      <c r="AF572" s="8"/>
      <c r="AG572" s="8"/>
      <c r="AH572" s="8"/>
      <c r="AI572" s="8"/>
      <c r="AJ572" s="8"/>
      <c r="AK572" s="8"/>
      <c r="AL572" s="8"/>
      <c r="AM572" s="8"/>
      <c r="AN572" s="8"/>
      <c r="AO572" s="8"/>
      <c r="AP572" s="8"/>
      <c r="AQ572" s="8"/>
      <c r="AR572" s="8"/>
      <c r="AS572" s="8"/>
      <c r="AT572" s="8"/>
      <c r="AU572" s="8"/>
      <c r="AV572" s="8"/>
      <c r="AW572" s="8"/>
      <c r="AX572" s="8"/>
      <c r="AY572" s="8"/>
      <c r="AZ572" s="8"/>
      <c r="BA572" s="8"/>
      <c r="BB572" s="8"/>
      <c r="BC572" s="8"/>
      <c r="BD572" s="8"/>
      <c r="BE572" s="8"/>
      <c r="BF572" s="8"/>
      <c r="BG572" s="8"/>
      <c r="BH572" s="8"/>
      <c r="BI572" s="8"/>
      <c r="BJ572" s="8"/>
      <c r="BK572" s="8"/>
      <c r="BL572" s="8"/>
      <c r="BM572" s="8"/>
      <c r="BN572" s="8"/>
      <c r="BO572" s="8"/>
      <c r="BP572" s="8"/>
      <c r="BQ572" s="8"/>
      <c r="BR572" s="8"/>
      <c r="BS572" s="8"/>
      <c r="BT572" s="8"/>
      <c r="BU572" s="8"/>
      <c r="BV572" s="8"/>
      <c r="BW572" s="8"/>
      <c r="BX572" s="8"/>
      <c r="BY572" s="8"/>
      <c r="BZ572" s="8"/>
      <c r="CA572" s="8"/>
      <c r="CB572" s="8"/>
      <c r="CC572" s="8"/>
      <c r="CD572" s="8"/>
      <c r="CE572" s="8"/>
      <c r="CF572" s="8"/>
    </row>
    <row r="573" spans="1:84" ht="15.75" customHeight="1" x14ac:dyDescent="0.25">
      <c r="A573" s="8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27"/>
      <c r="W573" s="27"/>
      <c r="X573" s="27"/>
      <c r="Y573" s="27"/>
      <c r="Z573" s="27"/>
      <c r="AA573" s="8"/>
      <c r="AB573" s="8"/>
      <c r="AC573" s="8"/>
      <c r="AD573" s="8"/>
      <c r="AE573" s="8"/>
      <c r="AF573" s="8"/>
      <c r="AG573" s="8"/>
      <c r="AH573" s="8"/>
      <c r="AI573" s="8"/>
      <c r="AJ573" s="8"/>
      <c r="AK573" s="8"/>
      <c r="AL573" s="8"/>
      <c r="AM573" s="8"/>
      <c r="AN573" s="8"/>
      <c r="AO573" s="8"/>
      <c r="AP573" s="8"/>
      <c r="AQ573" s="8"/>
      <c r="AR573" s="8"/>
      <c r="AS573" s="8"/>
      <c r="AT573" s="8"/>
      <c r="AU573" s="8"/>
      <c r="AV573" s="8"/>
      <c r="AW573" s="8"/>
      <c r="AX573" s="8"/>
      <c r="AY573" s="8"/>
      <c r="AZ573" s="8"/>
      <c r="BA573" s="8"/>
      <c r="BB573" s="8"/>
      <c r="BC573" s="8"/>
      <c r="BD573" s="8"/>
      <c r="BE573" s="8"/>
      <c r="BF573" s="8"/>
      <c r="BG573" s="8"/>
      <c r="BH573" s="8"/>
      <c r="BI573" s="8"/>
      <c r="BJ573" s="8"/>
      <c r="BK573" s="8"/>
      <c r="BL573" s="8"/>
      <c r="BM573" s="8"/>
      <c r="BN573" s="8"/>
      <c r="BO573" s="8"/>
      <c r="BP573" s="8"/>
      <c r="BQ573" s="8"/>
      <c r="BR573" s="8"/>
      <c r="BS573" s="8"/>
      <c r="BT573" s="8"/>
      <c r="BU573" s="8"/>
      <c r="BV573" s="8"/>
      <c r="BW573" s="8"/>
      <c r="BX573" s="8"/>
      <c r="BY573" s="8"/>
      <c r="BZ573" s="8"/>
      <c r="CA573" s="8"/>
      <c r="CB573" s="8"/>
      <c r="CC573" s="8"/>
      <c r="CD573" s="8"/>
      <c r="CE573" s="8"/>
      <c r="CF573" s="8"/>
    </row>
    <row r="574" spans="1:84" ht="15.75" customHeight="1" x14ac:dyDescent="0.25">
      <c r="A574" s="8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27"/>
      <c r="W574" s="27"/>
      <c r="X574" s="27"/>
      <c r="Y574" s="27"/>
      <c r="Z574" s="27"/>
      <c r="AA574" s="8"/>
      <c r="AB574" s="8"/>
      <c r="AC574" s="8"/>
      <c r="AD574" s="8"/>
      <c r="AE574" s="8"/>
      <c r="AF574" s="8"/>
      <c r="AG574" s="8"/>
      <c r="AH574" s="8"/>
      <c r="AI574" s="8"/>
      <c r="AJ574" s="8"/>
      <c r="AK574" s="8"/>
      <c r="AL574" s="8"/>
      <c r="AM574" s="8"/>
      <c r="AN574" s="8"/>
      <c r="AO574" s="8"/>
      <c r="AP574" s="8"/>
      <c r="AQ574" s="8"/>
      <c r="AR574" s="8"/>
      <c r="AS574" s="8"/>
      <c r="AT574" s="8"/>
      <c r="AU574" s="8"/>
      <c r="AV574" s="8"/>
      <c r="AW574" s="8"/>
      <c r="AX574" s="8"/>
      <c r="AY574" s="8"/>
      <c r="AZ574" s="8"/>
      <c r="BA574" s="8"/>
      <c r="BB574" s="8"/>
      <c r="BC574" s="8"/>
      <c r="BD574" s="8"/>
      <c r="BE574" s="8"/>
      <c r="BF574" s="8"/>
      <c r="BG574" s="8"/>
      <c r="BH574" s="8"/>
      <c r="BI574" s="8"/>
      <c r="BJ574" s="8"/>
      <c r="BK574" s="8"/>
      <c r="BL574" s="8"/>
      <c r="BM574" s="8"/>
      <c r="BN574" s="8"/>
      <c r="BO574" s="8"/>
      <c r="BP574" s="8"/>
      <c r="BQ574" s="8"/>
      <c r="BR574" s="8"/>
      <c r="BS574" s="8"/>
      <c r="BT574" s="8"/>
      <c r="BU574" s="8"/>
      <c r="BV574" s="8"/>
      <c r="BW574" s="8"/>
      <c r="BX574" s="8"/>
      <c r="BY574" s="8"/>
      <c r="BZ574" s="8"/>
      <c r="CA574" s="8"/>
      <c r="CB574" s="8"/>
      <c r="CC574" s="8"/>
      <c r="CD574" s="8"/>
      <c r="CE574" s="8"/>
      <c r="CF574" s="8"/>
    </row>
    <row r="575" spans="1:84" ht="15.75" customHeight="1" x14ac:dyDescent="0.25">
      <c r="A575" s="8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27"/>
      <c r="W575" s="27"/>
      <c r="X575" s="27"/>
      <c r="Y575" s="27"/>
      <c r="Z575" s="27"/>
      <c r="AA575" s="8"/>
      <c r="AB575" s="8"/>
      <c r="AC575" s="8"/>
      <c r="AD575" s="8"/>
      <c r="AE575" s="8"/>
      <c r="AF575" s="8"/>
      <c r="AG575" s="8"/>
      <c r="AH575" s="8"/>
      <c r="AI575" s="8"/>
      <c r="AJ575" s="8"/>
      <c r="AK575" s="8"/>
      <c r="AL575" s="8"/>
      <c r="AM575" s="8"/>
      <c r="AN575" s="8"/>
      <c r="AO575" s="8"/>
      <c r="AP575" s="8"/>
      <c r="AQ575" s="8"/>
      <c r="AR575" s="8"/>
      <c r="AS575" s="8"/>
      <c r="AT575" s="8"/>
      <c r="AU575" s="8"/>
      <c r="AV575" s="8"/>
      <c r="AW575" s="8"/>
      <c r="AX575" s="8"/>
      <c r="AY575" s="8"/>
      <c r="AZ575" s="8"/>
      <c r="BA575" s="8"/>
      <c r="BB575" s="8"/>
      <c r="BC575" s="8"/>
      <c r="BD575" s="8"/>
      <c r="BE575" s="8"/>
      <c r="BF575" s="8"/>
      <c r="BG575" s="8"/>
      <c r="BH575" s="8"/>
      <c r="BI575" s="8"/>
      <c r="BJ575" s="8"/>
      <c r="BK575" s="8"/>
      <c r="BL575" s="8"/>
      <c r="BM575" s="8"/>
      <c r="BN575" s="8"/>
      <c r="BO575" s="8"/>
      <c r="BP575" s="8"/>
      <c r="BQ575" s="8"/>
      <c r="BR575" s="8"/>
      <c r="BS575" s="8"/>
      <c r="BT575" s="8"/>
      <c r="BU575" s="8"/>
      <c r="BV575" s="8"/>
      <c r="BW575" s="8"/>
      <c r="BX575" s="8"/>
      <c r="BY575" s="8"/>
      <c r="BZ575" s="8"/>
      <c r="CA575" s="8"/>
      <c r="CB575" s="8"/>
      <c r="CC575" s="8"/>
      <c r="CD575" s="8"/>
      <c r="CE575" s="8"/>
      <c r="CF575" s="8"/>
    </row>
    <row r="576" spans="1:84" ht="15.75" customHeight="1" x14ac:dyDescent="0.25">
      <c r="A576" s="8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27"/>
      <c r="W576" s="27"/>
      <c r="X576" s="27"/>
      <c r="Y576" s="27"/>
      <c r="Z576" s="27"/>
      <c r="AA576" s="8"/>
      <c r="AB576" s="8"/>
      <c r="AC576" s="8"/>
      <c r="AD576" s="8"/>
      <c r="AE576" s="8"/>
      <c r="AF576" s="8"/>
      <c r="AG576" s="8"/>
      <c r="AH576" s="8"/>
      <c r="AI576" s="8"/>
      <c r="AJ576" s="8"/>
      <c r="AK576" s="8"/>
      <c r="AL576" s="8"/>
      <c r="AM576" s="8"/>
      <c r="AN576" s="8"/>
      <c r="AO576" s="8"/>
      <c r="AP576" s="8"/>
      <c r="AQ576" s="8"/>
      <c r="AR576" s="8"/>
      <c r="AS576" s="8"/>
      <c r="AT576" s="8"/>
      <c r="AU576" s="8"/>
      <c r="AV576" s="8"/>
      <c r="AW576" s="8"/>
      <c r="AX576" s="8"/>
      <c r="AY576" s="8"/>
      <c r="AZ576" s="8"/>
      <c r="BA576" s="8"/>
      <c r="BB576" s="8"/>
      <c r="BC576" s="8"/>
      <c r="BD576" s="8"/>
      <c r="BE576" s="8"/>
      <c r="BF576" s="8"/>
      <c r="BG576" s="8"/>
      <c r="BH576" s="8"/>
      <c r="BI576" s="8"/>
      <c r="BJ576" s="8"/>
      <c r="BK576" s="8"/>
      <c r="BL576" s="8"/>
      <c r="BM576" s="8"/>
      <c r="BN576" s="8"/>
      <c r="BO576" s="8"/>
      <c r="BP576" s="8"/>
      <c r="BQ576" s="8"/>
      <c r="BR576" s="8"/>
      <c r="BS576" s="8"/>
      <c r="BT576" s="8"/>
      <c r="BU576" s="8"/>
      <c r="BV576" s="8"/>
      <c r="BW576" s="8"/>
      <c r="BX576" s="8"/>
      <c r="BY576" s="8"/>
      <c r="BZ576" s="8"/>
      <c r="CA576" s="8"/>
      <c r="CB576" s="8"/>
      <c r="CC576" s="8"/>
      <c r="CD576" s="8"/>
      <c r="CE576" s="8"/>
      <c r="CF576" s="8"/>
    </row>
    <row r="577" spans="1:84" ht="15.75" customHeight="1" x14ac:dyDescent="0.25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27"/>
      <c r="W577" s="27"/>
      <c r="X577" s="27"/>
      <c r="Y577" s="27"/>
      <c r="Z577" s="27"/>
      <c r="AA577" s="8"/>
      <c r="AB577" s="8"/>
      <c r="AC577" s="8"/>
      <c r="AD577" s="8"/>
      <c r="AE577" s="8"/>
      <c r="AF577" s="8"/>
      <c r="AG577" s="8"/>
      <c r="AH577" s="8"/>
      <c r="AI577" s="8"/>
      <c r="AJ577" s="8"/>
      <c r="AK577" s="8"/>
      <c r="AL577" s="8"/>
      <c r="AM577" s="8"/>
      <c r="AN577" s="8"/>
      <c r="AO577" s="8"/>
      <c r="AP577" s="8"/>
      <c r="AQ577" s="8"/>
      <c r="AR577" s="8"/>
      <c r="AS577" s="8"/>
      <c r="AT577" s="8"/>
      <c r="AU577" s="8"/>
      <c r="AV577" s="8"/>
      <c r="AW577" s="8"/>
      <c r="AX577" s="8"/>
      <c r="AY577" s="8"/>
      <c r="AZ577" s="8"/>
      <c r="BA577" s="8"/>
      <c r="BB577" s="8"/>
      <c r="BC577" s="8"/>
      <c r="BD577" s="8"/>
      <c r="BE577" s="8"/>
      <c r="BF577" s="8"/>
      <c r="BG577" s="8"/>
      <c r="BH577" s="8"/>
      <c r="BI577" s="8"/>
      <c r="BJ577" s="8"/>
      <c r="BK577" s="8"/>
      <c r="BL577" s="8"/>
      <c r="BM577" s="8"/>
      <c r="BN577" s="8"/>
      <c r="BO577" s="8"/>
      <c r="BP577" s="8"/>
      <c r="BQ577" s="8"/>
      <c r="BR577" s="8"/>
      <c r="BS577" s="8"/>
      <c r="BT577" s="8"/>
      <c r="BU577" s="8"/>
      <c r="BV577" s="8"/>
      <c r="BW577" s="8"/>
      <c r="BX577" s="8"/>
      <c r="BY577" s="8"/>
      <c r="BZ577" s="8"/>
      <c r="CA577" s="8"/>
      <c r="CB577" s="8"/>
      <c r="CC577" s="8"/>
      <c r="CD577" s="8"/>
      <c r="CE577" s="8"/>
      <c r="CF577" s="8"/>
    </row>
    <row r="578" spans="1:84" ht="15.75" customHeight="1" x14ac:dyDescent="0.25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27"/>
      <c r="W578" s="27"/>
      <c r="X578" s="27"/>
      <c r="Y578" s="27"/>
      <c r="Z578" s="27"/>
      <c r="AA578" s="8"/>
      <c r="AB578" s="8"/>
      <c r="AC578" s="8"/>
      <c r="AD578" s="8"/>
      <c r="AE578" s="8"/>
      <c r="AF578" s="8"/>
      <c r="AG578" s="8"/>
      <c r="AH578" s="8"/>
      <c r="AI578" s="8"/>
      <c r="AJ578" s="8"/>
      <c r="AK578" s="8"/>
      <c r="AL578" s="8"/>
      <c r="AM578" s="8"/>
      <c r="AN578" s="8"/>
      <c r="AO578" s="8"/>
      <c r="AP578" s="8"/>
      <c r="AQ578" s="8"/>
      <c r="AR578" s="8"/>
      <c r="AS578" s="8"/>
      <c r="AT578" s="8"/>
      <c r="AU578" s="8"/>
      <c r="AV578" s="8"/>
      <c r="AW578" s="8"/>
      <c r="AX578" s="8"/>
      <c r="AY578" s="8"/>
      <c r="AZ578" s="8"/>
      <c r="BA578" s="8"/>
      <c r="BB578" s="8"/>
      <c r="BC578" s="8"/>
      <c r="BD578" s="8"/>
      <c r="BE578" s="8"/>
      <c r="BF578" s="8"/>
      <c r="BG578" s="8"/>
      <c r="BH578" s="8"/>
      <c r="BI578" s="8"/>
      <c r="BJ578" s="8"/>
      <c r="BK578" s="8"/>
      <c r="BL578" s="8"/>
      <c r="BM578" s="8"/>
      <c r="BN578" s="8"/>
      <c r="BO578" s="8"/>
      <c r="BP578" s="8"/>
      <c r="BQ578" s="8"/>
      <c r="BR578" s="8"/>
      <c r="BS578" s="8"/>
      <c r="BT578" s="8"/>
      <c r="BU578" s="8"/>
      <c r="BV578" s="8"/>
      <c r="BW578" s="8"/>
      <c r="BX578" s="8"/>
      <c r="BY578" s="8"/>
      <c r="BZ578" s="8"/>
      <c r="CA578" s="8"/>
      <c r="CB578" s="8"/>
      <c r="CC578" s="8"/>
      <c r="CD578" s="8"/>
      <c r="CE578" s="8"/>
      <c r="CF578" s="8"/>
    </row>
    <row r="579" spans="1:84" ht="15.75" customHeight="1" x14ac:dyDescent="0.25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27"/>
      <c r="W579" s="27"/>
      <c r="X579" s="27"/>
      <c r="Y579" s="27"/>
      <c r="Z579" s="27"/>
      <c r="AA579" s="8"/>
      <c r="AB579" s="8"/>
      <c r="AC579" s="8"/>
      <c r="AD579" s="8"/>
      <c r="AE579" s="8"/>
      <c r="AF579" s="8"/>
      <c r="AG579" s="8"/>
      <c r="AH579" s="8"/>
      <c r="AI579" s="8"/>
      <c r="AJ579" s="8"/>
      <c r="AK579" s="8"/>
      <c r="AL579" s="8"/>
      <c r="AM579" s="8"/>
      <c r="AN579" s="8"/>
      <c r="AO579" s="8"/>
      <c r="AP579" s="8"/>
      <c r="AQ579" s="8"/>
      <c r="AR579" s="8"/>
      <c r="AS579" s="8"/>
      <c r="AT579" s="8"/>
      <c r="AU579" s="8"/>
      <c r="AV579" s="8"/>
      <c r="AW579" s="8"/>
      <c r="AX579" s="8"/>
      <c r="AY579" s="8"/>
      <c r="AZ579" s="8"/>
      <c r="BA579" s="8"/>
      <c r="BB579" s="8"/>
      <c r="BC579" s="8"/>
      <c r="BD579" s="8"/>
      <c r="BE579" s="8"/>
      <c r="BF579" s="8"/>
      <c r="BG579" s="8"/>
      <c r="BH579" s="8"/>
      <c r="BI579" s="8"/>
      <c r="BJ579" s="8"/>
      <c r="BK579" s="8"/>
      <c r="BL579" s="8"/>
      <c r="BM579" s="8"/>
      <c r="BN579" s="8"/>
      <c r="BO579" s="8"/>
      <c r="BP579" s="8"/>
      <c r="BQ579" s="8"/>
      <c r="BR579" s="8"/>
      <c r="BS579" s="8"/>
      <c r="BT579" s="8"/>
      <c r="BU579" s="8"/>
      <c r="BV579" s="8"/>
      <c r="BW579" s="8"/>
      <c r="BX579" s="8"/>
      <c r="BY579" s="8"/>
      <c r="BZ579" s="8"/>
      <c r="CA579" s="8"/>
      <c r="CB579" s="8"/>
      <c r="CC579" s="8"/>
      <c r="CD579" s="8"/>
      <c r="CE579" s="8"/>
      <c r="CF579" s="8"/>
    </row>
    <row r="580" spans="1:84" ht="15.75" customHeight="1" x14ac:dyDescent="0.25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27"/>
      <c r="W580" s="27"/>
      <c r="X580" s="27"/>
      <c r="Y580" s="27"/>
      <c r="Z580" s="27"/>
      <c r="AA580" s="8"/>
      <c r="AB580" s="8"/>
      <c r="AC580" s="8"/>
      <c r="AD580" s="8"/>
      <c r="AE580" s="8"/>
      <c r="AF580" s="8"/>
      <c r="AG580" s="8"/>
      <c r="AH580" s="8"/>
      <c r="AI580" s="8"/>
      <c r="AJ580" s="8"/>
      <c r="AK580" s="8"/>
      <c r="AL580" s="8"/>
      <c r="AM580" s="8"/>
      <c r="AN580" s="8"/>
      <c r="AO580" s="8"/>
      <c r="AP580" s="8"/>
      <c r="AQ580" s="8"/>
      <c r="AR580" s="8"/>
      <c r="AS580" s="8"/>
      <c r="AT580" s="8"/>
      <c r="AU580" s="8"/>
      <c r="AV580" s="8"/>
      <c r="AW580" s="8"/>
      <c r="AX580" s="8"/>
      <c r="AY580" s="8"/>
      <c r="AZ580" s="8"/>
      <c r="BA580" s="8"/>
      <c r="BB580" s="8"/>
      <c r="BC580" s="8"/>
      <c r="BD580" s="8"/>
      <c r="BE580" s="8"/>
      <c r="BF580" s="8"/>
      <c r="BG580" s="8"/>
      <c r="BH580" s="8"/>
      <c r="BI580" s="8"/>
      <c r="BJ580" s="8"/>
      <c r="BK580" s="8"/>
      <c r="BL580" s="8"/>
      <c r="BM580" s="8"/>
      <c r="BN580" s="8"/>
      <c r="BO580" s="8"/>
      <c r="BP580" s="8"/>
      <c r="BQ580" s="8"/>
      <c r="BR580" s="8"/>
      <c r="BS580" s="8"/>
      <c r="BT580" s="8"/>
      <c r="BU580" s="8"/>
      <c r="BV580" s="8"/>
      <c r="BW580" s="8"/>
      <c r="BX580" s="8"/>
      <c r="BY580" s="8"/>
      <c r="BZ580" s="8"/>
      <c r="CA580" s="8"/>
      <c r="CB580" s="8"/>
      <c r="CC580" s="8"/>
      <c r="CD580" s="8"/>
      <c r="CE580" s="8"/>
      <c r="CF580" s="8"/>
    </row>
    <row r="581" spans="1:84" ht="15.75" customHeight="1" x14ac:dyDescent="0.25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27"/>
      <c r="W581" s="27"/>
      <c r="X581" s="27"/>
      <c r="Y581" s="27"/>
      <c r="Z581" s="27"/>
      <c r="AA581" s="8"/>
      <c r="AB581" s="8"/>
      <c r="AC581" s="8"/>
      <c r="AD581" s="8"/>
      <c r="AE581" s="8"/>
      <c r="AF581" s="8"/>
      <c r="AG581" s="8"/>
      <c r="AH581" s="8"/>
      <c r="AI581" s="8"/>
      <c r="AJ581" s="8"/>
      <c r="AK581" s="8"/>
      <c r="AL581" s="8"/>
      <c r="AM581" s="8"/>
      <c r="AN581" s="8"/>
      <c r="AO581" s="8"/>
      <c r="AP581" s="8"/>
      <c r="AQ581" s="8"/>
      <c r="AR581" s="8"/>
      <c r="AS581" s="8"/>
      <c r="AT581" s="8"/>
      <c r="AU581" s="8"/>
      <c r="AV581" s="8"/>
      <c r="AW581" s="8"/>
      <c r="AX581" s="8"/>
      <c r="AY581" s="8"/>
      <c r="AZ581" s="8"/>
      <c r="BA581" s="8"/>
      <c r="BB581" s="8"/>
      <c r="BC581" s="8"/>
      <c r="BD581" s="8"/>
      <c r="BE581" s="8"/>
      <c r="BF581" s="8"/>
      <c r="BG581" s="8"/>
      <c r="BH581" s="8"/>
      <c r="BI581" s="8"/>
      <c r="BJ581" s="8"/>
      <c r="BK581" s="8"/>
      <c r="BL581" s="8"/>
      <c r="BM581" s="8"/>
      <c r="BN581" s="8"/>
      <c r="BO581" s="8"/>
      <c r="BP581" s="8"/>
      <c r="BQ581" s="8"/>
      <c r="BR581" s="8"/>
      <c r="BS581" s="8"/>
      <c r="BT581" s="8"/>
      <c r="BU581" s="8"/>
      <c r="BV581" s="8"/>
      <c r="BW581" s="8"/>
      <c r="BX581" s="8"/>
      <c r="BY581" s="8"/>
      <c r="BZ581" s="8"/>
      <c r="CA581" s="8"/>
      <c r="CB581" s="8"/>
      <c r="CC581" s="8"/>
      <c r="CD581" s="8"/>
      <c r="CE581" s="8"/>
      <c r="CF581" s="8"/>
    </row>
    <row r="582" spans="1:84" ht="15.75" customHeight="1" x14ac:dyDescent="0.25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27"/>
      <c r="W582" s="27"/>
      <c r="X582" s="27"/>
      <c r="Y582" s="27"/>
      <c r="Z582" s="27"/>
      <c r="AA582" s="8"/>
      <c r="AB582" s="8"/>
      <c r="AC582" s="8"/>
      <c r="AD582" s="8"/>
      <c r="AE582" s="8"/>
      <c r="AF582" s="8"/>
      <c r="AG582" s="8"/>
      <c r="AH582" s="8"/>
      <c r="AI582" s="8"/>
      <c r="AJ582" s="8"/>
      <c r="AK582" s="8"/>
      <c r="AL582" s="8"/>
      <c r="AM582" s="8"/>
      <c r="AN582" s="8"/>
      <c r="AO582" s="8"/>
      <c r="AP582" s="8"/>
      <c r="AQ582" s="8"/>
      <c r="AR582" s="8"/>
      <c r="AS582" s="8"/>
      <c r="AT582" s="8"/>
      <c r="AU582" s="8"/>
      <c r="AV582" s="8"/>
      <c r="AW582" s="8"/>
      <c r="AX582" s="8"/>
      <c r="AY582" s="8"/>
      <c r="AZ582" s="8"/>
      <c r="BA582" s="8"/>
      <c r="BB582" s="8"/>
      <c r="BC582" s="8"/>
      <c r="BD582" s="8"/>
      <c r="BE582" s="8"/>
      <c r="BF582" s="8"/>
      <c r="BG582" s="8"/>
      <c r="BH582" s="8"/>
      <c r="BI582" s="8"/>
      <c r="BJ582" s="8"/>
      <c r="BK582" s="8"/>
      <c r="BL582" s="8"/>
      <c r="BM582" s="8"/>
      <c r="BN582" s="8"/>
      <c r="BO582" s="8"/>
      <c r="BP582" s="8"/>
      <c r="BQ582" s="8"/>
      <c r="BR582" s="8"/>
      <c r="BS582" s="8"/>
      <c r="BT582" s="8"/>
      <c r="BU582" s="8"/>
      <c r="BV582" s="8"/>
      <c r="BW582" s="8"/>
      <c r="BX582" s="8"/>
      <c r="BY582" s="8"/>
      <c r="BZ582" s="8"/>
      <c r="CA582" s="8"/>
      <c r="CB582" s="8"/>
      <c r="CC582" s="8"/>
      <c r="CD582" s="8"/>
      <c r="CE582" s="8"/>
      <c r="CF582" s="8"/>
    </row>
    <row r="583" spans="1:84" ht="15.75" customHeight="1" x14ac:dyDescent="0.25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27"/>
      <c r="W583" s="27"/>
      <c r="X583" s="27"/>
      <c r="Y583" s="27"/>
      <c r="Z583" s="27"/>
      <c r="AA583" s="8"/>
      <c r="AB583" s="8"/>
      <c r="AC583" s="8"/>
      <c r="AD583" s="8"/>
      <c r="AE583" s="8"/>
      <c r="AF583" s="8"/>
      <c r="AG583" s="8"/>
      <c r="AH583" s="8"/>
      <c r="AI583" s="8"/>
      <c r="AJ583" s="8"/>
      <c r="AK583" s="8"/>
      <c r="AL583" s="8"/>
      <c r="AM583" s="8"/>
      <c r="AN583" s="8"/>
      <c r="AO583" s="8"/>
      <c r="AP583" s="8"/>
      <c r="AQ583" s="8"/>
      <c r="AR583" s="8"/>
      <c r="AS583" s="8"/>
      <c r="AT583" s="8"/>
      <c r="AU583" s="8"/>
      <c r="AV583" s="8"/>
      <c r="AW583" s="8"/>
      <c r="AX583" s="8"/>
      <c r="AY583" s="8"/>
      <c r="AZ583" s="8"/>
      <c r="BA583" s="8"/>
      <c r="BB583" s="8"/>
      <c r="BC583" s="8"/>
      <c r="BD583" s="8"/>
      <c r="BE583" s="8"/>
      <c r="BF583" s="8"/>
      <c r="BG583" s="8"/>
      <c r="BH583" s="8"/>
      <c r="BI583" s="8"/>
      <c r="BJ583" s="8"/>
      <c r="BK583" s="8"/>
      <c r="BL583" s="8"/>
      <c r="BM583" s="8"/>
      <c r="BN583" s="8"/>
      <c r="BO583" s="8"/>
      <c r="BP583" s="8"/>
      <c r="BQ583" s="8"/>
      <c r="BR583" s="8"/>
      <c r="BS583" s="8"/>
      <c r="BT583" s="8"/>
      <c r="BU583" s="8"/>
      <c r="BV583" s="8"/>
      <c r="BW583" s="8"/>
      <c r="BX583" s="8"/>
      <c r="BY583" s="8"/>
      <c r="BZ583" s="8"/>
      <c r="CA583" s="8"/>
      <c r="CB583" s="8"/>
      <c r="CC583" s="8"/>
      <c r="CD583" s="8"/>
      <c r="CE583" s="8"/>
      <c r="CF583" s="8"/>
    </row>
    <row r="584" spans="1:84" ht="15.75" customHeight="1" x14ac:dyDescent="0.25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27"/>
      <c r="W584" s="27"/>
      <c r="X584" s="27"/>
      <c r="Y584" s="27"/>
      <c r="Z584" s="27"/>
      <c r="AA584" s="8"/>
      <c r="AB584" s="8"/>
      <c r="AC584" s="8"/>
      <c r="AD584" s="8"/>
      <c r="AE584" s="8"/>
      <c r="AF584" s="8"/>
      <c r="AG584" s="8"/>
      <c r="AH584" s="8"/>
      <c r="AI584" s="8"/>
      <c r="AJ584" s="8"/>
      <c r="AK584" s="8"/>
      <c r="AL584" s="8"/>
      <c r="AM584" s="8"/>
      <c r="AN584" s="8"/>
      <c r="AO584" s="8"/>
      <c r="AP584" s="8"/>
      <c r="AQ584" s="8"/>
      <c r="AR584" s="8"/>
      <c r="AS584" s="8"/>
      <c r="AT584" s="8"/>
      <c r="AU584" s="8"/>
      <c r="AV584" s="8"/>
      <c r="AW584" s="8"/>
      <c r="AX584" s="8"/>
      <c r="AY584" s="8"/>
      <c r="AZ584" s="8"/>
      <c r="BA584" s="8"/>
      <c r="BB584" s="8"/>
      <c r="BC584" s="8"/>
      <c r="BD584" s="8"/>
      <c r="BE584" s="8"/>
      <c r="BF584" s="8"/>
      <c r="BG584" s="8"/>
      <c r="BH584" s="8"/>
      <c r="BI584" s="8"/>
      <c r="BJ584" s="8"/>
      <c r="BK584" s="8"/>
      <c r="BL584" s="8"/>
      <c r="BM584" s="8"/>
      <c r="BN584" s="8"/>
      <c r="BO584" s="8"/>
      <c r="BP584" s="8"/>
      <c r="BQ584" s="8"/>
      <c r="BR584" s="8"/>
      <c r="BS584" s="8"/>
      <c r="BT584" s="8"/>
      <c r="BU584" s="8"/>
      <c r="BV584" s="8"/>
      <c r="BW584" s="8"/>
      <c r="BX584" s="8"/>
      <c r="BY584" s="8"/>
      <c r="BZ584" s="8"/>
      <c r="CA584" s="8"/>
      <c r="CB584" s="8"/>
      <c r="CC584" s="8"/>
      <c r="CD584" s="8"/>
      <c r="CE584" s="8"/>
      <c r="CF584" s="8"/>
    </row>
    <row r="585" spans="1:84" ht="15.75" customHeight="1" x14ac:dyDescent="0.25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27"/>
      <c r="W585" s="27"/>
      <c r="X585" s="27"/>
      <c r="Y585" s="27"/>
      <c r="Z585" s="27"/>
      <c r="AA585" s="8"/>
      <c r="AB585" s="8"/>
      <c r="AC585" s="8"/>
      <c r="AD585" s="8"/>
      <c r="AE585" s="8"/>
      <c r="AF585" s="8"/>
      <c r="AG585" s="8"/>
      <c r="AH585" s="8"/>
      <c r="AI585" s="8"/>
      <c r="AJ585" s="8"/>
      <c r="AK585" s="8"/>
      <c r="AL585" s="8"/>
      <c r="AM585" s="8"/>
      <c r="AN585" s="8"/>
      <c r="AO585" s="8"/>
      <c r="AP585" s="8"/>
      <c r="AQ585" s="8"/>
      <c r="AR585" s="8"/>
      <c r="AS585" s="8"/>
      <c r="AT585" s="8"/>
      <c r="AU585" s="8"/>
      <c r="AV585" s="8"/>
      <c r="AW585" s="8"/>
      <c r="AX585" s="8"/>
      <c r="AY585" s="8"/>
      <c r="AZ585" s="8"/>
      <c r="BA585" s="8"/>
      <c r="BB585" s="8"/>
      <c r="BC585" s="8"/>
      <c r="BD585" s="8"/>
      <c r="BE585" s="8"/>
      <c r="BF585" s="8"/>
      <c r="BG585" s="8"/>
      <c r="BH585" s="8"/>
      <c r="BI585" s="8"/>
      <c r="BJ585" s="8"/>
      <c r="BK585" s="8"/>
      <c r="BL585" s="8"/>
      <c r="BM585" s="8"/>
      <c r="BN585" s="8"/>
      <c r="BO585" s="8"/>
      <c r="BP585" s="8"/>
      <c r="BQ585" s="8"/>
      <c r="BR585" s="8"/>
      <c r="BS585" s="8"/>
      <c r="BT585" s="8"/>
      <c r="BU585" s="8"/>
      <c r="BV585" s="8"/>
      <c r="BW585" s="8"/>
      <c r="BX585" s="8"/>
      <c r="BY585" s="8"/>
      <c r="BZ585" s="8"/>
      <c r="CA585" s="8"/>
      <c r="CB585" s="8"/>
      <c r="CC585" s="8"/>
      <c r="CD585" s="8"/>
      <c r="CE585" s="8"/>
      <c r="CF585" s="8"/>
    </row>
    <row r="586" spans="1:84" ht="15.75" customHeight="1" x14ac:dyDescent="0.25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27"/>
      <c r="W586" s="27"/>
      <c r="X586" s="27"/>
      <c r="Y586" s="27"/>
      <c r="Z586" s="27"/>
      <c r="AA586" s="8"/>
      <c r="AB586" s="8"/>
      <c r="AC586" s="8"/>
      <c r="AD586" s="8"/>
      <c r="AE586" s="8"/>
      <c r="AF586" s="8"/>
      <c r="AG586" s="8"/>
      <c r="AH586" s="8"/>
      <c r="AI586" s="8"/>
      <c r="AJ586" s="8"/>
      <c r="AK586" s="8"/>
      <c r="AL586" s="8"/>
      <c r="AM586" s="8"/>
      <c r="AN586" s="8"/>
      <c r="AO586" s="8"/>
      <c r="AP586" s="8"/>
      <c r="AQ586" s="8"/>
      <c r="AR586" s="8"/>
      <c r="AS586" s="8"/>
      <c r="AT586" s="8"/>
      <c r="AU586" s="8"/>
      <c r="AV586" s="8"/>
      <c r="AW586" s="8"/>
      <c r="AX586" s="8"/>
      <c r="AY586" s="8"/>
      <c r="AZ586" s="8"/>
      <c r="BA586" s="8"/>
      <c r="BB586" s="8"/>
      <c r="BC586" s="8"/>
      <c r="BD586" s="8"/>
      <c r="BE586" s="8"/>
      <c r="BF586" s="8"/>
      <c r="BG586" s="8"/>
      <c r="BH586" s="8"/>
      <c r="BI586" s="8"/>
      <c r="BJ586" s="8"/>
      <c r="BK586" s="8"/>
      <c r="BL586" s="8"/>
      <c r="BM586" s="8"/>
      <c r="BN586" s="8"/>
      <c r="BO586" s="8"/>
      <c r="BP586" s="8"/>
      <c r="BQ586" s="8"/>
      <c r="BR586" s="8"/>
      <c r="BS586" s="8"/>
      <c r="BT586" s="8"/>
      <c r="BU586" s="8"/>
      <c r="BV586" s="8"/>
      <c r="BW586" s="8"/>
      <c r="BX586" s="8"/>
      <c r="BY586" s="8"/>
      <c r="BZ586" s="8"/>
      <c r="CA586" s="8"/>
      <c r="CB586" s="8"/>
      <c r="CC586" s="8"/>
      <c r="CD586" s="8"/>
      <c r="CE586" s="8"/>
      <c r="CF586" s="8"/>
    </row>
    <row r="587" spans="1:84" ht="15.75" customHeight="1" x14ac:dyDescent="0.25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27"/>
      <c r="W587" s="27"/>
      <c r="X587" s="27"/>
      <c r="Y587" s="27"/>
      <c r="Z587" s="27"/>
      <c r="AA587" s="8"/>
      <c r="AB587" s="8"/>
      <c r="AC587" s="8"/>
      <c r="AD587" s="8"/>
      <c r="AE587" s="8"/>
      <c r="AF587" s="8"/>
      <c r="AG587" s="8"/>
      <c r="AH587" s="8"/>
      <c r="AI587" s="8"/>
      <c r="AJ587" s="8"/>
      <c r="AK587" s="8"/>
      <c r="AL587" s="8"/>
      <c r="AM587" s="8"/>
      <c r="AN587" s="8"/>
      <c r="AO587" s="8"/>
      <c r="AP587" s="8"/>
      <c r="AQ587" s="8"/>
      <c r="AR587" s="8"/>
      <c r="AS587" s="8"/>
      <c r="AT587" s="8"/>
      <c r="AU587" s="8"/>
      <c r="AV587" s="8"/>
      <c r="AW587" s="8"/>
      <c r="AX587" s="8"/>
      <c r="AY587" s="8"/>
      <c r="AZ587" s="8"/>
      <c r="BA587" s="8"/>
      <c r="BB587" s="8"/>
      <c r="BC587" s="8"/>
      <c r="BD587" s="8"/>
      <c r="BE587" s="8"/>
      <c r="BF587" s="8"/>
      <c r="BG587" s="8"/>
      <c r="BH587" s="8"/>
      <c r="BI587" s="8"/>
      <c r="BJ587" s="8"/>
      <c r="BK587" s="8"/>
      <c r="BL587" s="8"/>
      <c r="BM587" s="8"/>
      <c r="BN587" s="8"/>
      <c r="BO587" s="8"/>
      <c r="BP587" s="8"/>
      <c r="BQ587" s="8"/>
      <c r="BR587" s="8"/>
      <c r="BS587" s="8"/>
      <c r="BT587" s="8"/>
      <c r="BU587" s="8"/>
      <c r="BV587" s="8"/>
      <c r="BW587" s="8"/>
      <c r="BX587" s="8"/>
      <c r="BY587" s="8"/>
      <c r="BZ587" s="8"/>
      <c r="CA587" s="8"/>
      <c r="CB587" s="8"/>
      <c r="CC587" s="8"/>
      <c r="CD587" s="8"/>
      <c r="CE587" s="8"/>
      <c r="CF587" s="8"/>
    </row>
    <row r="588" spans="1:84" ht="15.75" customHeight="1" x14ac:dyDescent="0.25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27"/>
      <c r="W588" s="27"/>
      <c r="X588" s="27"/>
      <c r="Y588" s="27"/>
      <c r="Z588" s="27"/>
      <c r="AA588" s="8"/>
      <c r="AB588" s="8"/>
      <c r="AC588" s="8"/>
      <c r="AD588" s="8"/>
      <c r="AE588" s="8"/>
      <c r="AF588" s="8"/>
      <c r="AG588" s="8"/>
      <c r="AH588" s="8"/>
      <c r="AI588" s="8"/>
      <c r="AJ588" s="8"/>
      <c r="AK588" s="8"/>
      <c r="AL588" s="8"/>
      <c r="AM588" s="8"/>
      <c r="AN588" s="8"/>
      <c r="AO588" s="8"/>
      <c r="AP588" s="8"/>
      <c r="AQ588" s="8"/>
      <c r="AR588" s="8"/>
      <c r="AS588" s="8"/>
      <c r="AT588" s="8"/>
      <c r="AU588" s="8"/>
      <c r="AV588" s="8"/>
      <c r="AW588" s="8"/>
      <c r="AX588" s="8"/>
      <c r="AY588" s="8"/>
      <c r="AZ588" s="8"/>
      <c r="BA588" s="8"/>
      <c r="BB588" s="8"/>
      <c r="BC588" s="8"/>
      <c r="BD588" s="8"/>
      <c r="BE588" s="8"/>
      <c r="BF588" s="8"/>
      <c r="BG588" s="8"/>
      <c r="BH588" s="8"/>
      <c r="BI588" s="8"/>
      <c r="BJ588" s="8"/>
      <c r="BK588" s="8"/>
      <c r="BL588" s="8"/>
      <c r="BM588" s="8"/>
      <c r="BN588" s="8"/>
      <c r="BO588" s="8"/>
      <c r="BP588" s="8"/>
      <c r="BQ588" s="8"/>
      <c r="BR588" s="8"/>
      <c r="BS588" s="8"/>
      <c r="BT588" s="8"/>
      <c r="BU588" s="8"/>
      <c r="BV588" s="8"/>
      <c r="BW588" s="8"/>
      <c r="BX588" s="8"/>
      <c r="BY588" s="8"/>
      <c r="BZ588" s="8"/>
      <c r="CA588" s="8"/>
      <c r="CB588" s="8"/>
      <c r="CC588" s="8"/>
      <c r="CD588" s="8"/>
      <c r="CE588" s="8"/>
      <c r="CF588" s="8"/>
    </row>
    <row r="589" spans="1:84" ht="15.75" customHeight="1" x14ac:dyDescent="0.25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27"/>
      <c r="W589" s="27"/>
      <c r="X589" s="27"/>
      <c r="Y589" s="27"/>
      <c r="Z589" s="27"/>
      <c r="AA589" s="8"/>
      <c r="AB589" s="8"/>
      <c r="AC589" s="8"/>
      <c r="AD589" s="8"/>
      <c r="AE589" s="8"/>
      <c r="AF589" s="8"/>
      <c r="AG589" s="8"/>
      <c r="AH589" s="8"/>
      <c r="AI589" s="8"/>
      <c r="AJ589" s="8"/>
      <c r="AK589" s="8"/>
      <c r="AL589" s="8"/>
      <c r="AM589" s="8"/>
      <c r="AN589" s="8"/>
      <c r="AO589" s="8"/>
      <c r="AP589" s="8"/>
      <c r="AQ589" s="8"/>
      <c r="AR589" s="8"/>
      <c r="AS589" s="8"/>
      <c r="AT589" s="8"/>
      <c r="AU589" s="8"/>
      <c r="AV589" s="8"/>
      <c r="AW589" s="8"/>
      <c r="AX589" s="8"/>
      <c r="AY589" s="8"/>
      <c r="AZ589" s="8"/>
      <c r="BA589" s="8"/>
      <c r="BB589" s="8"/>
      <c r="BC589" s="8"/>
      <c r="BD589" s="8"/>
      <c r="BE589" s="8"/>
      <c r="BF589" s="8"/>
      <c r="BG589" s="8"/>
      <c r="BH589" s="8"/>
      <c r="BI589" s="8"/>
      <c r="BJ589" s="8"/>
      <c r="BK589" s="8"/>
      <c r="BL589" s="8"/>
      <c r="BM589" s="8"/>
      <c r="BN589" s="8"/>
      <c r="BO589" s="8"/>
      <c r="BP589" s="8"/>
      <c r="BQ589" s="8"/>
      <c r="BR589" s="8"/>
      <c r="BS589" s="8"/>
      <c r="BT589" s="8"/>
      <c r="BU589" s="8"/>
      <c r="BV589" s="8"/>
      <c r="BW589" s="8"/>
      <c r="BX589" s="8"/>
      <c r="BY589" s="8"/>
      <c r="BZ589" s="8"/>
      <c r="CA589" s="8"/>
      <c r="CB589" s="8"/>
      <c r="CC589" s="8"/>
      <c r="CD589" s="8"/>
      <c r="CE589" s="8"/>
      <c r="CF589" s="8"/>
    </row>
    <row r="590" spans="1:84" ht="15.75" customHeight="1" x14ac:dyDescent="0.25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27"/>
      <c r="W590" s="27"/>
      <c r="X590" s="27"/>
      <c r="Y590" s="27"/>
      <c r="Z590" s="27"/>
      <c r="AA590" s="8"/>
      <c r="AB590" s="8"/>
      <c r="AC590" s="8"/>
      <c r="AD590" s="8"/>
      <c r="AE590" s="8"/>
      <c r="AF590" s="8"/>
      <c r="AG590" s="8"/>
      <c r="AH590" s="8"/>
      <c r="AI590" s="8"/>
      <c r="AJ590" s="8"/>
      <c r="AK590" s="8"/>
      <c r="AL590" s="8"/>
      <c r="AM590" s="8"/>
      <c r="AN590" s="8"/>
      <c r="AO590" s="8"/>
      <c r="AP590" s="8"/>
      <c r="AQ590" s="8"/>
      <c r="AR590" s="8"/>
      <c r="AS590" s="8"/>
      <c r="AT590" s="8"/>
      <c r="AU590" s="8"/>
      <c r="AV590" s="8"/>
      <c r="AW590" s="8"/>
      <c r="AX590" s="8"/>
      <c r="AY590" s="8"/>
      <c r="AZ590" s="8"/>
      <c r="BA590" s="8"/>
      <c r="BB590" s="8"/>
      <c r="BC590" s="8"/>
      <c r="BD590" s="8"/>
      <c r="BE590" s="8"/>
      <c r="BF590" s="8"/>
      <c r="BG590" s="8"/>
      <c r="BH590" s="8"/>
      <c r="BI590" s="8"/>
      <c r="BJ590" s="8"/>
      <c r="BK590" s="8"/>
      <c r="BL590" s="8"/>
      <c r="BM590" s="8"/>
      <c r="BN590" s="8"/>
      <c r="BO590" s="8"/>
      <c r="BP590" s="8"/>
      <c r="BQ590" s="8"/>
      <c r="BR590" s="8"/>
      <c r="BS590" s="8"/>
      <c r="BT590" s="8"/>
      <c r="BU590" s="8"/>
      <c r="BV590" s="8"/>
      <c r="BW590" s="8"/>
      <c r="BX590" s="8"/>
      <c r="BY590" s="8"/>
      <c r="BZ590" s="8"/>
      <c r="CA590" s="8"/>
      <c r="CB590" s="8"/>
      <c r="CC590" s="8"/>
      <c r="CD590" s="8"/>
      <c r="CE590" s="8"/>
      <c r="CF590" s="8"/>
    </row>
    <row r="591" spans="1:84" ht="15.75" customHeight="1" x14ac:dyDescent="0.25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27"/>
      <c r="W591" s="27"/>
      <c r="X591" s="27"/>
      <c r="Y591" s="27"/>
      <c r="Z591" s="27"/>
      <c r="AA591" s="8"/>
      <c r="AB591" s="8"/>
      <c r="AC591" s="8"/>
      <c r="AD591" s="8"/>
      <c r="AE591" s="8"/>
      <c r="AF591" s="8"/>
      <c r="AG591" s="8"/>
      <c r="AH591" s="8"/>
      <c r="AI591" s="8"/>
      <c r="AJ591" s="8"/>
      <c r="AK591" s="8"/>
      <c r="AL591" s="8"/>
      <c r="AM591" s="8"/>
      <c r="AN591" s="8"/>
      <c r="AO591" s="8"/>
      <c r="AP591" s="8"/>
      <c r="AQ591" s="8"/>
      <c r="AR591" s="8"/>
      <c r="AS591" s="8"/>
      <c r="AT591" s="8"/>
      <c r="AU591" s="8"/>
      <c r="AV591" s="8"/>
      <c r="AW591" s="8"/>
      <c r="AX591" s="8"/>
      <c r="AY591" s="8"/>
      <c r="AZ591" s="8"/>
      <c r="BA591" s="8"/>
      <c r="BB591" s="8"/>
      <c r="BC591" s="8"/>
      <c r="BD591" s="8"/>
      <c r="BE591" s="8"/>
      <c r="BF591" s="8"/>
      <c r="BG591" s="8"/>
      <c r="BH591" s="8"/>
      <c r="BI591" s="8"/>
      <c r="BJ591" s="8"/>
      <c r="BK591" s="8"/>
      <c r="BL591" s="8"/>
      <c r="BM591" s="8"/>
      <c r="BN591" s="8"/>
      <c r="BO591" s="8"/>
      <c r="BP591" s="8"/>
      <c r="BQ591" s="8"/>
      <c r="BR591" s="8"/>
      <c r="BS591" s="8"/>
      <c r="BT591" s="8"/>
      <c r="BU591" s="8"/>
      <c r="BV591" s="8"/>
      <c r="BW591" s="8"/>
      <c r="BX591" s="8"/>
      <c r="BY591" s="8"/>
      <c r="BZ591" s="8"/>
      <c r="CA591" s="8"/>
      <c r="CB591" s="8"/>
      <c r="CC591" s="8"/>
      <c r="CD591" s="8"/>
      <c r="CE591" s="8"/>
      <c r="CF591" s="8"/>
    </row>
    <row r="592" spans="1:84" ht="15.75" customHeight="1" x14ac:dyDescent="0.25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27"/>
      <c r="W592" s="27"/>
      <c r="X592" s="27"/>
      <c r="Y592" s="27"/>
      <c r="Z592" s="27"/>
      <c r="AA592" s="8"/>
      <c r="AB592" s="8"/>
      <c r="AC592" s="8"/>
      <c r="AD592" s="8"/>
      <c r="AE592" s="8"/>
      <c r="AF592" s="8"/>
      <c r="AG592" s="8"/>
      <c r="AH592" s="8"/>
      <c r="AI592" s="8"/>
      <c r="AJ592" s="8"/>
      <c r="AK592" s="8"/>
      <c r="AL592" s="8"/>
      <c r="AM592" s="8"/>
      <c r="AN592" s="8"/>
      <c r="AO592" s="8"/>
      <c r="AP592" s="8"/>
      <c r="AQ592" s="8"/>
      <c r="AR592" s="8"/>
      <c r="AS592" s="8"/>
      <c r="AT592" s="8"/>
      <c r="AU592" s="8"/>
      <c r="AV592" s="8"/>
      <c r="AW592" s="8"/>
      <c r="AX592" s="8"/>
      <c r="AY592" s="8"/>
      <c r="AZ592" s="8"/>
      <c r="BA592" s="8"/>
      <c r="BB592" s="8"/>
      <c r="BC592" s="8"/>
      <c r="BD592" s="8"/>
      <c r="BE592" s="8"/>
      <c r="BF592" s="8"/>
      <c r="BG592" s="8"/>
      <c r="BH592" s="8"/>
      <c r="BI592" s="8"/>
      <c r="BJ592" s="8"/>
      <c r="BK592" s="8"/>
      <c r="BL592" s="8"/>
      <c r="BM592" s="8"/>
      <c r="BN592" s="8"/>
      <c r="BO592" s="8"/>
      <c r="BP592" s="8"/>
      <c r="BQ592" s="8"/>
      <c r="BR592" s="8"/>
      <c r="BS592" s="8"/>
      <c r="BT592" s="8"/>
      <c r="BU592" s="8"/>
      <c r="BV592" s="8"/>
      <c r="BW592" s="8"/>
      <c r="BX592" s="8"/>
      <c r="BY592" s="8"/>
      <c r="BZ592" s="8"/>
      <c r="CA592" s="8"/>
      <c r="CB592" s="8"/>
      <c r="CC592" s="8"/>
      <c r="CD592" s="8"/>
      <c r="CE592" s="8"/>
      <c r="CF592" s="8"/>
    </row>
    <row r="593" spans="1:84" ht="15.75" customHeight="1" x14ac:dyDescent="0.25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27"/>
      <c r="W593" s="27"/>
      <c r="X593" s="27"/>
      <c r="Y593" s="27"/>
      <c r="Z593" s="27"/>
      <c r="AA593" s="8"/>
      <c r="AB593" s="8"/>
      <c r="AC593" s="8"/>
      <c r="AD593" s="8"/>
      <c r="AE593" s="8"/>
      <c r="AF593" s="8"/>
      <c r="AG593" s="8"/>
      <c r="AH593" s="8"/>
      <c r="AI593" s="8"/>
      <c r="AJ593" s="8"/>
      <c r="AK593" s="8"/>
      <c r="AL593" s="8"/>
      <c r="AM593" s="8"/>
      <c r="AN593" s="8"/>
      <c r="AO593" s="8"/>
      <c r="AP593" s="8"/>
      <c r="AQ593" s="8"/>
      <c r="AR593" s="8"/>
      <c r="AS593" s="8"/>
      <c r="AT593" s="8"/>
      <c r="AU593" s="8"/>
      <c r="AV593" s="8"/>
      <c r="AW593" s="8"/>
      <c r="AX593" s="8"/>
      <c r="AY593" s="8"/>
      <c r="AZ593" s="8"/>
      <c r="BA593" s="8"/>
      <c r="BB593" s="8"/>
      <c r="BC593" s="8"/>
      <c r="BD593" s="8"/>
      <c r="BE593" s="8"/>
      <c r="BF593" s="8"/>
      <c r="BG593" s="8"/>
      <c r="BH593" s="8"/>
      <c r="BI593" s="8"/>
      <c r="BJ593" s="8"/>
      <c r="BK593" s="8"/>
      <c r="BL593" s="8"/>
      <c r="BM593" s="8"/>
      <c r="BN593" s="8"/>
      <c r="BO593" s="8"/>
      <c r="BP593" s="8"/>
      <c r="BQ593" s="8"/>
      <c r="BR593" s="8"/>
      <c r="BS593" s="8"/>
      <c r="BT593" s="8"/>
      <c r="BU593" s="8"/>
      <c r="BV593" s="8"/>
      <c r="BW593" s="8"/>
      <c r="BX593" s="8"/>
      <c r="BY593" s="8"/>
      <c r="BZ593" s="8"/>
      <c r="CA593" s="8"/>
      <c r="CB593" s="8"/>
      <c r="CC593" s="8"/>
      <c r="CD593" s="8"/>
      <c r="CE593" s="8"/>
      <c r="CF593" s="8"/>
    </row>
    <row r="594" spans="1:84" ht="15.75" customHeight="1" x14ac:dyDescent="0.25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27"/>
      <c r="W594" s="27"/>
      <c r="X594" s="27"/>
      <c r="Y594" s="27"/>
      <c r="Z594" s="27"/>
      <c r="AA594" s="8"/>
      <c r="AB594" s="8"/>
      <c r="AC594" s="8"/>
      <c r="AD594" s="8"/>
      <c r="AE594" s="8"/>
      <c r="AF594" s="8"/>
      <c r="AG594" s="8"/>
      <c r="AH594" s="8"/>
      <c r="AI594" s="8"/>
      <c r="AJ594" s="8"/>
      <c r="AK594" s="8"/>
      <c r="AL594" s="8"/>
      <c r="AM594" s="8"/>
      <c r="AN594" s="8"/>
      <c r="AO594" s="8"/>
      <c r="AP594" s="8"/>
      <c r="AQ594" s="8"/>
      <c r="AR594" s="8"/>
      <c r="AS594" s="8"/>
      <c r="AT594" s="8"/>
      <c r="AU594" s="8"/>
      <c r="AV594" s="8"/>
      <c r="AW594" s="8"/>
      <c r="AX594" s="8"/>
      <c r="AY594" s="8"/>
      <c r="AZ594" s="8"/>
      <c r="BA594" s="8"/>
      <c r="BB594" s="8"/>
      <c r="BC594" s="8"/>
      <c r="BD594" s="8"/>
      <c r="BE594" s="8"/>
      <c r="BF594" s="8"/>
      <c r="BG594" s="8"/>
      <c r="BH594" s="8"/>
      <c r="BI594" s="8"/>
      <c r="BJ594" s="8"/>
      <c r="BK594" s="8"/>
      <c r="BL594" s="8"/>
      <c r="BM594" s="8"/>
      <c r="BN594" s="8"/>
      <c r="BO594" s="8"/>
      <c r="BP594" s="8"/>
      <c r="BQ594" s="8"/>
      <c r="BR594" s="8"/>
      <c r="BS594" s="8"/>
      <c r="BT594" s="8"/>
      <c r="BU594" s="8"/>
      <c r="BV594" s="8"/>
      <c r="BW594" s="8"/>
      <c r="BX594" s="8"/>
      <c r="BY594" s="8"/>
      <c r="BZ594" s="8"/>
      <c r="CA594" s="8"/>
      <c r="CB594" s="8"/>
      <c r="CC594" s="8"/>
      <c r="CD594" s="8"/>
      <c r="CE594" s="8"/>
      <c r="CF594" s="8"/>
    </row>
    <row r="595" spans="1:84" ht="15.75" customHeight="1" x14ac:dyDescent="0.25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27"/>
      <c r="W595" s="27"/>
      <c r="X595" s="27"/>
      <c r="Y595" s="27"/>
      <c r="Z595" s="27"/>
      <c r="AA595" s="8"/>
      <c r="AB595" s="8"/>
      <c r="AC595" s="8"/>
      <c r="AD595" s="8"/>
      <c r="AE595" s="8"/>
      <c r="AF595" s="8"/>
      <c r="AG595" s="8"/>
      <c r="AH595" s="8"/>
      <c r="AI595" s="8"/>
      <c r="AJ595" s="8"/>
      <c r="AK595" s="8"/>
      <c r="AL595" s="8"/>
      <c r="AM595" s="8"/>
      <c r="AN595" s="8"/>
      <c r="AO595" s="8"/>
      <c r="AP595" s="8"/>
      <c r="AQ595" s="8"/>
      <c r="AR595" s="8"/>
      <c r="AS595" s="8"/>
      <c r="AT595" s="8"/>
      <c r="AU595" s="8"/>
      <c r="AV595" s="8"/>
      <c r="AW595" s="8"/>
      <c r="AX595" s="8"/>
      <c r="AY595" s="8"/>
      <c r="AZ595" s="8"/>
      <c r="BA595" s="8"/>
      <c r="BB595" s="8"/>
      <c r="BC595" s="8"/>
      <c r="BD595" s="8"/>
      <c r="BE595" s="8"/>
      <c r="BF595" s="8"/>
      <c r="BG595" s="8"/>
      <c r="BH595" s="8"/>
      <c r="BI595" s="8"/>
      <c r="BJ595" s="8"/>
      <c r="BK595" s="8"/>
      <c r="BL595" s="8"/>
      <c r="BM595" s="8"/>
      <c r="BN595" s="8"/>
      <c r="BO595" s="8"/>
      <c r="BP595" s="8"/>
      <c r="BQ595" s="8"/>
      <c r="BR595" s="8"/>
      <c r="BS595" s="8"/>
      <c r="BT595" s="8"/>
      <c r="BU595" s="8"/>
      <c r="BV595" s="8"/>
      <c r="BW595" s="8"/>
      <c r="BX595" s="8"/>
      <c r="BY595" s="8"/>
      <c r="BZ595" s="8"/>
      <c r="CA595" s="8"/>
      <c r="CB595" s="8"/>
      <c r="CC595" s="8"/>
      <c r="CD595" s="8"/>
      <c r="CE595" s="8"/>
      <c r="CF595" s="8"/>
    </row>
    <row r="596" spans="1:84" ht="15.75" customHeight="1" x14ac:dyDescent="0.25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27"/>
      <c r="W596" s="27"/>
      <c r="X596" s="27"/>
      <c r="Y596" s="27"/>
      <c r="Z596" s="27"/>
      <c r="AA596" s="8"/>
      <c r="AB596" s="8"/>
      <c r="AC596" s="8"/>
      <c r="AD596" s="8"/>
      <c r="AE596" s="8"/>
      <c r="AF596" s="8"/>
      <c r="AG596" s="8"/>
      <c r="AH596" s="8"/>
      <c r="AI596" s="8"/>
      <c r="AJ596" s="8"/>
      <c r="AK596" s="8"/>
      <c r="AL596" s="8"/>
      <c r="AM596" s="8"/>
      <c r="AN596" s="8"/>
      <c r="AO596" s="8"/>
      <c r="AP596" s="8"/>
      <c r="AQ596" s="8"/>
      <c r="AR596" s="8"/>
      <c r="AS596" s="8"/>
      <c r="AT596" s="8"/>
      <c r="AU596" s="8"/>
      <c r="AV596" s="8"/>
      <c r="AW596" s="8"/>
      <c r="AX596" s="8"/>
      <c r="AY596" s="8"/>
      <c r="AZ596" s="8"/>
      <c r="BA596" s="8"/>
      <c r="BB596" s="8"/>
      <c r="BC596" s="8"/>
      <c r="BD596" s="8"/>
      <c r="BE596" s="8"/>
      <c r="BF596" s="8"/>
      <c r="BG596" s="8"/>
      <c r="BH596" s="8"/>
      <c r="BI596" s="8"/>
      <c r="BJ596" s="8"/>
      <c r="BK596" s="8"/>
      <c r="BL596" s="8"/>
      <c r="BM596" s="8"/>
      <c r="BN596" s="8"/>
      <c r="BO596" s="8"/>
      <c r="BP596" s="8"/>
      <c r="BQ596" s="8"/>
      <c r="BR596" s="8"/>
      <c r="BS596" s="8"/>
      <c r="BT596" s="8"/>
      <c r="BU596" s="8"/>
      <c r="BV596" s="8"/>
      <c r="BW596" s="8"/>
      <c r="BX596" s="8"/>
      <c r="BY596" s="8"/>
      <c r="BZ596" s="8"/>
      <c r="CA596" s="8"/>
      <c r="CB596" s="8"/>
      <c r="CC596" s="8"/>
      <c r="CD596" s="8"/>
      <c r="CE596" s="8"/>
      <c r="CF596" s="8"/>
    </row>
    <row r="597" spans="1:84" ht="15.75" customHeight="1" x14ac:dyDescent="0.25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27"/>
      <c r="W597" s="27"/>
      <c r="X597" s="27"/>
      <c r="Y597" s="27"/>
      <c r="Z597" s="27"/>
      <c r="AA597" s="8"/>
      <c r="AB597" s="8"/>
      <c r="AC597" s="8"/>
      <c r="AD597" s="8"/>
      <c r="AE597" s="8"/>
      <c r="AF597" s="8"/>
      <c r="AG597" s="8"/>
      <c r="AH597" s="8"/>
      <c r="AI597" s="8"/>
      <c r="AJ597" s="8"/>
      <c r="AK597" s="8"/>
      <c r="AL597" s="8"/>
      <c r="AM597" s="8"/>
      <c r="AN597" s="8"/>
      <c r="AO597" s="8"/>
      <c r="AP597" s="8"/>
      <c r="AQ597" s="8"/>
      <c r="AR597" s="8"/>
      <c r="AS597" s="8"/>
      <c r="AT597" s="8"/>
      <c r="AU597" s="8"/>
      <c r="AV597" s="8"/>
      <c r="AW597" s="8"/>
      <c r="AX597" s="8"/>
      <c r="AY597" s="8"/>
      <c r="AZ597" s="8"/>
      <c r="BA597" s="8"/>
      <c r="BB597" s="8"/>
      <c r="BC597" s="8"/>
      <c r="BD597" s="8"/>
      <c r="BE597" s="8"/>
      <c r="BF597" s="8"/>
      <c r="BG597" s="8"/>
      <c r="BH597" s="8"/>
      <c r="BI597" s="8"/>
      <c r="BJ597" s="8"/>
      <c r="BK597" s="8"/>
      <c r="BL597" s="8"/>
      <c r="BM597" s="8"/>
      <c r="BN597" s="8"/>
      <c r="BO597" s="8"/>
      <c r="BP597" s="8"/>
      <c r="BQ597" s="8"/>
      <c r="BR597" s="8"/>
      <c r="BS597" s="8"/>
      <c r="BT597" s="8"/>
      <c r="BU597" s="8"/>
      <c r="BV597" s="8"/>
      <c r="BW597" s="8"/>
      <c r="BX597" s="8"/>
      <c r="BY597" s="8"/>
      <c r="BZ597" s="8"/>
      <c r="CA597" s="8"/>
      <c r="CB597" s="8"/>
      <c r="CC597" s="8"/>
      <c r="CD597" s="8"/>
      <c r="CE597" s="8"/>
      <c r="CF597" s="8"/>
    </row>
    <row r="598" spans="1:84" ht="15.75" customHeight="1" x14ac:dyDescent="0.25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27"/>
      <c r="W598" s="27"/>
      <c r="X598" s="27"/>
      <c r="Y598" s="27"/>
      <c r="Z598" s="27"/>
      <c r="AA598" s="8"/>
      <c r="AB598" s="8"/>
      <c r="AC598" s="8"/>
      <c r="AD598" s="8"/>
      <c r="AE598" s="8"/>
      <c r="AF598" s="8"/>
      <c r="AG598" s="8"/>
      <c r="AH598" s="8"/>
      <c r="AI598" s="8"/>
      <c r="AJ598" s="8"/>
      <c r="AK598" s="8"/>
      <c r="AL598" s="8"/>
      <c r="AM598" s="8"/>
      <c r="AN598" s="8"/>
      <c r="AO598" s="8"/>
      <c r="AP598" s="8"/>
      <c r="AQ598" s="8"/>
      <c r="AR598" s="8"/>
      <c r="AS598" s="8"/>
      <c r="AT598" s="8"/>
      <c r="AU598" s="8"/>
      <c r="AV598" s="8"/>
      <c r="AW598" s="8"/>
      <c r="AX598" s="8"/>
      <c r="AY598" s="8"/>
      <c r="AZ598" s="8"/>
      <c r="BA598" s="8"/>
      <c r="BB598" s="8"/>
      <c r="BC598" s="8"/>
      <c r="BD598" s="8"/>
      <c r="BE598" s="8"/>
      <c r="BF598" s="8"/>
      <c r="BG598" s="8"/>
      <c r="BH598" s="8"/>
      <c r="BI598" s="8"/>
      <c r="BJ598" s="8"/>
      <c r="BK598" s="8"/>
      <c r="BL598" s="8"/>
      <c r="BM598" s="8"/>
      <c r="BN598" s="8"/>
      <c r="BO598" s="8"/>
      <c r="BP598" s="8"/>
      <c r="BQ598" s="8"/>
      <c r="BR598" s="8"/>
      <c r="BS598" s="8"/>
      <c r="BT598" s="8"/>
      <c r="BU598" s="8"/>
      <c r="BV598" s="8"/>
      <c r="BW598" s="8"/>
      <c r="BX598" s="8"/>
      <c r="BY598" s="8"/>
      <c r="BZ598" s="8"/>
      <c r="CA598" s="8"/>
      <c r="CB598" s="8"/>
      <c r="CC598" s="8"/>
      <c r="CD598" s="8"/>
      <c r="CE598" s="8"/>
      <c r="CF598" s="8"/>
    </row>
    <row r="599" spans="1:84" ht="15.75" customHeight="1" x14ac:dyDescent="0.25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27"/>
      <c r="W599" s="27"/>
      <c r="X599" s="27"/>
      <c r="Y599" s="27"/>
      <c r="Z599" s="27"/>
      <c r="AA599" s="8"/>
      <c r="AB599" s="8"/>
      <c r="AC599" s="8"/>
      <c r="AD599" s="8"/>
      <c r="AE599" s="8"/>
      <c r="AF599" s="8"/>
      <c r="AG599" s="8"/>
      <c r="AH599" s="8"/>
      <c r="AI599" s="8"/>
      <c r="AJ599" s="8"/>
      <c r="AK599" s="8"/>
      <c r="AL599" s="8"/>
      <c r="AM599" s="8"/>
      <c r="AN599" s="8"/>
      <c r="AO599" s="8"/>
      <c r="AP599" s="8"/>
      <c r="AQ599" s="8"/>
      <c r="AR599" s="8"/>
      <c r="AS599" s="8"/>
      <c r="AT599" s="8"/>
      <c r="AU599" s="8"/>
      <c r="AV599" s="8"/>
      <c r="AW599" s="8"/>
      <c r="AX599" s="8"/>
      <c r="AY599" s="8"/>
      <c r="AZ599" s="8"/>
      <c r="BA599" s="8"/>
      <c r="BB599" s="8"/>
      <c r="BC599" s="8"/>
      <c r="BD599" s="8"/>
      <c r="BE599" s="8"/>
      <c r="BF599" s="8"/>
      <c r="BG599" s="8"/>
      <c r="BH599" s="8"/>
      <c r="BI599" s="8"/>
      <c r="BJ599" s="8"/>
      <c r="BK599" s="8"/>
      <c r="BL599" s="8"/>
      <c r="BM599" s="8"/>
      <c r="BN599" s="8"/>
      <c r="BO599" s="8"/>
      <c r="BP599" s="8"/>
      <c r="BQ599" s="8"/>
      <c r="BR599" s="8"/>
      <c r="BS599" s="8"/>
      <c r="BT599" s="8"/>
      <c r="BU599" s="8"/>
      <c r="BV599" s="8"/>
      <c r="BW599" s="8"/>
      <c r="BX599" s="8"/>
      <c r="BY599" s="8"/>
      <c r="BZ599" s="8"/>
      <c r="CA599" s="8"/>
      <c r="CB599" s="8"/>
      <c r="CC599" s="8"/>
      <c r="CD599" s="8"/>
      <c r="CE599" s="8"/>
      <c r="CF599" s="8"/>
    </row>
    <row r="600" spans="1:84" ht="15.75" customHeight="1" x14ac:dyDescent="0.25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27"/>
      <c r="W600" s="27"/>
      <c r="X600" s="27"/>
      <c r="Y600" s="27"/>
      <c r="Z600" s="27"/>
      <c r="AA600" s="8"/>
      <c r="AB600" s="8"/>
      <c r="AC600" s="8"/>
      <c r="AD600" s="8"/>
      <c r="AE600" s="8"/>
      <c r="AF600" s="8"/>
      <c r="AG600" s="8"/>
      <c r="AH600" s="8"/>
      <c r="AI600" s="8"/>
      <c r="AJ600" s="8"/>
      <c r="AK600" s="8"/>
      <c r="AL600" s="8"/>
      <c r="AM600" s="8"/>
      <c r="AN600" s="8"/>
      <c r="AO600" s="8"/>
      <c r="AP600" s="8"/>
      <c r="AQ600" s="8"/>
      <c r="AR600" s="8"/>
      <c r="AS600" s="8"/>
      <c r="AT600" s="8"/>
      <c r="AU600" s="8"/>
      <c r="AV600" s="8"/>
      <c r="AW600" s="8"/>
      <c r="AX600" s="8"/>
      <c r="AY600" s="8"/>
      <c r="AZ600" s="8"/>
      <c r="BA600" s="8"/>
      <c r="BB600" s="8"/>
      <c r="BC600" s="8"/>
      <c r="BD600" s="8"/>
      <c r="BE600" s="8"/>
      <c r="BF600" s="8"/>
      <c r="BG600" s="8"/>
      <c r="BH600" s="8"/>
      <c r="BI600" s="8"/>
      <c r="BJ600" s="8"/>
      <c r="BK600" s="8"/>
      <c r="BL600" s="8"/>
      <c r="BM600" s="8"/>
      <c r="BN600" s="8"/>
      <c r="BO600" s="8"/>
      <c r="BP600" s="8"/>
      <c r="BQ600" s="8"/>
      <c r="BR600" s="8"/>
      <c r="BS600" s="8"/>
      <c r="BT600" s="8"/>
      <c r="BU600" s="8"/>
      <c r="BV600" s="8"/>
      <c r="BW600" s="8"/>
      <c r="BX600" s="8"/>
      <c r="BY600" s="8"/>
      <c r="BZ600" s="8"/>
      <c r="CA600" s="8"/>
      <c r="CB600" s="8"/>
      <c r="CC600" s="8"/>
      <c r="CD600" s="8"/>
      <c r="CE600" s="8"/>
      <c r="CF600" s="8"/>
    </row>
    <row r="601" spans="1:84" ht="15.75" customHeight="1" x14ac:dyDescent="0.25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27"/>
      <c r="W601" s="27"/>
      <c r="X601" s="27"/>
      <c r="Y601" s="27"/>
      <c r="Z601" s="27"/>
      <c r="AA601" s="8"/>
      <c r="AB601" s="8"/>
      <c r="AC601" s="8"/>
      <c r="AD601" s="8"/>
      <c r="AE601" s="8"/>
      <c r="AF601" s="8"/>
      <c r="AG601" s="8"/>
      <c r="AH601" s="8"/>
      <c r="AI601" s="8"/>
      <c r="AJ601" s="8"/>
      <c r="AK601" s="8"/>
      <c r="AL601" s="8"/>
      <c r="AM601" s="8"/>
      <c r="AN601" s="8"/>
      <c r="AO601" s="8"/>
      <c r="AP601" s="8"/>
      <c r="AQ601" s="8"/>
      <c r="AR601" s="8"/>
      <c r="AS601" s="8"/>
      <c r="AT601" s="8"/>
      <c r="AU601" s="8"/>
      <c r="AV601" s="8"/>
      <c r="AW601" s="8"/>
      <c r="AX601" s="8"/>
      <c r="AY601" s="8"/>
      <c r="AZ601" s="8"/>
      <c r="BA601" s="8"/>
      <c r="BB601" s="8"/>
      <c r="BC601" s="8"/>
      <c r="BD601" s="8"/>
      <c r="BE601" s="8"/>
      <c r="BF601" s="8"/>
      <c r="BG601" s="8"/>
      <c r="BH601" s="8"/>
      <c r="BI601" s="8"/>
      <c r="BJ601" s="8"/>
      <c r="BK601" s="8"/>
      <c r="BL601" s="8"/>
      <c r="BM601" s="8"/>
      <c r="BN601" s="8"/>
      <c r="BO601" s="8"/>
      <c r="BP601" s="8"/>
      <c r="BQ601" s="8"/>
      <c r="BR601" s="8"/>
      <c r="BS601" s="8"/>
      <c r="BT601" s="8"/>
      <c r="BU601" s="8"/>
      <c r="BV601" s="8"/>
      <c r="BW601" s="8"/>
      <c r="BX601" s="8"/>
      <c r="BY601" s="8"/>
      <c r="BZ601" s="8"/>
      <c r="CA601" s="8"/>
      <c r="CB601" s="8"/>
      <c r="CC601" s="8"/>
      <c r="CD601" s="8"/>
      <c r="CE601" s="8"/>
      <c r="CF601" s="8"/>
    </row>
    <row r="602" spans="1:84" ht="15.75" customHeight="1" x14ac:dyDescent="0.25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27"/>
      <c r="W602" s="27"/>
      <c r="X602" s="27"/>
      <c r="Y602" s="27"/>
      <c r="Z602" s="27"/>
      <c r="AA602" s="8"/>
      <c r="AB602" s="8"/>
      <c r="AC602" s="8"/>
      <c r="AD602" s="8"/>
      <c r="AE602" s="8"/>
      <c r="AF602" s="8"/>
      <c r="AG602" s="8"/>
      <c r="AH602" s="8"/>
      <c r="AI602" s="8"/>
      <c r="AJ602" s="8"/>
      <c r="AK602" s="8"/>
      <c r="AL602" s="8"/>
      <c r="AM602" s="8"/>
      <c r="AN602" s="8"/>
      <c r="AO602" s="8"/>
      <c r="AP602" s="8"/>
      <c r="AQ602" s="8"/>
      <c r="AR602" s="8"/>
      <c r="AS602" s="8"/>
      <c r="AT602" s="8"/>
      <c r="AU602" s="8"/>
      <c r="AV602" s="8"/>
      <c r="AW602" s="8"/>
      <c r="AX602" s="8"/>
      <c r="AY602" s="8"/>
      <c r="AZ602" s="8"/>
      <c r="BA602" s="8"/>
      <c r="BB602" s="8"/>
      <c r="BC602" s="8"/>
      <c r="BD602" s="8"/>
      <c r="BE602" s="8"/>
      <c r="BF602" s="8"/>
      <c r="BG602" s="8"/>
      <c r="BH602" s="8"/>
      <c r="BI602" s="8"/>
      <c r="BJ602" s="8"/>
      <c r="BK602" s="8"/>
      <c r="BL602" s="8"/>
      <c r="BM602" s="8"/>
      <c r="BN602" s="8"/>
      <c r="BO602" s="8"/>
      <c r="BP602" s="8"/>
      <c r="BQ602" s="8"/>
      <c r="BR602" s="8"/>
      <c r="BS602" s="8"/>
      <c r="BT602" s="8"/>
      <c r="BU602" s="8"/>
      <c r="BV602" s="8"/>
      <c r="BW602" s="8"/>
      <c r="BX602" s="8"/>
      <c r="BY602" s="8"/>
      <c r="BZ602" s="8"/>
      <c r="CA602" s="8"/>
      <c r="CB602" s="8"/>
      <c r="CC602" s="8"/>
      <c r="CD602" s="8"/>
      <c r="CE602" s="8"/>
      <c r="CF602" s="8"/>
    </row>
    <row r="603" spans="1:84" ht="15.75" customHeight="1" x14ac:dyDescent="0.25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27"/>
      <c r="W603" s="27"/>
      <c r="X603" s="27"/>
      <c r="Y603" s="27"/>
      <c r="Z603" s="27"/>
      <c r="AA603" s="8"/>
      <c r="AB603" s="8"/>
      <c r="AC603" s="8"/>
      <c r="AD603" s="8"/>
      <c r="AE603" s="8"/>
      <c r="AF603" s="8"/>
      <c r="AG603" s="8"/>
      <c r="AH603" s="8"/>
      <c r="AI603" s="8"/>
      <c r="AJ603" s="8"/>
      <c r="AK603" s="8"/>
      <c r="AL603" s="8"/>
      <c r="AM603" s="8"/>
      <c r="AN603" s="8"/>
      <c r="AO603" s="8"/>
      <c r="AP603" s="8"/>
      <c r="AQ603" s="8"/>
      <c r="AR603" s="8"/>
      <c r="AS603" s="8"/>
      <c r="AT603" s="8"/>
      <c r="AU603" s="8"/>
      <c r="AV603" s="8"/>
      <c r="AW603" s="8"/>
      <c r="AX603" s="8"/>
      <c r="AY603" s="8"/>
      <c r="AZ603" s="8"/>
      <c r="BA603" s="8"/>
      <c r="BB603" s="8"/>
      <c r="BC603" s="8"/>
      <c r="BD603" s="8"/>
      <c r="BE603" s="8"/>
      <c r="BF603" s="8"/>
      <c r="BG603" s="8"/>
      <c r="BH603" s="8"/>
      <c r="BI603" s="8"/>
      <c r="BJ603" s="8"/>
      <c r="BK603" s="8"/>
      <c r="BL603" s="8"/>
      <c r="BM603" s="8"/>
      <c r="BN603" s="8"/>
      <c r="BO603" s="8"/>
      <c r="BP603" s="8"/>
      <c r="BQ603" s="8"/>
      <c r="BR603" s="8"/>
      <c r="BS603" s="8"/>
      <c r="BT603" s="8"/>
      <c r="BU603" s="8"/>
      <c r="BV603" s="8"/>
      <c r="BW603" s="8"/>
      <c r="BX603" s="8"/>
      <c r="BY603" s="8"/>
      <c r="BZ603" s="8"/>
      <c r="CA603" s="8"/>
      <c r="CB603" s="8"/>
      <c r="CC603" s="8"/>
      <c r="CD603" s="8"/>
      <c r="CE603" s="8"/>
      <c r="CF603" s="8"/>
    </row>
    <row r="604" spans="1:84" ht="15.75" customHeight="1" x14ac:dyDescent="0.25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27"/>
      <c r="W604" s="27"/>
      <c r="X604" s="27"/>
      <c r="Y604" s="27"/>
      <c r="Z604" s="27"/>
      <c r="AA604" s="8"/>
      <c r="AB604" s="8"/>
      <c r="AC604" s="8"/>
      <c r="AD604" s="8"/>
      <c r="AE604" s="8"/>
      <c r="AF604" s="8"/>
      <c r="AG604" s="8"/>
      <c r="AH604" s="8"/>
      <c r="AI604" s="8"/>
      <c r="AJ604" s="8"/>
      <c r="AK604" s="8"/>
      <c r="AL604" s="8"/>
      <c r="AM604" s="8"/>
      <c r="AN604" s="8"/>
      <c r="AO604" s="8"/>
      <c r="AP604" s="8"/>
      <c r="AQ604" s="8"/>
      <c r="AR604" s="8"/>
      <c r="AS604" s="8"/>
      <c r="AT604" s="8"/>
      <c r="AU604" s="8"/>
      <c r="AV604" s="8"/>
      <c r="AW604" s="8"/>
      <c r="AX604" s="8"/>
      <c r="AY604" s="8"/>
      <c r="AZ604" s="8"/>
      <c r="BA604" s="8"/>
      <c r="BB604" s="8"/>
      <c r="BC604" s="8"/>
      <c r="BD604" s="8"/>
      <c r="BE604" s="8"/>
      <c r="BF604" s="8"/>
      <c r="BG604" s="8"/>
      <c r="BH604" s="8"/>
      <c r="BI604" s="8"/>
      <c r="BJ604" s="8"/>
      <c r="BK604" s="8"/>
      <c r="BL604" s="8"/>
      <c r="BM604" s="8"/>
      <c r="BN604" s="8"/>
      <c r="BO604" s="8"/>
      <c r="BP604" s="8"/>
      <c r="BQ604" s="8"/>
      <c r="BR604" s="8"/>
      <c r="BS604" s="8"/>
      <c r="BT604" s="8"/>
      <c r="BU604" s="8"/>
      <c r="BV604" s="8"/>
      <c r="BW604" s="8"/>
      <c r="BX604" s="8"/>
      <c r="BY604" s="8"/>
      <c r="BZ604" s="8"/>
      <c r="CA604" s="8"/>
      <c r="CB604" s="8"/>
      <c r="CC604" s="8"/>
      <c r="CD604" s="8"/>
      <c r="CE604" s="8"/>
      <c r="CF604" s="8"/>
    </row>
    <row r="605" spans="1:84" ht="15.75" customHeight="1" x14ac:dyDescent="0.25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27"/>
      <c r="W605" s="27"/>
      <c r="X605" s="27"/>
      <c r="Y605" s="27"/>
      <c r="Z605" s="27"/>
      <c r="AA605" s="8"/>
      <c r="AB605" s="8"/>
      <c r="AC605" s="8"/>
      <c r="AD605" s="8"/>
      <c r="AE605" s="8"/>
      <c r="AF605" s="8"/>
      <c r="AG605" s="8"/>
      <c r="AH605" s="8"/>
      <c r="AI605" s="8"/>
      <c r="AJ605" s="8"/>
      <c r="AK605" s="8"/>
      <c r="AL605" s="8"/>
      <c r="AM605" s="8"/>
      <c r="AN605" s="8"/>
      <c r="AO605" s="8"/>
      <c r="AP605" s="8"/>
      <c r="AQ605" s="8"/>
      <c r="AR605" s="8"/>
      <c r="AS605" s="8"/>
      <c r="AT605" s="8"/>
      <c r="AU605" s="8"/>
      <c r="AV605" s="8"/>
      <c r="AW605" s="8"/>
      <c r="AX605" s="8"/>
      <c r="AY605" s="8"/>
      <c r="AZ605" s="8"/>
      <c r="BA605" s="8"/>
      <c r="BB605" s="8"/>
      <c r="BC605" s="8"/>
      <c r="BD605" s="8"/>
      <c r="BE605" s="8"/>
      <c r="BF605" s="8"/>
      <c r="BG605" s="8"/>
      <c r="BH605" s="8"/>
      <c r="BI605" s="8"/>
      <c r="BJ605" s="8"/>
      <c r="BK605" s="8"/>
      <c r="BL605" s="8"/>
      <c r="BM605" s="8"/>
      <c r="BN605" s="8"/>
      <c r="BO605" s="8"/>
      <c r="BP605" s="8"/>
      <c r="BQ605" s="8"/>
      <c r="BR605" s="8"/>
      <c r="BS605" s="8"/>
      <c r="BT605" s="8"/>
      <c r="BU605" s="8"/>
      <c r="BV605" s="8"/>
      <c r="BW605" s="8"/>
      <c r="BX605" s="8"/>
      <c r="BY605" s="8"/>
      <c r="BZ605" s="8"/>
      <c r="CA605" s="8"/>
      <c r="CB605" s="8"/>
      <c r="CC605" s="8"/>
      <c r="CD605" s="8"/>
      <c r="CE605" s="8"/>
      <c r="CF605" s="8"/>
    </row>
    <row r="606" spans="1:84" ht="15.75" customHeight="1" x14ac:dyDescent="0.25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27"/>
      <c r="W606" s="27"/>
      <c r="X606" s="27"/>
      <c r="Y606" s="27"/>
      <c r="Z606" s="27"/>
      <c r="AA606" s="8"/>
      <c r="AB606" s="8"/>
      <c r="AC606" s="8"/>
      <c r="AD606" s="8"/>
      <c r="AE606" s="8"/>
      <c r="AF606" s="8"/>
      <c r="AG606" s="8"/>
      <c r="AH606" s="8"/>
      <c r="AI606" s="8"/>
      <c r="AJ606" s="8"/>
      <c r="AK606" s="8"/>
      <c r="AL606" s="8"/>
      <c r="AM606" s="8"/>
      <c r="AN606" s="8"/>
      <c r="AO606" s="8"/>
      <c r="AP606" s="8"/>
      <c r="AQ606" s="8"/>
      <c r="AR606" s="8"/>
      <c r="AS606" s="8"/>
      <c r="AT606" s="8"/>
      <c r="AU606" s="8"/>
      <c r="AV606" s="8"/>
      <c r="AW606" s="8"/>
      <c r="AX606" s="8"/>
      <c r="AY606" s="8"/>
      <c r="AZ606" s="8"/>
      <c r="BA606" s="8"/>
      <c r="BB606" s="8"/>
      <c r="BC606" s="8"/>
      <c r="BD606" s="8"/>
      <c r="BE606" s="8"/>
      <c r="BF606" s="8"/>
      <c r="BG606" s="8"/>
      <c r="BH606" s="8"/>
      <c r="BI606" s="8"/>
      <c r="BJ606" s="8"/>
      <c r="BK606" s="8"/>
      <c r="BL606" s="8"/>
      <c r="BM606" s="8"/>
      <c r="BN606" s="8"/>
      <c r="BO606" s="8"/>
      <c r="BP606" s="8"/>
      <c r="BQ606" s="8"/>
      <c r="BR606" s="8"/>
      <c r="BS606" s="8"/>
      <c r="BT606" s="8"/>
      <c r="BU606" s="8"/>
      <c r="BV606" s="8"/>
      <c r="BW606" s="8"/>
      <c r="BX606" s="8"/>
      <c r="BY606" s="8"/>
      <c r="BZ606" s="8"/>
      <c r="CA606" s="8"/>
      <c r="CB606" s="8"/>
      <c r="CC606" s="8"/>
      <c r="CD606" s="8"/>
      <c r="CE606" s="8"/>
      <c r="CF606" s="8"/>
    </row>
    <row r="607" spans="1:84" ht="15.75" customHeight="1" x14ac:dyDescent="0.25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27"/>
      <c r="W607" s="27"/>
      <c r="X607" s="27"/>
      <c r="Y607" s="27"/>
      <c r="Z607" s="27"/>
      <c r="AA607" s="8"/>
      <c r="AB607" s="8"/>
      <c r="AC607" s="8"/>
      <c r="AD607" s="8"/>
      <c r="AE607" s="8"/>
      <c r="AF607" s="8"/>
      <c r="AG607" s="8"/>
      <c r="AH607" s="8"/>
      <c r="AI607" s="8"/>
      <c r="AJ607" s="8"/>
      <c r="AK607" s="8"/>
      <c r="AL607" s="8"/>
      <c r="AM607" s="8"/>
      <c r="AN607" s="8"/>
      <c r="AO607" s="8"/>
      <c r="AP607" s="8"/>
      <c r="AQ607" s="8"/>
      <c r="AR607" s="8"/>
      <c r="AS607" s="8"/>
      <c r="AT607" s="8"/>
      <c r="AU607" s="8"/>
      <c r="AV607" s="8"/>
      <c r="AW607" s="8"/>
      <c r="AX607" s="8"/>
      <c r="AY607" s="8"/>
      <c r="AZ607" s="8"/>
      <c r="BA607" s="8"/>
      <c r="BB607" s="8"/>
      <c r="BC607" s="8"/>
      <c r="BD607" s="8"/>
      <c r="BE607" s="8"/>
      <c r="BF607" s="8"/>
      <c r="BG607" s="8"/>
      <c r="BH607" s="8"/>
      <c r="BI607" s="8"/>
      <c r="BJ607" s="8"/>
      <c r="BK607" s="8"/>
      <c r="BL607" s="8"/>
      <c r="BM607" s="8"/>
      <c r="BN607" s="8"/>
      <c r="BO607" s="8"/>
      <c r="BP607" s="8"/>
      <c r="BQ607" s="8"/>
      <c r="BR607" s="8"/>
      <c r="BS607" s="8"/>
      <c r="BT607" s="8"/>
      <c r="BU607" s="8"/>
      <c r="BV607" s="8"/>
      <c r="BW607" s="8"/>
      <c r="BX607" s="8"/>
      <c r="BY607" s="8"/>
      <c r="BZ607" s="8"/>
      <c r="CA607" s="8"/>
      <c r="CB607" s="8"/>
      <c r="CC607" s="8"/>
      <c r="CD607" s="8"/>
      <c r="CE607" s="8"/>
      <c r="CF607" s="8"/>
    </row>
    <row r="608" spans="1:84" ht="15.75" customHeight="1" x14ac:dyDescent="0.25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27"/>
      <c r="W608" s="27"/>
      <c r="X608" s="27"/>
      <c r="Y608" s="27"/>
      <c r="Z608" s="27"/>
      <c r="AA608" s="8"/>
      <c r="AB608" s="8"/>
      <c r="AC608" s="8"/>
      <c r="AD608" s="8"/>
      <c r="AE608" s="8"/>
      <c r="AF608" s="8"/>
      <c r="AG608" s="8"/>
      <c r="AH608" s="8"/>
      <c r="AI608" s="8"/>
      <c r="AJ608" s="8"/>
      <c r="AK608" s="8"/>
      <c r="AL608" s="8"/>
      <c r="AM608" s="8"/>
      <c r="AN608" s="8"/>
      <c r="AO608" s="8"/>
      <c r="AP608" s="8"/>
      <c r="AQ608" s="8"/>
      <c r="AR608" s="8"/>
      <c r="AS608" s="8"/>
      <c r="AT608" s="8"/>
      <c r="AU608" s="8"/>
      <c r="AV608" s="8"/>
      <c r="AW608" s="8"/>
      <c r="AX608" s="8"/>
      <c r="AY608" s="8"/>
      <c r="AZ608" s="8"/>
      <c r="BA608" s="8"/>
      <c r="BB608" s="8"/>
      <c r="BC608" s="8"/>
      <c r="BD608" s="8"/>
      <c r="BE608" s="8"/>
      <c r="BF608" s="8"/>
      <c r="BG608" s="8"/>
      <c r="BH608" s="8"/>
      <c r="BI608" s="8"/>
      <c r="BJ608" s="8"/>
      <c r="BK608" s="8"/>
      <c r="BL608" s="8"/>
      <c r="BM608" s="8"/>
      <c r="BN608" s="8"/>
      <c r="BO608" s="8"/>
      <c r="BP608" s="8"/>
      <c r="BQ608" s="8"/>
      <c r="BR608" s="8"/>
      <c r="BS608" s="8"/>
      <c r="BT608" s="8"/>
      <c r="BU608" s="8"/>
      <c r="BV608" s="8"/>
      <c r="BW608" s="8"/>
      <c r="BX608" s="8"/>
      <c r="BY608" s="8"/>
      <c r="BZ608" s="8"/>
      <c r="CA608" s="8"/>
      <c r="CB608" s="8"/>
      <c r="CC608" s="8"/>
      <c r="CD608" s="8"/>
      <c r="CE608" s="8"/>
      <c r="CF608" s="8"/>
    </row>
    <row r="609" spans="1:84" ht="15.75" customHeight="1" x14ac:dyDescent="0.25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27"/>
      <c r="W609" s="27"/>
      <c r="X609" s="27"/>
      <c r="Y609" s="27"/>
      <c r="Z609" s="27"/>
      <c r="AA609" s="8"/>
      <c r="AB609" s="8"/>
      <c r="AC609" s="8"/>
      <c r="AD609" s="8"/>
      <c r="AE609" s="8"/>
      <c r="AF609" s="8"/>
      <c r="AG609" s="8"/>
      <c r="AH609" s="8"/>
      <c r="AI609" s="8"/>
      <c r="AJ609" s="8"/>
      <c r="AK609" s="8"/>
      <c r="AL609" s="8"/>
      <c r="AM609" s="8"/>
      <c r="AN609" s="8"/>
      <c r="AO609" s="8"/>
      <c r="AP609" s="8"/>
      <c r="AQ609" s="8"/>
      <c r="AR609" s="8"/>
      <c r="AS609" s="8"/>
      <c r="AT609" s="8"/>
      <c r="AU609" s="8"/>
      <c r="AV609" s="8"/>
      <c r="AW609" s="8"/>
      <c r="AX609" s="8"/>
      <c r="AY609" s="8"/>
      <c r="AZ609" s="8"/>
      <c r="BA609" s="8"/>
      <c r="BB609" s="8"/>
      <c r="BC609" s="8"/>
      <c r="BD609" s="8"/>
      <c r="BE609" s="8"/>
      <c r="BF609" s="8"/>
      <c r="BG609" s="8"/>
      <c r="BH609" s="8"/>
      <c r="BI609" s="8"/>
      <c r="BJ609" s="8"/>
      <c r="BK609" s="8"/>
      <c r="BL609" s="8"/>
      <c r="BM609" s="8"/>
      <c r="BN609" s="8"/>
      <c r="BO609" s="8"/>
      <c r="BP609" s="8"/>
      <c r="BQ609" s="8"/>
      <c r="BR609" s="8"/>
      <c r="BS609" s="8"/>
      <c r="BT609" s="8"/>
      <c r="BU609" s="8"/>
      <c r="BV609" s="8"/>
      <c r="BW609" s="8"/>
      <c r="BX609" s="8"/>
      <c r="BY609" s="8"/>
      <c r="BZ609" s="8"/>
      <c r="CA609" s="8"/>
      <c r="CB609" s="8"/>
      <c r="CC609" s="8"/>
      <c r="CD609" s="8"/>
      <c r="CE609" s="8"/>
      <c r="CF609" s="8"/>
    </row>
    <row r="610" spans="1:84" ht="15.75" customHeight="1" x14ac:dyDescent="0.25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27"/>
      <c r="W610" s="27"/>
      <c r="X610" s="27"/>
      <c r="Y610" s="27"/>
      <c r="Z610" s="27"/>
      <c r="AA610" s="8"/>
      <c r="AB610" s="8"/>
      <c r="AC610" s="8"/>
      <c r="AD610" s="8"/>
      <c r="AE610" s="8"/>
      <c r="AF610" s="8"/>
      <c r="AG610" s="8"/>
      <c r="AH610" s="8"/>
      <c r="AI610" s="8"/>
      <c r="AJ610" s="8"/>
      <c r="AK610" s="8"/>
      <c r="AL610" s="8"/>
      <c r="AM610" s="8"/>
      <c r="AN610" s="8"/>
      <c r="AO610" s="8"/>
      <c r="AP610" s="8"/>
      <c r="AQ610" s="8"/>
      <c r="AR610" s="8"/>
      <c r="AS610" s="8"/>
      <c r="AT610" s="8"/>
      <c r="AU610" s="8"/>
      <c r="AV610" s="8"/>
      <c r="AW610" s="8"/>
      <c r="AX610" s="8"/>
      <c r="AY610" s="8"/>
      <c r="AZ610" s="8"/>
      <c r="BA610" s="8"/>
      <c r="BB610" s="8"/>
      <c r="BC610" s="8"/>
      <c r="BD610" s="8"/>
      <c r="BE610" s="8"/>
      <c r="BF610" s="8"/>
      <c r="BG610" s="8"/>
      <c r="BH610" s="8"/>
      <c r="BI610" s="8"/>
      <c r="BJ610" s="8"/>
      <c r="BK610" s="8"/>
      <c r="BL610" s="8"/>
      <c r="BM610" s="8"/>
      <c r="BN610" s="8"/>
      <c r="BO610" s="8"/>
      <c r="BP610" s="8"/>
      <c r="BQ610" s="8"/>
      <c r="BR610" s="8"/>
      <c r="BS610" s="8"/>
      <c r="BT610" s="8"/>
      <c r="BU610" s="8"/>
      <c r="BV610" s="8"/>
      <c r="BW610" s="8"/>
      <c r="BX610" s="8"/>
      <c r="BY610" s="8"/>
      <c r="BZ610" s="8"/>
      <c r="CA610" s="8"/>
      <c r="CB610" s="8"/>
      <c r="CC610" s="8"/>
      <c r="CD610" s="8"/>
      <c r="CE610" s="8"/>
      <c r="CF610" s="8"/>
    </row>
    <row r="611" spans="1:84" ht="15.75" customHeight="1" x14ac:dyDescent="0.25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27"/>
      <c r="W611" s="27"/>
      <c r="X611" s="27"/>
      <c r="Y611" s="27"/>
      <c r="Z611" s="27"/>
      <c r="AA611" s="8"/>
      <c r="AB611" s="8"/>
      <c r="AC611" s="8"/>
      <c r="AD611" s="8"/>
      <c r="AE611" s="8"/>
      <c r="AF611" s="8"/>
      <c r="AG611" s="8"/>
      <c r="AH611" s="8"/>
      <c r="AI611" s="8"/>
      <c r="AJ611" s="8"/>
      <c r="AK611" s="8"/>
      <c r="AL611" s="8"/>
      <c r="AM611" s="8"/>
      <c r="AN611" s="8"/>
      <c r="AO611" s="8"/>
      <c r="AP611" s="8"/>
      <c r="AQ611" s="8"/>
      <c r="AR611" s="8"/>
      <c r="AS611" s="8"/>
      <c r="AT611" s="8"/>
      <c r="AU611" s="8"/>
      <c r="AV611" s="8"/>
      <c r="AW611" s="8"/>
      <c r="AX611" s="8"/>
      <c r="AY611" s="8"/>
      <c r="AZ611" s="8"/>
      <c r="BA611" s="8"/>
      <c r="BB611" s="8"/>
      <c r="BC611" s="8"/>
      <c r="BD611" s="8"/>
      <c r="BE611" s="8"/>
      <c r="BF611" s="8"/>
      <c r="BG611" s="8"/>
      <c r="BH611" s="8"/>
      <c r="BI611" s="8"/>
      <c r="BJ611" s="8"/>
      <c r="BK611" s="8"/>
      <c r="BL611" s="8"/>
      <c r="BM611" s="8"/>
      <c r="BN611" s="8"/>
      <c r="BO611" s="8"/>
      <c r="BP611" s="8"/>
      <c r="BQ611" s="8"/>
      <c r="BR611" s="8"/>
      <c r="BS611" s="8"/>
      <c r="BT611" s="8"/>
      <c r="BU611" s="8"/>
      <c r="BV611" s="8"/>
      <c r="BW611" s="8"/>
      <c r="BX611" s="8"/>
      <c r="BY611" s="8"/>
      <c r="BZ611" s="8"/>
      <c r="CA611" s="8"/>
      <c r="CB611" s="8"/>
      <c r="CC611" s="8"/>
      <c r="CD611" s="8"/>
      <c r="CE611" s="8"/>
      <c r="CF611" s="8"/>
    </row>
    <row r="612" spans="1:84" ht="15.75" customHeight="1" x14ac:dyDescent="0.25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27"/>
      <c r="W612" s="27"/>
      <c r="X612" s="27"/>
      <c r="Y612" s="27"/>
      <c r="Z612" s="27"/>
      <c r="AA612" s="8"/>
      <c r="AB612" s="8"/>
      <c r="AC612" s="8"/>
      <c r="AD612" s="8"/>
      <c r="AE612" s="8"/>
      <c r="AF612" s="8"/>
      <c r="AG612" s="8"/>
      <c r="AH612" s="8"/>
      <c r="AI612" s="8"/>
      <c r="AJ612" s="8"/>
      <c r="AK612" s="8"/>
      <c r="AL612" s="8"/>
      <c r="AM612" s="8"/>
      <c r="AN612" s="8"/>
      <c r="AO612" s="8"/>
      <c r="AP612" s="8"/>
      <c r="AQ612" s="8"/>
      <c r="AR612" s="8"/>
      <c r="AS612" s="8"/>
      <c r="AT612" s="8"/>
      <c r="AU612" s="8"/>
      <c r="AV612" s="8"/>
      <c r="AW612" s="8"/>
      <c r="AX612" s="8"/>
      <c r="AY612" s="8"/>
      <c r="AZ612" s="8"/>
      <c r="BA612" s="8"/>
      <c r="BB612" s="8"/>
      <c r="BC612" s="8"/>
      <c r="BD612" s="8"/>
      <c r="BE612" s="8"/>
      <c r="BF612" s="8"/>
      <c r="BG612" s="8"/>
      <c r="BH612" s="8"/>
      <c r="BI612" s="8"/>
      <c r="BJ612" s="8"/>
      <c r="BK612" s="8"/>
      <c r="BL612" s="8"/>
      <c r="BM612" s="8"/>
      <c r="BN612" s="8"/>
      <c r="BO612" s="8"/>
      <c r="BP612" s="8"/>
      <c r="BQ612" s="8"/>
      <c r="BR612" s="8"/>
      <c r="BS612" s="8"/>
      <c r="BT612" s="8"/>
      <c r="BU612" s="8"/>
      <c r="BV612" s="8"/>
      <c r="BW612" s="8"/>
      <c r="BX612" s="8"/>
      <c r="BY612" s="8"/>
      <c r="BZ612" s="8"/>
      <c r="CA612" s="8"/>
      <c r="CB612" s="8"/>
      <c r="CC612" s="8"/>
      <c r="CD612" s="8"/>
      <c r="CE612" s="8"/>
      <c r="CF612" s="8"/>
    </row>
    <row r="613" spans="1:84" ht="15.75" customHeight="1" x14ac:dyDescent="0.25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27"/>
      <c r="W613" s="27"/>
      <c r="X613" s="27"/>
      <c r="Y613" s="27"/>
      <c r="Z613" s="27"/>
      <c r="AA613" s="8"/>
      <c r="AB613" s="8"/>
      <c r="AC613" s="8"/>
      <c r="AD613" s="8"/>
      <c r="AE613" s="8"/>
      <c r="AF613" s="8"/>
      <c r="AG613" s="8"/>
      <c r="AH613" s="8"/>
      <c r="AI613" s="8"/>
      <c r="AJ613" s="8"/>
      <c r="AK613" s="8"/>
      <c r="AL613" s="8"/>
      <c r="AM613" s="8"/>
      <c r="AN613" s="8"/>
      <c r="AO613" s="8"/>
      <c r="AP613" s="8"/>
      <c r="AQ613" s="8"/>
      <c r="AR613" s="8"/>
      <c r="AS613" s="8"/>
      <c r="AT613" s="8"/>
      <c r="AU613" s="8"/>
      <c r="AV613" s="8"/>
      <c r="AW613" s="8"/>
      <c r="AX613" s="8"/>
      <c r="AY613" s="8"/>
      <c r="AZ613" s="8"/>
      <c r="BA613" s="8"/>
      <c r="BB613" s="8"/>
      <c r="BC613" s="8"/>
      <c r="BD613" s="8"/>
      <c r="BE613" s="8"/>
      <c r="BF613" s="8"/>
      <c r="BG613" s="8"/>
      <c r="BH613" s="8"/>
      <c r="BI613" s="8"/>
      <c r="BJ613" s="8"/>
      <c r="BK613" s="8"/>
      <c r="BL613" s="8"/>
      <c r="BM613" s="8"/>
      <c r="BN613" s="8"/>
      <c r="BO613" s="8"/>
      <c r="BP613" s="8"/>
      <c r="BQ613" s="8"/>
      <c r="BR613" s="8"/>
      <c r="BS613" s="8"/>
      <c r="BT613" s="8"/>
      <c r="BU613" s="8"/>
      <c r="BV613" s="8"/>
      <c r="BW613" s="8"/>
      <c r="BX613" s="8"/>
      <c r="BY613" s="8"/>
      <c r="BZ613" s="8"/>
      <c r="CA613" s="8"/>
      <c r="CB613" s="8"/>
      <c r="CC613" s="8"/>
      <c r="CD613" s="8"/>
      <c r="CE613" s="8"/>
      <c r="CF613" s="8"/>
    </row>
    <row r="614" spans="1:84" ht="15.75" customHeight="1" x14ac:dyDescent="0.25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27"/>
      <c r="W614" s="27"/>
      <c r="X614" s="27"/>
      <c r="Y614" s="27"/>
      <c r="Z614" s="27"/>
      <c r="AA614" s="8"/>
      <c r="AB614" s="8"/>
      <c r="AC614" s="8"/>
      <c r="AD614" s="8"/>
      <c r="AE614" s="8"/>
      <c r="AF614" s="8"/>
      <c r="AG614" s="8"/>
      <c r="AH614" s="8"/>
      <c r="AI614" s="8"/>
      <c r="AJ614" s="8"/>
      <c r="AK614" s="8"/>
      <c r="AL614" s="8"/>
      <c r="AM614" s="8"/>
      <c r="AN614" s="8"/>
      <c r="AO614" s="8"/>
      <c r="AP614" s="8"/>
      <c r="AQ614" s="8"/>
      <c r="AR614" s="8"/>
      <c r="AS614" s="8"/>
      <c r="AT614" s="8"/>
      <c r="AU614" s="8"/>
      <c r="AV614" s="8"/>
      <c r="AW614" s="8"/>
      <c r="AX614" s="8"/>
      <c r="AY614" s="8"/>
      <c r="AZ614" s="8"/>
      <c r="BA614" s="8"/>
      <c r="BB614" s="8"/>
      <c r="BC614" s="8"/>
      <c r="BD614" s="8"/>
      <c r="BE614" s="8"/>
      <c r="BF614" s="8"/>
      <c r="BG614" s="8"/>
      <c r="BH614" s="8"/>
      <c r="BI614" s="8"/>
      <c r="BJ614" s="8"/>
      <c r="BK614" s="8"/>
      <c r="BL614" s="8"/>
      <c r="BM614" s="8"/>
      <c r="BN614" s="8"/>
      <c r="BO614" s="8"/>
      <c r="BP614" s="8"/>
      <c r="BQ614" s="8"/>
      <c r="BR614" s="8"/>
      <c r="BS614" s="8"/>
      <c r="BT614" s="8"/>
      <c r="BU614" s="8"/>
      <c r="BV614" s="8"/>
      <c r="BW614" s="8"/>
      <c r="BX614" s="8"/>
      <c r="BY614" s="8"/>
      <c r="BZ614" s="8"/>
      <c r="CA614" s="8"/>
      <c r="CB614" s="8"/>
      <c r="CC614" s="8"/>
      <c r="CD614" s="8"/>
      <c r="CE614" s="8"/>
      <c r="CF614" s="8"/>
    </row>
    <row r="615" spans="1:84" ht="15.75" customHeight="1" x14ac:dyDescent="0.25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27"/>
      <c r="W615" s="27"/>
      <c r="X615" s="27"/>
      <c r="Y615" s="27"/>
      <c r="Z615" s="27"/>
      <c r="AA615" s="8"/>
      <c r="AB615" s="8"/>
      <c r="AC615" s="8"/>
      <c r="AD615" s="8"/>
      <c r="AE615" s="8"/>
      <c r="AF615" s="8"/>
      <c r="AG615" s="8"/>
      <c r="AH615" s="8"/>
      <c r="AI615" s="8"/>
      <c r="AJ615" s="8"/>
      <c r="AK615" s="8"/>
      <c r="AL615" s="8"/>
      <c r="AM615" s="8"/>
      <c r="AN615" s="8"/>
      <c r="AO615" s="8"/>
      <c r="AP615" s="8"/>
      <c r="AQ615" s="8"/>
      <c r="AR615" s="8"/>
      <c r="AS615" s="8"/>
      <c r="AT615" s="8"/>
      <c r="AU615" s="8"/>
      <c r="AV615" s="8"/>
      <c r="AW615" s="8"/>
      <c r="AX615" s="8"/>
      <c r="AY615" s="8"/>
      <c r="AZ615" s="8"/>
      <c r="BA615" s="8"/>
      <c r="BB615" s="8"/>
      <c r="BC615" s="8"/>
      <c r="BD615" s="8"/>
      <c r="BE615" s="8"/>
      <c r="BF615" s="8"/>
      <c r="BG615" s="8"/>
      <c r="BH615" s="8"/>
      <c r="BI615" s="8"/>
      <c r="BJ615" s="8"/>
      <c r="BK615" s="8"/>
      <c r="BL615" s="8"/>
      <c r="BM615" s="8"/>
      <c r="BN615" s="8"/>
      <c r="BO615" s="8"/>
      <c r="BP615" s="8"/>
      <c r="BQ615" s="8"/>
      <c r="BR615" s="8"/>
      <c r="BS615" s="8"/>
      <c r="BT615" s="8"/>
      <c r="BU615" s="8"/>
      <c r="BV615" s="8"/>
      <c r="BW615" s="8"/>
      <c r="BX615" s="8"/>
      <c r="BY615" s="8"/>
      <c r="BZ615" s="8"/>
      <c r="CA615" s="8"/>
      <c r="CB615" s="8"/>
      <c r="CC615" s="8"/>
      <c r="CD615" s="8"/>
      <c r="CE615" s="8"/>
      <c r="CF615" s="8"/>
    </row>
    <row r="616" spans="1:84" ht="15.75" customHeight="1" x14ac:dyDescent="0.25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27"/>
      <c r="W616" s="27"/>
      <c r="X616" s="27"/>
      <c r="Y616" s="27"/>
      <c r="Z616" s="27"/>
      <c r="AA616" s="8"/>
      <c r="AB616" s="8"/>
      <c r="AC616" s="8"/>
      <c r="AD616" s="8"/>
      <c r="AE616" s="8"/>
      <c r="AF616" s="8"/>
      <c r="AG616" s="8"/>
      <c r="AH616" s="8"/>
      <c r="AI616" s="8"/>
      <c r="AJ616" s="8"/>
      <c r="AK616" s="8"/>
      <c r="AL616" s="8"/>
      <c r="AM616" s="8"/>
      <c r="AN616" s="8"/>
      <c r="AO616" s="8"/>
      <c r="AP616" s="8"/>
      <c r="AQ616" s="8"/>
      <c r="AR616" s="8"/>
      <c r="AS616" s="8"/>
      <c r="AT616" s="8"/>
      <c r="AU616" s="8"/>
      <c r="AV616" s="8"/>
      <c r="AW616" s="8"/>
      <c r="AX616" s="8"/>
      <c r="AY616" s="8"/>
      <c r="AZ616" s="8"/>
      <c r="BA616" s="8"/>
      <c r="BB616" s="8"/>
      <c r="BC616" s="8"/>
      <c r="BD616" s="8"/>
      <c r="BE616" s="8"/>
      <c r="BF616" s="8"/>
      <c r="BG616" s="8"/>
      <c r="BH616" s="8"/>
      <c r="BI616" s="8"/>
      <c r="BJ616" s="8"/>
      <c r="BK616" s="8"/>
      <c r="BL616" s="8"/>
      <c r="BM616" s="8"/>
      <c r="BN616" s="8"/>
      <c r="BO616" s="8"/>
      <c r="BP616" s="8"/>
      <c r="BQ616" s="8"/>
      <c r="BR616" s="8"/>
      <c r="BS616" s="8"/>
      <c r="BT616" s="8"/>
      <c r="BU616" s="8"/>
      <c r="BV616" s="8"/>
      <c r="BW616" s="8"/>
      <c r="BX616" s="8"/>
      <c r="BY616" s="8"/>
      <c r="BZ616" s="8"/>
      <c r="CA616" s="8"/>
      <c r="CB616" s="8"/>
      <c r="CC616" s="8"/>
      <c r="CD616" s="8"/>
      <c r="CE616" s="8"/>
      <c r="CF616" s="8"/>
    </row>
    <row r="617" spans="1:84" ht="15.75" customHeight="1" x14ac:dyDescent="0.25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27"/>
      <c r="W617" s="27"/>
      <c r="X617" s="27"/>
      <c r="Y617" s="27"/>
      <c r="Z617" s="27"/>
      <c r="AA617" s="8"/>
      <c r="AB617" s="8"/>
      <c r="AC617" s="8"/>
      <c r="AD617" s="8"/>
      <c r="AE617" s="8"/>
      <c r="AF617" s="8"/>
      <c r="AG617" s="8"/>
      <c r="AH617" s="8"/>
      <c r="AI617" s="8"/>
      <c r="AJ617" s="8"/>
      <c r="AK617" s="8"/>
      <c r="AL617" s="8"/>
      <c r="AM617" s="8"/>
      <c r="AN617" s="8"/>
      <c r="AO617" s="8"/>
      <c r="AP617" s="8"/>
      <c r="AQ617" s="8"/>
      <c r="AR617" s="8"/>
      <c r="AS617" s="8"/>
      <c r="AT617" s="8"/>
      <c r="AU617" s="8"/>
      <c r="AV617" s="8"/>
      <c r="AW617" s="8"/>
      <c r="AX617" s="8"/>
      <c r="AY617" s="8"/>
      <c r="AZ617" s="8"/>
      <c r="BA617" s="8"/>
      <c r="BB617" s="8"/>
      <c r="BC617" s="8"/>
      <c r="BD617" s="8"/>
      <c r="BE617" s="8"/>
      <c r="BF617" s="8"/>
      <c r="BG617" s="8"/>
      <c r="BH617" s="8"/>
      <c r="BI617" s="8"/>
      <c r="BJ617" s="8"/>
      <c r="BK617" s="8"/>
      <c r="BL617" s="8"/>
      <c r="BM617" s="8"/>
      <c r="BN617" s="8"/>
      <c r="BO617" s="8"/>
      <c r="BP617" s="8"/>
      <c r="BQ617" s="8"/>
      <c r="BR617" s="8"/>
      <c r="BS617" s="8"/>
      <c r="BT617" s="8"/>
      <c r="BU617" s="8"/>
      <c r="BV617" s="8"/>
      <c r="BW617" s="8"/>
      <c r="BX617" s="8"/>
      <c r="BY617" s="8"/>
      <c r="BZ617" s="8"/>
      <c r="CA617" s="8"/>
      <c r="CB617" s="8"/>
      <c r="CC617" s="8"/>
      <c r="CD617" s="8"/>
      <c r="CE617" s="8"/>
      <c r="CF617" s="8"/>
    </row>
    <row r="618" spans="1:84" ht="15.75" customHeight="1" x14ac:dyDescent="0.25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27"/>
      <c r="W618" s="27"/>
      <c r="X618" s="27"/>
      <c r="Y618" s="27"/>
      <c r="Z618" s="27"/>
      <c r="AA618" s="8"/>
      <c r="AB618" s="8"/>
      <c r="AC618" s="8"/>
      <c r="AD618" s="8"/>
      <c r="AE618" s="8"/>
      <c r="AF618" s="8"/>
      <c r="AG618" s="8"/>
      <c r="AH618" s="8"/>
      <c r="AI618" s="8"/>
      <c r="AJ618" s="8"/>
      <c r="AK618" s="8"/>
      <c r="AL618" s="8"/>
      <c r="AM618" s="8"/>
      <c r="AN618" s="8"/>
      <c r="AO618" s="8"/>
      <c r="AP618" s="8"/>
      <c r="AQ618" s="8"/>
      <c r="AR618" s="8"/>
      <c r="AS618" s="8"/>
      <c r="AT618" s="8"/>
      <c r="AU618" s="8"/>
      <c r="AV618" s="8"/>
      <c r="AW618" s="8"/>
      <c r="AX618" s="8"/>
      <c r="AY618" s="8"/>
      <c r="AZ618" s="8"/>
      <c r="BA618" s="8"/>
      <c r="BB618" s="8"/>
      <c r="BC618" s="8"/>
      <c r="BD618" s="8"/>
      <c r="BE618" s="8"/>
      <c r="BF618" s="8"/>
      <c r="BG618" s="8"/>
      <c r="BH618" s="8"/>
      <c r="BI618" s="8"/>
      <c r="BJ618" s="8"/>
      <c r="BK618" s="8"/>
      <c r="BL618" s="8"/>
      <c r="BM618" s="8"/>
      <c r="BN618" s="8"/>
      <c r="BO618" s="8"/>
      <c r="BP618" s="8"/>
      <c r="BQ618" s="8"/>
      <c r="BR618" s="8"/>
      <c r="BS618" s="8"/>
      <c r="BT618" s="8"/>
      <c r="BU618" s="8"/>
      <c r="BV618" s="8"/>
      <c r="BW618" s="8"/>
      <c r="BX618" s="8"/>
      <c r="BY618" s="8"/>
      <c r="BZ618" s="8"/>
      <c r="CA618" s="8"/>
      <c r="CB618" s="8"/>
      <c r="CC618" s="8"/>
      <c r="CD618" s="8"/>
      <c r="CE618" s="8"/>
      <c r="CF618" s="8"/>
    </row>
    <row r="619" spans="1:84" ht="15.75" customHeight="1" x14ac:dyDescent="0.25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27"/>
      <c r="W619" s="27"/>
      <c r="X619" s="27"/>
      <c r="Y619" s="27"/>
      <c r="Z619" s="27"/>
      <c r="AA619" s="8"/>
      <c r="AB619" s="8"/>
      <c r="AC619" s="8"/>
      <c r="AD619" s="8"/>
      <c r="AE619" s="8"/>
      <c r="AF619" s="8"/>
      <c r="AG619" s="8"/>
      <c r="AH619" s="8"/>
      <c r="AI619" s="8"/>
      <c r="AJ619" s="8"/>
      <c r="AK619" s="8"/>
      <c r="AL619" s="8"/>
      <c r="AM619" s="8"/>
      <c r="AN619" s="8"/>
      <c r="AO619" s="8"/>
      <c r="AP619" s="8"/>
      <c r="AQ619" s="8"/>
      <c r="AR619" s="8"/>
      <c r="AS619" s="8"/>
      <c r="AT619" s="8"/>
      <c r="AU619" s="8"/>
      <c r="AV619" s="8"/>
      <c r="AW619" s="8"/>
      <c r="AX619" s="8"/>
      <c r="AY619" s="8"/>
      <c r="AZ619" s="8"/>
      <c r="BA619" s="8"/>
      <c r="BB619" s="8"/>
      <c r="BC619" s="8"/>
      <c r="BD619" s="8"/>
      <c r="BE619" s="8"/>
      <c r="BF619" s="8"/>
      <c r="BG619" s="8"/>
      <c r="BH619" s="8"/>
      <c r="BI619" s="8"/>
      <c r="BJ619" s="8"/>
      <c r="BK619" s="8"/>
      <c r="BL619" s="8"/>
      <c r="BM619" s="8"/>
      <c r="BN619" s="8"/>
      <c r="BO619" s="8"/>
      <c r="BP619" s="8"/>
      <c r="BQ619" s="8"/>
      <c r="BR619" s="8"/>
      <c r="BS619" s="8"/>
      <c r="BT619" s="8"/>
      <c r="BU619" s="8"/>
      <c r="BV619" s="8"/>
      <c r="BW619" s="8"/>
      <c r="BX619" s="8"/>
      <c r="BY619" s="8"/>
      <c r="BZ619" s="8"/>
      <c r="CA619" s="8"/>
      <c r="CB619" s="8"/>
      <c r="CC619" s="8"/>
      <c r="CD619" s="8"/>
      <c r="CE619" s="8"/>
      <c r="CF619" s="8"/>
    </row>
    <row r="620" spans="1:84" ht="15.75" customHeight="1" x14ac:dyDescent="0.25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27"/>
      <c r="W620" s="27"/>
      <c r="X620" s="27"/>
      <c r="Y620" s="27"/>
      <c r="Z620" s="27"/>
      <c r="AA620" s="8"/>
      <c r="AB620" s="8"/>
      <c r="AC620" s="8"/>
      <c r="AD620" s="8"/>
      <c r="AE620" s="8"/>
      <c r="AF620" s="8"/>
      <c r="AG620" s="8"/>
      <c r="AH620" s="8"/>
      <c r="AI620" s="8"/>
      <c r="AJ620" s="8"/>
      <c r="AK620" s="8"/>
      <c r="AL620" s="8"/>
      <c r="AM620" s="8"/>
      <c r="AN620" s="8"/>
      <c r="AO620" s="8"/>
      <c r="AP620" s="8"/>
      <c r="AQ620" s="8"/>
      <c r="AR620" s="8"/>
      <c r="AS620" s="8"/>
      <c r="AT620" s="8"/>
      <c r="AU620" s="8"/>
      <c r="AV620" s="8"/>
      <c r="AW620" s="8"/>
      <c r="AX620" s="8"/>
      <c r="AY620" s="8"/>
      <c r="AZ620" s="8"/>
      <c r="BA620" s="8"/>
      <c r="BB620" s="8"/>
      <c r="BC620" s="8"/>
      <c r="BD620" s="8"/>
      <c r="BE620" s="8"/>
      <c r="BF620" s="8"/>
      <c r="BG620" s="8"/>
      <c r="BH620" s="8"/>
      <c r="BI620" s="8"/>
      <c r="BJ620" s="8"/>
      <c r="BK620" s="8"/>
      <c r="BL620" s="8"/>
      <c r="BM620" s="8"/>
      <c r="BN620" s="8"/>
      <c r="BO620" s="8"/>
      <c r="BP620" s="8"/>
      <c r="BQ620" s="8"/>
      <c r="BR620" s="8"/>
      <c r="BS620" s="8"/>
      <c r="BT620" s="8"/>
      <c r="BU620" s="8"/>
      <c r="BV620" s="8"/>
      <c r="BW620" s="8"/>
      <c r="BX620" s="8"/>
      <c r="BY620" s="8"/>
      <c r="BZ620" s="8"/>
      <c r="CA620" s="8"/>
      <c r="CB620" s="8"/>
      <c r="CC620" s="8"/>
      <c r="CD620" s="8"/>
      <c r="CE620" s="8"/>
      <c r="CF620" s="8"/>
    </row>
    <row r="621" spans="1:84" ht="15.75" customHeight="1" x14ac:dyDescent="0.25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27"/>
      <c r="W621" s="27"/>
      <c r="X621" s="27"/>
      <c r="Y621" s="27"/>
      <c r="Z621" s="27"/>
      <c r="AA621" s="8"/>
      <c r="AB621" s="8"/>
      <c r="AC621" s="8"/>
      <c r="AD621" s="8"/>
      <c r="AE621" s="8"/>
      <c r="AF621" s="8"/>
      <c r="AG621" s="8"/>
      <c r="AH621" s="8"/>
      <c r="AI621" s="8"/>
      <c r="AJ621" s="8"/>
      <c r="AK621" s="8"/>
      <c r="AL621" s="8"/>
      <c r="AM621" s="8"/>
      <c r="AN621" s="8"/>
      <c r="AO621" s="8"/>
      <c r="AP621" s="8"/>
      <c r="AQ621" s="8"/>
      <c r="AR621" s="8"/>
      <c r="AS621" s="8"/>
      <c r="AT621" s="8"/>
      <c r="AU621" s="8"/>
      <c r="AV621" s="8"/>
      <c r="AW621" s="8"/>
      <c r="AX621" s="8"/>
      <c r="AY621" s="8"/>
      <c r="AZ621" s="8"/>
      <c r="BA621" s="8"/>
      <c r="BB621" s="8"/>
      <c r="BC621" s="8"/>
      <c r="BD621" s="8"/>
      <c r="BE621" s="8"/>
      <c r="BF621" s="8"/>
      <c r="BG621" s="8"/>
      <c r="BH621" s="8"/>
      <c r="BI621" s="8"/>
      <c r="BJ621" s="8"/>
      <c r="BK621" s="8"/>
      <c r="BL621" s="8"/>
      <c r="BM621" s="8"/>
      <c r="BN621" s="8"/>
      <c r="BO621" s="8"/>
      <c r="BP621" s="8"/>
      <c r="BQ621" s="8"/>
      <c r="BR621" s="8"/>
      <c r="BS621" s="8"/>
      <c r="BT621" s="8"/>
      <c r="BU621" s="8"/>
      <c r="BV621" s="8"/>
      <c r="BW621" s="8"/>
      <c r="BX621" s="8"/>
      <c r="BY621" s="8"/>
      <c r="BZ621" s="8"/>
      <c r="CA621" s="8"/>
      <c r="CB621" s="8"/>
      <c r="CC621" s="8"/>
      <c r="CD621" s="8"/>
      <c r="CE621" s="8"/>
      <c r="CF621" s="8"/>
    </row>
    <row r="622" spans="1:84" ht="15.75" customHeight="1" x14ac:dyDescent="0.25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27"/>
      <c r="W622" s="27"/>
      <c r="X622" s="27"/>
      <c r="Y622" s="27"/>
      <c r="Z622" s="27"/>
      <c r="AA622" s="8"/>
      <c r="AB622" s="8"/>
      <c r="AC622" s="8"/>
      <c r="AD622" s="8"/>
      <c r="AE622" s="8"/>
      <c r="AF622" s="8"/>
      <c r="AG622" s="8"/>
      <c r="AH622" s="8"/>
      <c r="AI622" s="8"/>
      <c r="AJ622" s="8"/>
      <c r="AK622" s="8"/>
      <c r="AL622" s="8"/>
      <c r="AM622" s="8"/>
      <c r="AN622" s="8"/>
      <c r="AO622" s="8"/>
      <c r="AP622" s="8"/>
      <c r="AQ622" s="8"/>
      <c r="AR622" s="8"/>
      <c r="AS622" s="8"/>
      <c r="AT622" s="8"/>
      <c r="AU622" s="8"/>
      <c r="AV622" s="8"/>
      <c r="AW622" s="8"/>
      <c r="AX622" s="8"/>
      <c r="AY622" s="8"/>
      <c r="AZ622" s="8"/>
      <c r="BA622" s="8"/>
      <c r="BB622" s="8"/>
      <c r="BC622" s="8"/>
      <c r="BD622" s="8"/>
      <c r="BE622" s="8"/>
      <c r="BF622" s="8"/>
      <c r="BG622" s="8"/>
      <c r="BH622" s="8"/>
      <c r="BI622" s="8"/>
      <c r="BJ622" s="8"/>
      <c r="BK622" s="8"/>
      <c r="BL622" s="8"/>
      <c r="BM622" s="8"/>
      <c r="BN622" s="8"/>
      <c r="BO622" s="8"/>
      <c r="BP622" s="8"/>
      <c r="BQ622" s="8"/>
      <c r="BR622" s="8"/>
      <c r="BS622" s="8"/>
      <c r="BT622" s="8"/>
      <c r="BU622" s="8"/>
      <c r="BV622" s="8"/>
      <c r="BW622" s="8"/>
      <c r="BX622" s="8"/>
      <c r="BY622" s="8"/>
      <c r="BZ622" s="8"/>
      <c r="CA622" s="8"/>
      <c r="CB622" s="8"/>
      <c r="CC622" s="8"/>
      <c r="CD622" s="8"/>
      <c r="CE622" s="8"/>
      <c r="CF622" s="8"/>
    </row>
    <row r="623" spans="1:84" ht="15.75" customHeight="1" x14ac:dyDescent="0.25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27"/>
      <c r="W623" s="27"/>
      <c r="X623" s="27"/>
      <c r="Y623" s="27"/>
      <c r="Z623" s="27"/>
      <c r="AA623" s="8"/>
      <c r="AB623" s="8"/>
      <c r="AC623" s="8"/>
      <c r="AD623" s="8"/>
      <c r="AE623" s="8"/>
      <c r="AF623" s="8"/>
      <c r="AG623" s="8"/>
      <c r="AH623" s="8"/>
      <c r="AI623" s="8"/>
      <c r="AJ623" s="8"/>
      <c r="AK623" s="8"/>
      <c r="AL623" s="8"/>
      <c r="AM623" s="8"/>
      <c r="AN623" s="8"/>
      <c r="AO623" s="8"/>
      <c r="AP623" s="8"/>
      <c r="AQ623" s="8"/>
      <c r="AR623" s="8"/>
      <c r="AS623" s="8"/>
      <c r="AT623" s="8"/>
      <c r="AU623" s="8"/>
      <c r="AV623" s="8"/>
      <c r="AW623" s="8"/>
      <c r="AX623" s="8"/>
      <c r="AY623" s="8"/>
      <c r="AZ623" s="8"/>
      <c r="BA623" s="8"/>
      <c r="BB623" s="8"/>
      <c r="BC623" s="8"/>
      <c r="BD623" s="8"/>
      <c r="BE623" s="8"/>
      <c r="BF623" s="8"/>
      <c r="BG623" s="8"/>
      <c r="BH623" s="8"/>
      <c r="BI623" s="8"/>
      <c r="BJ623" s="8"/>
      <c r="BK623" s="8"/>
      <c r="BL623" s="8"/>
      <c r="BM623" s="8"/>
      <c r="BN623" s="8"/>
      <c r="BO623" s="8"/>
      <c r="BP623" s="8"/>
      <c r="BQ623" s="8"/>
      <c r="BR623" s="8"/>
      <c r="BS623" s="8"/>
      <c r="BT623" s="8"/>
      <c r="BU623" s="8"/>
      <c r="BV623" s="8"/>
      <c r="BW623" s="8"/>
      <c r="BX623" s="8"/>
      <c r="BY623" s="8"/>
      <c r="BZ623" s="8"/>
      <c r="CA623" s="8"/>
      <c r="CB623" s="8"/>
      <c r="CC623" s="8"/>
      <c r="CD623" s="8"/>
      <c r="CE623" s="8"/>
      <c r="CF623" s="8"/>
    </row>
    <row r="624" spans="1:84" ht="15.75" customHeight="1" x14ac:dyDescent="0.25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27"/>
      <c r="W624" s="27"/>
      <c r="X624" s="27"/>
      <c r="Y624" s="27"/>
      <c r="Z624" s="27"/>
      <c r="AA624" s="8"/>
      <c r="AB624" s="8"/>
      <c r="AC624" s="8"/>
      <c r="AD624" s="8"/>
      <c r="AE624" s="8"/>
      <c r="AF624" s="8"/>
      <c r="AG624" s="8"/>
      <c r="AH624" s="8"/>
      <c r="AI624" s="8"/>
      <c r="AJ624" s="8"/>
      <c r="AK624" s="8"/>
      <c r="AL624" s="8"/>
      <c r="AM624" s="8"/>
      <c r="AN624" s="8"/>
      <c r="AO624" s="8"/>
      <c r="AP624" s="8"/>
      <c r="AQ624" s="8"/>
      <c r="AR624" s="8"/>
      <c r="AS624" s="8"/>
      <c r="AT624" s="8"/>
      <c r="AU624" s="8"/>
      <c r="AV624" s="8"/>
      <c r="AW624" s="8"/>
      <c r="AX624" s="8"/>
      <c r="AY624" s="8"/>
      <c r="AZ624" s="8"/>
      <c r="BA624" s="8"/>
      <c r="BB624" s="8"/>
      <c r="BC624" s="8"/>
      <c r="BD624" s="8"/>
      <c r="BE624" s="8"/>
      <c r="BF624" s="8"/>
      <c r="BG624" s="8"/>
      <c r="BH624" s="8"/>
      <c r="BI624" s="8"/>
      <c r="BJ624" s="8"/>
      <c r="BK624" s="8"/>
      <c r="BL624" s="8"/>
      <c r="BM624" s="8"/>
      <c r="BN624" s="8"/>
      <c r="BO624" s="8"/>
      <c r="BP624" s="8"/>
      <c r="BQ624" s="8"/>
      <c r="BR624" s="8"/>
      <c r="BS624" s="8"/>
      <c r="BT624" s="8"/>
      <c r="BU624" s="8"/>
      <c r="BV624" s="8"/>
      <c r="BW624" s="8"/>
      <c r="BX624" s="8"/>
      <c r="BY624" s="8"/>
      <c r="BZ624" s="8"/>
      <c r="CA624" s="8"/>
      <c r="CB624" s="8"/>
      <c r="CC624" s="8"/>
      <c r="CD624" s="8"/>
      <c r="CE624" s="8"/>
      <c r="CF624" s="8"/>
    </row>
    <row r="625" spans="1:84" ht="15.75" customHeight="1" x14ac:dyDescent="0.25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27"/>
      <c r="W625" s="27"/>
      <c r="X625" s="27"/>
      <c r="Y625" s="27"/>
      <c r="Z625" s="27"/>
      <c r="AA625" s="8"/>
      <c r="AB625" s="8"/>
      <c r="AC625" s="8"/>
      <c r="AD625" s="8"/>
      <c r="AE625" s="8"/>
      <c r="AF625" s="8"/>
      <c r="AG625" s="8"/>
      <c r="AH625" s="8"/>
      <c r="AI625" s="8"/>
      <c r="AJ625" s="8"/>
      <c r="AK625" s="8"/>
      <c r="AL625" s="8"/>
      <c r="AM625" s="8"/>
      <c r="AN625" s="8"/>
      <c r="AO625" s="8"/>
      <c r="AP625" s="8"/>
      <c r="AQ625" s="8"/>
      <c r="AR625" s="8"/>
      <c r="AS625" s="8"/>
      <c r="AT625" s="8"/>
      <c r="AU625" s="8"/>
      <c r="AV625" s="8"/>
      <c r="AW625" s="8"/>
      <c r="AX625" s="8"/>
      <c r="AY625" s="8"/>
      <c r="AZ625" s="8"/>
      <c r="BA625" s="8"/>
      <c r="BB625" s="8"/>
      <c r="BC625" s="8"/>
      <c r="BD625" s="8"/>
      <c r="BE625" s="8"/>
      <c r="BF625" s="8"/>
      <c r="BG625" s="8"/>
      <c r="BH625" s="8"/>
      <c r="BI625" s="8"/>
      <c r="BJ625" s="8"/>
      <c r="BK625" s="8"/>
      <c r="BL625" s="8"/>
      <c r="BM625" s="8"/>
      <c r="BN625" s="8"/>
      <c r="BO625" s="8"/>
      <c r="BP625" s="8"/>
      <c r="BQ625" s="8"/>
      <c r="BR625" s="8"/>
      <c r="BS625" s="8"/>
      <c r="BT625" s="8"/>
      <c r="BU625" s="8"/>
      <c r="BV625" s="8"/>
      <c r="BW625" s="8"/>
      <c r="BX625" s="8"/>
      <c r="BY625" s="8"/>
      <c r="BZ625" s="8"/>
      <c r="CA625" s="8"/>
      <c r="CB625" s="8"/>
      <c r="CC625" s="8"/>
      <c r="CD625" s="8"/>
      <c r="CE625" s="8"/>
      <c r="CF625" s="8"/>
    </row>
    <row r="626" spans="1:84" ht="15.75" customHeight="1" x14ac:dyDescent="0.25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27"/>
      <c r="W626" s="27"/>
      <c r="X626" s="27"/>
      <c r="Y626" s="27"/>
      <c r="Z626" s="27"/>
      <c r="AA626" s="8"/>
      <c r="AB626" s="8"/>
      <c r="AC626" s="8"/>
      <c r="AD626" s="8"/>
      <c r="AE626" s="8"/>
      <c r="AF626" s="8"/>
      <c r="AG626" s="8"/>
      <c r="AH626" s="8"/>
      <c r="AI626" s="8"/>
      <c r="AJ626" s="8"/>
      <c r="AK626" s="8"/>
      <c r="AL626" s="8"/>
      <c r="AM626" s="8"/>
      <c r="AN626" s="8"/>
      <c r="AO626" s="8"/>
      <c r="AP626" s="8"/>
      <c r="AQ626" s="8"/>
      <c r="AR626" s="8"/>
      <c r="AS626" s="8"/>
      <c r="AT626" s="8"/>
      <c r="AU626" s="8"/>
      <c r="AV626" s="8"/>
      <c r="AW626" s="8"/>
      <c r="AX626" s="8"/>
      <c r="AY626" s="8"/>
      <c r="AZ626" s="8"/>
      <c r="BA626" s="8"/>
      <c r="BB626" s="8"/>
      <c r="BC626" s="8"/>
      <c r="BD626" s="8"/>
      <c r="BE626" s="8"/>
      <c r="BF626" s="8"/>
      <c r="BG626" s="8"/>
      <c r="BH626" s="8"/>
      <c r="BI626" s="8"/>
      <c r="BJ626" s="8"/>
      <c r="BK626" s="8"/>
      <c r="BL626" s="8"/>
      <c r="BM626" s="8"/>
      <c r="BN626" s="8"/>
      <c r="BO626" s="8"/>
      <c r="BP626" s="8"/>
      <c r="BQ626" s="8"/>
      <c r="BR626" s="8"/>
      <c r="BS626" s="8"/>
      <c r="BT626" s="8"/>
      <c r="BU626" s="8"/>
      <c r="BV626" s="8"/>
      <c r="BW626" s="8"/>
      <c r="BX626" s="8"/>
      <c r="BY626" s="8"/>
      <c r="BZ626" s="8"/>
      <c r="CA626" s="8"/>
      <c r="CB626" s="8"/>
      <c r="CC626" s="8"/>
      <c r="CD626" s="8"/>
      <c r="CE626" s="8"/>
      <c r="CF626" s="8"/>
    </row>
    <row r="627" spans="1:84" ht="15.75" customHeight="1" x14ac:dyDescent="0.25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27"/>
      <c r="W627" s="27"/>
      <c r="X627" s="27"/>
      <c r="Y627" s="27"/>
      <c r="Z627" s="27"/>
      <c r="AA627" s="8"/>
      <c r="AB627" s="8"/>
      <c r="AC627" s="8"/>
      <c r="AD627" s="8"/>
      <c r="AE627" s="8"/>
      <c r="AF627" s="8"/>
      <c r="AG627" s="8"/>
      <c r="AH627" s="8"/>
      <c r="AI627" s="8"/>
      <c r="AJ627" s="8"/>
      <c r="AK627" s="8"/>
      <c r="AL627" s="8"/>
      <c r="AM627" s="8"/>
      <c r="AN627" s="8"/>
      <c r="AO627" s="8"/>
      <c r="AP627" s="8"/>
      <c r="AQ627" s="8"/>
      <c r="AR627" s="8"/>
      <c r="AS627" s="8"/>
      <c r="AT627" s="8"/>
      <c r="AU627" s="8"/>
      <c r="AV627" s="8"/>
      <c r="AW627" s="8"/>
      <c r="AX627" s="8"/>
      <c r="AY627" s="8"/>
      <c r="AZ627" s="8"/>
      <c r="BA627" s="8"/>
      <c r="BB627" s="8"/>
      <c r="BC627" s="8"/>
      <c r="BD627" s="8"/>
      <c r="BE627" s="8"/>
      <c r="BF627" s="8"/>
      <c r="BG627" s="8"/>
      <c r="BH627" s="8"/>
      <c r="BI627" s="8"/>
      <c r="BJ627" s="8"/>
      <c r="BK627" s="8"/>
      <c r="BL627" s="8"/>
      <c r="BM627" s="8"/>
      <c r="BN627" s="8"/>
      <c r="BO627" s="8"/>
      <c r="BP627" s="8"/>
      <c r="BQ627" s="8"/>
      <c r="BR627" s="8"/>
      <c r="BS627" s="8"/>
      <c r="BT627" s="8"/>
      <c r="BU627" s="8"/>
      <c r="BV627" s="8"/>
      <c r="BW627" s="8"/>
      <c r="BX627" s="8"/>
      <c r="BY627" s="8"/>
      <c r="BZ627" s="8"/>
      <c r="CA627" s="8"/>
      <c r="CB627" s="8"/>
      <c r="CC627" s="8"/>
      <c r="CD627" s="8"/>
      <c r="CE627" s="8"/>
      <c r="CF627" s="8"/>
    </row>
    <row r="628" spans="1:84" ht="15.75" customHeight="1" x14ac:dyDescent="0.25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27"/>
      <c r="W628" s="27"/>
      <c r="X628" s="27"/>
      <c r="Y628" s="27"/>
      <c r="Z628" s="27"/>
      <c r="AA628" s="8"/>
      <c r="AB628" s="8"/>
      <c r="AC628" s="8"/>
      <c r="AD628" s="8"/>
      <c r="AE628" s="8"/>
      <c r="AF628" s="8"/>
      <c r="AG628" s="8"/>
      <c r="AH628" s="8"/>
      <c r="AI628" s="8"/>
      <c r="AJ628" s="8"/>
      <c r="AK628" s="8"/>
      <c r="AL628" s="8"/>
      <c r="AM628" s="8"/>
      <c r="AN628" s="8"/>
      <c r="AO628" s="8"/>
      <c r="AP628" s="8"/>
      <c r="AQ628" s="8"/>
      <c r="AR628" s="8"/>
      <c r="AS628" s="8"/>
      <c r="AT628" s="8"/>
      <c r="AU628" s="8"/>
      <c r="AV628" s="8"/>
      <c r="AW628" s="8"/>
      <c r="AX628" s="8"/>
      <c r="AY628" s="8"/>
      <c r="AZ628" s="8"/>
      <c r="BA628" s="8"/>
      <c r="BB628" s="8"/>
      <c r="BC628" s="8"/>
      <c r="BD628" s="8"/>
      <c r="BE628" s="8"/>
      <c r="BF628" s="8"/>
      <c r="BG628" s="8"/>
      <c r="BH628" s="8"/>
      <c r="BI628" s="8"/>
      <c r="BJ628" s="8"/>
      <c r="BK628" s="8"/>
      <c r="BL628" s="8"/>
      <c r="BM628" s="8"/>
      <c r="BN628" s="8"/>
      <c r="BO628" s="8"/>
      <c r="BP628" s="8"/>
      <c r="BQ628" s="8"/>
      <c r="BR628" s="8"/>
      <c r="BS628" s="8"/>
      <c r="BT628" s="8"/>
      <c r="BU628" s="8"/>
      <c r="BV628" s="8"/>
      <c r="BW628" s="8"/>
      <c r="BX628" s="8"/>
      <c r="BY628" s="8"/>
      <c r="BZ628" s="8"/>
      <c r="CA628" s="8"/>
      <c r="CB628" s="8"/>
      <c r="CC628" s="8"/>
      <c r="CD628" s="8"/>
      <c r="CE628" s="8"/>
      <c r="CF628" s="8"/>
    </row>
    <row r="629" spans="1:84" ht="15.75" customHeight="1" x14ac:dyDescent="0.25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27"/>
      <c r="W629" s="27"/>
      <c r="X629" s="27"/>
      <c r="Y629" s="27"/>
      <c r="Z629" s="27"/>
      <c r="AA629" s="8"/>
      <c r="AB629" s="8"/>
      <c r="AC629" s="8"/>
      <c r="AD629" s="8"/>
      <c r="AE629" s="8"/>
      <c r="AF629" s="8"/>
      <c r="AG629" s="8"/>
      <c r="AH629" s="8"/>
      <c r="AI629" s="8"/>
      <c r="AJ629" s="8"/>
      <c r="AK629" s="8"/>
      <c r="AL629" s="8"/>
      <c r="AM629" s="8"/>
      <c r="AN629" s="8"/>
      <c r="AO629" s="8"/>
      <c r="AP629" s="8"/>
      <c r="AQ629" s="8"/>
      <c r="AR629" s="8"/>
      <c r="AS629" s="8"/>
      <c r="AT629" s="8"/>
      <c r="AU629" s="8"/>
      <c r="AV629" s="8"/>
      <c r="AW629" s="8"/>
      <c r="AX629" s="8"/>
      <c r="AY629" s="8"/>
      <c r="AZ629" s="8"/>
      <c r="BA629" s="8"/>
      <c r="BB629" s="8"/>
      <c r="BC629" s="8"/>
      <c r="BD629" s="8"/>
      <c r="BE629" s="8"/>
      <c r="BF629" s="8"/>
      <c r="BG629" s="8"/>
      <c r="BH629" s="8"/>
      <c r="BI629" s="8"/>
      <c r="BJ629" s="8"/>
      <c r="BK629" s="8"/>
      <c r="BL629" s="8"/>
      <c r="BM629" s="8"/>
      <c r="BN629" s="8"/>
      <c r="BO629" s="8"/>
      <c r="BP629" s="8"/>
      <c r="BQ629" s="8"/>
      <c r="BR629" s="8"/>
      <c r="BS629" s="8"/>
      <c r="BT629" s="8"/>
      <c r="BU629" s="8"/>
      <c r="BV629" s="8"/>
      <c r="BW629" s="8"/>
      <c r="BX629" s="8"/>
      <c r="BY629" s="8"/>
      <c r="BZ629" s="8"/>
      <c r="CA629" s="8"/>
      <c r="CB629" s="8"/>
      <c r="CC629" s="8"/>
      <c r="CD629" s="8"/>
      <c r="CE629" s="8"/>
      <c r="CF629" s="8"/>
    </row>
    <row r="630" spans="1:84" ht="15.75" customHeight="1" x14ac:dyDescent="0.25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27"/>
      <c r="W630" s="27"/>
      <c r="X630" s="27"/>
      <c r="Y630" s="27"/>
      <c r="Z630" s="27"/>
      <c r="AA630" s="8"/>
      <c r="AB630" s="8"/>
      <c r="AC630" s="8"/>
      <c r="AD630" s="8"/>
      <c r="AE630" s="8"/>
      <c r="AF630" s="8"/>
      <c r="AG630" s="8"/>
      <c r="AH630" s="8"/>
      <c r="AI630" s="8"/>
      <c r="AJ630" s="8"/>
      <c r="AK630" s="8"/>
      <c r="AL630" s="8"/>
      <c r="AM630" s="8"/>
      <c r="AN630" s="8"/>
      <c r="AO630" s="8"/>
      <c r="AP630" s="8"/>
      <c r="AQ630" s="8"/>
      <c r="AR630" s="8"/>
      <c r="AS630" s="8"/>
      <c r="AT630" s="8"/>
      <c r="AU630" s="8"/>
      <c r="AV630" s="8"/>
      <c r="AW630" s="8"/>
      <c r="AX630" s="8"/>
      <c r="AY630" s="8"/>
      <c r="AZ630" s="8"/>
      <c r="BA630" s="8"/>
      <c r="BB630" s="8"/>
      <c r="BC630" s="8"/>
      <c r="BD630" s="8"/>
      <c r="BE630" s="8"/>
      <c r="BF630" s="8"/>
      <c r="BG630" s="8"/>
      <c r="BH630" s="8"/>
      <c r="BI630" s="8"/>
      <c r="BJ630" s="8"/>
      <c r="BK630" s="8"/>
      <c r="BL630" s="8"/>
      <c r="BM630" s="8"/>
      <c r="BN630" s="8"/>
      <c r="BO630" s="8"/>
      <c r="BP630" s="8"/>
      <c r="BQ630" s="8"/>
      <c r="BR630" s="8"/>
      <c r="BS630" s="8"/>
      <c r="BT630" s="8"/>
      <c r="BU630" s="8"/>
      <c r="BV630" s="8"/>
      <c r="BW630" s="8"/>
      <c r="BX630" s="8"/>
      <c r="BY630" s="8"/>
      <c r="BZ630" s="8"/>
      <c r="CA630" s="8"/>
      <c r="CB630" s="8"/>
      <c r="CC630" s="8"/>
      <c r="CD630" s="8"/>
      <c r="CE630" s="8"/>
      <c r="CF630" s="8"/>
    </row>
    <row r="631" spans="1:84" ht="15.75" customHeight="1" x14ac:dyDescent="0.25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27"/>
      <c r="W631" s="27"/>
      <c r="X631" s="27"/>
      <c r="Y631" s="27"/>
      <c r="Z631" s="27"/>
      <c r="AA631" s="8"/>
      <c r="AB631" s="8"/>
      <c r="AC631" s="8"/>
      <c r="AD631" s="8"/>
      <c r="AE631" s="8"/>
      <c r="AF631" s="8"/>
      <c r="AG631" s="8"/>
      <c r="AH631" s="8"/>
      <c r="AI631" s="8"/>
      <c r="AJ631" s="8"/>
      <c r="AK631" s="8"/>
      <c r="AL631" s="8"/>
      <c r="AM631" s="8"/>
      <c r="AN631" s="8"/>
      <c r="AO631" s="8"/>
      <c r="AP631" s="8"/>
      <c r="AQ631" s="8"/>
      <c r="AR631" s="8"/>
      <c r="AS631" s="8"/>
      <c r="AT631" s="8"/>
      <c r="AU631" s="8"/>
      <c r="AV631" s="8"/>
      <c r="AW631" s="8"/>
      <c r="AX631" s="8"/>
      <c r="AY631" s="8"/>
      <c r="AZ631" s="8"/>
      <c r="BA631" s="8"/>
      <c r="BB631" s="8"/>
      <c r="BC631" s="8"/>
      <c r="BD631" s="8"/>
      <c r="BE631" s="8"/>
      <c r="BF631" s="8"/>
      <c r="BG631" s="8"/>
      <c r="BH631" s="8"/>
      <c r="BI631" s="8"/>
      <c r="BJ631" s="8"/>
      <c r="BK631" s="8"/>
      <c r="BL631" s="8"/>
      <c r="BM631" s="8"/>
      <c r="BN631" s="8"/>
      <c r="BO631" s="8"/>
      <c r="BP631" s="8"/>
      <c r="BQ631" s="8"/>
      <c r="BR631" s="8"/>
      <c r="BS631" s="8"/>
      <c r="BT631" s="8"/>
      <c r="BU631" s="8"/>
      <c r="BV631" s="8"/>
      <c r="BW631" s="8"/>
      <c r="BX631" s="8"/>
      <c r="BY631" s="8"/>
      <c r="BZ631" s="8"/>
      <c r="CA631" s="8"/>
      <c r="CB631" s="8"/>
      <c r="CC631" s="8"/>
      <c r="CD631" s="8"/>
      <c r="CE631" s="8"/>
      <c r="CF631" s="8"/>
    </row>
    <row r="632" spans="1:84" ht="15.75" customHeight="1" x14ac:dyDescent="0.25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27"/>
      <c r="W632" s="27"/>
      <c r="X632" s="27"/>
      <c r="Y632" s="27"/>
      <c r="Z632" s="27"/>
      <c r="AA632" s="8"/>
      <c r="AB632" s="8"/>
      <c r="AC632" s="8"/>
      <c r="AD632" s="8"/>
      <c r="AE632" s="8"/>
      <c r="AF632" s="8"/>
      <c r="AG632" s="8"/>
      <c r="AH632" s="8"/>
      <c r="AI632" s="8"/>
      <c r="AJ632" s="8"/>
      <c r="AK632" s="8"/>
      <c r="AL632" s="8"/>
      <c r="AM632" s="8"/>
      <c r="AN632" s="8"/>
      <c r="AO632" s="8"/>
      <c r="AP632" s="8"/>
      <c r="AQ632" s="8"/>
      <c r="AR632" s="8"/>
      <c r="AS632" s="8"/>
      <c r="AT632" s="8"/>
      <c r="AU632" s="8"/>
      <c r="AV632" s="8"/>
      <c r="AW632" s="8"/>
      <c r="AX632" s="8"/>
      <c r="AY632" s="8"/>
      <c r="AZ632" s="8"/>
      <c r="BA632" s="8"/>
      <c r="BB632" s="8"/>
      <c r="BC632" s="8"/>
      <c r="BD632" s="8"/>
      <c r="BE632" s="8"/>
      <c r="BF632" s="8"/>
      <c r="BG632" s="8"/>
      <c r="BH632" s="8"/>
      <c r="BI632" s="8"/>
      <c r="BJ632" s="8"/>
      <c r="BK632" s="8"/>
      <c r="BL632" s="8"/>
      <c r="BM632" s="8"/>
      <c r="BN632" s="8"/>
      <c r="BO632" s="8"/>
      <c r="BP632" s="8"/>
      <c r="BQ632" s="8"/>
      <c r="BR632" s="8"/>
      <c r="BS632" s="8"/>
      <c r="BT632" s="8"/>
      <c r="BU632" s="8"/>
      <c r="BV632" s="8"/>
      <c r="BW632" s="8"/>
      <c r="BX632" s="8"/>
      <c r="BY632" s="8"/>
      <c r="BZ632" s="8"/>
      <c r="CA632" s="8"/>
      <c r="CB632" s="8"/>
      <c r="CC632" s="8"/>
      <c r="CD632" s="8"/>
      <c r="CE632" s="8"/>
      <c r="CF632" s="8"/>
    </row>
    <row r="633" spans="1:84" ht="15.75" customHeight="1" x14ac:dyDescent="0.25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27"/>
      <c r="W633" s="27"/>
      <c r="X633" s="27"/>
      <c r="Y633" s="27"/>
      <c r="Z633" s="27"/>
      <c r="AA633" s="8"/>
      <c r="AB633" s="8"/>
      <c r="AC633" s="8"/>
      <c r="AD633" s="8"/>
      <c r="AE633" s="8"/>
      <c r="AF633" s="8"/>
      <c r="AG633" s="8"/>
      <c r="AH633" s="8"/>
      <c r="AI633" s="8"/>
      <c r="AJ633" s="8"/>
      <c r="AK633" s="8"/>
      <c r="AL633" s="8"/>
      <c r="AM633" s="8"/>
      <c r="AN633" s="8"/>
      <c r="AO633" s="8"/>
      <c r="AP633" s="8"/>
      <c r="AQ633" s="8"/>
      <c r="AR633" s="8"/>
      <c r="AS633" s="8"/>
      <c r="AT633" s="8"/>
      <c r="AU633" s="8"/>
      <c r="AV633" s="8"/>
      <c r="AW633" s="8"/>
      <c r="AX633" s="8"/>
      <c r="AY633" s="8"/>
      <c r="AZ633" s="8"/>
      <c r="BA633" s="8"/>
      <c r="BB633" s="8"/>
      <c r="BC633" s="8"/>
      <c r="BD633" s="8"/>
      <c r="BE633" s="8"/>
      <c r="BF633" s="8"/>
      <c r="BG633" s="8"/>
      <c r="BH633" s="8"/>
      <c r="BI633" s="8"/>
      <c r="BJ633" s="8"/>
      <c r="BK633" s="8"/>
      <c r="BL633" s="8"/>
      <c r="BM633" s="8"/>
      <c r="BN633" s="8"/>
      <c r="BO633" s="8"/>
      <c r="BP633" s="8"/>
      <c r="BQ633" s="8"/>
      <c r="BR633" s="8"/>
      <c r="BS633" s="8"/>
      <c r="BT633" s="8"/>
      <c r="BU633" s="8"/>
      <c r="BV633" s="8"/>
      <c r="BW633" s="8"/>
      <c r="BX633" s="8"/>
      <c r="BY633" s="8"/>
      <c r="BZ633" s="8"/>
      <c r="CA633" s="8"/>
      <c r="CB633" s="8"/>
      <c r="CC633" s="8"/>
      <c r="CD633" s="8"/>
      <c r="CE633" s="8"/>
      <c r="CF633" s="8"/>
    </row>
    <row r="634" spans="1:84" ht="15.75" customHeight="1" x14ac:dyDescent="0.25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27"/>
      <c r="W634" s="27"/>
      <c r="X634" s="27"/>
      <c r="Y634" s="27"/>
      <c r="Z634" s="27"/>
      <c r="AA634" s="8"/>
      <c r="AB634" s="8"/>
      <c r="AC634" s="8"/>
      <c r="AD634" s="8"/>
      <c r="AE634" s="8"/>
      <c r="AF634" s="8"/>
      <c r="AG634" s="8"/>
      <c r="AH634" s="8"/>
      <c r="AI634" s="8"/>
      <c r="AJ634" s="8"/>
      <c r="AK634" s="8"/>
      <c r="AL634" s="8"/>
      <c r="AM634" s="8"/>
      <c r="AN634" s="8"/>
      <c r="AO634" s="8"/>
      <c r="AP634" s="8"/>
      <c r="AQ634" s="8"/>
      <c r="AR634" s="8"/>
      <c r="AS634" s="8"/>
      <c r="AT634" s="8"/>
      <c r="AU634" s="8"/>
      <c r="AV634" s="8"/>
      <c r="AW634" s="8"/>
      <c r="AX634" s="8"/>
      <c r="AY634" s="8"/>
      <c r="AZ634" s="8"/>
      <c r="BA634" s="8"/>
      <c r="BB634" s="8"/>
      <c r="BC634" s="8"/>
      <c r="BD634" s="8"/>
      <c r="BE634" s="8"/>
      <c r="BF634" s="8"/>
      <c r="BG634" s="8"/>
      <c r="BH634" s="8"/>
      <c r="BI634" s="8"/>
      <c r="BJ634" s="8"/>
      <c r="BK634" s="8"/>
      <c r="BL634" s="8"/>
      <c r="BM634" s="8"/>
      <c r="BN634" s="8"/>
      <c r="BO634" s="8"/>
      <c r="BP634" s="8"/>
      <c r="BQ634" s="8"/>
      <c r="BR634" s="8"/>
      <c r="BS634" s="8"/>
      <c r="BT634" s="8"/>
      <c r="BU634" s="8"/>
      <c r="BV634" s="8"/>
      <c r="BW634" s="8"/>
      <c r="BX634" s="8"/>
      <c r="BY634" s="8"/>
      <c r="BZ634" s="8"/>
      <c r="CA634" s="8"/>
      <c r="CB634" s="8"/>
      <c r="CC634" s="8"/>
      <c r="CD634" s="8"/>
      <c r="CE634" s="8"/>
      <c r="CF634" s="8"/>
    </row>
    <row r="635" spans="1:84" ht="15.75" customHeight="1" x14ac:dyDescent="0.25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27"/>
      <c r="W635" s="27"/>
      <c r="X635" s="27"/>
      <c r="Y635" s="27"/>
      <c r="Z635" s="27"/>
      <c r="AA635" s="8"/>
      <c r="AB635" s="8"/>
      <c r="AC635" s="8"/>
      <c r="AD635" s="8"/>
      <c r="AE635" s="8"/>
      <c r="AF635" s="8"/>
      <c r="AG635" s="8"/>
      <c r="AH635" s="8"/>
      <c r="AI635" s="8"/>
      <c r="AJ635" s="8"/>
      <c r="AK635" s="8"/>
      <c r="AL635" s="8"/>
      <c r="AM635" s="8"/>
      <c r="AN635" s="8"/>
      <c r="AO635" s="8"/>
      <c r="AP635" s="8"/>
      <c r="AQ635" s="8"/>
      <c r="AR635" s="8"/>
      <c r="AS635" s="8"/>
      <c r="AT635" s="8"/>
      <c r="AU635" s="8"/>
      <c r="AV635" s="8"/>
      <c r="AW635" s="8"/>
      <c r="AX635" s="8"/>
      <c r="AY635" s="8"/>
      <c r="AZ635" s="8"/>
      <c r="BA635" s="8"/>
      <c r="BB635" s="8"/>
      <c r="BC635" s="8"/>
      <c r="BD635" s="8"/>
      <c r="BE635" s="8"/>
      <c r="BF635" s="8"/>
      <c r="BG635" s="8"/>
      <c r="BH635" s="8"/>
      <c r="BI635" s="8"/>
      <c r="BJ635" s="8"/>
      <c r="BK635" s="8"/>
      <c r="BL635" s="8"/>
      <c r="BM635" s="8"/>
      <c r="BN635" s="8"/>
      <c r="BO635" s="8"/>
      <c r="BP635" s="8"/>
      <c r="BQ635" s="8"/>
      <c r="BR635" s="8"/>
      <c r="BS635" s="8"/>
      <c r="BT635" s="8"/>
      <c r="BU635" s="8"/>
      <c r="BV635" s="8"/>
      <c r="BW635" s="8"/>
      <c r="BX635" s="8"/>
      <c r="BY635" s="8"/>
      <c r="BZ635" s="8"/>
      <c r="CA635" s="8"/>
      <c r="CB635" s="8"/>
      <c r="CC635" s="8"/>
      <c r="CD635" s="8"/>
      <c r="CE635" s="8"/>
      <c r="CF635" s="8"/>
    </row>
    <row r="636" spans="1:84" ht="15.75" customHeight="1" x14ac:dyDescent="0.25">
      <c r="A636" s="8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27"/>
      <c r="W636" s="27"/>
      <c r="X636" s="27"/>
      <c r="Y636" s="27"/>
      <c r="Z636" s="27"/>
      <c r="AA636" s="8"/>
      <c r="AB636" s="8"/>
      <c r="AC636" s="8"/>
      <c r="AD636" s="8"/>
      <c r="AE636" s="8"/>
      <c r="AF636" s="8"/>
      <c r="AG636" s="8"/>
      <c r="AH636" s="8"/>
      <c r="AI636" s="8"/>
      <c r="AJ636" s="8"/>
      <c r="AK636" s="8"/>
      <c r="AL636" s="8"/>
      <c r="AM636" s="8"/>
      <c r="AN636" s="8"/>
      <c r="AO636" s="8"/>
      <c r="AP636" s="8"/>
      <c r="AQ636" s="8"/>
      <c r="AR636" s="8"/>
      <c r="AS636" s="8"/>
      <c r="AT636" s="8"/>
      <c r="AU636" s="8"/>
      <c r="AV636" s="8"/>
      <c r="AW636" s="8"/>
      <c r="AX636" s="8"/>
      <c r="AY636" s="8"/>
      <c r="AZ636" s="8"/>
      <c r="BA636" s="8"/>
      <c r="BB636" s="8"/>
      <c r="BC636" s="8"/>
      <c r="BD636" s="8"/>
      <c r="BE636" s="8"/>
      <c r="BF636" s="8"/>
      <c r="BG636" s="8"/>
      <c r="BH636" s="8"/>
      <c r="BI636" s="8"/>
      <c r="BJ636" s="8"/>
      <c r="BK636" s="8"/>
      <c r="BL636" s="8"/>
      <c r="BM636" s="8"/>
      <c r="BN636" s="8"/>
      <c r="BO636" s="8"/>
      <c r="BP636" s="8"/>
      <c r="BQ636" s="8"/>
      <c r="BR636" s="8"/>
      <c r="BS636" s="8"/>
      <c r="BT636" s="8"/>
      <c r="BU636" s="8"/>
      <c r="BV636" s="8"/>
      <c r="BW636" s="8"/>
      <c r="BX636" s="8"/>
      <c r="BY636" s="8"/>
      <c r="BZ636" s="8"/>
      <c r="CA636" s="8"/>
      <c r="CB636" s="8"/>
      <c r="CC636" s="8"/>
      <c r="CD636" s="8"/>
      <c r="CE636" s="8"/>
      <c r="CF636" s="8"/>
    </row>
    <row r="637" spans="1:84" ht="15.75" customHeight="1" x14ac:dyDescent="0.25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27"/>
      <c r="W637" s="27"/>
      <c r="X637" s="27"/>
      <c r="Y637" s="27"/>
      <c r="Z637" s="27"/>
      <c r="AA637" s="8"/>
      <c r="AB637" s="8"/>
      <c r="AC637" s="8"/>
      <c r="AD637" s="8"/>
      <c r="AE637" s="8"/>
      <c r="AF637" s="8"/>
      <c r="AG637" s="8"/>
      <c r="AH637" s="8"/>
      <c r="AI637" s="8"/>
      <c r="AJ637" s="8"/>
      <c r="AK637" s="8"/>
      <c r="AL637" s="8"/>
      <c r="AM637" s="8"/>
      <c r="AN637" s="8"/>
      <c r="AO637" s="8"/>
      <c r="AP637" s="8"/>
      <c r="AQ637" s="8"/>
      <c r="AR637" s="8"/>
      <c r="AS637" s="8"/>
      <c r="AT637" s="8"/>
      <c r="AU637" s="8"/>
      <c r="AV637" s="8"/>
      <c r="AW637" s="8"/>
      <c r="AX637" s="8"/>
      <c r="AY637" s="8"/>
      <c r="AZ637" s="8"/>
      <c r="BA637" s="8"/>
      <c r="BB637" s="8"/>
      <c r="BC637" s="8"/>
      <c r="BD637" s="8"/>
      <c r="BE637" s="8"/>
      <c r="BF637" s="8"/>
      <c r="BG637" s="8"/>
      <c r="BH637" s="8"/>
      <c r="BI637" s="8"/>
      <c r="BJ637" s="8"/>
      <c r="BK637" s="8"/>
      <c r="BL637" s="8"/>
      <c r="BM637" s="8"/>
      <c r="BN637" s="8"/>
      <c r="BO637" s="8"/>
      <c r="BP637" s="8"/>
      <c r="BQ637" s="8"/>
      <c r="BR637" s="8"/>
      <c r="BS637" s="8"/>
      <c r="BT637" s="8"/>
      <c r="BU637" s="8"/>
      <c r="BV637" s="8"/>
      <c r="BW637" s="8"/>
      <c r="BX637" s="8"/>
      <c r="BY637" s="8"/>
      <c r="BZ637" s="8"/>
      <c r="CA637" s="8"/>
      <c r="CB637" s="8"/>
      <c r="CC637" s="8"/>
      <c r="CD637" s="8"/>
      <c r="CE637" s="8"/>
      <c r="CF637" s="8"/>
    </row>
    <row r="638" spans="1:84" ht="15.75" customHeight="1" x14ac:dyDescent="0.25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27"/>
      <c r="W638" s="27"/>
      <c r="X638" s="27"/>
      <c r="Y638" s="27"/>
      <c r="Z638" s="27"/>
      <c r="AA638" s="8"/>
      <c r="AB638" s="8"/>
      <c r="AC638" s="8"/>
      <c r="AD638" s="8"/>
      <c r="AE638" s="8"/>
      <c r="AF638" s="8"/>
      <c r="AG638" s="8"/>
      <c r="AH638" s="8"/>
      <c r="AI638" s="8"/>
      <c r="AJ638" s="8"/>
      <c r="AK638" s="8"/>
      <c r="AL638" s="8"/>
      <c r="AM638" s="8"/>
      <c r="AN638" s="8"/>
      <c r="AO638" s="8"/>
      <c r="AP638" s="8"/>
      <c r="AQ638" s="8"/>
      <c r="AR638" s="8"/>
      <c r="AS638" s="8"/>
      <c r="AT638" s="8"/>
      <c r="AU638" s="8"/>
      <c r="AV638" s="8"/>
      <c r="AW638" s="8"/>
      <c r="AX638" s="8"/>
      <c r="AY638" s="8"/>
      <c r="AZ638" s="8"/>
      <c r="BA638" s="8"/>
      <c r="BB638" s="8"/>
      <c r="BC638" s="8"/>
      <c r="BD638" s="8"/>
      <c r="BE638" s="8"/>
      <c r="BF638" s="8"/>
      <c r="BG638" s="8"/>
      <c r="BH638" s="8"/>
      <c r="BI638" s="8"/>
      <c r="BJ638" s="8"/>
      <c r="BK638" s="8"/>
      <c r="BL638" s="8"/>
      <c r="BM638" s="8"/>
      <c r="BN638" s="8"/>
      <c r="BO638" s="8"/>
      <c r="BP638" s="8"/>
      <c r="BQ638" s="8"/>
      <c r="BR638" s="8"/>
      <c r="BS638" s="8"/>
      <c r="BT638" s="8"/>
      <c r="BU638" s="8"/>
      <c r="BV638" s="8"/>
      <c r="BW638" s="8"/>
      <c r="BX638" s="8"/>
      <c r="BY638" s="8"/>
      <c r="BZ638" s="8"/>
      <c r="CA638" s="8"/>
      <c r="CB638" s="8"/>
      <c r="CC638" s="8"/>
      <c r="CD638" s="8"/>
      <c r="CE638" s="8"/>
      <c r="CF638" s="8"/>
    </row>
    <row r="639" spans="1:84" ht="15.75" customHeight="1" x14ac:dyDescent="0.25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27"/>
      <c r="W639" s="27"/>
      <c r="X639" s="27"/>
      <c r="Y639" s="27"/>
      <c r="Z639" s="27"/>
      <c r="AA639" s="8"/>
      <c r="AB639" s="8"/>
      <c r="AC639" s="8"/>
      <c r="AD639" s="8"/>
      <c r="AE639" s="8"/>
      <c r="AF639" s="8"/>
      <c r="AG639" s="8"/>
      <c r="AH639" s="8"/>
      <c r="AI639" s="8"/>
      <c r="AJ639" s="8"/>
      <c r="AK639" s="8"/>
      <c r="AL639" s="8"/>
      <c r="AM639" s="8"/>
      <c r="AN639" s="8"/>
      <c r="AO639" s="8"/>
      <c r="AP639" s="8"/>
      <c r="AQ639" s="8"/>
      <c r="AR639" s="8"/>
      <c r="AS639" s="8"/>
      <c r="AT639" s="8"/>
      <c r="AU639" s="8"/>
      <c r="AV639" s="8"/>
      <c r="AW639" s="8"/>
      <c r="AX639" s="8"/>
      <c r="AY639" s="8"/>
      <c r="AZ639" s="8"/>
      <c r="BA639" s="8"/>
      <c r="BB639" s="8"/>
      <c r="BC639" s="8"/>
      <c r="BD639" s="8"/>
      <c r="BE639" s="8"/>
      <c r="BF639" s="8"/>
      <c r="BG639" s="8"/>
      <c r="BH639" s="8"/>
      <c r="BI639" s="8"/>
      <c r="BJ639" s="8"/>
      <c r="BK639" s="8"/>
      <c r="BL639" s="8"/>
      <c r="BM639" s="8"/>
      <c r="BN639" s="8"/>
      <c r="BO639" s="8"/>
      <c r="BP639" s="8"/>
      <c r="BQ639" s="8"/>
      <c r="BR639" s="8"/>
      <c r="BS639" s="8"/>
      <c r="BT639" s="8"/>
      <c r="BU639" s="8"/>
      <c r="BV639" s="8"/>
      <c r="BW639" s="8"/>
      <c r="BX639" s="8"/>
      <c r="BY639" s="8"/>
      <c r="BZ639" s="8"/>
      <c r="CA639" s="8"/>
      <c r="CB639" s="8"/>
      <c r="CC639" s="8"/>
      <c r="CD639" s="8"/>
      <c r="CE639" s="8"/>
      <c r="CF639" s="8"/>
    </row>
    <row r="640" spans="1:84" ht="15.75" customHeight="1" x14ac:dyDescent="0.25">
      <c r="A640" s="8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27"/>
      <c r="W640" s="27"/>
      <c r="X640" s="27"/>
      <c r="Y640" s="27"/>
      <c r="Z640" s="27"/>
      <c r="AA640" s="8"/>
      <c r="AB640" s="8"/>
      <c r="AC640" s="8"/>
      <c r="AD640" s="8"/>
      <c r="AE640" s="8"/>
      <c r="AF640" s="8"/>
      <c r="AG640" s="8"/>
      <c r="AH640" s="8"/>
      <c r="AI640" s="8"/>
      <c r="AJ640" s="8"/>
      <c r="AK640" s="8"/>
      <c r="AL640" s="8"/>
      <c r="AM640" s="8"/>
      <c r="AN640" s="8"/>
      <c r="AO640" s="8"/>
      <c r="AP640" s="8"/>
      <c r="AQ640" s="8"/>
      <c r="AR640" s="8"/>
      <c r="AS640" s="8"/>
      <c r="AT640" s="8"/>
      <c r="AU640" s="8"/>
      <c r="AV640" s="8"/>
      <c r="AW640" s="8"/>
      <c r="AX640" s="8"/>
      <c r="AY640" s="8"/>
      <c r="AZ640" s="8"/>
      <c r="BA640" s="8"/>
      <c r="BB640" s="8"/>
      <c r="BC640" s="8"/>
      <c r="BD640" s="8"/>
      <c r="BE640" s="8"/>
      <c r="BF640" s="8"/>
      <c r="BG640" s="8"/>
      <c r="BH640" s="8"/>
      <c r="BI640" s="8"/>
      <c r="BJ640" s="8"/>
      <c r="BK640" s="8"/>
      <c r="BL640" s="8"/>
      <c r="BM640" s="8"/>
      <c r="BN640" s="8"/>
      <c r="BO640" s="8"/>
      <c r="BP640" s="8"/>
      <c r="BQ640" s="8"/>
      <c r="BR640" s="8"/>
      <c r="BS640" s="8"/>
      <c r="BT640" s="8"/>
      <c r="BU640" s="8"/>
      <c r="BV640" s="8"/>
      <c r="BW640" s="8"/>
      <c r="BX640" s="8"/>
      <c r="BY640" s="8"/>
      <c r="BZ640" s="8"/>
      <c r="CA640" s="8"/>
      <c r="CB640" s="8"/>
      <c r="CC640" s="8"/>
      <c r="CD640" s="8"/>
      <c r="CE640" s="8"/>
      <c r="CF640" s="8"/>
    </row>
    <row r="641" spans="1:84" ht="15.75" customHeight="1" x14ac:dyDescent="0.25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27"/>
      <c r="W641" s="27"/>
      <c r="X641" s="27"/>
      <c r="Y641" s="27"/>
      <c r="Z641" s="27"/>
      <c r="AA641" s="8"/>
      <c r="AB641" s="8"/>
      <c r="AC641" s="8"/>
      <c r="AD641" s="8"/>
      <c r="AE641" s="8"/>
      <c r="AF641" s="8"/>
      <c r="AG641" s="8"/>
      <c r="AH641" s="8"/>
      <c r="AI641" s="8"/>
      <c r="AJ641" s="8"/>
      <c r="AK641" s="8"/>
      <c r="AL641" s="8"/>
      <c r="AM641" s="8"/>
      <c r="AN641" s="8"/>
      <c r="AO641" s="8"/>
      <c r="AP641" s="8"/>
      <c r="AQ641" s="8"/>
      <c r="AR641" s="8"/>
      <c r="AS641" s="8"/>
      <c r="AT641" s="8"/>
      <c r="AU641" s="8"/>
      <c r="AV641" s="8"/>
      <c r="AW641" s="8"/>
      <c r="AX641" s="8"/>
      <c r="AY641" s="8"/>
      <c r="AZ641" s="8"/>
      <c r="BA641" s="8"/>
      <c r="BB641" s="8"/>
      <c r="BC641" s="8"/>
      <c r="BD641" s="8"/>
      <c r="BE641" s="8"/>
      <c r="BF641" s="8"/>
      <c r="BG641" s="8"/>
      <c r="BH641" s="8"/>
      <c r="BI641" s="8"/>
      <c r="BJ641" s="8"/>
      <c r="BK641" s="8"/>
      <c r="BL641" s="8"/>
      <c r="BM641" s="8"/>
      <c r="BN641" s="8"/>
      <c r="BO641" s="8"/>
      <c r="BP641" s="8"/>
      <c r="BQ641" s="8"/>
      <c r="BR641" s="8"/>
      <c r="BS641" s="8"/>
      <c r="BT641" s="8"/>
      <c r="BU641" s="8"/>
      <c r="BV641" s="8"/>
      <c r="BW641" s="8"/>
      <c r="BX641" s="8"/>
      <c r="BY641" s="8"/>
      <c r="BZ641" s="8"/>
      <c r="CA641" s="8"/>
      <c r="CB641" s="8"/>
      <c r="CC641" s="8"/>
      <c r="CD641" s="8"/>
      <c r="CE641" s="8"/>
      <c r="CF641" s="8"/>
    </row>
    <row r="642" spans="1:84" ht="15.75" customHeight="1" x14ac:dyDescent="0.25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27"/>
      <c r="W642" s="27"/>
      <c r="X642" s="27"/>
      <c r="Y642" s="27"/>
      <c r="Z642" s="27"/>
      <c r="AA642" s="8"/>
      <c r="AB642" s="8"/>
      <c r="AC642" s="8"/>
      <c r="AD642" s="8"/>
      <c r="AE642" s="8"/>
      <c r="AF642" s="8"/>
      <c r="AG642" s="8"/>
      <c r="AH642" s="8"/>
      <c r="AI642" s="8"/>
      <c r="AJ642" s="8"/>
      <c r="AK642" s="8"/>
      <c r="AL642" s="8"/>
      <c r="AM642" s="8"/>
      <c r="AN642" s="8"/>
      <c r="AO642" s="8"/>
      <c r="AP642" s="8"/>
      <c r="AQ642" s="8"/>
      <c r="AR642" s="8"/>
      <c r="AS642" s="8"/>
      <c r="AT642" s="8"/>
      <c r="AU642" s="8"/>
      <c r="AV642" s="8"/>
      <c r="AW642" s="8"/>
      <c r="AX642" s="8"/>
      <c r="AY642" s="8"/>
      <c r="AZ642" s="8"/>
      <c r="BA642" s="8"/>
      <c r="BB642" s="8"/>
      <c r="BC642" s="8"/>
      <c r="BD642" s="8"/>
      <c r="BE642" s="8"/>
      <c r="BF642" s="8"/>
      <c r="BG642" s="8"/>
      <c r="BH642" s="8"/>
      <c r="BI642" s="8"/>
      <c r="BJ642" s="8"/>
      <c r="BK642" s="8"/>
      <c r="BL642" s="8"/>
      <c r="BM642" s="8"/>
      <c r="BN642" s="8"/>
      <c r="BO642" s="8"/>
      <c r="BP642" s="8"/>
      <c r="BQ642" s="8"/>
      <c r="BR642" s="8"/>
      <c r="BS642" s="8"/>
      <c r="BT642" s="8"/>
      <c r="BU642" s="8"/>
      <c r="BV642" s="8"/>
      <c r="BW642" s="8"/>
      <c r="BX642" s="8"/>
      <c r="BY642" s="8"/>
      <c r="BZ642" s="8"/>
      <c r="CA642" s="8"/>
      <c r="CB642" s="8"/>
      <c r="CC642" s="8"/>
      <c r="CD642" s="8"/>
      <c r="CE642" s="8"/>
      <c r="CF642" s="8"/>
    </row>
    <row r="643" spans="1:84" ht="15.75" customHeight="1" x14ac:dyDescent="0.25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27"/>
      <c r="W643" s="27"/>
      <c r="X643" s="27"/>
      <c r="Y643" s="27"/>
      <c r="Z643" s="27"/>
      <c r="AA643" s="8"/>
      <c r="AB643" s="8"/>
      <c r="AC643" s="8"/>
      <c r="AD643" s="8"/>
      <c r="AE643" s="8"/>
      <c r="AF643" s="8"/>
      <c r="AG643" s="8"/>
      <c r="AH643" s="8"/>
      <c r="AI643" s="8"/>
      <c r="AJ643" s="8"/>
      <c r="AK643" s="8"/>
      <c r="AL643" s="8"/>
      <c r="AM643" s="8"/>
      <c r="AN643" s="8"/>
      <c r="AO643" s="8"/>
      <c r="AP643" s="8"/>
      <c r="AQ643" s="8"/>
      <c r="AR643" s="8"/>
      <c r="AS643" s="8"/>
      <c r="AT643" s="8"/>
      <c r="AU643" s="8"/>
      <c r="AV643" s="8"/>
      <c r="AW643" s="8"/>
      <c r="AX643" s="8"/>
      <c r="AY643" s="8"/>
      <c r="AZ643" s="8"/>
      <c r="BA643" s="8"/>
      <c r="BB643" s="8"/>
      <c r="BC643" s="8"/>
      <c r="BD643" s="8"/>
      <c r="BE643" s="8"/>
      <c r="BF643" s="8"/>
      <c r="BG643" s="8"/>
      <c r="BH643" s="8"/>
      <c r="BI643" s="8"/>
      <c r="BJ643" s="8"/>
      <c r="BK643" s="8"/>
      <c r="BL643" s="8"/>
      <c r="BM643" s="8"/>
      <c r="BN643" s="8"/>
      <c r="BO643" s="8"/>
      <c r="BP643" s="8"/>
      <c r="BQ643" s="8"/>
      <c r="BR643" s="8"/>
      <c r="BS643" s="8"/>
      <c r="BT643" s="8"/>
      <c r="BU643" s="8"/>
      <c r="BV643" s="8"/>
      <c r="BW643" s="8"/>
      <c r="BX643" s="8"/>
      <c r="BY643" s="8"/>
      <c r="BZ643" s="8"/>
      <c r="CA643" s="8"/>
      <c r="CB643" s="8"/>
      <c r="CC643" s="8"/>
      <c r="CD643" s="8"/>
      <c r="CE643" s="8"/>
      <c r="CF643" s="8"/>
    </row>
    <row r="644" spans="1:84" ht="15.75" customHeight="1" x14ac:dyDescent="0.25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27"/>
      <c r="W644" s="27"/>
      <c r="X644" s="27"/>
      <c r="Y644" s="27"/>
      <c r="Z644" s="27"/>
      <c r="AA644" s="8"/>
      <c r="AB644" s="8"/>
      <c r="AC644" s="8"/>
      <c r="AD644" s="8"/>
      <c r="AE644" s="8"/>
      <c r="AF644" s="8"/>
      <c r="AG644" s="8"/>
      <c r="AH644" s="8"/>
      <c r="AI644" s="8"/>
      <c r="AJ644" s="8"/>
      <c r="AK644" s="8"/>
      <c r="AL644" s="8"/>
      <c r="AM644" s="8"/>
      <c r="AN644" s="8"/>
      <c r="AO644" s="8"/>
      <c r="AP644" s="8"/>
      <c r="AQ644" s="8"/>
      <c r="AR644" s="8"/>
      <c r="AS644" s="8"/>
      <c r="AT644" s="8"/>
      <c r="AU644" s="8"/>
      <c r="AV644" s="8"/>
      <c r="AW644" s="8"/>
      <c r="AX644" s="8"/>
      <c r="AY644" s="8"/>
      <c r="AZ644" s="8"/>
      <c r="BA644" s="8"/>
      <c r="BB644" s="8"/>
      <c r="BC644" s="8"/>
      <c r="BD644" s="8"/>
      <c r="BE644" s="8"/>
      <c r="BF644" s="8"/>
      <c r="BG644" s="8"/>
      <c r="BH644" s="8"/>
      <c r="BI644" s="8"/>
      <c r="BJ644" s="8"/>
      <c r="BK644" s="8"/>
      <c r="BL644" s="8"/>
      <c r="BM644" s="8"/>
      <c r="BN644" s="8"/>
      <c r="BO644" s="8"/>
      <c r="BP644" s="8"/>
      <c r="BQ644" s="8"/>
      <c r="BR644" s="8"/>
      <c r="BS644" s="8"/>
      <c r="BT644" s="8"/>
      <c r="BU644" s="8"/>
      <c r="BV644" s="8"/>
      <c r="BW644" s="8"/>
      <c r="BX644" s="8"/>
      <c r="BY644" s="8"/>
      <c r="BZ644" s="8"/>
      <c r="CA644" s="8"/>
      <c r="CB644" s="8"/>
      <c r="CC644" s="8"/>
      <c r="CD644" s="8"/>
      <c r="CE644" s="8"/>
      <c r="CF644" s="8"/>
    </row>
    <row r="645" spans="1:84" ht="15.75" customHeight="1" x14ac:dyDescent="0.25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27"/>
      <c r="W645" s="27"/>
      <c r="X645" s="27"/>
      <c r="Y645" s="27"/>
      <c r="Z645" s="27"/>
      <c r="AA645" s="8"/>
      <c r="AB645" s="8"/>
      <c r="AC645" s="8"/>
      <c r="AD645" s="8"/>
      <c r="AE645" s="8"/>
      <c r="AF645" s="8"/>
      <c r="AG645" s="8"/>
      <c r="AH645" s="8"/>
      <c r="AI645" s="8"/>
      <c r="AJ645" s="8"/>
      <c r="AK645" s="8"/>
      <c r="AL645" s="8"/>
      <c r="AM645" s="8"/>
      <c r="AN645" s="8"/>
      <c r="AO645" s="8"/>
      <c r="AP645" s="8"/>
      <c r="AQ645" s="8"/>
      <c r="AR645" s="8"/>
      <c r="AS645" s="8"/>
      <c r="AT645" s="8"/>
      <c r="AU645" s="8"/>
      <c r="AV645" s="8"/>
      <c r="AW645" s="8"/>
      <c r="AX645" s="8"/>
      <c r="AY645" s="8"/>
      <c r="AZ645" s="8"/>
      <c r="BA645" s="8"/>
      <c r="BB645" s="8"/>
      <c r="BC645" s="8"/>
      <c r="BD645" s="8"/>
      <c r="BE645" s="8"/>
      <c r="BF645" s="8"/>
      <c r="BG645" s="8"/>
      <c r="BH645" s="8"/>
      <c r="BI645" s="8"/>
      <c r="BJ645" s="8"/>
      <c r="BK645" s="8"/>
      <c r="BL645" s="8"/>
      <c r="BM645" s="8"/>
      <c r="BN645" s="8"/>
      <c r="BO645" s="8"/>
      <c r="BP645" s="8"/>
      <c r="BQ645" s="8"/>
      <c r="BR645" s="8"/>
      <c r="BS645" s="8"/>
      <c r="BT645" s="8"/>
      <c r="BU645" s="8"/>
      <c r="BV645" s="8"/>
      <c r="BW645" s="8"/>
      <c r="BX645" s="8"/>
      <c r="BY645" s="8"/>
      <c r="BZ645" s="8"/>
      <c r="CA645" s="8"/>
      <c r="CB645" s="8"/>
      <c r="CC645" s="8"/>
      <c r="CD645" s="8"/>
      <c r="CE645" s="8"/>
      <c r="CF645" s="8"/>
    </row>
    <row r="646" spans="1:84" ht="15.75" customHeight="1" x14ac:dyDescent="0.25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27"/>
      <c r="W646" s="27"/>
      <c r="X646" s="27"/>
      <c r="Y646" s="27"/>
      <c r="Z646" s="27"/>
      <c r="AA646" s="8"/>
      <c r="AB646" s="8"/>
      <c r="AC646" s="8"/>
      <c r="AD646" s="8"/>
      <c r="AE646" s="8"/>
      <c r="AF646" s="8"/>
      <c r="AG646" s="8"/>
      <c r="AH646" s="8"/>
      <c r="AI646" s="8"/>
      <c r="AJ646" s="8"/>
      <c r="AK646" s="8"/>
      <c r="AL646" s="8"/>
      <c r="AM646" s="8"/>
      <c r="AN646" s="8"/>
      <c r="AO646" s="8"/>
      <c r="AP646" s="8"/>
      <c r="AQ646" s="8"/>
      <c r="AR646" s="8"/>
      <c r="AS646" s="8"/>
      <c r="AT646" s="8"/>
      <c r="AU646" s="8"/>
      <c r="AV646" s="8"/>
      <c r="AW646" s="8"/>
      <c r="AX646" s="8"/>
      <c r="AY646" s="8"/>
      <c r="AZ646" s="8"/>
      <c r="BA646" s="8"/>
      <c r="BB646" s="8"/>
      <c r="BC646" s="8"/>
      <c r="BD646" s="8"/>
      <c r="BE646" s="8"/>
      <c r="BF646" s="8"/>
      <c r="BG646" s="8"/>
      <c r="BH646" s="8"/>
      <c r="BI646" s="8"/>
      <c r="BJ646" s="8"/>
      <c r="BK646" s="8"/>
      <c r="BL646" s="8"/>
      <c r="BM646" s="8"/>
      <c r="BN646" s="8"/>
      <c r="BO646" s="8"/>
      <c r="BP646" s="8"/>
      <c r="BQ646" s="8"/>
      <c r="BR646" s="8"/>
      <c r="BS646" s="8"/>
      <c r="BT646" s="8"/>
      <c r="BU646" s="8"/>
      <c r="BV646" s="8"/>
      <c r="BW646" s="8"/>
      <c r="BX646" s="8"/>
      <c r="BY646" s="8"/>
      <c r="BZ646" s="8"/>
      <c r="CA646" s="8"/>
      <c r="CB646" s="8"/>
      <c r="CC646" s="8"/>
      <c r="CD646" s="8"/>
      <c r="CE646" s="8"/>
      <c r="CF646" s="8"/>
    </row>
    <row r="647" spans="1:84" ht="15.75" customHeight="1" x14ac:dyDescent="0.25">
      <c r="A647" s="8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27"/>
      <c r="W647" s="27"/>
      <c r="X647" s="27"/>
      <c r="Y647" s="27"/>
      <c r="Z647" s="27"/>
      <c r="AA647" s="8"/>
      <c r="AB647" s="8"/>
      <c r="AC647" s="8"/>
      <c r="AD647" s="8"/>
      <c r="AE647" s="8"/>
      <c r="AF647" s="8"/>
      <c r="AG647" s="8"/>
      <c r="AH647" s="8"/>
      <c r="AI647" s="8"/>
      <c r="AJ647" s="8"/>
      <c r="AK647" s="8"/>
      <c r="AL647" s="8"/>
      <c r="AM647" s="8"/>
      <c r="AN647" s="8"/>
      <c r="AO647" s="8"/>
      <c r="AP647" s="8"/>
      <c r="AQ647" s="8"/>
      <c r="AR647" s="8"/>
      <c r="AS647" s="8"/>
      <c r="AT647" s="8"/>
      <c r="AU647" s="8"/>
      <c r="AV647" s="8"/>
      <c r="AW647" s="8"/>
      <c r="AX647" s="8"/>
      <c r="AY647" s="8"/>
      <c r="AZ647" s="8"/>
      <c r="BA647" s="8"/>
      <c r="BB647" s="8"/>
      <c r="BC647" s="8"/>
      <c r="BD647" s="8"/>
      <c r="BE647" s="8"/>
      <c r="BF647" s="8"/>
      <c r="BG647" s="8"/>
      <c r="BH647" s="8"/>
      <c r="BI647" s="8"/>
      <c r="BJ647" s="8"/>
      <c r="BK647" s="8"/>
      <c r="BL647" s="8"/>
      <c r="BM647" s="8"/>
      <c r="BN647" s="8"/>
      <c r="BO647" s="8"/>
      <c r="BP647" s="8"/>
      <c r="BQ647" s="8"/>
      <c r="BR647" s="8"/>
      <c r="BS647" s="8"/>
      <c r="BT647" s="8"/>
      <c r="BU647" s="8"/>
      <c r="BV647" s="8"/>
      <c r="BW647" s="8"/>
      <c r="BX647" s="8"/>
      <c r="BY647" s="8"/>
      <c r="BZ647" s="8"/>
      <c r="CA647" s="8"/>
      <c r="CB647" s="8"/>
      <c r="CC647" s="8"/>
      <c r="CD647" s="8"/>
      <c r="CE647" s="8"/>
      <c r="CF647" s="8"/>
    </row>
    <row r="648" spans="1:84" ht="15.75" customHeight="1" x14ac:dyDescent="0.25">
      <c r="A648" s="8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27"/>
      <c r="W648" s="27"/>
      <c r="X648" s="27"/>
      <c r="Y648" s="27"/>
      <c r="Z648" s="27"/>
      <c r="AA648" s="8"/>
      <c r="AB648" s="8"/>
      <c r="AC648" s="8"/>
      <c r="AD648" s="8"/>
      <c r="AE648" s="8"/>
      <c r="AF648" s="8"/>
      <c r="AG648" s="8"/>
      <c r="AH648" s="8"/>
      <c r="AI648" s="8"/>
      <c r="AJ648" s="8"/>
      <c r="AK648" s="8"/>
      <c r="AL648" s="8"/>
      <c r="AM648" s="8"/>
      <c r="AN648" s="8"/>
      <c r="AO648" s="8"/>
      <c r="AP648" s="8"/>
      <c r="AQ648" s="8"/>
      <c r="AR648" s="8"/>
      <c r="AS648" s="8"/>
      <c r="AT648" s="8"/>
      <c r="AU648" s="8"/>
      <c r="AV648" s="8"/>
      <c r="AW648" s="8"/>
      <c r="AX648" s="8"/>
      <c r="AY648" s="8"/>
      <c r="AZ648" s="8"/>
      <c r="BA648" s="8"/>
      <c r="BB648" s="8"/>
      <c r="BC648" s="8"/>
      <c r="BD648" s="8"/>
      <c r="BE648" s="8"/>
      <c r="BF648" s="8"/>
      <c r="BG648" s="8"/>
      <c r="BH648" s="8"/>
      <c r="BI648" s="8"/>
      <c r="BJ648" s="8"/>
      <c r="BK648" s="8"/>
      <c r="BL648" s="8"/>
      <c r="BM648" s="8"/>
      <c r="BN648" s="8"/>
      <c r="BO648" s="8"/>
      <c r="BP648" s="8"/>
      <c r="BQ648" s="8"/>
      <c r="BR648" s="8"/>
      <c r="BS648" s="8"/>
      <c r="BT648" s="8"/>
      <c r="BU648" s="8"/>
      <c r="BV648" s="8"/>
      <c r="BW648" s="8"/>
      <c r="BX648" s="8"/>
      <c r="BY648" s="8"/>
      <c r="BZ648" s="8"/>
      <c r="CA648" s="8"/>
      <c r="CB648" s="8"/>
      <c r="CC648" s="8"/>
      <c r="CD648" s="8"/>
      <c r="CE648" s="8"/>
      <c r="CF648" s="8"/>
    </row>
    <row r="649" spans="1:84" ht="15.75" customHeight="1" x14ac:dyDescent="0.25">
      <c r="A649" s="8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27"/>
      <c r="W649" s="27"/>
      <c r="X649" s="27"/>
      <c r="Y649" s="27"/>
      <c r="Z649" s="27"/>
      <c r="AA649" s="8"/>
      <c r="AB649" s="8"/>
      <c r="AC649" s="8"/>
      <c r="AD649" s="8"/>
      <c r="AE649" s="8"/>
      <c r="AF649" s="8"/>
      <c r="AG649" s="8"/>
      <c r="AH649" s="8"/>
      <c r="AI649" s="8"/>
      <c r="AJ649" s="8"/>
      <c r="AK649" s="8"/>
      <c r="AL649" s="8"/>
      <c r="AM649" s="8"/>
      <c r="AN649" s="8"/>
      <c r="AO649" s="8"/>
      <c r="AP649" s="8"/>
      <c r="AQ649" s="8"/>
      <c r="AR649" s="8"/>
      <c r="AS649" s="8"/>
      <c r="AT649" s="8"/>
      <c r="AU649" s="8"/>
      <c r="AV649" s="8"/>
      <c r="AW649" s="8"/>
      <c r="AX649" s="8"/>
      <c r="AY649" s="8"/>
      <c r="AZ649" s="8"/>
      <c r="BA649" s="8"/>
      <c r="BB649" s="8"/>
      <c r="BC649" s="8"/>
      <c r="BD649" s="8"/>
      <c r="BE649" s="8"/>
      <c r="BF649" s="8"/>
      <c r="BG649" s="8"/>
      <c r="BH649" s="8"/>
      <c r="BI649" s="8"/>
      <c r="BJ649" s="8"/>
      <c r="BK649" s="8"/>
      <c r="BL649" s="8"/>
      <c r="BM649" s="8"/>
      <c r="BN649" s="8"/>
      <c r="BO649" s="8"/>
      <c r="BP649" s="8"/>
      <c r="BQ649" s="8"/>
      <c r="BR649" s="8"/>
      <c r="BS649" s="8"/>
      <c r="BT649" s="8"/>
      <c r="BU649" s="8"/>
      <c r="BV649" s="8"/>
      <c r="BW649" s="8"/>
      <c r="BX649" s="8"/>
      <c r="BY649" s="8"/>
      <c r="BZ649" s="8"/>
      <c r="CA649" s="8"/>
      <c r="CB649" s="8"/>
      <c r="CC649" s="8"/>
      <c r="CD649" s="8"/>
      <c r="CE649" s="8"/>
      <c r="CF649" s="8"/>
    </row>
    <row r="650" spans="1:84" ht="15.75" customHeight="1" x14ac:dyDescent="0.25">
      <c r="A650" s="8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27"/>
      <c r="W650" s="27"/>
      <c r="X650" s="27"/>
      <c r="Y650" s="27"/>
      <c r="Z650" s="27"/>
      <c r="AA650" s="8"/>
      <c r="AB650" s="8"/>
      <c r="AC650" s="8"/>
      <c r="AD650" s="8"/>
      <c r="AE650" s="8"/>
      <c r="AF650" s="8"/>
      <c r="AG650" s="8"/>
      <c r="AH650" s="8"/>
      <c r="AI650" s="8"/>
      <c r="AJ650" s="8"/>
      <c r="AK650" s="8"/>
      <c r="AL650" s="8"/>
      <c r="AM650" s="8"/>
      <c r="AN650" s="8"/>
      <c r="AO650" s="8"/>
      <c r="AP650" s="8"/>
      <c r="AQ650" s="8"/>
      <c r="AR650" s="8"/>
      <c r="AS650" s="8"/>
      <c r="AT650" s="8"/>
      <c r="AU650" s="8"/>
      <c r="AV650" s="8"/>
      <c r="AW650" s="8"/>
      <c r="AX650" s="8"/>
      <c r="AY650" s="8"/>
      <c r="AZ650" s="8"/>
      <c r="BA650" s="8"/>
      <c r="BB650" s="8"/>
      <c r="BC650" s="8"/>
      <c r="BD650" s="8"/>
      <c r="BE650" s="8"/>
      <c r="BF650" s="8"/>
      <c r="BG650" s="8"/>
      <c r="BH650" s="8"/>
      <c r="BI650" s="8"/>
      <c r="BJ650" s="8"/>
      <c r="BK650" s="8"/>
      <c r="BL650" s="8"/>
      <c r="BM650" s="8"/>
      <c r="BN650" s="8"/>
      <c r="BO650" s="8"/>
      <c r="BP650" s="8"/>
      <c r="BQ650" s="8"/>
      <c r="BR650" s="8"/>
      <c r="BS650" s="8"/>
      <c r="BT650" s="8"/>
      <c r="BU650" s="8"/>
      <c r="BV650" s="8"/>
      <c r="BW650" s="8"/>
      <c r="BX650" s="8"/>
      <c r="BY650" s="8"/>
      <c r="BZ650" s="8"/>
      <c r="CA650" s="8"/>
      <c r="CB650" s="8"/>
      <c r="CC650" s="8"/>
      <c r="CD650" s="8"/>
      <c r="CE650" s="8"/>
      <c r="CF650" s="8"/>
    </row>
    <row r="651" spans="1:84" ht="15.75" customHeight="1" x14ac:dyDescent="0.25">
      <c r="A651" s="8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27"/>
      <c r="W651" s="27"/>
      <c r="X651" s="27"/>
      <c r="Y651" s="27"/>
      <c r="Z651" s="27"/>
      <c r="AA651" s="8"/>
      <c r="AB651" s="8"/>
      <c r="AC651" s="8"/>
      <c r="AD651" s="8"/>
      <c r="AE651" s="8"/>
      <c r="AF651" s="8"/>
      <c r="AG651" s="8"/>
      <c r="AH651" s="8"/>
      <c r="AI651" s="8"/>
      <c r="AJ651" s="8"/>
      <c r="AK651" s="8"/>
      <c r="AL651" s="8"/>
      <c r="AM651" s="8"/>
      <c r="AN651" s="8"/>
      <c r="AO651" s="8"/>
      <c r="AP651" s="8"/>
      <c r="AQ651" s="8"/>
      <c r="AR651" s="8"/>
      <c r="AS651" s="8"/>
      <c r="AT651" s="8"/>
      <c r="AU651" s="8"/>
      <c r="AV651" s="8"/>
      <c r="AW651" s="8"/>
      <c r="AX651" s="8"/>
      <c r="AY651" s="8"/>
      <c r="AZ651" s="8"/>
      <c r="BA651" s="8"/>
      <c r="BB651" s="8"/>
      <c r="BC651" s="8"/>
      <c r="BD651" s="8"/>
      <c r="BE651" s="8"/>
      <c r="BF651" s="8"/>
      <c r="BG651" s="8"/>
      <c r="BH651" s="8"/>
      <c r="BI651" s="8"/>
      <c r="BJ651" s="8"/>
      <c r="BK651" s="8"/>
      <c r="BL651" s="8"/>
      <c r="BM651" s="8"/>
      <c r="BN651" s="8"/>
      <c r="BO651" s="8"/>
      <c r="BP651" s="8"/>
      <c r="BQ651" s="8"/>
      <c r="BR651" s="8"/>
      <c r="BS651" s="8"/>
      <c r="BT651" s="8"/>
      <c r="BU651" s="8"/>
      <c r="BV651" s="8"/>
      <c r="BW651" s="8"/>
      <c r="BX651" s="8"/>
      <c r="BY651" s="8"/>
      <c r="BZ651" s="8"/>
      <c r="CA651" s="8"/>
      <c r="CB651" s="8"/>
      <c r="CC651" s="8"/>
      <c r="CD651" s="8"/>
      <c r="CE651" s="8"/>
      <c r="CF651" s="8"/>
    </row>
    <row r="652" spans="1:84" ht="15.75" customHeight="1" x14ac:dyDescent="0.25">
      <c r="A652" s="8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27"/>
      <c r="W652" s="27"/>
      <c r="X652" s="27"/>
      <c r="Y652" s="27"/>
      <c r="Z652" s="27"/>
      <c r="AA652" s="8"/>
      <c r="AB652" s="8"/>
      <c r="AC652" s="8"/>
      <c r="AD652" s="8"/>
      <c r="AE652" s="8"/>
      <c r="AF652" s="8"/>
      <c r="AG652" s="8"/>
      <c r="AH652" s="8"/>
      <c r="AI652" s="8"/>
      <c r="AJ652" s="8"/>
      <c r="AK652" s="8"/>
      <c r="AL652" s="8"/>
      <c r="AM652" s="8"/>
      <c r="AN652" s="8"/>
      <c r="AO652" s="8"/>
      <c r="AP652" s="8"/>
      <c r="AQ652" s="8"/>
      <c r="AR652" s="8"/>
      <c r="AS652" s="8"/>
      <c r="AT652" s="8"/>
      <c r="AU652" s="8"/>
      <c r="AV652" s="8"/>
      <c r="AW652" s="8"/>
      <c r="AX652" s="8"/>
      <c r="AY652" s="8"/>
      <c r="AZ652" s="8"/>
      <c r="BA652" s="8"/>
      <c r="BB652" s="8"/>
      <c r="BC652" s="8"/>
      <c r="BD652" s="8"/>
      <c r="BE652" s="8"/>
      <c r="BF652" s="8"/>
      <c r="BG652" s="8"/>
      <c r="BH652" s="8"/>
      <c r="BI652" s="8"/>
      <c r="BJ652" s="8"/>
      <c r="BK652" s="8"/>
      <c r="BL652" s="8"/>
      <c r="BM652" s="8"/>
      <c r="BN652" s="8"/>
      <c r="BO652" s="8"/>
      <c r="BP652" s="8"/>
      <c r="BQ652" s="8"/>
      <c r="BR652" s="8"/>
      <c r="BS652" s="8"/>
      <c r="BT652" s="8"/>
      <c r="BU652" s="8"/>
      <c r="BV652" s="8"/>
      <c r="BW652" s="8"/>
      <c r="BX652" s="8"/>
      <c r="BY652" s="8"/>
      <c r="BZ652" s="8"/>
      <c r="CA652" s="8"/>
      <c r="CB652" s="8"/>
      <c r="CC652" s="8"/>
      <c r="CD652" s="8"/>
      <c r="CE652" s="8"/>
      <c r="CF652" s="8"/>
    </row>
    <row r="653" spans="1:84" ht="15.75" customHeight="1" x14ac:dyDescent="0.25">
      <c r="A653" s="8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27"/>
      <c r="W653" s="27"/>
      <c r="X653" s="27"/>
      <c r="Y653" s="27"/>
      <c r="Z653" s="27"/>
      <c r="AA653" s="8"/>
      <c r="AB653" s="8"/>
      <c r="AC653" s="8"/>
      <c r="AD653" s="8"/>
      <c r="AE653" s="8"/>
      <c r="AF653" s="8"/>
      <c r="AG653" s="8"/>
      <c r="AH653" s="8"/>
      <c r="AI653" s="8"/>
      <c r="AJ653" s="8"/>
      <c r="AK653" s="8"/>
      <c r="AL653" s="8"/>
      <c r="AM653" s="8"/>
      <c r="AN653" s="8"/>
      <c r="AO653" s="8"/>
      <c r="AP653" s="8"/>
      <c r="AQ653" s="8"/>
      <c r="AR653" s="8"/>
      <c r="AS653" s="8"/>
      <c r="AT653" s="8"/>
      <c r="AU653" s="8"/>
      <c r="AV653" s="8"/>
      <c r="AW653" s="8"/>
      <c r="AX653" s="8"/>
      <c r="AY653" s="8"/>
      <c r="AZ653" s="8"/>
      <c r="BA653" s="8"/>
      <c r="BB653" s="8"/>
      <c r="BC653" s="8"/>
      <c r="BD653" s="8"/>
      <c r="BE653" s="8"/>
      <c r="BF653" s="8"/>
      <c r="BG653" s="8"/>
      <c r="BH653" s="8"/>
      <c r="BI653" s="8"/>
      <c r="BJ653" s="8"/>
      <c r="BK653" s="8"/>
      <c r="BL653" s="8"/>
      <c r="BM653" s="8"/>
      <c r="BN653" s="8"/>
      <c r="BO653" s="8"/>
      <c r="BP653" s="8"/>
      <c r="BQ653" s="8"/>
      <c r="BR653" s="8"/>
      <c r="BS653" s="8"/>
      <c r="BT653" s="8"/>
      <c r="BU653" s="8"/>
      <c r="BV653" s="8"/>
      <c r="BW653" s="8"/>
      <c r="BX653" s="8"/>
      <c r="BY653" s="8"/>
      <c r="BZ653" s="8"/>
      <c r="CA653" s="8"/>
      <c r="CB653" s="8"/>
      <c r="CC653" s="8"/>
      <c r="CD653" s="8"/>
      <c r="CE653" s="8"/>
      <c r="CF653" s="8"/>
    </row>
    <row r="654" spans="1:84" ht="15.75" customHeight="1" x14ac:dyDescent="0.25">
      <c r="A654" s="8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27"/>
      <c r="W654" s="27"/>
      <c r="X654" s="27"/>
      <c r="Y654" s="27"/>
      <c r="Z654" s="27"/>
      <c r="AA654" s="8"/>
      <c r="AB654" s="8"/>
      <c r="AC654" s="8"/>
      <c r="AD654" s="8"/>
      <c r="AE654" s="8"/>
      <c r="AF654" s="8"/>
      <c r="AG654" s="8"/>
      <c r="AH654" s="8"/>
      <c r="AI654" s="8"/>
      <c r="AJ654" s="8"/>
      <c r="AK654" s="8"/>
      <c r="AL654" s="8"/>
      <c r="AM654" s="8"/>
      <c r="AN654" s="8"/>
      <c r="AO654" s="8"/>
      <c r="AP654" s="8"/>
      <c r="AQ654" s="8"/>
      <c r="AR654" s="8"/>
      <c r="AS654" s="8"/>
      <c r="AT654" s="8"/>
      <c r="AU654" s="8"/>
      <c r="AV654" s="8"/>
      <c r="AW654" s="8"/>
      <c r="AX654" s="8"/>
      <c r="AY654" s="8"/>
      <c r="AZ654" s="8"/>
      <c r="BA654" s="8"/>
      <c r="BB654" s="8"/>
      <c r="BC654" s="8"/>
      <c r="BD654" s="8"/>
      <c r="BE654" s="8"/>
      <c r="BF654" s="8"/>
      <c r="BG654" s="8"/>
      <c r="BH654" s="8"/>
      <c r="BI654" s="8"/>
      <c r="BJ654" s="8"/>
      <c r="BK654" s="8"/>
      <c r="BL654" s="8"/>
      <c r="BM654" s="8"/>
      <c r="BN654" s="8"/>
      <c r="BO654" s="8"/>
      <c r="BP654" s="8"/>
      <c r="BQ654" s="8"/>
      <c r="BR654" s="8"/>
      <c r="BS654" s="8"/>
      <c r="BT654" s="8"/>
      <c r="BU654" s="8"/>
      <c r="BV654" s="8"/>
      <c r="BW654" s="8"/>
      <c r="BX654" s="8"/>
      <c r="BY654" s="8"/>
      <c r="BZ654" s="8"/>
      <c r="CA654" s="8"/>
      <c r="CB654" s="8"/>
      <c r="CC654" s="8"/>
      <c r="CD654" s="8"/>
      <c r="CE654" s="8"/>
      <c r="CF654" s="8"/>
    </row>
    <row r="655" spans="1:84" ht="15.75" customHeight="1" x14ac:dyDescent="0.25">
      <c r="A655" s="8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27"/>
      <c r="W655" s="27"/>
      <c r="X655" s="27"/>
      <c r="Y655" s="27"/>
      <c r="Z655" s="27"/>
      <c r="AA655" s="8"/>
      <c r="AB655" s="8"/>
      <c r="AC655" s="8"/>
      <c r="AD655" s="8"/>
      <c r="AE655" s="8"/>
      <c r="AF655" s="8"/>
      <c r="AG655" s="8"/>
      <c r="AH655" s="8"/>
      <c r="AI655" s="8"/>
      <c r="AJ655" s="8"/>
      <c r="AK655" s="8"/>
      <c r="AL655" s="8"/>
      <c r="AM655" s="8"/>
      <c r="AN655" s="8"/>
      <c r="AO655" s="8"/>
      <c r="AP655" s="8"/>
      <c r="AQ655" s="8"/>
      <c r="AR655" s="8"/>
      <c r="AS655" s="8"/>
      <c r="AT655" s="8"/>
      <c r="AU655" s="8"/>
      <c r="AV655" s="8"/>
      <c r="AW655" s="8"/>
      <c r="AX655" s="8"/>
      <c r="AY655" s="8"/>
      <c r="AZ655" s="8"/>
      <c r="BA655" s="8"/>
      <c r="BB655" s="8"/>
      <c r="BC655" s="8"/>
      <c r="BD655" s="8"/>
      <c r="BE655" s="8"/>
      <c r="BF655" s="8"/>
      <c r="BG655" s="8"/>
      <c r="BH655" s="8"/>
      <c r="BI655" s="8"/>
      <c r="BJ655" s="8"/>
      <c r="BK655" s="8"/>
      <c r="BL655" s="8"/>
      <c r="BM655" s="8"/>
      <c r="BN655" s="8"/>
      <c r="BO655" s="8"/>
      <c r="BP655" s="8"/>
      <c r="BQ655" s="8"/>
      <c r="BR655" s="8"/>
      <c r="BS655" s="8"/>
      <c r="BT655" s="8"/>
      <c r="BU655" s="8"/>
      <c r="BV655" s="8"/>
      <c r="BW655" s="8"/>
      <c r="BX655" s="8"/>
      <c r="BY655" s="8"/>
      <c r="BZ655" s="8"/>
      <c r="CA655" s="8"/>
      <c r="CB655" s="8"/>
      <c r="CC655" s="8"/>
      <c r="CD655" s="8"/>
      <c r="CE655" s="8"/>
      <c r="CF655" s="8"/>
    </row>
    <row r="656" spans="1:84" ht="15.75" customHeight="1" x14ac:dyDescent="0.25">
      <c r="A656" s="8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27"/>
      <c r="W656" s="27"/>
      <c r="X656" s="27"/>
      <c r="Y656" s="27"/>
      <c r="Z656" s="27"/>
      <c r="AA656" s="8"/>
      <c r="AB656" s="8"/>
      <c r="AC656" s="8"/>
      <c r="AD656" s="8"/>
      <c r="AE656" s="8"/>
      <c r="AF656" s="8"/>
      <c r="AG656" s="8"/>
      <c r="AH656" s="8"/>
      <c r="AI656" s="8"/>
      <c r="AJ656" s="8"/>
      <c r="AK656" s="8"/>
      <c r="AL656" s="8"/>
      <c r="AM656" s="8"/>
      <c r="AN656" s="8"/>
      <c r="AO656" s="8"/>
      <c r="AP656" s="8"/>
      <c r="AQ656" s="8"/>
      <c r="AR656" s="8"/>
      <c r="AS656" s="8"/>
      <c r="AT656" s="8"/>
      <c r="AU656" s="8"/>
      <c r="AV656" s="8"/>
      <c r="AW656" s="8"/>
      <c r="AX656" s="8"/>
      <c r="AY656" s="8"/>
      <c r="AZ656" s="8"/>
      <c r="BA656" s="8"/>
      <c r="BB656" s="8"/>
      <c r="BC656" s="8"/>
      <c r="BD656" s="8"/>
      <c r="BE656" s="8"/>
      <c r="BF656" s="8"/>
      <c r="BG656" s="8"/>
      <c r="BH656" s="8"/>
      <c r="BI656" s="8"/>
      <c r="BJ656" s="8"/>
      <c r="BK656" s="8"/>
      <c r="BL656" s="8"/>
      <c r="BM656" s="8"/>
      <c r="BN656" s="8"/>
      <c r="BO656" s="8"/>
      <c r="BP656" s="8"/>
      <c r="BQ656" s="8"/>
      <c r="BR656" s="8"/>
      <c r="BS656" s="8"/>
      <c r="BT656" s="8"/>
      <c r="BU656" s="8"/>
      <c r="BV656" s="8"/>
      <c r="BW656" s="8"/>
      <c r="BX656" s="8"/>
      <c r="BY656" s="8"/>
      <c r="BZ656" s="8"/>
      <c r="CA656" s="8"/>
      <c r="CB656" s="8"/>
      <c r="CC656" s="8"/>
      <c r="CD656" s="8"/>
      <c r="CE656" s="8"/>
      <c r="CF656" s="8"/>
    </row>
    <row r="657" spans="1:84" ht="15.75" customHeight="1" x14ac:dyDescent="0.25">
      <c r="A657" s="8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27"/>
      <c r="W657" s="27"/>
      <c r="X657" s="27"/>
      <c r="Y657" s="27"/>
      <c r="Z657" s="27"/>
      <c r="AA657" s="8"/>
      <c r="AB657" s="8"/>
      <c r="AC657" s="8"/>
      <c r="AD657" s="8"/>
      <c r="AE657" s="8"/>
      <c r="AF657" s="8"/>
      <c r="AG657" s="8"/>
      <c r="AH657" s="8"/>
      <c r="AI657" s="8"/>
      <c r="AJ657" s="8"/>
      <c r="AK657" s="8"/>
      <c r="AL657" s="8"/>
      <c r="AM657" s="8"/>
      <c r="AN657" s="8"/>
      <c r="AO657" s="8"/>
      <c r="AP657" s="8"/>
      <c r="AQ657" s="8"/>
      <c r="AR657" s="8"/>
      <c r="AS657" s="8"/>
      <c r="AT657" s="8"/>
      <c r="AU657" s="8"/>
      <c r="AV657" s="8"/>
      <c r="AW657" s="8"/>
      <c r="AX657" s="8"/>
      <c r="AY657" s="8"/>
      <c r="AZ657" s="8"/>
      <c r="BA657" s="8"/>
      <c r="BB657" s="8"/>
      <c r="BC657" s="8"/>
      <c r="BD657" s="8"/>
      <c r="BE657" s="8"/>
      <c r="BF657" s="8"/>
      <c r="BG657" s="8"/>
      <c r="BH657" s="8"/>
      <c r="BI657" s="8"/>
      <c r="BJ657" s="8"/>
      <c r="BK657" s="8"/>
      <c r="BL657" s="8"/>
      <c r="BM657" s="8"/>
      <c r="BN657" s="8"/>
      <c r="BO657" s="8"/>
      <c r="BP657" s="8"/>
      <c r="BQ657" s="8"/>
      <c r="BR657" s="8"/>
      <c r="BS657" s="8"/>
      <c r="BT657" s="8"/>
      <c r="BU657" s="8"/>
      <c r="BV657" s="8"/>
      <c r="BW657" s="8"/>
      <c r="BX657" s="8"/>
      <c r="BY657" s="8"/>
      <c r="BZ657" s="8"/>
      <c r="CA657" s="8"/>
      <c r="CB657" s="8"/>
      <c r="CC657" s="8"/>
      <c r="CD657" s="8"/>
      <c r="CE657" s="8"/>
      <c r="CF657" s="8"/>
    </row>
    <row r="658" spans="1:84" ht="15.75" customHeight="1" x14ac:dyDescent="0.25">
      <c r="A658" s="8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27"/>
      <c r="W658" s="27"/>
      <c r="X658" s="27"/>
      <c r="Y658" s="27"/>
      <c r="Z658" s="27"/>
      <c r="AA658" s="8"/>
      <c r="AB658" s="8"/>
      <c r="AC658" s="8"/>
      <c r="AD658" s="8"/>
      <c r="AE658" s="8"/>
      <c r="AF658" s="8"/>
      <c r="AG658" s="8"/>
      <c r="AH658" s="8"/>
      <c r="AI658" s="8"/>
      <c r="AJ658" s="8"/>
      <c r="AK658" s="8"/>
      <c r="AL658" s="8"/>
      <c r="AM658" s="8"/>
      <c r="AN658" s="8"/>
      <c r="AO658" s="8"/>
      <c r="AP658" s="8"/>
      <c r="AQ658" s="8"/>
      <c r="AR658" s="8"/>
      <c r="AS658" s="8"/>
      <c r="AT658" s="8"/>
      <c r="AU658" s="8"/>
      <c r="AV658" s="8"/>
      <c r="AW658" s="8"/>
      <c r="AX658" s="8"/>
      <c r="AY658" s="8"/>
      <c r="AZ658" s="8"/>
      <c r="BA658" s="8"/>
      <c r="BB658" s="8"/>
      <c r="BC658" s="8"/>
      <c r="BD658" s="8"/>
      <c r="BE658" s="8"/>
      <c r="BF658" s="8"/>
      <c r="BG658" s="8"/>
      <c r="BH658" s="8"/>
      <c r="BI658" s="8"/>
      <c r="BJ658" s="8"/>
      <c r="BK658" s="8"/>
      <c r="BL658" s="8"/>
      <c r="BM658" s="8"/>
      <c r="BN658" s="8"/>
      <c r="BO658" s="8"/>
      <c r="BP658" s="8"/>
      <c r="BQ658" s="8"/>
      <c r="BR658" s="8"/>
      <c r="BS658" s="8"/>
      <c r="BT658" s="8"/>
      <c r="BU658" s="8"/>
      <c r="BV658" s="8"/>
      <c r="BW658" s="8"/>
      <c r="BX658" s="8"/>
      <c r="BY658" s="8"/>
      <c r="BZ658" s="8"/>
      <c r="CA658" s="8"/>
      <c r="CB658" s="8"/>
      <c r="CC658" s="8"/>
      <c r="CD658" s="8"/>
      <c r="CE658" s="8"/>
      <c r="CF658" s="8"/>
    </row>
    <row r="659" spans="1:84" ht="15.75" customHeight="1" x14ac:dyDescent="0.25">
      <c r="A659" s="8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27"/>
      <c r="W659" s="27"/>
      <c r="X659" s="27"/>
      <c r="Y659" s="27"/>
      <c r="Z659" s="27"/>
      <c r="AA659" s="8"/>
      <c r="AB659" s="8"/>
      <c r="AC659" s="8"/>
      <c r="AD659" s="8"/>
      <c r="AE659" s="8"/>
      <c r="AF659" s="8"/>
      <c r="AG659" s="8"/>
      <c r="AH659" s="8"/>
      <c r="AI659" s="8"/>
      <c r="AJ659" s="8"/>
      <c r="AK659" s="8"/>
      <c r="AL659" s="8"/>
      <c r="AM659" s="8"/>
      <c r="AN659" s="8"/>
      <c r="AO659" s="8"/>
      <c r="AP659" s="8"/>
      <c r="AQ659" s="8"/>
      <c r="AR659" s="8"/>
      <c r="AS659" s="8"/>
      <c r="AT659" s="8"/>
      <c r="AU659" s="8"/>
      <c r="AV659" s="8"/>
      <c r="AW659" s="8"/>
      <c r="AX659" s="8"/>
      <c r="AY659" s="8"/>
      <c r="AZ659" s="8"/>
      <c r="BA659" s="8"/>
      <c r="BB659" s="8"/>
      <c r="BC659" s="8"/>
      <c r="BD659" s="8"/>
      <c r="BE659" s="8"/>
      <c r="BF659" s="8"/>
      <c r="BG659" s="8"/>
      <c r="BH659" s="8"/>
      <c r="BI659" s="8"/>
      <c r="BJ659" s="8"/>
      <c r="BK659" s="8"/>
      <c r="BL659" s="8"/>
      <c r="BM659" s="8"/>
      <c r="BN659" s="8"/>
      <c r="BO659" s="8"/>
      <c r="BP659" s="8"/>
      <c r="BQ659" s="8"/>
      <c r="BR659" s="8"/>
      <c r="BS659" s="8"/>
      <c r="BT659" s="8"/>
      <c r="BU659" s="8"/>
      <c r="BV659" s="8"/>
      <c r="BW659" s="8"/>
      <c r="BX659" s="8"/>
      <c r="BY659" s="8"/>
      <c r="BZ659" s="8"/>
      <c r="CA659" s="8"/>
      <c r="CB659" s="8"/>
      <c r="CC659" s="8"/>
      <c r="CD659" s="8"/>
      <c r="CE659" s="8"/>
      <c r="CF659" s="8"/>
    </row>
    <row r="660" spans="1:84" ht="15.75" customHeight="1" x14ac:dyDescent="0.25">
      <c r="A660" s="8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27"/>
      <c r="W660" s="27"/>
      <c r="X660" s="27"/>
      <c r="Y660" s="27"/>
      <c r="Z660" s="27"/>
      <c r="AA660" s="8"/>
      <c r="AB660" s="8"/>
      <c r="AC660" s="8"/>
      <c r="AD660" s="8"/>
      <c r="AE660" s="8"/>
      <c r="AF660" s="8"/>
      <c r="AG660" s="8"/>
      <c r="AH660" s="8"/>
      <c r="AI660" s="8"/>
      <c r="AJ660" s="8"/>
      <c r="AK660" s="8"/>
      <c r="AL660" s="8"/>
      <c r="AM660" s="8"/>
      <c r="AN660" s="8"/>
      <c r="AO660" s="8"/>
      <c r="AP660" s="8"/>
      <c r="AQ660" s="8"/>
      <c r="AR660" s="8"/>
      <c r="AS660" s="8"/>
      <c r="AT660" s="8"/>
      <c r="AU660" s="8"/>
      <c r="AV660" s="8"/>
      <c r="AW660" s="8"/>
      <c r="AX660" s="8"/>
      <c r="AY660" s="8"/>
      <c r="AZ660" s="8"/>
      <c r="BA660" s="8"/>
      <c r="BB660" s="8"/>
      <c r="BC660" s="8"/>
      <c r="BD660" s="8"/>
      <c r="BE660" s="8"/>
      <c r="BF660" s="8"/>
      <c r="BG660" s="8"/>
      <c r="BH660" s="8"/>
      <c r="BI660" s="8"/>
      <c r="BJ660" s="8"/>
      <c r="BK660" s="8"/>
      <c r="BL660" s="8"/>
      <c r="BM660" s="8"/>
      <c r="BN660" s="8"/>
      <c r="BO660" s="8"/>
      <c r="BP660" s="8"/>
      <c r="BQ660" s="8"/>
      <c r="BR660" s="8"/>
      <c r="BS660" s="8"/>
      <c r="BT660" s="8"/>
      <c r="BU660" s="8"/>
      <c r="BV660" s="8"/>
      <c r="BW660" s="8"/>
      <c r="BX660" s="8"/>
      <c r="BY660" s="8"/>
      <c r="BZ660" s="8"/>
      <c r="CA660" s="8"/>
      <c r="CB660" s="8"/>
      <c r="CC660" s="8"/>
      <c r="CD660" s="8"/>
      <c r="CE660" s="8"/>
      <c r="CF660" s="8"/>
    </row>
    <row r="661" spans="1:84" ht="15.75" customHeight="1" x14ac:dyDescent="0.25">
      <c r="A661" s="8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27"/>
      <c r="W661" s="27"/>
      <c r="X661" s="27"/>
      <c r="Y661" s="27"/>
      <c r="Z661" s="27"/>
      <c r="AA661" s="8"/>
      <c r="AB661" s="8"/>
      <c r="AC661" s="8"/>
      <c r="AD661" s="8"/>
      <c r="AE661" s="8"/>
      <c r="AF661" s="8"/>
      <c r="AG661" s="8"/>
      <c r="AH661" s="8"/>
      <c r="AI661" s="8"/>
      <c r="AJ661" s="8"/>
      <c r="AK661" s="8"/>
      <c r="AL661" s="8"/>
      <c r="AM661" s="8"/>
      <c r="AN661" s="8"/>
      <c r="AO661" s="8"/>
      <c r="AP661" s="8"/>
      <c r="AQ661" s="8"/>
      <c r="AR661" s="8"/>
      <c r="AS661" s="8"/>
      <c r="AT661" s="8"/>
      <c r="AU661" s="8"/>
      <c r="AV661" s="8"/>
      <c r="AW661" s="8"/>
      <c r="AX661" s="8"/>
      <c r="AY661" s="8"/>
      <c r="AZ661" s="8"/>
      <c r="BA661" s="8"/>
      <c r="BB661" s="8"/>
      <c r="BC661" s="8"/>
      <c r="BD661" s="8"/>
      <c r="BE661" s="8"/>
      <c r="BF661" s="8"/>
      <c r="BG661" s="8"/>
      <c r="BH661" s="8"/>
      <c r="BI661" s="8"/>
      <c r="BJ661" s="8"/>
      <c r="BK661" s="8"/>
      <c r="BL661" s="8"/>
      <c r="BM661" s="8"/>
      <c r="BN661" s="8"/>
      <c r="BO661" s="8"/>
      <c r="BP661" s="8"/>
      <c r="BQ661" s="8"/>
      <c r="BR661" s="8"/>
      <c r="BS661" s="8"/>
      <c r="BT661" s="8"/>
      <c r="BU661" s="8"/>
      <c r="BV661" s="8"/>
      <c r="BW661" s="8"/>
      <c r="BX661" s="8"/>
      <c r="BY661" s="8"/>
      <c r="BZ661" s="8"/>
      <c r="CA661" s="8"/>
      <c r="CB661" s="8"/>
      <c r="CC661" s="8"/>
      <c r="CD661" s="8"/>
      <c r="CE661" s="8"/>
      <c r="CF661" s="8"/>
    </row>
    <row r="662" spans="1:84" ht="15.75" customHeight="1" x14ac:dyDescent="0.25">
      <c r="A662" s="8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27"/>
      <c r="W662" s="27"/>
      <c r="X662" s="27"/>
      <c r="Y662" s="27"/>
      <c r="Z662" s="27"/>
      <c r="AA662" s="8"/>
      <c r="AB662" s="8"/>
      <c r="AC662" s="8"/>
      <c r="AD662" s="8"/>
      <c r="AE662" s="8"/>
      <c r="AF662" s="8"/>
      <c r="AG662" s="8"/>
      <c r="AH662" s="8"/>
      <c r="AI662" s="8"/>
      <c r="AJ662" s="8"/>
      <c r="AK662" s="8"/>
      <c r="AL662" s="8"/>
      <c r="AM662" s="8"/>
      <c r="AN662" s="8"/>
      <c r="AO662" s="8"/>
      <c r="AP662" s="8"/>
      <c r="AQ662" s="8"/>
      <c r="AR662" s="8"/>
      <c r="AS662" s="8"/>
      <c r="AT662" s="8"/>
      <c r="AU662" s="8"/>
      <c r="AV662" s="8"/>
      <c r="AW662" s="8"/>
      <c r="AX662" s="8"/>
      <c r="AY662" s="8"/>
      <c r="AZ662" s="8"/>
      <c r="BA662" s="8"/>
      <c r="BB662" s="8"/>
      <c r="BC662" s="8"/>
      <c r="BD662" s="8"/>
      <c r="BE662" s="8"/>
      <c r="BF662" s="8"/>
      <c r="BG662" s="8"/>
      <c r="BH662" s="8"/>
      <c r="BI662" s="8"/>
      <c r="BJ662" s="8"/>
      <c r="BK662" s="8"/>
      <c r="BL662" s="8"/>
      <c r="BM662" s="8"/>
      <c r="BN662" s="8"/>
      <c r="BO662" s="8"/>
      <c r="BP662" s="8"/>
      <c r="BQ662" s="8"/>
      <c r="BR662" s="8"/>
      <c r="BS662" s="8"/>
      <c r="BT662" s="8"/>
      <c r="BU662" s="8"/>
      <c r="BV662" s="8"/>
      <c r="BW662" s="8"/>
      <c r="BX662" s="8"/>
      <c r="BY662" s="8"/>
      <c r="BZ662" s="8"/>
      <c r="CA662" s="8"/>
      <c r="CB662" s="8"/>
      <c r="CC662" s="8"/>
      <c r="CD662" s="8"/>
      <c r="CE662" s="8"/>
      <c r="CF662" s="8"/>
    </row>
    <row r="663" spans="1:84" ht="15.75" customHeight="1" x14ac:dyDescent="0.25">
      <c r="A663" s="8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27"/>
      <c r="W663" s="27"/>
      <c r="X663" s="27"/>
      <c r="Y663" s="27"/>
      <c r="Z663" s="27"/>
      <c r="AA663" s="8"/>
      <c r="AB663" s="8"/>
      <c r="AC663" s="8"/>
      <c r="AD663" s="8"/>
      <c r="AE663" s="8"/>
      <c r="AF663" s="8"/>
      <c r="AG663" s="8"/>
      <c r="AH663" s="8"/>
      <c r="AI663" s="8"/>
      <c r="AJ663" s="8"/>
      <c r="AK663" s="8"/>
      <c r="AL663" s="8"/>
      <c r="AM663" s="8"/>
      <c r="AN663" s="8"/>
      <c r="AO663" s="8"/>
      <c r="AP663" s="8"/>
      <c r="AQ663" s="8"/>
      <c r="AR663" s="8"/>
      <c r="AS663" s="8"/>
      <c r="AT663" s="8"/>
      <c r="AU663" s="8"/>
      <c r="AV663" s="8"/>
      <c r="AW663" s="8"/>
      <c r="AX663" s="8"/>
      <c r="AY663" s="8"/>
      <c r="AZ663" s="8"/>
      <c r="BA663" s="8"/>
      <c r="BB663" s="8"/>
      <c r="BC663" s="8"/>
      <c r="BD663" s="8"/>
      <c r="BE663" s="8"/>
      <c r="BF663" s="8"/>
      <c r="BG663" s="8"/>
      <c r="BH663" s="8"/>
      <c r="BI663" s="8"/>
      <c r="BJ663" s="8"/>
      <c r="BK663" s="8"/>
      <c r="BL663" s="8"/>
      <c r="BM663" s="8"/>
      <c r="BN663" s="8"/>
      <c r="BO663" s="8"/>
      <c r="BP663" s="8"/>
      <c r="BQ663" s="8"/>
      <c r="BR663" s="8"/>
      <c r="BS663" s="8"/>
      <c r="BT663" s="8"/>
      <c r="BU663" s="8"/>
      <c r="BV663" s="8"/>
      <c r="BW663" s="8"/>
      <c r="BX663" s="8"/>
      <c r="BY663" s="8"/>
      <c r="BZ663" s="8"/>
      <c r="CA663" s="8"/>
      <c r="CB663" s="8"/>
      <c r="CC663" s="8"/>
      <c r="CD663" s="8"/>
      <c r="CE663" s="8"/>
      <c r="CF663" s="8"/>
    </row>
    <row r="664" spans="1:84" ht="15.75" customHeight="1" x14ac:dyDescent="0.25">
      <c r="A664" s="8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27"/>
      <c r="W664" s="27"/>
      <c r="X664" s="27"/>
      <c r="Y664" s="27"/>
      <c r="Z664" s="27"/>
      <c r="AA664" s="8"/>
      <c r="AB664" s="8"/>
      <c r="AC664" s="8"/>
      <c r="AD664" s="8"/>
      <c r="AE664" s="8"/>
      <c r="AF664" s="8"/>
      <c r="AG664" s="8"/>
      <c r="AH664" s="8"/>
      <c r="AI664" s="8"/>
      <c r="AJ664" s="8"/>
      <c r="AK664" s="8"/>
      <c r="AL664" s="8"/>
      <c r="AM664" s="8"/>
      <c r="AN664" s="8"/>
      <c r="AO664" s="8"/>
      <c r="AP664" s="8"/>
      <c r="AQ664" s="8"/>
      <c r="AR664" s="8"/>
      <c r="AS664" s="8"/>
      <c r="AT664" s="8"/>
      <c r="AU664" s="8"/>
      <c r="AV664" s="8"/>
      <c r="AW664" s="8"/>
      <c r="AX664" s="8"/>
      <c r="AY664" s="8"/>
      <c r="AZ664" s="8"/>
      <c r="BA664" s="8"/>
      <c r="BB664" s="8"/>
      <c r="BC664" s="8"/>
      <c r="BD664" s="8"/>
      <c r="BE664" s="8"/>
      <c r="BF664" s="8"/>
      <c r="BG664" s="8"/>
      <c r="BH664" s="8"/>
      <c r="BI664" s="8"/>
      <c r="BJ664" s="8"/>
      <c r="BK664" s="8"/>
      <c r="BL664" s="8"/>
      <c r="BM664" s="8"/>
      <c r="BN664" s="8"/>
      <c r="BO664" s="8"/>
      <c r="BP664" s="8"/>
      <c r="BQ664" s="8"/>
      <c r="BR664" s="8"/>
      <c r="BS664" s="8"/>
      <c r="BT664" s="8"/>
      <c r="BU664" s="8"/>
      <c r="BV664" s="8"/>
      <c r="BW664" s="8"/>
      <c r="BX664" s="8"/>
      <c r="BY664" s="8"/>
      <c r="BZ664" s="8"/>
      <c r="CA664" s="8"/>
      <c r="CB664" s="8"/>
      <c r="CC664" s="8"/>
      <c r="CD664" s="8"/>
      <c r="CE664" s="8"/>
      <c r="CF664" s="8"/>
    </row>
    <row r="665" spans="1:84" ht="15.75" customHeight="1" x14ac:dyDescent="0.25">
      <c r="A665" s="8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27"/>
      <c r="W665" s="27"/>
      <c r="X665" s="27"/>
      <c r="Y665" s="27"/>
      <c r="Z665" s="27"/>
      <c r="AA665" s="8"/>
      <c r="AB665" s="8"/>
      <c r="AC665" s="8"/>
      <c r="AD665" s="8"/>
      <c r="AE665" s="8"/>
      <c r="AF665" s="8"/>
      <c r="AG665" s="8"/>
      <c r="AH665" s="8"/>
      <c r="AI665" s="8"/>
      <c r="AJ665" s="8"/>
      <c r="AK665" s="8"/>
      <c r="AL665" s="8"/>
      <c r="AM665" s="8"/>
      <c r="AN665" s="8"/>
      <c r="AO665" s="8"/>
      <c r="AP665" s="8"/>
      <c r="AQ665" s="8"/>
      <c r="AR665" s="8"/>
      <c r="AS665" s="8"/>
      <c r="AT665" s="8"/>
      <c r="AU665" s="8"/>
      <c r="AV665" s="8"/>
      <c r="AW665" s="8"/>
      <c r="AX665" s="8"/>
      <c r="AY665" s="8"/>
      <c r="AZ665" s="8"/>
      <c r="BA665" s="8"/>
      <c r="BB665" s="8"/>
      <c r="BC665" s="8"/>
      <c r="BD665" s="8"/>
      <c r="BE665" s="8"/>
      <c r="BF665" s="8"/>
      <c r="BG665" s="8"/>
      <c r="BH665" s="8"/>
      <c r="BI665" s="8"/>
      <c r="BJ665" s="8"/>
      <c r="BK665" s="8"/>
      <c r="BL665" s="8"/>
      <c r="BM665" s="8"/>
      <c r="BN665" s="8"/>
      <c r="BO665" s="8"/>
      <c r="BP665" s="8"/>
      <c r="BQ665" s="8"/>
      <c r="BR665" s="8"/>
      <c r="BS665" s="8"/>
      <c r="BT665" s="8"/>
      <c r="BU665" s="8"/>
      <c r="BV665" s="8"/>
      <c r="BW665" s="8"/>
      <c r="BX665" s="8"/>
      <c r="BY665" s="8"/>
      <c r="BZ665" s="8"/>
      <c r="CA665" s="8"/>
      <c r="CB665" s="8"/>
      <c r="CC665" s="8"/>
      <c r="CD665" s="8"/>
      <c r="CE665" s="8"/>
      <c r="CF665" s="8"/>
    </row>
    <row r="666" spans="1:84" ht="15.75" customHeight="1" x14ac:dyDescent="0.25">
      <c r="A666" s="8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27"/>
      <c r="W666" s="27"/>
      <c r="X666" s="27"/>
      <c r="Y666" s="27"/>
      <c r="Z666" s="27"/>
      <c r="AA666" s="8"/>
      <c r="AB666" s="8"/>
      <c r="AC666" s="8"/>
      <c r="AD666" s="8"/>
      <c r="AE666" s="8"/>
      <c r="AF666" s="8"/>
      <c r="AG666" s="8"/>
      <c r="AH666" s="8"/>
      <c r="AI666" s="8"/>
      <c r="AJ666" s="8"/>
      <c r="AK666" s="8"/>
      <c r="AL666" s="8"/>
      <c r="AM666" s="8"/>
      <c r="AN666" s="8"/>
      <c r="AO666" s="8"/>
      <c r="AP666" s="8"/>
      <c r="AQ666" s="8"/>
      <c r="AR666" s="8"/>
      <c r="AS666" s="8"/>
      <c r="AT666" s="8"/>
      <c r="AU666" s="8"/>
      <c r="AV666" s="8"/>
      <c r="AW666" s="8"/>
      <c r="AX666" s="8"/>
      <c r="AY666" s="8"/>
      <c r="AZ666" s="8"/>
      <c r="BA666" s="8"/>
      <c r="BB666" s="8"/>
      <c r="BC666" s="8"/>
      <c r="BD666" s="8"/>
      <c r="BE666" s="8"/>
      <c r="BF666" s="8"/>
      <c r="BG666" s="8"/>
      <c r="BH666" s="8"/>
      <c r="BI666" s="8"/>
      <c r="BJ666" s="8"/>
      <c r="BK666" s="8"/>
      <c r="BL666" s="8"/>
      <c r="BM666" s="8"/>
      <c r="BN666" s="8"/>
      <c r="BO666" s="8"/>
      <c r="BP666" s="8"/>
      <c r="BQ666" s="8"/>
      <c r="BR666" s="8"/>
      <c r="BS666" s="8"/>
      <c r="BT666" s="8"/>
      <c r="BU666" s="8"/>
      <c r="BV666" s="8"/>
      <c r="BW666" s="8"/>
      <c r="BX666" s="8"/>
      <c r="BY666" s="8"/>
      <c r="BZ666" s="8"/>
      <c r="CA666" s="8"/>
      <c r="CB666" s="8"/>
      <c r="CC666" s="8"/>
      <c r="CD666" s="8"/>
      <c r="CE666" s="8"/>
      <c r="CF666" s="8"/>
    </row>
    <row r="667" spans="1:84" ht="15.75" customHeight="1" x14ac:dyDescent="0.25">
      <c r="A667" s="8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27"/>
      <c r="W667" s="27"/>
      <c r="X667" s="27"/>
      <c r="Y667" s="27"/>
      <c r="Z667" s="27"/>
      <c r="AA667" s="8"/>
      <c r="AB667" s="8"/>
      <c r="AC667" s="8"/>
      <c r="AD667" s="8"/>
      <c r="AE667" s="8"/>
      <c r="AF667" s="8"/>
      <c r="AG667" s="8"/>
      <c r="AH667" s="8"/>
      <c r="AI667" s="8"/>
      <c r="AJ667" s="8"/>
      <c r="AK667" s="8"/>
      <c r="AL667" s="8"/>
      <c r="AM667" s="8"/>
      <c r="AN667" s="8"/>
      <c r="AO667" s="8"/>
      <c r="AP667" s="8"/>
      <c r="AQ667" s="8"/>
      <c r="AR667" s="8"/>
      <c r="AS667" s="8"/>
      <c r="AT667" s="8"/>
      <c r="AU667" s="8"/>
      <c r="AV667" s="8"/>
      <c r="AW667" s="8"/>
      <c r="AX667" s="8"/>
      <c r="AY667" s="8"/>
      <c r="AZ667" s="8"/>
      <c r="BA667" s="8"/>
      <c r="BB667" s="8"/>
      <c r="BC667" s="8"/>
      <c r="BD667" s="8"/>
      <c r="BE667" s="8"/>
      <c r="BF667" s="8"/>
      <c r="BG667" s="8"/>
      <c r="BH667" s="8"/>
      <c r="BI667" s="8"/>
      <c r="BJ667" s="8"/>
      <c r="BK667" s="8"/>
      <c r="BL667" s="8"/>
      <c r="BM667" s="8"/>
      <c r="BN667" s="8"/>
      <c r="BO667" s="8"/>
      <c r="BP667" s="8"/>
      <c r="BQ667" s="8"/>
      <c r="BR667" s="8"/>
      <c r="BS667" s="8"/>
      <c r="BT667" s="8"/>
      <c r="BU667" s="8"/>
      <c r="BV667" s="8"/>
      <c r="BW667" s="8"/>
      <c r="BX667" s="8"/>
      <c r="BY667" s="8"/>
      <c r="BZ667" s="8"/>
      <c r="CA667" s="8"/>
      <c r="CB667" s="8"/>
      <c r="CC667" s="8"/>
      <c r="CD667" s="8"/>
      <c r="CE667" s="8"/>
      <c r="CF667" s="8"/>
    </row>
    <row r="668" spans="1:84" ht="15.75" customHeight="1" x14ac:dyDescent="0.25">
      <c r="A668" s="8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27"/>
      <c r="W668" s="27"/>
      <c r="X668" s="27"/>
      <c r="Y668" s="27"/>
      <c r="Z668" s="27"/>
      <c r="AA668" s="8"/>
      <c r="AB668" s="8"/>
      <c r="AC668" s="8"/>
      <c r="AD668" s="8"/>
      <c r="AE668" s="8"/>
      <c r="AF668" s="8"/>
      <c r="AG668" s="8"/>
      <c r="AH668" s="8"/>
      <c r="AI668" s="8"/>
      <c r="AJ668" s="8"/>
      <c r="AK668" s="8"/>
      <c r="AL668" s="8"/>
      <c r="AM668" s="8"/>
      <c r="AN668" s="8"/>
      <c r="AO668" s="8"/>
      <c r="AP668" s="8"/>
      <c r="AQ668" s="8"/>
      <c r="AR668" s="8"/>
      <c r="AS668" s="8"/>
      <c r="AT668" s="8"/>
      <c r="AU668" s="8"/>
      <c r="AV668" s="8"/>
      <c r="AW668" s="8"/>
      <c r="AX668" s="8"/>
      <c r="AY668" s="8"/>
      <c r="AZ668" s="8"/>
      <c r="BA668" s="8"/>
      <c r="BB668" s="8"/>
      <c r="BC668" s="8"/>
      <c r="BD668" s="8"/>
      <c r="BE668" s="8"/>
      <c r="BF668" s="8"/>
      <c r="BG668" s="8"/>
      <c r="BH668" s="8"/>
      <c r="BI668" s="8"/>
      <c r="BJ668" s="8"/>
      <c r="BK668" s="8"/>
      <c r="BL668" s="8"/>
      <c r="BM668" s="8"/>
      <c r="BN668" s="8"/>
      <c r="BO668" s="8"/>
      <c r="BP668" s="8"/>
      <c r="BQ668" s="8"/>
      <c r="BR668" s="8"/>
      <c r="BS668" s="8"/>
      <c r="BT668" s="8"/>
      <c r="BU668" s="8"/>
      <c r="BV668" s="8"/>
      <c r="BW668" s="8"/>
      <c r="BX668" s="8"/>
      <c r="BY668" s="8"/>
      <c r="BZ668" s="8"/>
      <c r="CA668" s="8"/>
      <c r="CB668" s="8"/>
      <c r="CC668" s="8"/>
      <c r="CD668" s="8"/>
      <c r="CE668" s="8"/>
      <c r="CF668" s="8"/>
    </row>
    <row r="669" spans="1:84" ht="15.75" customHeight="1" x14ac:dyDescent="0.25">
      <c r="A669" s="8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27"/>
      <c r="W669" s="27"/>
      <c r="X669" s="27"/>
      <c r="Y669" s="27"/>
      <c r="Z669" s="27"/>
      <c r="AA669" s="8"/>
      <c r="AB669" s="8"/>
      <c r="AC669" s="8"/>
      <c r="AD669" s="8"/>
      <c r="AE669" s="8"/>
      <c r="AF669" s="8"/>
      <c r="AG669" s="8"/>
      <c r="AH669" s="8"/>
      <c r="AI669" s="8"/>
      <c r="AJ669" s="8"/>
      <c r="AK669" s="8"/>
      <c r="AL669" s="8"/>
      <c r="AM669" s="8"/>
      <c r="AN669" s="8"/>
      <c r="AO669" s="8"/>
      <c r="AP669" s="8"/>
      <c r="AQ669" s="8"/>
      <c r="AR669" s="8"/>
      <c r="AS669" s="8"/>
      <c r="AT669" s="8"/>
      <c r="AU669" s="8"/>
      <c r="AV669" s="8"/>
      <c r="AW669" s="8"/>
      <c r="AX669" s="8"/>
      <c r="AY669" s="8"/>
      <c r="AZ669" s="8"/>
      <c r="BA669" s="8"/>
      <c r="BB669" s="8"/>
      <c r="BC669" s="8"/>
      <c r="BD669" s="8"/>
      <c r="BE669" s="8"/>
      <c r="BF669" s="8"/>
      <c r="BG669" s="8"/>
      <c r="BH669" s="8"/>
      <c r="BI669" s="8"/>
      <c r="BJ669" s="8"/>
      <c r="BK669" s="8"/>
      <c r="BL669" s="8"/>
      <c r="BM669" s="8"/>
      <c r="BN669" s="8"/>
      <c r="BO669" s="8"/>
      <c r="BP669" s="8"/>
      <c r="BQ669" s="8"/>
      <c r="BR669" s="8"/>
      <c r="BS669" s="8"/>
      <c r="BT669" s="8"/>
      <c r="BU669" s="8"/>
      <c r="BV669" s="8"/>
      <c r="BW669" s="8"/>
      <c r="BX669" s="8"/>
      <c r="BY669" s="8"/>
      <c r="BZ669" s="8"/>
      <c r="CA669" s="8"/>
      <c r="CB669" s="8"/>
      <c r="CC669" s="8"/>
      <c r="CD669" s="8"/>
      <c r="CE669" s="8"/>
      <c r="CF669" s="8"/>
    </row>
    <row r="670" spans="1:84" ht="15.75" customHeight="1" x14ac:dyDescent="0.25">
      <c r="A670" s="8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27"/>
      <c r="W670" s="27"/>
      <c r="X670" s="27"/>
      <c r="Y670" s="27"/>
      <c r="Z670" s="27"/>
      <c r="AA670" s="8"/>
      <c r="AB670" s="8"/>
      <c r="AC670" s="8"/>
      <c r="AD670" s="8"/>
      <c r="AE670" s="8"/>
      <c r="AF670" s="8"/>
      <c r="AG670" s="8"/>
      <c r="AH670" s="8"/>
      <c r="AI670" s="8"/>
      <c r="AJ670" s="8"/>
      <c r="AK670" s="8"/>
      <c r="AL670" s="8"/>
      <c r="AM670" s="8"/>
      <c r="AN670" s="8"/>
      <c r="AO670" s="8"/>
      <c r="AP670" s="8"/>
      <c r="AQ670" s="8"/>
      <c r="AR670" s="8"/>
      <c r="AS670" s="8"/>
      <c r="AT670" s="8"/>
      <c r="AU670" s="8"/>
      <c r="AV670" s="8"/>
      <c r="AW670" s="8"/>
      <c r="AX670" s="8"/>
      <c r="AY670" s="8"/>
      <c r="AZ670" s="8"/>
      <c r="BA670" s="8"/>
      <c r="BB670" s="8"/>
      <c r="BC670" s="8"/>
      <c r="BD670" s="8"/>
      <c r="BE670" s="8"/>
      <c r="BF670" s="8"/>
      <c r="BG670" s="8"/>
      <c r="BH670" s="8"/>
      <c r="BI670" s="8"/>
      <c r="BJ670" s="8"/>
      <c r="BK670" s="8"/>
      <c r="BL670" s="8"/>
      <c r="BM670" s="8"/>
      <c r="BN670" s="8"/>
      <c r="BO670" s="8"/>
      <c r="BP670" s="8"/>
      <c r="BQ670" s="8"/>
      <c r="BR670" s="8"/>
      <c r="BS670" s="8"/>
      <c r="BT670" s="8"/>
      <c r="BU670" s="8"/>
      <c r="BV670" s="8"/>
      <c r="BW670" s="8"/>
      <c r="BX670" s="8"/>
      <c r="BY670" s="8"/>
      <c r="BZ670" s="8"/>
      <c r="CA670" s="8"/>
      <c r="CB670" s="8"/>
      <c r="CC670" s="8"/>
      <c r="CD670" s="8"/>
      <c r="CE670" s="8"/>
      <c r="CF670" s="8"/>
    </row>
    <row r="671" spans="1:84" ht="15.75" customHeight="1" x14ac:dyDescent="0.25">
      <c r="A671" s="8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27"/>
      <c r="W671" s="27"/>
      <c r="X671" s="27"/>
      <c r="Y671" s="27"/>
      <c r="Z671" s="27"/>
      <c r="AA671" s="8"/>
      <c r="AB671" s="8"/>
      <c r="AC671" s="8"/>
      <c r="AD671" s="8"/>
      <c r="AE671" s="8"/>
      <c r="AF671" s="8"/>
      <c r="AG671" s="8"/>
      <c r="AH671" s="8"/>
      <c r="AI671" s="8"/>
      <c r="AJ671" s="8"/>
      <c r="AK671" s="8"/>
      <c r="AL671" s="8"/>
      <c r="AM671" s="8"/>
      <c r="AN671" s="8"/>
      <c r="AO671" s="8"/>
      <c r="AP671" s="8"/>
      <c r="AQ671" s="8"/>
      <c r="AR671" s="8"/>
      <c r="AS671" s="8"/>
      <c r="AT671" s="8"/>
      <c r="AU671" s="8"/>
      <c r="AV671" s="8"/>
      <c r="AW671" s="8"/>
      <c r="AX671" s="8"/>
      <c r="AY671" s="8"/>
      <c r="AZ671" s="8"/>
      <c r="BA671" s="8"/>
      <c r="BB671" s="8"/>
      <c r="BC671" s="8"/>
      <c r="BD671" s="8"/>
      <c r="BE671" s="8"/>
      <c r="BF671" s="8"/>
      <c r="BG671" s="8"/>
      <c r="BH671" s="8"/>
      <c r="BI671" s="8"/>
      <c r="BJ671" s="8"/>
      <c r="BK671" s="8"/>
      <c r="BL671" s="8"/>
      <c r="BM671" s="8"/>
      <c r="BN671" s="8"/>
      <c r="BO671" s="8"/>
      <c r="BP671" s="8"/>
      <c r="BQ671" s="8"/>
      <c r="BR671" s="8"/>
      <c r="BS671" s="8"/>
      <c r="BT671" s="8"/>
      <c r="BU671" s="8"/>
      <c r="BV671" s="8"/>
      <c r="BW671" s="8"/>
      <c r="BX671" s="8"/>
      <c r="BY671" s="8"/>
      <c r="BZ671" s="8"/>
      <c r="CA671" s="8"/>
      <c r="CB671" s="8"/>
      <c r="CC671" s="8"/>
      <c r="CD671" s="8"/>
      <c r="CE671" s="8"/>
      <c r="CF671" s="8"/>
    </row>
    <row r="672" spans="1:84" ht="15.75" customHeight="1" x14ac:dyDescent="0.25">
      <c r="A672" s="8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27"/>
      <c r="W672" s="27"/>
      <c r="X672" s="27"/>
      <c r="Y672" s="27"/>
      <c r="Z672" s="27"/>
      <c r="AA672" s="8"/>
      <c r="AB672" s="8"/>
      <c r="AC672" s="8"/>
      <c r="AD672" s="8"/>
      <c r="AE672" s="8"/>
      <c r="AF672" s="8"/>
      <c r="AG672" s="8"/>
      <c r="AH672" s="8"/>
      <c r="AI672" s="8"/>
      <c r="AJ672" s="8"/>
      <c r="AK672" s="8"/>
      <c r="AL672" s="8"/>
      <c r="AM672" s="8"/>
      <c r="AN672" s="8"/>
      <c r="AO672" s="8"/>
      <c r="AP672" s="8"/>
      <c r="AQ672" s="8"/>
      <c r="AR672" s="8"/>
      <c r="AS672" s="8"/>
      <c r="AT672" s="8"/>
      <c r="AU672" s="8"/>
      <c r="AV672" s="8"/>
      <c r="AW672" s="8"/>
      <c r="AX672" s="8"/>
      <c r="AY672" s="8"/>
      <c r="AZ672" s="8"/>
      <c r="BA672" s="8"/>
      <c r="BB672" s="8"/>
      <c r="BC672" s="8"/>
      <c r="BD672" s="8"/>
      <c r="BE672" s="8"/>
      <c r="BF672" s="8"/>
      <c r="BG672" s="8"/>
      <c r="BH672" s="8"/>
      <c r="BI672" s="8"/>
      <c r="BJ672" s="8"/>
      <c r="BK672" s="8"/>
      <c r="BL672" s="8"/>
      <c r="BM672" s="8"/>
      <c r="BN672" s="8"/>
      <c r="BO672" s="8"/>
      <c r="BP672" s="8"/>
      <c r="BQ672" s="8"/>
      <c r="BR672" s="8"/>
      <c r="BS672" s="8"/>
      <c r="BT672" s="8"/>
      <c r="BU672" s="8"/>
      <c r="BV672" s="8"/>
      <c r="BW672" s="8"/>
      <c r="BX672" s="8"/>
      <c r="BY672" s="8"/>
      <c r="BZ672" s="8"/>
      <c r="CA672" s="8"/>
      <c r="CB672" s="8"/>
      <c r="CC672" s="8"/>
      <c r="CD672" s="8"/>
      <c r="CE672" s="8"/>
      <c r="CF672" s="8"/>
    </row>
    <row r="673" spans="1:84" ht="15.75" customHeight="1" x14ac:dyDescent="0.25">
      <c r="A673" s="8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27"/>
      <c r="W673" s="27"/>
      <c r="X673" s="27"/>
      <c r="Y673" s="27"/>
      <c r="Z673" s="27"/>
      <c r="AA673" s="8"/>
      <c r="AB673" s="8"/>
      <c r="AC673" s="8"/>
      <c r="AD673" s="8"/>
      <c r="AE673" s="8"/>
      <c r="AF673" s="8"/>
      <c r="AG673" s="8"/>
      <c r="AH673" s="8"/>
      <c r="AI673" s="8"/>
      <c r="AJ673" s="8"/>
      <c r="AK673" s="8"/>
      <c r="AL673" s="8"/>
      <c r="AM673" s="8"/>
      <c r="AN673" s="8"/>
      <c r="AO673" s="8"/>
      <c r="AP673" s="8"/>
      <c r="AQ673" s="8"/>
      <c r="AR673" s="8"/>
      <c r="AS673" s="8"/>
      <c r="AT673" s="8"/>
      <c r="AU673" s="8"/>
      <c r="AV673" s="8"/>
      <c r="AW673" s="8"/>
      <c r="AX673" s="8"/>
      <c r="AY673" s="8"/>
      <c r="AZ673" s="8"/>
      <c r="BA673" s="8"/>
      <c r="BB673" s="8"/>
      <c r="BC673" s="8"/>
      <c r="BD673" s="8"/>
      <c r="BE673" s="8"/>
      <c r="BF673" s="8"/>
      <c r="BG673" s="8"/>
      <c r="BH673" s="8"/>
      <c r="BI673" s="8"/>
      <c r="BJ673" s="8"/>
      <c r="BK673" s="8"/>
      <c r="BL673" s="8"/>
      <c r="BM673" s="8"/>
      <c r="BN673" s="8"/>
      <c r="BO673" s="8"/>
      <c r="BP673" s="8"/>
      <c r="BQ673" s="8"/>
      <c r="BR673" s="8"/>
      <c r="BS673" s="8"/>
      <c r="BT673" s="8"/>
      <c r="BU673" s="8"/>
      <c r="BV673" s="8"/>
      <c r="BW673" s="8"/>
      <c r="BX673" s="8"/>
      <c r="BY673" s="8"/>
      <c r="BZ673" s="8"/>
      <c r="CA673" s="8"/>
      <c r="CB673" s="8"/>
      <c r="CC673" s="8"/>
      <c r="CD673" s="8"/>
      <c r="CE673" s="8"/>
      <c r="CF673" s="8"/>
    </row>
    <row r="674" spans="1:84" ht="15.75" customHeight="1" x14ac:dyDescent="0.25">
      <c r="A674" s="8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27"/>
      <c r="W674" s="27"/>
      <c r="X674" s="27"/>
      <c r="Y674" s="27"/>
      <c r="Z674" s="27"/>
      <c r="AA674" s="8"/>
      <c r="AB674" s="8"/>
      <c r="AC674" s="8"/>
      <c r="AD674" s="8"/>
      <c r="AE674" s="8"/>
      <c r="AF674" s="8"/>
      <c r="AG674" s="8"/>
      <c r="AH674" s="8"/>
      <c r="AI674" s="8"/>
      <c r="AJ674" s="8"/>
      <c r="AK674" s="8"/>
      <c r="AL674" s="8"/>
      <c r="AM674" s="8"/>
      <c r="AN674" s="8"/>
      <c r="AO674" s="8"/>
      <c r="AP674" s="8"/>
      <c r="AQ674" s="8"/>
      <c r="AR674" s="8"/>
      <c r="AS674" s="8"/>
      <c r="AT674" s="8"/>
      <c r="AU674" s="8"/>
      <c r="AV674" s="8"/>
      <c r="AW674" s="8"/>
      <c r="AX674" s="8"/>
      <c r="AY674" s="8"/>
      <c r="AZ674" s="8"/>
      <c r="BA674" s="8"/>
      <c r="BB674" s="8"/>
      <c r="BC674" s="8"/>
      <c r="BD674" s="8"/>
      <c r="BE674" s="8"/>
      <c r="BF674" s="8"/>
      <c r="BG674" s="8"/>
      <c r="BH674" s="8"/>
      <c r="BI674" s="8"/>
      <c r="BJ674" s="8"/>
      <c r="BK674" s="8"/>
      <c r="BL674" s="8"/>
      <c r="BM674" s="8"/>
      <c r="BN674" s="8"/>
      <c r="BO674" s="8"/>
      <c r="BP674" s="8"/>
      <c r="BQ674" s="8"/>
      <c r="BR674" s="8"/>
      <c r="BS674" s="8"/>
      <c r="BT674" s="8"/>
      <c r="BU674" s="8"/>
      <c r="BV674" s="8"/>
      <c r="BW674" s="8"/>
      <c r="BX674" s="8"/>
      <c r="BY674" s="8"/>
      <c r="BZ674" s="8"/>
      <c r="CA674" s="8"/>
      <c r="CB674" s="8"/>
      <c r="CC674" s="8"/>
      <c r="CD674" s="8"/>
      <c r="CE674" s="8"/>
      <c r="CF674" s="8"/>
    </row>
    <row r="675" spans="1:84" ht="15.75" customHeight="1" x14ac:dyDescent="0.25">
      <c r="A675" s="8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27"/>
      <c r="W675" s="27"/>
      <c r="X675" s="27"/>
      <c r="Y675" s="27"/>
      <c r="Z675" s="27"/>
      <c r="AA675" s="8"/>
      <c r="AB675" s="8"/>
      <c r="AC675" s="8"/>
      <c r="AD675" s="8"/>
      <c r="AE675" s="8"/>
      <c r="AF675" s="8"/>
      <c r="AG675" s="8"/>
      <c r="AH675" s="8"/>
      <c r="AI675" s="8"/>
      <c r="AJ675" s="8"/>
      <c r="AK675" s="8"/>
      <c r="AL675" s="8"/>
      <c r="AM675" s="8"/>
      <c r="AN675" s="8"/>
      <c r="AO675" s="8"/>
      <c r="AP675" s="8"/>
      <c r="AQ675" s="8"/>
      <c r="AR675" s="8"/>
      <c r="AS675" s="8"/>
      <c r="AT675" s="8"/>
      <c r="AU675" s="8"/>
      <c r="AV675" s="8"/>
      <c r="AW675" s="8"/>
      <c r="AX675" s="8"/>
      <c r="AY675" s="8"/>
      <c r="AZ675" s="8"/>
      <c r="BA675" s="8"/>
      <c r="BB675" s="8"/>
      <c r="BC675" s="8"/>
      <c r="BD675" s="8"/>
      <c r="BE675" s="8"/>
      <c r="BF675" s="8"/>
      <c r="BG675" s="8"/>
      <c r="BH675" s="8"/>
      <c r="BI675" s="8"/>
      <c r="BJ675" s="8"/>
      <c r="BK675" s="8"/>
      <c r="BL675" s="8"/>
      <c r="BM675" s="8"/>
      <c r="BN675" s="8"/>
      <c r="BO675" s="8"/>
      <c r="BP675" s="8"/>
      <c r="BQ675" s="8"/>
      <c r="BR675" s="8"/>
      <c r="BS675" s="8"/>
      <c r="BT675" s="8"/>
      <c r="BU675" s="8"/>
      <c r="BV675" s="8"/>
      <c r="BW675" s="8"/>
      <c r="BX675" s="8"/>
      <c r="BY675" s="8"/>
      <c r="BZ675" s="8"/>
      <c r="CA675" s="8"/>
      <c r="CB675" s="8"/>
      <c r="CC675" s="8"/>
      <c r="CD675" s="8"/>
      <c r="CE675" s="8"/>
      <c r="CF675" s="8"/>
    </row>
    <row r="676" spans="1:84" ht="15.75" customHeight="1" x14ac:dyDescent="0.25">
      <c r="A676" s="8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27"/>
      <c r="W676" s="27"/>
      <c r="X676" s="27"/>
      <c r="Y676" s="27"/>
      <c r="Z676" s="27"/>
      <c r="AA676" s="8"/>
      <c r="AB676" s="8"/>
      <c r="AC676" s="8"/>
      <c r="AD676" s="8"/>
      <c r="AE676" s="8"/>
      <c r="AF676" s="8"/>
      <c r="AG676" s="8"/>
      <c r="AH676" s="8"/>
      <c r="AI676" s="8"/>
      <c r="AJ676" s="8"/>
      <c r="AK676" s="8"/>
      <c r="AL676" s="8"/>
      <c r="AM676" s="8"/>
      <c r="AN676" s="8"/>
      <c r="AO676" s="8"/>
      <c r="AP676" s="8"/>
      <c r="AQ676" s="8"/>
      <c r="AR676" s="8"/>
      <c r="AS676" s="8"/>
      <c r="AT676" s="8"/>
      <c r="AU676" s="8"/>
      <c r="AV676" s="8"/>
      <c r="AW676" s="8"/>
      <c r="AX676" s="8"/>
      <c r="AY676" s="8"/>
      <c r="AZ676" s="8"/>
      <c r="BA676" s="8"/>
      <c r="BB676" s="8"/>
      <c r="BC676" s="8"/>
      <c r="BD676" s="8"/>
      <c r="BE676" s="8"/>
      <c r="BF676" s="8"/>
      <c r="BG676" s="8"/>
      <c r="BH676" s="8"/>
      <c r="BI676" s="8"/>
      <c r="BJ676" s="8"/>
      <c r="BK676" s="8"/>
      <c r="BL676" s="8"/>
      <c r="BM676" s="8"/>
      <c r="BN676" s="8"/>
      <c r="BO676" s="8"/>
      <c r="BP676" s="8"/>
      <c r="BQ676" s="8"/>
      <c r="BR676" s="8"/>
      <c r="BS676" s="8"/>
      <c r="BT676" s="8"/>
      <c r="BU676" s="8"/>
      <c r="BV676" s="8"/>
      <c r="BW676" s="8"/>
      <c r="BX676" s="8"/>
      <c r="BY676" s="8"/>
      <c r="BZ676" s="8"/>
      <c r="CA676" s="8"/>
      <c r="CB676" s="8"/>
      <c r="CC676" s="8"/>
      <c r="CD676" s="8"/>
      <c r="CE676" s="8"/>
      <c r="CF676" s="8"/>
    </row>
    <row r="677" spans="1:84" ht="15.75" customHeight="1" x14ac:dyDescent="0.25">
      <c r="A677" s="8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27"/>
      <c r="W677" s="27"/>
      <c r="X677" s="27"/>
      <c r="Y677" s="27"/>
      <c r="Z677" s="27"/>
      <c r="AA677" s="8"/>
      <c r="AB677" s="8"/>
      <c r="AC677" s="8"/>
      <c r="AD677" s="8"/>
      <c r="AE677" s="8"/>
      <c r="AF677" s="8"/>
      <c r="AG677" s="8"/>
      <c r="AH677" s="8"/>
      <c r="AI677" s="8"/>
      <c r="AJ677" s="8"/>
      <c r="AK677" s="8"/>
      <c r="AL677" s="8"/>
      <c r="AM677" s="8"/>
      <c r="AN677" s="8"/>
      <c r="AO677" s="8"/>
      <c r="AP677" s="8"/>
      <c r="AQ677" s="8"/>
      <c r="AR677" s="8"/>
      <c r="AS677" s="8"/>
      <c r="AT677" s="8"/>
      <c r="AU677" s="8"/>
      <c r="AV677" s="8"/>
      <c r="AW677" s="8"/>
      <c r="AX677" s="8"/>
      <c r="AY677" s="8"/>
      <c r="AZ677" s="8"/>
      <c r="BA677" s="8"/>
      <c r="BB677" s="8"/>
      <c r="BC677" s="8"/>
      <c r="BD677" s="8"/>
      <c r="BE677" s="8"/>
      <c r="BF677" s="8"/>
      <c r="BG677" s="8"/>
      <c r="BH677" s="8"/>
      <c r="BI677" s="8"/>
      <c r="BJ677" s="8"/>
      <c r="BK677" s="8"/>
      <c r="BL677" s="8"/>
      <c r="BM677" s="8"/>
      <c r="BN677" s="8"/>
      <c r="BO677" s="8"/>
      <c r="BP677" s="8"/>
      <c r="BQ677" s="8"/>
      <c r="BR677" s="8"/>
      <c r="BS677" s="8"/>
      <c r="BT677" s="8"/>
      <c r="BU677" s="8"/>
      <c r="BV677" s="8"/>
      <c r="BW677" s="8"/>
      <c r="BX677" s="8"/>
      <c r="BY677" s="8"/>
      <c r="BZ677" s="8"/>
      <c r="CA677" s="8"/>
      <c r="CB677" s="8"/>
      <c r="CC677" s="8"/>
      <c r="CD677" s="8"/>
      <c r="CE677" s="8"/>
      <c r="CF677" s="8"/>
    </row>
    <row r="678" spans="1:84" ht="15.75" customHeight="1" x14ac:dyDescent="0.25">
      <c r="A678" s="8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27"/>
      <c r="W678" s="27"/>
      <c r="X678" s="27"/>
      <c r="Y678" s="27"/>
      <c r="Z678" s="27"/>
      <c r="AA678" s="8"/>
      <c r="AB678" s="8"/>
      <c r="AC678" s="8"/>
      <c r="AD678" s="8"/>
      <c r="AE678" s="8"/>
      <c r="AF678" s="8"/>
      <c r="AG678" s="8"/>
      <c r="AH678" s="8"/>
      <c r="AI678" s="8"/>
      <c r="AJ678" s="8"/>
      <c r="AK678" s="8"/>
      <c r="AL678" s="8"/>
      <c r="AM678" s="8"/>
      <c r="AN678" s="8"/>
      <c r="AO678" s="8"/>
      <c r="AP678" s="8"/>
      <c r="AQ678" s="8"/>
      <c r="AR678" s="8"/>
      <c r="AS678" s="8"/>
      <c r="AT678" s="8"/>
      <c r="AU678" s="8"/>
      <c r="AV678" s="8"/>
      <c r="AW678" s="8"/>
      <c r="AX678" s="8"/>
      <c r="AY678" s="8"/>
      <c r="AZ678" s="8"/>
      <c r="BA678" s="8"/>
      <c r="BB678" s="8"/>
      <c r="BC678" s="8"/>
      <c r="BD678" s="8"/>
      <c r="BE678" s="8"/>
      <c r="BF678" s="8"/>
      <c r="BG678" s="8"/>
      <c r="BH678" s="8"/>
      <c r="BI678" s="8"/>
      <c r="BJ678" s="8"/>
      <c r="BK678" s="8"/>
      <c r="BL678" s="8"/>
      <c r="BM678" s="8"/>
      <c r="BN678" s="8"/>
      <c r="BO678" s="8"/>
      <c r="BP678" s="8"/>
      <c r="BQ678" s="8"/>
      <c r="BR678" s="8"/>
      <c r="BS678" s="8"/>
      <c r="BT678" s="8"/>
      <c r="BU678" s="8"/>
      <c r="BV678" s="8"/>
      <c r="BW678" s="8"/>
      <c r="BX678" s="8"/>
      <c r="BY678" s="8"/>
      <c r="BZ678" s="8"/>
      <c r="CA678" s="8"/>
      <c r="CB678" s="8"/>
      <c r="CC678" s="8"/>
      <c r="CD678" s="8"/>
      <c r="CE678" s="8"/>
      <c r="CF678" s="8"/>
    </row>
    <row r="679" spans="1:84" ht="15.75" customHeight="1" x14ac:dyDescent="0.25">
      <c r="A679" s="8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27"/>
      <c r="W679" s="27"/>
      <c r="X679" s="27"/>
      <c r="Y679" s="27"/>
      <c r="Z679" s="27"/>
      <c r="AA679" s="8"/>
      <c r="AB679" s="8"/>
      <c r="AC679" s="8"/>
      <c r="AD679" s="8"/>
      <c r="AE679" s="8"/>
      <c r="AF679" s="8"/>
      <c r="AG679" s="8"/>
      <c r="AH679" s="8"/>
      <c r="AI679" s="8"/>
      <c r="AJ679" s="8"/>
      <c r="AK679" s="8"/>
      <c r="AL679" s="8"/>
      <c r="AM679" s="8"/>
      <c r="AN679" s="8"/>
      <c r="AO679" s="8"/>
      <c r="AP679" s="8"/>
      <c r="AQ679" s="8"/>
      <c r="AR679" s="8"/>
      <c r="AS679" s="8"/>
      <c r="AT679" s="8"/>
      <c r="AU679" s="8"/>
      <c r="AV679" s="8"/>
      <c r="AW679" s="8"/>
      <c r="AX679" s="8"/>
      <c r="AY679" s="8"/>
      <c r="AZ679" s="8"/>
      <c r="BA679" s="8"/>
      <c r="BB679" s="8"/>
      <c r="BC679" s="8"/>
      <c r="BD679" s="8"/>
      <c r="BE679" s="8"/>
      <c r="BF679" s="8"/>
      <c r="BG679" s="8"/>
      <c r="BH679" s="8"/>
      <c r="BI679" s="8"/>
      <c r="BJ679" s="8"/>
      <c r="BK679" s="8"/>
      <c r="BL679" s="8"/>
      <c r="BM679" s="8"/>
      <c r="BN679" s="8"/>
      <c r="BO679" s="8"/>
      <c r="BP679" s="8"/>
      <c r="BQ679" s="8"/>
      <c r="BR679" s="8"/>
      <c r="BS679" s="8"/>
      <c r="BT679" s="8"/>
      <c r="BU679" s="8"/>
      <c r="BV679" s="8"/>
      <c r="BW679" s="8"/>
      <c r="BX679" s="8"/>
      <c r="BY679" s="8"/>
      <c r="BZ679" s="8"/>
      <c r="CA679" s="8"/>
      <c r="CB679" s="8"/>
      <c r="CC679" s="8"/>
      <c r="CD679" s="8"/>
      <c r="CE679" s="8"/>
      <c r="CF679" s="8"/>
    </row>
    <row r="680" spans="1:84" ht="15.75" customHeight="1" x14ac:dyDescent="0.25">
      <c r="A680" s="8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27"/>
      <c r="W680" s="27"/>
      <c r="X680" s="27"/>
      <c r="Y680" s="27"/>
      <c r="Z680" s="27"/>
      <c r="AA680" s="8"/>
      <c r="AB680" s="8"/>
      <c r="AC680" s="8"/>
      <c r="AD680" s="8"/>
      <c r="AE680" s="8"/>
      <c r="AF680" s="8"/>
      <c r="AG680" s="8"/>
      <c r="AH680" s="8"/>
      <c r="AI680" s="8"/>
      <c r="AJ680" s="8"/>
      <c r="AK680" s="8"/>
      <c r="AL680" s="8"/>
      <c r="AM680" s="8"/>
      <c r="AN680" s="8"/>
      <c r="AO680" s="8"/>
      <c r="AP680" s="8"/>
      <c r="AQ680" s="8"/>
      <c r="AR680" s="8"/>
      <c r="AS680" s="8"/>
      <c r="AT680" s="8"/>
      <c r="AU680" s="8"/>
      <c r="AV680" s="8"/>
      <c r="AW680" s="8"/>
      <c r="AX680" s="8"/>
      <c r="AY680" s="8"/>
      <c r="AZ680" s="8"/>
      <c r="BA680" s="8"/>
      <c r="BB680" s="8"/>
      <c r="BC680" s="8"/>
      <c r="BD680" s="8"/>
      <c r="BE680" s="8"/>
      <c r="BF680" s="8"/>
      <c r="BG680" s="8"/>
      <c r="BH680" s="8"/>
      <c r="BI680" s="8"/>
      <c r="BJ680" s="8"/>
      <c r="BK680" s="8"/>
      <c r="BL680" s="8"/>
      <c r="BM680" s="8"/>
      <c r="BN680" s="8"/>
      <c r="BO680" s="8"/>
      <c r="BP680" s="8"/>
      <c r="BQ680" s="8"/>
      <c r="BR680" s="8"/>
      <c r="BS680" s="8"/>
      <c r="BT680" s="8"/>
      <c r="BU680" s="8"/>
      <c r="BV680" s="8"/>
      <c r="BW680" s="8"/>
      <c r="BX680" s="8"/>
      <c r="BY680" s="8"/>
      <c r="BZ680" s="8"/>
      <c r="CA680" s="8"/>
      <c r="CB680" s="8"/>
      <c r="CC680" s="8"/>
      <c r="CD680" s="8"/>
      <c r="CE680" s="8"/>
      <c r="CF680" s="8"/>
    </row>
    <row r="681" spans="1:84" ht="15.75" customHeight="1" x14ac:dyDescent="0.25">
      <c r="A681" s="8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27"/>
      <c r="W681" s="27"/>
      <c r="X681" s="27"/>
      <c r="Y681" s="27"/>
      <c r="Z681" s="27"/>
      <c r="AA681" s="8"/>
      <c r="AB681" s="8"/>
      <c r="AC681" s="8"/>
      <c r="AD681" s="8"/>
      <c r="AE681" s="8"/>
      <c r="AF681" s="8"/>
      <c r="AG681" s="8"/>
      <c r="AH681" s="8"/>
      <c r="AI681" s="8"/>
      <c r="AJ681" s="8"/>
      <c r="AK681" s="8"/>
      <c r="AL681" s="8"/>
      <c r="AM681" s="8"/>
      <c r="AN681" s="8"/>
      <c r="AO681" s="8"/>
      <c r="AP681" s="8"/>
      <c r="AQ681" s="8"/>
      <c r="AR681" s="8"/>
      <c r="AS681" s="8"/>
      <c r="AT681" s="8"/>
      <c r="AU681" s="8"/>
      <c r="AV681" s="8"/>
      <c r="AW681" s="8"/>
      <c r="AX681" s="8"/>
      <c r="AY681" s="8"/>
      <c r="AZ681" s="8"/>
      <c r="BA681" s="8"/>
      <c r="BB681" s="8"/>
      <c r="BC681" s="8"/>
      <c r="BD681" s="8"/>
      <c r="BE681" s="8"/>
      <c r="BF681" s="8"/>
      <c r="BG681" s="8"/>
      <c r="BH681" s="8"/>
      <c r="BI681" s="8"/>
      <c r="BJ681" s="8"/>
      <c r="BK681" s="8"/>
      <c r="BL681" s="8"/>
      <c r="BM681" s="8"/>
      <c r="BN681" s="8"/>
      <c r="BO681" s="8"/>
      <c r="BP681" s="8"/>
      <c r="BQ681" s="8"/>
      <c r="BR681" s="8"/>
      <c r="BS681" s="8"/>
      <c r="BT681" s="8"/>
      <c r="BU681" s="8"/>
      <c r="BV681" s="8"/>
      <c r="BW681" s="8"/>
      <c r="BX681" s="8"/>
      <c r="BY681" s="8"/>
      <c r="BZ681" s="8"/>
      <c r="CA681" s="8"/>
      <c r="CB681" s="8"/>
      <c r="CC681" s="8"/>
      <c r="CD681" s="8"/>
      <c r="CE681" s="8"/>
      <c r="CF681" s="8"/>
    </row>
    <row r="682" spans="1:84" ht="15.75" customHeight="1" x14ac:dyDescent="0.25">
      <c r="A682" s="8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27"/>
      <c r="W682" s="27"/>
      <c r="X682" s="27"/>
      <c r="Y682" s="27"/>
      <c r="Z682" s="27"/>
      <c r="AA682" s="8"/>
      <c r="AB682" s="8"/>
      <c r="AC682" s="8"/>
      <c r="AD682" s="8"/>
      <c r="AE682" s="8"/>
      <c r="AF682" s="8"/>
      <c r="AG682" s="8"/>
      <c r="AH682" s="8"/>
      <c r="AI682" s="8"/>
      <c r="AJ682" s="8"/>
      <c r="AK682" s="8"/>
      <c r="AL682" s="8"/>
      <c r="AM682" s="8"/>
      <c r="AN682" s="8"/>
      <c r="AO682" s="8"/>
      <c r="AP682" s="8"/>
      <c r="AQ682" s="8"/>
      <c r="AR682" s="8"/>
      <c r="AS682" s="8"/>
      <c r="AT682" s="8"/>
      <c r="AU682" s="8"/>
      <c r="AV682" s="8"/>
      <c r="AW682" s="8"/>
      <c r="AX682" s="8"/>
      <c r="AY682" s="8"/>
      <c r="AZ682" s="8"/>
      <c r="BA682" s="8"/>
      <c r="BB682" s="8"/>
      <c r="BC682" s="8"/>
      <c r="BD682" s="8"/>
      <c r="BE682" s="8"/>
      <c r="BF682" s="8"/>
      <c r="BG682" s="8"/>
      <c r="BH682" s="8"/>
      <c r="BI682" s="8"/>
      <c r="BJ682" s="8"/>
      <c r="BK682" s="8"/>
      <c r="BL682" s="8"/>
      <c r="BM682" s="8"/>
      <c r="BN682" s="8"/>
      <c r="BO682" s="8"/>
      <c r="BP682" s="8"/>
      <c r="BQ682" s="8"/>
      <c r="BR682" s="8"/>
      <c r="BS682" s="8"/>
      <c r="BT682" s="8"/>
      <c r="BU682" s="8"/>
      <c r="BV682" s="8"/>
      <c r="BW682" s="8"/>
      <c r="BX682" s="8"/>
      <c r="BY682" s="8"/>
      <c r="BZ682" s="8"/>
      <c r="CA682" s="8"/>
      <c r="CB682" s="8"/>
      <c r="CC682" s="8"/>
      <c r="CD682" s="8"/>
      <c r="CE682" s="8"/>
      <c r="CF682" s="8"/>
    </row>
    <row r="683" spans="1:84" ht="15.75" customHeight="1" x14ac:dyDescent="0.25">
      <c r="A683" s="8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27"/>
      <c r="W683" s="27"/>
      <c r="X683" s="27"/>
      <c r="Y683" s="27"/>
      <c r="Z683" s="27"/>
      <c r="AA683" s="8"/>
      <c r="AB683" s="8"/>
      <c r="AC683" s="8"/>
      <c r="AD683" s="8"/>
      <c r="AE683" s="8"/>
      <c r="AF683" s="8"/>
      <c r="AG683" s="8"/>
      <c r="AH683" s="8"/>
      <c r="AI683" s="8"/>
      <c r="AJ683" s="8"/>
      <c r="AK683" s="8"/>
      <c r="AL683" s="8"/>
      <c r="AM683" s="8"/>
      <c r="AN683" s="8"/>
      <c r="AO683" s="8"/>
      <c r="AP683" s="8"/>
      <c r="AQ683" s="8"/>
      <c r="AR683" s="8"/>
      <c r="AS683" s="8"/>
      <c r="AT683" s="8"/>
      <c r="AU683" s="8"/>
      <c r="AV683" s="8"/>
      <c r="AW683" s="8"/>
      <c r="AX683" s="8"/>
      <c r="AY683" s="8"/>
      <c r="AZ683" s="8"/>
      <c r="BA683" s="8"/>
      <c r="BB683" s="8"/>
      <c r="BC683" s="8"/>
      <c r="BD683" s="8"/>
      <c r="BE683" s="8"/>
      <c r="BF683" s="8"/>
      <c r="BG683" s="8"/>
      <c r="BH683" s="8"/>
      <c r="BI683" s="8"/>
      <c r="BJ683" s="8"/>
      <c r="BK683" s="8"/>
      <c r="BL683" s="8"/>
      <c r="BM683" s="8"/>
      <c r="BN683" s="8"/>
      <c r="BO683" s="8"/>
      <c r="BP683" s="8"/>
      <c r="BQ683" s="8"/>
      <c r="BR683" s="8"/>
      <c r="BS683" s="8"/>
      <c r="BT683" s="8"/>
      <c r="BU683" s="8"/>
      <c r="BV683" s="8"/>
      <c r="BW683" s="8"/>
      <c r="BX683" s="8"/>
      <c r="BY683" s="8"/>
      <c r="BZ683" s="8"/>
      <c r="CA683" s="8"/>
      <c r="CB683" s="8"/>
      <c r="CC683" s="8"/>
      <c r="CD683" s="8"/>
      <c r="CE683" s="8"/>
      <c r="CF683" s="8"/>
    </row>
    <row r="684" spans="1:84" ht="15.75" customHeight="1" x14ac:dyDescent="0.25">
      <c r="A684" s="8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27"/>
      <c r="W684" s="27"/>
      <c r="X684" s="27"/>
      <c r="Y684" s="27"/>
      <c r="Z684" s="27"/>
      <c r="AA684" s="8"/>
      <c r="AB684" s="8"/>
      <c r="AC684" s="8"/>
      <c r="AD684" s="8"/>
      <c r="AE684" s="8"/>
      <c r="AF684" s="8"/>
      <c r="AG684" s="8"/>
      <c r="AH684" s="8"/>
      <c r="AI684" s="8"/>
      <c r="AJ684" s="8"/>
      <c r="AK684" s="8"/>
      <c r="AL684" s="8"/>
      <c r="AM684" s="8"/>
      <c r="AN684" s="8"/>
      <c r="AO684" s="8"/>
      <c r="AP684" s="8"/>
      <c r="AQ684" s="8"/>
      <c r="AR684" s="8"/>
      <c r="AS684" s="8"/>
      <c r="AT684" s="8"/>
      <c r="AU684" s="8"/>
      <c r="AV684" s="8"/>
      <c r="AW684" s="8"/>
      <c r="AX684" s="8"/>
      <c r="AY684" s="8"/>
      <c r="AZ684" s="8"/>
      <c r="BA684" s="8"/>
      <c r="BB684" s="8"/>
      <c r="BC684" s="8"/>
      <c r="BD684" s="8"/>
      <c r="BE684" s="8"/>
      <c r="BF684" s="8"/>
      <c r="BG684" s="8"/>
      <c r="BH684" s="8"/>
      <c r="BI684" s="8"/>
      <c r="BJ684" s="8"/>
      <c r="BK684" s="8"/>
      <c r="BL684" s="8"/>
      <c r="BM684" s="8"/>
      <c r="BN684" s="8"/>
      <c r="BO684" s="8"/>
      <c r="BP684" s="8"/>
      <c r="BQ684" s="8"/>
      <c r="BR684" s="8"/>
      <c r="BS684" s="8"/>
      <c r="BT684" s="8"/>
      <c r="BU684" s="8"/>
      <c r="BV684" s="8"/>
      <c r="BW684" s="8"/>
      <c r="BX684" s="8"/>
      <c r="BY684" s="8"/>
      <c r="BZ684" s="8"/>
      <c r="CA684" s="8"/>
      <c r="CB684" s="8"/>
      <c r="CC684" s="8"/>
      <c r="CD684" s="8"/>
      <c r="CE684" s="8"/>
      <c r="CF684" s="8"/>
    </row>
    <row r="685" spans="1:84" ht="15.75" customHeight="1" x14ac:dyDescent="0.25">
      <c r="A685" s="8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27"/>
      <c r="W685" s="27"/>
      <c r="X685" s="27"/>
      <c r="Y685" s="27"/>
      <c r="Z685" s="27"/>
      <c r="AA685" s="8"/>
      <c r="AB685" s="8"/>
      <c r="AC685" s="8"/>
      <c r="AD685" s="8"/>
      <c r="AE685" s="8"/>
      <c r="AF685" s="8"/>
      <c r="AG685" s="8"/>
      <c r="AH685" s="8"/>
      <c r="AI685" s="8"/>
      <c r="AJ685" s="8"/>
      <c r="AK685" s="8"/>
      <c r="AL685" s="8"/>
      <c r="AM685" s="8"/>
      <c r="AN685" s="8"/>
      <c r="AO685" s="8"/>
      <c r="AP685" s="8"/>
      <c r="AQ685" s="8"/>
      <c r="AR685" s="8"/>
      <c r="AS685" s="8"/>
      <c r="AT685" s="8"/>
      <c r="AU685" s="8"/>
      <c r="AV685" s="8"/>
      <c r="AW685" s="8"/>
      <c r="AX685" s="8"/>
      <c r="AY685" s="8"/>
      <c r="AZ685" s="8"/>
      <c r="BA685" s="8"/>
      <c r="BB685" s="8"/>
      <c r="BC685" s="8"/>
      <c r="BD685" s="8"/>
      <c r="BE685" s="8"/>
      <c r="BF685" s="8"/>
      <c r="BG685" s="8"/>
      <c r="BH685" s="8"/>
      <c r="BI685" s="8"/>
      <c r="BJ685" s="8"/>
      <c r="BK685" s="8"/>
      <c r="BL685" s="8"/>
      <c r="BM685" s="8"/>
      <c r="BN685" s="8"/>
      <c r="BO685" s="8"/>
      <c r="BP685" s="8"/>
      <c r="BQ685" s="8"/>
      <c r="BR685" s="8"/>
      <c r="BS685" s="8"/>
      <c r="BT685" s="8"/>
      <c r="BU685" s="8"/>
      <c r="BV685" s="8"/>
      <c r="BW685" s="8"/>
      <c r="BX685" s="8"/>
      <c r="BY685" s="8"/>
      <c r="BZ685" s="8"/>
      <c r="CA685" s="8"/>
      <c r="CB685" s="8"/>
      <c r="CC685" s="8"/>
      <c r="CD685" s="8"/>
      <c r="CE685" s="8"/>
      <c r="CF685" s="8"/>
    </row>
    <row r="686" spans="1:84" ht="15.75" customHeight="1" x14ac:dyDescent="0.25">
      <c r="A686" s="8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27"/>
      <c r="W686" s="27"/>
      <c r="X686" s="27"/>
      <c r="Y686" s="27"/>
      <c r="Z686" s="27"/>
      <c r="AA686" s="8"/>
      <c r="AB686" s="8"/>
      <c r="AC686" s="8"/>
      <c r="AD686" s="8"/>
      <c r="AE686" s="8"/>
      <c r="AF686" s="8"/>
      <c r="AG686" s="8"/>
      <c r="AH686" s="8"/>
      <c r="AI686" s="8"/>
      <c r="AJ686" s="8"/>
      <c r="AK686" s="8"/>
      <c r="AL686" s="8"/>
      <c r="AM686" s="8"/>
      <c r="AN686" s="8"/>
      <c r="AO686" s="8"/>
      <c r="AP686" s="8"/>
      <c r="AQ686" s="8"/>
      <c r="AR686" s="8"/>
      <c r="AS686" s="8"/>
      <c r="AT686" s="8"/>
      <c r="AU686" s="8"/>
      <c r="AV686" s="8"/>
      <c r="AW686" s="8"/>
      <c r="AX686" s="8"/>
      <c r="AY686" s="8"/>
      <c r="AZ686" s="8"/>
      <c r="BA686" s="8"/>
      <c r="BB686" s="8"/>
      <c r="BC686" s="8"/>
      <c r="BD686" s="8"/>
      <c r="BE686" s="8"/>
      <c r="BF686" s="8"/>
      <c r="BG686" s="8"/>
      <c r="BH686" s="8"/>
      <c r="BI686" s="8"/>
      <c r="BJ686" s="8"/>
      <c r="BK686" s="8"/>
      <c r="BL686" s="8"/>
      <c r="BM686" s="8"/>
      <c r="BN686" s="8"/>
      <c r="BO686" s="8"/>
      <c r="BP686" s="8"/>
      <c r="BQ686" s="8"/>
      <c r="BR686" s="8"/>
      <c r="BS686" s="8"/>
      <c r="BT686" s="8"/>
      <c r="BU686" s="8"/>
      <c r="BV686" s="8"/>
      <c r="BW686" s="8"/>
      <c r="BX686" s="8"/>
      <c r="BY686" s="8"/>
      <c r="BZ686" s="8"/>
      <c r="CA686" s="8"/>
      <c r="CB686" s="8"/>
      <c r="CC686" s="8"/>
      <c r="CD686" s="8"/>
      <c r="CE686" s="8"/>
      <c r="CF686" s="8"/>
    </row>
    <row r="687" spans="1:84" ht="15.75" customHeight="1" x14ac:dyDescent="0.25">
      <c r="A687" s="8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27"/>
      <c r="W687" s="27"/>
      <c r="X687" s="27"/>
      <c r="Y687" s="27"/>
      <c r="Z687" s="27"/>
      <c r="AA687" s="8"/>
      <c r="AB687" s="8"/>
      <c r="AC687" s="8"/>
      <c r="AD687" s="8"/>
      <c r="AE687" s="8"/>
      <c r="AF687" s="8"/>
      <c r="AG687" s="8"/>
      <c r="AH687" s="8"/>
      <c r="AI687" s="8"/>
      <c r="AJ687" s="8"/>
      <c r="AK687" s="8"/>
      <c r="AL687" s="8"/>
      <c r="AM687" s="8"/>
      <c r="AN687" s="8"/>
      <c r="AO687" s="8"/>
      <c r="AP687" s="8"/>
      <c r="AQ687" s="8"/>
      <c r="AR687" s="8"/>
      <c r="AS687" s="8"/>
      <c r="AT687" s="8"/>
      <c r="AU687" s="8"/>
      <c r="AV687" s="8"/>
      <c r="AW687" s="8"/>
      <c r="AX687" s="8"/>
      <c r="AY687" s="8"/>
      <c r="AZ687" s="8"/>
      <c r="BA687" s="8"/>
      <c r="BB687" s="8"/>
      <c r="BC687" s="8"/>
      <c r="BD687" s="8"/>
      <c r="BE687" s="8"/>
      <c r="BF687" s="8"/>
      <c r="BG687" s="8"/>
      <c r="BH687" s="8"/>
      <c r="BI687" s="8"/>
      <c r="BJ687" s="8"/>
      <c r="BK687" s="8"/>
      <c r="BL687" s="8"/>
      <c r="BM687" s="8"/>
      <c r="BN687" s="8"/>
      <c r="BO687" s="8"/>
      <c r="BP687" s="8"/>
      <c r="BQ687" s="8"/>
      <c r="BR687" s="8"/>
      <c r="BS687" s="8"/>
      <c r="BT687" s="8"/>
      <c r="BU687" s="8"/>
      <c r="BV687" s="8"/>
      <c r="BW687" s="8"/>
      <c r="BX687" s="8"/>
      <c r="BY687" s="8"/>
      <c r="BZ687" s="8"/>
      <c r="CA687" s="8"/>
      <c r="CB687" s="8"/>
      <c r="CC687" s="8"/>
      <c r="CD687" s="8"/>
      <c r="CE687" s="8"/>
      <c r="CF687" s="8"/>
    </row>
    <row r="688" spans="1:84" ht="15.75" customHeight="1" x14ac:dyDescent="0.25">
      <c r="A688" s="8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27"/>
      <c r="W688" s="27"/>
      <c r="X688" s="27"/>
      <c r="Y688" s="27"/>
      <c r="Z688" s="27"/>
      <c r="AA688" s="8"/>
      <c r="AB688" s="8"/>
      <c r="AC688" s="8"/>
      <c r="AD688" s="8"/>
      <c r="AE688" s="8"/>
      <c r="AF688" s="8"/>
      <c r="AG688" s="8"/>
      <c r="AH688" s="8"/>
      <c r="AI688" s="8"/>
      <c r="AJ688" s="8"/>
      <c r="AK688" s="8"/>
      <c r="AL688" s="8"/>
      <c r="AM688" s="8"/>
      <c r="AN688" s="8"/>
      <c r="AO688" s="8"/>
      <c r="AP688" s="8"/>
      <c r="AQ688" s="8"/>
      <c r="AR688" s="8"/>
      <c r="AS688" s="8"/>
      <c r="AT688" s="8"/>
      <c r="AU688" s="8"/>
      <c r="AV688" s="8"/>
      <c r="AW688" s="8"/>
      <c r="AX688" s="8"/>
      <c r="AY688" s="8"/>
      <c r="AZ688" s="8"/>
      <c r="BA688" s="8"/>
      <c r="BB688" s="8"/>
      <c r="BC688" s="8"/>
      <c r="BD688" s="8"/>
      <c r="BE688" s="8"/>
      <c r="BF688" s="8"/>
      <c r="BG688" s="8"/>
      <c r="BH688" s="8"/>
      <c r="BI688" s="8"/>
      <c r="BJ688" s="8"/>
      <c r="BK688" s="8"/>
      <c r="BL688" s="8"/>
      <c r="BM688" s="8"/>
      <c r="BN688" s="8"/>
      <c r="BO688" s="8"/>
      <c r="BP688" s="8"/>
      <c r="BQ688" s="8"/>
      <c r="BR688" s="8"/>
      <c r="BS688" s="8"/>
      <c r="BT688" s="8"/>
      <c r="BU688" s="8"/>
      <c r="BV688" s="8"/>
      <c r="BW688" s="8"/>
      <c r="BX688" s="8"/>
      <c r="BY688" s="8"/>
      <c r="BZ688" s="8"/>
      <c r="CA688" s="8"/>
      <c r="CB688" s="8"/>
      <c r="CC688" s="8"/>
      <c r="CD688" s="8"/>
      <c r="CE688" s="8"/>
      <c r="CF688" s="8"/>
    </row>
    <row r="689" spans="1:84" ht="15.75" customHeight="1" x14ac:dyDescent="0.25">
      <c r="A689" s="8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27"/>
      <c r="W689" s="27"/>
      <c r="X689" s="27"/>
      <c r="Y689" s="27"/>
      <c r="Z689" s="27"/>
      <c r="AA689" s="8"/>
      <c r="AB689" s="8"/>
      <c r="AC689" s="8"/>
      <c r="AD689" s="8"/>
      <c r="AE689" s="8"/>
      <c r="AF689" s="8"/>
      <c r="AG689" s="8"/>
      <c r="AH689" s="8"/>
      <c r="AI689" s="8"/>
      <c r="AJ689" s="8"/>
      <c r="AK689" s="8"/>
      <c r="AL689" s="8"/>
      <c r="AM689" s="8"/>
      <c r="AN689" s="8"/>
      <c r="AO689" s="8"/>
      <c r="AP689" s="8"/>
      <c r="AQ689" s="8"/>
      <c r="AR689" s="8"/>
      <c r="AS689" s="8"/>
      <c r="AT689" s="8"/>
      <c r="AU689" s="8"/>
      <c r="AV689" s="8"/>
      <c r="AW689" s="8"/>
      <c r="AX689" s="8"/>
      <c r="AY689" s="8"/>
      <c r="AZ689" s="8"/>
      <c r="BA689" s="8"/>
      <c r="BB689" s="8"/>
      <c r="BC689" s="8"/>
      <c r="BD689" s="8"/>
      <c r="BE689" s="8"/>
      <c r="BF689" s="8"/>
      <c r="BG689" s="8"/>
      <c r="BH689" s="8"/>
      <c r="BI689" s="8"/>
      <c r="BJ689" s="8"/>
      <c r="BK689" s="8"/>
      <c r="BL689" s="8"/>
      <c r="BM689" s="8"/>
      <c r="BN689" s="8"/>
      <c r="BO689" s="8"/>
      <c r="BP689" s="8"/>
      <c r="BQ689" s="8"/>
      <c r="BR689" s="8"/>
      <c r="BS689" s="8"/>
      <c r="BT689" s="8"/>
      <c r="BU689" s="8"/>
      <c r="BV689" s="8"/>
      <c r="BW689" s="8"/>
      <c r="BX689" s="8"/>
      <c r="BY689" s="8"/>
      <c r="BZ689" s="8"/>
      <c r="CA689" s="8"/>
      <c r="CB689" s="8"/>
      <c r="CC689" s="8"/>
      <c r="CD689" s="8"/>
      <c r="CE689" s="8"/>
      <c r="CF689" s="8"/>
    </row>
    <row r="690" spans="1:84" ht="15.75" customHeight="1" x14ac:dyDescent="0.25">
      <c r="A690" s="8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27"/>
      <c r="W690" s="27"/>
      <c r="X690" s="27"/>
      <c r="Y690" s="27"/>
      <c r="Z690" s="27"/>
      <c r="AA690" s="8"/>
      <c r="AB690" s="8"/>
      <c r="AC690" s="8"/>
      <c r="AD690" s="8"/>
      <c r="AE690" s="8"/>
      <c r="AF690" s="8"/>
      <c r="AG690" s="8"/>
      <c r="AH690" s="8"/>
      <c r="AI690" s="8"/>
      <c r="AJ690" s="8"/>
      <c r="AK690" s="8"/>
      <c r="AL690" s="8"/>
      <c r="AM690" s="8"/>
      <c r="AN690" s="8"/>
      <c r="AO690" s="8"/>
      <c r="AP690" s="8"/>
      <c r="AQ690" s="8"/>
      <c r="AR690" s="8"/>
      <c r="AS690" s="8"/>
      <c r="AT690" s="8"/>
      <c r="AU690" s="8"/>
      <c r="AV690" s="8"/>
      <c r="AW690" s="8"/>
      <c r="AX690" s="8"/>
      <c r="AY690" s="8"/>
      <c r="AZ690" s="8"/>
      <c r="BA690" s="8"/>
      <c r="BB690" s="8"/>
      <c r="BC690" s="8"/>
      <c r="BD690" s="8"/>
      <c r="BE690" s="8"/>
      <c r="BF690" s="8"/>
      <c r="BG690" s="8"/>
      <c r="BH690" s="8"/>
      <c r="BI690" s="8"/>
      <c r="BJ690" s="8"/>
      <c r="BK690" s="8"/>
      <c r="BL690" s="8"/>
      <c r="BM690" s="8"/>
      <c r="BN690" s="8"/>
      <c r="BO690" s="8"/>
      <c r="BP690" s="8"/>
      <c r="BQ690" s="8"/>
      <c r="BR690" s="8"/>
      <c r="BS690" s="8"/>
      <c r="BT690" s="8"/>
      <c r="BU690" s="8"/>
      <c r="BV690" s="8"/>
      <c r="BW690" s="8"/>
      <c r="BX690" s="8"/>
      <c r="BY690" s="8"/>
      <c r="BZ690" s="8"/>
      <c r="CA690" s="8"/>
      <c r="CB690" s="8"/>
      <c r="CC690" s="8"/>
      <c r="CD690" s="8"/>
      <c r="CE690" s="8"/>
      <c r="CF690" s="8"/>
    </row>
    <row r="691" spans="1:84" ht="15.75" customHeight="1" x14ac:dyDescent="0.25">
      <c r="A691" s="8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27"/>
      <c r="W691" s="27"/>
      <c r="X691" s="27"/>
      <c r="Y691" s="27"/>
      <c r="Z691" s="27"/>
      <c r="AA691" s="8"/>
      <c r="AB691" s="8"/>
      <c r="AC691" s="8"/>
      <c r="AD691" s="8"/>
      <c r="AE691" s="8"/>
      <c r="AF691" s="8"/>
      <c r="AG691" s="8"/>
      <c r="AH691" s="8"/>
      <c r="AI691" s="8"/>
      <c r="AJ691" s="8"/>
      <c r="AK691" s="8"/>
      <c r="AL691" s="8"/>
      <c r="AM691" s="8"/>
      <c r="AN691" s="8"/>
      <c r="AO691" s="8"/>
      <c r="AP691" s="8"/>
      <c r="AQ691" s="8"/>
      <c r="AR691" s="8"/>
      <c r="AS691" s="8"/>
      <c r="AT691" s="8"/>
      <c r="AU691" s="8"/>
      <c r="AV691" s="8"/>
      <c r="AW691" s="8"/>
      <c r="AX691" s="8"/>
      <c r="AY691" s="8"/>
      <c r="AZ691" s="8"/>
      <c r="BA691" s="8"/>
      <c r="BB691" s="8"/>
      <c r="BC691" s="8"/>
      <c r="BD691" s="8"/>
      <c r="BE691" s="8"/>
      <c r="BF691" s="8"/>
      <c r="BG691" s="8"/>
      <c r="BH691" s="8"/>
      <c r="BI691" s="8"/>
      <c r="BJ691" s="8"/>
      <c r="BK691" s="8"/>
      <c r="BL691" s="8"/>
      <c r="BM691" s="8"/>
      <c r="BN691" s="8"/>
      <c r="BO691" s="8"/>
      <c r="BP691" s="8"/>
      <c r="BQ691" s="8"/>
      <c r="BR691" s="8"/>
      <c r="BS691" s="8"/>
      <c r="BT691" s="8"/>
      <c r="BU691" s="8"/>
      <c r="BV691" s="8"/>
      <c r="BW691" s="8"/>
      <c r="BX691" s="8"/>
      <c r="BY691" s="8"/>
      <c r="BZ691" s="8"/>
      <c r="CA691" s="8"/>
      <c r="CB691" s="8"/>
      <c r="CC691" s="8"/>
      <c r="CD691" s="8"/>
      <c r="CE691" s="8"/>
      <c r="CF691" s="8"/>
    </row>
    <row r="692" spans="1:84" ht="15.75" customHeight="1" x14ac:dyDescent="0.25">
      <c r="A692" s="8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27"/>
      <c r="W692" s="27"/>
      <c r="X692" s="27"/>
      <c r="Y692" s="27"/>
      <c r="Z692" s="27"/>
      <c r="AA692" s="8"/>
      <c r="AB692" s="8"/>
      <c r="AC692" s="8"/>
      <c r="AD692" s="8"/>
      <c r="AE692" s="8"/>
      <c r="AF692" s="8"/>
      <c r="AG692" s="8"/>
      <c r="AH692" s="8"/>
      <c r="AI692" s="8"/>
      <c r="AJ692" s="8"/>
      <c r="AK692" s="8"/>
      <c r="AL692" s="8"/>
      <c r="AM692" s="8"/>
      <c r="AN692" s="8"/>
      <c r="AO692" s="8"/>
      <c r="AP692" s="8"/>
      <c r="AQ692" s="8"/>
      <c r="AR692" s="8"/>
      <c r="AS692" s="8"/>
      <c r="AT692" s="8"/>
      <c r="AU692" s="8"/>
      <c r="AV692" s="8"/>
      <c r="AW692" s="8"/>
      <c r="AX692" s="8"/>
      <c r="AY692" s="8"/>
      <c r="AZ692" s="8"/>
      <c r="BA692" s="8"/>
      <c r="BB692" s="8"/>
      <c r="BC692" s="8"/>
      <c r="BD692" s="8"/>
      <c r="BE692" s="8"/>
      <c r="BF692" s="8"/>
      <c r="BG692" s="8"/>
      <c r="BH692" s="8"/>
      <c r="BI692" s="8"/>
      <c r="BJ692" s="8"/>
      <c r="BK692" s="8"/>
      <c r="BL692" s="8"/>
      <c r="BM692" s="8"/>
      <c r="BN692" s="8"/>
      <c r="BO692" s="8"/>
      <c r="BP692" s="8"/>
      <c r="BQ692" s="8"/>
      <c r="BR692" s="8"/>
      <c r="BS692" s="8"/>
      <c r="BT692" s="8"/>
      <c r="BU692" s="8"/>
      <c r="BV692" s="8"/>
      <c r="BW692" s="8"/>
      <c r="BX692" s="8"/>
      <c r="BY692" s="8"/>
      <c r="BZ692" s="8"/>
      <c r="CA692" s="8"/>
      <c r="CB692" s="8"/>
      <c r="CC692" s="8"/>
      <c r="CD692" s="8"/>
      <c r="CE692" s="8"/>
      <c r="CF692" s="8"/>
    </row>
    <row r="693" spans="1:84" ht="15.75" customHeight="1" x14ac:dyDescent="0.25">
      <c r="A693" s="8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27"/>
      <c r="W693" s="27"/>
      <c r="X693" s="27"/>
      <c r="Y693" s="27"/>
      <c r="Z693" s="27"/>
      <c r="AA693" s="8"/>
      <c r="AB693" s="8"/>
      <c r="AC693" s="8"/>
      <c r="AD693" s="8"/>
      <c r="AE693" s="8"/>
      <c r="AF693" s="8"/>
      <c r="AG693" s="8"/>
      <c r="AH693" s="8"/>
      <c r="AI693" s="8"/>
      <c r="AJ693" s="8"/>
      <c r="AK693" s="8"/>
      <c r="AL693" s="8"/>
      <c r="AM693" s="8"/>
      <c r="AN693" s="8"/>
      <c r="AO693" s="8"/>
      <c r="AP693" s="8"/>
      <c r="AQ693" s="8"/>
      <c r="AR693" s="8"/>
      <c r="AS693" s="8"/>
      <c r="AT693" s="8"/>
      <c r="AU693" s="8"/>
      <c r="AV693" s="8"/>
      <c r="AW693" s="8"/>
      <c r="AX693" s="8"/>
      <c r="AY693" s="8"/>
      <c r="AZ693" s="8"/>
      <c r="BA693" s="8"/>
      <c r="BB693" s="8"/>
      <c r="BC693" s="8"/>
      <c r="BD693" s="8"/>
      <c r="BE693" s="8"/>
      <c r="BF693" s="8"/>
      <c r="BG693" s="8"/>
      <c r="BH693" s="8"/>
      <c r="BI693" s="8"/>
      <c r="BJ693" s="8"/>
      <c r="BK693" s="8"/>
      <c r="BL693" s="8"/>
      <c r="BM693" s="8"/>
      <c r="BN693" s="8"/>
      <c r="BO693" s="8"/>
      <c r="BP693" s="8"/>
      <c r="BQ693" s="8"/>
      <c r="BR693" s="8"/>
      <c r="BS693" s="8"/>
      <c r="BT693" s="8"/>
      <c r="BU693" s="8"/>
      <c r="BV693" s="8"/>
      <c r="BW693" s="8"/>
      <c r="BX693" s="8"/>
      <c r="BY693" s="8"/>
      <c r="BZ693" s="8"/>
      <c r="CA693" s="8"/>
      <c r="CB693" s="8"/>
      <c r="CC693" s="8"/>
      <c r="CD693" s="8"/>
      <c r="CE693" s="8"/>
      <c r="CF693" s="8"/>
    </row>
    <row r="694" spans="1:84" ht="15.75" customHeight="1" x14ac:dyDescent="0.25">
      <c r="A694" s="8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27"/>
      <c r="W694" s="27"/>
      <c r="X694" s="27"/>
      <c r="Y694" s="27"/>
      <c r="Z694" s="27"/>
      <c r="AA694" s="8"/>
      <c r="AB694" s="8"/>
      <c r="AC694" s="8"/>
      <c r="AD694" s="8"/>
      <c r="AE694" s="8"/>
      <c r="AF694" s="8"/>
      <c r="AG694" s="8"/>
      <c r="AH694" s="8"/>
      <c r="AI694" s="8"/>
      <c r="AJ694" s="8"/>
      <c r="AK694" s="8"/>
      <c r="AL694" s="8"/>
      <c r="AM694" s="8"/>
      <c r="AN694" s="8"/>
      <c r="AO694" s="8"/>
      <c r="AP694" s="8"/>
      <c r="AQ694" s="8"/>
      <c r="AR694" s="8"/>
      <c r="AS694" s="8"/>
      <c r="AT694" s="8"/>
      <c r="AU694" s="8"/>
      <c r="AV694" s="8"/>
      <c r="AW694" s="8"/>
      <c r="AX694" s="8"/>
      <c r="AY694" s="8"/>
      <c r="AZ694" s="8"/>
      <c r="BA694" s="8"/>
      <c r="BB694" s="8"/>
      <c r="BC694" s="8"/>
      <c r="BD694" s="8"/>
      <c r="BE694" s="8"/>
      <c r="BF694" s="8"/>
      <c r="BG694" s="8"/>
      <c r="BH694" s="8"/>
      <c r="BI694" s="8"/>
      <c r="BJ694" s="8"/>
      <c r="BK694" s="8"/>
      <c r="BL694" s="8"/>
      <c r="BM694" s="8"/>
      <c r="BN694" s="8"/>
      <c r="BO694" s="8"/>
      <c r="BP694" s="8"/>
      <c r="BQ694" s="8"/>
      <c r="BR694" s="8"/>
      <c r="BS694" s="8"/>
      <c r="BT694" s="8"/>
      <c r="BU694" s="8"/>
      <c r="BV694" s="8"/>
      <c r="BW694" s="8"/>
      <c r="BX694" s="8"/>
      <c r="BY694" s="8"/>
      <c r="BZ694" s="8"/>
      <c r="CA694" s="8"/>
      <c r="CB694" s="8"/>
      <c r="CC694" s="8"/>
      <c r="CD694" s="8"/>
      <c r="CE694" s="8"/>
      <c r="CF694" s="8"/>
    </row>
    <row r="695" spans="1:84" ht="15.75" customHeight="1" x14ac:dyDescent="0.25">
      <c r="A695" s="8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27"/>
      <c r="W695" s="27"/>
      <c r="X695" s="27"/>
      <c r="Y695" s="27"/>
      <c r="Z695" s="27"/>
      <c r="AA695" s="8"/>
      <c r="AB695" s="8"/>
      <c r="AC695" s="8"/>
      <c r="AD695" s="8"/>
      <c r="AE695" s="8"/>
      <c r="AF695" s="8"/>
      <c r="AG695" s="8"/>
      <c r="AH695" s="8"/>
      <c r="AI695" s="8"/>
      <c r="AJ695" s="8"/>
      <c r="AK695" s="8"/>
      <c r="AL695" s="8"/>
      <c r="AM695" s="8"/>
      <c r="AN695" s="8"/>
      <c r="AO695" s="8"/>
      <c r="AP695" s="8"/>
      <c r="AQ695" s="8"/>
      <c r="AR695" s="8"/>
      <c r="AS695" s="8"/>
      <c r="AT695" s="8"/>
      <c r="AU695" s="8"/>
      <c r="AV695" s="8"/>
      <c r="AW695" s="8"/>
      <c r="AX695" s="8"/>
      <c r="AY695" s="8"/>
      <c r="AZ695" s="8"/>
      <c r="BA695" s="8"/>
      <c r="BB695" s="8"/>
      <c r="BC695" s="8"/>
      <c r="BD695" s="8"/>
      <c r="BE695" s="8"/>
      <c r="BF695" s="8"/>
      <c r="BG695" s="8"/>
      <c r="BH695" s="8"/>
      <c r="BI695" s="8"/>
      <c r="BJ695" s="8"/>
      <c r="BK695" s="8"/>
      <c r="BL695" s="8"/>
      <c r="BM695" s="8"/>
      <c r="BN695" s="8"/>
      <c r="BO695" s="8"/>
      <c r="BP695" s="8"/>
      <c r="BQ695" s="8"/>
      <c r="BR695" s="8"/>
      <c r="BS695" s="8"/>
      <c r="BT695" s="8"/>
      <c r="BU695" s="8"/>
      <c r="BV695" s="8"/>
      <c r="BW695" s="8"/>
      <c r="BX695" s="8"/>
      <c r="BY695" s="8"/>
      <c r="BZ695" s="8"/>
      <c r="CA695" s="8"/>
      <c r="CB695" s="8"/>
      <c r="CC695" s="8"/>
      <c r="CD695" s="8"/>
      <c r="CE695" s="8"/>
      <c r="CF695" s="8"/>
    </row>
    <row r="696" spans="1:84" ht="15.75" customHeight="1" x14ac:dyDescent="0.25">
      <c r="A696" s="8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27"/>
      <c r="W696" s="27"/>
      <c r="X696" s="27"/>
      <c r="Y696" s="27"/>
      <c r="Z696" s="27"/>
      <c r="AA696" s="8"/>
      <c r="AB696" s="8"/>
      <c r="AC696" s="8"/>
      <c r="AD696" s="8"/>
      <c r="AE696" s="8"/>
      <c r="AF696" s="8"/>
      <c r="AG696" s="8"/>
      <c r="AH696" s="8"/>
      <c r="AI696" s="8"/>
      <c r="AJ696" s="8"/>
      <c r="AK696" s="8"/>
      <c r="AL696" s="8"/>
      <c r="AM696" s="8"/>
      <c r="AN696" s="8"/>
      <c r="AO696" s="8"/>
      <c r="AP696" s="8"/>
      <c r="AQ696" s="8"/>
      <c r="AR696" s="8"/>
      <c r="AS696" s="8"/>
      <c r="AT696" s="8"/>
      <c r="AU696" s="8"/>
      <c r="AV696" s="8"/>
      <c r="AW696" s="8"/>
      <c r="AX696" s="8"/>
      <c r="AY696" s="8"/>
      <c r="AZ696" s="8"/>
      <c r="BA696" s="8"/>
      <c r="BB696" s="8"/>
      <c r="BC696" s="8"/>
      <c r="BD696" s="8"/>
      <c r="BE696" s="8"/>
      <c r="BF696" s="8"/>
      <c r="BG696" s="8"/>
      <c r="BH696" s="8"/>
      <c r="BI696" s="8"/>
      <c r="BJ696" s="8"/>
      <c r="BK696" s="8"/>
      <c r="BL696" s="8"/>
      <c r="BM696" s="8"/>
      <c r="BN696" s="8"/>
      <c r="BO696" s="8"/>
      <c r="BP696" s="8"/>
      <c r="BQ696" s="8"/>
      <c r="BR696" s="8"/>
      <c r="BS696" s="8"/>
      <c r="BT696" s="8"/>
      <c r="BU696" s="8"/>
      <c r="BV696" s="8"/>
      <c r="BW696" s="8"/>
      <c r="BX696" s="8"/>
      <c r="BY696" s="8"/>
      <c r="BZ696" s="8"/>
      <c r="CA696" s="8"/>
      <c r="CB696" s="8"/>
      <c r="CC696" s="8"/>
      <c r="CD696" s="8"/>
      <c r="CE696" s="8"/>
      <c r="CF696" s="8"/>
    </row>
    <row r="697" spans="1:84" ht="15.75" customHeight="1" x14ac:dyDescent="0.25">
      <c r="A697" s="8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27"/>
      <c r="W697" s="27"/>
      <c r="X697" s="27"/>
      <c r="Y697" s="27"/>
      <c r="Z697" s="27"/>
      <c r="AA697" s="8"/>
      <c r="AB697" s="8"/>
      <c r="AC697" s="8"/>
      <c r="AD697" s="8"/>
      <c r="AE697" s="8"/>
      <c r="AF697" s="8"/>
      <c r="AG697" s="8"/>
      <c r="AH697" s="8"/>
      <c r="AI697" s="8"/>
      <c r="AJ697" s="8"/>
      <c r="AK697" s="8"/>
      <c r="AL697" s="8"/>
      <c r="AM697" s="8"/>
      <c r="AN697" s="8"/>
      <c r="AO697" s="8"/>
      <c r="AP697" s="8"/>
      <c r="AQ697" s="8"/>
      <c r="AR697" s="8"/>
      <c r="AS697" s="8"/>
      <c r="AT697" s="8"/>
      <c r="AU697" s="8"/>
      <c r="AV697" s="8"/>
      <c r="AW697" s="8"/>
      <c r="AX697" s="8"/>
      <c r="AY697" s="8"/>
      <c r="AZ697" s="8"/>
      <c r="BA697" s="8"/>
      <c r="BB697" s="8"/>
      <c r="BC697" s="8"/>
      <c r="BD697" s="8"/>
      <c r="BE697" s="8"/>
      <c r="BF697" s="8"/>
      <c r="BG697" s="8"/>
      <c r="BH697" s="8"/>
      <c r="BI697" s="8"/>
      <c r="BJ697" s="8"/>
      <c r="BK697" s="8"/>
      <c r="BL697" s="8"/>
      <c r="BM697" s="8"/>
      <c r="BN697" s="8"/>
      <c r="BO697" s="8"/>
      <c r="BP697" s="8"/>
      <c r="BQ697" s="8"/>
      <c r="BR697" s="8"/>
      <c r="BS697" s="8"/>
      <c r="BT697" s="8"/>
      <c r="BU697" s="8"/>
      <c r="BV697" s="8"/>
      <c r="BW697" s="8"/>
      <c r="BX697" s="8"/>
      <c r="BY697" s="8"/>
      <c r="BZ697" s="8"/>
      <c r="CA697" s="8"/>
      <c r="CB697" s="8"/>
      <c r="CC697" s="8"/>
      <c r="CD697" s="8"/>
      <c r="CE697" s="8"/>
      <c r="CF697" s="8"/>
    </row>
    <row r="698" spans="1:84" ht="15.75" customHeight="1" x14ac:dyDescent="0.25">
      <c r="A698" s="8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27"/>
      <c r="W698" s="27"/>
      <c r="X698" s="27"/>
      <c r="Y698" s="27"/>
      <c r="Z698" s="27"/>
      <c r="AA698" s="8"/>
      <c r="AB698" s="8"/>
      <c r="AC698" s="8"/>
      <c r="AD698" s="8"/>
      <c r="AE698" s="8"/>
      <c r="AF698" s="8"/>
      <c r="AG698" s="8"/>
      <c r="AH698" s="8"/>
      <c r="AI698" s="8"/>
      <c r="AJ698" s="8"/>
      <c r="AK698" s="8"/>
      <c r="AL698" s="8"/>
      <c r="AM698" s="8"/>
      <c r="AN698" s="8"/>
      <c r="AO698" s="8"/>
      <c r="AP698" s="8"/>
      <c r="AQ698" s="8"/>
      <c r="AR698" s="8"/>
      <c r="AS698" s="8"/>
      <c r="AT698" s="8"/>
      <c r="AU698" s="8"/>
      <c r="AV698" s="8"/>
      <c r="AW698" s="8"/>
      <c r="AX698" s="8"/>
      <c r="AY698" s="8"/>
      <c r="AZ698" s="8"/>
      <c r="BA698" s="8"/>
      <c r="BB698" s="8"/>
      <c r="BC698" s="8"/>
      <c r="BD698" s="8"/>
      <c r="BE698" s="8"/>
      <c r="BF698" s="8"/>
      <c r="BG698" s="8"/>
      <c r="BH698" s="8"/>
      <c r="BI698" s="8"/>
      <c r="BJ698" s="8"/>
      <c r="BK698" s="8"/>
      <c r="BL698" s="8"/>
      <c r="BM698" s="8"/>
      <c r="BN698" s="8"/>
      <c r="BO698" s="8"/>
      <c r="BP698" s="8"/>
      <c r="BQ698" s="8"/>
      <c r="BR698" s="8"/>
      <c r="BS698" s="8"/>
      <c r="BT698" s="8"/>
      <c r="BU698" s="8"/>
      <c r="BV698" s="8"/>
      <c r="BW698" s="8"/>
      <c r="BX698" s="8"/>
      <c r="BY698" s="8"/>
      <c r="BZ698" s="8"/>
      <c r="CA698" s="8"/>
      <c r="CB698" s="8"/>
      <c r="CC698" s="8"/>
      <c r="CD698" s="8"/>
      <c r="CE698" s="8"/>
      <c r="CF698" s="8"/>
    </row>
    <row r="699" spans="1:84" ht="15.75" customHeight="1" x14ac:dyDescent="0.25">
      <c r="A699" s="8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27"/>
      <c r="W699" s="27"/>
      <c r="X699" s="27"/>
      <c r="Y699" s="27"/>
      <c r="Z699" s="27"/>
      <c r="AA699" s="8"/>
      <c r="AB699" s="8"/>
      <c r="AC699" s="8"/>
      <c r="AD699" s="8"/>
      <c r="AE699" s="8"/>
      <c r="AF699" s="8"/>
      <c r="AG699" s="8"/>
      <c r="AH699" s="8"/>
      <c r="AI699" s="8"/>
      <c r="AJ699" s="8"/>
      <c r="AK699" s="8"/>
      <c r="AL699" s="8"/>
      <c r="AM699" s="8"/>
      <c r="AN699" s="8"/>
      <c r="AO699" s="8"/>
      <c r="AP699" s="8"/>
      <c r="AQ699" s="8"/>
      <c r="AR699" s="8"/>
      <c r="AS699" s="8"/>
      <c r="AT699" s="8"/>
      <c r="AU699" s="8"/>
      <c r="AV699" s="8"/>
      <c r="AW699" s="8"/>
      <c r="AX699" s="8"/>
      <c r="AY699" s="8"/>
      <c r="AZ699" s="8"/>
      <c r="BA699" s="8"/>
      <c r="BB699" s="8"/>
      <c r="BC699" s="8"/>
      <c r="BD699" s="8"/>
      <c r="BE699" s="8"/>
      <c r="BF699" s="8"/>
      <c r="BG699" s="8"/>
      <c r="BH699" s="8"/>
      <c r="BI699" s="8"/>
      <c r="BJ699" s="8"/>
      <c r="BK699" s="8"/>
      <c r="BL699" s="8"/>
      <c r="BM699" s="8"/>
      <c r="BN699" s="8"/>
      <c r="BO699" s="8"/>
      <c r="BP699" s="8"/>
      <c r="BQ699" s="8"/>
      <c r="BR699" s="8"/>
      <c r="BS699" s="8"/>
      <c r="BT699" s="8"/>
      <c r="BU699" s="8"/>
      <c r="BV699" s="8"/>
      <c r="BW699" s="8"/>
      <c r="BX699" s="8"/>
      <c r="BY699" s="8"/>
      <c r="BZ699" s="8"/>
      <c r="CA699" s="8"/>
      <c r="CB699" s="8"/>
      <c r="CC699" s="8"/>
      <c r="CD699" s="8"/>
      <c r="CE699" s="8"/>
      <c r="CF699" s="8"/>
    </row>
    <row r="700" spans="1:84" ht="15.75" customHeight="1" x14ac:dyDescent="0.25">
      <c r="A700" s="8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27"/>
      <c r="W700" s="27"/>
      <c r="X700" s="27"/>
      <c r="Y700" s="27"/>
      <c r="Z700" s="27"/>
      <c r="AA700" s="8"/>
      <c r="AB700" s="8"/>
      <c r="AC700" s="8"/>
      <c r="AD700" s="8"/>
      <c r="AE700" s="8"/>
      <c r="AF700" s="8"/>
      <c r="AG700" s="8"/>
      <c r="AH700" s="8"/>
      <c r="AI700" s="8"/>
      <c r="AJ700" s="8"/>
      <c r="AK700" s="8"/>
      <c r="AL700" s="8"/>
      <c r="AM700" s="8"/>
      <c r="AN700" s="8"/>
      <c r="AO700" s="8"/>
      <c r="AP700" s="8"/>
      <c r="AQ700" s="8"/>
      <c r="AR700" s="8"/>
      <c r="AS700" s="8"/>
      <c r="AT700" s="8"/>
      <c r="AU700" s="8"/>
      <c r="AV700" s="8"/>
      <c r="AW700" s="8"/>
      <c r="AX700" s="8"/>
      <c r="AY700" s="8"/>
      <c r="AZ700" s="8"/>
      <c r="BA700" s="8"/>
      <c r="BB700" s="8"/>
      <c r="BC700" s="8"/>
      <c r="BD700" s="8"/>
      <c r="BE700" s="8"/>
      <c r="BF700" s="8"/>
      <c r="BG700" s="8"/>
      <c r="BH700" s="8"/>
      <c r="BI700" s="8"/>
      <c r="BJ700" s="8"/>
      <c r="BK700" s="8"/>
      <c r="BL700" s="8"/>
      <c r="BM700" s="8"/>
      <c r="BN700" s="8"/>
      <c r="BO700" s="8"/>
      <c r="BP700" s="8"/>
      <c r="BQ700" s="8"/>
      <c r="BR700" s="8"/>
      <c r="BS700" s="8"/>
      <c r="BT700" s="8"/>
      <c r="BU700" s="8"/>
      <c r="BV700" s="8"/>
      <c r="BW700" s="8"/>
      <c r="BX700" s="8"/>
      <c r="BY700" s="8"/>
      <c r="BZ700" s="8"/>
      <c r="CA700" s="8"/>
      <c r="CB700" s="8"/>
      <c r="CC700" s="8"/>
      <c r="CD700" s="8"/>
      <c r="CE700" s="8"/>
      <c r="CF700" s="8"/>
    </row>
    <row r="701" spans="1:84" ht="15.75" customHeight="1" x14ac:dyDescent="0.25">
      <c r="A701" s="8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27"/>
      <c r="W701" s="27"/>
      <c r="X701" s="27"/>
      <c r="Y701" s="27"/>
      <c r="Z701" s="27"/>
      <c r="AA701" s="8"/>
      <c r="AB701" s="8"/>
      <c r="AC701" s="8"/>
      <c r="AD701" s="8"/>
      <c r="AE701" s="8"/>
      <c r="AF701" s="8"/>
      <c r="AG701" s="8"/>
      <c r="AH701" s="8"/>
      <c r="AI701" s="8"/>
      <c r="AJ701" s="8"/>
      <c r="AK701" s="8"/>
      <c r="AL701" s="8"/>
      <c r="AM701" s="8"/>
      <c r="AN701" s="8"/>
      <c r="AO701" s="8"/>
      <c r="AP701" s="8"/>
      <c r="AQ701" s="8"/>
      <c r="AR701" s="8"/>
      <c r="AS701" s="8"/>
      <c r="AT701" s="8"/>
      <c r="AU701" s="8"/>
      <c r="AV701" s="8"/>
      <c r="AW701" s="8"/>
      <c r="AX701" s="8"/>
      <c r="AY701" s="8"/>
      <c r="AZ701" s="8"/>
      <c r="BA701" s="8"/>
      <c r="BB701" s="8"/>
      <c r="BC701" s="8"/>
      <c r="BD701" s="8"/>
      <c r="BE701" s="8"/>
      <c r="BF701" s="8"/>
      <c r="BG701" s="8"/>
      <c r="BH701" s="8"/>
      <c r="BI701" s="8"/>
      <c r="BJ701" s="8"/>
      <c r="BK701" s="8"/>
      <c r="BL701" s="8"/>
      <c r="BM701" s="8"/>
      <c r="BN701" s="8"/>
      <c r="BO701" s="8"/>
      <c r="BP701" s="8"/>
      <c r="BQ701" s="8"/>
      <c r="BR701" s="8"/>
      <c r="BS701" s="8"/>
      <c r="BT701" s="8"/>
      <c r="BU701" s="8"/>
      <c r="BV701" s="8"/>
      <c r="BW701" s="8"/>
      <c r="BX701" s="8"/>
      <c r="BY701" s="8"/>
      <c r="BZ701" s="8"/>
      <c r="CA701" s="8"/>
      <c r="CB701" s="8"/>
      <c r="CC701" s="8"/>
      <c r="CD701" s="8"/>
      <c r="CE701" s="8"/>
      <c r="CF701" s="8"/>
    </row>
    <row r="702" spans="1:84" ht="15.75" customHeight="1" x14ac:dyDescent="0.25">
      <c r="A702" s="8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27"/>
      <c r="W702" s="27"/>
      <c r="X702" s="27"/>
      <c r="Y702" s="27"/>
      <c r="Z702" s="27"/>
      <c r="AA702" s="8"/>
      <c r="AB702" s="8"/>
      <c r="AC702" s="8"/>
      <c r="AD702" s="8"/>
      <c r="AE702" s="8"/>
      <c r="AF702" s="8"/>
      <c r="AG702" s="8"/>
      <c r="AH702" s="8"/>
      <c r="AI702" s="8"/>
      <c r="AJ702" s="8"/>
      <c r="AK702" s="8"/>
      <c r="AL702" s="8"/>
      <c r="AM702" s="8"/>
      <c r="AN702" s="8"/>
      <c r="AO702" s="8"/>
      <c r="AP702" s="8"/>
      <c r="AQ702" s="8"/>
      <c r="AR702" s="8"/>
      <c r="AS702" s="8"/>
      <c r="AT702" s="8"/>
      <c r="AU702" s="8"/>
      <c r="AV702" s="8"/>
      <c r="AW702" s="8"/>
      <c r="AX702" s="8"/>
      <c r="AY702" s="8"/>
      <c r="AZ702" s="8"/>
      <c r="BA702" s="8"/>
      <c r="BB702" s="8"/>
      <c r="BC702" s="8"/>
      <c r="BD702" s="8"/>
      <c r="BE702" s="8"/>
      <c r="BF702" s="8"/>
      <c r="BG702" s="8"/>
      <c r="BH702" s="8"/>
      <c r="BI702" s="8"/>
      <c r="BJ702" s="8"/>
      <c r="BK702" s="8"/>
      <c r="BL702" s="8"/>
      <c r="BM702" s="8"/>
      <c r="BN702" s="8"/>
      <c r="BO702" s="8"/>
      <c r="BP702" s="8"/>
      <c r="BQ702" s="8"/>
      <c r="BR702" s="8"/>
      <c r="BS702" s="8"/>
      <c r="BT702" s="8"/>
      <c r="BU702" s="8"/>
      <c r="BV702" s="8"/>
      <c r="BW702" s="8"/>
      <c r="BX702" s="8"/>
      <c r="BY702" s="8"/>
      <c r="BZ702" s="8"/>
      <c r="CA702" s="8"/>
      <c r="CB702" s="8"/>
      <c r="CC702" s="8"/>
      <c r="CD702" s="8"/>
      <c r="CE702" s="8"/>
      <c r="CF702" s="8"/>
    </row>
    <row r="703" spans="1:84" ht="15.75" customHeight="1" x14ac:dyDescent="0.25">
      <c r="A703" s="8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27"/>
      <c r="W703" s="27"/>
      <c r="X703" s="27"/>
      <c r="Y703" s="27"/>
      <c r="Z703" s="27"/>
      <c r="AA703" s="8"/>
      <c r="AB703" s="8"/>
      <c r="AC703" s="8"/>
      <c r="AD703" s="8"/>
      <c r="AE703" s="8"/>
      <c r="AF703" s="8"/>
      <c r="AG703" s="8"/>
      <c r="AH703" s="8"/>
      <c r="AI703" s="8"/>
      <c r="AJ703" s="8"/>
      <c r="AK703" s="8"/>
      <c r="AL703" s="8"/>
      <c r="AM703" s="8"/>
      <c r="AN703" s="8"/>
      <c r="AO703" s="8"/>
      <c r="AP703" s="8"/>
      <c r="AQ703" s="8"/>
      <c r="AR703" s="8"/>
      <c r="AS703" s="8"/>
      <c r="AT703" s="8"/>
      <c r="AU703" s="8"/>
      <c r="AV703" s="8"/>
      <c r="AW703" s="8"/>
      <c r="AX703" s="8"/>
      <c r="AY703" s="8"/>
      <c r="AZ703" s="8"/>
      <c r="BA703" s="8"/>
      <c r="BB703" s="8"/>
      <c r="BC703" s="8"/>
      <c r="BD703" s="8"/>
      <c r="BE703" s="8"/>
      <c r="BF703" s="8"/>
      <c r="BG703" s="8"/>
      <c r="BH703" s="8"/>
      <c r="BI703" s="8"/>
      <c r="BJ703" s="8"/>
      <c r="BK703" s="8"/>
      <c r="BL703" s="8"/>
      <c r="BM703" s="8"/>
      <c r="BN703" s="8"/>
      <c r="BO703" s="8"/>
      <c r="BP703" s="8"/>
      <c r="BQ703" s="8"/>
      <c r="BR703" s="8"/>
      <c r="BS703" s="8"/>
      <c r="BT703" s="8"/>
      <c r="BU703" s="8"/>
      <c r="BV703" s="8"/>
      <c r="BW703" s="8"/>
      <c r="BX703" s="8"/>
      <c r="BY703" s="8"/>
      <c r="BZ703" s="8"/>
      <c r="CA703" s="8"/>
      <c r="CB703" s="8"/>
      <c r="CC703" s="8"/>
      <c r="CD703" s="8"/>
      <c r="CE703" s="8"/>
      <c r="CF703" s="8"/>
    </row>
    <row r="704" spans="1:84" ht="15.75" customHeight="1" x14ac:dyDescent="0.25">
      <c r="A704" s="8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27"/>
      <c r="W704" s="27"/>
      <c r="X704" s="27"/>
      <c r="Y704" s="27"/>
      <c r="Z704" s="27"/>
      <c r="AA704" s="8"/>
      <c r="AB704" s="8"/>
      <c r="AC704" s="8"/>
      <c r="AD704" s="8"/>
      <c r="AE704" s="8"/>
      <c r="AF704" s="8"/>
      <c r="AG704" s="8"/>
      <c r="AH704" s="8"/>
      <c r="AI704" s="8"/>
      <c r="AJ704" s="8"/>
      <c r="AK704" s="8"/>
      <c r="AL704" s="8"/>
      <c r="AM704" s="8"/>
      <c r="AN704" s="8"/>
      <c r="AO704" s="8"/>
      <c r="AP704" s="8"/>
      <c r="AQ704" s="8"/>
      <c r="AR704" s="8"/>
      <c r="AS704" s="8"/>
      <c r="AT704" s="8"/>
      <c r="AU704" s="8"/>
      <c r="AV704" s="8"/>
      <c r="AW704" s="8"/>
      <c r="AX704" s="8"/>
      <c r="AY704" s="8"/>
      <c r="AZ704" s="8"/>
      <c r="BA704" s="8"/>
      <c r="BB704" s="8"/>
      <c r="BC704" s="8"/>
      <c r="BD704" s="8"/>
      <c r="BE704" s="8"/>
      <c r="BF704" s="8"/>
      <c r="BG704" s="8"/>
      <c r="BH704" s="8"/>
      <c r="BI704" s="8"/>
      <c r="BJ704" s="8"/>
      <c r="BK704" s="8"/>
      <c r="BL704" s="8"/>
      <c r="BM704" s="8"/>
      <c r="BN704" s="8"/>
      <c r="BO704" s="8"/>
      <c r="BP704" s="8"/>
      <c r="BQ704" s="8"/>
      <c r="BR704" s="8"/>
      <c r="BS704" s="8"/>
      <c r="BT704" s="8"/>
      <c r="BU704" s="8"/>
      <c r="BV704" s="8"/>
      <c r="BW704" s="8"/>
      <c r="BX704" s="8"/>
      <c r="BY704" s="8"/>
      <c r="BZ704" s="8"/>
      <c r="CA704" s="8"/>
      <c r="CB704" s="8"/>
      <c r="CC704" s="8"/>
      <c r="CD704" s="8"/>
      <c r="CE704" s="8"/>
      <c r="CF704" s="8"/>
    </row>
    <row r="705" spans="1:84" ht="15.75" customHeight="1" x14ac:dyDescent="0.25">
      <c r="A705" s="8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27"/>
      <c r="W705" s="27"/>
      <c r="X705" s="27"/>
      <c r="Y705" s="27"/>
      <c r="Z705" s="27"/>
      <c r="AA705" s="8"/>
      <c r="AB705" s="8"/>
      <c r="AC705" s="8"/>
      <c r="AD705" s="8"/>
      <c r="AE705" s="8"/>
      <c r="AF705" s="8"/>
      <c r="AG705" s="8"/>
      <c r="AH705" s="8"/>
      <c r="AI705" s="8"/>
      <c r="AJ705" s="8"/>
      <c r="AK705" s="8"/>
      <c r="AL705" s="8"/>
      <c r="AM705" s="8"/>
      <c r="AN705" s="8"/>
      <c r="AO705" s="8"/>
      <c r="AP705" s="8"/>
      <c r="AQ705" s="8"/>
      <c r="AR705" s="8"/>
      <c r="AS705" s="8"/>
      <c r="AT705" s="8"/>
      <c r="AU705" s="8"/>
      <c r="AV705" s="8"/>
      <c r="AW705" s="8"/>
      <c r="AX705" s="8"/>
      <c r="AY705" s="8"/>
      <c r="AZ705" s="8"/>
      <c r="BA705" s="8"/>
      <c r="BB705" s="8"/>
      <c r="BC705" s="8"/>
      <c r="BD705" s="8"/>
      <c r="BE705" s="8"/>
      <c r="BF705" s="8"/>
      <c r="BG705" s="8"/>
      <c r="BH705" s="8"/>
      <c r="BI705" s="8"/>
      <c r="BJ705" s="8"/>
      <c r="BK705" s="8"/>
      <c r="BL705" s="8"/>
      <c r="BM705" s="8"/>
      <c r="BN705" s="8"/>
      <c r="BO705" s="8"/>
      <c r="BP705" s="8"/>
      <c r="BQ705" s="8"/>
      <c r="BR705" s="8"/>
      <c r="BS705" s="8"/>
      <c r="BT705" s="8"/>
      <c r="BU705" s="8"/>
      <c r="BV705" s="8"/>
      <c r="BW705" s="8"/>
      <c r="BX705" s="8"/>
      <c r="BY705" s="8"/>
      <c r="BZ705" s="8"/>
      <c r="CA705" s="8"/>
      <c r="CB705" s="8"/>
      <c r="CC705" s="8"/>
      <c r="CD705" s="8"/>
      <c r="CE705" s="8"/>
      <c r="CF705" s="8"/>
    </row>
    <row r="706" spans="1:84" ht="15.75" customHeight="1" x14ac:dyDescent="0.25">
      <c r="A706" s="8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27"/>
      <c r="W706" s="27"/>
      <c r="X706" s="27"/>
      <c r="Y706" s="27"/>
      <c r="Z706" s="27"/>
      <c r="AA706" s="8"/>
      <c r="AB706" s="8"/>
      <c r="AC706" s="8"/>
      <c r="AD706" s="8"/>
      <c r="AE706" s="8"/>
      <c r="AF706" s="8"/>
      <c r="AG706" s="8"/>
      <c r="AH706" s="8"/>
      <c r="AI706" s="8"/>
      <c r="AJ706" s="8"/>
      <c r="AK706" s="8"/>
      <c r="AL706" s="8"/>
      <c r="AM706" s="8"/>
      <c r="AN706" s="8"/>
      <c r="AO706" s="8"/>
      <c r="AP706" s="8"/>
      <c r="AQ706" s="8"/>
      <c r="AR706" s="8"/>
      <c r="AS706" s="8"/>
      <c r="AT706" s="8"/>
      <c r="AU706" s="8"/>
      <c r="AV706" s="8"/>
      <c r="AW706" s="8"/>
      <c r="AX706" s="8"/>
      <c r="AY706" s="8"/>
      <c r="AZ706" s="8"/>
      <c r="BA706" s="8"/>
      <c r="BB706" s="8"/>
      <c r="BC706" s="8"/>
      <c r="BD706" s="8"/>
      <c r="BE706" s="8"/>
      <c r="BF706" s="8"/>
      <c r="BG706" s="8"/>
      <c r="BH706" s="8"/>
      <c r="BI706" s="8"/>
      <c r="BJ706" s="8"/>
      <c r="BK706" s="8"/>
      <c r="BL706" s="8"/>
      <c r="BM706" s="8"/>
      <c r="BN706" s="8"/>
      <c r="BO706" s="8"/>
      <c r="BP706" s="8"/>
      <c r="BQ706" s="8"/>
      <c r="BR706" s="8"/>
      <c r="BS706" s="8"/>
      <c r="BT706" s="8"/>
      <c r="BU706" s="8"/>
      <c r="BV706" s="8"/>
      <c r="BW706" s="8"/>
      <c r="BX706" s="8"/>
      <c r="BY706" s="8"/>
      <c r="BZ706" s="8"/>
      <c r="CA706" s="8"/>
      <c r="CB706" s="8"/>
      <c r="CC706" s="8"/>
      <c r="CD706" s="8"/>
      <c r="CE706" s="8"/>
      <c r="CF706" s="8"/>
    </row>
    <row r="707" spans="1:84" ht="15.75" customHeight="1" x14ac:dyDescent="0.25">
      <c r="A707" s="8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27"/>
      <c r="W707" s="27"/>
      <c r="X707" s="27"/>
      <c r="Y707" s="27"/>
      <c r="Z707" s="27"/>
      <c r="AA707" s="8"/>
      <c r="AB707" s="8"/>
      <c r="AC707" s="8"/>
      <c r="AD707" s="8"/>
      <c r="AE707" s="8"/>
      <c r="AF707" s="8"/>
      <c r="AG707" s="8"/>
      <c r="AH707" s="8"/>
      <c r="AI707" s="8"/>
      <c r="AJ707" s="8"/>
      <c r="AK707" s="8"/>
      <c r="AL707" s="8"/>
      <c r="AM707" s="8"/>
      <c r="AN707" s="8"/>
      <c r="AO707" s="8"/>
      <c r="AP707" s="8"/>
      <c r="AQ707" s="8"/>
      <c r="AR707" s="8"/>
      <c r="AS707" s="8"/>
      <c r="AT707" s="8"/>
      <c r="AU707" s="8"/>
      <c r="AV707" s="8"/>
      <c r="AW707" s="8"/>
      <c r="AX707" s="8"/>
      <c r="AY707" s="8"/>
      <c r="AZ707" s="8"/>
      <c r="BA707" s="8"/>
      <c r="BB707" s="8"/>
      <c r="BC707" s="8"/>
      <c r="BD707" s="8"/>
      <c r="BE707" s="8"/>
      <c r="BF707" s="8"/>
      <c r="BG707" s="8"/>
      <c r="BH707" s="8"/>
      <c r="BI707" s="8"/>
      <c r="BJ707" s="8"/>
      <c r="BK707" s="8"/>
      <c r="BL707" s="8"/>
      <c r="BM707" s="8"/>
      <c r="BN707" s="8"/>
      <c r="BO707" s="8"/>
      <c r="BP707" s="8"/>
      <c r="BQ707" s="8"/>
      <c r="BR707" s="8"/>
      <c r="BS707" s="8"/>
      <c r="BT707" s="8"/>
      <c r="BU707" s="8"/>
      <c r="BV707" s="8"/>
      <c r="BW707" s="8"/>
      <c r="BX707" s="8"/>
      <c r="BY707" s="8"/>
      <c r="BZ707" s="8"/>
      <c r="CA707" s="8"/>
      <c r="CB707" s="8"/>
      <c r="CC707" s="8"/>
      <c r="CD707" s="8"/>
      <c r="CE707" s="8"/>
      <c r="CF707" s="8"/>
    </row>
    <row r="708" spans="1:84" ht="15.75" customHeight="1" x14ac:dyDescent="0.25">
      <c r="A708" s="8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27"/>
      <c r="W708" s="27"/>
      <c r="X708" s="27"/>
      <c r="Y708" s="27"/>
      <c r="Z708" s="27"/>
      <c r="AA708" s="8"/>
      <c r="AB708" s="8"/>
      <c r="AC708" s="8"/>
      <c r="AD708" s="8"/>
      <c r="AE708" s="8"/>
      <c r="AF708" s="8"/>
      <c r="AG708" s="8"/>
      <c r="AH708" s="8"/>
      <c r="AI708" s="8"/>
      <c r="AJ708" s="8"/>
      <c r="AK708" s="8"/>
      <c r="AL708" s="8"/>
      <c r="AM708" s="8"/>
      <c r="AN708" s="8"/>
      <c r="AO708" s="8"/>
      <c r="AP708" s="8"/>
      <c r="AQ708" s="8"/>
      <c r="AR708" s="8"/>
      <c r="AS708" s="8"/>
      <c r="AT708" s="8"/>
      <c r="AU708" s="8"/>
      <c r="AV708" s="8"/>
      <c r="AW708" s="8"/>
      <c r="AX708" s="8"/>
      <c r="AY708" s="8"/>
      <c r="AZ708" s="8"/>
      <c r="BA708" s="8"/>
      <c r="BB708" s="8"/>
      <c r="BC708" s="8"/>
      <c r="BD708" s="8"/>
      <c r="BE708" s="8"/>
      <c r="BF708" s="8"/>
      <c r="BG708" s="8"/>
      <c r="BH708" s="8"/>
      <c r="BI708" s="8"/>
      <c r="BJ708" s="8"/>
      <c r="BK708" s="8"/>
      <c r="BL708" s="8"/>
      <c r="BM708" s="8"/>
      <c r="BN708" s="8"/>
      <c r="BO708" s="8"/>
      <c r="BP708" s="8"/>
      <c r="BQ708" s="8"/>
      <c r="BR708" s="8"/>
      <c r="BS708" s="8"/>
      <c r="BT708" s="8"/>
      <c r="BU708" s="8"/>
      <c r="BV708" s="8"/>
      <c r="BW708" s="8"/>
      <c r="BX708" s="8"/>
      <c r="BY708" s="8"/>
      <c r="BZ708" s="8"/>
      <c r="CA708" s="8"/>
      <c r="CB708" s="8"/>
      <c r="CC708" s="8"/>
      <c r="CD708" s="8"/>
      <c r="CE708" s="8"/>
      <c r="CF708" s="8"/>
    </row>
    <row r="709" spans="1:84" ht="15.75" customHeight="1" x14ac:dyDescent="0.25">
      <c r="A709" s="8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  <c r="V709" s="27"/>
      <c r="W709" s="27"/>
      <c r="X709" s="27"/>
      <c r="Y709" s="27"/>
      <c r="Z709" s="27"/>
      <c r="AA709" s="8"/>
      <c r="AB709" s="8"/>
      <c r="AC709" s="8"/>
      <c r="AD709" s="8"/>
      <c r="AE709" s="8"/>
      <c r="AF709" s="8"/>
      <c r="AG709" s="8"/>
      <c r="AH709" s="8"/>
      <c r="AI709" s="8"/>
      <c r="AJ709" s="8"/>
      <c r="AK709" s="8"/>
      <c r="AL709" s="8"/>
      <c r="AM709" s="8"/>
      <c r="AN709" s="8"/>
      <c r="AO709" s="8"/>
      <c r="AP709" s="8"/>
      <c r="AQ709" s="8"/>
      <c r="AR709" s="8"/>
      <c r="AS709" s="8"/>
      <c r="AT709" s="8"/>
      <c r="AU709" s="8"/>
      <c r="AV709" s="8"/>
      <c r="AW709" s="8"/>
      <c r="AX709" s="8"/>
      <c r="AY709" s="8"/>
      <c r="AZ709" s="8"/>
      <c r="BA709" s="8"/>
      <c r="BB709" s="8"/>
      <c r="BC709" s="8"/>
      <c r="BD709" s="8"/>
      <c r="BE709" s="8"/>
      <c r="BF709" s="8"/>
      <c r="BG709" s="8"/>
      <c r="BH709" s="8"/>
      <c r="BI709" s="8"/>
      <c r="BJ709" s="8"/>
      <c r="BK709" s="8"/>
      <c r="BL709" s="8"/>
      <c r="BM709" s="8"/>
      <c r="BN709" s="8"/>
      <c r="BO709" s="8"/>
      <c r="BP709" s="8"/>
      <c r="BQ709" s="8"/>
      <c r="BR709" s="8"/>
      <c r="BS709" s="8"/>
      <c r="BT709" s="8"/>
      <c r="BU709" s="8"/>
      <c r="BV709" s="8"/>
      <c r="BW709" s="8"/>
      <c r="BX709" s="8"/>
      <c r="BY709" s="8"/>
      <c r="BZ709" s="8"/>
      <c r="CA709" s="8"/>
      <c r="CB709" s="8"/>
      <c r="CC709" s="8"/>
      <c r="CD709" s="8"/>
      <c r="CE709" s="8"/>
      <c r="CF709" s="8"/>
    </row>
    <row r="710" spans="1:84" ht="15.75" customHeight="1" x14ac:dyDescent="0.25">
      <c r="A710" s="8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27"/>
      <c r="W710" s="27"/>
      <c r="X710" s="27"/>
      <c r="Y710" s="27"/>
      <c r="Z710" s="27"/>
      <c r="AA710" s="8"/>
      <c r="AB710" s="8"/>
      <c r="AC710" s="8"/>
      <c r="AD710" s="8"/>
      <c r="AE710" s="8"/>
      <c r="AF710" s="8"/>
      <c r="AG710" s="8"/>
      <c r="AH710" s="8"/>
      <c r="AI710" s="8"/>
      <c r="AJ710" s="8"/>
      <c r="AK710" s="8"/>
      <c r="AL710" s="8"/>
      <c r="AM710" s="8"/>
      <c r="AN710" s="8"/>
      <c r="AO710" s="8"/>
      <c r="AP710" s="8"/>
      <c r="AQ710" s="8"/>
      <c r="AR710" s="8"/>
      <c r="AS710" s="8"/>
      <c r="AT710" s="8"/>
      <c r="AU710" s="8"/>
      <c r="AV710" s="8"/>
      <c r="AW710" s="8"/>
      <c r="AX710" s="8"/>
      <c r="AY710" s="8"/>
      <c r="AZ710" s="8"/>
      <c r="BA710" s="8"/>
      <c r="BB710" s="8"/>
      <c r="BC710" s="8"/>
      <c r="BD710" s="8"/>
      <c r="BE710" s="8"/>
      <c r="BF710" s="8"/>
      <c r="BG710" s="8"/>
      <c r="BH710" s="8"/>
      <c r="BI710" s="8"/>
      <c r="BJ710" s="8"/>
      <c r="BK710" s="8"/>
      <c r="BL710" s="8"/>
      <c r="BM710" s="8"/>
      <c r="BN710" s="8"/>
      <c r="BO710" s="8"/>
      <c r="BP710" s="8"/>
      <c r="BQ710" s="8"/>
      <c r="BR710" s="8"/>
      <c r="BS710" s="8"/>
      <c r="BT710" s="8"/>
      <c r="BU710" s="8"/>
      <c r="BV710" s="8"/>
      <c r="BW710" s="8"/>
      <c r="BX710" s="8"/>
      <c r="BY710" s="8"/>
      <c r="BZ710" s="8"/>
      <c r="CA710" s="8"/>
      <c r="CB710" s="8"/>
      <c r="CC710" s="8"/>
      <c r="CD710" s="8"/>
      <c r="CE710" s="8"/>
      <c r="CF710" s="8"/>
    </row>
    <row r="711" spans="1:84" ht="15.75" customHeight="1" x14ac:dyDescent="0.25">
      <c r="A711" s="8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27"/>
      <c r="W711" s="27"/>
      <c r="X711" s="27"/>
      <c r="Y711" s="27"/>
      <c r="Z711" s="27"/>
      <c r="AA711" s="8"/>
      <c r="AB711" s="8"/>
      <c r="AC711" s="8"/>
      <c r="AD711" s="8"/>
      <c r="AE711" s="8"/>
      <c r="AF711" s="8"/>
      <c r="AG711" s="8"/>
      <c r="AH711" s="8"/>
      <c r="AI711" s="8"/>
      <c r="AJ711" s="8"/>
      <c r="AK711" s="8"/>
      <c r="AL711" s="8"/>
      <c r="AM711" s="8"/>
      <c r="AN711" s="8"/>
      <c r="AO711" s="8"/>
      <c r="AP711" s="8"/>
      <c r="AQ711" s="8"/>
      <c r="AR711" s="8"/>
      <c r="AS711" s="8"/>
      <c r="AT711" s="8"/>
      <c r="AU711" s="8"/>
      <c r="AV711" s="8"/>
      <c r="AW711" s="8"/>
      <c r="AX711" s="8"/>
      <c r="AY711" s="8"/>
      <c r="AZ711" s="8"/>
      <c r="BA711" s="8"/>
      <c r="BB711" s="8"/>
      <c r="BC711" s="8"/>
      <c r="BD711" s="8"/>
      <c r="BE711" s="8"/>
      <c r="BF711" s="8"/>
      <c r="BG711" s="8"/>
      <c r="BH711" s="8"/>
      <c r="BI711" s="8"/>
      <c r="BJ711" s="8"/>
      <c r="BK711" s="8"/>
      <c r="BL711" s="8"/>
      <c r="BM711" s="8"/>
      <c r="BN711" s="8"/>
      <c r="BO711" s="8"/>
      <c r="BP711" s="8"/>
      <c r="BQ711" s="8"/>
      <c r="BR711" s="8"/>
      <c r="BS711" s="8"/>
      <c r="BT711" s="8"/>
      <c r="BU711" s="8"/>
      <c r="BV711" s="8"/>
      <c r="BW711" s="8"/>
      <c r="BX711" s="8"/>
      <c r="BY711" s="8"/>
      <c r="BZ711" s="8"/>
      <c r="CA711" s="8"/>
      <c r="CB711" s="8"/>
      <c r="CC711" s="8"/>
      <c r="CD711" s="8"/>
      <c r="CE711" s="8"/>
      <c r="CF711" s="8"/>
    </row>
    <row r="712" spans="1:84" ht="15.75" customHeight="1" x14ac:dyDescent="0.25">
      <c r="A712" s="8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27"/>
      <c r="W712" s="27"/>
      <c r="X712" s="27"/>
      <c r="Y712" s="27"/>
      <c r="Z712" s="27"/>
      <c r="AA712" s="8"/>
      <c r="AB712" s="8"/>
      <c r="AC712" s="8"/>
      <c r="AD712" s="8"/>
      <c r="AE712" s="8"/>
      <c r="AF712" s="8"/>
      <c r="AG712" s="8"/>
      <c r="AH712" s="8"/>
      <c r="AI712" s="8"/>
      <c r="AJ712" s="8"/>
      <c r="AK712" s="8"/>
      <c r="AL712" s="8"/>
      <c r="AM712" s="8"/>
      <c r="AN712" s="8"/>
      <c r="AO712" s="8"/>
      <c r="AP712" s="8"/>
      <c r="AQ712" s="8"/>
      <c r="AR712" s="8"/>
      <c r="AS712" s="8"/>
      <c r="AT712" s="8"/>
      <c r="AU712" s="8"/>
      <c r="AV712" s="8"/>
      <c r="AW712" s="8"/>
      <c r="AX712" s="8"/>
      <c r="AY712" s="8"/>
      <c r="AZ712" s="8"/>
      <c r="BA712" s="8"/>
      <c r="BB712" s="8"/>
      <c r="BC712" s="8"/>
      <c r="BD712" s="8"/>
      <c r="BE712" s="8"/>
      <c r="BF712" s="8"/>
      <c r="BG712" s="8"/>
      <c r="BH712" s="8"/>
      <c r="BI712" s="8"/>
      <c r="BJ712" s="8"/>
      <c r="BK712" s="8"/>
      <c r="BL712" s="8"/>
      <c r="BM712" s="8"/>
      <c r="BN712" s="8"/>
      <c r="BO712" s="8"/>
      <c r="BP712" s="8"/>
      <c r="BQ712" s="8"/>
      <c r="BR712" s="8"/>
      <c r="BS712" s="8"/>
      <c r="BT712" s="8"/>
      <c r="BU712" s="8"/>
      <c r="BV712" s="8"/>
      <c r="BW712" s="8"/>
      <c r="BX712" s="8"/>
      <c r="BY712" s="8"/>
      <c r="BZ712" s="8"/>
      <c r="CA712" s="8"/>
      <c r="CB712" s="8"/>
      <c r="CC712" s="8"/>
      <c r="CD712" s="8"/>
      <c r="CE712" s="8"/>
      <c r="CF712" s="8"/>
    </row>
    <row r="713" spans="1:84" ht="15.75" customHeight="1" x14ac:dyDescent="0.25">
      <c r="A713" s="8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27"/>
      <c r="W713" s="27"/>
      <c r="X713" s="27"/>
      <c r="Y713" s="27"/>
      <c r="Z713" s="27"/>
      <c r="AA713" s="8"/>
      <c r="AB713" s="8"/>
      <c r="AC713" s="8"/>
      <c r="AD713" s="8"/>
      <c r="AE713" s="8"/>
      <c r="AF713" s="8"/>
      <c r="AG713" s="8"/>
      <c r="AH713" s="8"/>
      <c r="AI713" s="8"/>
      <c r="AJ713" s="8"/>
      <c r="AK713" s="8"/>
      <c r="AL713" s="8"/>
      <c r="AM713" s="8"/>
      <c r="AN713" s="8"/>
      <c r="AO713" s="8"/>
      <c r="AP713" s="8"/>
      <c r="AQ713" s="8"/>
      <c r="AR713" s="8"/>
      <c r="AS713" s="8"/>
      <c r="AT713" s="8"/>
      <c r="AU713" s="8"/>
      <c r="AV713" s="8"/>
      <c r="AW713" s="8"/>
      <c r="AX713" s="8"/>
      <c r="AY713" s="8"/>
      <c r="AZ713" s="8"/>
      <c r="BA713" s="8"/>
      <c r="BB713" s="8"/>
      <c r="BC713" s="8"/>
      <c r="BD713" s="8"/>
      <c r="BE713" s="8"/>
      <c r="BF713" s="8"/>
      <c r="BG713" s="8"/>
      <c r="BH713" s="8"/>
      <c r="BI713" s="8"/>
      <c r="BJ713" s="8"/>
      <c r="BK713" s="8"/>
      <c r="BL713" s="8"/>
      <c r="BM713" s="8"/>
      <c r="BN713" s="8"/>
      <c r="BO713" s="8"/>
      <c r="BP713" s="8"/>
      <c r="BQ713" s="8"/>
      <c r="BR713" s="8"/>
      <c r="BS713" s="8"/>
      <c r="BT713" s="8"/>
      <c r="BU713" s="8"/>
      <c r="BV713" s="8"/>
      <c r="BW713" s="8"/>
      <c r="BX713" s="8"/>
      <c r="BY713" s="8"/>
      <c r="BZ713" s="8"/>
      <c r="CA713" s="8"/>
      <c r="CB713" s="8"/>
      <c r="CC713" s="8"/>
      <c r="CD713" s="8"/>
      <c r="CE713" s="8"/>
      <c r="CF713" s="8"/>
    </row>
    <row r="714" spans="1:84" ht="15.75" customHeight="1" x14ac:dyDescent="0.25">
      <c r="A714" s="8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27"/>
      <c r="W714" s="27"/>
      <c r="X714" s="27"/>
      <c r="Y714" s="27"/>
      <c r="Z714" s="27"/>
      <c r="AA714" s="8"/>
      <c r="AB714" s="8"/>
      <c r="AC714" s="8"/>
      <c r="AD714" s="8"/>
      <c r="AE714" s="8"/>
      <c r="AF714" s="8"/>
      <c r="AG714" s="8"/>
      <c r="AH714" s="8"/>
      <c r="AI714" s="8"/>
      <c r="AJ714" s="8"/>
      <c r="AK714" s="8"/>
      <c r="AL714" s="8"/>
      <c r="AM714" s="8"/>
      <c r="AN714" s="8"/>
      <c r="AO714" s="8"/>
      <c r="AP714" s="8"/>
      <c r="AQ714" s="8"/>
      <c r="AR714" s="8"/>
      <c r="AS714" s="8"/>
      <c r="AT714" s="8"/>
      <c r="AU714" s="8"/>
      <c r="AV714" s="8"/>
      <c r="AW714" s="8"/>
      <c r="AX714" s="8"/>
      <c r="AY714" s="8"/>
      <c r="AZ714" s="8"/>
      <c r="BA714" s="8"/>
      <c r="BB714" s="8"/>
      <c r="BC714" s="8"/>
      <c r="BD714" s="8"/>
      <c r="BE714" s="8"/>
      <c r="BF714" s="8"/>
      <c r="BG714" s="8"/>
      <c r="BH714" s="8"/>
      <c r="BI714" s="8"/>
      <c r="BJ714" s="8"/>
      <c r="BK714" s="8"/>
      <c r="BL714" s="8"/>
      <c r="BM714" s="8"/>
      <c r="BN714" s="8"/>
      <c r="BO714" s="8"/>
      <c r="BP714" s="8"/>
      <c r="BQ714" s="8"/>
      <c r="BR714" s="8"/>
      <c r="BS714" s="8"/>
      <c r="BT714" s="8"/>
      <c r="BU714" s="8"/>
      <c r="BV714" s="8"/>
      <c r="BW714" s="8"/>
      <c r="BX714" s="8"/>
      <c r="BY714" s="8"/>
      <c r="BZ714" s="8"/>
      <c r="CA714" s="8"/>
      <c r="CB714" s="8"/>
      <c r="CC714" s="8"/>
      <c r="CD714" s="8"/>
      <c r="CE714" s="8"/>
      <c r="CF714" s="8"/>
    </row>
    <row r="715" spans="1:84" ht="15.75" customHeight="1" x14ac:dyDescent="0.25">
      <c r="A715" s="8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27"/>
      <c r="W715" s="27"/>
      <c r="X715" s="27"/>
      <c r="Y715" s="27"/>
      <c r="Z715" s="27"/>
      <c r="AA715" s="8"/>
      <c r="AB715" s="8"/>
      <c r="AC715" s="8"/>
      <c r="AD715" s="8"/>
      <c r="AE715" s="8"/>
      <c r="AF715" s="8"/>
      <c r="AG715" s="8"/>
      <c r="AH715" s="8"/>
      <c r="AI715" s="8"/>
      <c r="AJ715" s="8"/>
      <c r="AK715" s="8"/>
      <c r="AL715" s="8"/>
      <c r="AM715" s="8"/>
      <c r="AN715" s="8"/>
      <c r="AO715" s="8"/>
      <c r="AP715" s="8"/>
      <c r="AQ715" s="8"/>
      <c r="AR715" s="8"/>
      <c r="AS715" s="8"/>
      <c r="AT715" s="8"/>
      <c r="AU715" s="8"/>
      <c r="AV715" s="8"/>
      <c r="AW715" s="8"/>
      <c r="AX715" s="8"/>
      <c r="AY715" s="8"/>
      <c r="AZ715" s="8"/>
      <c r="BA715" s="8"/>
      <c r="BB715" s="8"/>
      <c r="BC715" s="8"/>
      <c r="BD715" s="8"/>
      <c r="BE715" s="8"/>
      <c r="BF715" s="8"/>
      <c r="BG715" s="8"/>
      <c r="BH715" s="8"/>
      <c r="BI715" s="8"/>
      <c r="BJ715" s="8"/>
      <c r="BK715" s="8"/>
      <c r="BL715" s="8"/>
      <c r="BM715" s="8"/>
      <c r="BN715" s="8"/>
      <c r="BO715" s="8"/>
      <c r="BP715" s="8"/>
      <c r="BQ715" s="8"/>
      <c r="BR715" s="8"/>
      <c r="BS715" s="8"/>
      <c r="BT715" s="8"/>
      <c r="BU715" s="8"/>
      <c r="BV715" s="8"/>
      <c r="BW715" s="8"/>
      <c r="BX715" s="8"/>
      <c r="BY715" s="8"/>
      <c r="BZ715" s="8"/>
      <c r="CA715" s="8"/>
      <c r="CB715" s="8"/>
      <c r="CC715" s="8"/>
      <c r="CD715" s="8"/>
      <c r="CE715" s="8"/>
      <c r="CF715" s="8"/>
    </row>
    <row r="716" spans="1:84" ht="15.75" customHeight="1" x14ac:dyDescent="0.25">
      <c r="A716" s="8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27"/>
      <c r="W716" s="27"/>
      <c r="X716" s="27"/>
      <c r="Y716" s="27"/>
      <c r="Z716" s="27"/>
      <c r="AA716" s="8"/>
      <c r="AB716" s="8"/>
      <c r="AC716" s="8"/>
      <c r="AD716" s="8"/>
      <c r="AE716" s="8"/>
      <c r="AF716" s="8"/>
      <c r="AG716" s="8"/>
      <c r="AH716" s="8"/>
      <c r="AI716" s="8"/>
      <c r="AJ716" s="8"/>
      <c r="AK716" s="8"/>
      <c r="AL716" s="8"/>
      <c r="AM716" s="8"/>
      <c r="AN716" s="8"/>
      <c r="AO716" s="8"/>
      <c r="AP716" s="8"/>
      <c r="AQ716" s="8"/>
      <c r="AR716" s="8"/>
      <c r="AS716" s="8"/>
      <c r="AT716" s="8"/>
      <c r="AU716" s="8"/>
      <c r="AV716" s="8"/>
      <c r="AW716" s="8"/>
      <c r="AX716" s="8"/>
      <c r="AY716" s="8"/>
      <c r="AZ716" s="8"/>
      <c r="BA716" s="8"/>
      <c r="BB716" s="8"/>
      <c r="BC716" s="8"/>
      <c r="BD716" s="8"/>
      <c r="BE716" s="8"/>
      <c r="BF716" s="8"/>
      <c r="BG716" s="8"/>
      <c r="BH716" s="8"/>
      <c r="BI716" s="8"/>
      <c r="BJ716" s="8"/>
      <c r="BK716" s="8"/>
      <c r="BL716" s="8"/>
      <c r="BM716" s="8"/>
      <c r="BN716" s="8"/>
      <c r="BO716" s="8"/>
      <c r="BP716" s="8"/>
      <c r="BQ716" s="8"/>
      <c r="BR716" s="8"/>
      <c r="BS716" s="8"/>
      <c r="BT716" s="8"/>
      <c r="BU716" s="8"/>
      <c r="BV716" s="8"/>
      <c r="BW716" s="8"/>
      <c r="BX716" s="8"/>
      <c r="BY716" s="8"/>
      <c r="BZ716" s="8"/>
      <c r="CA716" s="8"/>
      <c r="CB716" s="8"/>
      <c r="CC716" s="8"/>
      <c r="CD716" s="8"/>
      <c r="CE716" s="8"/>
      <c r="CF716" s="8"/>
    </row>
    <row r="717" spans="1:84" ht="15.75" customHeight="1" x14ac:dyDescent="0.25">
      <c r="A717" s="8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27"/>
      <c r="W717" s="27"/>
      <c r="X717" s="27"/>
      <c r="Y717" s="27"/>
      <c r="Z717" s="27"/>
      <c r="AA717" s="8"/>
      <c r="AB717" s="8"/>
      <c r="AC717" s="8"/>
      <c r="AD717" s="8"/>
      <c r="AE717" s="8"/>
      <c r="AF717" s="8"/>
      <c r="AG717" s="8"/>
      <c r="AH717" s="8"/>
      <c r="AI717" s="8"/>
      <c r="AJ717" s="8"/>
      <c r="AK717" s="8"/>
      <c r="AL717" s="8"/>
      <c r="AM717" s="8"/>
      <c r="AN717" s="8"/>
      <c r="AO717" s="8"/>
      <c r="AP717" s="8"/>
      <c r="AQ717" s="8"/>
      <c r="AR717" s="8"/>
      <c r="AS717" s="8"/>
      <c r="AT717" s="8"/>
      <c r="AU717" s="8"/>
      <c r="AV717" s="8"/>
      <c r="AW717" s="8"/>
      <c r="AX717" s="8"/>
      <c r="AY717" s="8"/>
      <c r="AZ717" s="8"/>
      <c r="BA717" s="8"/>
      <c r="BB717" s="8"/>
      <c r="BC717" s="8"/>
      <c r="BD717" s="8"/>
      <c r="BE717" s="8"/>
      <c r="BF717" s="8"/>
      <c r="BG717" s="8"/>
      <c r="BH717" s="8"/>
      <c r="BI717" s="8"/>
      <c r="BJ717" s="8"/>
      <c r="BK717" s="8"/>
      <c r="BL717" s="8"/>
      <c r="BM717" s="8"/>
      <c r="BN717" s="8"/>
      <c r="BO717" s="8"/>
      <c r="BP717" s="8"/>
      <c r="BQ717" s="8"/>
      <c r="BR717" s="8"/>
      <c r="BS717" s="8"/>
      <c r="BT717" s="8"/>
      <c r="BU717" s="8"/>
      <c r="BV717" s="8"/>
      <c r="BW717" s="8"/>
      <c r="BX717" s="8"/>
      <c r="BY717" s="8"/>
      <c r="BZ717" s="8"/>
      <c r="CA717" s="8"/>
      <c r="CB717" s="8"/>
      <c r="CC717" s="8"/>
      <c r="CD717" s="8"/>
      <c r="CE717" s="8"/>
      <c r="CF717" s="8"/>
    </row>
    <row r="718" spans="1:84" ht="15.75" customHeight="1" x14ac:dyDescent="0.25">
      <c r="A718" s="8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27"/>
      <c r="W718" s="27"/>
      <c r="X718" s="27"/>
      <c r="Y718" s="27"/>
      <c r="Z718" s="27"/>
      <c r="AA718" s="8"/>
      <c r="AB718" s="8"/>
      <c r="AC718" s="8"/>
      <c r="AD718" s="8"/>
      <c r="AE718" s="8"/>
      <c r="AF718" s="8"/>
      <c r="AG718" s="8"/>
      <c r="AH718" s="8"/>
      <c r="AI718" s="8"/>
      <c r="AJ718" s="8"/>
      <c r="AK718" s="8"/>
      <c r="AL718" s="8"/>
      <c r="AM718" s="8"/>
      <c r="AN718" s="8"/>
      <c r="AO718" s="8"/>
      <c r="AP718" s="8"/>
      <c r="AQ718" s="8"/>
      <c r="AR718" s="8"/>
      <c r="AS718" s="8"/>
      <c r="AT718" s="8"/>
      <c r="AU718" s="8"/>
      <c r="AV718" s="8"/>
      <c r="AW718" s="8"/>
      <c r="AX718" s="8"/>
      <c r="AY718" s="8"/>
      <c r="AZ718" s="8"/>
      <c r="BA718" s="8"/>
      <c r="BB718" s="8"/>
      <c r="BC718" s="8"/>
      <c r="BD718" s="8"/>
      <c r="BE718" s="8"/>
      <c r="BF718" s="8"/>
      <c r="BG718" s="8"/>
      <c r="BH718" s="8"/>
      <c r="BI718" s="8"/>
      <c r="BJ718" s="8"/>
      <c r="BK718" s="8"/>
      <c r="BL718" s="8"/>
      <c r="BM718" s="8"/>
      <c r="BN718" s="8"/>
      <c r="BO718" s="8"/>
      <c r="BP718" s="8"/>
      <c r="BQ718" s="8"/>
      <c r="BR718" s="8"/>
      <c r="BS718" s="8"/>
      <c r="BT718" s="8"/>
      <c r="BU718" s="8"/>
      <c r="BV718" s="8"/>
      <c r="BW718" s="8"/>
      <c r="BX718" s="8"/>
      <c r="BY718" s="8"/>
      <c r="BZ718" s="8"/>
      <c r="CA718" s="8"/>
      <c r="CB718" s="8"/>
      <c r="CC718" s="8"/>
      <c r="CD718" s="8"/>
      <c r="CE718" s="8"/>
      <c r="CF718" s="8"/>
    </row>
    <row r="719" spans="1:84" ht="15.75" customHeight="1" x14ac:dyDescent="0.25">
      <c r="A719" s="8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27"/>
      <c r="W719" s="27"/>
      <c r="X719" s="27"/>
      <c r="Y719" s="27"/>
      <c r="Z719" s="27"/>
      <c r="AA719" s="8"/>
      <c r="AB719" s="8"/>
      <c r="AC719" s="8"/>
      <c r="AD719" s="8"/>
      <c r="AE719" s="8"/>
      <c r="AF719" s="8"/>
      <c r="AG719" s="8"/>
      <c r="AH719" s="8"/>
      <c r="AI719" s="8"/>
      <c r="AJ719" s="8"/>
      <c r="AK719" s="8"/>
      <c r="AL719" s="8"/>
      <c r="AM719" s="8"/>
      <c r="AN719" s="8"/>
      <c r="AO719" s="8"/>
      <c r="AP719" s="8"/>
      <c r="AQ719" s="8"/>
      <c r="AR719" s="8"/>
      <c r="AS719" s="8"/>
      <c r="AT719" s="8"/>
      <c r="AU719" s="8"/>
      <c r="AV719" s="8"/>
      <c r="AW719" s="8"/>
      <c r="AX719" s="8"/>
      <c r="AY719" s="8"/>
      <c r="AZ719" s="8"/>
      <c r="BA719" s="8"/>
      <c r="BB719" s="8"/>
      <c r="BC719" s="8"/>
      <c r="BD719" s="8"/>
      <c r="BE719" s="8"/>
      <c r="BF719" s="8"/>
      <c r="BG719" s="8"/>
      <c r="BH719" s="8"/>
      <c r="BI719" s="8"/>
      <c r="BJ719" s="8"/>
      <c r="BK719" s="8"/>
      <c r="BL719" s="8"/>
      <c r="BM719" s="8"/>
      <c r="BN719" s="8"/>
      <c r="BO719" s="8"/>
      <c r="BP719" s="8"/>
      <c r="BQ719" s="8"/>
      <c r="BR719" s="8"/>
      <c r="BS719" s="8"/>
      <c r="BT719" s="8"/>
      <c r="BU719" s="8"/>
      <c r="BV719" s="8"/>
      <c r="BW719" s="8"/>
      <c r="BX719" s="8"/>
      <c r="BY719" s="8"/>
      <c r="BZ719" s="8"/>
      <c r="CA719" s="8"/>
      <c r="CB719" s="8"/>
      <c r="CC719" s="8"/>
      <c r="CD719" s="8"/>
      <c r="CE719" s="8"/>
      <c r="CF719" s="8"/>
    </row>
    <row r="720" spans="1:84" ht="15.75" customHeight="1" x14ac:dyDescent="0.25">
      <c r="A720" s="8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27"/>
      <c r="W720" s="27"/>
      <c r="X720" s="27"/>
      <c r="Y720" s="27"/>
      <c r="Z720" s="27"/>
      <c r="AA720" s="8"/>
      <c r="AB720" s="8"/>
      <c r="AC720" s="8"/>
      <c r="AD720" s="8"/>
      <c r="AE720" s="8"/>
      <c r="AF720" s="8"/>
      <c r="AG720" s="8"/>
      <c r="AH720" s="8"/>
      <c r="AI720" s="8"/>
      <c r="AJ720" s="8"/>
      <c r="AK720" s="8"/>
      <c r="AL720" s="8"/>
      <c r="AM720" s="8"/>
      <c r="AN720" s="8"/>
      <c r="AO720" s="8"/>
      <c r="AP720" s="8"/>
      <c r="AQ720" s="8"/>
      <c r="AR720" s="8"/>
      <c r="AS720" s="8"/>
      <c r="AT720" s="8"/>
      <c r="AU720" s="8"/>
      <c r="AV720" s="8"/>
      <c r="AW720" s="8"/>
      <c r="AX720" s="8"/>
      <c r="AY720" s="8"/>
      <c r="AZ720" s="8"/>
      <c r="BA720" s="8"/>
      <c r="BB720" s="8"/>
      <c r="BC720" s="8"/>
      <c r="BD720" s="8"/>
      <c r="BE720" s="8"/>
      <c r="BF720" s="8"/>
      <c r="BG720" s="8"/>
      <c r="BH720" s="8"/>
      <c r="BI720" s="8"/>
      <c r="BJ720" s="8"/>
      <c r="BK720" s="8"/>
      <c r="BL720" s="8"/>
      <c r="BM720" s="8"/>
      <c r="BN720" s="8"/>
      <c r="BO720" s="8"/>
      <c r="BP720" s="8"/>
      <c r="BQ720" s="8"/>
      <c r="BR720" s="8"/>
      <c r="BS720" s="8"/>
      <c r="BT720" s="8"/>
      <c r="BU720" s="8"/>
      <c r="BV720" s="8"/>
      <c r="BW720" s="8"/>
      <c r="BX720" s="8"/>
      <c r="BY720" s="8"/>
      <c r="BZ720" s="8"/>
      <c r="CA720" s="8"/>
      <c r="CB720" s="8"/>
      <c r="CC720" s="8"/>
      <c r="CD720" s="8"/>
      <c r="CE720" s="8"/>
      <c r="CF720" s="8"/>
    </row>
    <row r="721" spans="1:84" ht="15.75" customHeight="1" x14ac:dyDescent="0.25">
      <c r="A721" s="8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27"/>
      <c r="W721" s="27"/>
      <c r="X721" s="27"/>
      <c r="Y721" s="27"/>
      <c r="Z721" s="27"/>
      <c r="AA721" s="8"/>
      <c r="AB721" s="8"/>
      <c r="AC721" s="8"/>
      <c r="AD721" s="8"/>
      <c r="AE721" s="8"/>
      <c r="AF721" s="8"/>
      <c r="AG721" s="8"/>
      <c r="AH721" s="8"/>
      <c r="AI721" s="8"/>
      <c r="AJ721" s="8"/>
      <c r="AK721" s="8"/>
      <c r="AL721" s="8"/>
      <c r="AM721" s="8"/>
      <c r="AN721" s="8"/>
      <c r="AO721" s="8"/>
      <c r="AP721" s="8"/>
      <c r="AQ721" s="8"/>
      <c r="AR721" s="8"/>
      <c r="AS721" s="8"/>
      <c r="AT721" s="8"/>
      <c r="AU721" s="8"/>
      <c r="AV721" s="8"/>
      <c r="AW721" s="8"/>
      <c r="AX721" s="8"/>
      <c r="AY721" s="8"/>
      <c r="AZ721" s="8"/>
      <c r="BA721" s="8"/>
      <c r="BB721" s="8"/>
      <c r="BC721" s="8"/>
      <c r="BD721" s="8"/>
      <c r="BE721" s="8"/>
      <c r="BF721" s="8"/>
      <c r="BG721" s="8"/>
      <c r="BH721" s="8"/>
      <c r="BI721" s="8"/>
      <c r="BJ721" s="8"/>
      <c r="BK721" s="8"/>
      <c r="BL721" s="8"/>
      <c r="BM721" s="8"/>
      <c r="BN721" s="8"/>
      <c r="BO721" s="8"/>
      <c r="BP721" s="8"/>
      <c r="BQ721" s="8"/>
      <c r="BR721" s="8"/>
      <c r="BS721" s="8"/>
      <c r="BT721" s="8"/>
      <c r="BU721" s="8"/>
      <c r="BV721" s="8"/>
      <c r="BW721" s="8"/>
      <c r="BX721" s="8"/>
      <c r="BY721" s="8"/>
      <c r="BZ721" s="8"/>
      <c r="CA721" s="8"/>
      <c r="CB721" s="8"/>
      <c r="CC721" s="8"/>
      <c r="CD721" s="8"/>
      <c r="CE721" s="8"/>
      <c r="CF721" s="8"/>
    </row>
    <row r="722" spans="1:84" ht="15.75" customHeight="1" x14ac:dyDescent="0.25">
      <c r="A722" s="8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27"/>
      <c r="W722" s="27"/>
      <c r="X722" s="27"/>
      <c r="Y722" s="27"/>
      <c r="Z722" s="27"/>
      <c r="AA722" s="8"/>
      <c r="AB722" s="8"/>
      <c r="AC722" s="8"/>
      <c r="AD722" s="8"/>
      <c r="AE722" s="8"/>
      <c r="AF722" s="8"/>
      <c r="AG722" s="8"/>
      <c r="AH722" s="8"/>
      <c r="AI722" s="8"/>
      <c r="AJ722" s="8"/>
      <c r="AK722" s="8"/>
      <c r="AL722" s="8"/>
      <c r="AM722" s="8"/>
      <c r="AN722" s="8"/>
      <c r="AO722" s="8"/>
      <c r="AP722" s="8"/>
      <c r="AQ722" s="8"/>
      <c r="AR722" s="8"/>
      <c r="AS722" s="8"/>
      <c r="AT722" s="8"/>
      <c r="AU722" s="8"/>
      <c r="AV722" s="8"/>
      <c r="AW722" s="8"/>
      <c r="AX722" s="8"/>
      <c r="AY722" s="8"/>
      <c r="AZ722" s="8"/>
      <c r="BA722" s="8"/>
      <c r="BB722" s="8"/>
      <c r="BC722" s="8"/>
      <c r="BD722" s="8"/>
      <c r="BE722" s="8"/>
      <c r="BF722" s="8"/>
      <c r="BG722" s="8"/>
      <c r="BH722" s="8"/>
      <c r="BI722" s="8"/>
      <c r="BJ722" s="8"/>
      <c r="BK722" s="8"/>
      <c r="BL722" s="8"/>
      <c r="BM722" s="8"/>
      <c r="BN722" s="8"/>
      <c r="BO722" s="8"/>
      <c r="BP722" s="8"/>
      <c r="BQ722" s="8"/>
      <c r="BR722" s="8"/>
      <c r="BS722" s="8"/>
      <c r="BT722" s="8"/>
      <c r="BU722" s="8"/>
      <c r="BV722" s="8"/>
      <c r="BW722" s="8"/>
      <c r="BX722" s="8"/>
      <c r="BY722" s="8"/>
      <c r="BZ722" s="8"/>
      <c r="CA722" s="8"/>
      <c r="CB722" s="8"/>
      <c r="CC722" s="8"/>
      <c r="CD722" s="8"/>
      <c r="CE722" s="8"/>
      <c r="CF722" s="8"/>
    </row>
    <row r="723" spans="1:84" ht="15.75" customHeight="1" x14ac:dyDescent="0.25">
      <c r="A723" s="8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27"/>
      <c r="W723" s="27"/>
      <c r="X723" s="27"/>
      <c r="Y723" s="27"/>
      <c r="Z723" s="27"/>
      <c r="AA723" s="8"/>
      <c r="AB723" s="8"/>
      <c r="AC723" s="8"/>
      <c r="AD723" s="8"/>
      <c r="AE723" s="8"/>
      <c r="AF723" s="8"/>
      <c r="AG723" s="8"/>
      <c r="AH723" s="8"/>
      <c r="AI723" s="8"/>
      <c r="AJ723" s="8"/>
      <c r="AK723" s="8"/>
      <c r="AL723" s="8"/>
      <c r="AM723" s="8"/>
      <c r="AN723" s="8"/>
      <c r="AO723" s="8"/>
      <c r="AP723" s="8"/>
      <c r="AQ723" s="8"/>
      <c r="AR723" s="8"/>
      <c r="AS723" s="8"/>
      <c r="AT723" s="8"/>
      <c r="AU723" s="8"/>
      <c r="AV723" s="8"/>
      <c r="AW723" s="8"/>
      <c r="AX723" s="8"/>
      <c r="AY723" s="8"/>
      <c r="AZ723" s="8"/>
      <c r="BA723" s="8"/>
      <c r="BB723" s="8"/>
      <c r="BC723" s="8"/>
      <c r="BD723" s="8"/>
      <c r="BE723" s="8"/>
      <c r="BF723" s="8"/>
      <c r="BG723" s="8"/>
      <c r="BH723" s="8"/>
      <c r="BI723" s="8"/>
      <c r="BJ723" s="8"/>
      <c r="BK723" s="8"/>
      <c r="BL723" s="8"/>
      <c r="BM723" s="8"/>
      <c r="BN723" s="8"/>
      <c r="BO723" s="8"/>
      <c r="BP723" s="8"/>
      <c r="BQ723" s="8"/>
      <c r="BR723" s="8"/>
      <c r="BS723" s="8"/>
      <c r="BT723" s="8"/>
      <c r="BU723" s="8"/>
      <c r="BV723" s="8"/>
      <c r="BW723" s="8"/>
      <c r="BX723" s="8"/>
      <c r="BY723" s="8"/>
      <c r="BZ723" s="8"/>
      <c r="CA723" s="8"/>
      <c r="CB723" s="8"/>
      <c r="CC723" s="8"/>
      <c r="CD723" s="8"/>
      <c r="CE723" s="8"/>
      <c r="CF723" s="8"/>
    </row>
    <row r="724" spans="1:84" ht="15.75" customHeight="1" x14ac:dyDescent="0.25">
      <c r="A724" s="8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27"/>
      <c r="W724" s="27"/>
      <c r="X724" s="27"/>
      <c r="Y724" s="27"/>
      <c r="Z724" s="27"/>
      <c r="AA724" s="8"/>
      <c r="AB724" s="8"/>
      <c r="AC724" s="8"/>
      <c r="AD724" s="8"/>
      <c r="AE724" s="8"/>
      <c r="AF724" s="8"/>
      <c r="AG724" s="8"/>
      <c r="AH724" s="8"/>
      <c r="AI724" s="8"/>
      <c r="AJ724" s="8"/>
      <c r="AK724" s="8"/>
      <c r="AL724" s="8"/>
      <c r="AM724" s="8"/>
      <c r="AN724" s="8"/>
      <c r="AO724" s="8"/>
      <c r="AP724" s="8"/>
      <c r="AQ724" s="8"/>
      <c r="AR724" s="8"/>
      <c r="AS724" s="8"/>
      <c r="AT724" s="8"/>
      <c r="AU724" s="8"/>
      <c r="AV724" s="8"/>
      <c r="AW724" s="8"/>
      <c r="AX724" s="8"/>
      <c r="AY724" s="8"/>
      <c r="AZ724" s="8"/>
      <c r="BA724" s="8"/>
      <c r="BB724" s="8"/>
      <c r="BC724" s="8"/>
      <c r="BD724" s="8"/>
      <c r="BE724" s="8"/>
      <c r="BF724" s="8"/>
      <c r="BG724" s="8"/>
      <c r="BH724" s="8"/>
      <c r="BI724" s="8"/>
      <c r="BJ724" s="8"/>
      <c r="BK724" s="8"/>
      <c r="BL724" s="8"/>
      <c r="BM724" s="8"/>
      <c r="BN724" s="8"/>
      <c r="BO724" s="8"/>
      <c r="BP724" s="8"/>
      <c r="BQ724" s="8"/>
      <c r="BR724" s="8"/>
      <c r="BS724" s="8"/>
      <c r="BT724" s="8"/>
      <c r="BU724" s="8"/>
      <c r="BV724" s="8"/>
      <c r="BW724" s="8"/>
      <c r="BX724" s="8"/>
      <c r="BY724" s="8"/>
      <c r="BZ724" s="8"/>
      <c r="CA724" s="8"/>
      <c r="CB724" s="8"/>
      <c r="CC724" s="8"/>
      <c r="CD724" s="8"/>
      <c r="CE724" s="8"/>
      <c r="CF724" s="8"/>
    </row>
    <row r="725" spans="1:84" ht="15.75" customHeight="1" x14ac:dyDescent="0.25">
      <c r="A725" s="8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27"/>
      <c r="W725" s="27"/>
      <c r="X725" s="27"/>
      <c r="Y725" s="27"/>
      <c r="Z725" s="27"/>
      <c r="AA725" s="8"/>
      <c r="AB725" s="8"/>
      <c r="AC725" s="8"/>
      <c r="AD725" s="8"/>
      <c r="AE725" s="8"/>
      <c r="AF725" s="8"/>
      <c r="AG725" s="8"/>
      <c r="AH725" s="8"/>
      <c r="AI725" s="8"/>
      <c r="AJ725" s="8"/>
      <c r="AK725" s="8"/>
      <c r="AL725" s="8"/>
      <c r="AM725" s="8"/>
      <c r="AN725" s="8"/>
      <c r="AO725" s="8"/>
      <c r="AP725" s="8"/>
      <c r="AQ725" s="8"/>
      <c r="AR725" s="8"/>
      <c r="AS725" s="8"/>
      <c r="AT725" s="8"/>
      <c r="AU725" s="8"/>
      <c r="AV725" s="8"/>
      <c r="AW725" s="8"/>
      <c r="AX725" s="8"/>
      <c r="AY725" s="8"/>
      <c r="AZ725" s="8"/>
      <c r="BA725" s="8"/>
      <c r="BB725" s="8"/>
      <c r="BC725" s="8"/>
      <c r="BD725" s="8"/>
      <c r="BE725" s="8"/>
      <c r="BF725" s="8"/>
      <c r="BG725" s="8"/>
      <c r="BH725" s="8"/>
      <c r="BI725" s="8"/>
      <c r="BJ725" s="8"/>
      <c r="BK725" s="8"/>
      <c r="BL725" s="8"/>
      <c r="BM725" s="8"/>
      <c r="BN725" s="8"/>
      <c r="BO725" s="8"/>
      <c r="BP725" s="8"/>
      <c r="BQ725" s="8"/>
      <c r="BR725" s="8"/>
      <c r="BS725" s="8"/>
      <c r="BT725" s="8"/>
      <c r="BU725" s="8"/>
      <c r="BV725" s="8"/>
      <c r="BW725" s="8"/>
      <c r="BX725" s="8"/>
      <c r="BY725" s="8"/>
      <c r="BZ725" s="8"/>
      <c r="CA725" s="8"/>
      <c r="CB725" s="8"/>
      <c r="CC725" s="8"/>
      <c r="CD725" s="8"/>
      <c r="CE725" s="8"/>
      <c r="CF725" s="8"/>
    </row>
    <row r="726" spans="1:84" ht="15.75" customHeight="1" x14ac:dyDescent="0.25">
      <c r="A726" s="8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27"/>
      <c r="W726" s="27"/>
      <c r="X726" s="27"/>
      <c r="Y726" s="27"/>
      <c r="Z726" s="27"/>
      <c r="AA726" s="8"/>
      <c r="AB726" s="8"/>
      <c r="AC726" s="8"/>
      <c r="AD726" s="8"/>
      <c r="AE726" s="8"/>
      <c r="AF726" s="8"/>
      <c r="AG726" s="8"/>
      <c r="AH726" s="8"/>
      <c r="AI726" s="8"/>
      <c r="AJ726" s="8"/>
      <c r="AK726" s="8"/>
      <c r="AL726" s="8"/>
      <c r="AM726" s="8"/>
      <c r="AN726" s="8"/>
      <c r="AO726" s="8"/>
      <c r="AP726" s="8"/>
      <c r="AQ726" s="8"/>
      <c r="AR726" s="8"/>
      <c r="AS726" s="8"/>
      <c r="AT726" s="8"/>
      <c r="AU726" s="8"/>
      <c r="AV726" s="8"/>
      <c r="AW726" s="8"/>
      <c r="AX726" s="8"/>
      <c r="AY726" s="8"/>
      <c r="AZ726" s="8"/>
      <c r="BA726" s="8"/>
      <c r="BB726" s="8"/>
      <c r="BC726" s="8"/>
      <c r="BD726" s="8"/>
      <c r="BE726" s="8"/>
      <c r="BF726" s="8"/>
      <c r="BG726" s="8"/>
      <c r="BH726" s="8"/>
      <c r="BI726" s="8"/>
      <c r="BJ726" s="8"/>
      <c r="BK726" s="8"/>
      <c r="BL726" s="8"/>
      <c r="BM726" s="8"/>
      <c r="BN726" s="8"/>
      <c r="BO726" s="8"/>
      <c r="BP726" s="8"/>
      <c r="BQ726" s="8"/>
      <c r="BR726" s="8"/>
      <c r="BS726" s="8"/>
      <c r="BT726" s="8"/>
      <c r="BU726" s="8"/>
      <c r="BV726" s="8"/>
      <c r="BW726" s="8"/>
      <c r="BX726" s="8"/>
      <c r="BY726" s="8"/>
      <c r="BZ726" s="8"/>
      <c r="CA726" s="8"/>
      <c r="CB726" s="8"/>
      <c r="CC726" s="8"/>
      <c r="CD726" s="8"/>
      <c r="CE726" s="8"/>
      <c r="CF726" s="8"/>
    </row>
    <row r="727" spans="1:84" ht="15.75" customHeight="1" x14ac:dyDescent="0.25">
      <c r="A727" s="8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27"/>
      <c r="W727" s="27"/>
      <c r="X727" s="27"/>
      <c r="Y727" s="27"/>
      <c r="Z727" s="27"/>
      <c r="AA727" s="8"/>
      <c r="AB727" s="8"/>
      <c r="AC727" s="8"/>
      <c r="AD727" s="8"/>
      <c r="AE727" s="8"/>
      <c r="AF727" s="8"/>
      <c r="AG727" s="8"/>
      <c r="AH727" s="8"/>
      <c r="AI727" s="8"/>
      <c r="AJ727" s="8"/>
      <c r="AK727" s="8"/>
      <c r="AL727" s="8"/>
      <c r="AM727" s="8"/>
      <c r="AN727" s="8"/>
      <c r="AO727" s="8"/>
      <c r="AP727" s="8"/>
      <c r="AQ727" s="8"/>
      <c r="AR727" s="8"/>
      <c r="AS727" s="8"/>
      <c r="AT727" s="8"/>
      <c r="AU727" s="8"/>
      <c r="AV727" s="8"/>
      <c r="AW727" s="8"/>
      <c r="AX727" s="8"/>
      <c r="AY727" s="8"/>
      <c r="AZ727" s="8"/>
      <c r="BA727" s="8"/>
      <c r="BB727" s="8"/>
      <c r="BC727" s="8"/>
      <c r="BD727" s="8"/>
      <c r="BE727" s="8"/>
      <c r="BF727" s="8"/>
      <c r="BG727" s="8"/>
      <c r="BH727" s="8"/>
      <c r="BI727" s="8"/>
      <c r="BJ727" s="8"/>
      <c r="BK727" s="8"/>
      <c r="BL727" s="8"/>
      <c r="BM727" s="8"/>
      <c r="BN727" s="8"/>
      <c r="BO727" s="8"/>
      <c r="BP727" s="8"/>
      <c r="BQ727" s="8"/>
      <c r="BR727" s="8"/>
      <c r="BS727" s="8"/>
      <c r="BT727" s="8"/>
      <c r="BU727" s="8"/>
      <c r="BV727" s="8"/>
      <c r="BW727" s="8"/>
      <c r="BX727" s="8"/>
      <c r="BY727" s="8"/>
      <c r="BZ727" s="8"/>
      <c r="CA727" s="8"/>
      <c r="CB727" s="8"/>
      <c r="CC727" s="8"/>
      <c r="CD727" s="8"/>
      <c r="CE727" s="8"/>
      <c r="CF727" s="8"/>
    </row>
    <row r="728" spans="1:84" ht="15.75" customHeight="1" x14ac:dyDescent="0.25">
      <c r="A728" s="8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27"/>
      <c r="W728" s="27"/>
      <c r="X728" s="27"/>
      <c r="Y728" s="27"/>
      <c r="Z728" s="27"/>
      <c r="AA728" s="8"/>
      <c r="AB728" s="8"/>
      <c r="AC728" s="8"/>
      <c r="AD728" s="8"/>
      <c r="AE728" s="8"/>
      <c r="AF728" s="8"/>
      <c r="AG728" s="8"/>
      <c r="AH728" s="8"/>
      <c r="AI728" s="8"/>
      <c r="AJ728" s="8"/>
      <c r="AK728" s="8"/>
      <c r="AL728" s="8"/>
      <c r="AM728" s="8"/>
      <c r="AN728" s="8"/>
      <c r="AO728" s="8"/>
      <c r="AP728" s="8"/>
      <c r="AQ728" s="8"/>
      <c r="AR728" s="8"/>
      <c r="AS728" s="8"/>
      <c r="AT728" s="8"/>
      <c r="AU728" s="8"/>
      <c r="AV728" s="8"/>
      <c r="AW728" s="8"/>
      <c r="AX728" s="8"/>
      <c r="AY728" s="8"/>
      <c r="AZ728" s="8"/>
      <c r="BA728" s="8"/>
      <c r="BB728" s="8"/>
      <c r="BC728" s="8"/>
      <c r="BD728" s="8"/>
      <c r="BE728" s="8"/>
      <c r="BF728" s="8"/>
      <c r="BG728" s="8"/>
      <c r="BH728" s="8"/>
      <c r="BI728" s="8"/>
      <c r="BJ728" s="8"/>
      <c r="BK728" s="8"/>
      <c r="BL728" s="8"/>
      <c r="BM728" s="8"/>
      <c r="BN728" s="8"/>
      <c r="BO728" s="8"/>
      <c r="BP728" s="8"/>
      <c r="BQ728" s="8"/>
      <c r="BR728" s="8"/>
      <c r="BS728" s="8"/>
      <c r="BT728" s="8"/>
      <c r="BU728" s="8"/>
      <c r="BV728" s="8"/>
      <c r="BW728" s="8"/>
      <c r="BX728" s="8"/>
      <c r="BY728" s="8"/>
      <c r="BZ728" s="8"/>
      <c r="CA728" s="8"/>
      <c r="CB728" s="8"/>
      <c r="CC728" s="8"/>
      <c r="CD728" s="8"/>
      <c r="CE728" s="8"/>
      <c r="CF728" s="8"/>
    </row>
    <row r="729" spans="1:84" ht="15.75" customHeight="1" x14ac:dyDescent="0.25">
      <c r="A729" s="8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27"/>
      <c r="W729" s="27"/>
      <c r="X729" s="27"/>
      <c r="Y729" s="27"/>
      <c r="Z729" s="27"/>
      <c r="AA729" s="8"/>
      <c r="AB729" s="8"/>
      <c r="AC729" s="8"/>
      <c r="AD729" s="8"/>
      <c r="AE729" s="8"/>
      <c r="AF729" s="8"/>
      <c r="AG729" s="8"/>
      <c r="AH729" s="8"/>
      <c r="AI729" s="8"/>
      <c r="AJ729" s="8"/>
      <c r="AK729" s="8"/>
      <c r="AL729" s="8"/>
      <c r="AM729" s="8"/>
      <c r="AN729" s="8"/>
      <c r="AO729" s="8"/>
      <c r="AP729" s="8"/>
      <c r="AQ729" s="8"/>
      <c r="AR729" s="8"/>
      <c r="AS729" s="8"/>
      <c r="AT729" s="8"/>
      <c r="AU729" s="8"/>
      <c r="AV729" s="8"/>
      <c r="AW729" s="8"/>
      <c r="AX729" s="8"/>
      <c r="AY729" s="8"/>
      <c r="AZ729" s="8"/>
      <c r="BA729" s="8"/>
      <c r="BB729" s="8"/>
      <c r="BC729" s="8"/>
      <c r="BD729" s="8"/>
      <c r="BE729" s="8"/>
      <c r="BF729" s="8"/>
      <c r="BG729" s="8"/>
      <c r="BH729" s="8"/>
      <c r="BI729" s="8"/>
      <c r="BJ729" s="8"/>
      <c r="BK729" s="8"/>
      <c r="BL729" s="8"/>
      <c r="BM729" s="8"/>
      <c r="BN729" s="8"/>
      <c r="BO729" s="8"/>
      <c r="BP729" s="8"/>
      <c r="BQ729" s="8"/>
      <c r="BR729" s="8"/>
      <c r="BS729" s="8"/>
      <c r="BT729" s="8"/>
      <c r="BU729" s="8"/>
      <c r="BV729" s="8"/>
      <c r="BW729" s="8"/>
      <c r="BX729" s="8"/>
      <c r="BY729" s="8"/>
      <c r="BZ729" s="8"/>
      <c r="CA729" s="8"/>
      <c r="CB729" s="8"/>
      <c r="CC729" s="8"/>
      <c r="CD729" s="8"/>
      <c r="CE729" s="8"/>
      <c r="CF729" s="8"/>
    </row>
    <row r="730" spans="1:84" ht="15.75" customHeight="1" x14ac:dyDescent="0.25">
      <c r="A730" s="8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27"/>
      <c r="W730" s="27"/>
      <c r="X730" s="27"/>
      <c r="Y730" s="27"/>
      <c r="Z730" s="27"/>
      <c r="AA730" s="8"/>
      <c r="AB730" s="8"/>
      <c r="AC730" s="8"/>
      <c r="AD730" s="8"/>
      <c r="AE730" s="8"/>
      <c r="AF730" s="8"/>
      <c r="AG730" s="8"/>
      <c r="AH730" s="8"/>
      <c r="AI730" s="8"/>
      <c r="AJ730" s="8"/>
      <c r="AK730" s="8"/>
      <c r="AL730" s="8"/>
      <c r="AM730" s="8"/>
      <c r="AN730" s="8"/>
      <c r="AO730" s="8"/>
      <c r="AP730" s="8"/>
      <c r="AQ730" s="8"/>
      <c r="AR730" s="8"/>
      <c r="AS730" s="8"/>
      <c r="AT730" s="8"/>
      <c r="AU730" s="8"/>
      <c r="AV730" s="8"/>
      <c r="AW730" s="8"/>
      <c r="AX730" s="8"/>
      <c r="AY730" s="8"/>
      <c r="AZ730" s="8"/>
      <c r="BA730" s="8"/>
      <c r="BB730" s="8"/>
      <c r="BC730" s="8"/>
      <c r="BD730" s="8"/>
      <c r="BE730" s="8"/>
      <c r="BF730" s="8"/>
      <c r="BG730" s="8"/>
      <c r="BH730" s="8"/>
      <c r="BI730" s="8"/>
      <c r="BJ730" s="8"/>
      <c r="BK730" s="8"/>
      <c r="BL730" s="8"/>
      <c r="BM730" s="8"/>
      <c r="BN730" s="8"/>
      <c r="BO730" s="8"/>
      <c r="BP730" s="8"/>
      <c r="BQ730" s="8"/>
      <c r="BR730" s="8"/>
      <c r="BS730" s="8"/>
      <c r="BT730" s="8"/>
      <c r="BU730" s="8"/>
      <c r="BV730" s="8"/>
      <c r="BW730" s="8"/>
      <c r="BX730" s="8"/>
      <c r="BY730" s="8"/>
      <c r="BZ730" s="8"/>
      <c r="CA730" s="8"/>
      <c r="CB730" s="8"/>
      <c r="CC730" s="8"/>
      <c r="CD730" s="8"/>
      <c r="CE730" s="8"/>
      <c r="CF730" s="8"/>
    </row>
    <row r="731" spans="1:84" ht="15.75" customHeight="1" x14ac:dyDescent="0.25">
      <c r="A731" s="8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27"/>
      <c r="W731" s="27"/>
      <c r="X731" s="27"/>
      <c r="Y731" s="27"/>
      <c r="Z731" s="27"/>
      <c r="AA731" s="8"/>
      <c r="AB731" s="8"/>
      <c r="AC731" s="8"/>
      <c r="AD731" s="8"/>
      <c r="AE731" s="8"/>
      <c r="AF731" s="8"/>
      <c r="AG731" s="8"/>
      <c r="AH731" s="8"/>
      <c r="AI731" s="8"/>
      <c r="AJ731" s="8"/>
      <c r="AK731" s="8"/>
      <c r="AL731" s="8"/>
      <c r="AM731" s="8"/>
      <c r="AN731" s="8"/>
      <c r="AO731" s="8"/>
      <c r="AP731" s="8"/>
      <c r="AQ731" s="8"/>
      <c r="AR731" s="8"/>
      <c r="AS731" s="8"/>
      <c r="AT731" s="8"/>
      <c r="AU731" s="8"/>
      <c r="AV731" s="8"/>
      <c r="AW731" s="8"/>
      <c r="AX731" s="8"/>
      <c r="AY731" s="8"/>
      <c r="AZ731" s="8"/>
      <c r="BA731" s="8"/>
      <c r="BB731" s="8"/>
      <c r="BC731" s="8"/>
      <c r="BD731" s="8"/>
      <c r="BE731" s="8"/>
      <c r="BF731" s="8"/>
      <c r="BG731" s="8"/>
      <c r="BH731" s="8"/>
      <c r="BI731" s="8"/>
      <c r="BJ731" s="8"/>
      <c r="BK731" s="8"/>
      <c r="BL731" s="8"/>
      <c r="BM731" s="8"/>
      <c r="BN731" s="8"/>
      <c r="BO731" s="8"/>
      <c r="BP731" s="8"/>
      <c r="BQ731" s="8"/>
      <c r="BR731" s="8"/>
      <c r="BS731" s="8"/>
      <c r="BT731" s="8"/>
      <c r="BU731" s="8"/>
      <c r="BV731" s="8"/>
      <c r="BW731" s="8"/>
      <c r="BX731" s="8"/>
      <c r="BY731" s="8"/>
      <c r="BZ731" s="8"/>
      <c r="CA731" s="8"/>
      <c r="CB731" s="8"/>
      <c r="CC731" s="8"/>
      <c r="CD731" s="8"/>
      <c r="CE731" s="8"/>
      <c r="CF731" s="8"/>
    </row>
    <row r="732" spans="1:84" ht="15.75" customHeight="1" x14ac:dyDescent="0.25">
      <c r="A732" s="8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27"/>
      <c r="W732" s="27"/>
      <c r="X732" s="27"/>
      <c r="Y732" s="27"/>
      <c r="Z732" s="27"/>
      <c r="AA732" s="8"/>
      <c r="AB732" s="8"/>
      <c r="AC732" s="8"/>
      <c r="AD732" s="8"/>
      <c r="AE732" s="8"/>
      <c r="AF732" s="8"/>
      <c r="AG732" s="8"/>
      <c r="AH732" s="8"/>
      <c r="AI732" s="8"/>
      <c r="AJ732" s="8"/>
      <c r="AK732" s="8"/>
      <c r="AL732" s="8"/>
      <c r="AM732" s="8"/>
      <c r="AN732" s="8"/>
      <c r="AO732" s="8"/>
      <c r="AP732" s="8"/>
      <c r="AQ732" s="8"/>
      <c r="AR732" s="8"/>
      <c r="AS732" s="8"/>
      <c r="AT732" s="8"/>
      <c r="AU732" s="8"/>
      <c r="AV732" s="8"/>
      <c r="AW732" s="8"/>
      <c r="AX732" s="8"/>
      <c r="AY732" s="8"/>
      <c r="AZ732" s="8"/>
      <c r="BA732" s="8"/>
      <c r="BB732" s="8"/>
      <c r="BC732" s="8"/>
      <c r="BD732" s="8"/>
      <c r="BE732" s="8"/>
      <c r="BF732" s="8"/>
      <c r="BG732" s="8"/>
      <c r="BH732" s="8"/>
      <c r="BI732" s="8"/>
      <c r="BJ732" s="8"/>
      <c r="BK732" s="8"/>
      <c r="BL732" s="8"/>
      <c r="BM732" s="8"/>
      <c r="BN732" s="8"/>
      <c r="BO732" s="8"/>
      <c r="BP732" s="8"/>
      <c r="BQ732" s="8"/>
      <c r="BR732" s="8"/>
      <c r="BS732" s="8"/>
      <c r="BT732" s="8"/>
      <c r="BU732" s="8"/>
      <c r="BV732" s="8"/>
      <c r="BW732" s="8"/>
      <c r="BX732" s="8"/>
      <c r="BY732" s="8"/>
      <c r="BZ732" s="8"/>
      <c r="CA732" s="8"/>
      <c r="CB732" s="8"/>
      <c r="CC732" s="8"/>
      <c r="CD732" s="8"/>
      <c r="CE732" s="8"/>
      <c r="CF732" s="8"/>
    </row>
    <row r="733" spans="1:84" ht="15.75" customHeight="1" x14ac:dyDescent="0.25">
      <c r="A733" s="8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27"/>
      <c r="W733" s="27"/>
      <c r="X733" s="27"/>
      <c r="Y733" s="27"/>
      <c r="Z733" s="27"/>
      <c r="AA733" s="8"/>
      <c r="AB733" s="8"/>
      <c r="AC733" s="8"/>
      <c r="AD733" s="8"/>
      <c r="AE733" s="8"/>
      <c r="AF733" s="8"/>
      <c r="AG733" s="8"/>
      <c r="AH733" s="8"/>
      <c r="AI733" s="8"/>
      <c r="AJ733" s="8"/>
      <c r="AK733" s="8"/>
      <c r="AL733" s="8"/>
      <c r="AM733" s="8"/>
      <c r="AN733" s="8"/>
      <c r="AO733" s="8"/>
      <c r="AP733" s="8"/>
      <c r="AQ733" s="8"/>
      <c r="AR733" s="8"/>
      <c r="AS733" s="8"/>
      <c r="AT733" s="8"/>
      <c r="AU733" s="8"/>
      <c r="AV733" s="8"/>
      <c r="AW733" s="8"/>
      <c r="AX733" s="8"/>
      <c r="AY733" s="8"/>
      <c r="AZ733" s="8"/>
      <c r="BA733" s="8"/>
      <c r="BB733" s="8"/>
      <c r="BC733" s="8"/>
      <c r="BD733" s="8"/>
      <c r="BE733" s="8"/>
      <c r="BF733" s="8"/>
      <c r="BG733" s="8"/>
      <c r="BH733" s="8"/>
      <c r="BI733" s="8"/>
      <c r="BJ733" s="8"/>
      <c r="BK733" s="8"/>
      <c r="BL733" s="8"/>
      <c r="BM733" s="8"/>
      <c r="BN733" s="8"/>
      <c r="BO733" s="8"/>
      <c r="BP733" s="8"/>
      <c r="BQ733" s="8"/>
      <c r="BR733" s="8"/>
      <c r="BS733" s="8"/>
      <c r="BT733" s="8"/>
      <c r="BU733" s="8"/>
      <c r="BV733" s="8"/>
      <c r="BW733" s="8"/>
      <c r="BX733" s="8"/>
      <c r="BY733" s="8"/>
      <c r="BZ733" s="8"/>
      <c r="CA733" s="8"/>
      <c r="CB733" s="8"/>
      <c r="CC733" s="8"/>
      <c r="CD733" s="8"/>
      <c r="CE733" s="8"/>
      <c r="CF733" s="8"/>
    </row>
    <row r="734" spans="1:84" ht="15.75" customHeight="1" x14ac:dyDescent="0.25">
      <c r="A734" s="8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27"/>
      <c r="W734" s="27"/>
      <c r="X734" s="27"/>
      <c r="Y734" s="27"/>
      <c r="Z734" s="27"/>
      <c r="AA734" s="8"/>
      <c r="AB734" s="8"/>
      <c r="AC734" s="8"/>
      <c r="AD734" s="8"/>
      <c r="AE734" s="8"/>
      <c r="AF734" s="8"/>
      <c r="AG734" s="8"/>
      <c r="AH734" s="8"/>
      <c r="AI734" s="8"/>
      <c r="AJ734" s="8"/>
      <c r="AK734" s="8"/>
      <c r="AL734" s="8"/>
      <c r="AM734" s="8"/>
      <c r="AN734" s="8"/>
      <c r="AO734" s="8"/>
      <c r="AP734" s="8"/>
      <c r="AQ734" s="8"/>
      <c r="AR734" s="8"/>
      <c r="AS734" s="8"/>
      <c r="AT734" s="8"/>
      <c r="AU734" s="8"/>
      <c r="AV734" s="8"/>
      <c r="AW734" s="8"/>
      <c r="AX734" s="8"/>
      <c r="AY734" s="8"/>
      <c r="AZ734" s="8"/>
      <c r="BA734" s="8"/>
      <c r="BB734" s="8"/>
      <c r="BC734" s="8"/>
      <c r="BD734" s="8"/>
      <c r="BE734" s="8"/>
      <c r="BF734" s="8"/>
      <c r="BG734" s="8"/>
      <c r="BH734" s="8"/>
      <c r="BI734" s="8"/>
      <c r="BJ734" s="8"/>
      <c r="BK734" s="8"/>
      <c r="BL734" s="8"/>
      <c r="BM734" s="8"/>
      <c r="BN734" s="8"/>
      <c r="BO734" s="8"/>
      <c r="BP734" s="8"/>
      <c r="BQ734" s="8"/>
      <c r="BR734" s="8"/>
      <c r="BS734" s="8"/>
      <c r="BT734" s="8"/>
      <c r="BU734" s="8"/>
      <c r="BV734" s="8"/>
      <c r="BW734" s="8"/>
      <c r="BX734" s="8"/>
      <c r="BY734" s="8"/>
      <c r="BZ734" s="8"/>
      <c r="CA734" s="8"/>
      <c r="CB734" s="8"/>
      <c r="CC734" s="8"/>
      <c r="CD734" s="8"/>
      <c r="CE734" s="8"/>
      <c r="CF734" s="8"/>
    </row>
    <row r="735" spans="1:84" ht="15.75" customHeight="1" x14ac:dyDescent="0.25">
      <c r="A735" s="8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27"/>
      <c r="W735" s="27"/>
      <c r="X735" s="27"/>
      <c r="Y735" s="27"/>
      <c r="Z735" s="27"/>
      <c r="AA735" s="8"/>
      <c r="AB735" s="8"/>
      <c r="AC735" s="8"/>
      <c r="AD735" s="8"/>
      <c r="AE735" s="8"/>
      <c r="AF735" s="8"/>
      <c r="AG735" s="8"/>
      <c r="AH735" s="8"/>
      <c r="AI735" s="8"/>
      <c r="AJ735" s="8"/>
      <c r="AK735" s="8"/>
      <c r="AL735" s="8"/>
      <c r="AM735" s="8"/>
      <c r="AN735" s="8"/>
      <c r="AO735" s="8"/>
      <c r="AP735" s="8"/>
      <c r="AQ735" s="8"/>
      <c r="AR735" s="8"/>
      <c r="AS735" s="8"/>
      <c r="AT735" s="8"/>
      <c r="AU735" s="8"/>
      <c r="AV735" s="8"/>
      <c r="AW735" s="8"/>
      <c r="AX735" s="8"/>
      <c r="AY735" s="8"/>
      <c r="AZ735" s="8"/>
      <c r="BA735" s="8"/>
      <c r="BB735" s="8"/>
      <c r="BC735" s="8"/>
      <c r="BD735" s="8"/>
      <c r="BE735" s="8"/>
      <c r="BF735" s="8"/>
      <c r="BG735" s="8"/>
      <c r="BH735" s="8"/>
      <c r="BI735" s="8"/>
      <c r="BJ735" s="8"/>
      <c r="BK735" s="8"/>
      <c r="BL735" s="8"/>
      <c r="BM735" s="8"/>
      <c r="BN735" s="8"/>
      <c r="BO735" s="8"/>
      <c r="BP735" s="8"/>
      <c r="BQ735" s="8"/>
      <c r="BR735" s="8"/>
      <c r="BS735" s="8"/>
      <c r="BT735" s="8"/>
      <c r="BU735" s="8"/>
      <c r="BV735" s="8"/>
      <c r="BW735" s="8"/>
      <c r="BX735" s="8"/>
      <c r="BY735" s="8"/>
      <c r="BZ735" s="8"/>
      <c r="CA735" s="8"/>
      <c r="CB735" s="8"/>
      <c r="CC735" s="8"/>
      <c r="CD735" s="8"/>
      <c r="CE735" s="8"/>
      <c r="CF735" s="8"/>
    </row>
    <row r="736" spans="1:84" ht="15.75" customHeight="1" x14ac:dyDescent="0.25">
      <c r="A736" s="8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27"/>
      <c r="W736" s="27"/>
      <c r="X736" s="27"/>
      <c r="Y736" s="27"/>
      <c r="Z736" s="27"/>
      <c r="AA736" s="8"/>
      <c r="AB736" s="8"/>
      <c r="AC736" s="8"/>
      <c r="AD736" s="8"/>
      <c r="AE736" s="8"/>
      <c r="AF736" s="8"/>
      <c r="AG736" s="8"/>
      <c r="AH736" s="8"/>
      <c r="AI736" s="8"/>
      <c r="AJ736" s="8"/>
      <c r="AK736" s="8"/>
      <c r="AL736" s="8"/>
      <c r="AM736" s="8"/>
      <c r="AN736" s="8"/>
      <c r="AO736" s="8"/>
      <c r="AP736" s="8"/>
      <c r="AQ736" s="8"/>
      <c r="AR736" s="8"/>
      <c r="AS736" s="8"/>
      <c r="AT736" s="8"/>
      <c r="AU736" s="8"/>
      <c r="AV736" s="8"/>
      <c r="AW736" s="8"/>
      <c r="AX736" s="8"/>
      <c r="AY736" s="8"/>
      <c r="AZ736" s="8"/>
      <c r="BA736" s="8"/>
      <c r="BB736" s="8"/>
      <c r="BC736" s="8"/>
      <c r="BD736" s="8"/>
      <c r="BE736" s="8"/>
      <c r="BF736" s="8"/>
      <c r="BG736" s="8"/>
      <c r="BH736" s="8"/>
      <c r="BI736" s="8"/>
      <c r="BJ736" s="8"/>
      <c r="BK736" s="8"/>
      <c r="BL736" s="8"/>
      <c r="BM736" s="8"/>
      <c r="BN736" s="8"/>
      <c r="BO736" s="8"/>
      <c r="BP736" s="8"/>
      <c r="BQ736" s="8"/>
      <c r="BR736" s="8"/>
      <c r="BS736" s="8"/>
      <c r="BT736" s="8"/>
      <c r="BU736" s="8"/>
      <c r="BV736" s="8"/>
      <c r="BW736" s="8"/>
      <c r="BX736" s="8"/>
      <c r="BY736" s="8"/>
      <c r="BZ736" s="8"/>
      <c r="CA736" s="8"/>
      <c r="CB736" s="8"/>
      <c r="CC736" s="8"/>
      <c r="CD736" s="8"/>
      <c r="CE736" s="8"/>
      <c r="CF736" s="8"/>
    </row>
    <row r="737" spans="1:84" ht="15.75" customHeight="1" x14ac:dyDescent="0.25">
      <c r="A737" s="8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27"/>
      <c r="W737" s="27"/>
      <c r="X737" s="27"/>
      <c r="Y737" s="27"/>
      <c r="Z737" s="27"/>
      <c r="AA737" s="8"/>
      <c r="AB737" s="8"/>
      <c r="AC737" s="8"/>
      <c r="AD737" s="8"/>
      <c r="AE737" s="8"/>
      <c r="AF737" s="8"/>
      <c r="AG737" s="8"/>
      <c r="AH737" s="8"/>
      <c r="AI737" s="8"/>
      <c r="AJ737" s="8"/>
      <c r="AK737" s="8"/>
      <c r="AL737" s="8"/>
      <c r="AM737" s="8"/>
      <c r="AN737" s="8"/>
      <c r="AO737" s="8"/>
      <c r="AP737" s="8"/>
      <c r="AQ737" s="8"/>
      <c r="AR737" s="8"/>
      <c r="AS737" s="8"/>
      <c r="AT737" s="8"/>
      <c r="AU737" s="8"/>
      <c r="AV737" s="8"/>
      <c r="AW737" s="8"/>
      <c r="AX737" s="8"/>
      <c r="AY737" s="8"/>
      <c r="AZ737" s="8"/>
      <c r="BA737" s="8"/>
      <c r="BB737" s="8"/>
      <c r="BC737" s="8"/>
      <c r="BD737" s="8"/>
      <c r="BE737" s="8"/>
      <c r="BF737" s="8"/>
      <c r="BG737" s="8"/>
      <c r="BH737" s="8"/>
      <c r="BI737" s="8"/>
      <c r="BJ737" s="8"/>
      <c r="BK737" s="8"/>
      <c r="BL737" s="8"/>
      <c r="BM737" s="8"/>
      <c r="BN737" s="8"/>
      <c r="BO737" s="8"/>
      <c r="BP737" s="8"/>
      <c r="BQ737" s="8"/>
      <c r="BR737" s="8"/>
      <c r="BS737" s="8"/>
      <c r="BT737" s="8"/>
      <c r="BU737" s="8"/>
      <c r="BV737" s="8"/>
      <c r="BW737" s="8"/>
      <c r="BX737" s="8"/>
      <c r="BY737" s="8"/>
      <c r="BZ737" s="8"/>
      <c r="CA737" s="8"/>
      <c r="CB737" s="8"/>
      <c r="CC737" s="8"/>
      <c r="CD737" s="8"/>
      <c r="CE737" s="8"/>
      <c r="CF737" s="8"/>
    </row>
    <row r="738" spans="1:84" ht="15.75" customHeight="1" x14ac:dyDescent="0.25">
      <c r="A738" s="8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27"/>
      <c r="W738" s="27"/>
      <c r="X738" s="27"/>
      <c r="Y738" s="27"/>
      <c r="Z738" s="27"/>
      <c r="AA738" s="8"/>
      <c r="AB738" s="8"/>
      <c r="AC738" s="8"/>
      <c r="AD738" s="8"/>
      <c r="AE738" s="8"/>
      <c r="AF738" s="8"/>
      <c r="AG738" s="8"/>
      <c r="AH738" s="8"/>
      <c r="AI738" s="8"/>
      <c r="AJ738" s="8"/>
      <c r="AK738" s="8"/>
      <c r="AL738" s="8"/>
      <c r="AM738" s="8"/>
      <c r="AN738" s="8"/>
      <c r="AO738" s="8"/>
      <c r="AP738" s="8"/>
      <c r="AQ738" s="8"/>
      <c r="AR738" s="8"/>
      <c r="AS738" s="8"/>
      <c r="AT738" s="8"/>
      <c r="AU738" s="8"/>
      <c r="AV738" s="8"/>
      <c r="AW738" s="8"/>
      <c r="AX738" s="8"/>
      <c r="AY738" s="8"/>
      <c r="AZ738" s="8"/>
      <c r="BA738" s="8"/>
      <c r="BB738" s="8"/>
      <c r="BC738" s="8"/>
      <c r="BD738" s="8"/>
      <c r="BE738" s="8"/>
      <c r="BF738" s="8"/>
      <c r="BG738" s="8"/>
      <c r="BH738" s="8"/>
      <c r="BI738" s="8"/>
      <c r="BJ738" s="8"/>
      <c r="BK738" s="8"/>
      <c r="BL738" s="8"/>
      <c r="BM738" s="8"/>
      <c r="BN738" s="8"/>
      <c r="BO738" s="8"/>
      <c r="BP738" s="8"/>
      <c r="BQ738" s="8"/>
      <c r="BR738" s="8"/>
      <c r="BS738" s="8"/>
      <c r="BT738" s="8"/>
      <c r="BU738" s="8"/>
      <c r="BV738" s="8"/>
      <c r="BW738" s="8"/>
      <c r="BX738" s="8"/>
      <c r="BY738" s="8"/>
      <c r="BZ738" s="8"/>
      <c r="CA738" s="8"/>
      <c r="CB738" s="8"/>
      <c r="CC738" s="8"/>
      <c r="CD738" s="8"/>
      <c r="CE738" s="8"/>
      <c r="CF738" s="8"/>
    </row>
    <row r="739" spans="1:84" ht="15.75" customHeight="1" x14ac:dyDescent="0.25">
      <c r="A739" s="8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27"/>
      <c r="W739" s="27"/>
      <c r="X739" s="27"/>
      <c r="Y739" s="27"/>
      <c r="Z739" s="27"/>
      <c r="AA739" s="8"/>
      <c r="AB739" s="8"/>
      <c r="AC739" s="8"/>
      <c r="AD739" s="8"/>
      <c r="AE739" s="8"/>
      <c r="AF739" s="8"/>
      <c r="AG739" s="8"/>
      <c r="AH739" s="8"/>
      <c r="AI739" s="8"/>
      <c r="AJ739" s="8"/>
      <c r="AK739" s="8"/>
      <c r="AL739" s="8"/>
      <c r="AM739" s="8"/>
      <c r="AN739" s="8"/>
      <c r="AO739" s="8"/>
      <c r="AP739" s="8"/>
      <c r="AQ739" s="8"/>
      <c r="AR739" s="8"/>
      <c r="AS739" s="8"/>
      <c r="AT739" s="8"/>
      <c r="AU739" s="8"/>
      <c r="AV739" s="8"/>
      <c r="AW739" s="8"/>
      <c r="AX739" s="8"/>
      <c r="AY739" s="8"/>
      <c r="AZ739" s="8"/>
      <c r="BA739" s="8"/>
      <c r="BB739" s="8"/>
      <c r="BC739" s="8"/>
      <c r="BD739" s="8"/>
      <c r="BE739" s="8"/>
      <c r="BF739" s="8"/>
      <c r="BG739" s="8"/>
      <c r="BH739" s="8"/>
      <c r="BI739" s="8"/>
      <c r="BJ739" s="8"/>
      <c r="BK739" s="8"/>
      <c r="BL739" s="8"/>
      <c r="BM739" s="8"/>
      <c r="BN739" s="8"/>
      <c r="BO739" s="8"/>
      <c r="BP739" s="8"/>
      <c r="BQ739" s="8"/>
      <c r="BR739" s="8"/>
      <c r="BS739" s="8"/>
      <c r="BT739" s="8"/>
      <c r="BU739" s="8"/>
      <c r="BV739" s="8"/>
      <c r="BW739" s="8"/>
      <c r="BX739" s="8"/>
      <c r="BY739" s="8"/>
      <c r="BZ739" s="8"/>
      <c r="CA739" s="8"/>
      <c r="CB739" s="8"/>
      <c r="CC739" s="8"/>
      <c r="CD739" s="8"/>
      <c r="CE739" s="8"/>
      <c r="CF739" s="8"/>
    </row>
    <row r="740" spans="1:84" ht="15.75" customHeight="1" x14ac:dyDescent="0.25">
      <c r="A740" s="8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27"/>
      <c r="W740" s="27"/>
      <c r="X740" s="27"/>
      <c r="Y740" s="27"/>
      <c r="Z740" s="27"/>
      <c r="AA740" s="8"/>
      <c r="AB740" s="8"/>
      <c r="AC740" s="8"/>
      <c r="AD740" s="8"/>
      <c r="AE740" s="8"/>
      <c r="AF740" s="8"/>
      <c r="AG740" s="8"/>
      <c r="AH740" s="8"/>
      <c r="AI740" s="8"/>
      <c r="AJ740" s="8"/>
      <c r="AK740" s="8"/>
      <c r="AL740" s="8"/>
      <c r="AM740" s="8"/>
      <c r="AN740" s="8"/>
      <c r="AO740" s="8"/>
      <c r="AP740" s="8"/>
      <c r="AQ740" s="8"/>
      <c r="AR740" s="8"/>
      <c r="AS740" s="8"/>
      <c r="AT740" s="8"/>
      <c r="AU740" s="8"/>
      <c r="AV740" s="8"/>
      <c r="AW740" s="8"/>
      <c r="AX740" s="8"/>
      <c r="AY740" s="8"/>
      <c r="AZ740" s="8"/>
      <c r="BA740" s="8"/>
      <c r="BB740" s="8"/>
      <c r="BC740" s="8"/>
      <c r="BD740" s="8"/>
      <c r="BE740" s="8"/>
      <c r="BF740" s="8"/>
      <c r="BG740" s="8"/>
      <c r="BH740" s="8"/>
      <c r="BI740" s="8"/>
      <c r="BJ740" s="8"/>
      <c r="BK740" s="8"/>
      <c r="BL740" s="8"/>
      <c r="BM740" s="8"/>
      <c r="BN740" s="8"/>
      <c r="BO740" s="8"/>
      <c r="BP740" s="8"/>
      <c r="BQ740" s="8"/>
      <c r="BR740" s="8"/>
      <c r="BS740" s="8"/>
      <c r="BT740" s="8"/>
      <c r="BU740" s="8"/>
      <c r="BV740" s="8"/>
      <c r="BW740" s="8"/>
      <c r="BX740" s="8"/>
      <c r="BY740" s="8"/>
      <c r="BZ740" s="8"/>
      <c r="CA740" s="8"/>
      <c r="CB740" s="8"/>
      <c r="CC740" s="8"/>
      <c r="CD740" s="8"/>
      <c r="CE740" s="8"/>
      <c r="CF740" s="8"/>
    </row>
    <row r="741" spans="1:84" ht="15.75" customHeight="1" x14ac:dyDescent="0.25">
      <c r="A741" s="8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27"/>
      <c r="W741" s="27"/>
      <c r="X741" s="27"/>
      <c r="Y741" s="27"/>
      <c r="Z741" s="27"/>
      <c r="AA741" s="8"/>
      <c r="AB741" s="8"/>
      <c r="AC741" s="8"/>
      <c r="AD741" s="8"/>
      <c r="AE741" s="8"/>
      <c r="AF741" s="8"/>
      <c r="AG741" s="8"/>
      <c r="AH741" s="8"/>
      <c r="AI741" s="8"/>
      <c r="AJ741" s="8"/>
      <c r="AK741" s="8"/>
      <c r="AL741" s="8"/>
      <c r="AM741" s="8"/>
      <c r="AN741" s="8"/>
      <c r="AO741" s="8"/>
      <c r="AP741" s="8"/>
      <c r="AQ741" s="8"/>
      <c r="AR741" s="8"/>
      <c r="AS741" s="8"/>
      <c r="AT741" s="8"/>
      <c r="AU741" s="8"/>
      <c r="AV741" s="8"/>
      <c r="AW741" s="8"/>
      <c r="AX741" s="8"/>
      <c r="AY741" s="8"/>
      <c r="AZ741" s="8"/>
      <c r="BA741" s="8"/>
      <c r="BB741" s="8"/>
      <c r="BC741" s="8"/>
      <c r="BD741" s="8"/>
      <c r="BE741" s="8"/>
      <c r="BF741" s="8"/>
      <c r="BG741" s="8"/>
      <c r="BH741" s="8"/>
      <c r="BI741" s="8"/>
      <c r="BJ741" s="8"/>
      <c r="BK741" s="8"/>
      <c r="BL741" s="8"/>
      <c r="BM741" s="8"/>
      <c r="BN741" s="8"/>
      <c r="BO741" s="8"/>
      <c r="BP741" s="8"/>
      <c r="BQ741" s="8"/>
      <c r="BR741" s="8"/>
      <c r="BS741" s="8"/>
      <c r="BT741" s="8"/>
      <c r="BU741" s="8"/>
      <c r="BV741" s="8"/>
      <c r="BW741" s="8"/>
      <c r="BX741" s="8"/>
      <c r="BY741" s="8"/>
      <c r="BZ741" s="8"/>
      <c r="CA741" s="8"/>
      <c r="CB741" s="8"/>
      <c r="CC741" s="8"/>
      <c r="CD741" s="8"/>
      <c r="CE741" s="8"/>
      <c r="CF741" s="8"/>
    </row>
    <row r="742" spans="1:84" ht="15.75" customHeight="1" x14ac:dyDescent="0.25">
      <c r="A742" s="8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27"/>
      <c r="W742" s="27"/>
      <c r="X742" s="27"/>
      <c r="Y742" s="27"/>
      <c r="Z742" s="27"/>
      <c r="AA742" s="8"/>
      <c r="AB742" s="8"/>
      <c r="AC742" s="8"/>
      <c r="AD742" s="8"/>
      <c r="AE742" s="8"/>
      <c r="AF742" s="8"/>
      <c r="AG742" s="8"/>
      <c r="AH742" s="8"/>
      <c r="AI742" s="8"/>
      <c r="AJ742" s="8"/>
      <c r="AK742" s="8"/>
      <c r="AL742" s="8"/>
      <c r="AM742" s="8"/>
      <c r="AN742" s="8"/>
      <c r="AO742" s="8"/>
      <c r="AP742" s="8"/>
      <c r="AQ742" s="8"/>
      <c r="AR742" s="8"/>
      <c r="AS742" s="8"/>
      <c r="AT742" s="8"/>
      <c r="AU742" s="8"/>
      <c r="AV742" s="8"/>
      <c r="AW742" s="8"/>
      <c r="AX742" s="8"/>
      <c r="AY742" s="8"/>
      <c r="AZ742" s="8"/>
      <c r="BA742" s="8"/>
      <c r="BB742" s="8"/>
      <c r="BC742" s="8"/>
      <c r="BD742" s="8"/>
      <c r="BE742" s="8"/>
      <c r="BF742" s="8"/>
      <c r="BG742" s="8"/>
      <c r="BH742" s="8"/>
      <c r="BI742" s="8"/>
      <c r="BJ742" s="8"/>
      <c r="BK742" s="8"/>
      <c r="BL742" s="8"/>
      <c r="BM742" s="8"/>
      <c r="BN742" s="8"/>
      <c r="BO742" s="8"/>
      <c r="BP742" s="8"/>
      <c r="BQ742" s="8"/>
      <c r="BR742" s="8"/>
      <c r="BS742" s="8"/>
      <c r="BT742" s="8"/>
      <c r="BU742" s="8"/>
      <c r="BV742" s="8"/>
      <c r="BW742" s="8"/>
      <c r="BX742" s="8"/>
      <c r="BY742" s="8"/>
      <c r="BZ742" s="8"/>
      <c r="CA742" s="8"/>
      <c r="CB742" s="8"/>
      <c r="CC742" s="8"/>
      <c r="CD742" s="8"/>
      <c r="CE742" s="8"/>
      <c r="CF742" s="8"/>
    </row>
    <row r="743" spans="1:84" ht="15.75" customHeight="1" x14ac:dyDescent="0.25">
      <c r="A743" s="8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27"/>
      <c r="W743" s="27"/>
      <c r="X743" s="27"/>
      <c r="Y743" s="27"/>
      <c r="Z743" s="27"/>
      <c r="AA743" s="8"/>
      <c r="AB743" s="8"/>
      <c r="AC743" s="8"/>
      <c r="AD743" s="8"/>
      <c r="AE743" s="8"/>
      <c r="AF743" s="8"/>
      <c r="AG743" s="8"/>
      <c r="AH743" s="8"/>
      <c r="AI743" s="8"/>
      <c r="AJ743" s="8"/>
      <c r="AK743" s="8"/>
      <c r="AL743" s="8"/>
      <c r="AM743" s="8"/>
      <c r="AN743" s="8"/>
      <c r="AO743" s="8"/>
      <c r="AP743" s="8"/>
      <c r="AQ743" s="8"/>
      <c r="AR743" s="8"/>
      <c r="AS743" s="8"/>
      <c r="AT743" s="8"/>
      <c r="AU743" s="8"/>
      <c r="AV743" s="8"/>
      <c r="AW743" s="8"/>
      <c r="AX743" s="8"/>
      <c r="AY743" s="8"/>
      <c r="AZ743" s="8"/>
      <c r="BA743" s="8"/>
      <c r="BB743" s="8"/>
      <c r="BC743" s="8"/>
      <c r="BD743" s="8"/>
      <c r="BE743" s="8"/>
      <c r="BF743" s="8"/>
      <c r="BG743" s="8"/>
      <c r="BH743" s="8"/>
      <c r="BI743" s="8"/>
      <c r="BJ743" s="8"/>
      <c r="BK743" s="8"/>
      <c r="BL743" s="8"/>
      <c r="BM743" s="8"/>
      <c r="BN743" s="8"/>
      <c r="BO743" s="8"/>
      <c r="BP743" s="8"/>
      <c r="BQ743" s="8"/>
      <c r="BR743" s="8"/>
      <c r="BS743" s="8"/>
      <c r="BT743" s="8"/>
      <c r="BU743" s="8"/>
      <c r="BV743" s="8"/>
      <c r="BW743" s="8"/>
      <c r="BX743" s="8"/>
      <c r="BY743" s="8"/>
      <c r="BZ743" s="8"/>
      <c r="CA743" s="8"/>
      <c r="CB743" s="8"/>
      <c r="CC743" s="8"/>
      <c r="CD743" s="8"/>
      <c r="CE743" s="8"/>
      <c r="CF743" s="8"/>
    </row>
    <row r="744" spans="1:84" ht="15.75" customHeight="1" x14ac:dyDescent="0.25">
      <c r="A744" s="8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27"/>
      <c r="W744" s="27"/>
      <c r="X744" s="27"/>
      <c r="Y744" s="27"/>
      <c r="Z744" s="27"/>
      <c r="AA744" s="8"/>
      <c r="AB744" s="8"/>
      <c r="AC744" s="8"/>
      <c r="AD744" s="8"/>
      <c r="AE744" s="8"/>
      <c r="AF744" s="8"/>
      <c r="AG744" s="8"/>
      <c r="AH744" s="8"/>
      <c r="AI744" s="8"/>
      <c r="AJ744" s="8"/>
      <c r="AK744" s="8"/>
      <c r="AL744" s="8"/>
      <c r="AM744" s="8"/>
      <c r="AN744" s="8"/>
      <c r="AO744" s="8"/>
      <c r="AP744" s="8"/>
      <c r="AQ744" s="8"/>
      <c r="AR744" s="8"/>
      <c r="AS744" s="8"/>
      <c r="AT744" s="8"/>
      <c r="AU744" s="8"/>
      <c r="AV744" s="8"/>
      <c r="AW744" s="8"/>
      <c r="AX744" s="8"/>
      <c r="AY744" s="8"/>
      <c r="AZ744" s="8"/>
      <c r="BA744" s="8"/>
      <c r="BB744" s="8"/>
      <c r="BC744" s="8"/>
      <c r="BD744" s="8"/>
      <c r="BE744" s="8"/>
      <c r="BF744" s="8"/>
      <c r="BG744" s="8"/>
      <c r="BH744" s="8"/>
      <c r="BI744" s="8"/>
      <c r="BJ744" s="8"/>
      <c r="BK744" s="8"/>
      <c r="BL744" s="8"/>
      <c r="BM744" s="8"/>
      <c r="BN744" s="8"/>
      <c r="BO744" s="8"/>
      <c r="BP744" s="8"/>
      <c r="BQ744" s="8"/>
      <c r="BR744" s="8"/>
      <c r="BS744" s="8"/>
      <c r="BT744" s="8"/>
      <c r="BU744" s="8"/>
      <c r="BV744" s="8"/>
      <c r="BW744" s="8"/>
      <c r="BX744" s="8"/>
      <c r="BY744" s="8"/>
      <c r="BZ744" s="8"/>
      <c r="CA744" s="8"/>
      <c r="CB744" s="8"/>
      <c r="CC744" s="8"/>
      <c r="CD744" s="8"/>
      <c r="CE744" s="8"/>
      <c r="CF744" s="8"/>
    </row>
    <row r="745" spans="1:84" ht="15.75" customHeight="1" x14ac:dyDescent="0.25">
      <c r="A745" s="8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27"/>
      <c r="W745" s="27"/>
      <c r="X745" s="27"/>
      <c r="Y745" s="27"/>
      <c r="Z745" s="27"/>
      <c r="AA745" s="8"/>
      <c r="AB745" s="8"/>
      <c r="AC745" s="8"/>
      <c r="AD745" s="8"/>
      <c r="AE745" s="8"/>
      <c r="AF745" s="8"/>
      <c r="AG745" s="8"/>
      <c r="AH745" s="8"/>
      <c r="AI745" s="8"/>
      <c r="AJ745" s="8"/>
      <c r="AK745" s="8"/>
      <c r="AL745" s="8"/>
      <c r="AM745" s="8"/>
      <c r="AN745" s="8"/>
      <c r="AO745" s="8"/>
      <c r="AP745" s="8"/>
      <c r="AQ745" s="8"/>
      <c r="AR745" s="8"/>
      <c r="AS745" s="8"/>
      <c r="AT745" s="8"/>
      <c r="AU745" s="8"/>
      <c r="AV745" s="8"/>
      <c r="AW745" s="8"/>
      <c r="AX745" s="8"/>
      <c r="AY745" s="8"/>
      <c r="AZ745" s="8"/>
      <c r="BA745" s="8"/>
      <c r="BB745" s="8"/>
      <c r="BC745" s="8"/>
      <c r="BD745" s="8"/>
      <c r="BE745" s="8"/>
      <c r="BF745" s="8"/>
      <c r="BG745" s="8"/>
      <c r="BH745" s="8"/>
      <c r="BI745" s="8"/>
      <c r="BJ745" s="8"/>
      <c r="BK745" s="8"/>
      <c r="BL745" s="8"/>
      <c r="BM745" s="8"/>
      <c r="BN745" s="8"/>
      <c r="BO745" s="8"/>
      <c r="BP745" s="8"/>
      <c r="BQ745" s="8"/>
      <c r="BR745" s="8"/>
      <c r="BS745" s="8"/>
      <c r="BT745" s="8"/>
      <c r="BU745" s="8"/>
      <c r="BV745" s="8"/>
      <c r="BW745" s="8"/>
      <c r="BX745" s="8"/>
      <c r="BY745" s="8"/>
      <c r="BZ745" s="8"/>
      <c r="CA745" s="8"/>
      <c r="CB745" s="8"/>
      <c r="CC745" s="8"/>
      <c r="CD745" s="8"/>
      <c r="CE745" s="8"/>
      <c r="CF745" s="8"/>
    </row>
    <row r="746" spans="1:84" ht="15.75" customHeight="1" x14ac:dyDescent="0.25">
      <c r="A746" s="8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27"/>
      <c r="W746" s="27"/>
      <c r="X746" s="27"/>
      <c r="Y746" s="27"/>
      <c r="Z746" s="27"/>
      <c r="AA746" s="8"/>
      <c r="AB746" s="8"/>
      <c r="AC746" s="8"/>
      <c r="AD746" s="8"/>
      <c r="AE746" s="8"/>
      <c r="AF746" s="8"/>
      <c r="AG746" s="8"/>
      <c r="AH746" s="8"/>
      <c r="AI746" s="8"/>
      <c r="AJ746" s="8"/>
      <c r="AK746" s="8"/>
      <c r="AL746" s="8"/>
      <c r="AM746" s="8"/>
      <c r="AN746" s="8"/>
      <c r="AO746" s="8"/>
      <c r="AP746" s="8"/>
      <c r="AQ746" s="8"/>
      <c r="AR746" s="8"/>
      <c r="AS746" s="8"/>
      <c r="AT746" s="8"/>
      <c r="AU746" s="8"/>
      <c r="AV746" s="8"/>
      <c r="AW746" s="8"/>
      <c r="AX746" s="8"/>
      <c r="AY746" s="8"/>
      <c r="AZ746" s="8"/>
      <c r="BA746" s="8"/>
      <c r="BB746" s="8"/>
      <c r="BC746" s="8"/>
      <c r="BD746" s="8"/>
      <c r="BE746" s="8"/>
      <c r="BF746" s="8"/>
      <c r="BG746" s="8"/>
      <c r="BH746" s="8"/>
      <c r="BI746" s="8"/>
      <c r="BJ746" s="8"/>
      <c r="BK746" s="8"/>
      <c r="BL746" s="8"/>
      <c r="BM746" s="8"/>
      <c r="BN746" s="8"/>
      <c r="BO746" s="8"/>
      <c r="BP746" s="8"/>
      <c r="BQ746" s="8"/>
      <c r="BR746" s="8"/>
      <c r="BS746" s="8"/>
      <c r="BT746" s="8"/>
      <c r="BU746" s="8"/>
      <c r="BV746" s="8"/>
      <c r="BW746" s="8"/>
      <c r="BX746" s="8"/>
      <c r="BY746" s="8"/>
      <c r="BZ746" s="8"/>
      <c r="CA746" s="8"/>
      <c r="CB746" s="8"/>
      <c r="CC746" s="8"/>
      <c r="CD746" s="8"/>
      <c r="CE746" s="8"/>
      <c r="CF746" s="8"/>
    </row>
    <row r="747" spans="1:84" ht="15.75" customHeight="1" x14ac:dyDescent="0.25">
      <c r="A747" s="8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27"/>
      <c r="W747" s="27"/>
      <c r="X747" s="27"/>
      <c r="Y747" s="27"/>
      <c r="Z747" s="27"/>
      <c r="AA747" s="8"/>
      <c r="AB747" s="8"/>
      <c r="AC747" s="8"/>
      <c r="AD747" s="8"/>
      <c r="AE747" s="8"/>
      <c r="AF747" s="8"/>
      <c r="AG747" s="8"/>
      <c r="AH747" s="8"/>
      <c r="AI747" s="8"/>
      <c r="AJ747" s="8"/>
      <c r="AK747" s="8"/>
      <c r="AL747" s="8"/>
      <c r="AM747" s="8"/>
      <c r="AN747" s="8"/>
      <c r="AO747" s="8"/>
      <c r="AP747" s="8"/>
      <c r="AQ747" s="8"/>
      <c r="AR747" s="8"/>
      <c r="AS747" s="8"/>
      <c r="AT747" s="8"/>
      <c r="AU747" s="8"/>
      <c r="AV747" s="8"/>
      <c r="AW747" s="8"/>
      <c r="AX747" s="8"/>
      <c r="AY747" s="8"/>
      <c r="AZ747" s="8"/>
      <c r="BA747" s="8"/>
      <c r="BB747" s="8"/>
      <c r="BC747" s="8"/>
      <c r="BD747" s="8"/>
      <c r="BE747" s="8"/>
      <c r="BF747" s="8"/>
      <c r="BG747" s="8"/>
      <c r="BH747" s="8"/>
      <c r="BI747" s="8"/>
      <c r="BJ747" s="8"/>
      <c r="BK747" s="8"/>
      <c r="BL747" s="8"/>
      <c r="BM747" s="8"/>
      <c r="BN747" s="8"/>
      <c r="BO747" s="8"/>
      <c r="BP747" s="8"/>
      <c r="BQ747" s="8"/>
      <c r="BR747" s="8"/>
      <c r="BS747" s="8"/>
      <c r="BT747" s="8"/>
      <c r="BU747" s="8"/>
      <c r="BV747" s="8"/>
      <c r="BW747" s="8"/>
      <c r="BX747" s="8"/>
      <c r="BY747" s="8"/>
      <c r="BZ747" s="8"/>
      <c r="CA747" s="8"/>
      <c r="CB747" s="8"/>
      <c r="CC747" s="8"/>
      <c r="CD747" s="8"/>
      <c r="CE747" s="8"/>
      <c r="CF747" s="8"/>
    </row>
    <row r="748" spans="1:84" ht="15.75" customHeight="1" x14ac:dyDescent="0.25">
      <c r="A748" s="8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27"/>
      <c r="W748" s="27"/>
      <c r="X748" s="27"/>
      <c r="Y748" s="27"/>
      <c r="Z748" s="27"/>
      <c r="AA748" s="8"/>
      <c r="AB748" s="8"/>
      <c r="AC748" s="8"/>
      <c r="AD748" s="8"/>
      <c r="AE748" s="8"/>
      <c r="AF748" s="8"/>
      <c r="AG748" s="8"/>
      <c r="AH748" s="8"/>
      <c r="AI748" s="8"/>
      <c r="AJ748" s="8"/>
      <c r="AK748" s="8"/>
      <c r="AL748" s="8"/>
      <c r="AM748" s="8"/>
      <c r="AN748" s="8"/>
      <c r="AO748" s="8"/>
      <c r="AP748" s="8"/>
      <c r="AQ748" s="8"/>
      <c r="AR748" s="8"/>
      <c r="AS748" s="8"/>
      <c r="AT748" s="8"/>
      <c r="AU748" s="8"/>
      <c r="AV748" s="8"/>
      <c r="AW748" s="8"/>
      <c r="AX748" s="8"/>
      <c r="AY748" s="8"/>
      <c r="AZ748" s="8"/>
      <c r="BA748" s="8"/>
      <c r="BB748" s="8"/>
      <c r="BC748" s="8"/>
      <c r="BD748" s="8"/>
      <c r="BE748" s="8"/>
      <c r="BF748" s="8"/>
      <c r="BG748" s="8"/>
      <c r="BH748" s="8"/>
      <c r="BI748" s="8"/>
      <c r="BJ748" s="8"/>
      <c r="BK748" s="8"/>
      <c r="BL748" s="8"/>
      <c r="BM748" s="8"/>
      <c r="BN748" s="8"/>
      <c r="BO748" s="8"/>
      <c r="BP748" s="8"/>
      <c r="BQ748" s="8"/>
      <c r="BR748" s="8"/>
      <c r="BS748" s="8"/>
      <c r="BT748" s="8"/>
      <c r="BU748" s="8"/>
      <c r="BV748" s="8"/>
      <c r="BW748" s="8"/>
      <c r="BX748" s="8"/>
      <c r="BY748" s="8"/>
      <c r="BZ748" s="8"/>
      <c r="CA748" s="8"/>
      <c r="CB748" s="8"/>
      <c r="CC748" s="8"/>
      <c r="CD748" s="8"/>
      <c r="CE748" s="8"/>
      <c r="CF748" s="8"/>
    </row>
    <row r="749" spans="1:84" ht="15.75" customHeight="1" x14ac:dyDescent="0.25">
      <c r="A749" s="8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27"/>
      <c r="W749" s="27"/>
      <c r="X749" s="27"/>
      <c r="Y749" s="27"/>
      <c r="Z749" s="27"/>
      <c r="AA749" s="8"/>
      <c r="AB749" s="8"/>
      <c r="AC749" s="8"/>
      <c r="AD749" s="8"/>
      <c r="AE749" s="8"/>
      <c r="AF749" s="8"/>
      <c r="AG749" s="8"/>
      <c r="AH749" s="8"/>
      <c r="AI749" s="8"/>
      <c r="AJ749" s="8"/>
      <c r="AK749" s="8"/>
      <c r="AL749" s="8"/>
      <c r="AM749" s="8"/>
      <c r="AN749" s="8"/>
      <c r="AO749" s="8"/>
      <c r="AP749" s="8"/>
      <c r="AQ749" s="8"/>
      <c r="AR749" s="8"/>
      <c r="AS749" s="8"/>
      <c r="AT749" s="8"/>
      <c r="AU749" s="8"/>
      <c r="AV749" s="8"/>
      <c r="AW749" s="8"/>
      <c r="AX749" s="8"/>
      <c r="AY749" s="8"/>
      <c r="AZ749" s="8"/>
      <c r="BA749" s="8"/>
      <c r="BB749" s="8"/>
      <c r="BC749" s="8"/>
      <c r="BD749" s="8"/>
      <c r="BE749" s="8"/>
      <c r="BF749" s="8"/>
      <c r="BG749" s="8"/>
      <c r="BH749" s="8"/>
      <c r="BI749" s="8"/>
      <c r="BJ749" s="8"/>
      <c r="BK749" s="8"/>
      <c r="BL749" s="8"/>
      <c r="BM749" s="8"/>
      <c r="BN749" s="8"/>
      <c r="BO749" s="8"/>
      <c r="BP749" s="8"/>
      <c r="BQ749" s="8"/>
      <c r="BR749" s="8"/>
      <c r="BS749" s="8"/>
      <c r="BT749" s="8"/>
      <c r="BU749" s="8"/>
      <c r="BV749" s="8"/>
      <c r="BW749" s="8"/>
      <c r="BX749" s="8"/>
      <c r="BY749" s="8"/>
      <c r="BZ749" s="8"/>
      <c r="CA749" s="8"/>
      <c r="CB749" s="8"/>
      <c r="CC749" s="8"/>
      <c r="CD749" s="8"/>
      <c r="CE749" s="8"/>
      <c r="CF749" s="8"/>
    </row>
    <row r="750" spans="1:84" ht="15.75" customHeight="1" x14ac:dyDescent="0.25">
      <c r="A750" s="8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27"/>
      <c r="W750" s="27"/>
      <c r="X750" s="27"/>
      <c r="Y750" s="27"/>
      <c r="Z750" s="27"/>
      <c r="AA750" s="8"/>
      <c r="AB750" s="8"/>
      <c r="AC750" s="8"/>
      <c r="AD750" s="8"/>
      <c r="AE750" s="8"/>
      <c r="AF750" s="8"/>
      <c r="AG750" s="8"/>
      <c r="AH750" s="8"/>
      <c r="AI750" s="8"/>
      <c r="AJ750" s="8"/>
      <c r="AK750" s="8"/>
      <c r="AL750" s="8"/>
      <c r="AM750" s="8"/>
      <c r="AN750" s="8"/>
      <c r="AO750" s="8"/>
      <c r="AP750" s="8"/>
      <c r="AQ750" s="8"/>
      <c r="AR750" s="8"/>
      <c r="AS750" s="8"/>
      <c r="AT750" s="8"/>
      <c r="AU750" s="8"/>
      <c r="AV750" s="8"/>
      <c r="AW750" s="8"/>
      <c r="AX750" s="8"/>
      <c r="AY750" s="8"/>
      <c r="AZ750" s="8"/>
      <c r="BA750" s="8"/>
      <c r="BB750" s="8"/>
      <c r="BC750" s="8"/>
      <c r="BD750" s="8"/>
      <c r="BE750" s="8"/>
      <c r="BF750" s="8"/>
      <c r="BG750" s="8"/>
      <c r="BH750" s="8"/>
      <c r="BI750" s="8"/>
      <c r="BJ750" s="8"/>
      <c r="BK750" s="8"/>
      <c r="BL750" s="8"/>
      <c r="BM750" s="8"/>
      <c r="BN750" s="8"/>
      <c r="BO750" s="8"/>
      <c r="BP750" s="8"/>
      <c r="BQ750" s="8"/>
      <c r="BR750" s="8"/>
      <c r="BS750" s="8"/>
      <c r="BT750" s="8"/>
      <c r="BU750" s="8"/>
      <c r="BV750" s="8"/>
      <c r="BW750" s="8"/>
      <c r="BX750" s="8"/>
      <c r="BY750" s="8"/>
      <c r="BZ750" s="8"/>
      <c r="CA750" s="8"/>
      <c r="CB750" s="8"/>
      <c r="CC750" s="8"/>
      <c r="CD750" s="8"/>
      <c r="CE750" s="8"/>
      <c r="CF750" s="8"/>
    </row>
    <row r="751" spans="1:84" ht="15.75" customHeight="1" x14ac:dyDescent="0.25">
      <c r="A751" s="8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27"/>
      <c r="W751" s="27"/>
      <c r="X751" s="27"/>
      <c r="Y751" s="27"/>
      <c r="Z751" s="27"/>
      <c r="AA751" s="8"/>
      <c r="AB751" s="8"/>
      <c r="AC751" s="8"/>
      <c r="AD751" s="8"/>
      <c r="AE751" s="8"/>
      <c r="AF751" s="8"/>
      <c r="AG751" s="8"/>
      <c r="AH751" s="8"/>
      <c r="AI751" s="8"/>
      <c r="AJ751" s="8"/>
      <c r="AK751" s="8"/>
      <c r="AL751" s="8"/>
      <c r="AM751" s="8"/>
      <c r="AN751" s="8"/>
      <c r="AO751" s="8"/>
      <c r="AP751" s="8"/>
      <c r="AQ751" s="8"/>
      <c r="AR751" s="8"/>
      <c r="AS751" s="8"/>
      <c r="AT751" s="8"/>
      <c r="AU751" s="8"/>
      <c r="AV751" s="8"/>
      <c r="AW751" s="8"/>
      <c r="AX751" s="8"/>
      <c r="AY751" s="8"/>
      <c r="AZ751" s="8"/>
      <c r="BA751" s="8"/>
      <c r="BB751" s="8"/>
      <c r="BC751" s="8"/>
      <c r="BD751" s="8"/>
      <c r="BE751" s="8"/>
      <c r="BF751" s="8"/>
      <c r="BG751" s="8"/>
      <c r="BH751" s="8"/>
      <c r="BI751" s="8"/>
      <c r="BJ751" s="8"/>
      <c r="BK751" s="8"/>
      <c r="BL751" s="8"/>
      <c r="BM751" s="8"/>
      <c r="BN751" s="8"/>
      <c r="BO751" s="8"/>
      <c r="BP751" s="8"/>
      <c r="BQ751" s="8"/>
      <c r="BR751" s="8"/>
      <c r="BS751" s="8"/>
      <c r="BT751" s="8"/>
      <c r="BU751" s="8"/>
      <c r="BV751" s="8"/>
      <c r="BW751" s="8"/>
      <c r="BX751" s="8"/>
      <c r="BY751" s="8"/>
      <c r="BZ751" s="8"/>
      <c r="CA751" s="8"/>
      <c r="CB751" s="8"/>
      <c r="CC751" s="8"/>
      <c r="CD751" s="8"/>
      <c r="CE751" s="8"/>
      <c r="CF751" s="8"/>
    </row>
    <row r="752" spans="1:84" ht="15.75" customHeight="1" x14ac:dyDescent="0.25">
      <c r="A752" s="8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27"/>
      <c r="W752" s="27"/>
      <c r="X752" s="27"/>
      <c r="Y752" s="27"/>
      <c r="Z752" s="27"/>
      <c r="AA752" s="8"/>
      <c r="AB752" s="8"/>
      <c r="AC752" s="8"/>
      <c r="AD752" s="8"/>
      <c r="AE752" s="8"/>
      <c r="AF752" s="8"/>
      <c r="AG752" s="8"/>
      <c r="AH752" s="8"/>
      <c r="AI752" s="8"/>
      <c r="AJ752" s="8"/>
      <c r="AK752" s="8"/>
      <c r="AL752" s="8"/>
      <c r="AM752" s="8"/>
      <c r="AN752" s="8"/>
      <c r="AO752" s="8"/>
      <c r="AP752" s="8"/>
      <c r="AQ752" s="8"/>
      <c r="AR752" s="8"/>
      <c r="AS752" s="8"/>
      <c r="AT752" s="8"/>
      <c r="AU752" s="8"/>
      <c r="AV752" s="8"/>
      <c r="AW752" s="8"/>
      <c r="AX752" s="8"/>
      <c r="AY752" s="8"/>
      <c r="AZ752" s="8"/>
      <c r="BA752" s="8"/>
      <c r="BB752" s="8"/>
      <c r="BC752" s="8"/>
      <c r="BD752" s="8"/>
      <c r="BE752" s="8"/>
      <c r="BF752" s="8"/>
      <c r="BG752" s="8"/>
      <c r="BH752" s="8"/>
      <c r="BI752" s="8"/>
      <c r="BJ752" s="8"/>
      <c r="BK752" s="8"/>
      <c r="BL752" s="8"/>
      <c r="BM752" s="8"/>
      <c r="BN752" s="8"/>
      <c r="BO752" s="8"/>
      <c r="BP752" s="8"/>
      <c r="BQ752" s="8"/>
      <c r="BR752" s="8"/>
      <c r="BS752" s="8"/>
      <c r="BT752" s="8"/>
      <c r="BU752" s="8"/>
      <c r="BV752" s="8"/>
      <c r="BW752" s="8"/>
      <c r="BX752" s="8"/>
      <c r="BY752" s="8"/>
      <c r="BZ752" s="8"/>
      <c r="CA752" s="8"/>
      <c r="CB752" s="8"/>
      <c r="CC752" s="8"/>
      <c r="CD752" s="8"/>
      <c r="CE752" s="8"/>
      <c r="CF752" s="8"/>
    </row>
    <row r="753" spans="1:84" ht="15.75" customHeight="1" x14ac:dyDescent="0.25">
      <c r="A753" s="8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27"/>
      <c r="W753" s="27"/>
      <c r="X753" s="27"/>
      <c r="Y753" s="27"/>
      <c r="Z753" s="27"/>
      <c r="AA753" s="8"/>
      <c r="AB753" s="8"/>
      <c r="AC753" s="8"/>
      <c r="AD753" s="8"/>
      <c r="AE753" s="8"/>
      <c r="AF753" s="8"/>
      <c r="AG753" s="8"/>
      <c r="AH753" s="8"/>
      <c r="AI753" s="8"/>
      <c r="AJ753" s="8"/>
      <c r="AK753" s="8"/>
      <c r="AL753" s="8"/>
      <c r="AM753" s="8"/>
      <c r="AN753" s="8"/>
      <c r="AO753" s="8"/>
      <c r="AP753" s="8"/>
      <c r="AQ753" s="8"/>
      <c r="AR753" s="8"/>
      <c r="AS753" s="8"/>
      <c r="AT753" s="8"/>
      <c r="AU753" s="8"/>
      <c r="AV753" s="8"/>
      <c r="AW753" s="8"/>
      <c r="AX753" s="8"/>
      <c r="AY753" s="8"/>
      <c r="AZ753" s="8"/>
      <c r="BA753" s="8"/>
      <c r="BB753" s="8"/>
      <c r="BC753" s="8"/>
      <c r="BD753" s="8"/>
      <c r="BE753" s="8"/>
      <c r="BF753" s="8"/>
      <c r="BG753" s="8"/>
      <c r="BH753" s="8"/>
      <c r="BI753" s="8"/>
      <c r="BJ753" s="8"/>
      <c r="BK753" s="8"/>
      <c r="BL753" s="8"/>
      <c r="BM753" s="8"/>
      <c r="BN753" s="8"/>
      <c r="BO753" s="8"/>
      <c r="BP753" s="8"/>
      <c r="BQ753" s="8"/>
      <c r="BR753" s="8"/>
      <c r="BS753" s="8"/>
      <c r="BT753" s="8"/>
      <c r="BU753" s="8"/>
      <c r="BV753" s="8"/>
      <c r="BW753" s="8"/>
      <c r="BX753" s="8"/>
      <c r="BY753" s="8"/>
      <c r="BZ753" s="8"/>
      <c r="CA753" s="8"/>
      <c r="CB753" s="8"/>
      <c r="CC753" s="8"/>
      <c r="CD753" s="8"/>
      <c r="CE753" s="8"/>
      <c r="CF753" s="8"/>
    </row>
    <row r="754" spans="1:84" ht="15.75" customHeight="1" x14ac:dyDescent="0.25">
      <c r="A754" s="8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27"/>
      <c r="W754" s="27"/>
      <c r="X754" s="27"/>
      <c r="Y754" s="27"/>
      <c r="Z754" s="27"/>
      <c r="AA754" s="8"/>
      <c r="AB754" s="8"/>
      <c r="AC754" s="8"/>
      <c r="AD754" s="8"/>
      <c r="AE754" s="8"/>
      <c r="AF754" s="8"/>
      <c r="AG754" s="8"/>
      <c r="AH754" s="8"/>
      <c r="AI754" s="8"/>
      <c r="AJ754" s="8"/>
      <c r="AK754" s="8"/>
      <c r="AL754" s="8"/>
      <c r="AM754" s="8"/>
      <c r="AN754" s="8"/>
      <c r="AO754" s="8"/>
      <c r="AP754" s="8"/>
      <c r="AQ754" s="8"/>
      <c r="AR754" s="8"/>
      <c r="AS754" s="8"/>
      <c r="AT754" s="8"/>
      <c r="AU754" s="8"/>
      <c r="AV754" s="8"/>
      <c r="AW754" s="8"/>
      <c r="AX754" s="8"/>
      <c r="AY754" s="8"/>
      <c r="AZ754" s="8"/>
      <c r="BA754" s="8"/>
      <c r="BB754" s="8"/>
      <c r="BC754" s="8"/>
      <c r="BD754" s="8"/>
      <c r="BE754" s="8"/>
      <c r="BF754" s="8"/>
      <c r="BG754" s="8"/>
      <c r="BH754" s="8"/>
      <c r="BI754" s="8"/>
      <c r="BJ754" s="8"/>
      <c r="BK754" s="8"/>
      <c r="BL754" s="8"/>
      <c r="BM754" s="8"/>
      <c r="BN754" s="8"/>
      <c r="BO754" s="8"/>
      <c r="BP754" s="8"/>
      <c r="BQ754" s="8"/>
      <c r="BR754" s="8"/>
      <c r="BS754" s="8"/>
      <c r="BT754" s="8"/>
      <c r="BU754" s="8"/>
      <c r="BV754" s="8"/>
      <c r="BW754" s="8"/>
      <c r="BX754" s="8"/>
      <c r="BY754" s="8"/>
      <c r="BZ754" s="8"/>
      <c r="CA754" s="8"/>
      <c r="CB754" s="8"/>
      <c r="CC754" s="8"/>
      <c r="CD754" s="8"/>
      <c r="CE754" s="8"/>
      <c r="CF754" s="8"/>
    </row>
    <row r="755" spans="1:84" ht="15.75" customHeight="1" x14ac:dyDescent="0.25">
      <c r="A755" s="8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27"/>
      <c r="W755" s="27"/>
      <c r="X755" s="27"/>
      <c r="Y755" s="27"/>
      <c r="Z755" s="27"/>
      <c r="AA755" s="8"/>
      <c r="AB755" s="8"/>
      <c r="AC755" s="8"/>
      <c r="AD755" s="8"/>
      <c r="AE755" s="8"/>
      <c r="AF755" s="8"/>
      <c r="AG755" s="8"/>
      <c r="AH755" s="8"/>
      <c r="AI755" s="8"/>
      <c r="AJ755" s="8"/>
      <c r="AK755" s="8"/>
      <c r="AL755" s="8"/>
      <c r="AM755" s="8"/>
      <c r="AN755" s="8"/>
      <c r="AO755" s="8"/>
      <c r="AP755" s="8"/>
      <c r="AQ755" s="8"/>
      <c r="AR755" s="8"/>
      <c r="AS755" s="8"/>
      <c r="AT755" s="8"/>
      <c r="AU755" s="8"/>
      <c r="AV755" s="8"/>
      <c r="AW755" s="8"/>
      <c r="AX755" s="8"/>
      <c r="AY755" s="8"/>
      <c r="AZ755" s="8"/>
      <c r="BA755" s="8"/>
      <c r="BB755" s="8"/>
      <c r="BC755" s="8"/>
      <c r="BD755" s="8"/>
      <c r="BE755" s="8"/>
      <c r="BF755" s="8"/>
      <c r="BG755" s="8"/>
      <c r="BH755" s="8"/>
      <c r="BI755" s="8"/>
      <c r="BJ755" s="8"/>
      <c r="BK755" s="8"/>
      <c r="BL755" s="8"/>
      <c r="BM755" s="8"/>
      <c r="BN755" s="8"/>
      <c r="BO755" s="8"/>
      <c r="BP755" s="8"/>
      <c r="BQ755" s="8"/>
      <c r="BR755" s="8"/>
      <c r="BS755" s="8"/>
      <c r="BT755" s="8"/>
      <c r="BU755" s="8"/>
      <c r="BV755" s="8"/>
      <c r="BW755" s="8"/>
      <c r="BX755" s="8"/>
      <c r="BY755" s="8"/>
      <c r="BZ755" s="8"/>
      <c r="CA755" s="8"/>
      <c r="CB755" s="8"/>
      <c r="CC755" s="8"/>
      <c r="CD755" s="8"/>
      <c r="CE755" s="8"/>
      <c r="CF755" s="8"/>
    </row>
    <row r="756" spans="1:84" ht="15.75" customHeight="1" x14ac:dyDescent="0.25">
      <c r="A756" s="8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27"/>
      <c r="W756" s="27"/>
      <c r="X756" s="27"/>
      <c r="Y756" s="27"/>
      <c r="Z756" s="27"/>
      <c r="AA756" s="8"/>
      <c r="AB756" s="8"/>
      <c r="AC756" s="8"/>
      <c r="AD756" s="8"/>
      <c r="AE756" s="8"/>
      <c r="AF756" s="8"/>
      <c r="AG756" s="8"/>
      <c r="AH756" s="8"/>
      <c r="AI756" s="8"/>
      <c r="AJ756" s="8"/>
      <c r="AK756" s="8"/>
      <c r="AL756" s="8"/>
      <c r="AM756" s="8"/>
      <c r="AN756" s="8"/>
      <c r="AO756" s="8"/>
      <c r="AP756" s="8"/>
      <c r="AQ756" s="8"/>
      <c r="AR756" s="8"/>
      <c r="AS756" s="8"/>
      <c r="AT756" s="8"/>
      <c r="AU756" s="8"/>
      <c r="AV756" s="8"/>
      <c r="AW756" s="8"/>
      <c r="AX756" s="8"/>
      <c r="AY756" s="8"/>
      <c r="AZ756" s="8"/>
      <c r="BA756" s="8"/>
      <c r="BB756" s="8"/>
      <c r="BC756" s="8"/>
      <c r="BD756" s="8"/>
      <c r="BE756" s="8"/>
      <c r="BF756" s="8"/>
      <c r="BG756" s="8"/>
      <c r="BH756" s="8"/>
      <c r="BI756" s="8"/>
      <c r="BJ756" s="8"/>
      <c r="BK756" s="8"/>
      <c r="BL756" s="8"/>
      <c r="BM756" s="8"/>
      <c r="BN756" s="8"/>
      <c r="BO756" s="8"/>
      <c r="BP756" s="8"/>
      <c r="BQ756" s="8"/>
      <c r="BR756" s="8"/>
      <c r="BS756" s="8"/>
      <c r="BT756" s="8"/>
      <c r="BU756" s="8"/>
      <c r="BV756" s="8"/>
      <c r="BW756" s="8"/>
      <c r="BX756" s="8"/>
      <c r="BY756" s="8"/>
      <c r="BZ756" s="8"/>
      <c r="CA756" s="8"/>
      <c r="CB756" s="8"/>
      <c r="CC756" s="8"/>
      <c r="CD756" s="8"/>
      <c r="CE756" s="8"/>
      <c r="CF756" s="8"/>
    </row>
    <row r="757" spans="1:84" ht="15.75" customHeight="1" x14ac:dyDescent="0.25">
      <c r="A757" s="8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27"/>
      <c r="W757" s="27"/>
      <c r="X757" s="27"/>
      <c r="Y757" s="27"/>
      <c r="Z757" s="27"/>
      <c r="AA757" s="8"/>
      <c r="AB757" s="8"/>
      <c r="AC757" s="8"/>
      <c r="AD757" s="8"/>
      <c r="AE757" s="8"/>
      <c r="AF757" s="8"/>
      <c r="AG757" s="8"/>
      <c r="AH757" s="8"/>
      <c r="AI757" s="8"/>
      <c r="AJ757" s="8"/>
      <c r="AK757" s="8"/>
      <c r="AL757" s="8"/>
      <c r="AM757" s="8"/>
      <c r="AN757" s="8"/>
      <c r="AO757" s="8"/>
      <c r="AP757" s="8"/>
      <c r="AQ757" s="8"/>
      <c r="AR757" s="8"/>
      <c r="AS757" s="8"/>
      <c r="AT757" s="8"/>
      <c r="AU757" s="8"/>
      <c r="AV757" s="8"/>
      <c r="AW757" s="8"/>
      <c r="AX757" s="8"/>
      <c r="AY757" s="8"/>
      <c r="AZ757" s="8"/>
      <c r="BA757" s="8"/>
      <c r="BB757" s="8"/>
      <c r="BC757" s="8"/>
      <c r="BD757" s="8"/>
      <c r="BE757" s="8"/>
      <c r="BF757" s="8"/>
      <c r="BG757" s="8"/>
      <c r="BH757" s="8"/>
      <c r="BI757" s="8"/>
      <c r="BJ757" s="8"/>
      <c r="BK757" s="8"/>
      <c r="BL757" s="8"/>
      <c r="BM757" s="8"/>
      <c r="BN757" s="8"/>
      <c r="BO757" s="8"/>
      <c r="BP757" s="8"/>
      <c r="BQ757" s="8"/>
      <c r="BR757" s="8"/>
      <c r="BS757" s="8"/>
      <c r="BT757" s="8"/>
      <c r="BU757" s="8"/>
      <c r="BV757" s="8"/>
      <c r="BW757" s="8"/>
      <c r="BX757" s="8"/>
      <c r="BY757" s="8"/>
      <c r="BZ757" s="8"/>
      <c r="CA757" s="8"/>
      <c r="CB757" s="8"/>
      <c r="CC757" s="8"/>
      <c r="CD757" s="8"/>
      <c r="CE757" s="8"/>
      <c r="CF757" s="8"/>
    </row>
    <row r="758" spans="1:84" ht="15.75" customHeight="1" x14ac:dyDescent="0.25">
      <c r="A758" s="8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27"/>
      <c r="W758" s="27"/>
      <c r="X758" s="27"/>
      <c r="Y758" s="27"/>
      <c r="Z758" s="27"/>
      <c r="AA758" s="8"/>
      <c r="AB758" s="8"/>
      <c r="AC758" s="8"/>
      <c r="AD758" s="8"/>
      <c r="AE758" s="8"/>
      <c r="AF758" s="8"/>
      <c r="AG758" s="8"/>
      <c r="AH758" s="8"/>
      <c r="AI758" s="8"/>
      <c r="AJ758" s="8"/>
      <c r="AK758" s="8"/>
      <c r="AL758" s="8"/>
      <c r="AM758" s="8"/>
      <c r="AN758" s="8"/>
      <c r="AO758" s="8"/>
      <c r="AP758" s="8"/>
      <c r="AQ758" s="8"/>
      <c r="AR758" s="8"/>
      <c r="AS758" s="8"/>
      <c r="AT758" s="8"/>
      <c r="AU758" s="8"/>
      <c r="AV758" s="8"/>
      <c r="AW758" s="8"/>
      <c r="AX758" s="8"/>
      <c r="AY758" s="8"/>
      <c r="AZ758" s="8"/>
      <c r="BA758" s="8"/>
      <c r="BB758" s="8"/>
      <c r="BC758" s="8"/>
      <c r="BD758" s="8"/>
      <c r="BE758" s="8"/>
      <c r="BF758" s="8"/>
      <c r="BG758" s="8"/>
      <c r="BH758" s="8"/>
      <c r="BI758" s="8"/>
      <c r="BJ758" s="8"/>
      <c r="BK758" s="8"/>
      <c r="BL758" s="8"/>
      <c r="BM758" s="8"/>
      <c r="BN758" s="8"/>
      <c r="BO758" s="8"/>
      <c r="BP758" s="8"/>
      <c r="BQ758" s="8"/>
      <c r="BR758" s="8"/>
      <c r="BS758" s="8"/>
      <c r="BT758" s="8"/>
      <c r="BU758" s="8"/>
      <c r="BV758" s="8"/>
      <c r="BW758" s="8"/>
      <c r="BX758" s="8"/>
      <c r="BY758" s="8"/>
      <c r="BZ758" s="8"/>
      <c r="CA758" s="8"/>
      <c r="CB758" s="8"/>
      <c r="CC758" s="8"/>
      <c r="CD758" s="8"/>
      <c r="CE758" s="8"/>
      <c r="CF758" s="8"/>
    </row>
    <row r="759" spans="1:84" ht="15.75" customHeight="1" x14ac:dyDescent="0.25">
      <c r="A759" s="8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27"/>
      <c r="W759" s="27"/>
      <c r="X759" s="27"/>
      <c r="Y759" s="27"/>
      <c r="Z759" s="27"/>
      <c r="AA759" s="8"/>
      <c r="AB759" s="8"/>
      <c r="AC759" s="8"/>
      <c r="AD759" s="8"/>
      <c r="AE759" s="8"/>
      <c r="AF759" s="8"/>
      <c r="AG759" s="8"/>
      <c r="AH759" s="8"/>
      <c r="AI759" s="8"/>
      <c r="AJ759" s="8"/>
      <c r="AK759" s="8"/>
      <c r="AL759" s="8"/>
      <c r="AM759" s="8"/>
      <c r="AN759" s="8"/>
      <c r="AO759" s="8"/>
      <c r="AP759" s="8"/>
      <c r="AQ759" s="8"/>
      <c r="AR759" s="8"/>
      <c r="AS759" s="8"/>
      <c r="AT759" s="8"/>
      <c r="AU759" s="8"/>
      <c r="AV759" s="8"/>
      <c r="AW759" s="8"/>
      <c r="AX759" s="8"/>
      <c r="AY759" s="8"/>
      <c r="AZ759" s="8"/>
      <c r="BA759" s="8"/>
      <c r="BB759" s="8"/>
      <c r="BC759" s="8"/>
      <c r="BD759" s="8"/>
      <c r="BE759" s="8"/>
      <c r="BF759" s="8"/>
      <c r="BG759" s="8"/>
      <c r="BH759" s="8"/>
      <c r="BI759" s="8"/>
      <c r="BJ759" s="8"/>
      <c r="BK759" s="8"/>
      <c r="BL759" s="8"/>
      <c r="BM759" s="8"/>
      <c r="BN759" s="8"/>
      <c r="BO759" s="8"/>
      <c r="BP759" s="8"/>
      <c r="BQ759" s="8"/>
      <c r="BR759" s="8"/>
      <c r="BS759" s="8"/>
      <c r="BT759" s="8"/>
      <c r="BU759" s="8"/>
      <c r="BV759" s="8"/>
      <c r="BW759" s="8"/>
      <c r="BX759" s="8"/>
      <c r="BY759" s="8"/>
      <c r="BZ759" s="8"/>
      <c r="CA759" s="8"/>
      <c r="CB759" s="8"/>
      <c r="CC759" s="8"/>
      <c r="CD759" s="8"/>
      <c r="CE759" s="8"/>
      <c r="CF759" s="8"/>
    </row>
    <row r="760" spans="1:84" ht="15.75" customHeight="1" x14ac:dyDescent="0.25">
      <c r="A760" s="8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27"/>
      <c r="W760" s="27"/>
      <c r="X760" s="27"/>
      <c r="Y760" s="27"/>
      <c r="Z760" s="27"/>
      <c r="AA760" s="8"/>
      <c r="AB760" s="8"/>
      <c r="AC760" s="8"/>
      <c r="AD760" s="8"/>
      <c r="AE760" s="8"/>
      <c r="AF760" s="8"/>
      <c r="AG760" s="8"/>
      <c r="AH760" s="8"/>
      <c r="AI760" s="8"/>
      <c r="AJ760" s="8"/>
      <c r="AK760" s="8"/>
      <c r="AL760" s="8"/>
      <c r="AM760" s="8"/>
      <c r="AN760" s="8"/>
      <c r="AO760" s="8"/>
      <c r="AP760" s="8"/>
      <c r="AQ760" s="8"/>
      <c r="AR760" s="8"/>
      <c r="AS760" s="8"/>
      <c r="AT760" s="8"/>
      <c r="AU760" s="8"/>
      <c r="AV760" s="8"/>
      <c r="AW760" s="8"/>
      <c r="AX760" s="8"/>
      <c r="AY760" s="8"/>
      <c r="AZ760" s="8"/>
      <c r="BA760" s="8"/>
      <c r="BB760" s="8"/>
      <c r="BC760" s="8"/>
      <c r="BD760" s="8"/>
      <c r="BE760" s="8"/>
      <c r="BF760" s="8"/>
      <c r="BG760" s="8"/>
      <c r="BH760" s="8"/>
      <c r="BI760" s="8"/>
      <c r="BJ760" s="8"/>
      <c r="BK760" s="8"/>
      <c r="BL760" s="8"/>
      <c r="BM760" s="8"/>
      <c r="BN760" s="8"/>
      <c r="BO760" s="8"/>
      <c r="BP760" s="8"/>
      <c r="BQ760" s="8"/>
      <c r="BR760" s="8"/>
      <c r="BS760" s="8"/>
      <c r="BT760" s="8"/>
      <c r="BU760" s="8"/>
      <c r="BV760" s="8"/>
      <c r="BW760" s="8"/>
      <c r="BX760" s="8"/>
      <c r="BY760" s="8"/>
      <c r="BZ760" s="8"/>
      <c r="CA760" s="8"/>
      <c r="CB760" s="8"/>
      <c r="CC760" s="8"/>
      <c r="CD760" s="8"/>
      <c r="CE760" s="8"/>
      <c r="CF760" s="8"/>
    </row>
    <row r="761" spans="1:84" ht="15.75" customHeight="1" x14ac:dyDescent="0.25">
      <c r="A761" s="8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27"/>
      <c r="W761" s="27"/>
      <c r="X761" s="27"/>
      <c r="Y761" s="27"/>
      <c r="Z761" s="27"/>
      <c r="AA761" s="8"/>
      <c r="AB761" s="8"/>
      <c r="AC761" s="8"/>
      <c r="AD761" s="8"/>
      <c r="AE761" s="8"/>
      <c r="AF761" s="8"/>
      <c r="AG761" s="8"/>
      <c r="AH761" s="8"/>
      <c r="AI761" s="8"/>
      <c r="AJ761" s="8"/>
      <c r="AK761" s="8"/>
      <c r="AL761" s="8"/>
      <c r="AM761" s="8"/>
      <c r="AN761" s="8"/>
      <c r="AO761" s="8"/>
      <c r="AP761" s="8"/>
      <c r="AQ761" s="8"/>
      <c r="AR761" s="8"/>
      <c r="AS761" s="8"/>
      <c r="AT761" s="8"/>
      <c r="AU761" s="8"/>
      <c r="AV761" s="8"/>
      <c r="AW761" s="8"/>
      <c r="AX761" s="8"/>
      <c r="AY761" s="8"/>
      <c r="AZ761" s="8"/>
      <c r="BA761" s="8"/>
      <c r="BB761" s="8"/>
      <c r="BC761" s="8"/>
      <c r="BD761" s="8"/>
      <c r="BE761" s="8"/>
      <c r="BF761" s="8"/>
      <c r="BG761" s="8"/>
      <c r="BH761" s="8"/>
      <c r="BI761" s="8"/>
      <c r="BJ761" s="8"/>
      <c r="BK761" s="8"/>
      <c r="BL761" s="8"/>
      <c r="BM761" s="8"/>
      <c r="BN761" s="8"/>
      <c r="BO761" s="8"/>
      <c r="BP761" s="8"/>
      <c r="BQ761" s="8"/>
      <c r="BR761" s="8"/>
      <c r="BS761" s="8"/>
      <c r="BT761" s="8"/>
      <c r="BU761" s="8"/>
      <c r="BV761" s="8"/>
      <c r="BW761" s="8"/>
      <c r="BX761" s="8"/>
      <c r="BY761" s="8"/>
      <c r="BZ761" s="8"/>
      <c r="CA761" s="8"/>
      <c r="CB761" s="8"/>
      <c r="CC761" s="8"/>
      <c r="CD761" s="8"/>
      <c r="CE761" s="8"/>
      <c r="CF761" s="8"/>
    </row>
    <row r="762" spans="1:84" ht="15.75" customHeight="1" x14ac:dyDescent="0.25">
      <c r="A762" s="8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27"/>
      <c r="W762" s="27"/>
      <c r="X762" s="27"/>
      <c r="Y762" s="27"/>
      <c r="Z762" s="27"/>
      <c r="AA762" s="8"/>
      <c r="AB762" s="8"/>
      <c r="AC762" s="8"/>
      <c r="AD762" s="8"/>
      <c r="AE762" s="8"/>
      <c r="AF762" s="8"/>
      <c r="AG762" s="8"/>
      <c r="AH762" s="8"/>
      <c r="AI762" s="8"/>
      <c r="AJ762" s="8"/>
      <c r="AK762" s="8"/>
      <c r="AL762" s="8"/>
      <c r="AM762" s="8"/>
      <c r="AN762" s="8"/>
      <c r="AO762" s="8"/>
      <c r="AP762" s="8"/>
      <c r="AQ762" s="8"/>
      <c r="AR762" s="8"/>
      <c r="AS762" s="8"/>
      <c r="AT762" s="8"/>
      <c r="AU762" s="8"/>
      <c r="AV762" s="8"/>
      <c r="AW762" s="8"/>
      <c r="AX762" s="8"/>
      <c r="AY762" s="8"/>
      <c r="AZ762" s="8"/>
      <c r="BA762" s="8"/>
      <c r="BB762" s="8"/>
      <c r="BC762" s="8"/>
      <c r="BD762" s="8"/>
      <c r="BE762" s="8"/>
      <c r="BF762" s="8"/>
      <c r="BG762" s="8"/>
      <c r="BH762" s="8"/>
      <c r="BI762" s="8"/>
      <c r="BJ762" s="8"/>
      <c r="BK762" s="8"/>
      <c r="BL762" s="8"/>
      <c r="BM762" s="8"/>
      <c r="BN762" s="8"/>
      <c r="BO762" s="8"/>
      <c r="BP762" s="8"/>
      <c r="BQ762" s="8"/>
      <c r="BR762" s="8"/>
      <c r="BS762" s="8"/>
      <c r="BT762" s="8"/>
      <c r="BU762" s="8"/>
      <c r="BV762" s="8"/>
      <c r="BW762" s="8"/>
      <c r="BX762" s="8"/>
      <c r="BY762" s="8"/>
      <c r="BZ762" s="8"/>
      <c r="CA762" s="8"/>
      <c r="CB762" s="8"/>
      <c r="CC762" s="8"/>
      <c r="CD762" s="8"/>
      <c r="CE762" s="8"/>
      <c r="CF762" s="8"/>
    </row>
    <row r="763" spans="1:84" ht="15.75" customHeight="1" x14ac:dyDescent="0.25">
      <c r="A763" s="8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27"/>
      <c r="W763" s="27"/>
      <c r="X763" s="27"/>
      <c r="Y763" s="27"/>
      <c r="Z763" s="27"/>
      <c r="AA763" s="8"/>
      <c r="AB763" s="8"/>
      <c r="AC763" s="8"/>
      <c r="AD763" s="8"/>
      <c r="AE763" s="8"/>
      <c r="AF763" s="8"/>
      <c r="AG763" s="8"/>
      <c r="AH763" s="8"/>
      <c r="AI763" s="8"/>
      <c r="AJ763" s="8"/>
      <c r="AK763" s="8"/>
      <c r="AL763" s="8"/>
      <c r="AM763" s="8"/>
      <c r="AN763" s="8"/>
      <c r="AO763" s="8"/>
      <c r="AP763" s="8"/>
      <c r="AQ763" s="8"/>
      <c r="AR763" s="8"/>
      <c r="AS763" s="8"/>
      <c r="AT763" s="8"/>
      <c r="AU763" s="8"/>
      <c r="AV763" s="8"/>
      <c r="AW763" s="8"/>
      <c r="AX763" s="8"/>
      <c r="AY763" s="8"/>
      <c r="AZ763" s="8"/>
      <c r="BA763" s="8"/>
      <c r="BB763" s="8"/>
      <c r="BC763" s="8"/>
      <c r="BD763" s="8"/>
      <c r="BE763" s="8"/>
      <c r="BF763" s="8"/>
      <c r="BG763" s="8"/>
      <c r="BH763" s="8"/>
      <c r="BI763" s="8"/>
      <c r="BJ763" s="8"/>
      <c r="BK763" s="8"/>
      <c r="BL763" s="8"/>
      <c r="BM763" s="8"/>
      <c r="BN763" s="8"/>
      <c r="BO763" s="8"/>
      <c r="BP763" s="8"/>
      <c r="BQ763" s="8"/>
      <c r="BR763" s="8"/>
      <c r="BS763" s="8"/>
      <c r="BT763" s="8"/>
      <c r="BU763" s="8"/>
      <c r="BV763" s="8"/>
      <c r="BW763" s="8"/>
      <c r="BX763" s="8"/>
      <c r="BY763" s="8"/>
      <c r="BZ763" s="8"/>
      <c r="CA763" s="8"/>
      <c r="CB763" s="8"/>
      <c r="CC763" s="8"/>
      <c r="CD763" s="8"/>
      <c r="CE763" s="8"/>
      <c r="CF763" s="8"/>
    </row>
    <row r="764" spans="1:84" ht="15.75" customHeight="1" x14ac:dyDescent="0.25">
      <c r="A764" s="8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27"/>
      <c r="W764" s="27"/>
      <c r="X764" s="27"/>
      <c r="Y764" s="27"/>
      <c r="Z764" s="27"/>
      <c r="AA764" s="8"/>
      <c r="AB764" s="8"/>
      <c r="AC764" s="8"/>
      <c r="AD764" s="8"/>
      <c r="AE764" s="8"/>
      <c r="AF764" s="8"/>
      <c r="AG764" s="8"/>
      <c r="AH764" s="8"/>
      <c r="AI764" s="8"/>
      <c r="AJ764" s="8"/>
      <c r="AK764" s="8"/>
      <c r="AL764" s="8"/>
      <c r="AM764" s="8"/>
      <c r="AN764" s="8"/>
      <c r="AO764" s="8"/>
      <c r="AP764" s="8"/>
      <c r="AQ764" s="8"/>
      <c r="AR764" s="8"/>
      <c r="AS764" s="8"/>
      <c r="AT764" s="8"/>
      <c r="AU764" s="8"/>
      <c r="AV764" s="8"/>
      <c r="AW764" s="8"/>
      <c r="AX764" s="8"/>
      <c r="AY764" s="8"/>
      <c r="AZ764" s="8"/>
      <c r="BA764" s="8"/>
      <c r="BB764" s="8"/>
      <c r="BC764" s="8"/>
      <c r="BD764" s="8"/>
      <c r="BE764" s="8"/>
      <c r="BF764" s="8"/>
      <c r="BG764" s="8"/>
      <c r="BH764" s="8"/>
      <c r="BI764" s="8"/>
      <c r="BJ764" s="8"/>
      <c r="BK764" s="8"/>
      <c r="BL764" s="8"/>
      <c r="BM764" s="8"/>
      <c r="BN764" s="8"/>
      <c r="BO764" s="8"/>
      <c r="BP764" s="8"/>
      <c r="BQ764" s="8"/>
      <c r="BR764" s="8"/>
      <c r="BS764" s="8"/>
      <c r="BT764" s="8"/>
      <c r="BU764" s="8"/>
      <c r="BV764" s="8"/>
      <c r="BW764" s="8"/>
      <c r="BX764" s="8"/>
      <c r="BY764" s="8"/>
      <c r="BZ764" s="8"/>
      <c r="CA764" s="8"/>
      <c r="CB764" s="8"/>
      <c r="CC764" s="8"/>
      <c r="CD764" s="8"/>
      <c r="CE764" s="8"/>
      <c r="CF764" s="8"/>
    </row>
    <row r="765" spans="1:84" ht="15.75" customHeight="1" x14ac:dyDescent="0.25">
      <c r="A765" s="8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27"/>
      <c r="W765" s="27"/>
      <c r="X765" s="27"/>
      <c r="Y765" s="27"/>
      <c r="Z765" s="27"/>
      <c r="AA765" s="8"/>
      <c r="AB765" s="8"/>
      <c r="AC765" s="8"/>
      <c r="AD765" s="8"/>
      <c r="AE765" s="8"/>
      <c r="AF765" s="8"/>
      <c r="AG765" s="8"/>
      <c r="AH765" s="8"/>
      <c r="AI765" s="8"/>
      <c r="AJ765" s="8"/>
      <c r="AK765" s="8"/>
      <c r="AL765" s="8"/>
      <c r="AM765" s="8"/>
      <c r="AN765" s="8"/>
      <c r="AO765" s="8"/>
      <c r="AP765" s="8"/>
      <c r="AQ765" s="8"/>
      <c r="AR765" s="8"/>
      <c r="AS765" s="8"/>
      <c r="AT765" s="8"/>
      <c r="AU765" s="8"/>
      <c r="AV765" s="8"/>
      <c r="AW765" s="8"/>
      <c r="AX765" s="8"/>
      <c r="AY765" s="8"/>
      <c r="AZ765" s="8"/>
      <c r="BA765" s="8"/>
      <c r="BB765" s="8"/>
      <c r="BC765" s="8"/>
      <c r="BD765" s="8"/>
      <c r="BE765" s="8"/>
      <c r="BF765" s="8"/>
      <c r="BG765" s="8"/>
      <c r="BH765" s="8"/>
      <c r="BI765" s="8"/>
      <c r="BJ765" s="8"/>
      <c r="BK765" s="8"/>
      <c r="BL765" s="8"/>
      <c r="BM765" s="8"/>
      <c r="BN765" s="8"/>
      <c r="BO765" s="8"/>
      <c r="BP765" s="8"/>
      <c r="BQ765" s="8"/>
      <c r="BR765" s="8"/>
      <c r="BS765" s="8"/>
      <c r="BT765" s="8"/>
      <c r="BU765" s="8"/>
      <c r="BV765" s="8"/>
      <c r="BW765" s="8"/>
      <c r="BX765" s="8"/>
      <c r="BY765" s="8"/>
      <c r="BZ765" s="8"/>
      <c r="CA765" s="8"/>
      <c r="CB765" s="8"/>
      <c r="CC765" s="8"/>
      <c r="CD765" s="8"/>
      <c r="CE765" s="8"/>
      <c r="CF765" s="8"/>
    </row>
    <row r="766" spans="1:84" ht="15.75" customHeight="1" x14ac:dyDescent="0.25">
      <c r="A766" s="8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27"/>
      <c r="W766" s="27"/>
      <c r="X766" s="27"/>
      <c r="Y766" s="27"/>
      <c r="Z766" s="27"/>
      <c r="AA766" s="8"/>
      <c r="AB766" s="8"/>
      <c r="AC766" s="8"/>
      <c r="AD766" s="8"/>
      <c r="AE766" s="8"/>
      <c r="AF766" s="8"/>
      <c r="AG766" s="8"/>
      <c r="AH766" s="8"/>
      <c r="AI766" s="8"/>
      <c r="AJ766" s="8"/>
      <c r="AK766" s="8"/>
      <c r="AL766" s="8"/>
      <c r="AM766" s="8"/>
      <c r="AN766" s="8"/>
      <c r="AO766" s="8"/>
      <c r="AP766" s="8"/>
      <c r="AQ766" s="8"/>
      <c r="AR766" s="8"/>
      <c r="AS766" s="8"/>
      <c r="AT766" s="8"/>
      <c r="AU766" s="8"/>
      <c r="AV766" s="8"/>
      <c r="AW766" s="8"/>
      <c r="AX766" s="8"/>
      <c r="AY766" s="8"/>
      <c r="AZ766" s="8"/>
      <c r="BA766" s="8"/>
      <c r="BB766" s="8"/>
      <c r="BC766" s="8"/>
      <c r="BD766" s="8"/>
      <c r="BE766" s="8"/>
      <c r="BF766" s="8"/>
      <c r="BG766" s="8"/>
      <c r="BH766" s="8"/>
      <c r="BI766" s="8"/>
      <c r="BJ766" s="8"/>
      <c r="BK766" s="8"/>
      <c r="BL766" s="8"/>
      <c r="BM766" s="8"/>
      <c r="BN766" s="8"/>
      <c r="BO766" s="8"/>
      <c r="BP766" s="8"/>
      <c r="BQ766" s="8"/>
      <c r="BR766" s="8"/>
      <c r="BS766" s="8"/>
      <c r="BT766" s="8"/>
      <c r="BU766" s="8"/>
      <c r="BV766" s="8"/>
      <c r="BW766" s="8"/>
      <c r="BX766" s="8"/>
      <c r="BY766" s="8"/>
      <c r="BZ766" s="8"/>
      <c r="CA766" s="8"/>
      <c r="CB766" s="8"/>
      <c r="CC766" s="8"/>
      <c r="CD766" s="8"/>
      <c r="CE766" s="8"/>
      <c r="CF766" s="8"/>
    </row>
    <row r="767" spans="1:84" ht="15.75" customHeight="1" x14ac:dyDescent="0.25">
      <c r="A767" s="8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27"/>
      <c r="W767" s="27"/>
      <c r="X767" s="27"/>
      <c r="Y767" s="27"/>
      <c r="Z767" s="27"/>
      <c r="AA767" s="8"/>
      <c r="AB767" s="8"/>
      <c r="AC767" s="8"/>
      <c r="AD767" s="8"/>
      <c r="AE767" s="8"/>
      <c r="AF767" s="8"/>
      <c r="AG767" s="8"/>
      <c r="AH767" s="8"/>
      <c r="AI767" s="8"/>
      <c r="AJ767" s="8"/>
      <c r="AK767" s="8"/>
      <c r="AL767" s="8"/>
      <c r="AM767" s="8"/>
      <c r="AN767" s="8"/>
      <c r="AO767" s="8"/>
      <c r="AP767" s="8"/>
      <c r="AQ767" s="8"/>
      <c r="AR767" s="8"/>
      <c r="AS767" s="8"/>
      <c r="AT767" s="8"/>
      <c r="AU767" s="8"/>
      <c r="AV767" s="8"/>
      <c r="AW767" s="8"/>
      <c r="AX767" s="8"/>
      <c r="AY767" s="8"/>
      <c r="AZ767" s="8"/>
      <c r="BA767" s="8"/>
      <c r="BB767" s="8"/>
      <c r="BC767" s="8"/>
      <c r="BD767" s="8"/>
      <c r="BE767" s="8"/>
      <c r="BF767" s="8"/>
      <c r="BG767" s="8"/>
      <c r="BH767" s="8"/>
      <c r="BI767" s="8"/>
      <c r="BJ767" s="8"/>
      <c r="BK767" s="8"/>
      <c r="BL767" s="8"/>
      <c r="BM767" s="8"/>
      <c r="BN767" s="8"/>
      <c r="BO767" s="8"/>
      <c r="BP767" s="8"/>
      <c r="BQ767" s="8"/>
      <c r="BR767" s="8"/>
      <c r="BS767" s="8"/>
      <c r="BT767" s="8"/>
      <c r="BU767" s="8"/>
      <c r="BV767" s="8"/>
      <c r="BW767" s="8"/>
      <c r="BX767" s="8"/>
      <c r="BY767" s="8"/>
      <c r="BZ767" s="8"/>
      <c r="CA767" s="8"/>
      <c r="CB767" s="8"/>
      <c r="CC767" s="8"/>
      <c r="CD767" s="8"/>
      <c r="CE767" s="8"/>
      <c r="CF767" s="8"/>
    </row>
    <row r="768" spans="1:84" ht="15.75" customHeight="1" x14ac:dyDescent="0.25">
      <c r="A768" s="8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27"/>
      <c r="W768" s="27"/>
      <c r="X768" s="27"/>
      <c r="Y768" s="27"/>
      <c r="Z768" s="27"/>
      <c r="AA768" s="8"/>
      <c r="AB768" s="8"/>
      <c r="AC768" s="8"/>
      <c r="AD768" s="8"/>
      <c r="AE768" s="8"/>
      <c r="AF768" s="8"/>
      <c r="AG768" s="8"/>
      <c r="AH768" s="8"/>
      <c r="AI768" s="8"/>
      <c r="AJ768" s="8"/>
      <c r="AK768" s="8"/>
      <c r="AL768" s="8"/>
      <c r="AM768" s="8"/>
      <c r="AN768" s="8"/>
      <c r="AO768" s="8"/>
      <c r="AP768" s="8"/>
      <c r="AQ768" s="8"/>
      <c r="AR768" s="8"/>
      <c r="AS768" s="8"/>
      <c r="AT768" s="8"/>
      <c r="AU768" s="8"/>
      <c r="AV768" s="8"/>
      <c r="AW768" s="8"/>
      <c r="AX768" s="8"/>
      <c r="AY768" s="8"/>
      <c r="AZ768" s="8"/>
      <c r="BA768" s="8"/>
      <c r="BB768" s="8"/>
      <c r="BC768" s="8"/>
      <c r="BD768" s="8"/>
      <c r="BE768" s="8"/>
      <c r="BF768" s="8"/>
      <c r="BG768" s="8"/>
      <c r="BH768" s="8"/>
      <c r="BI768" s="8"/>
      <c r="BJ768" s="8"/>
      <c r="BK768" s="8"/>
      <c r="BL768" s="8"/>
      <c r="BM768" s="8"/>
      <c r="BN768" s="8"/>
      <c r="BO768" s="8"/>
      <c r="BP768" s="8"/>
      <c r="BQ768" s="8"/>
      <c r="BR768" s="8"/>
      <c r="BS768" s="8"/>
      <c r="BT768" s="8"/>
      <c r="BU768" s="8"/>
      <c r="BV768" s="8"/>
      <c r="BW768" s="8"/>
      <c r="BX768" s="8"/>
      <c r="BY768" s="8"/>
      <c r="BZ768" s="8"/>
      <c r="CA768" s="8"/>
      <c r="CB768" s="8"/>
      <c r="CC768" s="8"/>
      <c r="CD768" s="8"/>
      <c r="CE768" s="8"/>
      <c r="CF768" s="8"/>
    </row>
    <row r="769" spans="1:84" ht="15.75" customHeight="1" x14ac:dyDescent="0.25">
      <c r="A769" s="8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27"/>
      <c r="W769" s="27"/>
      <c r="X769" s="27"/>
      <c r="Y769" s="27"/>
      <c r="Z769" s="27"/>
      <c r="AA769" s="8"/>
      <c r="AB769" s="8"/>
      <c r="AC769" s="8"/>
      <c r="AD769" s="8"/>
      <c r="AE769" s="8"/>
      <c r="AF769" s="8"/>
      <c r="AG769" s="8"/>
      <c r="AH769" s="8"/>
      <c r="AI769" s="8"/>
      <c r="AJ769" s="8"/>
      <c r="AK769" s="8"/>
      <c r="AL769" s="8"/>
      <c r="AM769" s="8"/>
      <c r="AN769" s="8"/>
      <c r="AO769" s="8"/>
      <c r="AP769" s="8"/>
      <c r="AQ769" s="8"/>
      <c r="AR769" s="8"/>
      <c r="AS769" s="8"/>
      <c r="AT769" s="8"/>
      <c r="AU769" s="8"/>
      <c r="AV769" s="8"/>
      <c r="AW769" s="8"/>
      <c r="AX769" s="8"/>
      <c r="AY769" s="8"/>
      <c r="AZ769" s="8"/>
      <c r="BA769" s="8"/>
      <c r="BB769" s="8"/>
      <c r="BC769" s="8"/>
      <c r="BD769" s="8"/>
      <c r="BE769" s="8"/>
      <c r="BF769" s="8"/>
      <c r="BG769" s="8"/>
      <c r="BH769" s="8"/>
      <c r="BI769" s="8"/>
      <c r="BJ769" s="8"/>
      <c r="BK769" s="8"/>
      <c r="BL769" s="8"/>
      <c r="BM769" s="8"/>
      <c r="BN769" s="8"/>
      <c r="BO769" s="8"/>
      <c r="BP769" s="8"/>
      <c r="BQ769" s="8"/>
      <c r="BR769" s="8"/>
      <c r="BS769" s="8"/>
      <c r="BT769" s="8"/>
      <c r="BU769" s="8"/>
      <c r="BV769" s="8"/>
      <c r="BW769" s="8"/>
      <c r="BX769" s="8"/>
      <c r="BY769" s="8"/>
      <c r="BZ769" s="8"/>
      <c r="CA769" s="8"/>
      <c r="CB769" s="8"/>
      <c r="CC769" s="8"/>
      <c r="CD769" s="8"/>
      <c r="CE769" s="8"/>
      <c r="CF769" s="8"/>
    </row>
    <row r="770" spans="1:84" ht="15.75" customHeight="1" x14ac:dyDescent="0.25">
      <c r="A770" s="8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27"/>
      <c r="W770" s="27"/>
      <c r="X770" s="27"/>
      <c r="Y770" s="27"/>
      <c r="Z770" s="27"/>
      <c r="AA770" s="8"/>
      <c r="AB770" s="8"/>
      <c r="AC770" s="8"/>
      <c r="AD770" s="8"/>
      <c r="AE770" s="8"/>
      <c r="AF770" s="8"/>
      <c r="AG770" s="8"/>
      <c r="AH770" s="8"/>
      <c r="AI770" s="8"/>
      <c r="AJ770" s="8"/>
      <c r="AK770" s="8"/>
      <c r="AL770" s="8"/>
      <c r="AM770" s="8"/>
      <c r="AN770" s="8"/>
      <c r="AO770" s="8"/>
      <c r="AP770" s="8"/>
      <c r="AQ770" s="8"/>
      <c r="AR770" s="8"/>
      <c r="AS770" s="8"/>
      <c r="AT770" s="8"/>
      <c r="AU770" s="8"/>
      <c r="AV770" s="8"/>
      <c r="AW770" s="8"/>
      <c r="AX770" s="8"/>
      <c r="AY770" s="8"/>
      <c r="AZ770" s="8"/>
      <c r="BA770" s="8"/>
      <c r="BB770" s="8"/>
      <c r="BC770" s="8"/>
      <c r="BD770" s="8"/>
      <c r="BE770" s="8"/>
      <c r="BF770" s="8"/>
      <c r="BG770" s="8"/>
      <c r="BH770" s="8"/>
      <c r="BI770" s="8"/>
      <c r="BJ770" s="8"/>
      <c r="BK770" s="8"/>
      <c r="BL770" s="8"/>
      <c r="BM770" s="8"/>
      <c r="BN770" s="8"/>
      <c r="BO770" s="8"/>
      <c r="BP770" s="8"/>
      <c r="BQ770" s="8"/>
      <c r="BR770" s="8"/>
      <c r="BS770" s="8"/>
      <c r="BT770" s="8"/>
      <c r="BU770" s="8"/>
      <c r="BV770" s="8"/>
      <c r="BW770" s="8"/>
      <c r="BX770" s="8"/>
      <c r="BY770" s="8"/>
      <c r="BZ770" s="8"/>
      <c r="CA770" s="8"/>
      <c r="CB770" s="8"/>
      <c r="CC770" s="8"/>
      <c r="CD770" s="8"/>
      <c r="CE770" s="8"/>
      <c r="CF770" s="8"/>
    </row>
    <row r="771" spans="1:84" ht="15.75" customHeight="1" x14ac:dyDescent="0.25">
      <c r="A771" s="8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27"/>
      <c r="W771" s="27"/>
      <c r="X771" s="27"/>
      <c r="Y771" s="27"/>
      <c r="Z771" s="27"/>
      <c r="AA771" s="8"/>
      <c r="AB771" s="8"/>
      <c r="AC771" s="8"/>
      <c r="AD771" s="8"/>
      <c r="AE771" s="8"/>
      <c r="AF771" s="8"/>
      <c r="AG771" s="8"/>
      <c r="AH771" s="8"/>
      <c r="AI771" s="8"/>
      <c r="AJ771" s="8"/>
      <c r="AK771" s="8"/>
      <c r="AL771" s="8"/>
      <c r="AM771" s="8"/>
      <c r="AN771" s="8"/>
      <c r="AO771" s="8"/>
      <c r="AP771" s="8"/>
      <c r="AQ771" s="8"/>
      <c r="AR771" s="8"/>
      <c r="AS771" s="8"/>
      <c r="AT771" s="8"/>
      <c r="AU771" s="8"/>
      <c r="AV771" s="8"/>
      <c r="AW771" s="8"/>
      <c r="AX771" s="8"/>
      <c r="AY771" s="8"/>
      <c r="AZ771" s="8"/>
      <c r="BA771" s="8"/>
      <c r="BB771" s="8"/>
      <c r="BC771" s="8"/>
      <c r="BD771" s="8"/>
      <c r="BE771" s="8"/>
      <c r="BF771" s="8"/>
      <c r="BG771" s="8"/>
      <c r="BH771" s="8"/>
      <c r="BI771" s="8"/>
      <c r="BJ771" s="8"/>
      <c r="BK771" s="8"/>
      <c r="BL771" s="8"/>
      <c r="BM771" s="8"/>
      <c r="BN771" s="8"/>
      <c r="BO771" s="8"/>
      <c r="BP771" s="8"/>
      <c r="BQ771" s="8"/>
      <c r="BR771" s="8"/>
      <c r="BS771" s="8"/>
      <c r="BT771" s="8"/>
      <c r="BU771" s="8"/>
      <c r="BV771" s="8"/>
      <c r="BW771" s="8"/>
      <c r="BX771" s="8"/>
      <c r="BY771" s="8"/>
      <c r="BZ771" s="8"/>
      <c r="CA771" s="8"/>
      <c r="CB771" s="8"/>
      <c r="CC771" s="8"/>
      <c r="CD771" s="8"/>
      <c r="CE771" s="8"/>
      <c r="CF771" s="8"/>
    </row>
    <row r="772" spans="1:84" ht="15.75" customHeight="1" x14ac:dyDescent="0.25">
      <c r="A772" s="8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27"/>
      <c r="W772" s="27"/>
      <c r="X772" s="27"/>
      <c r="Y772" s="27"/>
      <c r="Z772" s="27"/>
      <c r="AA772" s="8"/>
      <c r="AB772" s="8"/>
      <c r="AC772" s="8"/>
      <c r="AD772" s="8"/>
      <c r="AE772" s="8"/>
      <c r="AF772" s="8"/>
      <c r="AG772" s="8"/>
      <c r="AH772" s="8"/>
      <c r="AI772" s="8"/>
      <c r="AJ772" s="8"/>
      <c r="AK772" s="8"/>
      <c r="AL772" s="8"/>
      <c r="AM772" s="8"/>
      <c r="AN772" s="8"/>
      <c r="AO772" s="8"/>
      <c r="AP772" s="8"/>
      <c r="AQ772" s="8"/>
      <c r="AR772" s="8"/>
      <c r="AS772" s="8"/>
      <c r="AT772" s="8"/>
      <c r="AU772" s="8"/>
      <c r="AV772" s="8"/>
      <c r="AW772" s="8"/>
      <c r="AX772" s="8"/>
      <c r="AY772" s="8"/>
      <c r="AZ772" s="8"/>
      <c r="BA772" s="8"/>
      <c r="BB772" s="8"/>
      <c r="BC772" s="8"/>
      <c r="BD772" s="8"/>
      <c r="BE772" s="8"/>
      <c r="BF772" s="8"/>
      <c r="BG772" s="8"/>
      <c r="BH772" s="8"/>
      <c r="BI772" s="8"/>
      <c r="BJ772" s="8"/>
      <c r="BK772" s="8"/>
      <c r="BL772" s="8"/>
      <c r="BM772" s="8"/>
      <c r="BN772" s="8"/>
      <c r="BO772" s="8"/>
      <c r="BP772" s="8"/>
      <c r="BQ772" s="8"/>
      <c r="BR772" s="8"/>
      <c r="BS772" s="8"/>
      <c r="BT772" s="8"/>
      <c r="BU772" s="8"/>
      <c r="BV772" s="8"/>
      <c r="BW772" s="8"/>
      <c r="BX772" s="8"/>
      <c r="BY772" s="8"/>
      <c r="BZ772" s="8"/>
      <c r="CA772" s="8"/>
      <c r="CB772" s="8"/>
      <c r="CC772" s="8"/>
      <c r="CD772" s="8"/>
      <c r="CE772" s="8"/>
      <c r="CF772" s="8"/>
    </row>
    <row r="773" spans="1:84" ht="15.75" customHeight="1" x14ac:dyDescent="0.25">
      <c r="A773" s="8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27"/>
      <c r="W773" s="27"/>
      <c r="X773" s="27"/>
      <c r="Y773" s="27"/>
      <c r="Z773" s="27"/>
      <c r="AA773" s="8"/>
      <c r="AB773" s="8"/>
      <c r="AC773" s="8"/>
      <c r="AD773" s="8"/>
      <c r="AE773" s="8"/>
      <c r="AF773" s="8"/>
      <c r="AG773" s="8"/>
      <c r="AH773" s="8"/>
      <c r="AI773" s="8"/>
      <c r="AJ773" s="8"/>
      <c r="AK773" s="8"/>
      <c r="AL773" s="8"/>
      <c r="AM773" s="8"/>
      <c r="AN773" s="8"/>
      <c r="AO773" s="8"/>
      <c r="AP773" s="8"/>
      <c r="AQ773" s="8"/>
      <c r="AR773" s="8"/>
      <c r="AS773" s="8"/>
      <c r="AT773" s="8"/>
      <c r="AU773" s="8"/>
      <c r="AV773" s="8"/>
      <c r="AW773" s="8"/>
      <c r="AX773" s="8"/>
      <c r="AY773" s="8"/>
      <c r="AZ773" s="8"/>
      <c r="BA773" s="8"/>
      <c r="BB773" s="8"/>
      <c r="BC773" s="8"/>
      <c r="BD773" s="8"/>
      <c r="BE773" s="8"/>
      <c r="BF773" s="8"/>
      <c r="BG773" s="8"/>
      <c r="BH773" s="8"/>
      <c r="BI773" s="8"/>
      <c r="BJ773" s="8"/>
      <c r="BK773" s="8"/>
      <c r="BL773" s="8"/>
      <c r="BM773" s="8"/>
      <c r="BN773" s="8"/>
      <c r="BO773" s="8"/>
      <c r="BP773" s="8"/>
      <c r="BQ773" s="8"/>
      <c r="BR773" s="8"/>
      <c r="BS773" s="8"/>
      <c r="BT773" s="8"/>
      <c r="BU773" s="8"/>
      <c r="BV773" s="8"/>
      <c r="BW773" s="8"/>
      <c r="BX773" s="8"/>
      <c r="BY773" s="8"/>
      <c r="BZ773" s="8"/>
      <c r="CA773" s="8"/>
      <c r="CB773" s="8"/>
      <c r="CC773" s="8"/>
      <c r="CD773" s="8"/>
      <c r="CE773" s="8"/>
      <c r="CF773" s="8"/>
    </row>
    <row r="774" spans="1:84" ht="15.75" customHeight="1" x14ac:dyDescent="0.25">
      <c r="A774" s="8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27"/>
      <c r="W774" s="27"/>
      <c r="X774" s="27"/>
      <c r="Y774" s="27"/>
      <c r="Z774" s="27"/>
      <c r="AA774" s="8"/>
      <c r="AB774" s="8"/>
      <c r="AC774" s="8"/>
      <c r="AD774" s="8"/>
      <c r="AE774" s="8"/>
      <c r="AF774" s="8"/>
      <c r="AG774" s="8"/>
      <c r="AH774" s="8"/>
      <c r="AI774" s="8"/>
      <c r="AJ774" s="8"/>
      <c r="AK774" s="8"/>
      <c r="AL774" s="8"/>
      <c r="AM774" s="8"/>
      <c r="AN774" s="8"/>
      <c r="AO774" s="8"/>
      <c r="AP774" s="8"/>
      <c r="AQ774" s="8"/>
      <c r="AR774" s="8"/>
      <c r="AS774" s="8"/>
      <c r="AT774" s="8"/>
      <c r="AU774" s="8"/>
      <c r="AV774" s="8"/>
      <c r="AW774" s="8"/>
      <c r="AX774" s="8"/>
      <c r="AY774" s="8"/>
      <c r="AZ774" s="8"/>
      <c r="BA774" s="8"/>
      <c r="BB774" s="8"/>
      <c r="BC774" s="8"/>
      <c r="BD774" s="8"/>
      <c r="BE774" s="8"/>
      <c r="BF774" s="8"/>
      <c r="BG774" s="8"/>
      <c r="BH774" s="8"/>
      <c r="BI774" s="8"/>
      <c r="BJ774" s="8"/>
      <c r="BK774" s="8"/>
      <c r="BL774" s="8"/>
      <c r="BM774" s="8"/>
      <c r="BN774" s="8"/>
      <c r="BO774" s="8"/>
      <c r="BP774" s="8"/>
      <c r="BQ774" s="8"/>
      <c r="BR774" s="8"/>
      <c r="BS774" s="8"/>
      <c r="BT774" s="8"/>
      <c r="BU774" s="8"/>
      <c r="BV774" s="8"/>
      <c r="BW774" s="8"/>
      <c r="BX774" s="8"/>
      <c r="BY774" s="8"/>
      <c r="BZ774" s="8"/>
      <c r="CA774" s="8"/>
      <c r="CB774" s="8"/>
      <c r="CC774" s="8"/>
      <c r="CD774" s="8"/>
      <c r="CE774" s="8"/>
      <c r="CF774" s="8"/>
    </row>
    <row r="775" spans="1:84" ht="15.75" customHeight="1" x14ac:dyDescent="0.25">
      <c r="A775" s="8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27"/>
      <c r="W775" s="27"/>
      <c r="X775" s="27"/>
      <c r="Y775" s="27"/>
      <c r="Z775" s="27"/>
      <c r="AA775" s="8"/>
      <c r="AB775" s="8"/>
      <c r="AC775" s="8"/>
      <c r="AD775" s="8"/>
      <c r="AE775" s="8"/>
      <c r="AF775" s="8"/>
      <c r="AG775" s="8"/>
      <c r="AH775" s="8"/>
      <c r="AI775" s="8"/>
      <c r="AJ775" s="8"/>
      <c r="AK775" s="8"/>
      <c r="AL775" s="8"/>
      <c r="AM775" s="8"/>
      <c r="AN775" s="8"/>
      <c r="AO775" s="8"/>
      <c r="AP775" s="8"/>
      <c r="AQ775" s="8"/>
      <c r="AR775" s="8"/>
      <c r="AS775" s="8"/>
      <c r="AT775" s="8"/>
      <c r="AU775" s="8"/>
      <c r="AV775" s="8"/>
      <c r="AW775" s="8"/>
      <c r="AX775" s="8"/>
      <c r="AY775" s="8"/>
      <c r="AZ775" s="8"/>
      <c r="BA775" s="8"/>
      <c r="BB775" s="8"/>
      <c r="BC775" s="8"/>
      <c r="BD775" s="8"/>
      <c r="BE775" s="8"/>
      <c r="BF775" s="8"/>
      <c r="BG775" s="8"/>
      <c r="BH775" s="8"/>
      <c r="BI775" s="8"/>
      <c r="BJ775" s="8"/>
      <c r="BK775" s="8"/>
      <c r="BL775" s="8"/>
      <c r="BM775" s="8"/>
      <c r="BN775" s="8"/>
      <c r="BO775" s="8"/>
      <c r="BP775" s="8"/>
      <c r="BQ775" s="8"/>
      <c r="BR775" s="8"/>
      <c r="BS775" s="8"/>
      <c r="BT775" s="8"/>
      <c r="BU775" s="8"/>
      <c r="BV775" s="8"/>
      <c r="BW775" s="8"/>
      <c r="BX775" s="8"/>
      <c r="BY775" s="8"/>
      <c r="BZ775" s="8"/>
      <c r="CA775" s="8"/>
      <c r="CB775" s="8"/>
      <c r="CC775" s="8"/>
      <c r="CD775" s="8"/>
      <c r="CE775" s="8"/>
      <c r="CF775" s="8"/>
    </row>
    <row r="776" spans="1:84" ht="15.75" customHeight="1" x14ac:dyDescent="0.25">
      <c r="A776" s="8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27"/>
      <c r="W776" s="27"/>
      <c r="X776" s="27"/>
      <c r="Y776" s="27"/>
      <c r="Z776" s="27"/>
      <c r="AA776" s="8"/>
      <c r="AB776" s="8"/>
      <c r="AC776" s="8"/>
      <c r="AD776" s="8"/>
      <c r="AE776" s="8"/>
      <c r="AF776" s="8"/>
      <c r="AG776" s="8"/>
      <c r="AH776" s="8"/>
      <c r="AI776" s="8"/>
      <c r="AJ776" s="8"/>
      <c r="AK776" s="8"/>
      <c r="AL776" s="8"/>
      <c r="AM776" s="8"/>
      <c r="AN776" s="8"/>
      <c r="AO776" s="8"/>
      <c r="AP776" s="8"/>
      <c r="AQ776" s="8"/>
      <c r="AR776" s="8"/>
      <c r="AS776" s="8"/>
      <c r="AT776" s="8"/>
      <c r="AU776" s="8"/>
      <c r="AV776" s="8"/>
      <c r="AW776" s="8"/>
      <c r="AX776" s="8"/>
      <c r="AY776" s="8"/>
      <c r="AZ776" s="8"/>
      <c r="BA776" s="8"/>
      <c r="BB776" s="8"/>
      <c r="BC776" s="8"/>
      <c r="BD776" s="8"/>
      <c r="BE776" s="8"/>
      <c r="BF776" s="8"/>
      <c r="BG776" s="8"/>
      <c r="BH776" s="8"/>
      <c r="BI776" s="8"/>
      <c r="BJ776" s="8"/>
      <c r="BK776" s="8"/>
      <c r="BL776" s="8"/>
      <c r="BM776" s="8"/>
      <c r="BN776" s="8"/>
      <c r="BO776" s="8"/>
      <c r="BP776" s="8"/>
      <c r="BQ776" s="8"/>
      <c r="BR776" s="8"/>
      <c r="BS776" s="8"/>
      <c r="BT776" s="8"/>
      <c r="BU776" s="8"/>
      <c r="BV776" s="8"/>
      <c r="BW776" s="8"/>
      <c r="BX776" s="8"/>
      <c r="BY776" s="8"/>
      <c r="BZ776" s="8"/>
      <c r="CA776" s="8"/>
      <c r="CB776" s="8"/>
      <c r="CC776" s="8"/>
      <c r="CD776" s="8"/>
      <c r="CE776" s="8"/>
      <c r="CF776" s="8"/>
    </row>
    <row r="777" spans="1:84" ht="15.75" customHeight="1" x14ac:dyDescent="0.25">
      <c r="A777" s="8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27"/>
      <c r="W777" s="27"/>
      <c r="X777" s="27"/>
      <c r="Y777" s="27"/>
      <c r="Z777" s="27"/>
      <c r="AA777" s="8"/>
      <c r="AB777" s="8"/>
      <c r="AC777" s="8"/>
      <c r="AD777" s="8"/>
      <c r="AE777" s="8"/>
      <c r="AF777" s="8"/>
      <c r="AG777" s="8"/>
      <c r="AH777" s="8"/>
      <c r="AI777" s="8"/>
      <c r="AJ777" s="8"/>
      <c r="AK777" s="8"/>
      <c r="AL777" s="8"/>
      <c r="AM777" s="8"/>
      <c r="AN777" s="8"/>
      <c r="AO777" s="8"/>
      <c r="AP777" s="8"/>
      <c r="AQ777" s="8"/>
      <c r="AR777" s="8"/>
      <c r="AS777" s="8"/>
      <c r="AT777" s="8"/>
      <c r="AU777" s="8"/>
      <c r="AV777" s="8"/>
      <c r="AW777" s="8"/>
      <c r="AX777" s="8"/>
      <c r="AY777" s="8"/>
      <c r="AZ777" s="8"/>
      <c r="BA777" s="8"/>
      <c r="BB777" s="8"/>
      <c r="BC777" s="8"/>
      <c r="BD777" s="8"/>
      <c r="BE777" s="8"/>
      <c r="BF777" s="8"/>
      <c r="BG777" s="8"/>
      <c r="BH777" s="8"/>
      <c r="BI777" s="8"/>
      <c r="BJ777" s="8"/>
      <c r="BK777" s="8"/>
      <c r="BL777" s="8"/>
      <c r="BM777" s="8"/>
      <c r="BN777" s="8"/>
      <c r="BO777" s="8"/>
      <c r="BP777" s="8"/>
      <c r="BQ777" s="8"/>
      <c r="BR777" s="8"/>
      <c r="BS777" s="8"/>
      <c r="BT777" s="8"/>
      <c r="BU777" s="8"/>
      <c r="BV777" s="8"/>
      <c r="BW777" s="8"/>
      <c r="BX777" s="8"/>
      <c r="BY777" s="8"/>
      <c r="BZ777" s="8"/>
      <c r="CA777" s="8"/>
      <c r="CB777" s="8"/>
      <c r="CC777" s="8"/>
      <c r="CD777" s="8"/>
      <c r="CE777" s="8"/>
      <c r="CF777" s="8"/>
    </row>
    <row r="778" spans="1:84" ht="15.75" customHeight="1" x14ac:dyDescent="0.25">
      <c r="A778" s="8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27"/>
      <c r="W778" s="27"/>
      <c r="X778" s="27"/>
      <c r="Y778" s="27"/>
      <c r="Z778" s="27"/>
      <c r="AA778" s="8"/>
      <c r="AB778" s="8"/>
      <c r="AC778" s="8"/>
      <c r="AD778" s="8"/>
      <c r="AE778" s="8"/>
      <c r="AF778" s="8"/>
      <c r="AG778" s="8"/>
      <c r="AH778" s="8"/>
      <c r="AI778" s="8"/>
      <c r="AJ778" s="8"/>
      <c r="AK778" s="8"/>
      <c r="AL778" s="8"/>
      <c r="AM778" s="8"/>
      <c r="AN778" s="8"/>
      <c r="AO778" s="8"/>
      <c r="AP778" s="8"/>
      <c r="AQ778" s="8"/>
      <c r="AR778" s="8"/>
      <c r="AS778" s="8"/>
      <c r="AT778" s="8"/>
      <c r="AU778" s="8"/>
      <c r="AV778" s="8"/>
      <c r="AW778" s="8"/>
      <c r="AX778" s="8"/>
      <c r="AY778" s="8"/>
      <c r="AZ778" s="8"/>
      <c r="BA778" s="8"/>
      <c r="BB778" s="8"/>
      <c r="BC778" s="8"/>
      <c r="BD778" s="8"/>
      <c r="BE778" s="8"/>
      <c r="BF778" s="8"/>
      <c r="BG778" s="8"/>
      <c r="BH778" s="8"/>
      <c r="BI778" s="8"/>
      <c r="BJ778" s="8"/>
      <c r="BK778" s="8"/>
      <c r="BL778" s="8"/>
      <c r="BM778" s="8"/>
      <c r="BN778" s="8"/>
      <c r="BO778" s="8"/>
      <c r="BP778" s="8"/>
      <c r="BQ778" s="8"/>
      <c r="BR778" s="8"/>
      <c r="BS778" s="8"/>
      <c r="BT778" s="8"/>
      <c r="BU778" s="8"/>
      <c r="BV778" s="8"/>
      <c r="BW778" s="8"/>
      <c r="BX778" s="8"/>
      <c r="BY778" s="8"/>
      <c r="BZ778" s="8"/>
      <c r="CA778" s="8"/>
      <c r="CB778" s="8"/>
      <c r="CC778" s="8"/>
      <c r="CD778" s="8"/>
      <c r="CE778" s="8"/>
      <c r="CF778" s="8"/>
    </row>
    <row r="779" spans="1:84" ht="15.75" customHeight="1" x14ac:dyDescent="0.25">
      <c r="A779" s="8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27"/>
      <c r="W779" s="27"/>
      <c r="X779" s="27"/>
      <c r="Y779" s="27"/>
      <c r="Z779" s="27"/>
      <c r="AA779" s="8"/>
      <c r="AB779" s="8"/>
      <c r="AC779" s="8"/>
      <c r="AD779" s="8"/>
      <c r="AE779" s="8"/>
      <c r="AF779" s="8"/>
      <c r="AG779" s="8"/>
      <c r="AH779" s="8"/>
      <c r="AI779" s="8"/>
      <c r="AJ779" s="8"/>
      <c r="AK779" s="8"/>
      <c r="AL779" s="8"/>
      <c r="AM779" s="8"/>
      <c r="AN779" s="8"/>
      <c r="AO779" s="8"/>
      <c r="AP779" s="8"/>
      <c r="AQ779" s="8"/>
      <c r="AR779" s="8"/>
      <c r="AS779" s="8"/>
      <c r="AT779" s="8"/>
      <c r="AU779" s="8"/>
      <c r="AV779" s="8"/>
      <c r="AW779" s="8"/>
      <c r="AX779" s="8"/>
      <c r="AY779" s="8"/>
      <c r="AZ779" s="8"/>
      <c r="BA779" s="8"/>
      <c r="BB779" s="8"/>
      <c r="BC779" s="8"/>
      <c r="BD779" s="8"/>
      <c r="BE779" s="8"/>
      <c r="BF779" s="8"/>
      <c r="BG779" s="8"/>
      <c r="BH779" s="8"/>
      <c r="BI779" s="8"/>
      <c r="BJ779" s="8"/>
      <c r="BK779" s="8"/>
      <c r="BL779" s="8"/>
      <c r="BM779" s="8"/>
      <c r="BN779" s="8"/>
      <c r="BO779" s="8"/>
      <c r="BP779" s="8"/>
      <c r="BQ779" s="8"/>
      <c r="BR779" s="8"/>
      <c r="BS779" s="8"/>
      <c r="BT779" s="8"/>
      <c r="BU779" s="8"/>
      <c r="BV779" s="8"/>
      <c r="BW779" s="8"/>
      <c r="BX779" s="8"/>
      <c r="BY779" s="8"/>
      <c r="BZ779" s="8"/>
      <c r="CA779" s="8"/>
      <c r="CB779" s="8"/>
      <c r="CC779" s="8"/>
      <c r="CD779" s="8"/>
      <c r="CE779" s="8"/>
      <c r="CF779" s="8"/>
    </row>
    <row r="780" spans="1:84" ht="15.75" customHeight="1" x14ac:dyDescent="0.25">
      <c r="A780" s="8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27"/>
      <c r="W780" s="27"/>
      <c r="X780" s="27"/>
      <c r="Y780" s="27"/>
      <c r="Z780" s="27"/>
      <c r="AA780" s="8"/>
      <c r="AB780" s="8"/>
      <c r="AC780" s="8"/>
      <c r="AD780" s="8"/>
      <c r="AE780" s="8"/>
      <c r="AF780" s="8"/>
      <c r="AG780" s="8"/>
      <c r="AH780" s="8"/>
      <c r="AI780" s="8"/>
      <c r="AJ780" s="8"/>
      <c r="AK780" s="8"/>
      <c r="AL780" s="8"/>
      <c r="AM780" s="8"/>
      <c r="AN780" s="8"/>
      <c r="AO780" s="8"/>
      <c r="AP780" s="8"/>
      <c r="AQ780" s="8"/>
      <c r="AR780" s="8"/>
      <c r="AS780" s="8"/>
      <c r="AT780" s="8"/>
      <c r="AU780" s="8"/>
      <c r="AV780" s="8"/>
      <c r="AW780" s="8"/>
      <c r="AX780" s="8"/>
      <c r="AY780" s="8"/>
      <c r="AZ780" s="8"/>
      <c r="BA780" s="8"/>
      <c r="BB780" s="8"/>
      <c r="BC780" s="8"/>
      <c r="BD780" s="8"/>
      <c r="BE780" s="8"/>
      <c r="BF780" s="8"/>
      <c r="BG780" s="8"/>
      <c r="BH780" s="8"/>
      <c r="BI780" s="8"/>
      <c r="BJ780" s="8"/>
      <c r="BK780" s="8"/>
      <c r="BL780" s="8"/>
      <c r="BM780" s="8"/>
      <c r="BN780" s="8"/>
      <c r="BO780" s="8"/>
      <c r="BP780" s="8"/>
      <c r="BQ780" s="8"/>
      <c r="BR780" s="8"/>
      <c r="BS780" s="8"/>
      <c r="BT780" s="8"/>
      <c r="BU780" s="8"/>
      <c r="BV780" s="8"/>
      <c r="BW780" s="8"/>
      <c r="BX780" s="8"/>
      <c r="BY780" s="8"/>
      <c r="BZ780" s="8"/>
      <c r="CA780" s="8"/>
      <c r="CB780" s="8"/>
      <c r="CC780" s="8"/>
      <c r="CD780" s="8"/>
      <c r="CE780" s="8"/>
      <c r="CF780" s="8"/>
    </row>
    <row r="781" spans="1:84" ht="15.75" customHeight="1" x14ac:dyDescent="0.25">
      <c r="A781" s="8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27"/>
      <c r="W781" s="27"/>
      <c r="X781" s="27"/>
      <c r="Y781" s="27"/>
      <c r="Z781" s="27"/>
      <c r="AA781" s="8"/>
      <c r="AB781" s="8"/>
      <c r="AC781" s="8"/>
      <c r="AD781" s="8"/>
      <c r="AE781" s="8"/>
      <c r="AF781" s="8"/>
      <c r="AG781" s="8"/>
      <c r="AH781" s="8"/>
      <c r="AI781" s="8"/>
      <c r="AJ781" s="8"/>
      <c r="AK781" s="8"/>
      <c r="AL781" s="8"/>
      <c r="AM781" s="8"/>
      <c r="AN781" s="8"/>
      <c r="AO781" s="8"/>
      <c r="AP781" s="8"/>
      <c r="AQ781" s="8"/>
      <c r="AR781" s="8"/>
      <c r="AS781" s="8"/>
      <c r="AT781" s="8"/>
      <c r="AU781" s="8"/>
      <c r="AV781" s="8"/>
      <c r="AW781" s="8"/>
      <c r="AX781" s="8"/>
      <c r="AY781" s="8"/>
      <c r="AZ781" s="8"/>
      <c r="BA781" s="8"/>
      <c r="BB781" s="8"/>
      <c r="BC781" s="8"/>
      <c r="BD781" s="8"/>
      <c r="BE781" s="8"/>
      <c r="BF781" s="8"/>
      <c r="BG781" s="8"/>
      <c r="BH781" s="8"/>
      <c r="BI781" s="8"/>
      <c r="BJ781" s="8"/>
      <c r="BK781" s="8"/>
      <c r="BL781" s="8"/>
      <c r="BM781" s="8"/>
      <c r="BN781" s="8"/>
      <c r="BO781" s="8"/>
      <c r="BP781" s="8"/>
      <c r="BQ781" s="8"/>
      <c r="BR781" s="8"/>
      <c r="BS781" s="8"/>
      <c r="BT781" s="8"/>
      <c r="BU781" s="8"/>
      <c r="BV781" s="8"/>
      <c r="BW781" s="8"/>
      <c r="BX781" s="8"/>
      <c r="BY781" s="8"/>
      <c r="BZ781" s="8"/>
      <c r="CA781" s="8"/>
      <c r="CB781" s="8"/>
      <c r="CC781" s="8"/>
      <c r="CD781" s="8"/>
      <c r="CE781" s="8"/>
      <c r="CF781" s="8"/>
    </row>
    <row r="782" spans="1:84" ht="15.75" customHeight="1" x14ac:dyDescent="0.25">
      <c r="A782" s="8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27"/>
      <c r="W782" s="27"/>
      <c r="X782" s="27"/>
      <c r="Y782" s="27"/>
      <c r="Z782" s="27"/>
      <c r="AA782" s="8"/>
      <c r="AB782" s="8"/>
      <c r="AC782" s="8"/>
      <c r="AD782" s="8"/>
      <c r="AE782" s="8"/>
      <c r="AF782" s="8"/>
      <c r="AG782" s="8"/>
      <c r="AH782" s="8"/>
      <c r="AI782" s="8"/>
      <c r="AJ782" s="8"/>
      <c r="AK782" s="8"/>
      <c r="AL782" s="8"/>
      <c r="AM782" s="8"/>
      <c r="AN782" s="8"/>
      <c r="AO782" s="8"/>
      <c r="AP782" s="8"/>
      <c r="AQ782" s="8"/>
      <c r="AR782" s="8"/>
      <c r="AS782" s="8"/>
      <c r="AT782" s="8"/>
      <c r="AU782" s="8"/>
      <c r="AV782" s="8"/>
      <c r="AW782" s="8"/>
      <c r="AX782" s="8"/>
      <c r="AY782" s="8"/>
      <c r="AZ782" s="8"/>
      <c r="BA782" s="8"/>
      <c r="BB782" s="8"/>
      <c r="BC782" s="8"/>
      <c r="BD782" s="8"/>
      <c r="BE782" s="8"/>
      <c r="BF782" s="8"/>
      <c r="BG782" s="8"/>
      <c r="BH782" s="8"/>
      <c r="BI782" s="8"/>
      <c r="BJ782" s="8"/>
      <c r="BK782" s="8"/>
      <c r="BL782" s="8"/>
      <c r="BM782" s="8"/>
      <c r="BN782" s="8"/>
      <c r="BO782" s="8"/>
      <c r="BP782" s="8"/>
      <c r="BQ782" s="8"/>
      <c r="BR782" s="8"/>
      <c r="BS782" s="8"/>
      <c r="BT782" s="8"/>
      <c r="BU782" s="8"/>
      <c r="BV782" s="8"/>
      <c r="BW782" s="8"/>
      <c r="BX782" s="8"/>
      <c r="BY782" s="8"/>
      <c r="BZ782" s="8"/>
      <c r="CA782" s="8"/>
      <c r="CB782" s="8"/>
      <c r="CC782" s="8"/>
      <c r="CD782" s="8"/>
      <c r="CE782" s="8"/>
      <c r="CF782" s="8"/>
    </row>
    <row r="783" spans="1:84" ht="15.75" customHeight="1" x14ac:dyDescent="0.25">
      <c r="A783" s="8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27"/>
      <c r="W783" s="27"/>
      <c r="X783" s="27"/>
      <c r="Y783" s="27"/>
      <c r="Z783" s="27"/>
      <c r="AA783" s="8"/>
      <c r="AB783" s="8"/>
      <c r="AC783" s="8"/>
      <c r="AD783" s="8"/>
      <c r="AE783" s="8"/>
      <c r="AF783" s="8"/>
      <c r="AG783" s="8"/>
      <c r="AH783" s="8"/>
      <c r="AI783" s="8"/>
      <c r="AJ783" s="8"/>
      <c r="AK783" s="8"/>
      <c r="AL783" s="8"/>
      <c r="AM783" s="8"/>
      <c r="AN783" s="8"/>
      <c r="AO783" s="8"/>
      <c r="AP783" s="8"/>
      <c r="AQ783" s="8"/>
      <c r="AR783" s="8"/>
      <c r="AS783" s="8"/>
      <c r="AT783" s="8"/>
      <c r="AU783" s="8"/>
      <c r="AV783" s="8"/>
      <c r="AW783" s="8"/>
      <c r="AX783" s="8"/>
      <c r="AY783" s="8"/>
      <c r="AZ783" s="8"/>
      <c r="BA783" s="8"/>
      <c r="BB783" s="8"/>
      <c r="BC783" s="8"/>
      <c r="BD783" s="8"/>
      <c r="BE783" s="8"/>
      <c r="BF783" s="8"/>
      <c r="BG783" s="8"/>
      <c r="BH783" s="8"/>
      <c r="BI783" s="8"/>
      <c r="BJ783" s="8"/>
      <c r="BK783" s="8"/>
      <c r="BL783" s="8"/>
      <c r="BM783" s="8"/>
      <c r="BN783" s="8"/>
      <c r="BO783" s="8"/>
      <c r="BP783" s="8"/>
      <c r="BQ783" s="8"/>
      <c r="BR783" s="8"/>
      <c r="BS783" s="8"/>
      <c r="BT783" s="8"/>
      <c r="BU783" s="8"/>
      <c r="BV783" s="8"/>
      <c r="BW783" s="8"/>
      <c r="BX783" s="8"/>
      <c r="BY783" s="8"/>
      <c r="BZ783" s="8"/>
      <c r="CA783" s="8"/>
      <c r="CB783" s="8"/>
      <c r="CC783" s="8"/>
      <c r="CD783" s="8"/>
      <c r="CE783" s="8"/>
      <c r="CF783" s="8"/>
    </row>
    <row r="784" spans="1:84" ht="15.75" customHeight="1" x14ac:dyDescent="0.25">
      <c r="A784" s="8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27"/>
      <c r="W784" s="27"/>
      <c r="X784" s="27"/>
      <c r="Y784" s="27"/>
      <c r="Z784" s="27"/>
      <c r="AA784" s="8"/>
      <c r="AB784" s="8"/>
      <c r="AC784" s="8"/>
      <c r="AD784" s="8"/>
      <c r="AE784" s="8"/>
      <c r="AF784" s="8"/>
      <c r="AG784" s="8"/>
      <c r="AH784" s="8"/>
      <c r="AI784" s="8"/>
      <c r="AJ784" s="8"/>
      <c r="AK784" s="8"/>
      <c r="AL784" s="8"/>
      <c r="AM784" s="8"/>
      <c r="AN784" s="8"/>
      <c r="AO784" s="8"/>
      <c r="AP784" s="8"/>
      <c r="AQ784" s="8"/>
      <c r="AR784" s="8"/>
      <c r="AS784" s="8"/>
      <c r="AT784" s="8"/>
      <c r="AU784" s="8"/>
      <c r="AV784" s="8"/>
      <c r="AW784" s="8"/>
      <c r="AX784" s="8"/>
      <c r="AY784" s="8"/>
      <c r="AZ784" s="8"/>
      <c r="BA784" s="8"/>
      <c r="BB784" s="8"/>
      <c r="BC784" s="8"/>
      <c r="BD784" s="8"/>
      <c r="BE784" s="8"/>
      <c r="BF784" s="8"/>
      <c r="BG784" s="8"/>
      <c r="BH784" s="8"/>
      <c r="BI784" s="8"/>
      <c r="BJ784" s="8"/>
      <c r="BK784" s="8"/>
      <c r="BL784" s="8"/>
      <c r="BM784" s="8"/>
      <c r="BN784" s="8"/>
      <c r="BO784" s="8"/>
      <c r="BP784" s="8"/>
      <c r="BQ784" s="8"/>
      <c r="BR784" s="8"/>
      <c r="BS784" s="8"/>
      <c r="BT784" s="8"/>
      <c r="BU784" s="8"/>
      <c r="BV784" s="8"/>
      <c r="BW784" s="8"/>
      <c r="BX784" s="8"/>
      <c r="BY784" s="8"/>
      <c r="BZ784" s="8"/>
      <c r="CA784" s="8"/>
      <c r="CB784" s="8"/>
      <c r="CC784" s="8"/>
      <c r="CD784" s="8"/>
      <c r="CE784" s="8"/>
      <c r="CF784" s="8"/>
    </row>
    <row r="785" spans="1:84" ht="15.75" customHeight="1" x14ac:dyDescent="0.25">
      <c r="A785" s="8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27"/>
      <c r="W785" s="27"/>
      <c r="X785" s="27"/>
      <c r="Y785" s="27"/>
      <c r="Z785" s="27"/>
      <c r="AA785" s="8"/>
      <c r="AB785" s="8"/>
      <c r="AC785" s="8"/>
      <c r="AD785" s="8"/>
      <c r="AE785" s="8"/>
      <c r="AF785" s="8"/>
      <c r="AG785" s="8"/>
      <c r="AH785" s="8"/>
      <c r="AI785" s="8"/>
      <c r="AJ785" s="8"/>
      <c r="AK785" s="8"/>
      <c r="AL785" s="8"/>
      <c r="AM785" s="8"/>
      <c r="AN785" s="8"/>
      <c r="AO785" s="8"/>
      <c r="AP785" s="8"/>
      <c r="AQ785" s="8"/>
      <c r="AR785" s="8"/>
      <c r="AS785" s="8"/>
      <c r="AT785" s="8"/>
      <c r="AU785" s="8"/>
      <c r="AV785" s="8"/>
      <c r="AW785" s="8"/>
      <c r="AX785" s="8"/>
      <c r="AY785" s="8"/>
      <c r="AZ785" s="8"/>
      <c r="BA785" s="8"/>
      <c r="BB785" s="8"/>
      <c r="BC785" s="8"/>
      <c r="BD785" s="8"/>
      <c r="BE785" s="8"/>
      <c r="BF785" s="8"/>
      <c r="BG785" s="8"/>
      <c r="BH785" s="8"/>
      <c r="BI785" s="8"/>
      <c r="BJ785" s="8"/>
      <c r="BK785" s="8"/>
      <c r="BL785" s="8"/>
      <c r="BM785" s="8"/>
      <c r="BN785" s="8"/>
      <c r="BO785" s="8"/>
      <c r="BP785" s="8"/>
      <c r="BQ785" s="8"/>
      <c r="BR785" s="8"/>
      <c r="BS785" s="8"/>
      <c r="BT785" s="8"/>
      <c r="BU785" s="8"/>
      <c r="BV785" s="8"/>
      <c r="BW785" s="8"/>
      <c r="BX785" s="8"/>
      <c r="BY785" s="8"/>
      <c r="BZ785" s="8"/>
      <c r="CA785" s="8"/>
      <c r="CB785" s="8"/>
      <c r="CC785" s="8"/>
      <c r="CD785" s="8"/>
      <c r="CE785" s="8"/>
      <c r="CF785" s="8"/>
    </row>
    <row r="786" spans="1:84" ht="15.75" customHeight="1" x14ac:dyDescent="0.25">
      <c r="A786" s="8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27"/>
      <c r="W786" s="27"/>
      <c r="X786" s="27"/>
      <c r="Y786" s="27"/>
      <c r="Z786" s="27"/>
      <c r="AA786" s="8"/>
      <c r="AB786" s="8"/>
      <c r="AC786" s="8"/>
      <c r="AD786" s="8"/>
      <c r="AE786" s="8"/>
      <c r="AF786" s="8"/>
      <c r="AG786" s="8"/>
      <c r="AH786" s="8"/>
      <c r="AI786" s="8"/>
      <c r="AJ786" s="8"/>
      <c r="AK786" s="8"/>
      <c r="AL786" s="8"/>
      <c r="AM786" s="8"/>
      <c r="AN786" s="8"/>
      <c r="AO786" s="8"/>
      <c r="AP786" s="8"/>
      <c r="AQ786" s="8"/>
      <c r="AR786" s="8"/>
      <c r="AS786" s="8"/>
      <c r="AT786" s="8"/>
      <c r="AU786" s="8"/>
      <c r="AV786" s="8"/>
      <c r="AW786" s="8"/>
      <c r="AX786" s="8"/>
      <c r="AY786" s="8"/>
      <c r="AZ786" s="8"/>
      <c r="BA786" s="8"/>
      <c r="BB786" s="8"/>
      <c r="BC786" s="8"/>
      <c r="BD786" s="8"/>
      <c r="BE786" s="8"/>
      <c r="BF786" s="8"/>
      <c r="BG786" s="8"/>
      <c r="BH786" s="8"/>
      <c r="BI786" s="8"/>
      <c r="BJ786" s="8"/>
      <c r="BK786" s="8"/>
      <c r="BL786" s="8"/>
      <c r="BM786" s="8"/>
      <c r="BN786" s="8"/>
      <c r="BO786" s="8"/>
      <c r="BP786" s="8"/>
      <c r="BQ786" s="8"/>
      <c r="BR786" s="8"/>
      <c r="BS786" s="8"/>
      <c r="BT786" s="8"/>
      <c r="BU786" s="8"/>
      <c r="BV786" s="8"/>
      <c r="BW786" s="8"/>
      <c r="BX786" s="8"/>
      <c r="BY786" s="8"/>
      <c r="BZ786" s="8"/>
      <c r="CA786" s="8"/>
      <c r="CB786" s="8"/>
      <c r="CC786" s="8"/>
      <c r="CD786" s="8"/>
      <c r="CE786" s="8"/>
      <c r="CF786" s="8"/>
    </row>
    <row r="787" spans="1:84" ht="15.75" customHeight="1" x14ac:dyDescent="0.25">
      <c r="A787" s="8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27"/>
      <c r="W787" s="27"/>
      <c r="X787" s="27"/>
      <c r="Y787" s="27"/>
      <c r="Z787" s="27"/>
      <c r="AA787" s="8"/>
      <c r="AB787" s="8"/>
      <c r="AC787" s="8"/>
      <c r="AD787" s="8"/>
      <c r="AE787" s="8"/>
      <c r="AF787" s="8"/>
      <c r="AG787" s="8"/>
      <c r="AH787" s="8"/>
      <c r="AI787" s="8"/>
      <c r="AJ787" s="8"/>
      <c r="AK787" s="8"/>
      <c r="AL787" s="8"/>
      <c r="AM787" s="8"/>
      <c r="AN787" s="8"/>
      <c r="AO787" s="8"/>
      <c r="AP787" s="8"/>
      <c r="AQ787" s="8"/>
      <c r="AR787" s="8"/>
      <c r="AS787" s="8"/>
      <c r="AT787" s="8"/>
      <c r="AU787" s="8"/>
      <c r="AV787" s="8"/>
      <c r="AW787" s="8"/>
      <c r="AX787" s="8"/>
      <c r="AY787" s="8"/>
      <c r="AZ787" s="8"/>
      <c r="BA787" s="8"/>
      <c r="BB787" s="8"/>
      <c r="BC787" s="8"/>
      <c r="BD787" s="8"/>
      <c r="BE787" s="8"/>
      <c r="BF787" s="8"/>
      <c r="BG787" s="8"/>
      <c r="BH787" s="8"/>
      <c r="BI787" s="8"/>
      <c r="BJ787" s="8"/>
      <c r="BK787" s="8"/>
      <c r="BL787" s="8"/>
      <c r="BM787" s="8"/>
      <c r="BN787" s="8"/>
      <c r="BO787" s="8"/>
      <c r="BP787" s="8"/>
      <c r="BQ787" s="8"/>
      <c r="BR787" s="8"/>
      <c r="BS787" s="8"/>
      <c r="BT787" s="8"/>
      <c r="BU787" s="8"/>
      <c r="BV787" s="8"/>
      <c r="BW787" s="8"/>
      <c r="BX787" s="8"/>
      <c r="BY787" s="8"/>
      <c r="BZ787" s="8"/>
      <c r="CA787" s="8"/>
      <c r="CB787" s="8"/>
      <c r="CC787" s="8"/>
      <c r="CD787" s="8"/>
      <c r="CE787" s="8"/>
      <c r="CF787" s="8"/>
    </row>
    <row r="788" spans="1:84" ht="15.75" customHeight="1" x14ac:dyDescent="0.25">
      <c r="A788" s="8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27"/>
      <c r="W788" s="27"/>
      <c r="X788" s="27"/>
      <c r="Y788" s="27"/>
      <c r="Z788" s="27"/>
      <c r="AA788" s="8"/>
      <c r="AB788" s="8"/>
      <c r="AC788" s="8"/>
      <c r="AD788" s="8"/>
      <c r="AE788" s="8"/>
      <c r="AF788" s="8"/>
      <c r="AG788" s="8"/>
      <c r="AH788" s="8"/>
      <c r="AI788" s="8"/>
      <c r="AJ788" s="8"/>
      <c r="AK788" s="8"/>
      <c r="AL788" s="8"/>
      <c r="AM788" s="8"/>
      <c r="AN788" s="8"/>
      <c r="AO788" s="8"/>
      <c r="AP788" s="8"/>
      <c r="AQ788" s="8"/>
      <c r="AR788" s="8"/>
      <c r="AS788" s="8"/>
      <c r="AT788" s="8"/>
      <c r="AU788" s="8"/>
      <c r="AV788" s="8"/>
      <c r="AW788" s="8"/>
      <c r="AX788" s="8"/>
      <c r="AY788" s="8"/>
      <c r="AZ788" s="8"/>
      <c r="BA788" s="8"/>
      <c r="BB788" s="8"/>
      <c r="BC788" s="8"/>
      <c r="BD788" s="8"/>
      <c r="BE788" s="8"/>
      <c r="BF788" s="8"/>
      <c r="BG788" s="8"/>
      <c r="BH788" s="8"/>
      <c r="BI788" s="8"/>
      <c r="BJ788" s="8"/>
      <c r="BK788" s="8"/>
      <c r="BL788" s="8"/>
      <c r="BM788" s="8"/>
      <c r="BN788" s="8"/>
      <c r="BO788" s="8"/>
      <c r="BP788" s="8"/>
      <c r="BQ788" s="8"/>
      <c r="BR788" s="8"/>
      <c r="BS788" s="8"/>
      <c r="BT788" s="8"/>
      <c r="BU788" s="8"/>
      <c r="BV788" s="8"/>
      <c r="BW788" s="8"/>
      <c r="BX788" s="8"/>
      <c r="BY788" s="8"/>
      <c r="BZ788" s="8"/>
      <c r="CA788" s="8"/>
      <c r="CB788" s="8"/>
      <c r="CC788" s="8"/>
      <c r="CD788" s="8"/>
      <c r="CE788" s="8"/>
      <c r="CF788" s="8"/>
    </row>
    <row r="789" spans="1:84" ht="15.75" customHeight="1" x14ac:dyDescent="0.25">
      <c r="A789" s="8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27"/>
      <c r="W789" s="27"/>
      <c r="X789" s="27"/>
      <c r="Y789" s="27"/>
      <c r="Z789" s="27"/>
      <c r="AA789" s="8"/>
      <c r="AB789" s="8"/>
      <c r="AC789" s="8"/>
      <c r="AD789" s="8"/>
      <c r="AE789" s="8"/>
      <c r="AF789" s="8"/>
      <c r="AG789" s="8"/>
      <c r="AH789" s="8"/>
      <c r="AI789" s="8"/>
      <c r="AJ789" s="8"/>
      <c r="AK789" s="8"/>
      <c r="AL789" s="8"/>
      <c r="AM789" s="8"/>
      <c r="AN789" s="8"/>
      <c r="AO789" s="8"/>
      <c r="AP789" s="8"/>
      <c r="AQ789" s="8"/>
      <c r="AR789" s="8"/>
      <c r="AS789" s="8"/>
      <c r="AT789" s="8"/>
      <c r="AU789" s="8"/>
      <c r="AV789" s="8"/>
      <c r="AW789" s="8"/>
      <c r="AX789" s="8"/>
      <c r="AY789" s="8"/>
      <c r="AZ789" s="8"/>
      <c r="BA789" s="8"/>
      <c r="BB789" s="8"/>
      <c r="BC789" s="8"/>
      <c r="BD789" s="8"/>
      <c r="BE789" s="8"/>
      <c r="BF789" s="8"/>
      <c r="BG789" s="8"/>
      <c r="BH789" s="8"/>
      <c r="BI789" s="8"/>
      <c r="BJ789" s="8"/>
      <c r="BK789" s="8"/>
      <c r="BL789" s="8"/>
      <c r="BM789" s="8"/>
      <c r="BN789" s="8"/>
      <c r="BO789" s="8"/>
      <c r="BP789" s="8"/>
      <c r="BQ789" s="8"/>
      <c r="BR789" s="8"/>
      <c r="BS789" s="8"/>
      <c r="BT789" s="8"/>
      <c r="BU789" s="8"/>
      <c r="BV789" s="8"/>
      <c r="BW789" s="8"/>
      <c r="BX789" s="8"/>
      <c r="BY789" s="8"/>
      <c r="BZ789" s="8"/>
      <c r="CA789" s="8"/>
      <c r="CB789" s="8"/>
      <c r="CC789" s="8"/>
      <c r="CD789" s="8"/>
      <c r="CE789" s="8"/>
      <c r="CF789" s="8"/>
    </row>
    <row r="790" spans="1:84" ht="15.75" customHeight="1" x14ac:dyDescent="0.25">
      <c r="A790" s="8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27"/>
      <c r="W790" s="27"/>
      <c r="X790" s="27"/>
      <c r="Y790" s="27"/>
      <c r="Z790" s="27"/>
      <c r="AA790" s="8"/>
      <c r="AB790" s="8"/>
      <c r="AC790" s="8"/>
      <c r="AD790" s="8"/>
      <c r="AE790" s="8"/>
      <c r="AF790" s="8"/>
      <c r="AG790" s="8"/>
      <c r="AH790" s="8"/>
      <c r="AI790" s="8"/>
      <c r="AJ790" s="8"/>
      <c r="AK790" s="8"/>
      <c r="AL790" s="8"/>
      <c r="AM790" s="8"/>
      <c r="AN790" s="8"/>
      <c r="AO790" s="8"/>
      <c r="AP790" s="8"/>
      <c r="AQ790" s="8"/>
      <c r="AR790" s="8"/>
      <c r="AS790" s="8"/>
      <c r="AT790" s="8"/>
      <c r="AU790" s="8"/>
      <c r="AV790" s="8"/>
      <c r="AW790" s="8"/>
      <c r="AX790" s="8"/>
      <c r="AY790" s="8"/>
      <c r="AZ790" s="8"/>
      <c r="BA790" s="8"/>
      <c r="BB790" s="8"/>
      <c r="BC790" s="8"/>
      <c r="BD790" s="8"/>
      <c r="BE790" s="8"/>
      <c r="BF790" s="8"/>
      <c r="BG790" s="8"/>
      <c r="BH790" s="8"/>
      <c r="BI790" s="8"/>
      <c r="BJ790" s="8"/>
      <c r="BK790" s="8"/>
      <c r="BL790" s="8"/>
      <c r="BM790" s="8"/>
      <c r="BN790" s="8"/>
      <c r="BO790" s="8"/>
      <c r="BP790" s="8"/>
      <c r="BQ790" s="8"/>
      <c r="BR790" s="8"/>
      <c r="BS790" s="8"/>
      <c r="BT790" s="8"/>
      <c r="BU790" s="8"/>
      <c r="BV790" s="8"/>
      <c r="BW790" s="8"/>
      <c r="BX790" s="8"/>
      <c r="BY790" s="8"/>
      <c r="BZ790" s="8"/>
      <c r="CA790" s="8"/>
      <c r="CB790" s="8"/>
      <c r="CC790" s="8"/>
      <c r="CD790" s="8"/>
      <c r="CE790" s="8"/>
      <c r="CF790" s="8"/>
    </row>
    <row r="791" spans="1:84" ht="15.75" customHeight="1" x14ac:dyDescent="0.25">
      <c r="A791" s="8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27"/>
      <c r="W791" s="27"/>
      <c r="X791" s="27"/>
      <c r="Y791" s="27"/>
      <c r="Z791" s="27"/>
      <c r="AA791" s="8"/>
      <c r="AB791" s="8"/>
      <c r="AC791" s="8"/>
      <c r="AD791" s="8"/>
      <c r="AE791" s="8"/>
      <c r="AF791" s="8"/>
      <c r="AG791" s="8"/>
      <c r="AH791" s="8"/>
      <c r="AI791" s="8"/>
      <c r="AJ791" s="8"/>
      <c r="AK791" s="8"/>
      <c r="AL791" s="8"/>
      <c r="AM791" s="8"/>
      <c r="AN791" s="8"/>
      <c r="AO791" s="8"/>
      <c r="AP791" s="8"/>
      <c r="AQ791" s="8"/>
      <c r="AR791" s="8"/>
      <c r="AS791" s="8"/>
      <c r="AT791" s="8"/>
      <c r="AU791" s="8"/>
      <c r="AV791" s="8"/>
      <c r="AW791" s="8"/>
      <c r="AX791" s="8"/>
      <c r="AY791" s="8"/>
      <c r="AZ791" s="8"/>
      <c r="BA791" s="8"/>
      <c r="BB791" s="8"/>
      <c r="BC791" s="8"/>
      <c r="BD791" s="8"/>
      <c r="BE791" s="8"/>
      <c r="BF791" s="8"/>
      <c r="BG791" s="8"/>
      <c r="BH791" s="8"/>
      <c r="BI791" s="8"/>
      <c r="BJ791" s="8"/>
      <c r="BK791" s="8"/>
      <c r="BL791" s="8"/>
      <c r="BM791" s="8"/>
      <c r="BN791" s="8"/>
      <c r="BO791" s="8"/>
      <c r="BP791" s="8"/>
      <c r="BQ791" s="8"/>
      <c r="BR791" s="8"/>
      <c r="BS791" s="8"/>
      <c r="BT791" s="8"/>
      <c r="BU791" s="8"/>
      <c r="BV791" s="8"/>
      <c r="BW791" s="8"/>
      <c r="BX791" s="8"/>
      <c r="BY791" s="8"/>
      <c r="BZ791" s="8"/>
      <c r="CA791" s="8"/>
      <c r="CB791" s="8"/>
      <c r="CC791" s="8"/>
      <c r="CD791" s="8"/>
      <c r="CE791" s="8"/>
      <c r="CF791" s="8"/>
    </row>
    <row r="792" spans="1:84" ht="15.75" customHeight="1" x14ac:dyDescent="0.25">
      <c r="A792" s="8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27"/>
      <c r="W792" s="27"/>
      <c r="X792" s="27"/>
      <c r="Y792" s="27"/>
      <c r="Z792" s="27"/>
      <c r="AA792" s="8"/>
      <c r="AB792" s="8"/>
      <c r="AC792" s="8"/>
      <c r="AD792" s="8"/>
      <c r="AE792" s="8"/>
      <c r="AF792" s="8"/>
      <c r="AG792" s="8"/>
      <c r="AH792" s="8"/>
      <c r="AI792" s="8"/>
      <c r="AJ792" s="8"/>
      <c r="AK792" s="8"/>
      <c r="AL792" s="8"/>
      <c r="AM792" s="8"/>
      <c r="AN792" s="8"/>
      <c r="AO792" s="8"/>
      <c r="AP792" s="8"/>
      <c r="AQ792" s="8"/>
      <c r="AR792" s="8"/>
      <c r="AS792" s="8"/>
      <c r="AT792" s="8"/>
      <c r="AU792" s="8"/>
      <c r="AV792" s="8"/>
      <c r="AW792" s="8"/>
      <c r="AX792" s="8"/>
      <c r="AY792" s="8"/>
      <c r="AZ792" s="8"/>
      <c r="BA792" s="8"/>
      <c r="BB792" s="8"/>
      <c r="BC792" s="8"/>
      <c r="BD792" s="8"/>
      <c r="BE792" s="8"/>
      <c r="BF792" s="8"/>
      <c r="BG792" s="8"/>
      <c r="BH792" s="8"/>
      <c r="BI792" s="8"/>
      <c r="BJ792" s="8"/>
      <c r="BK792" s="8"/>
      <c r="BL792" s="8"/>
      <c r="BM792" s="8"/>
      <c r="BN792" s="8"/>
      <c r="BO792" s="8"/>
      <c r="BP792" s="8"/>
      <c r="BQ792" s="8"/>
      <c r="BR792" s="8"/>
      <c r="BS792" s="8"/>
      <c r="BT792" s="8"/>
      <c r="BU792" s="8"/>
      <c r="BV792" s="8"/>
      <c r="BW792" s="8"/>
      <c r="BX792" s="8"/>
      <c r="BY792" s="8"/>
      <c r="BZ792" s="8"/>
      <c r="CA792" s="8"/>
      <c r="CB792" s="8"/>
      <c r="CC792" s="8"/>
      <c r="CD792" s="8"/>
      <c r="CE792" s="8"/>
      <c r="CF792" s="8"/>
    </row>
    <row r="793" spans="1:84" ht="15.75" customHeight="1" x14ac:dyDescent="0.25">
      <c r="A793" s="8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27"/>
      <c r="W793" s="27"/>
      <c r="X793" s="27"/>
      <c r="Y793" s="27"/>
      <c r="Z793" s="27"/>
      <c r="AA793" s="8"/>
      <c r="AB793" s="8"/>
      <c r="AC793" s="8"/>
      <c r="AD793" s="8"/>
      <c r="AE793" s="8"/>
      <c r="AF793" s="8"/>
      <c r="AG793" s="8"/>
      <c r="AH793" s="8"/>
      <c r="AI793" s="8"/>
      <c r="AJ793" s="8"/>
      <c r="AK793" s="8"/>
      <c r="AL793" s="8"/>
      <c r="AM793" s="8"/>
      <c r="AN793" s="8"/>
      <c r="AO793" s="8"/>
      <c r="AP793" s="8"/>
      <c r="AQ793" s="8"/>
      <c r="AR793" s="8"/>
      <c r="AS793" s="8"/>
      <c r="AT793" s="8"/>
      <c r="AU793" s="8"/>
      <c r="AV793" s="8"/>
      <c r="AW793" s="8"/>
      <c r="AX793" s="8"/>
      <c r="AY793" s="8"/>
      <c r="AZ793" s="8"/>
      <c r="BA793" s="8"/>
      <c r="BB793" s="8"/>
      <c r="BC793" s="8"/>
      <c r="BD793" s="8"/>
      <c r="BE793" s="8"/>
      <c r="BF793" s="8"/>
      <c r="BG793" s="8"/>
      <c r="BH793" s="8"/>
      <c r="BI793" s="8"/>
      <c r="BJ793" s="8"/>
      <c r="BK793" s="8"/>
      <c r="BL793" s="8"/>
      <c r="BM793" s="8"/>
      <c r="BN793" s="8"/>
      <c r="BO793" s="8"/>
      <c r="BP793" s="8"/>
      <c r="BQ793" s="8"/>
      <c r="BR793" s="8"/>
      <c r="BS793" s="8"/>
      <c r="BT793" s="8"/>
      <c r="BU793" s="8"/>
      <c r="BV793" s="8"/>
      <c r="BW793" s="8"/>
      <c r="BX793" s="8"/>
      <c r="BY793" s="8"/>
      <c r="BZ793" s="8"/>
      <c r="CA793" s="8"/>
      <c r="CB793" s="8"/>
      <c r="CC793" s="8"/>
      <c r="CD793" s="8"/>
      <c r="CE793" s="8"/>
      <c r="CF793" s="8"/>
    </row>
    <row r="794" spans="1:84" ht="15.75" customHeight="1" x14ac:dyDescent="0.25">
      <c r="A794" s="8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27"/>
      <c r="W794" s="27"/>
      <c r="X794" s="27"/>
      <c r="Y794" s="27"/>
      <c r="Z794" s="27"/>
      <c r="AA794" s="8"/>
      <c r="AB794" s="8"/>
      <c r="AC794" s="8"/>
      <c r="AD794" s="8"/>
      <c r="AE794" s="8"/>
      <c r="AF794" s="8"/>
      <c r="AG794" s="8"/>
      <c r="AH794" s="8"/>
      <c r="AI794" s="8"/>
      <c r="AJ794" s="8"/>
      <c r="AK794" s="8"/>
      <c r="AL794" s="8"/>
      <c r="AM794" s="8"/>
      <c r="AN794" s="8"/>
      <c r="AO794" s="8"/>
      <c r="AP794" s="8"/>
      <c r="AQ794" s="8"/>
      <c r="AR794" s="8"/>
      <c r="AS794" s="8"/>
      <c r="AT794" s="8"/>
      <c r="AU794" s="8"/>
      <c r="AV794" s="8"/>
      <c r="AW794" s="8"/>
      <c r="AX794" s="8"/>
      <c r="AY794" s="8"/>
      <c r="AZ794" s="8"/>
      <c r="BA794" s="8"/>
      <c r="BB794" s="8"/>
      <c r="BC794" s="8"/>
      <c r="BD794" s="8"/>
      <c r="BE794" s="8"/>
      <c r="BF794" s="8"/>
      <c r="BG794" s="8"/>
      <c r="BH794" s="8"/>
      <c r="BI794" s="8"/>
      <c r="BJ794" s="8"/>
      <c r="BK794" s="8"/>
      <c r="BL794" s="8"/>
      <c r="BM794" s="8"/>
      <c r="BN794" s="8"/>
      <c r="BO794" s="8"/>
      <c r="BP794" s="8"/>
      <c r="BQ794" s="8"/>
      <c r="BR794" s="8"/>
      <c r="BS794" s="8"/>
      <c r="BT794" s="8"/>
      <c r="BU794" s="8"/>
      <c r="BV794" s="8"/>
      <c r="BW794" s="8"/>
      <c r="BX794" s="8"/>
      <c r="BY794" s="8"/>
      <c r="BZ794" s="8"/>
      <c r="CA794" s="8"/>
      <c r="CB794" s="8"/>
      <c r="CC794" s="8"/>
      <c r="CD794" s="8"/>
      <c r="CE794" s="8"/>
      <c r="CF794" s="8"/>
    </row>
    <row r="795" spans="1:84" ht="15.75" customHeight="1" x14ac:dyDescent="0.25">
      <c r="A795" s="8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27"/>
      <c r="W795" s="27"/>
      <c r="X795" s="27"/>
      <c r="Y795" s="27"/>
      <c r="Z795" s="27"/>
      <c r="AA795" s="8"/>
      <c r="AB795" s="8"/>
      <c r="AC795" s="8"/>
      <c r="AD795" s="8"/>
      <c r="AE795" s="8"/>
      <c r="AF795" s="8"/>
      <c r="AG795" s="8"/>
      <c r="AH795" s="8"/>
      <c r="AI795" s="8"/>
      <c r="AJ795" s="8"/>
      <c r="AK795" s="8"/>
      <c r="AL795" s="8"/>
      <c r="AM795" s="8"/>
      <c r="AN795" s="8"/>
      <c r="AO795" s="8"/>
      <c r="AP795" s="8"/>
      <c r="AQ795" s="8"/>
      <c r="AR795" s="8"/>
      <c r="AS795" s="8"/>
      <c r="AT795" s="8"/>
      <c r="AU795" s="8"/>
      <c r="AV795" s="8"/>
      <c r="AW795" s="8"/>
      <c r="AX795" s="8"/>
      <c r="AY795" s="8"/>
      <c r="AZ795" s="8"/>
      <c r="BA795" s="8"/>
      <c r="BB795" s="8"/>
      <c r="BC795" s="8"/>
      <c r="BD795" s="8"/>
      <c r="BE795" s="8"/>
      <c r="BF795" s="8"/>
      <c r="BG795" s="8"/>
      <c r="BH795" s="8"/>
      <c r="BI795" s="8"/>
      <c r="BJ795" s="8"/>
      <c r="BK795" s="8"/>
      <c r="BL795" s="8"/>
      <c r="BM795" s="8"/>
      <c r="BN795" s="8"/>
      <c r="BO795" s="8"/>
      <c r="BP795" s="8"/>
      <c r="BQ795" s="8"/>
      <c r="BR795" s="8"/>
      <c r="BS795" s="8"/>
      <c r="BT795" s="8"/>
      <c r="BU795" s="8"/>
      <c r="BV795" s="8"/>
      <c r="BW795" s="8"/>
      <c r="BX795" s="8"/>
      <c r="BY795" s="8"/>
      <c r="BZ795" s="8"/>
      <c r="CA795" s="8"/>
      <c r="CB795" s="8"/>
      <c r="CC795" s="8"/>
      <c r="CD795" s="8"/>
      <c r="CE795" s="8"/>
      <c r="CF795" s="8"/>
    </row>
    <row r="796" spans="1:84" ht="15.75" customHeight="1" x14ac:dyDescent="0.25">
      <c r="A796" s="8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27"/>
      <c r="W796" s="27"/>
      <c r="X796" s="27"/>
      <c r="Y796" s="27"/>
      <c r="Z796" s="27"/>
      <c r="AA796" s="8"/>
      <c r="AB796" s="8"/>
      <c r="AC796" s="8"/>
      <c r="AD796" s="8"/>
      <c r="AE796" s="8"/>
      <c r="AF796" s="8"/>
      <c r="AG796" s="8"/>
      <c r="AH796" s="8"/>
      <c r="AI796" s="8"/>
      <c r="AJ796" s="8"/>
      <c r="AK796" s="8"/>
      <c r="AL796" s="8"/>
      <c r="AM796" s="8"/>
      <c r="AN796" s="8"/>
      <c r="AO796" s="8"/>
      <c r="AP796" s="8"/>
      <c r="AQ796" s="8"/>
      <c r="AR796" s="8"/>
      <c r="AS796" s="8"/>
      <c r="AT796" s="8"/>
      <c r="AU796" s="8"/>
      <c r="AV796" s="8"/>
      <c r="AW796" s="8"/>
      <c r="AX796" s="8"/>
      <c r="AY796" s="8"/>
      <c r="AZ796" s="8"/>
      <c r="BA796" s="8"/>
      <c r="BB796" s="8"/>
      <c r="BC796" s="8"/>
      <c r="BD796" s="8"/>
      <c r="BE796" s="8"/>
      <c r="BF796" s="8"/>
      <c r="BG796" s="8"/>
      <c r="BH796" s="8"/>
      <c r="BI796" s="8"/>
      <c r="BJ796" s="8"/>
      <c r="BK796" s="8"/>
      <c r="BL796" s="8"/>
      <c r="BM796" s="8"/>
      <c r="BN796" s="8"/>
      <c r="BO796" s="8"/>
      <c r="BP796" s="8"/>
      <c r="BQ796" s="8"/>
      <c r="BR796" s="8"/>
      <c r="BS796" s="8"/>
      <c r="BT796" s="8"/>
      <c r="BU796" s="8"/>
      <c r="BV796" s="8"/>
      <c r="BW796" s="8"/>
      <c r="BX796" s="8"/>
      <c r="BY796" s="8"/>
      <c r="BZ796" s="8"/>
      <c r="CA796" s="8"/>
      <c r="CB796" s="8"/>
      <c r="CC796" s="8"/>
      <c r="CD796" s="8"/>
      <c r="CE796" s="8"/>
      <c r="CF796" s="8"/>
    </row>
    <row r="797" spans="1:84" ht="15.75" customHeight="1" x14ac:dyDescent="0.25">
      <c r="A797" s="8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27"/>
      <c r="W797" s="27"/>
      <c r="X797" s="27"/>
      <c r="Y797" s="27"/>
      <c r="Z797" s="27"/>
      <c r="AA797" s="8"/>
      <c r="AB797" s="8"/>
      <c r="AC797" s="8"/>
      <c r="AD797" s="8"/>
      <c r="AE797" s="8"/>
      <c r="AF797" s="8"/>
      <c r="AG797" s="8"/>
      <c r="AH797" s="8"/>
      <c r="AI797" s="8"/>
      <c r="AJ797" s="8"/>
      <c r="AK797" s="8"/>
      <c r="AL797" s="8"/>
      <c r="AM797" s="8"/>
      <c r="AN797" s="8"/>
      <c r="AO797" s="8"/>
      <c r="AP797" s="8"/>
      <c r="AQ797" s="8"/>
      <c r="AR797" s="8"/>
      <c r="AS797" s="8"/>
      <c r="AT797" s="8"/>
      <c r="AU797" s="8"/>
      <c r="AV797" s="8"/>
      <c r="AW797" s="8"/>
      <c r="AX797" s="8"/>
      <c r="AY797" s="8"/>
      <c r="AZ797" s="8"/>
      <c r="BA797" s="8"/>
      <c r="BB797" s="8"/>
      <c r="BC797" s="8"/>
      <c r="BD797" s="8"/>
      <c r="BE797" s="8"/>
      <c r="BF797" s="8"/>
      <c r="BG797" s="8"/>
      <c r="BH797" s="8"/>
      <c r="BI797" s="8"/>
      <c r="BJ797" s="8"/>
      <c r="BK797" s="8"/>
      <c r="BL797" s="8"/>
      <c r="BM797" s="8"/>
      <c r="BN797" s="8"/>
      <c r="BO797" s="8"/>
      <c r="BP797" s="8"/>
      <c r="BQ797" s="8"/>
      <c r="BR797" s="8"/>
      <c r="BS797" s="8"/>
      <c r="BT797" s="8"/>
      <c r="BU797" s="8"/>
      <c r="BV797" s="8"/>
      <c r="BW797" s="8"/>
      <c r="BX797" s="8"/>
      <c r="BY797" s="8"/>
      <c r="BZ797" s="8"/>
      <c r="CA797" s="8"/>
      <c r="CB797" s="8"/>
      <c r="CC797" s="8"/>
      <c r="CD797" s="8"/>
      <c r="CE797" s="8"/>
      <c r="CF797" s="8"/>
    </row>
    <row r="798" spans="1:84" ht="15.75" customHeight="1" x14ac:dyDescent="0.25">
      <c r="A798" s="8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27"/>
      <c r="W798" s="27"/>
      <c r="X798" s="27"/>
      <c r="Y798" s="27"/>
      <c r="Z798" s="27"/>
      <c r="AA798" s="8"/>
      <c r="AB798" s="8"/>
      <c r="AC798" s="8"/>
      <c r="AD798" s="8"/>
      <c r="AE798" s="8"/>
      <c r="AF798" s="8"/>
      <c r="AG798" s="8"/>
      <c r="AH798" s="8"/>
      <c r="AI798" s="8"/>
      <c r="AJ798" s="8"/>
      <c r="AK798" s="8"/>
      <c r="AL798" s="8"/>
      <c r="AM798" s="8"/>
      <c r="AN798" s="8"/>
      <c r="AO798" s="8"/>
      <c r="AP798" s="8"/>
      <c r="AQ798" s="8"/>
      <c r="AR798" s="8"/>
      <c r="AS798" s="8"/>
      <c r="AT798" s="8"/>
      <c r="AU798" s="8"/>
      <c r="AV798" s="8"/>
      <c r="AW798" s="8"/>
      <c r="AX798" s="8"/>
      <c r="AY798" s="8"/>
      <c r="AZ798" s="8"/>
      <c r="BA798" s="8"/>
      <c r="BB798" s="8"/>
      <c r="BC798" s="8"/>
      <c r="BD798" s="8"/>
      <c r="BE798" s="8"/>
      <c r="BF798" s="8"/>
      <c r="BG798" s="8"/>
      <c r="BH798" s="8"/>
      <c r="BI798" s="8"/>
      <c r="BJ798" s="8"/>
      <c r="BK798" s="8"/>
      <c r="BL798" s="8"/>
      <c r="BM798" s="8"/>
      <c r="BN798" s="8"/>
      <c r="BO798" s="8"/>
      <c r="BP798" s="8"/>
      <c r="BQ798" s="8"/>
      <c r="BR798" s="8"/>
      <c r="BS798" s="8"/>
      <c r="BT798" s="8"/>
      <c r="BU798" s="8"/>
      <c r="BV798" s="8"/>
      <c r="BW798" s="8"/>
      <c r="BX798" s="8"/>
      <c r="BY798" s="8"/>
      <c r="BZ798" s="8"/>
      <c r="CA798" s="8"/>
      <c r="CB798" s="8"/>
      <c r="CC798" s="8"/>
      <c r="CD798" s="8"/>
      <c r="CE798" s="8"/>
      <c r="CF798" s="8"/>
    </row>
    <row r="799" spans="1:84" ht="15.75" customHeight="1" x14ac:dyDescent="0.25">
      <c r="A799" s="8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27"/>
      <c r="W799" s="27"/>
      <c r="X799" s="27"/>
      <c r="Y799" s="27"/>
      <c r="Z799" s="27"/>
      <c r="AA799" s="8"/>
      <c r="AB799" s="8"/>
      <c r="AC799" s="8"/>
      <c r="AD799" s="8"/>
      <c r="AE799" s="8"/>
      <c r="AF799" s="8"/>
      <c r="AG799" s="8"/>
      <c r="AH799" s="8"/>
      <c r="AI799" s="8"/>
      <c r="AJ799" s="8"/>
      <c r="AK799" s="8"/>
      <c r="AL799" s="8"/>
      <c r="AM799" s="8"/>
      <c r="AN799" s="8"/>
      <c r="AO799" s="8"/>
      <c r="AP799" s="8"/>
      <c r="AQ799" s="8"/>
      <c r="AR799" s="8"/>
      <c r="AS799" s="8"/>
      <c r="AT799" s="8"/>
      <c r="AU799" s="8"/>
      <c r="AV799" s="8"/>
      <c r="AW799" s="8"/>
      <c r="AX799" s="8"/>
      <c r="AY799" s="8"/>
      <c r="AZ799" s="8"/>
      <c r="BA799" s="8"/>
      <c r="BB799" s="8"/>
      <c r="BC799" s="8"/>
      <c r="BD799" s="8"/>
      <c r="BE799" s="8"/>
      <c r="BF799" s="8"/>
      <c r="BG799" s="8"/>
      <c r="BH799" s="8"/>
      <c r="BI799" s="8"/>
      <c r="BJ799" s="8"/>
      <c r="BK799" s="8"/>
      <c r="BL799" s="8"/>
      <c r="BM799" s="8"/>
      <c r="BN799" s="8"/>
      <c r="BO799" s="8"/>
      <c r="BP799" s="8"/>
      <c r="BQ799" s="8"/>
      <c r="BR799" s="8"/>
      <c r="BS799" s="8"/>
      <c r="BT799" s="8"/>
      <c r="BU799" s="8"/>
      <c r="BV799" s="8"/>
      <c r="BW799" s="8"/>
      <c r="BX799" s="8"/>
      <c r="BY799" s="8"/>
      <c r="BZ799" s="8"/>
      <c r="CA799" s="8"/>
      <c r="CB799" s="8"/>
      <c r="CC799" s="8"/>
      <c r="CD799" s="8"/>
      <c r="CE799" s="8"/>
      <c r="CF799" s="8"/>
    </row>
    <row r="800" spans="1:84" ht="15.75" customHeight="1" x14ac:dyDescent="0.25">
      <c r="A800" s="8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27"/>
      <c r="W800" s="27"/>
      <c r="X800" s="27"/>
      <c r="Y800" s="27"/>
      <c r="Z800" s="27"/>
      <c r="AA800" s="8"/>
      <c r="AB800" s="8"/>
      <c r="AC800" s="8"/>
      <c r="AD800" s="8"/>
      <c r="AE800" s="8"/>
      <c r="AF800" s="8"/>
      <c r="AG800" s="8"/>
      <c r="AH800" s="8"/>
      <c r="AI800" s="8"/>
      <c r="AJ800" s="8"/>
      <c r="AK800" s="8"/>
      <c r="AL800" s="8"/>
      <c r="AM800" s="8"/>
      <c r="AN800" s="8"/>
      <c r="AO800" s="8"/>
      <c r="AP800" s="8"/>
      <c r="AQ800" s="8"/>
      <c r="AR800" s="8"/>
      <c r="AS800" s="8"/>
      <c r="AT800" s="8"/>
      <c r="AU800" s="8"/>
      <c r="AV800" s="8"/>
      <c r="AW800" s="8"/>
      <c r="AX800" s="8"/>
      <c r="AY800" s="8"/>
      <c r="AZ800" s="8"/>
      <c r="BA800" s="8"/>
      <c r="BB800" s="8"/>
      <c r="BC800" s="8"/>
      <c r="BD800" s="8"/>
      <c r="BE800" s="8"/>
      <c r="BF800" s="8"/>
      <c r="BG800" s="8"/>
      <c r="BH800" s="8"/>
      <c r="BI800" s="8"/>
      <c r="BJ800" s="8"/>
      <c r="BK800" s="8"/>
      <c r="BL800" s="8"/>
      <c r="BM800" s="8"/>
      <c r="BN800" s="8"/>
      <c r="BO800" s="8"/>
      <c r="BP800" s="8"/>
      <c r="BQ800" s="8"/>
      <c r="BR800" s="8"/>
      <c r="BS800" s="8"/>
      <c r="BT800" s="8"/>
      <c r="BU800" s="8"/>
      <c r="BV800" s="8"/>
      <c r="BW800" s="8"/>
      <c r="BX800" s="8"/>
      <c r="BY800" s="8"/>
      <c r="BZ800" s="8"/>
      <c r="CA800" s="8"/>
      <c r="CB800" s="8"/>
      <c r="CC800" s="8"/>
      <c r="CD800" s="8"/>
      <c r="CE800" s="8"/>
      <c r="CF800" s="8"/>
    </row>
    <row r="801" spans="1:84" ht="15.75" customHeight="1" x14ac:dyDescent="0.25">
      <c r="A801" s="8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27"/>
      <c r="W801" s="27"/>
      <c r="X801" s="27"/>
      <c r="Y801" s="27"/>
      <c r="Z801" s="27"/>
      <c r="AA801" s="8"/>
      <c r="AB801" s="8"/>
      <c r="AC801" s="8"/>
      <c r="AD801" s="8"/>
      <c r="AE801" s="8"/>
      <c r="AF801" s="8"/>
      <c r="AG801" s="8"/>
      <c r="AH801" s="8"/>
      <c r="AI801" s="8"/>
      <c r="AJ801" s="8"/>
      <c r="AK801" s="8"/>
      <c r="AL801" s="8"/>
      <c r="AM801" s="8"/>
      <c r="AN801" s="8"/>
      <c r="AO801" s="8"/>
      <c r="AP801" s="8"/>
      <c r="AQ801" s="8"/>
      <c r="AR801" s="8"/>
      <c r="AS801" s="8"/>
      <c r="AT801" s="8"/>
      <c r="AU801" s="8"/>
      <c r="AV801" s="8"/>
      <c r="AW801" s="8"/>
      <c r="AX801" s="8"/>
      <c r="AY801" s="8"/>
      <c r="AZ801" s="8"/>
      <c r="BA801" s="8"/>
      <c r="BB801" s="8"/>
      <c r="BC801" s="8"/>
      <c r="BD801" s="8"/>
      <c r="BE801" s="8"/>
      <c r="BF801" s="8"/>
      <c r="BG801" s="8"/>
      <c r="BH801" s="8"/>
      <c r="BI801" s="8"/>
      <c r="BJ801" s="8"/>
      <c r="BK801" s="8"/>
      <c r="BL801" s="8"/>
      <c r="BM801" s="8"/>
      <c r="BN801" s="8"/>
      <c r="BO801" s="8"/>
      <c r="BP801" s="8"/>
      <c r="BQ801" s="8"/>
      <c r="BR801" s="8"/>
      <c r="BS801" s="8"/>
      <c r="BT801" s="8"/>
      <c r="BU801" s="8"/>
      <c r="BV801" s="8"/>
      <c r="BW801" s="8"/>
      <c r="BX801" s="8"/>
      <c r="BY801" s="8"/>
      <c r="BZ801" s="8"/>
      <c r="CA801" s="8"/>
      <c r="CB801" s="8"/>
      <c r="CC801" s="8"/>
      <c r="CD801" s="8"/>
      <c r="CE801" s="8"/>
      <c r="CF801" s="8"/>
    </row>
    <row r="802" spans="1:84" ht="15.75" customHeight="1" x14ac:dyDescent="0.25">
      <c r="A802" s="8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27"/>
      <c r="W802" s="27"/>
      <c r="X802" s="27"/>
      <c r="Y802" s="27"/>
      <c r="Z802" s="27"/>
      <c r="AA802" s="8"/>
      <c r="AB802" s="8"/>
      <c r="AC802" s="8"/>
      <c r="AD802" s="8"/>
      <c r="AE802" s="8"/>
      <c r="AF802" s="8"/>
      <c r="AG802" s="8"/>
      <c r="AH802" s="8"/>
      <c r="AI802" s="8"/>
      <c r="AJ802" s="8"/>
      <c r="AK802" s="8"/>
      <c r="AL802" s="8"/>
      <c r="AM802" s="8"/>
      <c r="AN802" s="8"/>
      <c r="AO802" s="8"/>
      <c r="AP802" s="8"/>
      <c r="AQ802" s="8"/>
      <c r="AR802" s="8"/>
      <c r="AS802" s="8"/>
      <c r="AT802" s="8"/>
      <c r="AU802" s="8"/>
      <c r="AV802" s="8"/>
      <c r="AW802" s="8"/>
      <c r="AX802" s="8"/>
      <c r="AY802" s="8"/>
      <c r="AZ802" s="8"/>
      <c r="BA802" s="8"/>
      <c r="BB802" s="8"/>
      <c r="BC802" s="8"/>
      <c r="BD802" s="8"/>
      <c r="BE802" s="8"/>
      <c r="BF802" s="8"/>
      <c r="BG802" s="8"/>
      <c r="BH802" s="8"/>
      <c r="BI802" s="8"/>
      <c r="BJ802" s="8"/>
      <c r="BK802" s="8"/>
      <c r="BL802" s="8"/>
      <c r="BM802" s="8"/>
      <c r="BN802" s="8"/>
      <c r="BO802" s="8"/>
      <c r="BP802" s="8"/>
      <c r="BQ802" s="8"/>
      <c r="BR802" s="8"/>
      <c r="BS802" s="8"/>
      <c r="BT802" s="8"/>
      <c r="BU802" s="8"/>
      <c r="BV802" s="8"/>
      <c r="BW802" s="8"/>
      <c r="BX802" s="8"/>
      <c r="BY802" s="8"/>
      <c r="BZ802" s="8"/>
      <c r="CA802" s="8"/>
      <c r="CB802" s="8"/>
      <c r="CC802" s="8"/>
      <c r="CD802" s="8"/>
      <c r="CE802" s="8"/>
      <c r="CF802" s="8"/>
    </row>
    <row r="803" spans="1:84" ht="15.75" customHeight="1" x14ac:dyDescent="0.25">
      <c r="A803" s="8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27"/>
      <c r="W803" s="27"/>
      <c r="X803" s="27"/>
      <c r="Y803" s="27"/>
      <c r="Z803" s="27"/>
      <c r="AA803" s="8"/>
      <c r="AB803" s="8"/>
      <c r="AC803" s="8"/>
      <c r="AD803" s="8"/>
      <c r="AE803" s="8"/>
      <c r="AF803" s="8"/>
      <c r="AG803" s="8"/>
      <c r="AH803" s="8"/>
      <c r="AI803" s="8"/>
      <c r="AJ803" s="8"/>
      <c r="AK803" s="8"/>
      <c r="AL803" s="8"/>
      <c r="AM803" s="8"/>
      <c r="AN803" s="8"/>
      <c r="AO803" s="8"/>
      <c r="AP803" s="8"/>
      <c r="AQ803" s="8"/>
      <c r="AR803" s="8"/>
      <c r="AS803" s="8"/>
      <c r="AT803" s="8"/>
      <c r="AU803" s="8"/>
      <c r="AV803" s="8"/>
      <c r="AW803" s="8"/>
      <c r="AX803" s="8"/>
      <c r="AY803" s="8"/>
      <c r="AZ803" s="8"/>
      <c r="BA803" s="8"/>
      <c r="BB803" s="8"/>
      <c r="BC803" s="8"/>
      <c r="BD803" s="8"/>
      <c r="BE803" s="8"/>
      <c r="BF803" s="8"/>
      <c r="BG803" s="8"/>
      <c r="BH803" s="8"/>
      <c r="BI803" s="8"/>
      <c r="BJ803" s="8"/>
      <c r="BK803" s="8"/>
      <c r="BL803" s="8"/>
      <c r="BM803" s="8"/>
      <c r="BN803" s="8"/>
      <c r="BO803" s="8"/>
      <c r="BP803" s="8"/>
      <c r="BQ803" s="8"/>
      <c r="BR803" s="8"/>
      <c r="BS803" s="8"/>
      <c r="BT803" s="8"/>
      <c r="BU803" s="8"/>
      <c r="BV803" s="8"/>
      <c r="BW803" s="8"/>
      <c r="BX803" s="8"/>
      <c r="BY803" s="8"/>
      <c r="BZ803" s="8"/>
      <c r="CA803" s="8"/>
      <c r="CB803" s="8"/>
      <c r="CC803" s="8"/>
      <c r="CD803" s="8"/>
      <c r="CE803" s="8"/>
      <c r="CF803" s="8"/>
    </row>
    <row r="804" spans="1:84" ht="15.75" customHeight="1" x14ac:dyDescent="0.25">
      <c r="A804" s="8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27"/>
      <c r="W804" s="27"/>
      <c r="X804" s="27"/>
      <c r="Y804" s="27"/>
      <c r="Z804" s="27"/>
      <c r="AA804" s="8"/>
      <c r="AB804" s="8"/>
      <c r="AC804" s="8"/>
      <c r="AD804" s="8"/>
      <c r="AE804" s="8"/>
      <c r="AF804" s="8"/>
      <c r="AG804" s="8"/>
      <c r="AH804" s="8"/>
      <c r="AI804" s="8"/>
      <c r="AJ804" s="8"/>
      <c r="AK804" s="8"/>
      <c r="AL804" s="8"/>
      <c r="AM804" s="8"/>
      <c r="AN804" s="8"/>
      <c r="AO804" s="8"/>
      <c r="AP804" s="8"/>
      <c r="AQ804" s="8"/>
      <c r="AR804" s="8"/>
      <c r="AS804" s="8"/>
      <c r="AT804" s="8"/>
      <c r="AU804" s="8"/>
      <c r="AV804" s="8"/>
      <c r="AW804" s="8"/>
      <c r="AX804" s="8"/>
      <c r="AY804" s="8"/>
      <c r="AZ804" s="8"/>
      <c r="BA804" s="8"/>
      <c r="BB804" s="8"/>
      <c r="BC804" s="8"/>
      <c r="BD804" s="8"/>
      <c r="BE804" s="8"/>
      <c r="BF804" s="8"/>
      <c r="BG804" s="8"/>
      <c r="BH804" s="8"/>
      <c r="BI804" s="8"/>
      <c r="BJ804" s="8"/>
      <c r="BK804" s="8"/>
      <c r="BL804" s="8"/>
      <c r="BM804" s="8"/>
      <c r="BN804" s="8"/>
      <c r="BO804" s="8"/>
      <c r="BP804" s="8"/>
      <c r="BQ804" s="8"/>
      <c r="BR804" s="8"/>
      <c r="BS804" s="8"/>
      <c r="BT804" s="8"/>
      <c r="BU804" s="8"/>
      <c r="BV804" s="8"/>
      <c r="BW804" s="8"/>
      <c r="BX804" s="8"/>
      <c r="BY804" s="8"/>
      <c r="BZ804" s="8"/>
      <c r="CA804" s="8"/>
      <c r="CB804" s="8"/>
      <c r="CC804" s="8"/>
      <c r="CD804" s="8"/>
      <c r="CE804" s="8"/>
      <c r="CF804" s="8"/>
    </row>
    <row r="805" spans="1:84" ht="15.75" customHeight="1" x14ac:dyDescent="0.25">
      <c r="A805" s="8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27"/>
      <c r="W805" s="27"/>
      <c r="X805" s="27"/>
      <c r="Y805" s="27"/>
      <c r="Z805" s="27"/>
      <c r="AA805" s="8"/>
      <c r="AB805" s="8"/>
      <c r="AC805" s="8"/>
      <c r="AD805" s="8"/>
      <c r="AE805" s="8"/>
      <c r="AF805" s="8"/>
      <c r="AG805" s="8"/>
      <c r="AH805" s="8"/>
      <c r="AI805" s="8"/>
      <c r="AJ805" s="8"/>
      <c r="AK805" s="8"/>
      <c r="AL805" s="8"/>
      <c r="AM805" s="8"/>
      <c r="AN805" s="8"/>
      <c r="AO805" s="8"/>
      <c r="AP805" s="8"/>
      <c r="AQ805" s="8"/>
      <c r="AR805" s="8"/>
      <c r="AS805" s="8"/>
      <c r="AT805" s="8"/>
      <c r="AU805" s="8"/>
      <c r="AV805" s="8"/>
      <c r="AW805" s="8"/>
      <c r="AX805" s="8"/>
      <c r="AY805" s="8"/>
      <c r="AZ805" s="8"/>
      <c r="BA805" s="8"/>
      <c r="BB805" s="8"/>
      <c r="BC805" s="8"/>
      <c r="BD805" s="8"/>
      <c r="BE805" s="8"/>
      <c r="BF805" s="8"/>
      <c r="BG805" s="8"/>
      <c r="BH805" s="8"/>
      <c r="BI805" s="8"/>
      <c r="BJ805" s="8"/>
      <c r="BK805" s="8"/>
      <c r="BL805" s="8"/>
      <c r="BM805" s="8"/>
      <c r="BN805" s="8"/>
      <c r="BO805" s="8"/>
      <c r="BP805" s="8"/>
      <c r="BQ805" s="8"/>
      <c r="BR805" s="8"/>
      <c r="BS805" s="8"/>
      <c r="BT805" s="8"/>
      <c r="BU805" s="8"/>
      <c r="BV805" s="8"/>
      <c r="BW805" s="8"/>
      <c r="BX805" s="8"/>
      <c r="BY805" s="8"/>
      <c r="BZ805" s="8"/>
      <c r="CA805" s="8"/>
      <c r="CB805" s="8"/>
      <c r="CC805" s="8"/>
      <c r="CD805" s="8"/>
      <c r="CE805" s="8"/>
      <c r="CF805" s="8"/>
    </row>
    <row r="806" spans="1:84" ht="15.75" customHeight="1" x14ac:dyDescent="0.25">
      <c r="A806" s="8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27"/>
      <c r="W806" s="27"/>
      <c r="X806" s="27"/>
      <c r="Y806" s="27"/>
      <c r="Z806" s="27"/>
      <c r="AA806" s="8"/>
      <c r="AB806" s="8"/>
      <c r="AC806" s="8"/>
      <c r="AD806" s="8"/>
      <c r="AE806" s="8"/>
      <c r="AF806" s="8"/>
      <c r="AG806" s="8"/>
      <c r="AH806" s="8"/>
      <c r="AI806" s="8"/>
      <c r="AJ806" s="8"/>
      <c r="AK806" s="8"/>
      <c r="AL806" s="8"/>
      <c r="AM806" s="8"/>
      <c r="AN806" s="8"/>
      <c r="AO806" s="8"/>
      <c r="AP806" s="8"/>
      <c r="AQ806" s="8"/>
      <c r="AR806" s="8"/>
      <c r="AS806" s="8"/>
      <c r="AT806" s="8"/>
      <c r="AU806" s="8"/>
      <c r="AV806" s="8"/>
      <c r="AW806" s="8"/>
      <c r="AX806" s="8"/>
      <c r="AY806" s="8"/>
      <c r="AZ806" s="8"/>
      <c r="BA806" s="8"/>
      <c r="BB806" s="8"/>
      <c r="BC806" s="8"/>
      <c r="BD806" s="8"/>
      <c r="BE806" s="8"/>
      <c r="BF806" s="8"/>
      <c r="BG806" s="8"/>
      <c r="BH806" s="8"/>
      <c r="BI806" s="8"/>
      <c r="BJ806" s="8"/>
      <c r="BK806" s="8"/>
      <c r="BL806" s="8"/>
      <c r="BM806" s="8"/>
      <c r="BN806" s="8"/>
      <c r="BO806" s="8"/>
      <c r="BP806" s="8"/>
      <c r="BQ806" s="8"/>
      <c r="BR806" s="8"/>
      <c r="BS806" s="8"/>
      <c r="BT806" s="8"/>
      <c r="BU806" s="8"/>
      <c r="BV806" s="8"/>
      <c r="BW806" s="8"/>
      <c r="BX806" s="8"/>
      <c r="BY806" s="8"/>
      <c r="BZ806" s="8"/>
      <c r="CA806" s="8"/>
      <c r="CB806" s="8"/>
      <c r="CC806" s="8"/>
      <c r="CD806" s="8"/>
      <c r="CE806" s="8"/>
      <c r="CF806" s="8"/>
    </row>
    <row r="807" spans="1:84" ht="15.75" customHeight="1" x14ac:dyDescent="0.25">
      <c r="A807" s="8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27"/>
      <c r="W807" s="27"/>
      <c r="X807" s="27"/>
      <c r="Y807" s="27"/>
      <c r="Z807" s="27"/>
      <c r="AA807" s="8"/>
      <c r="AB807" s="8"/>
      <c r="AC807" s="8"/>
      <c r="AD807" s="8"/>
      <c r="AE807" s="8"/>
      <c r="AF807" s="8"/>
      <c r="AG807" s="8"/>
      <c r="AH807" s="8"/>
      <c r="AI807" s="8"/>
      <c r="AJ807" s="8"/>
      <c r="AK807" s="8"/>
      <c r="AL807" s="8"/>
      <c r="AM807" s="8"/>
      <c r="AN807" s="8"/>
      <c r="AO807" s="8"/>
      <c r="AP807" s="8"/>
      <c r="AQ807" s="8"/>
      <c r="AR807" s="8"/>
      <c r="AS807" s="8"/>
      <c r="AT807" s="8"/>
      <c r="AU807" s="8"/>
      <c r="AV807" s="8"/>
      <c r="AW807" s="8"/>
      <c r="AX807" s="8"/>
      <c r="AY807" s="8"/>
      <c r="AZ807" s="8"/>
      <c r="BA807" s="8"/>
      <c r="BB807" s="8"/>
      <c r="BC807" s="8"/>
      <c r="BD807" s="8"/>
      <c r="BE807" s="8"/>
      <c r="BF807" s="8"/>
      <c r="BG807" s="8"/>
      <c r="BH807" s="8"/>
      <c r="BI807" s="8"/>
      <c r="BJ807" s="8"/>
      <c r="BK807" s="8"/>
      <c r="BL807" s="8"/>
      <c r="BM807" s="8"/>
      <c r="BN807" s="8"/>
      <c r="BO807" s="8"/>
      <c r="BP807" s="8"/>
      <c r="BQ807" s="8"/>
      <c r="BR807" s="8"/>
      <c r="BS807" s="8"/>
      <c r="BT807" s="8"/>
      <c r="BU807" s="8"/>
      <c r="BV807" s="8"/>
      <c r="BW807" s="8"/>
      <c r="BX807" s="8"/>
      <c r="BY807" s="8"/>
      <c r="BZ807" s="8"/>
      <c r="CA807" s="8"/>
      <c r="CB807" s="8"/>
      <c r="CC807" s="8"/>
      <c r="CD807" s="8"/>
      <c r="CE807" s="8"/>
      <c r="CF807" s="8"/>
    </row>
    <row r="808" spans="1:84" ht="15.75" customHeight="1" x14ac:dyDescent="0.25">
      <c r="A808" s="8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27"/>
      <c r="W808" s="27"/>
      <c r="X808" s="27"/>
      <c r="Y808" s="27"/>
      <c r="Z808" s="27"/>
      <c r="AA808" s="8"/>
      <c r="AB808" s="8"/>
      <c r="AC808" s="8"/>
      <c r="AD808" s="8"/>
      <c r="AE808" s="8"/>
      <c r="AF808" s="8"/>
      <c r="AG808" s="8"/>
      <c r="AH808" s="8"/>
      <c r="AI808" s="8"/>
      <c r="AJ808" s="8"/>
      <c r="AK808" s="8"/>
      <c r="AL808" s="8"/>
      <c r="AM808" s="8"/>
      <c r="AN808" s="8"/>
      <c r="AO808" s="8"/>
      <c r="AP808" s="8"/>
      <c r="AQ808" s="8"/>
      <c r="AR808" s="8"/>
      <c r="AS808" s="8"/>
      <c r="AT808" s="8"/>
      <c r="AU808" s="8"/>
      <c r="AV808" s="8"/>
      <c r="AW808" s="8"/>
      <c r="AX808" s="8"/>
      <c r="AY808" s="8"/>
      <c r="AZ808" s="8"/>
      <c r="BA808" s="8"/>
      <c r="BB808" s="8"/>
      <c r="BC808" s="8"/>
      <c r="BD808" s="8"/>
      <c r="BE808" s="8"/>
      <c r="BF808" s="8"/>
      <c r="BG808" s="8"/>
      <c r="BH808" s="8"/>
      <c r="BI808" s="8"/>
      <c r="BJ808" s="8"/>
      <c r="BK808" s="8"/>
      <c r="BL808" s="8"/>
      <c r="BM808" s="8"/>
      <c r="BN808" s="8"/>
      <c r="BO808" s="8"/>
      <c r="BP808" s="8"/>
      <c r="BQ808" s="8"/>
      <c r="BR808" s="8"/>
      <c r="BS808" s="8"/>
      <c r="BT808" s="8"/>
      <c r="BU808" s="8"/>
      <c r="BV808" s="8"/>
      <c r="BW808" s="8"/>
      <c r="BX808" s="8"/>
      <c r="BY808" s="8"/>
      <c r="BZ808" s="8"/>
      <c r="CA808" s="8"/>
      <c r="CB808" s="8"/>
      <c r="CC808" s="8"/>
      <c r="CD808" s="8"/>
      <c r="CE808" s="8"/>
      <c r="CF808" s="8"/>
    </row>
    <row r="809" spans="1:84" ht="15.75" customHeight="1" x14ac:dyDescent="0.25">
      <c r="A809" s="8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27"/>
      <c r="W809" s="27"/>
      <c r="X809" s="27"/>
      <c r="Y809" s="27"/>
      <c r="Z809" s="27"/>
      <c r="AA809" s="8"/>
      <c r="AB809" s="8"/>
      <c r="AC809" s="8"/>
      <c r="AD809" s="8"/>
      <c r="AE809" s="8"/>
      <c r="AF809" s="8"/>
      <c r="AG809" s="8"/>
      <c r="AH809" s="8"/>
      <c r="AI809" s="8"/>
      <c r="AJ809" s="8"/>
      <c r="AK809" s="8"/>
      <c r="AL809" s="8"/>
      <c r="AM809" s="8"/>
      <c r="AN809" s="8"/>
      <c r="AO809" s="8"/>
      <c r="AP809" s="8"/>
      <c r="AQ809" s="8"/>
      <c r="AR809" s="8"/>
      <c r="AS809" s="8"/>
      <c r="AT809" s="8"/>
      <c r="AU809" s="8"/>
      <c r="AV809" s="8"/>
      <c r="AW809" s="8"/>
      <c r="AX809" s="8"/>
      <c r="AY809" s="8"/>
      <c r="AZ809" s="8"/>
      <c r="BA809" s="8"/>
      <c r="BB809" s="8"/>
      <c r="BC809" s="8"/>
      <c r="BD809" s="8"/>
      <c r="BE809" s="8"/>
      <c r="BF809" s="8"/>
      <c r="BG809" s="8"/>
      <c r="BH809" s="8"/>
      <c r="BI809" s="8"/>
      <c r="BJ809" s="8"/>
      <c r="BK809" s="8"/>
      <c r="BL809" s="8"/>
      <c r="BM809" s="8"/>
      <c r="BN809" s="8"/>
      <c r="BO809" s="8"/>
      <c r="BP809" s="8"/>
      <c r="BQ809" s="8"/>
      <c r="BR809" s="8"/>
      <c r="BS809" s="8"/>
      <c r="BT809" s="8"/>
      <c r="BU809" s="8"/>
      <c r="BV809" s="8"/>
      <c r="BW809" s="8"/>
      <c r="BX809" s="8"/>
      <c r="BY809" s="8"/>
      <c r="BZ809" s="8"/>
      <c r="CA809" s="8"/>
      <c r="CB809" s="8"/>
      <c r="CC809" s="8"/>
      <c r="CD809" s="8"/>
      <c r="CE809" s="8"/>
      <c r="CF809" s="8"/>
    </row>
    <row r="810" spans="1:84" ht="15.75" customHeight="1" x14ac:dyDescent="0.25">
      <c r="A810" s="8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27"/>
      <c r="W810" s="27"/>
      <c r="X810" s="27"/>
      <c r="Y810" s="27"/>
      <c r="Z810" s="27"/>
      <c r="AA810" s="8"/>
      <c r="AB810" s="8"/>
      <c r="AC810" s="8"/>
      <c r="AD810" s="8"/>
      <c r="AE810" s="8"/>
      <c r="AF810" s="8"/>
      <c r="AG810" s="8"/>
      <c r="AH810" s="8"/>
      <c r="AI810" s="8"/>
      <c r="AJ810" s="8"/>
      <c r="AK810" s="8"/>
      <c r="AL810" s="8"/>
      <c r="AM810" s="8"/>
      <c r="AN810" s="8"/>
      <c r="AO810" s="8"/>
      <c r="AP810" s="8"/>
      <c r="AQ810" s="8"/>
      <c r="AR810" s="8"/>
      <c r="AS810" s="8"/>
      <c r="AT810" s="8"/>
      <c r="AU810" s="8"/>
      <c r="AV810" s="8"/>
      <c r="AW810" s="8"/>
      <c r="AX810" s="8"/>
      <c r="AY810" s="8"/>
      <c r="AZ810" s="8"/>
      <c r="BA810" s="8"/>
      <c r="BB810" s="8"/>
      <c r="BC810" s="8"/>
      <c r="BD810" s="8"/>
      <c r="BE810" s="8"/>
      <c r="BF810" s="8"/>
      <c r="BG810" s="8"/>
      <c r="BH810" s="8"/>
      <c r="BI810" s="8"/>
      <c r="BJ810" s="8"/>
      <c r="BK810" s="8"/>
      <c r="BL810" s="8"/>
      <c r="BM810" s="8"/>
      <c r="BN810" s="8"/>
      <c r="BO810" s="8"/>
      <c r="BP810" s="8"/>
      <c r="BQ810" s="8"/>
      <c r="BR810" s="8"/>
      <c r="BS810" s="8"/>
      <c r="BT810" s="8"/>
      <c r="BU810" s="8"/>
      <c r="BV810" s="8"/>
      <c r="BW810" s="8"/>
      <c r="BX810" s="8"/>
      <c r="BY810" s="8"/>
      <c r="BZ810" s="8"/>
      <c r="CA810" s="8"/>
      <c r="CB810" s="8"/>
      <c r="CC810" s="8"/>
      <c r="CD810" s="8"/>
      <c r="CE810" s="8"/>
      <c r="CF810" s="8"/>
    </row>
    <row r="811" spans="1:84" ht="15.75" customHeight="1" x14ac:dyDescent="0.25">
      <c r="A811" s="8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27"/>
      <c r="W811" s="27"/>
      <c r="X811" s="27"/>
      <c r="Y811" s="27"/>
      <c r="Z811" s="27"/>
      <c r="AA811" s="8"/>
      <c r="AB811" s="8"/>
      <c r="AC811" s="8"/>
      <c r="AD811" s="8"/>
      <c r="AE811" s="8"/>
      <c r="AF811" s="8"/>
      <c r="AG811" s="8"/>
      <c r="AH811" s="8"/>
      <c r="AI811" s="8"/>
      <c r="AJ811" s="8"/>
      <c r="AK811" s="8"/>
      <c r="AL811" s="8"/>
      <c r="AM811" s="8"/>
      <c r="AN811" s="8"/>
      <c r="AO811" s="8"/>
      <c r="AP811" s="8"/>
      <c r="AQ811" s="8"/>
      <c r="AR811" s="8"/>
      <c r="AS811" s="8"/>
      <c r="AT811" s="8"/>
      <c r="AU811" s="8"/>
      <c r="AV811" s="8"/>
      <c r="AW811" s="8"/>
      <c r="AX811" s="8"/>
      <c r="AY811" s="8"/>
      <c r="AZ811" s="8"/>
      <c r="BA811" s="8"/>
      <c r="BB811" s="8"/>
      <c r="BC811" s="8"/>
      <c r="BD811" s="8"/>
      <c r="BE811" s="8"/>
      <c r="BF811" s="8"/>
      <c r="BG811" s="8"/>
      <c r="BH811" s="8"/>
      <c r="BI811" s="8"/>
      <c r="BJ811" s="8"/>
      <c r="BK811" s="8"/>
      <c r="BL811" s="8"/>
      <c r="BM811" s="8"/>
      <c r="BN811" s="8"/>
      <c r="BO811" s="8"/>
      <c r="BP811" s="8"/>
      <c r="BQ811" s="8"/>
      <c r="BR811" s="8"/>
      <c r="BS811" s="8"/>
      <c r="BT811" s="8"/>
      <c r="BU811" s="8"/>
      <c r="BV811" s="8"/>
      <c r="BW811" s="8"/>
      <c r="BX811" s="8"/>
      <c r="BY811" s="8"/>
      <c r="BZ811" s="8"/>
      <c r="CA811" s="8"/>
      <c r="CB811" s="8"/>
      <c r="CC811" s="8"/>
      <c r="CD811" s="8"/>
      <c r="CE811" s="8"/>
      <c r="CF811" s="8"/>
    </row>
    <row r="812" spans="1:84" ht="15.75" customHeight="1" x14ac:dyDescent="0.25">
      <c r="A812" s="8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27"/>
      <c r="W812" s="27"/>
      <c r="X812" s="27"/>
      <c r="Y812" s="27"/>
      <c r="Z812" s="27"/>
      <c r="AA812" s="8"/>
      <c r="AB812" s="8"/>
      <c r="AC812" s="8"/>
      <c r="AD812" s="8"/>
      <c r="AE812" s="8"/>
      <c r="AF812" s="8"/>
      <c r="AG812" s="8"/>
      <c r="AH812" s="8"/>
      <c r="AI812" s="8"/>
      <c r="AJ812" s="8"/>
      <c r="AK812" s="8"/>
      <c r="AL812" s="8"/>
      <c r="AM812" s="8"/>
      <c r="AN812" s="8"/>
      <c r="AO812" s="8"/>
      <c r="AP812" s="8"/>
      <c r="AQ812" s="8"/>
      <c r="AR812" s="8"/>
      <c r="AS812" s="8"/>
      <c r="AT812" s="8"/>
      <c r="AU812" s="8"/>
      <c r="AV812" s="8"/>
      <c r="AW812" s="8"/>
      <c r="AX812" s="8"/>
      <c r="AY812" s="8"/>
      <c r="AZ812" s="8"/>
      <c r="BA812" s="8"/>
      <c r="BB812" s="8"/>
      <c r="BC812" s="8"/>
      <c r="BD812" s="8"/>
      <c r="BE812" s="8"/>
      <c r="BF812" s="8"/>
      <c r="BG812" s="8"/>
      <c r="BH812" s="8"/>
      <c r="BI812" s="8"/>
      <c r="BJ812" s="8"/>
      <c r="BK812" s="8"/>
      <c r="BL812" s="8"/>
      <c r="BM812" s="8"/>
      <c r="BN812" s="8"/>
      <c r="BO812" s="8"/>
      <c r="BP812" s="8"/>
      <c r="BQ812" s="8"/>
      <c r="BR812" s="8"/>
      <c r="BS812" s="8"/>
      <c r="BT812" s="8"/>
      <c r="BU812" s="8"/>
      <c r="BV812" s="8"/>
      <c r="BW812" s="8"/>
      <c r="BX812" s="8"/>
      <c r="BY812" s="8"/>
      <c r="BZ812" s="8"/>
      <c r="CA812" s="8"/>
      <c r="CB812" s="8"/>
      <c r="CC812" s="8"/>
      <c r="CD812" s="8"/>
      <c r="CE812" s="8"/>
      <c r="CF812" s="8"/>
    </row>
    <row r="813" spans="1:84" ht="15.75" customHeight="1" x14ac:dyDescent="0.25">
      <c r="A813" s="8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27"/>
      <c r="W813" s="27"/>
      <c r="X813" s="27"/>
      <c r="Y813" s="27"/>
      <c r="Z813" s="27"/>
      <c r="AA813" s="8"/>
      <c r="AB813" s="8"/>
      <c r="AC813" s="8"/>
      <c r="AD813" s="8"/>
      <c r="AE813" s="8"/>
      <c r="AF813" s="8"/>
      <c r="AG813" s="8"/>
      <c r="AH813" s="8"/>
      <c r="AI813" s="8"/>
      <c r="AJ813" s="8"/>
      <c r="AK813" s="8"/>
      <c r="AL813" s="8"/>
      <c r="AM813" s="8"/>
      <c r="AN813" s="8"/>
      <c r="AO813" s="8"/>
      <c r="AP813" s="8"/>
      <c r="AQ813" s="8"/>
      <c r="AR813" s="8"/>
      <c r="AS813" s="8"/>
      <c r="AT813" s="8"/>
      <c r="AU813" s="8"/>
      <c r="AV813" s="8"/>
      <c r="AW813" s="8"/>
      <c r="AX813" s="8"/>
      <c r="AY813" s="8"/>
      <c r="AZ813" s="8"/>
      <c r="BA813" s="8"/>
      <c r="BB813" s="8"/>
      <c r="BC813" s="8"/>
      <c r="BD813" s="8"/>
      <c r="BE813" s="8"/>
      <c r="BF813" s="8"/>
      <c r="BG813" s="8"/>
      <c r="BH813" s="8"/>
      <c r="BI813" s="8"/>
      <c r="BJ813" s="8"/>
      <c r="BK813" s="8"/>
      <c r="BL813" s="8"/>
      <c r="BM813" s="8"/>
      <c r="BN813" s="8"/>
      <c r="BO813" s="8"/>
      <c r="BP813" s="8"/>
      <c r="BQ813" s="8"/>
      <c r="BR813" s="8"/>
      <c r="BS813" s="8"/>
      <c r="BT813" s="8"/>
      <c r="BU813" s="8"/>
      <c r="BV813" s="8"/>
      <c r="BW813" s="8"/>
      <c r="BX813" s="8"/>
      <c r="BY813" s="8"/>
      <c r="BZ813" s="8"/>
      <c r="CA813" s="8"/>
      <c r="CB813" s="8"/>
      <c r="CC813" s="8"/>
      <c r="CD813" s="8"/>
      <c r="CE813" s="8"/>
      <c r="CF813" s="8"/>
    </row>
    <row r="814" spans="1:84" ht="15.75" customHeight="1" x14ac:dyDescent="0.25">
      <c r="A814" s="8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27"/>
      <c r="W814" s="27"/>
      <c r="X814" s="27"/>
      <c r="Y814" s="27"/>
      <c r="Z814" s="27"/>
      <c r="AA814" s="8"/>
      <c r="AB814" s="8"/>
      <c r="AC814" s="8"/>
      <c r="AD814" s="8"/>
      <c r="AE814" s="8"/>
      <c r="AF814" s="8"/>
      <c r="AG814" s="8"/>
      <c r="AH814" s="8"/>
      <c r="AI814" s="8"/>
      <c r="AJ814" s="8"/>
      <c r="AK814" s="8"/>
      <c r="AL814" s="8"/>
      <c r="AM814" s="8"/>
      <c r="AN814" s="8"/>
      <c r="AO814" s="8"/>
      <c r="AP814" s="8"/>
      <c r="AQ814" s="8"/>
      <c r="AR814" s="8"/>
      <c r="AS814" s="8"/>
      <c r="AT814" s="8"/>
      <c r="AU814" s="8"/>
      <c r="AV814" s="8"/>
      <c r="AW814" s="8"/>
      <c r="AX814" s="8"/>
      <c r="AY814" s="8"/>
      <c r="AZ814" s="8"/>
      <c r="BA814" s="8"/>
      <c r="BB814" s="8"/>
      <c r="BC814" s="8"/>
      <c r="BD814" s="8"/>
      <c r="BE814" s="8"/>
      <c r="BF814" s="8"/>
      <c r="BG814" s="8"/>
      <c r="BH814" s="8"/>
      <c r="BI814" s="8"/>
      <c r="BJ814" s="8"/>
      <c r="BK814" s="8"/>
      <c r="BL814" s="8"/>
      <c r="BM814" s="8"/>
      <c r="BN814" s="8"/>
      <c r="BO814" s="8"/>
      <c r="BP814" s="8"/>
      <c r="BQ814" s="8"/>
      <c r="BR814" s="8"/>
      <c r="BS814" s="8"/>
      <c r="BT814" s="8"/>
      <c r="BU814" s="8"/>
      <c r="BV814" s="8"/>
      <c r="BW814" s="8"/>
      <c r="BX814" s="8"/>
      <c r="BY814" s="8"/>
      <c r="BZ814" s="8"/>
      <c r="CA814" s="8"/>
      <c r="CB814" s="8"/>
      <c r="CC814" s="8"/>
      <c r="CD814" s="8"/>
      <c r="CE814" s="8"/>
      <c r="CF814" s="8"/>
    </row>
    <row r="815" spans="1:84" ht="15.75" customHeight="1" x14ac:dyDescent="0.25">
      <c r="A815" s="8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27"/>
      <c r="W815" s="27"/>
      <c r="X815" s="27"/>
      <c r="Y815" s="27"/>
      <c r="Z815" s="27"/>
      <c r="AA815" s="8"/>
      <c r="AB815" s="8"/>
      <c r="AC815" s="8"/>
      <c r="AD815" s="8"/>
      <c r="AE815" s="8"/>
      <c r="AF815" s="8"/>
      <c r="AG815" s="8"/>
      <c r="AH815" s="8"/>
      <c r="AI815" s="8"/>
      <c r="AJ815" s="8"/>
      <c r="AK815" s="8"/>
      <c r="AL815" s="8"/>
      <c r="AM815" s="8"/>
      <c r="AN815" s="8"/>
      <c r="AO815" s="8"/>
      <c r="AP815" s="8"/>
      <c r="AQ815" s="8"/>
      <c r="AR815" s="8"/>
      <c r="AS815" s="8"/>
      <c r="AT815" s="8"/>
      <c r="AU815" s="8"/>
      <c r="AV815" s="8"/>
      <c r="AW815" s="8"/>
      <c r="AX815" s="8"/>
      <c r="AY815" s="8"/>
      <c r="AZ815" s="8"/>
      <c r="BA815" s="8"/>
      <c r="BB815" s="8"/>
      <c r="BC815" s="8"/>
      <c r="BD815" s="8"/>
      <c r="BE815" s="8"/>
      <c r="BF815" s="8"/>
      <c r="BG815" s="8"/>
      <c r="BH815" s="8"/>
      <c r="BI815" s="8"/>
      <c r="BJ815" s="8"/>
      <c r="BK815" s="8"/>
      <c r="BL815" s="8"/>
      <c r="BM815" s="8"/>
      <c r="BN815" s="8"/>
      <c r="BO815" s="8"/>
      <c r="BP815" s="8"/>
      <c r="BQ815" s="8"/>
      <c r="BR815" s="8"/>
      <c r="BS815" s="8"/>
      <c r="BT815" s="8"/>
      <c r="BU815" s="8"/>
      <c r="BV815" s="8"/>
      <c r="BW815" s="8"/>
      <c r="BX815" s="8"/>
      <c r="BY815" s="8"/>
      <c r="BZ815" s="8"/>
      <c r="CA815" s="8"/>
      <c r="CB815" s="8"/>
      <c r="CC815" s="8"/>
      <c r="CD815" s="8"/>
      <c r="CE815" s="8"/>
      <c r="CF815" s="8"/>
    </row>
    <row r="816" spans="1:84" ht="15.75" customHeight="1" x14ac:dyDescent="0.25">
      <c r="A816" s="8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27"/>
      <c r="W816" s="27"/>
      <c r="X816" s="27"/>
      <c r="Y816" s="27"/>
      <c r="Z816" s="27"/>
      <c r="AA816" s="8"/>
      <c r="AB816" s="8"/>
      <c r="AC816" s="8"/>
      <c r="AD816" s="8"/>
      <c r="AE816" s="8"/>
      <c r="AF816" s="8"/>
      <c r="AG816" s="8"/>
      <c r="AH816" s="8"/>
      <c r="AI816" s="8"/>
      <c r="AJ816" s="8"/>
      <c r="AK816" s="8"/>
      <c r="AL816" s="8"/>
      <c r="AM816" s="8"/>
      <c r="AN816" s="8"/>
      <c r="AO816" s="8"/>
      <c r="AP816" s="8"/>
      <c r="AQ816" s="8"/>
      <c r="AR816" s="8"/>
      <c r="AS816" s="8"/>
      <c r="AT816" s="8"/>
      <c r="AU816" s="8"/>
      <c r="AV816" s="8"/>
      <c r="AW816" s="8"/>
      <c r="AX816" s="8"/>
      <c r="AY816" s="8"/>
      <c r="AZ816" s="8"/>
      <c r="BA816" s="8"/>
      <c r="BB816" s="8"/>
      <c r="BC816" s="8"/>
      <c r="BD816" s="8"/>
      <c r="BE816" s="8"/>
      <c r="BF816" s="8"/>
      <c r="BG816" s="8"/>
      <c r="BH816" s="8"/>
      <c r="BI816" s="8"/>
      <c r="BJ816" s="8"/>
      <c r="BK816" s="8"/>
      <c r="BL816" s="8"/>
      <c r="BM816" s="8"/>
      <c r="BN816" s="8"/>
      <c r="BO816" s="8"/>
      <c r="BP816" s="8"/>
      <c r="BQ816" s="8"/>
      <c r="BR816" s="8"/>
      <c r="BS816" s="8"/>
      <c r="BT816" s="8"/>
      <c r="BU816" s="8"/>
      <c r="BV816" s="8"/>
      <c r="BW816" s="8"/>
      <c r="BX816" s="8"/>
      <c r="BY816" s="8"/>
      <c r="BZ816" s="8"/>
      <c r="CA816" s="8"/>
      <c r="CB816" s="8"/>
      <c r="CC816" s="8"/>
      <c r="CD816" s="8"/>
      <c r="CE816" s="8"/>
      <c r="CF816" s="8"/>
    </row>
    <row r="817" spans="1:84" ht="15.75" customHeight="1" x14ac:dyDescent="0.25">
      <c r="A817" s="8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27"/>
      <c r="W817" s="27"/>
      <c r="X817" s="27"/>
      <c r="Y817" s="27"/>
      <c r="Z817" s="27"/>
      <c r="AA817" s="8"/>
      <c r="AB817" s="8"/>
      <c r="AC817" s="8"/>
      <c r="AD817" s="8"/>
      <c r="AE817" s="8"/>
      <c r="AF817" s="8"/>
      <c r="AG817" s="8"/>
      <c r="AH817" s="8"/>
      <c r="AI817" s="8"/>
      <c r="AJ817" s="8"/>
      <c r="AK817" s="8"/>
      <c r="AL817" s="8"/>
      <c r="AM817" s="8"/>
      <c r="AN817" s="8"/>
      <c r="AO817" s="8"/>
      <c r="AP817" s="8"/>
      <c r="AQ817" s="8"/>
      <c r="AR817" s="8"/>
      <c r="AS817" s="8"/>
      <c r="AT817" s="8"/>
      <c r="AU817" s="8"/>
      <c r="AV817" s="8"/>
      <c r="AW817" s="8"/>
      <c r="AX817" s="8"/>
      <c r="AY817" s="8"/>
      <c r="AZ817" s="8"/>
      <c r="BA817" s="8"/>
      <c r="BB817" s="8"/>
      <c r="BC817" s="8"/>
      <c r="BD817" s="8"/>
      <c r="BE817" s="8"/>
      <c r="BF817" s="8"/>
      <c r="BG817" s="8"/>
      <c r="BH817" s="8"/>
      <c r="BI817" s="8"/>
      <c r="BJ817" s="8"/>
      <c r="BK817" s="8"/>
      <c r="BL817" s="8"/>
      <c r="BM817" s="8"/>
      <c r="BN817" s="8"/>
      <c r="BO817" s="8"/>
      <c r="BP817" s="8"/>
      <c r="BQ817" s="8"/>
      <c r="BR817" s="8"/>
      <c r="BS817" s="8"/>
      <c r="BT817" s="8"/>
      <c r="BU817" s="8"/>
      <c r="BV817" s="8"/>
      <c r="BW817" s="8"/>
      <c r="BX817" s="8"/>
      <c r="BY817" s="8"/>
      <c r="BZ817" s="8"/>
      <c r="CA817" s="8"/>
      <c r="CB817" s="8"/>
      <c r="CC817" s="8"/>
      <c r="CD817" s="8"/>
      <c r="CE817" s="8"/>
      <c r="CF817" s="8"/>
    </row>
    <row r="818" spans="1:84" ht="15.75" customHeight="1" x14ac:dyDescent="0.25">
      <c r="A818" s="8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27"/>
      <c r="W818" s="27"/>
      <c r="X818" s="27"/>
      <c r="Y818" s="27"/>
      <c r="Z818" s="27"/>
      <c r="AA818" s="8"/>
      <c r="AB818" s="8"/>
      <c r="AC818" s="8"/>
      <c r="AD818" s="8"/>
      <c r="AE818" s="8"/>
      <c r="AF818" s="8"/>
      <c r="AG818" s="8"/>
      <c r="AH818" s="8"/>
      <c r="AI818" s="8"/>
      <c r="AJ818" s="8"/>
      <c r="AK818" s="8"/>
      <c r="AL818" s="8"/>
      <c r="AM818" s="8"/>
      <c r="AN818" s="8"/>
      <c r="AO818" s="8"/>
      <c r="AP818" s="8"/>
      <c r="AQ818" s="8"/>
      <c r="AR818" s="8"/>
      <c r="AS818" s="8"/>
      <c r="AT818" s="8"/>
      <c r="AU818" s="8"/>
      <c r="AV818" s="8"/>
      <c r="AW818" s="8"/>
      <c r="AX818" s="8"/>
      <c r="AY818" s="8"/>
      <c r="AZ818" s="8"/>
      <c r="BA818" s="8"/>
      <c r="BB818" s="8"/>
      <c r="BC818" s="8"/>
      <c r="BD818" s="8"/>
      <c r="BE818" s="8"/>
      <c r="BF818" s="8"/>
      <c r="BG818" s="8"/>
      <c r="BH818" s="8"/>
      <c r="BI818" s="8"/>
      <c r="BJ818" s="8"/>
      <c r="BK818" s="8"/>
      <c r="BL818" s="8"/>
      <c r="BM818" s="8"/>
      <c r="BN818" s="8"/>
      <c r="BO818" s="8"/>
      <c r="BP818" s="8"/>
      <c r="BQ818" s="8"/>
      <c r="BR818" s="8"/>
      <c r="BS818" s="8"/>
      <c r="BT818" s="8"/>
      <c r="BU818" s="8"/>
      <c r="BV818" s="8"/>
      <c r="BW818" s="8"/>
      <c r="BX818" s="8"/>
      <c r="BY818" s="8"/>
      <c r="BZ818" s="8"/>
      <c r="CA818" s="8"/>
      <c r="CB818" s="8"/>
      <c r="CC818" s="8"/>
      <c r="CD818" s="8"/>
      <c r="CE818" s="8"/>
      <c r="CF818" s="8"/>
    </row>
    <row r="819" spans="1:84" ht="15.75" customHeight="1" x14ac:dyDescent="0.25">
      <c r="A819" s="8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27"/>
      <c r="W819" s="27"/>
      <c r="X819" s="27"/>
      <c r="Y819" s="27"/>
      <c r="Z819" s="27"/>
      <c r="AA819" s="8"/>
      <c r="AB819" s="8"/>
      <c r="AC819" s="8"/>
      <c r="AD819" s="8"/>
      <c r="AE819" s="8"/>
      <c r="AF819" s="8"/>
      <c r="AG819" s="8"/>
      <c r="AH819" s="8"/>
      <c r="AI819" s="8"/>
      <c r="AJ819" s="8"/>
      <c r="AK819" s="8"/>
      <c r="AL819" s="8"/>
      <c r="AM819" s="8"/>
      <c r="AN819" s="8"/>
      <c r="AO819" s="8"/>
      <c r="AP819" s="8"/>
      <c r="AQ819" s="8"/>
      <c r="AR819" s="8"/>
      <c r="AS819" s="8"/>
      <c r="AT819" s="8"/>
      <c r="AU819" s="8"/>
      <c r="AV819" s="8"/>
      <c r="AW819" s="8"/>
      <c r="AX819" s="8"/>
      <c r="AY819" s="8"/>
      <c r="AZ819" s="8"/>
      <c r="BA819" s="8"/>
      <c r="BB819" s="8"/>
      <c r="BC819" s="8"/>
      <c r="BD819" s="8"/>
      <c r="BE819" s="8"/>
      <c r="BF819" s="8"/>
      <c r="BG819" s="8"/>
      <c r="BH819" s="8"/>
      <c r="BI819" s="8"/>
      <c r="BJ819" s="8"/>
      <c r="BK819" s="8"/>
      <c r="BL819" s="8"/>
      <c r="BM819" s="8"/>
      <c r="BN819" s="8"/>
      <c r="BO819" s="8"/>
      <c r="BP819" s="8"/>
      <c r="BQ819" s="8"/>
      <c r="BR819" s="8"/>
      <c r="BS819" s="8"/>
      <c r="BT819" s="8"/>
      <c r="BU819" s="8"/>
      <c r="BV819" s="8"/>
      <c r="BW819" s="8"/>
      <c r="BX819" s="8"/>
      <c r="BY819" s="8"/>
      <c r="BZ819" s="8"/>
      <c r="CA819" s="8"/>
      <c r="CB819" s="8"/>
      <c r="CC819" s="8"/>
      <c r="CD819" s="8"/>
      <c r="CE819" s="8"/>
      <c r="CF819" s="8"/>
    </row>
    <row r="820" spans="1:84" ht="15.75" customHeight="1" x14ac:dyDescent="0.25">
      <c r="A820" s="8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27"/>
      <c r="W820" s="27"/>
      <c r="X820" s="27"/>
      <c r="Y820" s="27"/>
      <c r="Z820" s="27"/>
      <c r="AA820" s="8"/>
      <c r="AB820" s="8"/>
      <c r="AC820" s="8"/>
      <c r="AD820" s="8"/>
      <c r="AE820" s="8"/>
      <c r="AF820" s="8"/>
      <c r="AG820" s="8"/>
      <c r="AH820" s="8"/>
      <c r="AI820" s="8"/>
      <c r="AJ820" s="8"/>
      <c r="AK820" s="8"/>
      <c r="AL820" s="8"/>
      <c r="AM820" s="8"/>
      <c r="AN820" s="8"/>
      <c r="AO820" s="8"/>
      <c r="AP820" s="8"/>
      <c r="AQ820" s="8"/>
      <c r="AR820" s="8"/>
      <c r="AS820" s="8"/>
      <c r="AT820" s="8"/>
      <c r="AU820" s="8"/>
      <c r="AV820" s="8"/>
      <c r="AW820" s="8"/>
      <c r="AX820" s="8"/>
      <c r="AY820" s="8"/>
      <c r="AZ820" s="8"/>
      <c r="BA820" s="8"/>
      <c r="BB820" s="8"/>
      <c r="BC820" s="8"/>
      <c r="BD820" s="8"/>
      <c r="BE820" s="8"/>
      <c r="BF820" s="8"/>
      <c r="BG820" s="8"/>
      <c r="BH820" s="8"/>
      <c r="BI820" s="8"/>
      <c r="BJ820" s="8"/>
      <c r="BK820" s="8"/>
      <c r="BL820" s="8"/>
      <c r="BM820" s="8"/>
      <c r="BN820" s="8"/>
      <c r="BO820" s="8"/>
      <c r="BP820" s="8"/>
      <c r="BQ820" s="8"/>
      <c r="BR820" s="8"/>
      <c r="BS820" s="8"/>
      <c r="BT820" s="8"/>
      <c r="BU820" s="8"/>
      <c r="BV820" s="8"/>
      <c r="BW820" s="8"/>
      <c r="BX820" s="8"/>
      <c r="BY820" s="8"/>
      <c r="BZ820" s="8"/>
      <c r="CA820" s="8"/>
      <c r="CB820" s="8"/>
      <c r="CC820" s="8"/>
      <c r="CD820" s="8"/>
      <c r="CE820" s="8"/>
      <c r="CF820" s="8"/>
    </row>
    <row r="821" spans="1:84" ht="15.75" customHeight="1" x14ac:dyDescent="0.25">
      <c r="A821" s="8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27"/>
      <c r="W821" s="27"/>
      <c r="X821" s="27"/>
      <c r="Y821" s="27"/>
      <c r="Z821" s="27"/>
      <c r="AA821" s="8"/>
      <c r="AB821" s="8"/>
      <c r="AC821" s="8"/>
      <c r="AD821" s="8"/>
      <c r="AE821" s="8"/>
      <c r="AF821" s="8"/>
      <c r="AG821" s="8"/>
      <c r="AH821" s="8"/>
      <c r="AI821" s="8"/>
      <c r="AJ821" s="8"/>
      <c r="AK821" s="8"/>
      <c r="AL821" s="8"/>
      <c r="AM821" s="8"/>
      <c r="AN821" s="8"/>
      <c r="AO821" s="8"/>
      <c r="AP821" s="8"/>
      <c r="AQ821" s="8"/>
      <c r="AR821" s="8"/>
      <c r="AS821" s="8"/>
      <c r="AT821" s="8"/>
      <c r="AU821" s="8"/>
      <c r="AV821" s="8"/>
      <c r="AW821" s="8"/>
      <c r="AX821" s="8"/>
      <c r="AY821" s="8"/>
      <c r="AZ821" s="8"/>
      <c r="BA821" s="8"/>
      <c r="BB821" s="8"/>
      <c r="BC821" s="8"/>
      <c r="BD821" s="8"/>
      <c r="BE821" s="8"/>
      <c r="BF821" s="8"/>
      <c r="BG821" s="8"/>
      <c r="BH821" s="8"/>
      <c r="BI821" s="8"/>
      <c r="BJ821" s="8"/>
      <c r="BK821" s="8"/>
      <c r="BL821" s="8"/>
      <c r="BM821" s="8"/>
      <c r="BN821" s="8"/>
      <c r="BO821" s="8"/>
      <c r="BP821" s="8"/>
      <c r="BQ821" s="8"/>
      <c r="BR821" s="8"/>
      <c r="BS821" s="8"/>
      <c r="BT821" s="8"/>
      <c r="BU821" s="8"/>
      <c r="BV821" s="8"/>
      <c r="BW821" s="8"/>
      <c r="BX821" s="8"/>
      <c r="BY821" s="8"/>
      <c r="BZ821" s="8"/>
      <c r="CA821" s="8"/>
      <c r="CB821" s="8"/>
      <c r="CC821" s="8"/>
      <c r="CD821" s="8"/>
      <c r="CE821" s="8"/>
      <c r="CF821" s="8"/>
    </row>
    <row r="822" spans="1:84" ht="15.75" customHeight="1" x14ac:dyDescent="0.25">
      <c r="A822" s="8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27"/>
      <c r="W822" s="27"/>
      <c r="X822" s="27"/>
      <c r="Y822" s="27"/>
      <c r="Z822" s="27"/>
      <c r="AA822" s="8"/>
      <c r="AB822" s="8"/>
      <c r="AC822" s="8"/>
      <c r="AD822" s="8"/>
      <c r="AE822" s="8"/>
      <c r="AF822" s="8"/>
      <c r="AG822" s="8"/>
      <c r="AH822" s="8"/>
      <c r="AI822" s="8"/>
      <c r="AJ822" s="8"/>
      <c r="AK822" s="8"/>
      <c r="AL822" s="8"/>
      <c r="AM822" s="8"/>
      <c r="AN822" s="8"/>
      <c r="AO822" s="8"/>
      <c r="AP822" s="8"/>
      <c r="AQ822" s="8"/>
      <c r="AR822" s="8"/>
      <c r="AS822" s="8"/>
      <c r="AT822" s="8"/>
      <c r="AU822" s="8"/>
      <c r="AV822" s="8"/>
      <c r="AW822" s="8"/>
      <c r="AX822" s="8"/>
      <c r="AY822" s="8"/>
      <c r="AZ822" s="8"/>
      <c r="BA822" s="8"/>
      <c r="BB822" s="8"/>
      <c r="BC822" s="8"/>
      <c r="BD822" s="8"/>
      <c r="BE822" s="8"/>
      <c r="BF822" s="8"/>
      <c r="BG822" s="8"/>
      <c r="BH822" s="8"/>
      <c r="BI822" s="8"/>
      <c r="BJ822" s="8"/>
      <c r="BK822" s="8"/>
      <c r="BL822" s="8"/>
      <c r="BM822" s="8"/>
      <c r="BN822" s="8"/>
      <c r="BO822" s="8"/>
      <c r="BP822" s="8"/>
      <c r="BQ822" s="8"/>
      <c r="BR822" s="8"/>
      <c r="BS822" s="8"/>
      <c r="BT822" s="8"/>
      <c r="BU822" s="8"/>
      <c r="BV822" s="8"/>
      <c r="BW822" s="8"/>
      <c r="BX822" s="8"/>
      <c r="BY822" s="8"/>
      <c r="BZ822" s="8"/>
      <c r="CA822" s="8"/>
      <c r="CB822" s="8"/>
      <c r="CC822" s="8"/>
      <c r="CD822" s="8"/>
      <c r="CE822" s="8"/>
      <c r="CF822" s="8"/>
    </row>
    <row r="823" spans="1:84" ht="15.75" customHeight="1" x14ac:dyDescent="0.25">
      <c r="A823" s="8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27"/>
      <c r="W823" s="27"/>
      <c r="X823" s="27"/>
      <c r="Y823" s="27"/>
      <c r="Z823" s="27"/>
      <c r="AA823" s="8"/>
      <c r="AB823" s="8"/>
      <c r="AC823" s="8"/>
      <c r="AD823" s="8"/>
      <c r="AE823" s="8"/>
      <c r="AF823" s="8"/>
      <c r="AG823" s="8"/>
      <c r="AH823" s="8"/>
      <c r="AI823" s="8"/>
      <c r="AJ823" s="8"/>
      <c r="AK823" s="8"/>
      <c r="AL823" s="8"/>
      <c r="AM823" s="8"/>
      <c r="AN823" s="8"/>
      <c r="AO823" s="8"/>
      <c r="AP823" s="8"/>
      <c r="AQ823" s="8"/>
      <c r="AR823" s="8"/>
      <c r="AS823" s="8"/>
      <c r="AT823" s="8"/>
      <c r="AU823" s="8"/>
      <c r="AV823" s="8"/>
      <c r="AW823" s="8"/>
      <c r="AX823" s="8"/>
      <c r="AY823" s="8"/>
      <c r="AZ823" s="8"/>
      <c r="BA823" s="8"/>
      <c r="BB823" s="8"/>
      <c r="BC823" s="8"/>
      <c r="BD823" s="8"/>
      <c r="BE823" s="8"/>
      <c r="BF823" s="8"/>
      <c r="BG823" s="8"/>
      <c r="BH823" s="8"/>
      <c r="BI823" s="8"/>
      <c r="BJ823" s="8"/>
      <c r="BK823" s="8"/>
      <c r="BL823" s="8"/>
      <c r="BM823" s="8"/>
      <c r="BN823" s="8"/>
      <c r="BO823" s="8"/>
      <c r="BP823" s="8"/>
      <c r="BQ823" s="8"/>
      <c r="BR823" s="8"/>
      <c r="BS823" s="8"/>
      <c r="BT823" s="8"/>
      <c r="BU823" s="8"/>
      <c r="BV823" s="8"/>
      <c r="BW823" s="8"/>
      <c r="BX823" s="8"/>
      <c r="BY823" s="8"/>
      <c r="BZ823" s="8"/>
      <c r="CA823" s="8"/>
      <c r="CB823" s="8"/>
      <c r="CC823" s="8"/>
      <c r="CD823" s="8"/>
      <c r="CE823" s="8"/>
      <c r="CF823" s="8"/>
    </row>
    <row r="824" spans="1:84" ht="15.75" customHeight="1" x14ac:dyDescent="0.25">
      <c r="A824" s="8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27"/>
      <c r="W824" s="27"/>
      <c r="X824" s="27"/>
      <c r="Y824" s="27"/>
      <c r="Z824" s="27"/>
      <c r="AA824" s="8"/>
      <c r="AB824" s="8"/>
      <c r="AC824" s="8"/>
      <c r="AD824" s="8"/>
      <c r="AE824" s="8"/>
      <c r="AF824" s="8"/>
      <c r="AG824" s="8"/>
      <c r="AH824" s="8"/>
      <c r="AI824" s="8"/>
      <c r="AJ824" s="8"/>
      <c r="AK824" s="8"/>
      <c r="AL824" s="8"/>
      <c r="AM824" s="8"/>
      <c r="AN824" s="8"/>
      <c r="AO824" s="8"/>
      <c r="AP824" s="8"/>
      <c r="AQ824" s="8"/>
      <c r="AR824" s="8"/>
      <c r="AS824" s="8"/>
      <c r="AT824" s="8"/>
      <c r="AU824" s="8"/>
      <c r="AV824" s="8"/>
      <c r="AW824" s="8"/>
      <c r="AX824" s="8"/>
      <c r="AY824" s="8"/>
      <c r="AZ824" s="8"/>
      <c r="BA824" s="8"/>
      <c r="BB824" s="8"/>
      <c r="BC824" s="8"/>
      <c r="BD824" s="8"/>
      <c r="BE824" s="8"/>
      <c r="BF824" s="8"/>
      <c r="BG824" s="8"/>
      <c r="BH824" s="8"/>
      <c r="BI824" s="8"/>
      <c r="BJ824" s="8"/>
      <c r="BK824" s="8"/>
      <c r="BL824" s="8"/>
      <c r="BM824" s="8"/>
      <c r="BN824" s="8"/>
      <c r="BO824" s="8"/>
      <c r="BP824" s="8"/>
      <c r="BQ824" s="8"/>
      <c r="BR824" s="8"/>
      <c r="BS824" s="8"/>
      <c r="BT824" s="8"/>
      <c r="BU824" s="8"/>
      <c r="BV824" s="8"/>
      <c r="BW824" s="8"/>
      <c r="BX824" s="8"/>
      <c r="BY824" s="8"/>
      <c r="BZ824" s="8"/>
      <c r="CA824" s="8"/>
      <c r="CB824" s="8"/>
      <c r="CC824" s="8"/>
      <c r="CD824" s="8"/>
      <c r="CE824" s="8"/>
      <c r="CF824" s="8"/>
    </row>
    <row r="825" spans="1:84" ht="15.75" customHeight="1" x14ac:dyDescent="0.25">
      <c r="A825" s="8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27"/>
      <c r="W825" s="27"/>
      <c r="X825" s="27"/>
      <c r="Y825" s="27"/>
      <c r="Z825" s="27"/>
      <c r="AA825" s="8"/>
      <c r="AB825" s="8"/>
      <c r="AC825" s="8"/>
      <c r="AD825" s="8"/>
      <c r="AE825" s="8"/>
      <c r="AF825" s="8"/>
      <c r="AG825" s="8"/>
      <c r="AH825" s="8"/>
      <c r="AI825" s="8"/>
      <c r="AJ825" s="8"/>
      <c r="AK825" s="8"/>
      <c r="AL825" s="8"/>
      <c r="AM825" s="8"/>
      <c r="AN825" s="8"/>
      <c r="AO825" s="8"/>
      <c r="AP825" s="8"/>
      <c r="AQ825" s="8"/>
      <c r="AR825" s="8"/>
      <c r="AS825" s="8"/>
      <c r="AT825" s="8"/>
      <c r="AU825" s="8"/>
      <c r="AV825" s="8"/>
      <c r="AW825" s="8"/>
      <c r="AX825" s="8"/>
      <c r="AY825" s="8"/>
      <c r="AZ825" s="8"/>
      <c r="BA825" s="8"/>
      <c r="BB825" s="8"/>
      <c r="BC825" s="8"/>
      <c r="BD825" s="8"/>
      <c r="BE825" s="8"/>
      <c r="BF825" s="8"/>
      <c r="BG825" s="8"/>
      <c r="BH825" s="8"/>
      <c r="BI825" s="8"/>
      <c r="BJ825" s="8"/>
      <c r="BK825" s="8"/>
      <c r="BL825" s="8"/>
      <c r="BM825" s="8"/>
      <c r="BN825" s="8"/>
      <c r="BO825" s="8"/>
      <c r="BP825" s="8"/>
      <c r="BQ825" s="8"/>
      <c r="BR825" s="8"/>
      <c r="BS825" s="8"/>
      <c r="BT825" s="8"/>
      <c r="BU825" s="8"/>
      <c r="BV825" s="8"/>
      <c r="BW825" s="8"/>
      <c r="BX825" s="8"/>
      <c r="BY825" s="8"/>
      <c r="BZ825" s="8"/>
      <c r="CA825" s="8"/>
      <c r="CB825" s="8"/>
      <c r="CC825" s="8"/>
      <c r="CD825" s="8"/>
      <c r="CE825" s="8"/>
      <c r="CF825" s="8"/>
    </row>
    <row r="826" spans="1:84" ht="15.75" customHeight="1" x14ac:dyDescent="0.25">
      <c r="A826" s="8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27"/>
      <c r="W826" s="27"/>
      <c r="X826" s="27"/>
      <c r="Y826" s="27"/>
      <c r="Z826" s="27"/>
      <c r="AA826" s="8"/>
      <c r="AB826" s="8"/>
      <c r="AC826" s="8"/>
      <c r="AD826" s="8"/>
      <c r="AE826" s="8"/>
      <c r="AF826" s="8"/>
      <c r="AG826" s="8"/>
      <c r="AH826" s="8"/>
      <c r="AI826" s="8"/>
      <c r="AJ826" s="8"/>
      <c r="AK826" s="8"/>
      <c r="AL826" s="8"/>
      <c r="AM826" s="8"/>
      <c r="AN826" s="8"/>
      <c r="AO826" s="8"/>
      <c r="AP826" s="8"/>
      <c r="AQ826" s="8"/>
      <c r="AR826" s="8"/>
      <c r="AS826" s="8"/>
      <c r="AT826" s="8"/>
      <c r="AU826" s="8"/>
      <c r="AV826" s="8"/>
      <c r="AW826" s="8"/>
      <c r="AX826" s="8"/>
      <c r="AY826" s="8"/>
      <c r="AZ826" s="8"/>
      <c r="BA826" s="8"/>
      <c r="BB826" s="8"/>
      <c r="BC826" s="8"/>
      <c r="BD826" s="8"/>
      <c r="BE826" s="8"/>
      <c r="BF826" s="8"/>
      <c r="BG826" s="8"/>
      <c r="BH826" s="8"/>
      <c r="BI826" s="8"/>
      <c r="BJ826" s="8"/>
      <c r="BK826" s="8"/>
      <c r="BL826" s="8"/>
      <c r="BM826" s="8"/>
      <c r="BN826" s="8"/>
      <c r="BO826" s="8"/>
      <c r="BP826" s="8"/>
      <c r="BQ826" s="8"/>
      <c r="BR826" s="8"/>
      <c r="BS826" s="8"/>
      <c r="BT826" s="8"/>
      <c r="BU826" s="8"/>
      <c r="BV826" s="8"/>
      <c r="BW826" s="8"/>
      <c r="BX826" s="8"/>
      <c r="BY826" s="8"/>
      <c r="BZ826" s="8"/>
      <c r="CA826" s="8"/>
      <c r="CB826" s="8"/>
      <c r="CC826" s="8"/>
      <c r="CD826" s="8"/>
      <c r="CE826" s="8"/>
      <c r="CF826" s="8"/>
    </row>
    <row r="827" spans="1:84" ht="15.75" customHeight="1" x14ac:dyDescent="0.25">
      <c r="A827" s="8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27"/>
      <c r="W827" s="27"/>
      <c r="X827" s="27"/>
      <c r="Y827" s="27"/>
      <c r="Z827" s="27"/>
      <c r="AA827" s="8"/>
      <c r="AB827" s="8"/>
      <c r="AC827" s="8"/>
      <c r="AD827" s="8"/>
      <c r="AE827" s="8"/>
      <c r="AF827" s="8"/>
      <c r="AG827" s="8"/>
      <c r="AH827" s="8"/>
      <c r="AI827" s="8"/>
      <c r="AJ827" s="8"/>
      <c r="AK827" s="8"/>
      <c r="AL827" s="8"/>
      <c r="AM827" s="8"/>
      <c r="AN827" s="8"/>
      <c r="AO827" s="8"/>
      <c r="AP827" s="8"/>
      <c r="AQ827" s="8"/>
      <c r="AR827" s="8"/>
      <c r="AS827" s="8"/>
      <c r="AT827" s="8"/>
      <c r="AU827" s="8"/>
      <c r="AV827" s="8"/>
      <c r="AW827" s="8"/>
      <c r="AX827" s="8"/>
      <c r="AY827" s="8"/>
      <c r="AZ827" s="8"/>
      <c r="BA827" s="8"/>
      <c r="BB827" s="8"/>
      <c r="BC827" s="8"/>
      <c r="BD827" s="8"/>
      <c r="BE827" s="8"/>
      <c r="BF827" s="8"/>
      <c r="BG827" s="8"/>
      <c r="BH827" s="8"/>
      <c r="BI827" s="8"/>
      <c r="BJ827" s="8"/>
      <c r="BK827" s="8"/>
      <c r="BL827" s="8"/>
      <c r="BM827" s="8"/>
      <c r="BN827" s="8"/>
      <c r="BO827" s="8"/>
      <c r="BP827" s="8"/>
      <c r="BQ827" s="8"/>
      <c r="BR827" s="8"/>
      <c r="BS827" s="8"/>
      <c r="BT827" s="8"/>
      <c r="BU827" s="8"/>
      <c r="BV827" s="8"/>
      <c r="BW827" s="8"/>
      <c r="BX827" s="8"/>
      <c r="BY827" s="8"/>
      <c r="BZ827" s="8"/>
      <c r="CA827" s="8"/>
      <c r="CB827" s="8"/>
      <c r="CC827" s="8"/>
      <c r="CD827" s="8"/>
      <c r="CE827" s="8"/>
      <c r="CF827" s="8"/>
    </row>
    <row r="828" spans="1:84" ht="15.75" customHeight="1" x14ac:dyDescent="0.25">
      <c r="A828" s="8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27"/>
      <c r="W828" s="27"/>
      <c r="X828" s="27"/>
      <c r="Y828" s="27"/>
      <c r="Z828" s="27"/>
      <c r="AA828" s="8"/>
      <c r="AB828" s="8"/>
      <c r="AC828" s="8"/>
      <c r="AD828" s="8"/>
      <c r="AE828" s="8"/>
      <c r="AF828" s="8"/>
      <c r="AG828" s="8"/>
      <c r="AH828" s="8"/>
      <c r="AI828" s="8"/>
      <c r="AJ828" s="8"/>
      <c r="AK828" s="8"/>
      <c r="AL828" s="8"/>
      <c r="AM828" s="8"/>
      <c r="AN828" s="8"/>
      <c r="AO828" s="8"/>
      <c r="AP828" s="8"/>
      <c r="AQ828" s="8"/>
      <c r="AR828" s="8"/>
      <c r="AS828" s="8"/>
      <c r="AT828" s="8"/>
      <c r="AU828" s="8"/>
      <c r="AV828" s="8"/>
      <c r="AW828" s="8"/>
      <c r="AX828" s="8"/>
      <c r="AY828" s="8"/>
      <c r="AZ828" s="8"/>
      <c r="BA828" s="8"/>
      <c r="BB828" s="8"/>
      <c r="BC828" s="8"/>
      <c r="BD828" s="8"/>
      <c r="BE828" s="8"/>
      <c r="BF828" s="8"/>
      <c r="BG828" s="8"/>
      <c r="BH828" s="8"/>
      <c r="BI828" s="8"/>
      <c r="BJ828" s="8"/>
      <c r="BK828" s="8"/>
      <c r="BL828" s="8"/>
      <c r="BM828" s="8"/>
      <c r="BN828" s="8"/>
      <c r="BO828" s="8"/>
      <c r="BP828" s="8"/>
      <c r="BQ828" s="8"/>
      <c r="BR828" s="8"/>
      <c r="BS828" s="8"/>
      <c r="BT828" s="8"/>
      <c r="BU828" s="8"/>
      <c r="BV828" s="8"/>
      <c r="BW828" s="8"/>
      <c r="BX828" s="8"/>
      <c r="BY828" s="8"/>
      <c r="BZ828" s="8"/>
      <c r="CA828" s="8"/>
      <c r="CB828" s="8"/>
      <c r="CC828" s="8"/>
      <c r="CD828" s="8"/>
      <c r="CE828" s="8"/>
      <c r="CF828" s="8"/>
    </row>
    <row r="829" spans="1:84" ht="15.75" customHeight="1" x14ac:dyDescent="0.25">
      <c r="A829" s="8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27"/>
      <c r="W829" s="27"/>
      <c r="X829" s="27"/>
      <c r="Y829" s="27"/>
      <c r="Z829" s="27"/>
      <c r="AA829" s="8"/>
      <c r="AB829" s="8"/>
      <c r="AC829" s="8"/>
      <c r="AD829" s="8"/>
      <c r="AE829" s="8"/>
      <c r="AF829" s="8"/>
      <c r="AG829" s="8"/>
      <c r="AH829" s="8"/>
      <c r="AI829" s="8"/>
      <c r="AJ829" s="8"/>
      <c r="AK829" s="8"/>
      <c r="AL829" s="8"/>
      <c r="AM829" s="8"/>
      <c r="AN829" s="8"/>
      <c r="AO829" s="8"/>
      <c r="AP829" s="8"/>
      <c r="AQ829" s="8"/>
      <c r="AR829" s="8"/>
      <c r="AS829" s="8"/>
      <c r="AT829" s="8"/>
      <c r="AU829" s="8"/>
      <c r="AV829" s="8"/>
      <c r="AW829" s="8"/>
      <c r="AX829" s="8"/>
      <c r="AY829" s="8"/>
      <c r="AZ829" s="8"/>
      <c r="BA829" s="8"/>
      <c r="BB829" s="8"/>
      <c r="BC829" s="8"/>
      <c r="BD829" s="8"/>
      <c r="BE829" s="8"/>
      <c r="BF829" s="8"/>
      <c r="BG829" s="8"/>
      <c r="BH829" s="8"/>
      <c r="BI829" s="8"/>
      <c r="BJ829" s="8"/>
      <c r="BK829" s="8"/>
      <c r="BL829" s="8"/>
      <c r="BM829" s="8"/>
      <c r="BN829" s="8"/>
      <c r="BO829" s="8"/>
      <c r="BP829" s="8"/>
      <c r="BQ829" s="8"/>
      <c r="BR829" s="8"/>
      <c r="BS829" s="8"/>
      <c r="BT829" s="8"/>
      <c r="BU829" s="8"/>
      <c r="BV829" s="8"/>
      <c r="BW829" s="8"/>
      <c r="BX829" s="8"/>
      <c r="BY829" s="8"/>
      <c r="BZ829" s="8"/>
      <c r="CA829" s="8"/>
      <c r="CB829" s="8"/>
      <c r="CC829" s="8"/>
      <c r="CD829" s="8"/>
      <c r="CE829" s="8"/>
      <c r="CF829" s="8"/>
    </row>
    <row r="830" spans="1:84" ht="15.75" customHeight="1" x14ac:dyDescent="0.25">
      <c r="A830" s="8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27"/>
      <c r="W830" s="27"/>
      <c r="X830" s="27"/>
      <c r="Y830" s="27"/>
      <c r="Z830" s="27"/>
      <c r="AA830" s="8"/>
      <c r="AB830" s="8"/>
      <c r="AC830" s="8"/>
      <c r="AD830" s="8"/>
      <c r="AE830" s="8"/>
      <c r="AF830" s="8"/>
      <c r="AG830" s="8"/>
      <c r="AH830" s="8"/>
      <c r="AI830" s="8"/>
      <c r="AJ830" s="8"/>
      <c r="AK830" s="8"/>
      <c r="AL830" s="8"/>
      <c r="AM830" s="8"/>
      <c r="AN830" s="8"/>
      <c r="AO830" s="8"/>
      <c r="AP830" s="8"/>
      <c r="AQ830" s="8"/>
      <c r="AR830" s="8"/>
      <c r="AS830" s="8"/>
      <c r="AT830" s="8"/>
      <c r="AU830" s="8"/>
      <c r="AV830" s="8"/>
      <c r="AW830" s="8"/>
      <c r="AX830" s="8"/>
      <c r="AY830" s="8"/>
      <c r="AZ830" s="8"/>
      <c r="BA830" s="8"/>
      <c r="BB830" s="8"/>
      <c r="BC830" s="8"/>
      <c r="BD830" s="8"/>
      <c r="BE830" s="8"/>
      <c r="BF830" s="8"/>
      <c r="BG830" s="8"/>
      <c r="BH830" s="8"/>
      <c r="BI830" s="8"/>
      <c r="BJ830" s="8"/>
      <c r="BK830" s="8"/>
      <c r="BL830" s="8"/>
      <c r="BM830" s="8"/>
      <c r="BN830" s="8"/>
      <c r="BO830" s="8"/>
      <c r="BP830" s="8"/>
      <c r="BQ830" s="8"/>
      <c r="BR830" s="8"/>
      <c r="BS830" s="8"/>
      <c r="BT830" s="8"/>
      <c r="BU830" s="8"/>
      <c r="BV830" s="8"/>
      <c r="BW830" s="8"/>
      <c r="BX830" s="8"/>
      <c r="BY830" s="8"/>
      <c r="BZ830" s="8"/>
      <c r="CA830" s="8"/>
      <c r="CB830" s="8"/>
      <c r="CC830" s="8"/>
      <c r="CD830" s="8"/>
      <c r="CE830" s="8"/>
      <c r="CF830" s="8"/>
    </row>
    <row r="831" spans="1:84" ht="15.75" customHeight="1" x14ac:dyDescent="0.25">
      <c r="A831" s="8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27"/>
      <c r="W831" s="27"/>
      <c r="X831" s="27"/>
      <c r="Y831" s="27"/>
      <c r="Z831" s="27"/>
      <c r="AA831" s="8"/>
      <c r="AB831" s="8"/>
      <c r="AC831" s="8"/>
      <c r="AD831" s="8"/>
      <c r="AE831" s="8"/>
      <c r="AF831" s="8"/>
      <c r="AG831" s="8"/>
      <c r="AH831" s="8"/>
      <c r="AI831" s="8"/>
      <c r="AJ831" s="8"/>
      <c r="AK831" s="8"/>
      <c r="AL831" s="8"/>
      <c r="AM831" s="8"/>
      <c r="AN831" s="8"/>
      <c r="AO831" s="8"/>
      <c r="AP831" s="8"/>
      <c r="AQ831" s="8"/>
      <c r="AR831" s="8"/>
      <c r="AS831" s="8"/>
      <c r="AT831" s="8"/>
      <c r="AU831" s="8"/>
      <c r="AV831" s="8"/>
      <c r="AW831" s="8"/>
      <c r="AX831" s="8"/>
      <c r="AY831" s="8"/>
      <c r="AZ831" s="8"/>
      <c r="BA831" s="8"/>
      <c r="BB831" s="8"/>
      <c r="BC831" s="8"/>
      <c r="BD831" s="8"/>
      <c r="BE831" s="8"/>
      <c r="BF831" s="8"/>
      <c r="BG831" s="8"/>
      <c r="BH831" s="8"/>
      <c r="BI831" s="8"/>
      <c r="BJ831" s="8"/>
      <c r="BK831" s="8"/>
      <c r="BL831" s="8"/>
      <c r="BM831" s="8"/>
      <c r="BN831" s="8"/>
      <c r="BO831" s="8"/>
      <c r="BP831" s="8"/>
      <c r="BQ831" s="8"/>
      <c r="BR831" s="8"/>
      <c r="BS831" s="8"/>
      <c r="BT831" s="8"/>
      <c r="BU831" s="8"/>
      <c r="BV831" s="8"/>
      <c r="BW831" s="8"/>
      <c r="BX831" s="8"/>
      <c r="BY831" s="8"/>
      <c r="BZ831" s="8"/>
      <c r="CA831" s="8"/>
      <c r="CB831" s="8"/>
      <c r="CC831" s="8"/>
      <c r="CD831" s="8"/>
      <c r="CE831" s="8"/>
      <c r="CF831" s="8"/>
    </row>
    <row r="832" spans="1:84" ht="15.75" customHeight="1" x14ac:dyDescent="0.25">
      <c r="A832" s="8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27"/>
      <c r="W832" s="27"/>
      <c r="X832" s="27"/>
      <c r="Y832" s="27"/>
      <c r="Z832" s="27"/>
      <c r="AA832" s="8"/>
      <c r="AB832" s="8"/>
      <c r="AC832" s="8"/>
      <c r="AD832" s="8"/>
      <c r="AE832" s="8"/>
      <c r="AF832" s="8"/>
      <c r="AG832" s="8"/>
      <c r="AH832" s="8"/>
      <c r="AI832" s="8"/>
      <c r="AJ832" s="8"/>
      <c r="AK832" s="8"/>
      <c r="AL832" s="8"/>
      <c r="AM832" s="8"/>
      <c r="AN832" s="8"/>
      <c r="AO832" s="8"/>
      <c r="AP832" s="8"/>
      <c r="AQ832" s="8"/>
      <c r="AR832" s="8"/>
      <c r="AS832" s="8"/>
      <c r="AT832" s="8"/>
      <c r="AU832" s="8"/>
      <c r="AV832" s="8"/>
      <c r="AW832" s="8"/>
      <c r="AX832" s="8"/>
      <c r="AY832" s="8"/>
      <c r="AZ832" s="8"/>
      <c r="BA832" s="8"/>
      <c r="BB832" s="8"/>
      <c r="BC832" s="8"/>
      <c r="BD832" s="8"/>
      <c r="BE832" s="8"/>
      <c r="BF832" s="8"/>
      <c r="BG832" s="8"/>
      <c r="BH832" s="8"/>
      <c r="BI832" s="8"/>
      <c r="BJ832" s="8"/>
      <c r="BK832" s="8"/>
      <c r="BL832" s="8"/>
      <c r="BM832" s="8"/>
      <c r="BN832" s="8"/>
      <c r="BO832" s="8"/>
      <c r="BP832" s="8"/>
      <c r="BQ832" s="8"/>
      <c r="BR832" s="8"/>
      <c r="BS832" s="8"/>
      <c r="BT832" s="8"/>
      <c r="BU832" s="8"/>
      <c r="BV832" s="8"/>
      <c r="BW832" s="8"/>
      <c r="BX832" s="8"/>
      <c r="BY832" s="8"/>
      <c r="BZ832" s="8"/>
      <c r="CA832" s="8"/>
      <c r="CB832" s="8"/>
      <c r="CC832" s="8"/>
      <c r="CD832" s="8"/>
      <c r="CE832" s="8"/>
      <c r="CF832" s="8"/>
    </row>
    <row r="833" spans="1:84" ht="15.75" customHeight="1" x14ac:dyDescent="0.25">
      <c r="A833" s="8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27"/>
      <c r="W833" s="27"/>
      <c r="X833" s="27"/>
      <c r="Y833" s="27"/>
      <c r="Z833" s="27"/>
      <c r="AA833" s="8"/>
      <c r="AB833" s="8"/>
      <c r="AC833" s="8"/>
      <c r="AD833" s="8"/>
      <c r="AE833" s="8"/>
      <c r="AF833" s="8"/>
      <c r="AG833" s="8"/>
      <c r="AH833" s="8"/>
      <c r="AI833" s="8"/>
      <c r="AJ833" s="8"/>
      <c r="AK833" s="8"/>
      <c r="AL833" s="8"/>
      <c r="AM833" s="8"/>
      <c r="AN833" s="8"/>
      <c r="AO833" s="8"/>
      <c r="AP833" s="8"/>
      <c r="AQ833" s="8"/>
      <c r="AR833" s="8"/>
      <c r="AS833" s="8"/>
      <c r="AT833" s="8"/>
      <c r="AU833" s="8"/>
      <c r="AV833" s="8"/>
      <c r="AW833" s="8"/>
      <c r="AX833" s="8"/>
      <c r="AY833" s="8"/>
      <c r="AZ833" s="8"/>
      <c r="BA833" s="8"/>
      <c r="BB833" s="8"/>
      <c r="BC833" s="8"/>
      <c r="BD833" s="8"/>
      <c r="BE833" s="8"/>
      <c r="BF833" s="8"/>
      <c r="BG833" s="8"/>
      <c r="BH833" s="8"/>
      <c r="BI833" s="8"/>
      <c r="BJ833" s="8"/>
      <c r="BK833" s="8"/>
      <c r="BL833" s="8"/>
      <c r="BM833" s="8"/>
      <c r="BN833" s="8"/>
      <c r="BO833" s="8"/>
      <c r="BP833" s="8"/>
      <c r="BQ833" s="8"/>
      <c r="BR833" s="8"/>
      <c r="BS833" s="8"/>
      <c r="BT833" s="8"/>
      <c r="BU833" s="8"/>
      <c r="BV833" s="8"/>
      <c r="BW833" s="8"/>
      <c r="BX833" s="8"/>
      <c r="BY833" s="8"/>
      <c r="BZ833" s="8"/>
      <c r="CA833" s="8"/>
      <c r="CB833" s="8"/>
      <c r="CC833" s="8"/>
      <c r="CD833" s="8"/>
      <c r="CE833" s="8"/>
      <c r="CF833" s="8"/>
    </row>
    <row r="834" spans="1:84" ht="15.75" customHeight="1" x14ac:dyDescent="0.25">
      <c r="A834" s="8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27"/>
      <c r="W834" s="27"/>
      <c r="X834" s="27"/>
      <c r="Y834" s="27"/>
      <c r="Z834" s="27"/>
      <c r="AA834" s="8"/>
      <c r="AB834" s="8"/>
      <c r="AC834" s="8"/>
      <c r="AD834" s="8"/>
      <c r="AE834" s="8"/>
      <c r="AF834" s="8"/>
      <c r="AG834" s="8"/>
      <c r="AH834" s="8"/>
      <c r="AI834" s="8"/>
      <c r="AJ834" s="8"/>
      <c r="AK834" s="8"/>
      <c r="AL834" s="8"/>
      <c r="AM834" s="8"/>
      <c r="AN834" s="8"/>
      <c r="AO834" s="8"/>
      <c r="AP834" s="8"/>
      <c r="AQ834" s="8"/>
      <c r="AR834" s="8"/>
      <c r="AS834" s="8"/>
      <c r="AT834" s="8"/>
      <c r="AU834" s="8"/>
      <c r="AV834" s="8"/>
      <c r="AW834" s="8"/>
      <c r="AX834" s="8"/>
      <c r="AY834" s="8"/>
      <c r="AZ834" s="8"/>
      <c r="BA834" s="8"/>
      <c r="BB834" s="8"/>
      <c r="BC834" s="8"/>
      <c r="BD834" s="8"/>
      <c r="BE834" s="8"/>
      <c r="BF834" s="8"/>
      <c r="BG834" s="8"/>
      <c r="BH834" s="8"/>
      <c r="BI834" s="8"/>
      <c r="BJ834" s="8"/>
      <c r="BK834" s="8"/>
      <c r="BL834" s="8"/>
      <c r="BM834" s="8"/>
      <c r="BN834" s="8"/>
      <c r="BO834" s="8"/>
      <c r="BP834" s="8"/>
      <c r="BQ834" s="8"/>
      <c r="BR834" s="8"/>
      <c r="BS834" s="8"/>
      <c r="BT834" s="8"/>
      <c r="BU834" s="8"/>
      <c r="BV834" s="8"/>
      <c r="BW834" s="8"/>
      <c r="BX834" s="8"/>
      <c r="BY834" s="8"/>
      <c r="BZ834" s="8"/>
      <c r="CA834" s="8"/>
      <c r="CB834" s="8"/>
      <c r="CC834" s="8"/>
      <c r="CD834" s="8"/>
      <c r="CE834" s="8"/>
      <c r="CF834" s="8"/>
    </row>
    <row r="835" spans="1:84" ht="15.75" customHeight="1" x14ac:dyDescent="0.25">
      <c r="A835" s="8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27"/>
      <c r="W835" s="27"/>
      <c r="X835" s="27"/>
      <c r="Y835" s="27"/>
      <c r="Z835" s="27"/>
      <c r="AA835" s="8"/>
      <c r="AB835" s="8"/>
      <c r="AC835" s="8"/>
      <c r="AD835" s="8"/>
      <c r="AE835" s="8"/>
      <c r="AF835" s="8"/>
      <c r="AG835" s="8"/>
      <c r="AH835" s="8"/>
      <c r="AI835" s="8"/>
      <c r="AJ835" s="8"/>
      <c r="AK835" s="8"/>
      <c r="AL835" s="8"/>
      <c r="AM835" s="8"/>
      <c r="AN835" s="8"/>
      <c r="AO835" s="8"/>
      <c r="AP835" s="8"/>
      <c r="AQ835" s="8"/>
      <c r="AR835" s="8"/>
      <c r="AS835" s="8"/>
      <c r="AT835" s="8"/>
      <c r="AU835" s="8"/>
      <c r="AV835" s="8"/>
      <c r="AW835" s="8"/>
      <c r="AX835" s="8"/>
      <c r="AY835" s="8"/>
      <c r="AZ835" s="8"/>
      <c r="BA835" s="8"/>
      <c r="BB835" s="8"/>
      <c r="BC835" s="8"/>
      <c r="BD835" s="8"/>
      <c r="BE835" s="8"/>
      <c r="BF835" s="8"/>
      <c r="BG835" s="8"/>
      <c r="BH835" s="8"/>
      <c r="BI835" s="8"/>
      <c r="BJ835" s="8"/>
      <c r="BK835" s="8"/>
      <c r="BL835" s="8"/>
      <c r="BM835" s="8"/>
      <c r="BN835" s="8"/>
      <c r="BO835" s="8"/>
      <c r="BP835" s="8"/>
      <c r="BQ835" s="8"/>
      <c r="BR835" s="8"/>
      <c r="BS835" s="8"/>
      <c r="BT835" s="8"/>
      <c r="BU835" s="8"/>
      <c r="BV835" s="8"/>
      <c r="BW835" s="8"/>
      <c r="BX835" s="8"/>
      <c r="BY835" s="8"/>
      <c r="BZ835" s="8"/>
      <c r="CA835" s="8"/>
      <c r="CB835" s="8"/>
      <c r="CC835" s="8"/>
      <c r="CD835" s="8"/>
      <c r="CE835" s="8"/>
      <c r="CF835" s="8"/>
    </row>
    <row r="836" spans="1:84" ht="15.75" customHeight="1" x14ac:dyDescent="0.25">
      <c r="A836" s="8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27"/>
      <c r="W836" s="27"/>
      <c r="X836" s="27"/>
      <c r="Y836" s="27"/>
      <c r="Z836" s="27"/>
      <c r="AA836" s="8"/>
      <c r="AB836" s="8"/>
      <c r="AC836" s="8"/>
      <c r="AD836" s="8"/>
      <c r="AE836" s="8"/>
      <c r="AF836" s="8"/>
      <c r="AG836" s="8"/>
      <c r="AH836" s="8"/>
      <c r="AI836" s="8"/>
      <c r="AJ836" s="8"/>
      <c r="AK836" s="8"/>
      <c r="AL836" s="8"/>
      <c r="AM836" s="8"/>
      <c r="AN836" s="8"/>
      <c r="AO836" s="8"/>
      <c r="AP836" s="8"/>
      <c r="AQ836" s="8"/>
      <c r="AR836" s="8"/>
      <c r="AS836" s="8"/>
      <c r="AT836" s="8"/>
      <c r="AU836" s="8"/>
      <c r="AV836" s="8"/>
      <c r="AW836" s="8"/>
      <c r="AX836" s="8"/>
      <c r="AY836" s="8"/>
      <c r="AZ836" s="8"/>
      <c r="BA836" s="8"/>
      <c r="BB836" s="8"/>
      <c r="BC836" s="8"/>
      <c r="BD836" s="8"/>
      <c r="BE836" s="8"/>
      <c r="BF836" s="8"/>
      <c r="BG836" s="8"/>
      <c r="BH836" s="8"/>
      <c r="BI836" s="8"/>
      <c r="BJ836" s="8"/>
      <c r="BK836" s="8"/>
      <c r="BL836" s="8"/>
      <c r="BM836" s="8"/>
      <c r="BN836" s="8"/>
      <c r="BO836" s="8"/>
      <c r="BP836" s="8"/>
      <c r="BQ836" s="8"/>
      <c r="BR836" s="8"/>
      <c r="BS836" s="8"/>
      <c r="BT836" s="8"/>
      <c r="BU836" s="8"/>
      <c r="BV836" s="8"/>
      <c r="BW836" s="8"/>
      <c r="BX836" s="8"/>
      <c r="BY836" s="8"/>
      <c r="BZ836" s="8"/>
      <c r="CA836" s="8"/>
      <c r="CB836" s="8"/>
      <c r="CC836" s="8"/>
      <c r="CD836" s="8"/>
      <c r="CE836" s="8"/>
      <c r="CF836" s="8"/>
    </row>
    <row r="837" spans="1:84" ht="15.75" customHeight="1" x14ac:dyDescent="0.25">
      <c r="A837" s="8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27"/>
      <c r="W837" s="27"/>
      <c r="X837" s="27"/>
      <c r="Y837" s="27"/>
      <c r="Z837" s="27"/>
      <c r="AA837" s="8"/>
      <c r="AB837" s="8"/>
      <c r="AC837" s="8"/>
      <c r="AD837" s="8"/>
      <c r="AE837" s="8"/>
      <c r="AF837" s="8"/>
      <c r="AG837" s="8"/>
      <c r="AH837" s="8"/>
      <c r="AI837" s="8"/>
      <c r="AJ837" s="8"/>
      <c r="AK837" s="8"/>
      <c r="AL837" s="8"/>
      <c r="AM837" s="8"/>
      <c r="AN837" s="8"/>
      <c r="AO837" s="8"/>
      <c r="AP837" s="8"/>
      <c r="AQ837" s="8"/>
      <c r="AR837" s="8"/>
      <c r="AS837" s="8"/>
      <c r="AT837" s="8"/>
      <c r="AU837" s="8"/>
      <c r="AV837" s="8"/>
      <c r="AW837" s="8"/>
      <c r="AX837" s="8"/>
      <c r="AY837" s="8"/>
      <c r="AZ837" s="8"/>
      <c r="BA837" s="8"/>
      <c r="BB837" s="8"/>
      <c r="BC837" s="8"/>
      <c r="BD837" s="8"/>
      <c r="BE837" s="8"/>
      <c r="BF837" s="8"/>
      <c r="BG837" s="8"/>
      <c r="BH837" s="8"/>
      <c r="BI837" s="8"/>
      <c r="BJ837" s="8"/>
      <c r="BK837" s="8"/>
      <c r="BL837" s="8"/>
      <c r="BM837" s="8"/>
      <c r="BN837" s="8"/>
      <c r="BO837" s="8"/>
      <c r="BP837" s="8"/>
      <c r="BQ837" s="8"/>
      <c r="BR837" s="8"/>
      <c r="BS837" s="8"/>
      <c r="BT837" s="8"/>
      <c r="BU837" s="8"/>
      <c r="BV837" s="8"/>
      <c r="BW837" s="8"/>
      <c r="BX837" s="8"/>
      <c r="BY837" s="8"/>
      <c r="BZ837" s="8"/>
      <c r="CA837" s="8"/>
      <c r="CB837" s="8"/>
      <c r="CC837" s="8"/>
      <c r="CD837" s="8"/>
      <c r="CE837" s="8"/>
      <c r="CF837" s="8"/>
    </row>
    <row r="838" spans="1:84" ht="15.75" customHeight="1" x14ac:dyDescent="0.25">
      <c r="A838" s="8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27"/>
      <c r="W838" s="27"/>
      <c r="X838" s="27"/>
      <c r="Y838" s="27"/>
      <c r="Z838" s="27"/>
      <c r="AA838" s="8"/>
      <c r="AB838" s="8"/>
      <c r="AC838" s="8"/>
      <c r="AD838" s="8"/>
      <c r="AE838" s="8"/>
      <c r="AF838" s="8"/>
      <c r="AG838" s="8"/>
      <c r="AH838" s="8"/>
      <c r="AI838" s="8"/>
      <c r="AJ838" s="8"/>
      <c r="AK838" s="8"/>
      <c r="AL838" s="8"/>
      <c r="AM838" s="8"/>
      <c r="AN838" s="8"/>
      <c r="AO838" s="8"/>
      <c r="AP838" s="8"/>
      <c r="AQ838" s="8"/>
      <c r="AR838" s="8"/>
      <c r="AS838" s="8"/>
      <c r="AT838" s="8"/>
      <c r="AU838" s="8"/>
      <c r="AV838" s="8"/>
      <c r="AW838" s="8"/>
      <c r="AX838" s="8"/>
      <c r="AY838" s="8"/>
      <c r="AZ838" s="8"/>
      <c r="BA838" s="8"/>
      <c r="BB838" s="8"/>
      <c r="BC838" s="8"/>
      <c r="BD838" s="8"/>
      <c r="BE838" s="8"/>
      <c r="BF838" s="8"/>
      <c r="BG838" s="8"/>
      <c r="BH838" s="8"/>
      <c r="BI838" s="8"/>
      <c r="BJ838" s="8"/>
      <c r="BK838" s="8"/>
      <c r="BL838" s="8"/>
      <c r="BM838" s="8"/>
      <c r="BN838" s="8"/>
      <c r="BO838" s="8"/>
      <c r="BP838" s="8"/>
      <c r="BQ838" s="8"/>
      <c r="BR838" s="8"/>
      <c r="BS838" s="8"/>
      <c r="BT838" s="8"/>
      <c r="BU838" s="8"/>
      <c r="BV838" s="8"/>
      <c r="BW838" s="8"/>
      <c r="BX838" s="8"/>
      <c r="BY838" s="8"/>
      <c r="BZ838" s="8"/>
      <c r="CA838" s="8"/>
      <c r="CB838" s="8"/>
      <c r="CC838" s="8"/>
      <c r="CD838" s="8"/>
      <c r="CE838" s="8"/>
      <c r="CF838" s="8"/>
    </row>
    <row r="839" spans="1:84" ht="15.75" customHeight="1" x14ac:dyDescent="0.25">
      <c r="A839" s="8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27"/>
      <c r="W839" s="27"/>
      <c r="X839" s="27"/>
      <c r="Y839" s="27"/>
      <c r="Z839" s="27"/>
      <c r="AA839" s="8"/>
      <c r="AB839" s="8"/>
      <c r="AC839" s="8"/>
      <c r="AD839" s="8"/>
      <c r="AE839" s="8"/>
      <c r="AF839" s="8"/>
      <c r="AG839" s="8"/>
      <c r="AH839" s="8"/>
      <c r="AI839" s="8"/>
      <c r="AJ839" s="8"/>
      <c r="AK839" s="8"/>
      <c r="AL839" s="8"/>
      <c r="AM839" s="8"/>
      <c r="AN839" s="8"/>
      <c r="AO839" s="8"/>
      <c r="AP839" s="8"/>
      <c r="AQ839" s="8"/>
      <c r="AR839" s="8"/>
      <c r="AS839" s="8"/>
      <c r="AT839" s="8"/>
      <c r="AU839" s="8"/>
      <c r="AV839" s="8"/>
      <c r="AW839" s="8"/>
      <c r="AX839" s="8"/>
      <c r="AY839" s="8"/>
      <c r="AZ839" s="8"/>
      <c r="BA839" s="8"/>
      <c r="BB839" s="8"/>
      <c r="BC839" s="8"/>
      <c r="BD839" s="8"/>
      <c r="BE839" s="8"/>
      <c r="BF839" s="8"/>
      <c r="BG839" s="8"/>
      <c r="BH839" s="8"/>
      <c r="BI839" s="8"/>
      <c r="BJ839" s="8"/>
      <c r="BK839" s="8"/>
      <c r="BL839" s="8"/>
      <c r="BM839" s="8"/>
      <c r="BN839" s="8"/>
      <c r="BO839" s="8"/>
      <c r="BP839" s="8"/>
      <c r="BQ839" s="8"/>
      <c r="BR839" s="8"/>
      <c r="BS839" s="8"/>
      <c r="BT839" s="8"/>
      <c r="BU839" s="8"/>
      <c r="BV839" s="8"/>
      <c r="BW839" s="8"/>
      <c r="BX839" s="8"/>
      <c r="BY839" s="8"/>
      <c r="BZ839" s="8"/>
      <c r="CA839" s="8"/>
      <c r="CB839" s="8"/>
      <c r="CC839" s="8"/>
      <c r="CD839" s="8"/>
      <c r="CE839" s="8"/>
      <c r="CF839" s="8"/>
    </row>
    <row r="840" spans="1:84" ht="15.75" customHeight="1" x14ac:dyDescent="0.25">
      <c r="A840" s="8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27"/>
      <c r="W840" s="27"/>
      <c r="X840" s="27"/>
      <c r="Y840" s="27"/>
      <c r="Z840" s="27"/>
      <c r="AA840" s="8"/>
      <c r="AB840" s="8"/>
      <c r="AC840" s="8"/>
      <c r="AD840" s="8"/>
      <c r="AE840" s="8"/>
      <c r="AF840" s="8"/>
      <c r="AG840" s="8"/>
      <c r="AH840" s="8"/>
      <c r="AI840" s="8"/>
      <c r="AJ840" s="8"/>
      <c r="AK840" s="8"/>
      <c r="AL840" s="8"/>
      <c r="AM840" s="8"/>
      <c r="AN840" s="8"/>
      <c r="AO840" s="8"/>
      <c r="AP840" s="8"/>
      <c r="AQ840" s="8"/>
      <c r="AR840" s="8"/>
      <c r="AS840" s="8"/>
      <c r="AT840" s="8"/>
      <c r="AU840" s="8"/>
      <c r="AV840" s="8"/>
      <c r="AW840" s="8"/>
      <c r="AX840" s="8"/>
      <c r="AY840" s="8"/>
      <c r="AZ840" s="8"/>
      <c r="BA840" s="8"/>
      <c r="BB840" s="8"/>
      <c r="BC840" s="8"/>
      <c r="BD840" s="8"/>
      <c r="BE840" s="8"/>
      <c r="BF840" s="8"/>
      <c r="BG840" s="8"/>
      <c r="BH840" s="8"/>
      <c r="BI840" s="8"/>
      <c r="BJ840" s="8"/>
      <c r="BK840" s="8"/>
      <c r="BL840" s="8"/>
      <c r="BM840" s="8"/>
      <c r="BN840" s="8"/>
      <c r="BO840" s="8"/>
      <c r="BP840" s="8"/>
      <c r="BQ840" s="8"/>
      <c r="BR840" s="8"/>
      <c r="BS840" s="8"/>
      <c r="BT840" s="8"/>
      <c r="BU840" s="8"/>
      <c r="BV840" s="8"/>
      <c r="BW840" s="8"/>
      <c r="BX840" s="8"/>
      <c r="BY840" s="8"/>
      <c r="BZ840" s="8"/>
      <c r="CA840" s="8"/>
      <c r="CB840" s="8"/>
      <c r="CC840" s="8"/>
      <c r="CD840" s="8"/>
      <c r="CE840" s="8"/>
      <c r="CF840" s="8"/>
    </row>
    <row r="841" spans="1:84" ht="15.75" customHeight="1" x14ac:dyDescent="0.25">
      <c r="A841" s="8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27"/>
      <c r="W841" s="27"/>
      <c r="X841" s="27"/>
      <c r="Y841" s="27"/>
      <c r="Z841" s="27"/>
      <c r="AA841" s="8"/>
      <c r="AB841" s="8"/>
      <c r="AC841" s="8"/>
      <c r="AD841" s="8"/>
      <c r="AE841" s="8"/>
      <c r="AF841" s="8"/>
      <c r="AG841" s="8"/>
      <c r="AH841" s="8"/>
      <c r="AI841" s="8"/>
      <c r="AJ841" s="8"/>
      <c r="AK841" s="8"/>
      <c r="AL841" s="8"/>
      <c r="AM841" s="8"/>
      <c r="AN841" s="8"/>
      <c r="AO841" s="8"/>
      <c r="AP841" s="8"/>
      <c r="AQ841" s="8"/>
      <c r="AR841" s="8"/>
      <c r="AS841" s="8"/>
      <c r="AT841" s="8"/>
      <c r="AU841" s="8"/>
      <c r="AV841" s="8"/>
      <c r="AW841" s="8"/>
      <c r="AX841" s="8"/>
      <c r="AY841" s="8"/>
      <c r="AZ841" s="8"/>
      <c r="BA841" s="8"/>
      <c r="BB841" s="8"/>
      <c r="BC841" s="8"/>
      <c r="BD841" s="8"/>
      <c r="BE841" s="8"/>
      <c r="BF841" s="8"/>
      <c r="BG841" s="8"/>
      <c r="BH841" s="8"/>
      <c r="BI841" s="8"/>
      <c r="BJ841" s="8"/>
      <c r="BK841" s="8"/>
      <c r="BL841" s="8"/>
      <c r="BM841" s="8"/>
      <c r="BN841" s="8"/>
      <c r="BO841" s="8"/>
      <c r="BP841" s="8"/>
      <c r="BQ841" s="8"/>
      <c r="BR841" s="8"/>
      <c r="BS841" s="8"/>
      <c r="BT841" s="8"/>
      <c r="BU841" s="8"/>
      <c r="BV841" s="8"/>
      <c r="BW841" s="8"/>
      <c r="BX841" s="8"/>
      <c r="BY841" s="8"/>
      <c r="BZ841" s="8"/>
      <c r="CA841" s="8"/>
      <c r="CB841" s="8"/>
      <c r="CC841" s="8"/>
      <c r="CD841" s="8"/>
      <c r="CE841" s="8"/>
      <c r="CF841" s="8"/>
    </row>
    <row r="842" spans="1:84" ht="15.75" customHeight="1" x14ac:dyDescent="0.25">
      <c r="A842" s="8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27"/>
      <c r="W842" s="27"/>
      <c r="X842" s="27"/>
      <c r="Y842" s="27"/>
      <c r="Z842" s="27"/>
      <c r="AA842" s="8"/>
      <c r="AB842" s="8"/>
      <c r="AC842" s="8"/>
      <c r="AD842" s="8"/>
      <c r="AE842" s="8"/>
      <c r="AF842" s="8"/>
      <c r="AG842" s="8"/>
      <c r="AH842" s="8"/>
      <c r="AI842" s="8"/>
      <c r="AJ842" s="8"/>
      <c r="AK842" s="8"/>
      <c r="AL842" s="8"/>
      <c r="AM842" s="8"/>
      <c r="AN842" s="8"/>
      <c r="AO842" s="8"/>
      <c r="AP842" s="8"/>
      <c r="AQ842" s="8"/>
      <c r="AR842" s="8"/>
      <c r="AS842" s="8"/>
      <c r="AT842" s="8"/>
      <c r="AU842" s="8"/>
      <c r="AV842" s="8"/>
      <c r="AW842" s="8"/>
      <c r="AX842" s="8"/>
      <c r="AY842" s="8"/>
      <c r="AZ842" s="8"/>
      <c r="BA842" s="8"/>
      <c r="BB842" s="8"/>
      <c r="BC842" s="8"/>
      <c r="BD842" s="8"/>
      <c r="BE842" s="8"/>
      <c r="BF842" s="8"/>
      <c r="BG842" s="8"/>
      <c r="BH842" s="8"/>
      <c r="BI842" s="8"/>
      <c r="BJ842" s="8"/>
      <c r="BK842" s="8"/>
      <c r="BL842" s="8"/>
      <c r="BM842" s="8"/>
      <c r="BN842" s="8"/>
      <c r="BO842" s="8"/>
      <c r="BP842" s="8"/>
      <c r="BQ842" s="8"/>
      <c r="BR842" s="8"/>
      <c r="BS842" s="8"/>
      <c r="BT842" s="8"/>
      <c r="BU842" s="8"/>
      <c r="BV842" s="8"/>
      <c r="BW842" s="8"/>
      <c r="BX842" s="8"/>
      <c r="BY842" s="8"/>
      <c r="BZ842" s="8"/>
      <c r="CA842" s="8"/>
      <c r="CB842" s="8"/>
      <c r="CC842" s="8"/>
      <c r="CD842" s="8"/>
      <c r="CE842" s="8"/>
      <c r="CF842" s="8"/>
    </row>
    <row r="843" spans="1:84" ht="15.75" customHeight="1" x14ac:dyDescent="0.25">
      <c r="A843" s="8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27"/>
      <c r="W843" s="27"/>
      <c r="X843" s="27"/>
      <c r="Y843" s="27"/>
      <c r="Z843" s="27"/>
      <c r="AA843" s="8"/>
      <c r="AB843" s="8"/>
      <c r="AC843" s="8"/>
      <c r="AD843" s="8"/>
      <c r="AE843" s="8"/>
      <c r="AF843" s="8"/>
      <c r="AG843" s="8"/>
      <c r="AH843" s="8"/>
      <c r="AI843" s="8"/>
      <c r="AJ843" s="8"/>
      <c r="AK843" s="8"/>
      <c r="AL843" s="8"/>
      <c r="AM843" s="8"/>
      <c r="AN843" s="8"/>
      <c r="AO843" s="8"/>
      <c r="AP843" s="8"/>
      <c r="AQ843" s="8"/>
      <c r="AR843" s="8"/>
      <c r="AS843" s="8"/>
      <c r="AT843" s="8"/>
      <c r="AU843" s="8"/>
      <c r="AV843" s="8"/>
      <c r="AW843" s="8"/>
      <c r="AX843" s="8"/>
      <c r="AY843" s="8"/>
      <c r="AZ843" s="8"/>
      <c r="BA843" s="8"/>
      <c r="BB843" s="8"/>
      <c r="BC843" s="8"/>
      <c r="BD843" s="8"/>
      <c r="BE843" s="8"/>
      <c r="BF843" s="8"/>
      <c r="BG843" s="8"/>
      <c r="BH843" s="8"/>
      <c r="BI843" s="8"/>
      <c r="BJ843" s="8"/>
      <c r="BK843" s="8"/>
      <c r="BL843" s="8"/>
      <c r="BM843" s="8"/>
      <c r="BN843" s="8"/>
      <c r="BO843" s="8"/>
      <c r="BP843" s="8"/>
      <c r="BQ843" s="8"/>
      <c r="BR843" s="8"/>
      <c r="BS843" s="8"/>
      <c r="BT843" s="8"/>
      <c r="BU843" s="8"/>
      <c r="BV843" s="8"/>
      <c r="BW843" s="8"/>
      <c r="BX843" s="8"/>
      <c r="BY843" s="8"/>
      <c r="BZ843" s="8"/>
      <c r="CA843" s="8"/>
      <c r="CB843" s="8"/>
      <c r="CC843" s="8"/>
      <c r="CD843" s="8"/>
      <c r="CE843" s="8"/>
      <c r="CF843" s="8"/>
    </row>
    <row r="844" spans="1:84" ht="15.75" customHeight="1" x14ac:dyDescent="0.25">
      <c r="A844" s="8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27"/>
      <c r="W844" s="27"/>
      <c r="X844" s="27"/>
      <c r="Y844" s="27"/>
      <c r="Z844" s="27"/>
      <c r="AA844" s="8"/>
      <c r="AB844" s="8"/>
      <c r="AC844" s="8"/>
      <c r="AD844" s="8"/>
      <c r="AE844" s="8"/>
      <c r="AF844" s="8"/>
      <c r="AG844" s="8"/>
      <c r="AH844" s="8"/>
      <c r="AI844" s="8"/>
      <c r="AJ844" s="8"/>
      <c r="AK844" s="8"/>
      <c r="AL844" s="8"/>
      <c r="AM844" s="8"/>
      <c r="AN844" s="8"/>
      <c r="AO844" s="8"/>
      <c r="AP844" s="8"/>
      <c r="AQ844" s="8"/>
      <c r="AR844" s="8"/>
      <c r="AS844" s="8"/>
      <c r="AT844" s="8"/>
      <c r="AU844" s="8"/>
      <c r="AV844" s="8"/>
      <c r="AW844" s="8"/>
      <c r="AX844" s="8"/>
      <c r="AY844" s="8"/>
      <c r="AZ844" s="8"/>
      <c r="BA844" s="8"/>
      <c r="BB844" s="8"/>
      <c r="BC844" s="8"/>
      <c r="BD844" s="8"/>
      <c r="BE844" s="8"/>
      <c r="BF844" s="8"/>
      <c r="BG844" s="8"/>
      <c r="BH844" s="8"/>
      <c r="BI844" s="8"/>
      <c r="BJ844" s="8"/>
      <c r="BK844" s="8"/>
      <c r="BL844" s="8"/>
      <c r="BM844" s="8"/>
      <c r="BN844" s="8"/>
      <c r="BO844" s="8"/>
      <c r="BP844" s="8"/>
      <c r="BQ844" s="8"/>
      <c r="BR844" s="8"/>
      <c r="BS844" s="8"/>
      <c r="BT844" s="8"/>
      <c r="BU844" s="8"/>
      <c r="BV844" s="8"/>
      <c r="BW844" s="8"/>
      <c r="BX844" s="8"/>
      <c r="BY844" s="8"/>
      <c r="BZ844" s="8"/>
      <c r="CA844" s="8"/>
      <c r="CB844" s="8"/>
      <c r="CC844" s="8"/>
      <c r="CD844" s="8"/>
      <c r="CE844" s="8"/>
      <c r="CF844" s="8"/>
    </row>
    <row r="845" spans="1:84" ht="15.75" customHeight="1" x14ac:dyDescent="0.25">
      <c r="A845" s="8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27"/>
      <c r="W845" s="27"/>
      <c r="X845" s="27"/>
      <c r="Y845" s="27"/>
      <c r="Z845" s="27"/>
      <c r="AA845" s="8"/>
      <c r="AB845" s="8"/>
      <c r="AC845" s="8"/>
      <c r="AD845" s="8"/>
      <c r="AE845" s="8"/>
      <c r="AF845" s="8"/>
      <c r="AG845" s="8"/>
      <c r="AH845" s="8"/>
      <c r="AI845" s="8"/>
      <c r="AJ845" s="8"/>
      <c r="AK845" s="8"/>
      <c r="AL845" s="8"/>
      <c r="AM845" s="8"/>
      <c r="AN845" s="8"/>
      <c r="AO845" s="8"/>
      <c r="AP845" s="8"/>
      <c r="AQ845" s="8"/>
      <c r="AR845" s="8"/>
      <c r="AS845" s="8"/>
      <c r="AT845" s="8"/>
      <c r="AU845" s="8"/>
      <c r="AV845" s="8"/>
      <c r="AW845" s="8"/>
      <c r="AX845" s="8"/>
      <c r="AY845" s="8"/>
      <c r="AZ845" s="8"/>
      <c r="BA845" s="8"/>
      <c r="BB845" s="8"/>
      <c r="BC845" s="8"/>
      <c r="BD845" s="8"/>
      <c r="BE845" s="8"/>
      <c r="BF845" s="8"/>
      <c r="BG845" s="8"/>
      <c r="BH845" s="8"/>
      <c r="BI845" s="8"/>
      <c r="BJ845" s="8"/>
      <c r="BK845" s="8"/>
      <c r="BL845" s="8"/>
      <c r="BM845" s="8"/>
      <c r="BN845" s="8"/>
      <c r="BO845" s="8"/>
      <c r="BP845" s="8"/>
      <c r="BQ845" s="8"/>
      <c r="BR845" s="8"/>
      <c r="BS845" s="8"/>
      <c r="BT845" s="8"/>
      <c r="BU845" s="8"/>
      <c r="BV845" s="8"/>
      <c r="BW845" s="8"/>
      <c r="BX845" s="8"/>
      <c r="BY845" s="8"/>
      <c r="BZ845" s="8"/>
      <c r="CA845" s="8"/>
      <c r="CB845" s="8"/>
      <c r="CC845" s="8"/>
      <c r="CD845" s="8"/>
      <c r="CE845" s="8"/>
      <c r="CF845" s="8"/>
    </row>
    <row r="846" spans="1:84" ht="15.75" customHeight="1" x14ac:dyDescent="0.25">
      <c r="A846" s="8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27"/>
      <c r="W846" s="27"/>
      <c r="X846" s="27"/>
      <c r="Y846" s="27"/>
      <c r="Z846" s="27"/>
      <c r="AA846" s="8"/>
      <c r="AB846" s="8"/>
      <c r="AC846" s="8"/>
      <c r="AD846" s="8"/>
      <c r="AE846" s="8"/>
      <c r="AF846" s="8"/>
      <c r="AG846" s="8"/>
      <c r="AH846" s="8"/>
      <c r="AI846" s="8"/>
      <c r="AJ846" s="8"/>
      <c r="AK846" s="8"/>
      <c r="AL846" s="8"/>
      <c r="AM846" s="8"/>
      <c r="AN846" s="8"/>
      <c r="AO846" s="8"/>
      <c r="AP846" s="8"/>
      <c r="AQ846" s="8"/>
      <c r="AR846" s="8"/>
      <c r="AS846" s="8"/>
      <c r="AT846" s="8"/>
      <c r="AU846" s="8"/>
      <c r="AV846" s="8"/>
      <c r="AW846" s="8"/>
      <c r="AX846" s="8"/>
      <c r="AY846" s="8"/>
      <c r="AZ846" s="8"/>
      <c r="BA846" s="8"/>
      <c r="BB846" s="8"/>
      <c r="BC846" s="8"/>
      <c r="BD846" s="8"/>
      <c r="BE846" s="8"/>
      <c r="BF846" s="8"/>
      <c r="BG846" s="8"/>
      <c r="BH846" s="8"/>
      <c r="BI846" s="8"/>
      <c r="BJ846" s="8"/>
      <c r="BK846" s="8"/>
      <c r="BL846" s="8"/>
      <c r="BM846" s="8"/>
      <c r="BN846" s="8"/>
      <c r="BO846" s="8"/>
      <c r="BP846" s="8"/>
      <c r="BQ846" s="8"/>
      <c r="BR846" s="8"/>
      <c r="BS846" s="8"/>
      <c r="BT846" s="8"/>
      <c r="BU846" s="8"/>
      <c r="BV846" s="8"/>
      <c r="BW846" s="8"/>
      <c r="BX846" s="8"/>
      <c r="BY846" s="8"/>
      <c r="BZ846" s="8"/>
      <c r="CA846" s="8"/>
      <c r="CB846" s="8"/>
      <c r="CC846" s="8"/>
      <c r="CD846" s="8"/>
      <c r="CE846" s="8"/>
      <c r="CF846" s="8"/>
    </row>
    <row r="847" spans="1:84" ht="15.75" customHeight="1" x14ac:dyDescent="0.25">
      <c r="A847" s="8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27"/>
      <c r="W847" s="27"/>
      <c r="X847" s="27"/>
      <c r="Y847" s="27"/>
      <c r="Z847" s="27"/>
      <c r="AA847" s="8"/>
      <c r="AB847" s="8"/>
      <c r="AC847" s="8"/>
      <c r="AD847" s="8"/>
      <c r="AE847" s="8"/>
      <c r="AF847" s="8"/>
      <c r="AG847" s="8"/>
      <c r="AH847" s="8"/>
      <c r="AI847" s="8"/>
      <c r="AJ847" s="8"/>
      <c r="AK847" s="8"/>
      <c r="AL847" s="8"/>
      <c r="AM847" s="8"/>
      <c r="AN847" s="8"/>
      <c r="AO847" s="8"/>
      <c r="AP847" s="8"/>
      <c r="AQ847" s="8"/>
      <c r="AR847" s="8"/>
      <c r="AS847" s="8"/>
      <c r="AT847" s="8"/>
      <c r="AU847" s="8"/>
      <c r="AV847" s="8"/>
      <c r="AW847" s="8"/>
      <c r="AX847" s="8"/>
      <c r="AY847" s="8"/>
      <c r="AZ847" s="8"/>
      <c r="BA847" s="8"/>
      <c r="BB847" s="8"/>
      <c r="BC847" s="8"/>
      <c r="BD847" s="8"/>
      <c r="BE847" s="8"/>
      <c r="BF847" s="8"/>
      <c r="BG847" s="8"/>
      <c r="BH847" s="8"/>
      <c r="BI847" s="8"/>
      <c r="BJ847" s="8"/>
      <c r="BK847" s="8"/>
      <c r="BL847" s="8"/>
      <c r="BM847" s="8"/>
      <c r="BN847" s="8"/>
      <c r="BO847" s="8"/>
      <c r="BP847" s="8"/>
      <c r="BQ847" s="8"/>
      <c r="BR847" s="8"/>
      <c r="BS847" s="8"/>
      <c r="BT847" s="8"/>
      <c r="BU847" s="8"/>
      <c r="BV847" s="8"/>
      <c r="BW847" s="8"/>
      <c r="BX847" s="8"/>
      <c r="BY847" s="8"/>
      <c r="BZ847" s="8"/>
      <c r="CA847" s="8"/>
      <c r="CB847" s="8"/>
      <c r="CC847" s="8"/>
      <c r="CD847" s="8"/>
      <c r="CE847" s="8"/>
      <c r="CF847" s="8"/>
    </row>
    <row r="848" spans="1:84" ht="15.75" customHeight="1" x14ac:dyDescent="0.25">
      <c r="A848" s="8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27"/>
      <c r="W848" s="27"/>
      <c r="X848" s="27"/>
      <c r="Y848" s="27"/>
      <c r="Z848" s="27"/>
      <c r="AA848" s="8"/>
      <c r="AB848" s="8"/>
      <c r="AC848" s="8"/>
      <c r="AD848" s="8"/>
      <c r="AE848" s="8"/>
      <c r="AF848" s="8"/>
      <c r="AG848" s="8"/>
      <c r="AH848" s="8"/>
      <c r="AI848" s="8"/>
      <c r="AJ848" s="8"/>
      <c r="AK848" s="8"/>
      <c r="AL848" s="8"/>
      <c r="AM848" s="8"/>
      <c r="AN848" s="8"/>
      <c r="AO848" s="8"/>
      <c r="AP848" s="8"/>
      <c r="AQ848" s="8"/>
      <c r="AR848" s="8"/>
      <c r="AS848" s="8"/>
      <c r="AT848" s="8"/>
      <c r="AU848" s="8"/>
      <c r="AV848" s="8"/>
      <c r="AW848" s="8"/>
      <c r="AX848" s="8"/>
      <c r="AY848" s="8"/>
      <c r="AZ848" s="8"/>
      <c r="BA848" s="8"/>
      <c r="BB848" s="8"/>
      <c r="BC848" s="8"/>
      <c r="BD848" s="8"/>
      <c r="BE848" s="8"/>
      <c r="BF848" s="8"/>
      <c r="BG848" s="8"/>
      <c r="BH848" s="8"/>
      <c r="BI848" s="8"/>
      <c r="BJ848" s="8"/>
      <c r="BK848" s="8"/>
      <c r="BL848" s="8"/>
      <c r="BM848" s="8"/>
      <c r="BN848" s="8"/>
      <c r="BO848" s="8"/>
      <c r="BP848" s="8"/>
      <c r="BQ848" s="8"/>
      <c r="BR848" s="8"/>
      <c r="BS848" s="8"/>
      <c r="BT848" s="8"/>
      <c r="BU848" s="8"/>
      <c r="BV848" s="8"/>
      <c r="BW848" s="8"/>
      <c r="BX848" s="8"/>
      <c r="BY848" s="8"/>
      <c r="BZ848" s="8"/>
      <c r="CA848" s="8"/>
      <c r="CB848" s="8"/>
      <c r="CC848" s="8"/>
      <c r="CD848" s="8"/>
      <c r="CE848" s="8"/>
      <c r="CF848" s="8"/>
    </row>
    <row r="849" spans="1:84" ht="15.75" customHeight="1" x14ac:dyDescent="0.25">
      <c r="A849" s="8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27"/>
      <c r="W849" s="27"/>
      <c r="X849" s="27"/>
      <c r="Y849" s="27"/>
      <c r="Z849" s="27"/>
      <c r="AA849" s="8"/>
      <c r="AB849" s="8"/>
      <c r="AC849" s="8"/>
      <c r="AD849" s="8"/>
      <c r="AE849" s="8"/>
      <c r="AF849" s="8"/>
      <c r="AG849" s="8"/>
      <c r="AH849" s="8"/>
      <c r="AI849" s="8"/>
      <c r="AJ849" s="8"/>
      <c r="AK849" s="8"/>
      <c r="AL849" s="8"/>
      <c r="AM849" s="8"/>
      <c r="AN849" s="8"/>
      <c r="AO849" s="8"/>
      <c r="AP849" s="8"/>
      <c r="AQ849" s="8"/>
      <c r="AR849" s="8"/>
      <c r="AS849" s="8"/>
      <c r="AT849" s="8"/>
      <c r="AU849" s="8"/>
      <c r="AV849" s="8"/>
      <c r="AW849" s="8"/>
      <c r="AX849" s="8"/>
      <c r="AY849" s="8"/>
      <c r="AZ849" s="8"/>
      <c r="BA849" s="8"/>
      <c r="BB849" s="8"/>
      <c r="BC849" s="8"/>
      <c r="BD849" s="8"/>
      <c r="BE849" s="8"/>
      <c r="BF849" s="8"/>
      <c r="BG849" s="8"/>
      <c r="BH849" s="8"/>
      <c r="BI849" s="8"/>
      <c r="BJ849" s="8"/>
      <c r="BK849" s="8"/>
      <c r="BL849" s="8"/>
      <c r="BM849" s="8"/>
      <c r="BN849" s="8"/>
      <c r="BO849" s="8"/>
      <c r="BP849" s="8"/>
      <c r="BQ849" s="8"/>
      <c r="BR849" s="8"/>
      <c r="BS849" s="8"/>
      <c r="BT849" s="8"/>
      <c r="BU849" s="8"/>
      <c r="BV849" s="8"/>
      <c r="BW849" s="8"/>
      <c r="BX849" s="8"/>
      <c r="BY849" s="8"/>
      <c r="BZ849" s="8"/>
      <c r="CA849" s="8"/>
      <c r="CB849" s="8"/>
      <c r="CC849" s="8"/>
      <c r="CD849" s="8"/>
      <c r="CE849" s="8"/>
      <c r="CF849" s="8"/>
    </row>
    <row r="850" spans="1:84" ht="15.75" customHeight="1" x14ac:dyDescent="0.25">
      <c r="A850" s="8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27"/>
      <c r="W850" s="27"/>
      <c r="X850" s="27"/>
      <c r="Y850" s="27"/>
      <c r="Z850" s="27"/>
      <c r="AA850" s="8"/>
      <c r="AB850" s="8"/>
      <c r="AC850" s="8"/>
      <c r="AD850" s="8"/>
      <c r="AE850" s="8"/>
      <c r="AF850" s="8"/>
      <c r="AG850" s="8"/>
      <c r="AH850" s="8"/>
      <c r="AI850" s="8"/>
      <c r="AJ850" s="8"/>
      <c r="AK850" s="8"/>
      <c r="AL850" s="8"/>
      <c r="AM850" s="8"/>
      <c r="AN850" s="8"/>
      <c r="AO850" s="8"/>
      <c r="AP850" s="8"/>
      <c r="AQ850" s="8"/>
      <c r="AR850" s="8"/>
      <c r="AS850" s="8"/>
      <c r="AT850" s="8"/>
      <c r="AU850" s="8"/>
      <c r="AV850" s="8"/>
      <c r="AW850" s="8"/>
      <c r="AX850" s="8"/>
      <c r="AY850" s="8"/>
      <c r="AZ850" s="8"/>
      <c r="BA850" s="8"/>
      <c r="BB850" s="8"/>
      <c r="BC850" s="8"/>
      <c r="BD850" s="8"/>
      <c r="BE850" s="8"/>
      <c r="BF850" s="8"/>
      <c r="BG850" s="8"/>
      <c r="BH850" s="8"/>
      <c r="BI850" s="8"/>
      <c r="BJ850" s="8"/>
      <c r="BK850" s="8"/>
      <c r="BL850" s="8"/>
      <c r="BM850" s="8"/>
      <c r="BN850" s="8"/>
      <c r="BO850" s="8"/>
      <c r="BP850" s="8"/>
      <c r="BQ850" s="8"/>
      <c r="BR850" s="8"/>
      <c r="BS850" s="8"/>
      <c r="BT850" s="8"/>
      <c r="BU850" s="8"/>
      <c r="BV850" s="8"/>
      <c r="BW850" s="8"/>
      <c r="BX850" s="8"/>
      <c r="BY850" s="8"/>
      <c r="BZ850" s="8"/>
      <c r="CA850" s="8"/>
      <c r="CB850" s="8"/>
      <c r="CC850" s="8"/>
      <c r="CD850" s="8"/>
      <c r="CE850" s="8"/>
      <c r="CF850" s="8"/>
    </row>
    <row r="851" spans="1:84" ht="15.75" customHeight="1" x14ac:dyDescent="0.25">
      <c r="A851" s="8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27"/>
      <c r="W851" s="27"/>
      <c r="X851" s="27"/>
      <c r="Y851" s="27"/>
      <c r="Z851" s="27"/>
      <c r="AA851" s="8"/>
      <c r="AB851" s="8"/>
      <c r="AC851" s="8"/>
      <c r="AD851" s="8"/>
      <c r="AE851" s="8"/>
      <c r="AF851" s="8"/>
      <c r="AG851" s="8"/>
      <c r="AH851" s="8"/>
      <c r="AI851" s="8"/>
      <c r="AJ851" s="8"/>
      <c r="AK851" s="8"/>
      <c r="AL851" s="8"/>
      <c r="AM851" s="8"/>
      <c r="AN851" s="8"/>
      <c r="AO851" s="8"/>
      <c r="AP851" s="8"/>
      <c r="AQ851" s="8"/>
      <c r="AR851" s="8"/>
      <c r="AS851" s="8"/>
      <c r="AT851" s="8"/>
      <c r="AU851" s="8"/>
      <c r="AV851" s="8"/>
      <c r="AW851" s="8"/>
      <c r="AX851" s="8"/>
      <c r="AY851" s="8"/>
      <c r="AZ851" s="8"/>
      <c r="BA851" s="8"/>
      <c r="BB851" s="8"/>
      <c r="BC851" s="8"/>
      <c r="BD851" s="8"/>
      <c r="BE851" s="8"/>
      <c r="BF851" s="8"/>
      <c r="BG851" s="8"/>
      <c r="BH851" s="8"/>
      <c r="BI851" s="8"/>
      <c r="BJ851" s="8"/>
      <c r="BK851" s="8"/>
      <c r="BL851" s="8"/>
      <c r="BM851" s="8"/>
      <c r="BN851" s="8"/>
      <c r="BO851" s="8"/>
      <c r="BP851" s="8"/>
      <c r="BQ851" s="8"/>
      <c r="BR851" s="8"/>
      <c r="BS851" s="8"/>
      <c r="BT851" s="8"/>
      <c r="BU851" s="8"/>
      <c r="BV851" s="8"/>
      <c r="BW851" s="8"/>
      <c r="BX851" s="8"/>
      <c r="BY851" s="8"/>
      <c r="BZ851" s="8"/>
      <c r="CA851" s="8"/>
      <c r="CB851" s="8"/>
      <c r="CC851" s="8"/>
      <c r="CD851" s="8"/>
      <c r="CE851" s="8"/>
      <c r="CF851" s="8"/>
    </row>
    <row r="852" spans="1:84" ht="15.75" customHeight="1" x14ac:dyDescent="0.25">
      <c r="A852" s="8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27"/>
      <c r="W852" s="27"/>
      <c r="X852" s="27"/>
      <c r="Y852" s="27"/>
      <c r="Z852" s="27"/>
      <c r="AA852" s="8"/>
      <c r="AB852" s="8"/>
      <c r="AC852" s="8"/>
      <c r="AD852" s="8"/>
      <c r="AE852" s="8"/>
      <c r="AF852" s="8"/>
      <c r="AG852" s="8"/>
      <c r="AH852" s="8"/>
      <c r="AI852" s="8"/>
      <c r="AJ852" s="8"/>
      <c r="AK852" s="8"/>
      <c r="AL852" s="8"/>
      <c r="AM852" s="8"/>
      <c r="AN852" s="8"/>
      <c r="AO852" s="8"/>
      <c r="AP852" s="8"/>
      <c r="AQ852" s="8"/>
      <c r="AR852" s="8"/>
      <c r="AS852" s="8"/>
      <c r="AT852" s="8"/>
      <c r="AU852" s="8"/>
      <c r="AV852" s="8"/>
      <c r="AW852" s="8"/>
      <c r="AX852" s="8"/>
      <c r="AY852" s="8"/>
      <c r="AZ852" s="8"/>
      <c r="BA852" s="8"/>
      <c r="BB852" s="8"/>
      <c r="BC852" s="8"/>
      <c r="BD852" s="8"/>
      <c r="BE852" s="8"/>
      <c r="BF852" s="8"/>
      <c r="BG852" s="8"/>
      <c r="BH852" s="8"/>
      <c r="BI852" s="8"/>
      <c r="BJ852" s="8"/>
      <c r="BK852" s="8"/>
      <c r="BL852" s="8"/>
      <c r="BM852" s="8"/>
      <c r="BN852" s="8"/>
      <c r="BO852" s="8"/>
      <c r="BP852" s="8"/>
      <c r="BQ852" s="8"/>
      <c r="BR852" s="8"/>
      <c r="BS852" s="8"/>
      <c r="BT852" s="8"/>
      <c r="BU852" s="8"/>
      <c r="BV852" s="8"/>
      <c r="BW852" s="8"/>
      <c r="BX852" s="8"/>
      <c r="BY852" s="8"/>
      <c r="BZ852" s="8"/>
      <c r="CA852" s="8"/>
      <c r="CB852" s="8"/>
      <c r="CC852" s="8"/>
      <c r="CD852" s="8"/>
      <c r="CE852" s="8"/>
      <c r="CF852" s="8"/>
    </row>
    <row r="853" spans="1:84" ht="15.75" customHeight="1" x14ac:dyDescent="0.25">
      <c r="A853" s="8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27"/>
      <c r="W853" s="27"/>
      <c r="X853" s="27"/>
      <c r="Y853" s="27"/>
      <c r="Z853" s="27"/>
      <c r="AA853" s="8"/>
      <c r="AB853" s="8"/>
      <c r="AC853" s="8"/>
      <c r="AD853" s="8"/>
      <c r="AE853" s="8"/>
      <c r="AF853" s="8"/>
      <c r="AG853" s="8"/>
      <c r="AH853" s="8"/>
      <c r="AI853" s="8"/>
      <c r="AJ853" s="8"/>
      <c r="AK853" s="8"/>
      <c r="AL853" s="8"/>
      <c r="AM853" s="8"/>
      <c r="AN853" s="8"/>
      <c r="AO853" s="8"/>
      <c r="AP853" s="8"/>
      <c r="AQ853" s="8"/>
      <c r="AR853" s="8"/>
      <c r="AS853" s="8"/>
      <c r="AT853" s="8"/>
      <c r="AU853" s="8"/>
      <c r="AV853" s="8"/>
      <c r="AW853" s="8"/>
      <c r="AX853" s="8"/>
      <c r="AY853" s="8"/>
      <c r="AZ853" s="8"/>
      <c r="BA853" s="8"/>
      <c r="BB853" s="8"/>
      <c r="BC853" s="8"/>
      <c r="BD853" s="8"/>
      <c r="BE853" s="8"/>
      <c r="BF853" s="8"/>
      <c r="BG853" s="8"/>
      <c r="BH853" s="8"/>
      <c r="BI853" s="8"/>
      <c r="BJ853" s="8"/>
      <c r="BK853" s="8"/>
      <c r="BL853" s="8"/>
      <c r="BM853" s="8"/>
      <c r="BN853" s="8"/>
      <c r="BO853" s="8"/>
      <c r="BP853" s="8"/>
      <c r="BQ853" s="8"/>
      <c r="BR853" s="8"/>
      <c r="BS853" s="8"/>
      <c r="BT853" s="8"/>
      <c r="BU853" s="8"/>
      <c r="BV853" s="8"/>
      <c r="BW853" s="8"/>
      <c r="BX853" s="8"/>
      <c r="BY853" s="8"/>
      <c r="BZ853" s="8"/>
      <c r="CA853" s="8"/>
      <c r="CB853" s="8"/>
      <c r="CC853" s="8"/>
      <c r="CD853" s="8"/>
      <c r="CE853" s="8"/>
      <c r="CF853" s="8"/>
    </row>
    <row r="854" spans="1:84" ht="15.75" customHeight="1" x14ac:dyDescent="0.25">
      <c r="A854" s="8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27"/>
      <c r="W854" s="27"/>
      <c r="X854" s="27"/>
      <c r="Y854" s="27"/>
      <c r="Z854" s="27"/>
      <c r="AA854" s="8"/>
      <c r="AB854" s="8"/>
      <c r="AC854" s="8"/>
      <c r="AD854" s="8"/>
      <c r="AE854" s="8"/>
      <c r="AF854" s="8"/>
      <c r="AG854" s="8"/>
      <c r="AH854" s="8"/>
      <c r="AI854" s="8"/>
      <c r="AJ854" s="8"/>
      <c r="AK854" s="8"/>
      <c r="AL854" s="8"/>
      <c r="AM854" s="8"/>
      <c r="AN854" s="8"/>
      <c r="AO854" s="8"/>
      <c r="AP854" s="8"/>
      <c r="AQ854" s="8"/>
      <c r="AR854" s="8"/>
      <c r="AS854" s="8"/>
      <c r="AT854" s="8"/>
      <c r="AU854" s="8"/>
      <c r="AV854" s="8"/>
      <c r="AW854" s="8"/>
      <c r="AX854" s="8"/>
      <c r="AY854" s="8"/>
      <c r="AZ854" s="8"/>
      <c r="BA854" s="8"/>
      <c r="BB854" s="8"/>
      <c r="BC854" s="8"/>
      <c r="BD854" s="8"/>
      <c r="BE854" s="8"/>
      <c r="BF854" s="8"/>
      <c r="BG854" s="8"/>
      <c r="BH854" s="8"/>
      <c r="BI854" s="8"/>
      <c r="BJ854" s="8"/>
      <c r="BK854" s="8"/>
      <c r="BL854" s="8"/>
      <c r="BM854" s="8"/>
      <c r="BN854" s="8"/>
      <c r="BO854" s="8"/>
      <c r="BP854" s="8"/>
      <c r="BQ854" s="8"/>
      <c r="BR854" s="8"/>
      <c r="BS854" s="8"/>
      <c r="BT854" s="8"/>
      <c r="BU854" s="8"/>
      <c r="BV854" s="8"/>
      <c r="BW854" s="8"/>
      <c r="BX854" s="8"/>
      <c r="BY854" s="8"/>
      <c r="BZ854" s="8"/>
      <c r="CA854" s="8"/>
      <c r="CB854" s="8"/>
      <c r="CC854" s="8"/>
      <c r="CD854" s="8"/>
      <c r="CE854" s="8"/>
      <c r="CF854" s="8"/>
    </row>
    <row r="855" spans="1:84" ht="15.75" customHeight="1" x14ac:dyDescent="0.25">
      <c r="A855" s="8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27"/>
      <c r="W855" s="27"/>
      <c r="X855" s="27"/>
      <c r="Y855" s="27"/>
      <c r="Z855" s="27"/>
      <c r="AA855" s="8"/>
      <c r="AB855" s="8"/>
      <c r="AC855" s="8"/>
      <c r="AD855" s="8"/>
      <c r="AE855" s="8"/>
      <c r="AF855" s="8"/>
      <c r="AG855" s="8"/>
      <c r="AH855" s="8"/>
      <c r="AI855" s="8"/>
      <c r="AJ855" s="8"/>
      <c r="AK855" s="8"/>
      <c r="AL855" s="8"/>
      <c r="AM855" s="8"/>
      <c r="AN855" s="8"/>
      <c r="AO855" s="8"/>
      <c r="AP855" s="8"/>
      <c r="AQ855" s="8"/>
      <c r="AR855" s="8"/>
      <c r="AS855" s="8"/>
      <c r="AT855" s="8"/>
      <c r="AU855" s="8"/>
      <c r="AV855" s="8"/>
      <c r="AW855" s="8"/>
      <c r="AX855" s="8"/>
      <c r="AY855" s="8"/>
      <c r="AZ855" s="8"/>
      <c r="BA855" s="8"/>
      <c r="BB855" s="8"/>
      <c r="BC855" s="8"/>
      <c r="BD855" s="8"/>
      <c r="BE855" s="8"/>
      <c r="BF855" s="8"/>
      <c r="BG855" s="8"/>
      <c r="BH855" s="8"/>
      <c r="BI855" s="8"/>
      <c r="BJ855" s="8"/>
      <c r="BK855" s="8"/>
      <c r="BL855" s="8"/>
      <c r="BM855" s="8"/>
      <c r="BN855" s="8"/>
      <c r="BO855" s="8"/>
      <c r="BP855" s="8"/>
      <c r="BQ855" s="8"/>
      <c r="BR855" s="8"/>
      <c r="BS855" s="8"/>
      <c r="BT855" s="8"/>
      <c r="BU855" s="8"/>
      <c r="BV855" s="8"/>
      <c r="BW855" s="8"/>
      <c r="BX855" s="8"/>
      <c r="BY855" s="8"/>
      <c r="BZ855" s="8"/>
      <c r="CA855" s="8"/>
      <c r="CB855" s="8"/>
      <c r="CC855" s="8"/>
      <c r="CD855" s="8"/>
      <c r="CE855" s="8"/>
      <c r="CF855" s="8"/>
    </row>
    <row r="856" spans="1:84" ht="15.75" customHeight="1" x14ac:dyDescent="0.25">
      <c r="A856" s="8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27"/>
      <c r="W856" s="27"/>
      <c r="X856" s="27"/>
      <c r="Y856" s="27"/>
      <c r="Z856" s="27"/>
      <c r="AA856" s="8"/>
      <c r="AB856" s="8"/>
      <c r="AC856" s="8"/>
      <c r="AD856" s="8"/>
      <c r="AE856" s="8"/>
      <c r="AF856" s="8"/>
      <c r="AG856" s="8"/>
      <c r="AH856" s="8"/>
      <c r="AI856" s="8"/>
      <c r="AJ856" s="8"/>
      <c r="AK856" s="8"/>
      <c r="AL856" s="8"/>
      <c r="AM856" s="8"/>
      <c r="AN856" s="8"/>
      <c r="AO856" s="8"/>
      <c r="AP856" s="8"/>
      <c r="AQ856" s="8"/>
      <c r="AR856" s="8"/>
      <c r="AS856" s="8"/>
      <c r="AT856" s="8"/>
      <c r="AU856" s="8"/>
      <c r="AV856" s="8"/>
      <c r="AW856" s="8"/>
      <c r="AX856" s="8"/>
      <c r="AY856" s="8"/>
      <c r="AZ856" s="8"/>
      <c r="BA856" s="8"/>
      <c r="BB856" s="8"/>
      <c r="BC856" s="8"/>
      <c r="BD856" s="8"/>
      <c r="BE856" s="8"/>
      <c r="BF856" s="8"/>
      <c r="BG856" s="8"/>
      <c r="BH856" s="8"/>
      <c r="BI856" s="8"/>
      <c r="BJ856" s="8"/>
      <c r="BK856" s="8"/>
      <c r="BL856" s="8"/>
      <c r="BM856" s="8"/>
      <c r="BN856" s="8"/>
      <c r="BO856" s="8"/>
      <c r="BP856" s="8"/>
      <c r="BQ856" s="8"/>
      <c r="BR856" s="8"/>
      <c r="BS856" s="8"/>
      <c r="BT856" s="8"/>
      <c r="BU856" s="8"/>
      <c r="BV856" s="8"/>
      <c r="BW856" s="8"/>
      <c r="BX856" s="8"/>
      <c r="BY856" s="8"/>
      <c r="BZ856" s="8"/>
      <c r="CA856" s="8"/>
      <c r="CB856" s="8"/>
      <c r="CC856" s="8"/>
      <c r="CD856" s="8"/>
      <c r="CE856" s="8"/>
      <c r="CF856" s="8"/>
    </row>
    <row r="857" spans="1:84" ht="15.75" customHeight="1" x14ac:dyDescent="0.25">
      <c r="A857" s="8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27"/>
      <c r="W857" s="27"/>
      <c r="X857" s="27"/>
      <c r="Y857" s="27"/>
      <c r="Z857" s="27"/>
      <c r="AA857" s="8"/>
      <c r="AB857" s="8"/>
      <c r="AC857" s="8"/>
      <c r="AD857" s="8"/>
      <c r="AE857" s="8"/>
      <c r="AF857" s="8"/>
      <c r="AG857" s="8"/>
      <c r="AH857" s="8"/>
      <c r="AI857" s="8"/>
      <c r="AJ857" s="8"/>
      <c r="AK857" s="8"/>
      <c r="AL857" s="8"/>
      <c r="AM857" s="8"/>
      <c r="AN857" s="8"/>
      <c r="AO857" s="8"/>
      <c r="AP857" s="8"/>
      <c r="AQ857" s="8"/>
      <c r="AR857" s="8"/>
      <c r="AS857" s="8"/>
      <c r="AT857" s="8"/>
      <c r="AU857" s="8"/>
      <c r="AV857" s="8"/>
      <c r="AW857" s="8"/>
      <c r="AX857" s="8"/>
      <c r="AY857" s="8"/>
      <c r="AZ857" s="8"/>
      <c r="BA857" s="8"/>
      <c r="BB857" s="8"/>
      <c r="BC857" s="8"/>
      <c r="BD857" s="8"/>
      <c r="BE857" s="8"/>
      <c r="BF857" s="8"/>
      <c r="BG857" s="8"/>
      <c r="BH857" s="8"/>
      <c r="BI857" s="8"/>
      <c r="BJ857" s="8"/>
      <c r="BK857" s="8"/>
      <c r="BL857" s="8"/>
      <c r="BM857" s="8"/>
      <c r="BN857" s="8"/>
      <c r="BO857" s="8"/>
      <c r="BP857" s="8"/>
      <c r="BQ857" s="8"/>
      <c r="BR857" s="8"/>
      <c r="BS857" s="8"/>
      <c r="BT857" s="8"/>
      <c r="BU857" s="8"/>
      <c r="BV857" s="8"/>
      <c r="BW857" s="8"/>
      <c r="BX857" s="8"/>
      <c r="BY857" s="8"/>
      <c r="BZ857" s="8"/>
      <c r="CA857" s="8"/>
      <c r="CB857" s="8"/>
      <c r="CC857" s="8"/>
      <c r="CD857" s="8"/>
      <c r="CE857" s="8"/>
      <c r="CF857" s="8"/>
    </row>
    <row r="858" spans="1:84" ht="15.75" customHeight="1" x14ac:dyDescent="0.25">
      <c r="A858" s="8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27"/>
      <c r="W858" s="27"/>
      <c r="X858" s="27"/>
      <c r="Y858" s="27"/>
      <c r="Z858" s="27"/>
      <c r="AA858" s="8"/>
      <c r="AB858" s="8"/>
      <c r="AC858" s="8"/>
      <c r="AD858" s="8"/>
      <c r="AE858" s="8"/>
      <c r="AF858" s="8"/>
      <c r="AG858" s="8"/>
      <c r="AH858" s="8"/>
      <c r="AI858" s="8"/>
      <c r="AJ858" s="8"/>
      <c r="AK858" s="8"/>
      <c r="AL858" s="8"/>
      <c r="AM858" s="8"/>
      <c r="AN858" s="8"/>
      <c r="AO858" s="8"/>
      <c r="AP858" s="8"/>
      <c r="AQ858" s="8"/>
      <c r="AR858" s="8"/>
      <c r="AS858" s="8"/>
      <c r="AT858" s="8"/>
      <c r="AU858" s="8"/>
      <c r="AV858" s="8"/>
      <c r="AW858" s="8"/>
      <c r="AX858" s="8"/>
      <c r="AY858" s="8"/>
      <c r="AZ858" s="8"/>
      <c r="BA858" s="8"/>
      <c r="BB858" s="8"/>
      <c r="BC858" s="8"/>
      <c r="BD858" s="8"/>
      <c r="BE858" s="8"/>
      <c r="BF858" s="8"/>
      <c r="BG858" s="8"/>
      <c r="BH858" s="8"/>
      <c r="BI858" s="8"/>
      <c r="BJ858" s="8"/>
      <c r="BK858" s="8"/>
      <c r="BL858" s="8"/>
      <c r="BM858" s="8"/>
      <c r="BN858" s="8"/>
      <c r="BO858" s="8"/>
      <c r="BP858" s="8"/>
      <c r="BQ858" s="8"/>
      <c r="BR858" s="8"/>
      <c r="BS858" s="8"/>
      <c r="BT858" s="8"/>
      <c r="BU858" s="8"/>
      <c r="BV858" s="8"/>
      <c r="BW858" s="8"/>
      <c r="BX858" s="8"/>
      <c r="BY858" s="8"/>
      <c r="BZ858" s="8"/>
      <c r="CA858" s="8"/>
      <c r="CB858" s="8"/>
      <c r="CC858" s="8"/>
      <c r="CD858" s="8"/>
      <c r="CE858" s="8"/>
      <c r="CF858" s="8"/>
    </row>
    <row r="859" spans="1:84" ht="15.75" customHeight="1" x14ac:dyDescent="0.25">
      <c r="A859" s="8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27"/>
      <c r="W859" s="27"/>
      <c r="X859" s="27"/>
      <c r="Y859" s="27"/>
      <c r="Z859" s="27"/>
      <c r="AA859" s="8"/>
      <c r="AB859" s="8"/>
      <c r="AC859" s="8"/>
      <c r="AD859" s="8"/>
      <c r="AE859" s="8"/>
      <c r="AF859" s="8"/>
      <c r="AG859" s="8"/>
      <c r="AH859" s="8"/>
      <c r="AI859" s="8"/>
      <c r="AJ859" s="8"/>
      <c r="AK859" s="8"/>
      <c r="AL859" s="8"/>
      <c r="AM859" s="8"/>
      <c r="AN859" s="8"/>
      <c r="AO859" s="8"/>
      <c r="AP859" s="8"/>
      <c r="AQ859" s="8"/>
      <c r="AR859" s="8"/>
      <c r="AS859" s="8"/>
      <c r="AT859" s="8"/>
      <c r="AU859" s="8"/>
      <c r="AV859" s="8"/>
      <c r="AW859" s="8"/>
      <c r="AX859" s="8"/>
      <c r="AY859" s="8"/>
      <c r="AZ859" s="8"/>
      <c r="BA859" s="8"/>
      <c r="BB859" s="8"/>
      <c r="BC859" s="8"/>
      <c r="BD859" s="8"/>
      <c r="BE859" s="8"/>
      <c r="BF859" s="8"/>
      <c r="BG859" s="8"/>
      <c r="BH859" s="8"/>
      <c r="BI859" s="8"/>
      <c r="BJ859" s="8"/>
      <c r="BK859" s="8"/>
      <c r="BL859" s="8"/>
      <c r="BM859" s="8"/>
      <c r="BN859" s="8"/>
      <c r="BO859" s="8"/>
      <c r="BP859" s="8"/>
      <c r="BQ859" s="8"/>
      <c r="BR859" s="8"/>
      <c r="BS859" s="8"/>
      <c r="BT859" s="8"/>
      <c r="BU859" s="8"/>
      <c r="BV859" s="8"/>
      <c r="BW859" s="8"/>
      <c r="BX859" s="8"/>
      <c r="BY859" s="8"/>
      <c r="BZ859" s="8"/>
      <c r="CA859" s="8"/>
      <c r="CB859" s="8"/>
      <c r="CC859" s="8"/>
      <c r="CD859" s="8"/>
      <c r="CE859" s="8"/>
      <c r="CF859" s="8"/>
    </row>
    <row r="860" spans="1:84" ht="15.75" customHeight="1" x14ac:dyDescent="0.25">
      <c r="A860" s="8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27"/>
      <c r="W860" s="27"/>
      <c r="X860" s="27"/>
      <c r="Y860" s="27"/>
      <c r="Z860" s="27"/>
      <c r="AA860" s="8"/>
      <c r="AB860" s="8"/>
      <c r="AC860" s="8"/>
      <c r="AD860" s="8"/>
      <c r="AE860" s="8"/>
      <c r="AF860" s="8"/>
      <c r="AG860" s="8"/>
      <c r="AH860" s="8"/>
      <c r="AI860" s="8"/>
      <c r="AJ860" s="8"/>
      <c r="AK860" s="8"/>
      <c r="AL860" s="8"/>
      <c r="AM860" s="8"/>
      <c r="AN860" s="8"/>
      <c r="AO860" s="8"/>
      <c r="AP860" s="8"/>
      <c r="AQ860" s="8"/>
      <c r="AR860" s="8"/>
      <c r="AS860" s="8"/>
      <c r="AT860" s="8"/>
      <c r="AU860" s="8"/>
      <c r="AV860" s="8"/>
      <c r="AW860" s="8"/>
      <c r="AX860" s="8"/>
      <c r="AY860" s="8"/>
      <c r="AZ860" s="8"/>
      <c r="BA860" s="8"/>
      <c r="BB860" s="8"/>
      <c r="BC860" s="8"/>
      <c r="BD860" s="8"/>
      <c r="BE860" s="8"/>
      <c r="BF860" s="8"/>
      <c r="BG860" s="8"/>
      <c r="BH860" s="8"/>
      <c r="BI860" s="8"/>
      <c r="BJ860" s="8"/>
      <c r="BK860" s="8"/>
      <c r="BL860" s="8"/>
      <c r="BM860" s="8"/>
      <c r="BN860" s="8"/>
      <c r="BO860" s="8"/>
      <c r="BP860" s="8"/>
      <c r="BQ860" s="8"/>
      <c r="BR860" s="8"/>
      <c r="BS860" s="8"/>
      <c r="BT860" s="8"/>
      <c r="BU860" s="8"/>
      <c r="BV860" s="8"/>
      <c r="BW860" s="8"/>
      <c r="BX860" s="8"/>
      <c r="BY860" s="8"/>
      <c r="BZ860" s="8"/>
      <c r="CA860" s="8"/>
      <c r="CB860" s="8"/>
      <c r="CC860" s="8"/>
      <c r="CD860" s="8"/>
      <c r="CE860" s="8"/>
      <c r="CF860" s="8"/>
    </row>
    <row r="861" spans="1:84" ht="15.75" customHeight="1" x14ac:dyDescent="0.25">
      <c r="A861" s="8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27"/>
      <c r="W861" s="27"/>
      <c r="X861" s="27"/>
      <c r="Y861" s="27"/>
      <c r="Z861" s="27"/>
      <c r="AA861" s="8"/>
      <c r="AB861" s="8"/>
      <c r="AC861" s="8"/>
      <c r="AD861" s="8"/>
      <c r="AE861" s="8"/>
      <c r="AF861" s="8"/>
      <c r="AG861" s="8"/>
      <c r="AH861" s="8"/>
      <c r="AI861" s="8"/>
      <c r="AJ861" s="8"/>
      <c r="AK861" s="8"/>
      <c r="AL861" s="8"/>
      <c r="AM861" s="8"/>
      <c r="AN861" s="8"/>
      <c r="AO861" s="8"/>
      <c r="AP861" s="8"/>
      <c r="AQ861" s="8"/>
      <c r="AR861" s="8"/>
      <c r="AS861" s="8"/>
      <c r="AT861" s="8"/>
      <c r="AU861" s="8"/>
      <c r="AV861" s="8"/>
      <c r="AW861" s="8"/>
      <c r="AX861" s="8"/>
      <c r="AY861" s="8"/>
      <c r="AZ861" s="8"/>
      <c r="BA861" s="8"/>
      <c r="BB861" s="8"/>
      <c r="BC861" s="8"/>
      <c r="BD861" s="8"/>
      <c r="BE861" s="8"/>
      <c r="BF861" s="8"/>
      <c r="BG861" s="8"/>
      <c r="BH861" s="8"/>
      <c r="BI861" s="8"/>
      <c r="BJ861" s="8"/>
      <c r="BK861" s="8"/>
      <c r="BL861" s="8"/>
      <c r="BM861" s="8"/>
      <c r="BN861" s="8"/>
      <c r="BO861" s="8"/>
      <c r="BP861" s="8"/>
      <c r="BQ861" s="8"/>
      <c r="BR861" s="8"/>
      <c r="BS861" s="8"/>
      <c r="BT861" s="8"/>
      <c r="BU861" s="8"/>
      <c r="BV861" s="8"/>
      <c r="BW861" s="8"/>
      <c r="BX861" s="8"/>
      <c r="BY861" s="8"/>
      <c r="BZ861" s="8"/>
      <c r="CA861" s="8"/>
      <c r="CB861" s="8"/>
      <c r="CC861" s="8"/>
      <c r="CD861" s="8"/>
      <c r="CE861" s="8"/>
      <c r="CF861" s="8"/>
    </row>
    <row r="862" spans="1:84" ht="15.75" customHeight="1" x14ac:dyDescent="0.25">
      <c r="A862" s="8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27"/>
      <c r="W862" s="27"/>
      <c r="X862" s="27"/>
      <c r="Y862" s="27"/>
      <c r="Z862" s="27"/>
      <c r="AA862" s="8"/>
      <c r="AB862" s="8"/>
      <c r="AC862" s="8"/>
      <c r="AD862" s="8"/>
      <c r="AE862" s="8"/>
      <c r="AF862" s="8"/>
      <c r="AG862" s="8"/>
      <c r="AH862" s="8"/>
      <c r="AI862" s="8"/>
      <c r="AJ862" s="8"/>
      <c r="AK862" s="8"/>
      <c r="AL862" s="8"/>
      <c r="AM862" s="8"/>
      <c r="AN862" s="8"/>
      <c r="AO862" s="8"/>
      <c r="AP862" s="8"/>
      <c r="AQ862" s="8"/>
      <c r="AR862" s="8"/>
      <c r="AS862" s="8"/>
      <c r="AT862" s="8"/>
      <c r="AU862" s="8"/>
      <c r="AV862" s="8"/>
      <c r="AW862" s="8"/>
      <c r="AX862" s="8"/>
      <c r="AY862" s="8"/>
      <c r="AZ862" s="8"/>
      <c r="BA862" s="8"/>
      <c r="BB862" s="8"/>
      <c r="BC862" s="8"/>
      <c r="BD862" s="8"/>
      <c r="BE862" s="8"/>
      <c r="BF862" s="8"/>
      <c r="BG862" s="8"/>
      <c r="BH862" s="8"/>
      <c r="BI862" s="8"/>
      <c r="BJ862" s="8"/>
      <c r="BK862" s="8"/>
      <c r="BL862" s="8"/>
      <c r="BM862" s="8"/>
      <c r="BN862" s="8"/>
      <c r="BO862" s="8"/>
      <c r="BP862" s="8"/>
      <c r="BQ862" s="8"/>
      <c r="BR862" s="8"/>
      <c r="BS862" s="8"/>
      <c r="BT862" s="8"/>
      <c r="BU862" s="8"/>
      <c r="BV862" s="8"/>
      <c r="BW862" s="8"/>
      <c r="BX862" s="8"/>
      <c r="BY862" s="8"/>
      <c r="BZ862" s="8"/>
      <c r="CA862" s="8"/>
      <c r="CB862" s="8"/>
      <c r="CC862" s="8"/>
      <c r="CD862" s="8"/>
      <c r="CE862" s="8"/>
      <c r="CF862" s="8"/>
    </row>
    <row r="863" spans="1:84" ht="15.75" customHeight="1" x14ac:dyDescent="0.25">
      <c r="A863" s="8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27"/>
      <c r="W863" s="27"/>
      <c r="X863" s="27"/>
      <c r="Y863" s="27"/>
      <c r="Z863" s="27"/>
      <c r="AA863" s="8"/>
      <c r="AB863" s="8"/>
      <c r="AC863" s="8"/>
      <c r="AD863" s="8"/>
      <c r="AE863" s="8"/>
      <c r="AF863" s="8"/>
      <c r="AG863" s="8"/>
      <c r="AH863" s="8"/>
      <c r="AI863" s="8"/>
      <c r="AJ863" s="8"/>
      <c r="AK863" s="8"/>
      <c r="AL863" s="8"/>
      <c r="AM863" s="8"/>
      <c r="AN863" s="8"/>
      <c r="AO863" s="8"/>
      <c r="AP863" s="8"/>
      <c r="AQ863" s="8"/>
      <c r="AR863" s="8"/>
      <c r="AS863" s="8"/>
      <c r="AT863" s="8"/>
      <c r="AU863" s="8"/>
      <c r="AV863" s="8"/>
      <c r="AW863" s="8"/>
      <c r="AX863" s="8"/>
      <c r="AY863" s="8"/>
      <c r="AZ863" s="8"/>
      <c r="BA863" s="8"/>
      <c r="BB863" s="8"/>
      <c r="BC863" s="8"/>
      <c r="BD863" s="8"/>
      <c r="BE863" s="8"/>
      <c r="BF863" s="8"/>
      <c r="BG863" s="8"/>
      <c r="BH863" s="8"/>
      <c r="BI863" s="8"/>
      <c r="BJ863" s="8"/>
      <c r="BK863" s="8"/>
      <c r="BL863" s="8"/>
      <c r="BM863" s="8"/>
      <c r="BN863" s="8"/>
      <c r="BO863" s="8"/>
      <c r="BP863" s="8"/>
      <c r="BQ863" s="8"/>
      <c r="BR863" s="8"/>
      <c r="BS863" s="8"/>
      <c r="BT863" s="8"/>
      <c r="BU863" s="8"/>
      <c r="BV863" s="8"/>
      <c r="BW863" s="8"/>
      <c r="BX863" s="8"/>
      <c r="BY863" s="8"/>
      <c r="BZ863" s="8"/>
      <c r="CA863" s="8"/>
      <c r="CB863" s="8"/>
      <c r="CC863" s="8"/>
      <c r="CD863" s="8"/>
      <c r="CE863" s="8"/>
      <c r="CF863" s="8"/>
    </row>
    <row r="864" spans="1:84" ht="15.75" customHeight="1" x14ac:dyDescent="0.25">
      <c r="A864" s="8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27"/>
      <c r="W864" s="27"/>
      <c r="X864" s="27"/>
      <c r="Y864" s="27"/>
      <c r="Z864" s="27"/>
      <c r="AA864" s="8"/>
      <c r="AB864" s="8"/>
      <c r="AC864" s="8"/>
      <c r="AD864" s="8"/>
      <c r="AE864" s="8"/>
      <c r="AF864" s="8"/>
      <c r="AG864" s="8"/>
      <c r="AH864" s="8"/>
      <c r="AI864" s="8"/>
      <c r="AJ864" s="8"/>
      <c r="AK864" s="8"/>
      <c r="AL864" s="8"/>
      <c r="AM864" s="8"/>
      <c r="AN864" s="8"/>
      <c r="AO864" s="8"/>
      <c r="AP864" s="8"/>
      <c r="AQ864" s="8"/>
      <c r="AR864" s="8"/>
      <c r="AS864" s="8"/>
      <c r="AT864" s="8"/>
      <c r="AU864" s="8"/>
      <c r="AV864" s="8"/>
      <c r="AW864" s="8"/>
      <c r="AX864" s="8"/>
      <c r="AY864" s="8"/>
      <c r="AZ864" s="8"/>
      <c r="BA864" s="8"/>
      <c r="BB864" s="8"/>
      <c r="BC864" s="8"/>
      <c r="BD864" s="8"/>
      <c r="BE864" s="8"/>
      <c r="BF864" s="8"/>
      <c r="BG864" s="8"/>
      <c r="BH864" s="8"/>
      <c r="BI864" s="8"/>
      <c r="BJ864" s="8"/>
      <c r="BK864" s="8"/>
      <c r="BL864" s="8"/>
      <c r="BM864" s="8"/>
      <c r="BN864" s="8"/>
      <c r="BO864" s="8"/>
      <c r="BP864" s="8"/>
      <c r="BQ864" s="8"/>
      <c r="BR864" s="8"/>
      <c r="BS864" s="8"/>
      <c r="BT864" s="8"/>
      <c r="BU864" s="8"/>
      <c r="BV864" s="8"/>
      <c r="BW864" s="8"/>
      <c r="BX864" s="8"/>
      <c r="BY864" s="8"/>
      <c r="BZ864" s="8"/>
      <c r="CA864" s="8"/>
      <c r="CB864" s="8"/>
      <c r="CC864" s="8"/>
      <c r="CD864" s="8"/>
      <c r="CE864" s="8"/>
      <c r="CF864" s="8"/>
    </row>
    <row r="865" spans="1:84" ht="15.75" customHeight="1" x14ac:dyDescent="0.25">
      <c r="A865" s="8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27"/>
      <c r="W865" s="27"/>
      <c r="X865" s="27"/>
      <c r="Y865" s="27"/>
      <c r="Z865" s="27"/>
      <c r="AA865" s="8"/>
      <c r="AB865" s="8"/>
      <c r="AC865" s="8"/>
      <c r="AD865" s="8"/>
      <c r="AE865" s="8"/>
      <c r="AF865" s="8"/>
      <c r="AG865" s="8"/>
      <c r="AH865" s="8"/>
      <c r="AI865" s="8"/>
      <c r="AJ865" s="8"/>
      <c r="AK865" s="8"/>
      <c r="AL865" s="8"/>
      <c r="AM865" s="8"/>
      <c r="AN865" s="8"/>
      <c r="AO865" s="8"/>
      <c r="AP865" s="8"/>
      <c r="AQ865" s="8"/>
      <c r="AR865" s="8"/>
      <c r="AS865" s="8"/>
      <c r="AT865" s="8"/>
      <c r="AU865" s="8"/>
      <c r="AV865" s="8"/>
      <c r="AW865" s="8"/>
      <c r="AX865" s="8"/>
      <c r="AY865" s="8"/>
      <c r="AZ865" s="8"/>
      <c r="BA865" s="8"/>
      <c r="BB865" s="8"/>
      <c r="BC865" s="8"/>
      <c r="BD865" s="8"/>
      <c r="BE865" s="8"/>
      <c r="BF865" s="8"/>
      <c r="BG865" s="8"/>
      <c r="BH865" s="8"/>
      <c r="BI865" s="8"/>
      <c r="BJ865" s="8"/>
      <c r="BK865" s="8"/>
      <c r="BL865" s="8"/>
      <c r="BM865" s="8"/>
      <c r="BN865" s="8"/>
      <c r="BO865" s="8"/>
      <c r="BP865" s="8"/>
      <c r="BQ865" s="8"/>
      <c r="BR865" s="8"/>
      <c r="BS865" s="8"/>
      <c r="BT865" s="8"/>
      <c r="BU865" s="8"/>
      <c r="BV865" s="8"/>
      <c r="BW865" s="8"/>
      <c r="BX865" s="8"/>
      <c r="BY865" s="8"/>
      <c r="BZ865" s="8"/>
      <c r="CA865" s="8"/>
      <c r="CB865" s="8"/>
      <c r="CC865" s="8"/>
      <c r="CD865" s="8"/>
      <c r="CE865" s="8"/>
      <c r="CF865" s="8"/>
    </row>
    <row r="866" spans="1:84" ht="15.75" customHeight="1" x14ac:dyDescent="0.25">
      <c r="A866" s="8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27"/>
      <c r="W866" s="27"/>
      <c r="X866" s="27"/>
      <c r="Y866" s="27"/>
      <c r="Z866" s="27"/>
      <c r="AA866" s="8"/>
      <c r="AB866" s="8"/>
      <c r="AC866" s="8"/>
      <c r="AD866" s="8"/>
      <c r="AE866" s="8"/>
      <c r="AF866" s="8"/>
      <c r="AG866" s="8"/>
      <c r="AH866" s="8"/>
      <c r="AI866" s="8"/>
      <c r="AJ866" s="8"/>
      <c r="AK866" s="8"/>
      <c r="AL866" s="8"/>
      <c r="AM866" s="8"/>
      <c r="AN866" s="8"/>
      <c r="AO866" s="8"/>
      <c r="AP866" s="8"/>
      <c r="AQ866" s="8"/>
      <c r="AR866" s="8"/>
      <c r="AS866" s="8"/>
      <c r="AT866" s="8"/>
      <c r="AU866" s="8"/>
      <c r="AV866" s="8"/>
      <c r="AW866" s="8"/>
      <c r="AX866" s="8"/>
      <c r="AY866" s="8"/>
      <c r="AZ866" s="8"/>
      <c r="BA866" s="8"/>
      <c r="BB866" s="8"/>
      <c r="BC866" s="8"/>
      <c r="BD866" s="8"/>
      <c r="BE866" s="8"/>
      <c r="BF866" s="8"/>
      <c r="BG866" s="8"/>
      <c r="BH866" s="8"/>
      <c r="BI866" s="8"/>
      <c r="BJ866" s="8"/>
      <c r="BK866" s="8"/>
      <c r="BL866" s="8"/>
      <c r="BM866" s="8"/>
      <c r="BN866" s="8"/>
      <c r="BO866" s="8"/>
      <c r="BP866" s="8"/>
      <c r="BQ866" s="8"/>
      <c r="BR866" s="8"/>
      <c r="BS866" s="8"/>
      <c r="BT866" s="8"/>
      <c r="BU866" s="8"/>
      <c r="BV866" s="8"/>
      <c r="BW866" s="8"/>
      <c r="BX866" s="8"/>
      <c r="BY866" s="8"/>
      <c r="BZ866" s="8"/>
      <c r="CA866" s="8"/>
      <c r="CB866" s="8"/>
      <c r="CC866" s="8"/>
      <c r="CD866" s="8"/>
      <c r="CE866" s="8"/>
      <c r="CF866" s="8"/>
    </row>
    <row r="867" spans="1:84" ht="15.75" customHeight="1" x14ac:dyDescent="0.25">
      <c r="A867" s="8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27"/>
      <c r="W867" s="27"/>
      <c r="X867" s="27"/>
      <c r="Y867" s="27"/>
      <c r="Z867" s="27"/>
      <c r="AA867" s="8"/>
      <c r="AB867" s="8"/>
      <c r="AC867" s="8"/>
      <c r="AD867" s="8"/>
      <c r="AE867" s="8"/>
      <c r="AF867" s="8"/>
      <c r="AG867" s="8"/>
      <c r="AH867" s="8"/>
      <c r="AI867" s="8"/>
      <c r="AJ867" s="8"/>
      <c r="AK867" s="8"/>
      <c r="AL867" s="8"/>
      <c r="AM867" s="8"/>
      <c r="AN867" s="8"/>
      <c r="AO867" s="8"/>
      <c r="AP867" s="8"/>
      <c r="AQ867" s="8"/>
      <c r="AR867" s="8"/>
      <c r="AS867" s="8"/>
      <c r="AT867" s="8"/>
      <c r="AU867" s="8"/>
      <c r="AV867" s="8"/>
      <c r="AW867" s="8"/>
      <c r="AX867" s="8"/>
      <c r="AY867" s="8"/>
      <c r="AZ867" s="8"/>
      <c r="BA867" s="8"/>
      <c r="BB867" s="8"/>
      <c r="BC867" s="8"/>
      <c r="BD867" s="8"/>
      <c r="BE867" s="8"/>
      <c r="BF867" s="8"/>
      <c r="BG867" s="8"/>
      <c r="BH867" s="8"/>
      <c r="BI867" s="8"/>
      <c r="BJ867" s="8"/>
      <c r="BK867" s="8"/>
      <c r="BL867" s="8"/>
      <c r="BM867" s="8"/>
      <c r="BN867" s="8"/>
      <c r="BO867" s="8"/>
      <c r="BP867" s="8"/>
      <c r="BQ867" s="8"/>
      <c r="BR867" s="8"/>
      <c r="BS867" s="8"/>
      <c r="BT867" s="8"/>
      <c r="BU867" s="8"/>
      <c r="BV867" s="8"/>
      <c r="BW867" s="8"/>
      <c r="BX867" s="8"/>
      <c r="BY867" s="8"/>
      <c r="BZ867" s="8"/>
      <c r="CA867" s="8"/>
      <c r="CB867" s="8"/>
      <c r="CC867" s="8"/>
      <c r="CD867" s="8"/>
      <c r="CE867" s="8"/>
      <c r="CF867" s="8"/>
    </row>
    <row r="868" spans="1:84" ht="15.75" customHeight="1" x14ac:dyDescent="0.25">
      <c r="A868" s="8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27"/>
      <c r="W868" s="27"/>
      <c r="X868" s="27"/>
      <c r="Y868" s="27"/>
      <c r="Z868" s="27"/>
      <c r="AA868" s="8"/>
      <c r="AB868" s="8"/>
      <c r="AC868" s="8"/>
      <c r="AD868" s="8"/>
      <c r="AE868" s="8"/>
      <c r="AF868" s="8"/>
      <c r="AG868" s="8"/>
      <c r="AH868" s="8"/>
      <c r="AI868" s="8"/>
      <c r="AJ868" s="8"/>
      <c r="AK868" s="8"/>
      <c r="AL868" s="8"/>
      <c r="AM868" s="8"/>
      <c r="AN868" s="8"/>
      <c r="AO868" s="8"/>
      <c r="AP868" s="8"/>
      <c r="AQ868" s="8"/>
      <c r="AR868" s="8"/>
      <c r="AS868" s="8"/>
      <c r="AT868" s="8"/>
      <c r="AU868" s="8"/>
      <c r="AV868" s="8"/>
      <c r="AW868" s="8"/>
      <c r="AX868" s="8"/>
      <c r="AY868" s="8"/>
      <c r="AZ868" s="8"/>
      <c r="BA868" s="8"/>
      <c r="BB868" s="8"/>
      <c r="BC868" s="8"/>
      <c r="BD868" s="8"/>
      <c r="BE868" s="8"/>
      <c r="BF868" s="8"/>
      <c r="BG868" s="8"/>
      <c r="BH868" s="8"/>
      <c r="BI868" s="8"/>
      <c r="BJ868" s="8"/>
      <c r="BK868" s="8"/>
      <c r="BL868" s="8"/>
      <c r="BM868" s="8"/>
      <c r="BN868" s="8"/>
      <c r="BO868" s="8"/>
      <c r="BP868" s="8"/>
      <c r="BQ868" s="8"/>
      <c r="BR868" s="8"/>
      <c r="BS868" s="8"/>
      <c r="BT868" s="8"/>
      <c r="BU868" s="8"/>
      <c r="BV868" s="8"/>
      <c r="BW868" s="8"/>
      <c r="BX868" s="8"/>
      <c r="BY868" s="8"/>
      <c r="BZ868" s="8"/>
      <c r="CA868" s="8"/>
      <c r="CB868" s="8"/>
      <c r="CC868" s="8"/>
      <c r="CD868" s="8"/>
      <c r="CE868" s="8"/>
      <c r="CF868" s="8"/>
    </row>
    <row r="869" spans="1:84" ht="15.75" customHeight="1" x14ac:dyDescent="0.25">
      <c r="A869" s="8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27"/>
      <c r="W869" s="27"/>
      <c r="X869" s="27"/>
      <c r="Y869" s="27"/>
      <c r="Z869" s="27"/>
      <c r="AA869" s="8"/>
      <c r="AB869" s="8"/>
      <c r="AC869" s="8"/>
      <c r="AD869" s="8"/>
      <c r="AE869" s="8"/>
      <c r="AF869" s="8"/>
      <c r="AG869" s="8"/>
      <c r="AH869" s="8"/>
      <c r="AI869" s="8"/>
      <c r="AJ869" s="8"/>
      <c r="AK869" s="8"/>
      <c r="AL869" s="8"/>
      <c r="AM869" s="8"/>
      <c r="AN869" s="8"/>
      <c r="AO869" s="8"/>
      <c r="AP869" s="8"/>
      <c r="AQ869" s="8"/>
      <c r="AR869" s="8"/>
      <c r="AS869" s="8"/>
      <c r="AT869" s="8"/>
      <c r="AU869" s="8"/>
      <c r="AV869" s="8"/>
      <c r="AW869" s="8"/>
      <c r="AX869" s="8"/>
      <c r="AY869" s="8"/>
      <c r="AZ869" s="8"/>
      <c r="BA869" s="8"/>
      <c r="BB869" s="8"/>
      <c r="BC869" s="8"/>
      <c r="BD869" s="8"/>
      <c r="BE869" s="8"/>
      <c r="BF869" s="8"/>
      <c r="BG869" s="8"/>
      <c r="BH869" s="8"/>
      <c r="BI869" s="8"/>
      <c r="BJ869" s="8"/>
      <c r="BK869" s="8"/>
      <c r="BL869" s="8"/>
      <c r="BM869" s="8"/>
      <c r="BN869" s="8"/>
      <c r="BO869" s="8"/>
      <c r="BP869" s="8"/>
      <c r="BQ869" s="8"/>
      <c r="BR869" s="8"/>
      <c r="BS869" s="8"/>
      <c r="BT869" s="8"/>
      <c r="BU869" s="8"/>
      <c r="BV869" s="8"/>
      <c r="BW869" s="8"/>
      <c r="BX869" s="8"/>
      <c r="BY869" s="8"/>
      <c r="BZ869" s="8"/>
      <c r="CA869" s="8"/>
      <c r="CB869" s="8"/>
      <c r="CC869" s="8"/>
      <c r="CD869" s="8"/>
      <c r="CE869" s="8"/>
      <c r="CF869" s="8"/>
    </row>
    <row r="870" spans="1:84" ht="15.75" customHeight="1" x14ac:dyDescent="0.25">
      <c r="A870" s="8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27"/>
      <c r="W870" s="27"/>
      <c r="X870" s="27"/>
      <c r="Y870" s="27"/>
      <c r="Z870" s="27"/>
      <c r="AA870" s="8"/>
      <c r="AB870" s="8"/>
      <c r="AC870" s="8"/>
      <c r="AD870" s="8"/>
      <c r="AE870" s="8"/>
      <c r="AF870" s="8"/>
      <c r="AG870" s="8"/>
      <c r="AH870" s="8"/>
      <c r="AI870" s="8"/>
      <c r="AJ870" s="8"/>
      <c r="AK870" s="8"/>
      <c r="AL870" s="8"/>
      <c r="AM870" s="8"/>
      <c r="AN870" s="8"/>
      <c r="AO870" s="8"/>
      <c r="AP870" s="8"/>
      <c r="AQ870" s="8"/>
      <c r="AR870" s="8"/>
      <c r="AS870" s="8"/>
      <c r="AT870" s="8"/>
      <c r="AU870" s="8"/>
      <c r="AV870" s="8"/>
      <c r="AW870" s="8"/>
      <c r="AX870" s="8"/>
      <c r="AY870" s="8"/>
      <c r="AZ870" s="8"/>
      <c r="BA870" s="8"/>
      <c r="BB870" s="8"/>
      <c r="BC870" s="8"/>
      <c r="BD870" s="8"/>
      <c r="BE870" s="8"/>
      <c r="BF870" s="8"/>
      <c r="BG870" s="8"/>
      <c r="BH870" s="8"/>
      <c r="BI870" s="8"/>
      <c r="BJ870" s="8"/>
      <c r="BK870" s="8"/>
      <c r="BL870" s="8"/>
      <c r="BM870" s="8"/>
      <c r="BN870" s="8"/>
      <c r="BO870" s="8"/>
      <c r="BP870" s="8"/>
      <c r="BQ870" s="8"/>
      <c r="BR870" s="8"/>
      <c r="BS870" s="8"/>
      <c r="BT870" s="8"/>
      <c r="BU870" s="8"/>
      <c r="BV870" s="8"/>
      <c r="BW870" s="8"/>
      <c r="BX870" s="8"/>
      <c r="BY870" s="8"/>
      <c r="BZ870" s="8"/>
      <c r="CA870" s="8"/>
      <c r="CB870" s="8"/>
      <c r="CC870" s="8"/>
      <c r="CD870" s="8"/>
      <c r="CE870" s="8"/>
      <c r="CF870" s="8"/>
    </row>
    <row r="871" spans="1:84" ht="15.75" customHeight="1" x14ac:dyDescent="0.25">
      <c r="A871" s="8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27"/>
      <c r="W871" s="27"/>
      <c r="X871" s="27"/>
      <c r="Y871" s="27"/>
      <c r="Z871" s="27"/>
      <c r="AA871" s="8"/>
      <c r="AB871" s="8"/>
      <c r="AC871" s="8"/>
      <c r="AD871" s="8"/>
      <c r="AE871" s="8"/>
      <c r="AF871" s="8"/>
      <c r="AG871" s="8"/>
      <c r="AH871" s="8"/>
      <c r="AI871" s="8"/>
      <c r="AJ871" s="8"/>
      <c r="AK871" s="8"/>
      <c r="AL871" s="8"/>
      <c r="AM871" s="8"/>
      <c r="AN871" s="8"/>
      <c r="AO871" s="8"/>
      <c r="AP871" s="8"/>
      <c r="AQ871" s="8"/>
      <c r="AR871" s="8"/>
      <c r="AS871" s="8"/>
      <c r="AT871" s="8"/>
      <c r="AU871" s="8"/>
      <c r="AV871" s="8"/>
      <c r="AW871" s="8"/>
      <c r="AX871" s="8"/>
      <c r="AY871" s="8"/>
      <c r="AZ871" s="8"/>
      <c r="BA871" s="8"/>
      <c r="BB871" s="8"/>
      <c r="BC871" s="8"/>
      <c r="BD871" s="8"/>
      <c r="BE871" s="8"/>
      <c r="BF871" s="8"/>
      <c r="BG871" s="8"/>
      <c r="BH871" s="8"/>
      <c r="BI871" s="8"/>
      <c r="BJ871" s="8"/>
      <c r="BK871" s="8"/>
      <c r="BL871" s="8"/>
      <c r="BM871" s="8"/>
      <c r="BN871" s="8"/>
      <c r="BO871" s="8"/>
      <c r="BP871" s="8"/>
      <c r="BQ871" s="8"/>
      <c r="BR871" s="8"/>
      <c r="BS871" s="8"/>
      <c r="BT871" s="8"/>
      <c r="BU871" s="8"/>
      <c r="BV871" s="8"/>
      <c r="BW871" s="8"/>
      <c r="BX871" s="8"/>
      <c r="BY871" s="8"/>
      <c r="BZ871" s="8"/>
      <c r="CA871" s="8"/>
      <c r="CB871" s="8"/>
      <c r="CC871" s="8"/>
      <c r="CD871" s="8"/>
      <c r="CE871" s="8"/>
      <c r="CF871" s="8"/>
    </row>
    <row r="872" spans="1:84" ht="15.75" customHeight="1" x14ac:dyDescent="0.25">
      <c r="A872" s="8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27"/>
      <c r="W872" s="27"/>
      <c r="X872" s="27"/>
      <c r="Y872" s="27"/>
      <c r="Z872" s="27"/>
      <c r="AA872" s="8"/>
      <c r="AB872" s="8"/>
      <c r="AC872" s="8"/>
      <c r="AD872" s="8"/>
      <c r="AE872" s="8"/>
      <c r="AF872" s="8"/>
      <c r="AG872" s="8"/>
      <c r="AH872" s="8"/>
      <c r="AI872" s="8"/>
      <c r="AJ872" s="8"/>
      <c r="AK872" s="8"/>
      <c r="AL872" s="8"/>
      <c r="AM872" s="8"/>
      <c r="AN872" s="8"/>
      <c r="AO872" s="8"/>
      <c r="AP872" s="8"/>
      <c r="AQ872" s="8"/>
      <c r="AR872" s="8"/>
      <c r="AS872" s="8"/>
      <c r="AT872" s="8"/>
      <c r="AU872" s="8"/>
      <c r="AV872" s="8"/>
      <c r="AW872" s="8"/>
      <c r="AX872" s="8"/>
      <c r="AY872" s="8"/>
      <c r="AZ872" s="8"/>
      <c r="BA872" s="8"/>
      <c r="BB872" s="8"/>
      <c r="BC872" s="8"/>
      <c r="BD872" s="8"/>
      <c r="BE872" s="8"/>
      <c r="BF872" s="8"/>
      <c r="BG872" s="8"/>
      <c r="BH872" s="8"/>
      <c r="BI872" s="8"/>
      <c r="BJ872" s="8"/>
      <c r="BK872" s="8"/>
      <c r="BL872" s="8"/>
      <c r="BM872" s="8"/>
      <c r="BN872" s="8"/>
      <c r="BO872" s="8"/>
      <c r="BP872" s="8"/>
      <c r="BQ872" s="8"/>
      <c r="BR872" s="8"/>
      <c r="BS872" s="8"/>
      <c r="BT872" s="8"/>
      <c r="BU872" s="8"/>
      <c r="BV872" s="8"/>
      <c r="BW872" s="8"/>
      <c r="BX872" s="8"/>
      <c r="BY872" s="8"/>
      <c r="BZ872" s="8"/>
      <c r="CA872" s="8"/>
      <c r="CB872" s="8"/>
      <c r="CC872" s="8"/>
      <c r="CD872" s="8"/>
      <c r="CE872" s="8"/>
      <c r="CF872" s="8"/>
    </row>
    <row r="873" spans="1:84" ht="15.75" customHeight="1" x14ac:dyDescent="0.25">
      <c r="A873" s="8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27"/>
      <c r="W873" s="27"/>
      <c r="X873" s="27"/>
      <c r="Y873" s="27"/>
      <c r="Z873" s="27"/>
      <c r="AA873" s="8"/>
      <c r="AB873" s="8"/>
      <c r="AC873" s="8"/>
      <c r="AD873" s="8"/>
      <c r="AE873" s="8"/>
      <c r="AF873" s="8"/>
      <c r="AG873" s="8"/>
      <c r="AH873" s="8"/>
      <c r="AI873" s="8"/>
      <c r="AJ873" s="8"/>
      <c r="AK873" s="8"/>
      <c r="AL873" s="8"/>
      <c r="AM873" s="8"/>
      <c r="AN873" s="8"/>
      <c r="AO873" s="8"/>
      <c r="AP873" s="8"/>
      <c r="AQ873" s="8"/>
      <c r="AR873" s="8"/>
      <c r="AS873" s="8"/>
      <c r="AT873" s="8"/>
      <c r="AU873" s="8"/>
      <c r="AV873" s="8"/>
      <c r="AW873" s="8"/>
      <c r="AX873" s="8"/>
      <c r="AY873" s="8"/>
      <c r="AZ873" s="8"/>
      <c r="BA873" s="8"/>
      <c r="BB873" s="8"/>
      <c r="BC873" s="8"/>
      <c r="BD873" s="8"/>
      <c r="BE873" s="8"/>
      <c r="BF873" s="8"/>
      <c r="BG873" s="8"/>
      <c r="BH873" s="8"/>
      <c r="BI873" s="8"/>
      <c r="BJ873" s="8"/>
      <c r="BK873" s="8"/>
      <c r="BL873" s="8"/>
      <c r="BM873" s="8"/>
      <c r="BN873" s="8"/>
      <c r="BO873" s="8"/>
      <c r="BP873" s="8"/>
      <c r="BQ873" s="8"/>
      <c r="BR873" s="8"/>
      <c r="BS873" s="8"/>
      <c r="BT873" s="8"/>
      <c r="BU873" s="8"/>
      <c r="BV873" s="8"/>
      <c r="BW873" s="8"/>
      <c r="BX873" s="8"/>
      <c r="BY873" s="8"/>
      <c r="BZ873" s="8"/>
      <c r="CA873" s="8"/>
      <c r="CB873" s="8"/>
      <c r="CC873" s="8"/>
      <c r="CD873" s="8"/>
      <c r="CE873" s="8"/>
      <c r="CF873" s="8"/>
    </row>
    <row r="874" spans="1:84" ht="15.75" customHeight="1" x14ac:dyDescent="0.25">
      <c r="A874" s="8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27"/>
      <c r="W874" s="27"/>
      <c r="X874" s="27"/>
      <c r="Y874" s="27"/>
      <c r="Z874" s="27"/>
      <c r="AA874" s="8"/>
      <c r="AB874" s="8"/>
      <c r="AC874" s="8"/>
      <c r="AD874" s="8"/>
      <c r="AE874" s="8"/>
      <c r="AF874" s="8"/>
      <c r="AG874" s="8"/>
      <c r="AH874" s="8"/>
      <c r="AI874" s="8"/>
      <c r="AJ874" s="8"/>
      <c r="AK874" s="8"/>
      <c r="AL874" s="8"/>
      <c r="AM874" s="8"/>
      <c r="AN874" s="8"/>
      <c r="AO874" s="8"/>
      <c r="AP874" s="8"/>
      <c r="AQ874" s="8"/>
      <c r="AR874" s="8"/>
      <c r="AS874" s="8"/>
      <c r="AT874" s="8"/>
      <c r="AU874" s="8"/>
      <c r="AV874" s="8"/>
      <c r="AW874" s="8"/>
      <c r="AX874" s="8"/>
      <c r="AY874" s="8"/>
      <c r="AZ874" s="8"/>
      <c r="BA874" s="8"/>
      <c r="BB874" s="8"/>
      <c r="BC874" s="8"/>
      <c r="BD874" s="8"/>
      <c r="BE874" s="8"/>
      <c r="BF874" s="8"/>
      <c r="BG874" s="8"/>
      <c r="BH874" s="8"/>
      <c r="BI874" s="8"/>
      <c r="BJ874" s="8"/>
      <c r="BK874" s="8"/>
      <c r="BL874" s="8"/>
      <c r="BM874" s="8"/>
      <c r="BN874" s="8"/>
      <c r="BO874" s="8"/>
      <c r="BP874" s="8"/>
      <c r="BQ874" s="8"/>
      <c r="BR874" s="8"/>
      <c r="BS874" s="8"/>
      <c r="BT874" s="8"/>
      <c r="BU874" s="8"/>
      <c r="BV874" s="8"/>
      <c r="BW874" s="8"/>
      <c r="BX874" s="8"/>
      <c r="BY874" s="8"/>
      <c r="BZ874" s="8"/>
      <c r="CA874" s="8"/>
      <c r="CB874" s="8"/>
      <c r="CC874" s="8"/>
      <c r="CD874" s="8"/>
      <c r="CE874" s="8"/>
      <c r="CF874" s="8"/>
    </row>
    <row r="875" spans="1:84" ht="15.75" customHeight="1" x14ac:dyDescent="0.25">
      <c r="A875" s="8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27"/>
      <c r="W875" s="27"/>
      <c r="X875" s="27"/>
      <c r="Y875" s="27"/>
      <c r="Z875" s="27"/>
      <c r="AA875" s="8"/>
      <c r="AB875" s="8"/>
      <c r="AC875" s="8"/>
      <c r="AD875" s="8"/>
      <c r="AE875" s="8"/>
      <c r="AF875" s="8"/>
      <c r="AG875" s="8"/>
      <c r="AH875" s="8"/>
      <c r="AI875" s="8"/>
      <c r="AJ875" s="8"/>
      <c r="AK875" s="8"/>
      <c r="AL875" s="8"/>
      <c r="AM875" s="8"/>
      <c r="AN875" s="8"/>
      <c r="AO875" s="8"/>
      <c r="AP875" s="8"/>
      <c r="AQ875" s="8"/>
      <c r="AR875" s="8"/>
      <c r="AS875" s="8"/>
      <c r="AT875" s="8"/>
      <c r="AU875" s="8"/>
      <c r="AV875" s="8"/>
      <c r="AW875" s="8"/>
      <c r="AX875" s="8"/>
      <c r="AY875" s="8"/>
      <c r="AZ875" s="8"/>
      <c r="BA875" s="8"/>
      <c r="BB875" s="8"/>
      <c r="BC875" s="8"/>
      <c r="BD875" s="8"/>
      <c r="BE875" s="8"/>
      <c r="BF875" s="8"/>
      <c r="BG875" s="8"/>
      <c r="BH875" s="8"/>
      <c r="BI875" s="8"/>
      <c r="BJ875" s="8"/>
      <c r="BK875" s="8"/>
      <c r="BL875" s="8"/>
      <c r="BM875" s="8"/>
      <c r="BN875" s="8"/>
      <c r="BO875" s="8"/>
      <c r="BP875" s="8"/>
      <c r="BQ875" s="8"/>
      <c r="BR875" s="8"/>
      <c r="BS875" s="8"/>
      <c r="BT875" s="8"/>
      <c r="BU875" s="8"/>
      <c r="BV875" s="8"/>
      <c r="BW875" s="8"/>
      <c r="BX875" s="8"/>
      <c r="BY875" s="8"/>
      <c r="BZ875" s="8"/>
      <c r="CA875" s="8"/>
      <c r="CB875" s="8"/>
      <c r="CC875" s="8"/>
      <c r="CD875" s="8"/>
      <c r="CE875" s="8"/>
      <c r="CF875" s="8"/>
    </row>
    <row r="876" spans="1:84" ht="15.75" customHeight="1" x14ac:dyDescent="0.25">
      <c r="A876" s="8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27"/>
      <c r="W876" s="27"/>
      <c r="X876" s="27"/>
      <c r="Y876" s="27"/>
      <c r="Z876" s="27"/>
      <c r="AA876" s="8"/>
      <c r="AB876" s="8"/>
      <c r="AC876" s="8"/>
      <c r="AD876" s="8"/>
      <c r="AE876" s="8"/>
      <c r="AF876" s="8"/>
      <c r="AG876" s="8"/>
      <c r="AH876" s="8"/>
      <c r="AI876" s="8"/>
      <c r="AJ876" s="8"/>
      <c r="AK876" s="8"/>
      <c r="AL876" s="8"/>
      <c r="AM876" s="8"/>
      <c r="AN876" s="8"/>
      <c r="AO876" s="8"/>
      <c r="AP876" s="8"/>
      <c r="AQ876" s="8"/>
      <c r="AR876" s="8"/>
      <c r="AS876" s="8"/>
      <c r="AT876" s="8"/>
      <c r="AU876" s="8"/>
      <c r="AV876" s="8"/>
      <c r="AW876" s="8"/>
      <c r="AX876" s="8"/>
      <c r="AY876" s="8"/>
      <c r="AZ876" s="8"/>
      <c r="BA876" s="8"/>
      <c r="BB876" s="8"/>
      <c r="BC876" s="8"/>
      <c r="BD876" s="8"/>
      <c r="BE876" s="8"/>
      <c r="BF876" s="8"/>
      <c r="BG876" s="8"/>
      <c r="BH876" s="8"/>
      <c r="BI876" s="8"/>
      <c r="BJ876" s="8"/>
      <c r="BK876" s="8"/>
      <c r="BL876" s="8"/>
      <c r="BM876" s="8"/>
      <c r="BN876" s="8"/>
      <c r="BO876" s="8"/>
      <c r="BP876" s="8"/>
      <c r="BQ876" s="8"/>
      <c r="BR876" s="8"/>
      <c r="BS876" s="8"/>
      <c r="BT876" s="8"/>
      <c r="BU876" s="8"/>
      <c r="BV876" s="8"/>
      <c r="BW876" s="8"/>
      <c r="BX876" s="8"/>
      <c r="BY876" s="8"/>
      <c r="BZ876" s="8"/>
      <c r="CA876" s="8"/>
      <c r="CB876" s="8"/>
      <c r="CC876" s="8"/>
      <c r="CD876" s="8"/>
      <c r="CE876" s="8"/>
      <c r="CF876" s="8"/>
    </row>
    <row r="877" spans="1:84" ht="15.75" customHeight="1" x14ac:dyDescent="0.25">
      <c r="A877" s="8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27"/>
      <c r="W877" s="27"/>
      <c r="X877" s="27"/>
      <c r="Y877" s="27"/>
      <c r="Z877" s="27"/>
      <c r="AA877" s="8"/>
      <c r="AB877" s="8"/>
      <c r="AC877" s="8"/>
      <c r="AD877" s="8"/>
      <c r="AE877" s="8"/>
      <c r="AF877" s="8"/>
      <c r="AG877" s="8"/>
      <c r="AH877" s="8"/>
      <c r="AI877" s="8"/>
      <c r="AJ877" s="8"/>
      <c r="AK877" s="8"/>
      <c r="AL877" s="8"/>
      <c r="AM877" s="8"/>
      <c r="AN877" s="8"/>
      <c r="AO877" s="8"/>
      <c r="AP877" s="8"/>
      <c r="AQ877" s="8"/>
      <c r="AR877" s="8"/>
      <c r="AS877" s="8"/>
      <c r="AT877" s="8"/>
      <c r="AU877" s="8"/>
      <c r="AV877" s="8"/>
      <c r="AW877" s="8"/>
      <c r="AX877" s="8"/>
      <c r="AY877" s="8"/>
      <c r="AZ877" s="8"/>
      <c r="BA877" s="8"/>
      <c r="BB877" s="8"/>
      <c r="BC877" s="8"/>
      <c r="BD877" s="8"/>
      <c r="BE877" s="8"/>
      <c r="BF877" s="8"/>
      <c r="BG877" s="8"/>
      <c r="BH877" s="8"/>
      <c r="BI877" s="8"/>
      <c r="BJ877" s="8"/>
      <c r="BK877" s="8"/>
      <c r="BL877" s="8"/>
      <c r="BM877" s="8"/>
      <c r="BN877" s="8"/>
      <c r="BO877" s="8"/>
      <c r="BP877" s="8"/>
      <c r="BQ877" s="8"/>
      <c r="BR877" s="8"/>
      <c r="BS877" s="8"/>
      <c r="BT877" s="8"/>
      <c r="BU877" s="8"/>
      <c r="BV877" s="8"/>
      <c r="BW877" s="8"/>
      <c r="BX877" s="8"/>
      <c r="BY877" s="8"/>
      <c r="BZ877" s="8"/>
      <c r="CA877" s="8"/>
      <c r="CB877" s="8"/>
      <c r="CC877" s="8"/>
      <c r="CD877" s="8"/>
      <c r="CE877" s="8"/>
      <c r="CF877" s="8"/>
    </row>
    <row r="878" spans="1:84" ht="15.75" customHeight="1" x14ac:dyDescent="0.25">
      <c r="A878" s="8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27"/>
      <c r="W878" s="27"/>
      <c r="X878" s="27"/>
      <c r="Y878" s="27"/>
      <c r="Z878" s="27"/>
      <c r="AA878" s="8"/>
      <c r="AB878" s="8"/>
      <c r="AC878" s="8"/>
      <c r="AD878" s="8"/>
      <c r="AE878" s="8"/>
      <c r="AF878" s="8"/>
      <c r="AG878" s="8"/>
      <c r="AH878" s="8"/>
      <c r="AI878" s="8"/>
      <c r="AJ878" s="8"/>
      <c r="AK878" s="8"/>
      <c r="AL878" s="8"/>
      <c r="AM878" s="8"/>
      <c r="AN878" s="8"/>
      <c r="AO878" s="8"/>
      <c r="AP878" s="8"/>
      <c r="AQ878" s="8"/>
      <c r="AR878" s="8"/>
      <c r="AS878" s="8"/>
      <c r="AT878" s="8"/>
      <c r="AU878" s="8"/>
      <c r="AV878" s="8"/>
      <c r="AW878" s="8"/>
      <c r="AX878" s="8"/>
      <c r="AY878" s="8"/>
      <c r="AZ878" s="8"/>
      <c r="BA878" s="8"/>
      <c r="BB878" s="8"/>
      <c r="BC878" s="8"/>
      <c r="BD878" s="8"/>
      <c r="BE878" s="8"/>
      <c r="BF878" s="8"/>
      <c r="BG878" s="8"/>
      <c r="BH878" s="8"/>
      <c r="BI878" s="8"/>
      <c r="BJ878" s="8"/>
      <c r="BK878" s="8"/>
      <c r="BL878" s="8"/>
      <c r="BM878" s="8"/>
      <c r="BN878" s="8"/>
      <c r="BO878" s="8"/>
      <c r="BP878" s="8"/>
      <c r="BQ878" s="8"/>
      <c r="BR878" s="8"/>
      <c r="BS878" s="8"/>
      <c r="BT878" s="8"/>
      <c r="BU878" s="8"/>
      <c r="BV878" s="8"/>
      <c r="BW878" s="8"/>
      <c r="BX878" s="8"/>
      <c r="BY878" s="8"/>
      <c r="BZ878" s="8"/>
      <c r="CA878" s="8"/>
      <c r="CB878" s="8"/>
      <c r="CC878" s="8"/>
      <c r="CD878" s="8"/>
      <c r="CE878" s="8"/>
      <c r="CF878" s="8"/>
    </row>
    <row r="879" spans="1:84" ht="15.75" customHeight="1" x14ac:dyDescent="0.25">
      <c r="A879" s="8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27"/>
      <c r="W879" s="27"/>
      <c r="X879" s="27"/>
      <c r="Y879" s="27"/>
      <c r="Z879" s="27"/>
      <c r="AA879" s="8"/>
      <c r="AB879" s="8"/>
      <c r="AC879" s="8"/>
      <c r="AD879" s="8"/>
      <c r="AE879" s="8"/>
      <c r="AF879" s="8"/>
      <c r="AG879" s="8"/>
      <c r="AH879" s="8"/>
      <c r="AI879" s="8"/>
      <c r="AJ879" s="8"/>
      <c r="AK879" s="8"/>
      <c r="AL879" s="8"/>
      <c r="AM879" s="8"/>
      <c r="AN879" s="8"/>
      <c r="AO879" s="8"/>
      <c r="AP879" s="8"/>
      <c r="AQ879" s="8"/>
      <c r="AR879" s="8"/>
      <c r="AS879" s="8"/>
      <c r="AT879" s="8"/>
      <c r="AU879" s="8"/>
      <c r="AV879" s="8"/>
      <c r="AW879" s="8"/>
      <c r="AX879" s="8"/>
      <c r="AY879" s="8"/>
      <c r="AZ879" s="8"/>
      <c r="BA879" s="8"/>
      <c r="BB879" s="8"/>
      <c r="BC879" s="8"/>
      <c r="BD879" s="8"/>
      <c r="BE879" s="8"/>
      <c r="BF879" s="8"/>
      <c r="BG879" s="8"/>
      <c r="BH879" s="8"/>
      <c r="BI879" s="8"/>
      <c r="BJ879" s="8"/>
      <c r="BK879" s="8"/>
      <c r="BL879" s="8"/>
      <c r="BM879" s="8"/>
      <c r="BN879" s="8"/>
      <c r="BO879" s="8"/>
      <c r="BP879" s="8"/>
      <c r="BQ879" s="8"/>
      <c r="BR879" s="8"/>
      <c r="BS879" s="8"/>
      <c r="BT879" s="8"/>
      <c r="BU879" s="8"/>
      <c r="BV879" s="8"/>
      <c r="BW879" s="8"/>
      <c r="BX879" s="8"/>
      <c r="BY879" s="8"/>
      <c r="BZ879" s="8"/>
      <c r="CA879" s="8"/>
      <c r="CB879" s="8"/>
      <c r="CC879" s="8"/>
      <c r="CD879" s="8"/>
      <c r="CE879" s="8"/>
      <c r="CF879" s="8"/>
    </row>
    <row r="880" spans="1:84" ht="15.75" customHeight="1" x14ac:dyDescent="0.25">
      <c r="A880" s="8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27"/>
      <c r="W880" s="27"/>
      <c r="X880" s="27"/>
      <c r="Y880" s="27"/>
      <c r="Z880" s="27"/>
      <c r="AA880" s="8"/>
      <c r="AB880" s="8"/>
      <c r="AC880" s="8"/>
      <c r="AD880" s="8"/>
      <c r="AE880" s="8"/>
      <c r="AF880" s="8"/>
      <c r="AG880" s="8"/>
      <c r="AH880" s="8"/>
      <c r="AI880" s="8"/>
      <c r="AJ880" s="8"/>
      <c r="AK880" s="8"/>
      <c r="AL880" s="8"/>
      <c r="AM880" s="8"/>
      <c r="AN880" s="8"/>
      <c r="AO880" s="8"/>
      <c r="AP880" s="8"/>
      <c r="AQ880" s="8"/>
      <c r="AR880" s="8"/>
      <c r="AS880" s="8"/>
      <c r="AT880" s="8"/>
      <c r="AU880" s="8"/>
      <c r="AV880" s="8"/>
      <c r="AW880" s="8"/>
      <c r="AX880" s="8"/>
      <c r="AY880" s="8"/>
      <c r="AZ880" s="8"/>
      <c r="BA880" s="8"/>
      <c r="BB880" s="8"/>
      <c r="BC880" s="8"/>
      <c r="BD880" s="8"/>
      <c r="BE880" s="8"/>
      <c r="BF880" s="8"/>
      <c r="BG880" s="8"/>
      <c r="BH880" s="8"/>
      <c r="BI880" s="8"/>
      <c r="BJ880" s="8"/>
      <c r="BK880" s="8"/>
      <c r="BL880" s="8"/>
      <c r="BM880" s="8"/>
      <c r="BN880" s="8"/>
      <c r="BO880" s="8"/>
      <c r="BP880" s="8"/>
      <c r="BQ880" s="8"/>
      <c r="BR880" s="8"/>
      <c r="BS880" s="8"/>
      <c r="BT880" s="8"/>
      <c r="BU880" s="8"/>
      <c r="BV880" s="8"/>
      <c r="BW880" s="8"/>
      <c r="BX880" s="8"/>
      <c r="BY880" s="8"/>
      <c r="BZ880" s="8"/>
      <c r="CA880" s="8"/>
      <c r="CB880" s="8"/>
      <c r="CC880" s="8"/>
      <c r="CD880" s="8"/>
      <c r="CE880" s="8"/>
      <c r="CF880" s="8"/>
    </row>
    <row r="881" spans="1:84" ht="15.75" customHeight="1" x14ac:dyDescent="0.25">
      <c r="A881" s="8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27"/>
      <c r="W881" s="27"/>
      <c r="X881" s="27"/>
      <c r="Y881" s="27"/>
      <c r="Z881" s="27"/>
      <c r="AA881" s="8"/>
      <c r="AB881" s="8"/>
      <c r="AC881" s="8"/>
      <c r="AD881" s="8"/>
      <c r="AE881" s="8"/>
      <c r="AF881" s="8"/>
      <c r="AG881" s="8"/>
      <c r="AH881" s="8"/>
      <c r="AI881" s="8"/>
      <c r="AJ881" s="8"/>
      <c r="AK881" s="8"/>
      <c r="AL881" s="8"/>
      <c r="AM881" s="8"/>
      <c r="AN881" s="8"/>
      <c r="AO881" s="8"/>
      <c r="AP881" s="8"/>
      <c r="AQ881" s="8"/>
      <c r="AR881" s="8"/>
      <c r="AS881" s="8"/>
      <c r="AT881" s="8"/>
      <c r="AU881" s="8"/>
      <c r="AV881" s="8"/>
      <c r="AW881" s="8"/>
      <c r="AX881" s="8"/>
      <c r="AY881" s="8"/>
      <c r="AZ881" s="8"/>
      <c r="BA881" s="8"/>
      <c r="BB881" s="8"/>
      <c r="BC881" s="8"/>
      <c r="BD881" s="8"/>
      <c r="BE881" s="8"/>
      <c r="BF881" s="8"/>
      <c r="BG881" s="8"/>
      <c r="BH881" s="8"/>
      <c r="BI881" s="8"/>
      <c r="BJ881" s="8"/>
      <c r="BK881" s="8"/>
      <c r="BL881" s="8"/>
      <c r="BM881" s="8"/>
      <c r="BN881" s="8"/>
      <c r="BO881" s="8"/>
      <c r="BP881" s="8"/>
      <c r="BQ881" s="8"/>
      <c r="BR881" s="8"/>
      <c r="BS881" s="8"/>
      <c r="BT881" s="8"/>
      <c r="BU881" s="8"/>
      <c r="BV881" s="8"/>
      <c r="BW881" s="8"/>
      <c r="BX881" s="8"/>
      <c r="BY881" s="8"/>
      <c r="BZ881" s="8"/>
      <c r="CA881" s="8"/>
      <c r="CB881" s="8"/>
      <c r="CC881" s="8"/>
      <c r="CD881" s="8"/>
      <c r="CE881" s="8"/>
      <c r="CF881" s="8"/>
    </row>
    <row r="882" spans="1:84" ht="15.75" customHeight="1" x14ac:dyDescent="0.25">
      <c r="A882" s="8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27"/>
      <c r="W882" s="27"/>
      <c r="X882" s="27"/>
      <c r="Y882" s="27"/>
      <c r="Z882" s="27"/>
      <c r="AA882" s="8"/>
      <c r="AB882" s="8"/>
      <c r="AC882" s="8"/>
      <c r="AD882" s="8"/>
      <c r="AE882" s="8"/>
      <c r="AF882" s="8"/>
      <c r="AG882" s="8"/>
      <c r="AH882" s="8"/>
      <c r="AI882" s="8"/>
      <c r="AJ882" s="8"/>
      <c r="AK882" s="8"/>
      <c r="AL882" s="8"/>
      <c r="AM882" s="8"/>
      <c r="AN882" s="8"/>
      <c r="AO882" s="8"/>
      <c r="AP882" s="8"/>
      <c r="AQ882" s="8"/>
      <c r="AR882" s="8"/>
      <c r="AS882" s="8"/>
      <c r="AT882" s="8"/>
      <c r="AU882" s="8"/>
      <c r="AV882" s="8"/>
      <c r="AW882" s="8"/>
      <c r="AX882" s="8"/>
      <c r="AY882" s="8"/>
      <c r="AZ882" s="8"/>
      <c r="BA882" s="8"/>
      <c r="BB882" s="8"/>
      <c r="BC882" s="8"/>
      <c r="BD882" s="8"/>
      <c r="BE882" s="8"/>
      <c r="BF882" s="8"/>
      <c r="BG882" s="8"/>
      <c r="BH882" s="8"/>
      <c r="BI882" s="8"/>
      <c r="BJ882" s="8"/>
      <c r="BK882" s="8"/>
      <c r="BL882" s="8"/>
      <c r="BM882" s="8"/>
      <c r="BN882" s="8"/>
      <c r="BO882" s="8"/>
      <c r="BP882" s="8"/>
      <c r="BQ882" s="8"/>
      <c r="BR882" s="8"/>
      <c r="BS882" s="8"/>
      <c r="BT882" s="8"/>
      <c r="BU882" s="8"/>
      <c r="BV882" s="8"/>
      <c r="BW882" s="8"/>
      <c r="BX882" s="8"/>
      <c r="BY882" s="8"/>
      <c r="BZ882" s="8"/>
      <c r="CA882" s="8"/>
      <c r="CB882" s="8"/>
      <c r="CC882" s="8"/>
      <c r="CD882" s="8"/>
      <c r="CE882" s="8"/>
      <c r="CF882" s="8"/>
    </row>
    <row r="883" spans="1:84" ht="15.75" customHeight="1" x14ac:dyDescent="0.25">
      <c r="A883" s="8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27"/>
      <c r="W883" s="27"/>
      <c r="X883" s="27"/>
      <c r="Y883" s="27"/>
      <c r="Z883" s="27"/>
      <c r="AA883" s="8"/>
      <c r="AB883" s="8"/>
      <c r="AC883" s="8"/>
      <c r="AD883" s="8"/>
      <c r="AE883" s="8"/>
      <c r="AF883" s="8"/>
      <c r="AG883" s="8"/>
      <c r="AH883" s="8"/>
      <c r="AI883" s="8"/>
      <c r="AJ883" s="8"/>
      <c r="AK883" s="8"/>
      <c r="AL883" s="8"/>
      <c r="AM883" s="8"/>
      <c r="AN883" s="8"/>
      <c r="AO883" s="8"/>
      <c r="AP883" s="8"/>
      <c r="AQ883" s="8"/>
      <c r="AR883" s="8"/>
      <c r="AS883" s="8"/>
      <c r="AT883" s="8"/>
      <c r="AU883" s="8"/>
      <c r="AV883" s="8"/>
      <c r="AW883" s="8"/>
      <c r="AX883" s="8"/>
      <c r="AY883" s="8"/>
      <c r="AZ883" s="8"/>
      <c r="BA883" s="8"/>
      <c r="BB883" s="8"/>
      <c r="BC883" s="8"/>
      <c r="BD883" s="8"/>
      <c r="BE883" s="8"/>
      <c r="BF883" s="8"/>
      <c r="BG883" s="8"/>
      <c r="BH883" s="8"/>
      <c r="BI883" s="8"/>
      <c r="BJ883" s="8"/>
      <c r="BK883" s="8"/>
      <c r="BL883" s="8"/>
      <c r="BM883" s="8"/>
      <c r="BN883" s="8"/>
      <c r="BO883" s="8"/>
      <c r="BP883" s="8"/>
      <c r="BQ883" s="8"/>
      <c r="BR883" s="8"/>
      <c r="BS883" s="8"/>
      <c r="BT883" s="8"/>
      <c r="BU883" s="8"/>
      <c r="BV883" s="8"/>
      <c r="BW883" s="8"/>
      <c r="BX883" s="8"/>
      <c r="BY883" s="8"/>
      <c r="BZ883" s="8"/>
      <c r="CA883" s="8"/>
      <c r="CB883" s="8"/>
      <c r="CC883" s="8"/>
      <c r="CD883" s="8"/>
      <c r="CE883" s="8"/>
      <c r="CF883" s="8"/>
    </row>
    <row r="884" spans="1:84" ht="15.75" customHeight="1" x14ac:dyDescent="0.25">
      <c r="A884" s="8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27"/>
      <c r="W884" s="27"/>
      <c r="X884" s="27"/>
      <c r="Y884" s="27"/>
      <c r="Z884" s="27"/>
      <c r="AA884" s="8"/>
      <c r="AB884" s="8"/>
      <c r="AC884" s="8"/>
      <c r="AD884" s="8"/>
      <c r="AE884" s="8"/>
      <c r="AF884" s="8"/>
      <c r="AG884" s="8"/>
      <c r="AH884" s="8"/>
      <c r="AI884" s="8"/>
      <c r="AJ884" s="8"/>
      <c r="AK884" s="8"/>
      <c r="AL884" s="8"/>
      <c r="AM884" s="8"/>
      <c r="AN884" s="8"/>
      <c r="AO884" s="8"/>
      <c r="AP884" s="8"/>
      <c r="AQ884" s="8"/>
      <c r="AR884" s="8"/>
      <c r="AS884" s="8"/>
      <c r="AT884" s="8"/>
      <c r="AU884" s="8"/>
      <c r="AV884" s="8"/>
      <c r="AW884" s="8"/>
      <c r="AX884" s="8"/>
      <c r="AY884" s="8"/>
      <c r="AZ884" s="8"/>
      <c r="BA884" s="8"/>
      <c r="BB884" s="8"/>
      <c r="BC884" s="8"/>
      <c r="BD884" s="8"/>
      <c r="BE884" s="8"/>
      <c r="BF884" s="8"/>
      <c r="BG884" s="8"/>
      <c r="BH884" s="8"/>
      <c r="BI884" s="8"/>
      <c r="BJ884" s="8"/>
      <c r="BK884" s="8"/>
      <c r="BL884" s="8"/>
      <c r="BM884" s="8"/>
      <c r="BN884" s="8"/>
      <c r="BO884" s="8"/>
      <c r="BP884" s="8"/>
      <c r="BQ884" s="8"/>
      <c r="BR884" s="8"/>
      <c r="BS884" s="8"/>
      <c r="BT884" s="8"/>
      <c r="BU884" s="8"/>
      <c r="BV884" s="8"/>
      <c r="BW884" s="8"/>
      <c r="BX884" s="8"/>
      <c r="BY884" s="8"/>
      <c r="BZ884" s="8"/>
      <c r="CA884" s="8"/>
      <c r="CB884" s="8"/>
      <c r="CC884" s="8"/>
      <c r="CD884" s="8"/>
      <c r="CE884" s="8"/>
      <c r="CF884" s="8"/>
    </row>
    <row r="885" spans="1:84" ht="15.75" customHeight="1" x14ac:dyDescent="0.25">
      <c r="A885" s="8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27"/>
      <c r="W885" s="27"/>
      <c r="X885" s="27"/>
      <c r="Y885" s="27"/>
      <c r="Z885" s="27"/>
      <c r="AA885" s="8"/>
      <c r="AB885" s="8"/>
      <c r="AC885" s="8"/>
      <c r="AD885" s="8"/>
      <c r="AE885" s="8"/>
      <c r="AF885" s="8"/>
      <c r="AG885" s="8"/>
      <c r="AH885" s="8"/>
      <c r="AI885" s="8"/>
      <c r="AJ885" s="8"/>
      <c r="AK885" s="8"/>
      <c r="AL885" s="8"/>
      <c r="AM885" s="8"/>
      <c r="AN885" s="8"/>
      <c r="AO885" s="8"/>
      <c r="AP885" s="8"/>
      <c r="AQ885" s="8"/>
      <c r="AR885" s="8"/>
      <c r="AS885" s="8"/>
      <c r="AT885" s="8"/>
      <c r="AU885" s="8"/>
      <c r="AV885" s="8"/>
      <c r="AW885" s="8"/>
      <c r="AX885" s="8"/>
      <c r="AY885" s="8"/>
      <c r="AZ885" s="8"/>
      <c r="BA885" s="8"/>
      <c r="BB885" s="8"/>
      <c r="BC885" s="8"/>
      <c r="BD885" s="8"/>
      <c r="BE885" s="8"/>
      <c r="BF885" s="8"/>
      <c r="BG885" s="8"/>
      <c r="BH885" s="8"/>
      <c r="BI885" s="8"/>
      <c r="BJ885" s="8"/>
      <c r="BK885" s="8"/>
      <c r="BL885" s="8"/>
      <c r="BM885" s="8"/>
      <c r="BN885" s="8"/>
      <c r="BO885" s="8"/>
      <c r="BP885" s="8"/>
      <c r="BQ885" s="8"/>
      <c r="BR885" s="8"/>
      <c r="BS885" s="8"/>
      <c r="BT885" s="8"/>
      <c r="BU885" s="8"/>
      <c r="BV885" s="8"/>
      <c r="BW885" s="8"/>
      <c r="BX885" s="8"/>
      <c r="BY885" s="8"/>
      <c r="BZ885" s="8"/>
      <c r="CA885" s="8"/>
      <c r="CB885" s="8"/>
      <c r="CC885" s="8"/>
      <c r="CD885" s="8"/>
      <c r="CE885" s="8"/>
      <c r="CF885" s="8"/>
    </row>
    <row r="886" spans="1:84" ht="15.75" customHeight="1" x14ac:dyDescent="0.25">
      <c r="A886" s="8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27"/>
      <c r="W886" s="27"/>
      <c r="X886" s="27"/>
      <c r="Y886" s="27"/>
      <c r="Z886" s="27"/>
      <c r="AA886" s="8"/>
      <c r="AB886" s="8"/>
      <c r="AC886" s="8"/>
      <c r="AD886" s="8"/>
      <c r="AE886" s="8"/>
      <c r="AF886" s="8"/>
      <c r="AG886" s="8"/>
      <c r="AH886" s="8"/>
      <c r="AI886" s="8"/>
      <c r="AJ886" s="8"/>
      <c r="AK886" s="8"/>
      <c r="AL886" s="8"/>
      <c r="AM886" s="8"/>
      <c r="AN886" s="8"/>
      <c r="AO886" s="8"/>
      <c r="AP886" s="8"/>
      <c r="AQ886" s="8"/>
      <c r="AR886" s="8"/>
      <c r="AS886" s="8"/>
      <c r="AT886" s="8"/>
      <c r="AU886" s="8"/>
      <c r="AV886" s="8"/>
      <c r="AW886" s="8"/>
      <c r="AX886" s="8"/>
      <c r="AY886" s="8"/>
      <c r="AZ886" s="8"/>
      <c r="BA886" s="8"/>
      <c r="BB886" s="8"/>
      <c r="BC886" s="8"/>
      <c r="BD886" s="8"/>
      <c r="BE886" s="8"/>
      <c r="BF886" s="8"/>
      <c r="BG886" s="8"/>
      <c r="BH886" s="8"/>
      <c r="BI886" s="8"/>
      <c r="BJ886" s="8"/>
      <c r="BK886" s="8"/>
      <c r="BL886" s="8"/>
      <c r="BM886" s="8"/>
      <c r="BN886" s="8"/>
      <c r="BO886" s="8"/>
      <c r="BP886" s="8"/>
      <c r="BQ886" s="8"/>
      <c r="BR886" s="8"/>
      <c r="BS886" s="8"/>
      <c r="BT886" s="8"/>
      <c r="BU886" s="8"/>
      <c r="BV886" s="8"/>
      <c r="BW886" s="8"/>
      <c r="BX886" s="8"/>
      <c r="BY886" s="8"/>
      <c r="BZ886" s="8"/>
      <c r="CA886" s="8"/>
      <c r="CB886" s="8"/>
      <c r="CC886" s="8"/>
      <c r="CD886" s="8"/>
      <c r="CE886" s="8"/>
      <c r="CF886" s="8"/>
    </row>
    <row r="887" spans="1:84" ht="15.75" customHeight="1" x14ac:dyDescent="0.25">
      <c r="A887" s="8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27"/>
      <c r="W887" s="27"/>
      <c r="X887" s="27"/>
      <c r="Y887" s="27"/>
      <c r="Z887" s="27"/>
      <c r="AA887" s="8"/>
      <c r="AB887" s="8"/>
      <c r="AC887" s="8"/>
      <c r="AD887" s="8"/>
      <c r="AE887" s="8"/>
      <c r="AF887" s="8"/>
      <c r="AG887" s="8"/>
      <c r="AH887" s="8"/>
      <c r="AI887" s="8"/>
      <c r="AJ887" s="8"/>
      <c r="AK887" s="8"/>
      <c r="AL887" s="8"/>
      <c r="AM887" s="8"/>
      <c r="AN887" s="8"/>
      <c r="AO887" s="8"/>
      <c r="AP887" s="8"/>
      <c r="AQ887" s="8"/>
      <c r="AR887" s="8"/>
      <c r="AS887" s="8"/>
      <c r="AT887" s="8"/>
      <c r="AU887" s="8"/>
      <c r="AV887" s="8"/>
      <c r="AW887" s="8"/>
      <c r="AX887" s="8"/>
      <c r="AY887" s="8"/>
      <c r="AZ887" s="8"/>
      <c r="BA887" s="8"/>
      <c r="BB887" s="8"/>
      <c r="BC887" s="8"/>
      <c r="BD887" s="8"/>
      <c r="BE887" s="8"/>
      <c r="BF887" s="8"/>
      <c r="BG887" s="8"/>
      <c r="BH887" s="8"/>
      <c r="BI887" s="8"/>
      <c r="BJ887" s="8"/>
      <c r="BK887" s="8"/>
      <c r="BL887" s="8"/>
      <c r="BM887" s="8"/>
      <c r="BN887" s="8"/>
      <c r="BO887" s="8"/>
      <c r="BP887" s="8"/>
      <c r="BQ887" s="8"/>
      <c r="BR887" s="8"/>
      <c r="BS887" s="8"/>
      <c r="BT887" s="8"/>
      <c r="BU887" s="8"/>
      <c r="BV887" s="8"/>
      <c r="BW887" s="8"/>
      <c r="BX887" s="8"/>
      <c r="BY887" s="8"/>
      <c r="BZ887" s="8"/>
      <c r="CA887" s="8"/>
      <c r="CB887" s="8"/>
      <c r="CC887" s="8"/>
      <c r="CD887" s="8"/>
      <c r="CE887" s="8"/>
      <c r="CF887" s="8"/>
    </row>
    <row r="888" spans="1:84" ht="15.75" customHeight="1" x14ac:dyDescent="0.25">
      <c r="A888" s="8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27"/>
      <c r="W888" s="27"/>
      <c r="X888" s="27"/>
      <c r="Y888" s="27"/>
      <c r="Z888" s="27"/>
      <c r="AA888" s="8"/>
      <c r="AB888" s="8"/>
      <c r="AC888" s="8"/>
      <c r="AD888" s="8"/>
      <c r="AE888" s="8"/>
      <c r="AF888" s="8"/>
      <c r="AG888" s="8"/>
      <c r="AH888" s="8"/>
      <c r="AI888" s="8"/>
      <c r="AJ888" s="8"/>
      <c r="AK888" s="8"/>
      <c r="AL888" s="8"/>
      <c r="AM888" s="8"/>
      <c r="AN888" s="8"/>
      <c r="AO888" s="8"/>
      <c r="AP888" s="8"/>
      <c r="AQ888" s="8"/>
      <c r="AR888" s="8"/>
      <c r="AS888" s="8"/>
      <c r="AT888" s="8"/>
      <c r="AU888" s="8"/>
      <c r="AV888" s="8"/>
      <c r="AW888" s="8"/>
      <c r="AX888" s="8"/>
      <c r="AY888" s="8"/>
      <c r="AZ888" s="8"/>
      <c r="BA888" s="8"/>
      <c r="BB888" s="8"/>
      <c r="BC888" s="8"/>
      <c r="BD888" s="8"/>
      <c r="BE888" s="8"/>
      <c r="BF888" s="8"/>
      <c r="BG888" s="8"/>
      <c r="BH888" s="8"/>
      <c r="BI888" s="8"/>
      <c r="BJ888" s="8"/>
      <c r="BK888" s="8"/>
      <c r="BL888" s="8"/>
      <c r="BM888" s="8"/>
      <c r="BN888" s="8"/>
      <c r="BO888" s="8"/>
      <c r="BP888" s="8"/>
      <c r="BQ888" s="8"/>
      <c r="BR888" s="8"/>
      <c r="BS888" s="8"/>
      <c r="BT888" s="8"/>
      <c r="BU888" s="8"/>
      <c r="BV888" s="8"/>
      <c r="BW888" s="8"/>
      <c r="BX888" s="8"/>
      <c r="BY888" s="8"/>
      <c r="BZ888" s="8"/>
      <c r="CA888" s="8"/>
      <c r="CB888" s="8"/>
      <c r="CC888" s="8"/>
      <c r="CD888" s="8"/>
      <c r="CE888" s="8"/>
      <c r="CF888" s="8"/>
    </row>
    <row r="889" spans="1:84" ht="15.75" customHeight="1" x14ac:dyDescent="0.25">
      <c r="A889" s="8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27"/>
      <c r="W889" s="27"/>
      <c r="X889" s="27"/>
      <c r="Y889" s="27"/>
      <c r="Z889" s="27"/>
      <c r="AA889" s="8"/>
      <c r="AB889" s="8"/>
      <c r="AC889" s="8"/>
      <c r="AD889" s="8"/>
      <c r="AE889" s="8"/>
      <c r="AF889" s="8"/>
      <c r="AG889" s="8"/>
      <c r="AH889" s="8"/>
      <c r="AI889" s="8"/>
      <c r="AJ889" s="8"/>
      <c r="AK889" s="8"/>
      <c r="AL889" s="8"/>
      <c r="AM889" s="8"/>
      <c r="AN889" s="8"/>
      <c r="AO889" s="8"/>
      <c r="AP889" s="8"/>
      <c r="AQ889" s="8"/>
      <c r="AR889" s="8"/>
      <c r="AS889" s="8"/>
      <c r="AT889" s="8"/>
      <c r="AU889" s="8"/>
      <c r="AV889" s="8"/>
      <c r="AW889" s="8"/>
      <c r="AX889" s="8"/>
      <c r="AY889" s="8"/>
      <c r="AZ889" s="8"/>
      <c r="BA889" s="8"/>
      <c r="BB889" s="8"/>
      <c r="BC889" s="8"/>
      <c r="BD889" s="8"/>
      <c r="BE889" s="8"/>
      <c r="BF889" s="8"/>
      <c r="BG889" s="8"/>
      <c r="BH889" s="8"/>
      <c r="BI889" s="8"/>
      <c r="BJ889" s="8"/>
      <c r="BK889" s="8"/>
      <c r="BL889" s="8"/>
      <c r="BM889" s="8"/>
      <c r="BN889" s="8"/>
      <c r="BO889" s="8"/>
      <c r="BP889" s="8"/>
      <c r="BQ889" s="8"/>
      <c r="BR889" s="8"/>
      <c r="BS889" s="8"/>
      <c r="BT889" s="8"/>
      <c r="BU889" s="8"/>
      <c r="BV889" s="8"/>
      <c r="BW889" s="8"/>
      <c r="BX889" s="8"/>
      <c r="BY889" s="8"/>
      <c r="BZ889" s="8"/>
      <c r="CA889" s="8"/>
      <c r="CB889" s="8"/>
      <c r="CC889" s="8"/>
      <c r="CD889" s="8"/>
      <c r="CE889" s="8"/>
      <c r="CF889" s="8"/>
    </row>
    <row r="890" spans="1:84" ht="15.75" customHeight="1" x14ac:dyDescent="0.25">
      <c r="A890" s="8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27"/>
      <c r="W890" s="27"/>
      <c r="X890" s="27"/>
      <c r="Y890" s="27"/>
      <c r="Z890" s="27"/>
      <c r="AA890" s="8"/>
      <c r="AB890" s="8"/>
      <c r="AC890" s="8"/>
      <c r="AD890" s="8"/>
      <c r="AE890" s="8"/>
      <c r="AF890" s="8"/>
      <c r="AG890" s="8"/>
      <c r="AH890" s="8"/>
      <c r="AI890" s="8"/>
      <c r="AJ890" s="8"/>
      <c r="AK890" s="8"/>
      <c r="AL890" s="8"/>
      <c r="AM890" s="8"/>
      <c r="AN890" s="8"/>
      <c r="AO890" s="8"/>
      <c r="AP890" s="8"/>
      <c r="AQ890" s="8"/>
      <c r="AR890" s="8"/>
      <c r="AS890" s="8"/>
      <c r="AT890" s="8"/>
      <c r="AU890" s="8"/>
      <c r="AV890" s="8"/>
      <c r="AW890" s="8"/>
      <c r="AX890" s="8"/>
      <c r="AY890" s="8"/>
      <c r="AZ890" s="8"/>
      <c r="BA890" s="8"/>
      <c r="BB890" s="8"/>
      <c r="BC890" s="8"/>
      <c r="BD890" s="8"/>
      <c r="BE890" s="8"/>
      <c r="BF890" s="8"/>
      <c r="BG890" s="8"/>
      <c r="BH890" s="8"/>
      <c r="BI890" s="8"/>
      <c r="BJ890" s="8"/>
      <c r="BK890" s="8"/>
      <c r="BL890" s="8"/>
      <c r="BM890" s="8"/>
      <c r="BN890" s="8"/>
      <c r="BO890" s="8"/>
      <c r="BP890" s="8"/>
      <c r="BQ890" s="8"/>
      <c r="BR890" s="8"/>
      <c r="BS890" s="8"/>
      <c r="BT890" s="8"/>
      <c r="BU890" s="8"/>
      <c r="BV890" s="8"/>
      <c r="BW890" s="8"/>
      <c r="BX890" s="8"/>
      <c r="BY890" s="8"/>
      <c r="BZ890" s="8"/>
      <c r="CA890" s="8"/>
      <c r="CB890" s="8"/>
      <c r="CC890" s="8"/>
      <c r="CD890" s="8"/>
      <c r="CE890" s="8"/>
      <c r="CF890" s="8"/>
    </row>
    <row r="891" spans="1:84" ht="15.75" customHeight="1" x14ac:dyDescent="0.25">
      <c r="A891" s="8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27"/>
      <c r="W891" s="27"/>
      <c r="X891" s="27"/>
      <c r="Y891" s="27"/>
      <c r="Z891" s="27"/>
      <c r="AA891" s="8"/>
      <c r="AB891" s="8"/>
      <c r="AC891" s="8"/>
      <c r="AD891" s="8"/>
      <c r="AE891" s="8"/>
      <c r="AF891" s="8"/>
      <c r="AG891" s="8"/>
      <c r="AH891" s="8"/>
      <c r="AI891" s="8"/>
      <c r="AJ891" s="8"/>
      <c r="AK891" s="8"/>
      <c r="AL891" s="8"/>
      <c r="AM891" s="8"/>
      <c r="AN891" s="8"/>
      <c r="AO891" s="8"/>
      <c r="AP891" s="8"/>
      <c r="AQ891" s="8"/>
      <c r="AR891" s="8"/>
      <c r="AS891" s="8"/>
      <c r="AT891" s="8"/>
      <c r="AU891" s="8"/>
      <c r="AV891" s="8"/>
      <c r="AW891" s="8"/>
      <c r="AX891" s="8"/>
      <c r="AY891" s="8"/>
      <c r="AZ891" s="8"/>
      <c r="BA891" s="8"/>
      <c r="BB891" s="8"/>
      <c r="BC891" s="8"/>
      <c r="BD891" s="8"/>
      <c r="BE891" s="8"/>
      <c r="BF891" s="8"/>
      <c r="BG891" s="8"/>
      <c r="BH891" s="8"/>
      <c r="BI891" s="8"/>
      <c r="BJ891" s="8"/>
      <c r="BK891" s="8"/>
      <c r="BL891" s="8"/>
      <c r="BM891" s="8"/>
      <c r="BN891" s="8"/>
      <c r="BO891" s="8"/>
      <c r="BP891" s="8"/>
      <c r="BQ891" s="8"/>
      <c r="BR891" s="8"/>
      <c r="BS891" s="8"/>
      <c r="BT891" s="8"/>
      <c r="BU891" s="8"/>
      <c r="BV891" s="8"/>
      <c r="BW891" s="8"/>
      <c r="BX891" s="8"/>
      <c r="BY891" s="8"/>
      <c r="BZ891" s="8"/>
      <c r="CA891" s="8"/>
      <c r="CB891" s="8"/>
      <c r="CC891" s="8"/>
      <c r="CD891" s="8"/>
      <c r="CE891" s="8"/>
      <c r="CF891" s="8"/>
    </row>
    <row r="892" spans="1:84" ht="15.75" customHeight="1" x14ac:dyDescent="0.25">
      <c r="A892" s="8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27"/>
      <c r="W892" s="27"/>
      <c r="X892" s="27"/>
      <c r="Y892" s="27"/>
      <c r="Z892" s="27"/>
      <c r="AA892" s="8"/>
      <c r="AB892" s="8"/>
      <c r="AC892" s="8"/>
      <c r="AD892" s="8"/>
      <c r="AE892" s="8"/>
      <c r="AF892" s="8"/>
      <c r="AG892" s="8"/>
      <c r="AH892" s="8"/>
      <c r="AI892" s="8"/>
      <c r="AJ892" s="8"/>
      <c r="AK892" s="8"/>
      <c r="AL892" s="8"/>
      <c r="AM892" s="8"/>
      <c r="AN892" s="8"/>
      <c r="AO892" s="8"/>
      <c r="AP892" s="8"/>
      <c r="AQ892" s="8"/>
      <c r="AR892" s="8"/>
      <c r="AS892" s="8"/>
      <c r="AT892" s="8"/>
      <c r="AU892" s="8"/>
      <c r="AV892" s="8"/>
      <c r="AW892" s="8"/>
      <c r="AX892" s="8"/>
      <c r="AY892" s="8"/>
      <c r="AZ892" s="8"/>
      <c r="BA892" s="8"/>
      <c r="BB892" s="8"/>
      <c r="BC892" s="8"/>
      <c r="BD892" s="8"/>
      <c r="BE892" s="8"/>
      <c r="BF892" s="8"/>
      <c r="BG892" s="8"/>
      <c r="BH892" s="8"/>
      <c r="BI892" s="8"/>
      <c r="BJ892" s="8"/>
      <c r="BK892" s="8"/>
      <c r="BL892" s="8"/>
      <c r="BM892" s="8"/>
      <c r="BN892" s="8"/>
      <c r="BO892" s="8"/>
      <c r="BP892" s="8"/>
      <c r="BQ892" s="8"/>
      <c r="BR892" s="8"/>
      <c r="BS892" s="8"/>
      <c r="BT892" s="8"/>
      <c r="BU892" s="8"/>
      <c r="BV892" s="8"/>
      <c r="BW892" s="8"/>
      <c r="BX892" s="8"/>
      <c r="BY892" s="8"/>
      <c r="BZ892" s="8"/>
      <c r="CA892" s="8"/>
      <c r="CB892" s="8"/>
      <c r="CC892" s="8"/>
      <c r="CD892" s="8"/>
      <c r="CE892" s="8"/>
      <c r="CF892" s="8"/>
    </row>
    <row r="893" spans="1:84" ht="15.75" customHeight="1" x14ac:dyDescent="0.25">
      <c r="A893" s="8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27"/>
      <c r="W893" s="27"/>
      <c r="X893" s="27"/>
      <c r="Y893" s="27"/>
      <c r="Z893" s="27"/>
      <c r="AA893" s="8"/>
      <c r="AB893" s="8"/>
      <c r="AC893" s="8"/>
      <c r="AD893" s="8"/>
      <c r="AE893" s="8"/>
      <c r="AF893" s="8"/>
      <c r="AG893" s="8"/>
      <c r="AH893" s="8"/>
      <c r="AI893" s="8"/>
      <c r="AJ893" s="8"/>
      <c r="AK893" s="8"/>
      <c r="AL893" s="8"/>
      <c r="AM893" s="8"/>
      <c r="AN893" s="8"/>
      <c r="AO893" s="8"/>
      <c r="AP893" s="8"/>
      <c r="AQ893" s="8"/>
      <c r="AR893" s="8"/>
      <c r="AS893" s="8"/>
      <c r="AT893" s="8"/>
      <c r="AU893" s="8"/>
      <c r="AV893" s="8"/>
      <c r="AW893" s="8"/>
      <c r="AX893" s="8"/>
      <c r="AY893" s="8"/>
      <c r="AZ893" s="8"/>
      <c r="BA893" s="8"/>
      <c r="BB893" s="8"/>
      <c r="BC893" s="8"/>
      <c r="BD893" s="8"/>
      <c r="BE893" s="8"/>
      <c r="BF893" s="8"/>
      <c r="BG893" s="8"/>
      <c r="BH893" s="8"/>
      <c r="BI893" s="8"/>
      <c r="BJ893" s="8"/>
      <c r="BK893" s="8"/>
      <c r="BL893" s="8"/>
      <c r="BM893" s="8"/>
      <c r="BN893" s="8"/>
      <c r="BO893" s="8"/>
      <c r="BP893" s="8"/>
      <c r="BQ893" s="8"/>
      <c r="BR893" s="8"/>
      <c r="BS893" s="8"/>
      <c r="BT893" s="8"/>
      <c r="BU893" s="8"/>
      <c r="BV893" s="8"/>
      <c r="BW893" s="8"/>
      <c r="BX893" s="8"/>
      <c r="BY893" s="8"/>
      <c r="BZ893" s="8"/>
      <c r="CA893" s="8"/>
      <c r="CB893" s="8"/>
      <c r="CC893" s="8"/>
      <c r="CD893" s="8"/>
      <c r="CE893" s="8"/>
      <c r="CF893" s="8"/>
    </row>
    <row r="894" spans="1:84" ht="15.75" customHeight="1" x14ac:dyDescent="0.25">
      <c r="A894" s="8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27"/>
      <c r="W894" s="27"/>
      <c r="X894" s="27"/>
      <c r="Y894" s="27"/>
      <c r="Z894" s="27"/>
      <c r="AA894" s="8"/>
      <c r="AB894" s="8"/>
      <c r="AC894" s="8"/>
      <c r="AD894" s="8"/>
      <c r="AE894" s="8"/>
      <c r="AF894" s="8"/>
      <c r="AG894" s="8"/>
      <c r="AH894" s="8"/>
      <c r="AI894" s="8"/>
      <c r="AJ894" s="8"/>
      <c r="AK894" s="8"/>
      <c r="AL894" s="8"/>
      <c r="AM894" s="8"/>
      <c r="AN894" s="8"/>
      <c r="AO894" s="8"/>
      <c r="AP894" s="8"/>
      <c r="AQ894" s="8"/>
      <c r="AR894" s="8"/>
      <c r="AS894" s="8"/>
      <c r="AT894" s="8"/>
      <c r="AU894" s="8"/>
      <c r="AV894" s="8"/>
      <c r="AW894" s="8"/>
      <c r="AX894" s="8"/>
      <c r="AY894" s="8"/>
      <c r="AZ894" s="8"/>
      <c r="BA894" s="8"/>
      <c r="BB894" s="8"/>
      <c r="BC894" s="8"/>
      <c r="BD894" s="8"/>
      <c r="BE894" s="8"/>
      <c r="BF894" s="8"/>
      <c r="BG894" s="8"/>
      <c r="BH894" s="8"/>
      <c r="BI894" s="8"/>
      <c r="BJ894" s="8"/>
      <c r="BK894" s="8"/>
      <c r="BL894" s="8"/>
      <c r="BM894" s="8"/>
      <c r="BN894" s="8"/>
      <c r="BO894" s="8"/>
      <c r="BP894" s="8"/>
      <c r="BQ894" s="8"/>
      <c r="BR894" s="8"/>
      <c r="BS894" s="8"/>
      <c r="BT894" s="8"/>
      <c r="BU894" s="8"/>
      <c r="BV894" s="8"/>
      <c r="BW894" s="8"/>
      <c r="BX894" s="8"/>
      <c r="BY894" s="8"/>
      <c r="BZ894" s="8"/>
      <c r="CA894" s="8"/>
      <c r="CB894" s="8"/>
      <c r="CC894" s="8"/>
      <c r="CD894" s="8"/>
      <c r="CE894" s="8"/>
      <c r="CF894" s="8"/>
    </row>
    <row r="895" spans="1:84" ht="15.75" customHeight="1" x14ac:dyDescent="0.25">
      <c r="A895" s="8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27"/>
      <c r="W895" s="27"/>
      <c r="X895" s="27"/>
      <c r="Y895" s="27"/>
      <c r="Z895" s="27"/>
      <c r="AA895" s="8"/>
      <c r="AB895" s="8"/>
      <c r="AC895" s="8"/>
      <c r="AD895" s="8"/>
      <c r="AE895" s="8"/>
      <c r="AF895" s="8"/>
      <c r="AG895" s="8"/>
      <c r="AH895" s="8"/>
      <c r="AI895" s="8"/>
      <c r="AJ895" s="8"/>
      <c r="AK895" s="8"/>
      <c r="AL895" s="8"/>
      <c r="AM895" s="8"/>
      <c r="AN895" s="8"/>
      <c r="AO895" s="8"/>
      <c r="AP895" s="8"/>
      <c r="AQ895" s="8"/>
      <c r="AR895" s="8"/>
      <c r="AS895" s="8"/>
      <c r="AT895" s="8"/>
      <c r="AU895" s="8"/>
      <c r="AV895" s="8"/>
      <c r="AW895" s="8"/>
      <c r="AX895" s="8"/>
      <c r="AY895" s="8"/>
      <c r="AZ895" s="8"/>
      <c r="BA895" s="8"/>
      <c r="BB895" s="8"/>
      <c r="BC895" s="8"/>
      <c r="BD895" s="8"/>
      <c r="BE895" s="8"/>
      <c r="BF895" s="8"/>
      <c r="BG895" s="8"/>
      <c r="BH895" s="8"/>
      <c r="BI895" s="8"/>
      <c r="BJ895" s="8"/>
      <c r="BK895" s="8"/>
      <c r="BL895" s="8"/>
      <c r="BM895" s="8"/>
      <c r="BN895" s="8"/>
      <c r="BO895" s="8"/>
      <c r="BP895" s="8"/>
      <c r="BQ895" s="8"/>
      <c r="BR895" s="8"/>
      <c r="BS895" s="8"/>
      <c r="BT895" s="8"/>
      <c r="BU895" s="8"/>
      <c r="BV895" s="8"/>
      <c r="BW895" s="8"/>
      <c r="BX895" s="8"/>
      <c r="BY895" s="8"/>
      <c r="BZ895" s="8"/>
      <c r="CA895" s="8"/>
      <c r="CB895" s="8"/>
      <c r="CC895" s="8"/>
      <c r="CD895" s="8"/>
      <c r="CE895" s="8"/>
      <c r="CF895" s="8"/>
    </row>
    <row r="896" spans="1:84" ht="15.75" customHeight="1" x14ac:dyDescent="0.25">
      <c r="A896" s="8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27"/>
      <c r="W896" s="27"/>
      <c r="X896" s="27"/>
      <c r="Y896" s="27"/>
      <c r="Z896" s="27"/>
      <c r="AA896" s="8"/>
      <c r="AB896" s="8"/>
      <c r="AC896" s="8"/>
      <c r="AD896" s="8"/>
      <c r="AE896" s="8"/>
      <c r="AF896" s="8"/>
      <c r="AG896" s="8"/>
      <c r="AH896" s="8"/>
      <c r="AI896" s="8"/>
      <c r="AJ896" s="8"/>
      <c r="AK896" s="8"/>
      <c r="AL896" s="8"/>
      <c r="AM896" s="8"/>
      <c r="AN896" s="8"/>
      <c r="AO896" s="8"/>
      <c r="AP896" s="8"/>
      <c r="AQ896" s="8"/>
      <c r="AR896" s="8"/>
      <c r="AS896" s="8"/>
      <c r="AT896" s="8"/>
      <c r="AU896" s="8"/>
      <c r="AV896" s="8"/>
      <c r="AW896" s="8"/>
      <c r="AX896" s="8"/>
      <c r="AY896" s="8"/>
      <c r="AZ896" s="8"/>
      <c r="BA896" s="8"/>
      <c r="BB896" s="8"/>
      <c r="BC896" s="8"/>
      <c r="BD896" s="8"/>
      <c r="BE896" s="8"/>
      <c r="BF896" s="8"/>
      <c r="BG896" s="8"/>
      <c r="BH896" s="8"/>
      <c r="BI896" s="8"/>
      <c r="BJ896" s="8"/>
      <c r="BK896" s="8"/>
      <c r="BL896" s="8"/>
      <c r="BM896" s="8"/>
      <c r="BN896" s="8"/>
      <c r="BO896" s="8"/>
      <c r="BP896" s="8"/>
      <c r="BQ896" s="8"/>
      <c r="BR896" s="8"/>
      <c r="BS896" s="8"/>
      <c r="BT896" s="8"/>
      <c r="BU896" s="8"/>
      <c r="BV896" s="8"/>
      <c r="BW896" s="8"/>
      <c r="BX896" s="8"/>
      <c r="BY896" s="8"/>
      <c r="BZ896" s="8"/>
      <c r="CA896" s="8"/>
      <c r="CB896" s="8"/>
      <c r="CC896" s="8"/>
      <c r="CD896" s="8"/>
      <c r="CE896" s="8"/>
      <c r="CF896" s="8"/>
    </row>
    <row r="897" spans="1:84" ht="15.75" customHeight="1" x14ac:dyDescent="0.25">
      <c r="A897" s="8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27"/>
      <c r="W897" s="27"/>
      <c r="X897" s="27"/>
      <c r="Y897" s="27"/>
      <c r="Z897" s="27"/>
      <c r="AA897" s="8"/>
      <c r="AB897" s="8"/>
      <c r="AC897" s="8"/>
      <c r="AD897" s="8"/>
      <c r="AE897" s="8"/>
      <c r="AF897" s="8"/>
      <c r="AG897" s="8"/>
      <c r="AH897" s="8"/>
      <c r="AI897" s="8"/>
      <c r="AJ897" s="8"/>
      <c r="AK897" s="8"/>
      <c r="AL897" s="8"/>
      <c r="AM897" s="8"/>
      <c r="AN897" s="8"/>
      <c r="AO897" s="8"/>
      <c r="AP897" s="8"/>
      <c r="AQ897" s="8"/>
      <c r="AR897" s="8"/>
      <c r="AS897" s="8"/>
      <c r="AT897" s="8"/>
      <c r="AU897" s="8"/>
      <c r="AV897" s="8"/>
      <c r="AW897" s="8"/>
      <c r="AX897" s="8"/>
      <c r="AY897" s="8"/>
      <c r="AZ897" s="8"/>
      <c r="BA897" s="8"/>
      <c r="BB897" s="8"/>
      <c r="BC897" s="8"/>
      <c r="BD897" s="8"/>
      <c r="BE897" s="8"/>
      <c r="BF897" s="8"/>
      <c r="BG897" s="8"/>
      <c r="BH897" s="8"/>
      <c r="BI897" s="8"/>
      <c r="BJ897" s="8"/>
      <c r="BK897" s="8"/>
      <c r="BL897" s="8"/>
      <c r="BM897" s="8"/>
      <c r="BN897" s="8"/>
      <c r="BO897" s="8"/>
      <c r="BP897" s="8"/>
      <c r="BQ897" s="8"/>
      <c r="BR897" s="8"/>
      <c r="BS897" s="8"/>
      <c r="BT897" s="8"/>
      <c r="BU897" s="8"/>
      <c r="BV897" s="8"/>
      <c r="BW897" s="8"/>
      <c r="BX897" s="8"/>
      <c r="BY897" s="8"/>
      <c r="BZ897" s="8"/>
      <c r="CA897" s="8"/>
      <c r="CB897" s="8"/>
      <c r="CC897" s="8"/>
      <c r="CD897" s="8"/>
      <c r="CE897" s="8"/>
      <c r="CF897" s="8"/>
    </row>
    <row r="898" spans="1:84" ht="15.75" customHeight="1" x14ac:dyDescent="0.25">
      <c r="A898" s="8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27"/>
      <c r="W898" s="27"/>
      <c r="X898" s="27"/>
      <c r="Y898" s="27"/>
      <c r="Z898" s="27"/>
      <c r="AA898" s="8"/>
      <c r="AB898" s="8"/>
      <c r="AC898" s="8"/>
      <c r="AD898" s="8"/>
      <c r="AE898" s="8"/>
      <c r="AF898" s="8"/>
      <c r="AG898" s="8"/>
      <c r="AH898" s="8"/>
      <c r="AI898" s="8"/>
      <c r="AJ898" s="8"/>
      <c r="AK898" s="8"/>
      <c r="AL898" s="8"/>
      <c r="AM898" s="8"/>
      <c r="AN898" s="8"/>
      <c r="AO898" s="8"/>
      <c r="AP898" s="8"/>
      <c r="AQ898" s="8"/>
      <c r="AR898" s="8"/>
      <c r="AS898" s="8"/>
      <c r="AT898" s="8"/>
      <c r="AU898" s="8"/>
      <c r="AV898" s="8"/>
      <c r="AW898" s="8"/>
      <c r="AX898" s="8"/>
      <c r="AY898" s="8"/>
      <c r="AZ898" s="8"/>
      <c r="BA898" s="8"/>
      <c r="BB898" s="8"/>
      <c r="BC898" s="8"/>
      <c r="BD898" s="8"/>
      <c r="BE898" s="8"/>
      <c r="BF898" s="8"/>
      <c r="BG898" s="8"/>
      <c r="BH898" s="8"/>
      <c r="BI898" s="8"/>
      <c r="BJ898" s="8"/>
      <c r="BK898" s="8"/>
      <c r="BL898" s="8"/>
      <c r="BM898" s="8"/>
      <c r="BN898" s="8"/>
      <c r="BO898" s="8"/>
      <c r="BP898" s="8"/>
      <c r="BQ898" s="8"/>
      <c r="BR898" s="8"/>
      <c r="BS898" s="8"/>
      <c r="BT898" s="8"/>
      <c r="BU898" s="8"/>
      <c r="BV898" s="8"/>
      <c r="BW898" s="8"/>
      <c r="BX898" s="8"/>
      <c r="BY898" s="8"/>
      <c r="BZ898" s="8"/>
      <c r="CA898" s="8"/>
      <c r="CB898" s="8"/>
      <c r="CC898" s="8"/>
      <c r="CD898" s="8"/>
      <c r="CE898" s="8"/>
      <c r="CF898" s="8"/>
    </row>
    <row r="899" spans="1:84" ht="15.75" customHeight="1" x14ac:dyDescent="0.25">
      <c r="A899" s="8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27"/>
      <c r="W899" s="27"/>
      <c r="X899" s="27"/>
      <c r="Y899" s="27"/>
      <c r="Z899" s="27"/>
      <c r="AA899" s="8"/>
      <c r="AB899" s="8"/>
      <c r="AC899" s="8"/>
      <c r="AD899" s="8"/>
      <c r="AE899" s="8"/>
      <c r="AF899" s="8"/>
      <c r="AG899" s="8"/>
      <c r="AH899" s="8"/>
      <c r="AI899" s="8"/>
      <c r="AJ899" s="8"/>
      <c r="AK899" s="8"/>
      <c r="AL899" s="8"/>
      <c r="AM899" s="8"/>
      <c r="AN899" s="8"/>
      <c r="AO899" s="8"/>
      <c r="AP899" s="8"/>
      <c r="AQ899" s="8"/>
      <c r="AR899" s="8"/>
      <c r="AS899" s="8"/>
      <c r="AT899" s="8"/>
      <c r="AU899" s="8"/>
      <c r="AV899" s="8"/>
      <c r="AW899" s="8"/>
      <c r="AX899" s="8"/>
      <c r="AY899" s="8"/>
      <c r="AZ899" s="8"/>
      <c r="BA899" s="8"/>
      <c r="BB899" s="8"/>
      <c r="BC899" s="8"/>
      <c r="BD899" s="8"/>
      <c r="BE899" s="8"/>
      <c r="BF899" s="8"/>
      <c r="BG899" s="8"/>
      <c r="BH899" s="8"/>
      <c r="BI899" s="8"/>
      <c r="BJ899" s="8"/>
      <c r="BK899" s="8"/>
      <c r="BL899" s="8"/>
      <c r="BM899" s="8"/>
      <c r="BN899" s="8"/>
      <c r="BO899" s="8"/>
      <c r="BP899" s="8"/>
      <c r="BQ899" s="8"/>
      <c r="BR899" s="8"/>
      <c r="BS899" s="8"/>
      <c r="BT899" s="8"/>
      <c r="BU899" s="8"/>
      <c r="BV899" s="8"/>
      <c r="BW899" s="8"/>
      <c r="BX899" s="8"/>
      <c r="BY899" s="8"/>
      <c r="BZ899" s="8"/>
      <c r="CA899" s="8"/>
      <c r="CB899" s="8"/>
      <c r="CC899" s="8"/>
      <c r="CD899" s="8"/>
      <c r="CE899" s="8"/>
      <c r="CF899" s="8"/>
    </row>
    <row r="900" spans="1:84" ht="15.75" customHeight="1" x14ac:dyDescent="0.25">
      <c r="A900" s="8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27"/>
      <c r="W900" s="27"/>
      <c r="X900" s="27"/>
      <c r="Y900" s="27"/>
      <c r="Z900" s="27"/>
      <c r="AA900" s="8"/>
      <c r="AB900" s="8"/>
      <c r="AC900" s="8"/>
      <c r="AD900" s="8"/>
      <c r="AE900" s="8"/>
      <c r="AF900" s="8"/>
      <c r="AG900" s="8"/>
      <c r="AH900" s="8"/>
      <c r="AI900" s="8"/>
      <c r="AJ900" s="8"/>
      <c r="AK900" s="8"/>
      <c r="AL900" s="8"/>
      <c r="AM900" s="8"/>
      <c r="AN900" s="8"/>
      <c r="AO900" s="8"/>
      <c r="AP900" s="8"/>
      <c r="AQ900" s="8"/>
      <c r="AR900" s="8"/>
      <c r="AS900" s="8"/>
      <c r="AT900" s="8"/>
      <c r="AU900" s="8"/>
      <c r="AV900" s="8"/>
      <c r="AW900" s="8"/>
      <c r="AX900" s="8"/>
      <c r="AY900" s="8"/>
      <c r="AZ900" s="8"/>
      <c r="BA900" s="8"/>
      <c r="BB900" s="8"/>
      <c r="BC900" s="8"/>
      <c r="BD900" s="8"/>
      <c r="BE900" s="8"/>
      <c r="BF900" s="8"/>
      <c r="BG900" s="8"/>
      <c r="BH900" s="8"/>
      <c r="BI900" s="8"/>
      <c r="BJ900" s="8"/>
      <c r="BK900" s="8"/>
      <c r="BL900" s="8"/>
      <c r="BM900" s="8"/>
      <c r="BN900" s="8"/>
      <c r="BO900" s="8"/>
      <c r="BP900" s="8"/>
      <c r="BQ900" s="8"/>
      <c r="BR900" s="8"/>
      <c r="BS900" s="8"/>
      <c r="BT900" s="8"/>
      <c r="BU900" s="8"/>
      <c r="BV900" s="8"/>
      <c r="BW900" s="8"/>
      <c r="BX900" s="8"/>
      <c r="BY900" s="8"/>
      <c r="BZ900" s="8"/>
      <c r="CA900" s="8"/>
      <c r="CB900" s="8"/>
      <c r="CC900" s="8"/>
      <c r="CD900" s="8"/>
      <c r="CE900" s="8"/>
      <c r="CF900" s="8"/>
    </row>
    <row r="901" spans="1:84" ht="15.75" customHeight="1" x14ac:dyDescent="0.25">
      <c r="A901" s="8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27"/>
      <c r="W901" s="27"/>
      <c r="X901" s="27"/>
      <c r="Y901" s="27"/>
      <c r="Z901" s="27"/>
      <c r="AA901" s="8"/>
      <c r="AB901" s="8"/>
      <c r="AC901" s="8"/>
      <c r="AD901" s="8"/>
      <c r="AE901" s="8"/>
      <c r="AF901" s="8"/>
      <c r="AG901" s="8"/>
      <c r="AH901" s="8"/>
      <c r="AI901" s="8"/>
      <c r="AJ901" s="8"/>
      <c r="AK901" s="8"/>
      <c r="AL901" s="8"/>
      <c r="AM901" s="8"/>
      <c r="AN901" s="8"/>
      <c r="AO901" s="8"/>
      <c r="AP901" s="8"/>
      <c r="AQ901" s="8"/>
      <c r="AR901" s="8"/>
      <c r="AS901" s="8"/>
      <c r="AT901" s="8"/>
      <c r="AU901" s="8"/>
      <c r="AV901" s="8"/>
      <c r="AW901" s="8"/>
      <c r="AX901" s="8"/>
      <c r="AY901" s="8"/>
      <c r="AZ901" s="8"/>
      <c r="BA901" s="8"/>
      <c r="BB901" s="8"/>
      <c r="BC901" s="8"/>
      <c r="BD901" s="8"/>
      <c r="BE901" s="8"/>
      <c r="BF901" s="8"/>
      <c r="BG901" s="8"/>
      <c r="BH901" s="8"/>
      <c r="BI901" s="8"/>
      <c r="BJ901" s="8"/>
      <c r="BK901" s="8"/>
      <c r="BL901" s="8"/>
      <c r="BM901" s="8"/>
      <c r="BN901" s="8"/>
      <c r="BO901" s="8"/>
      <c r="BP901" s="8"/>
      <c r="BQ901" s="8"/>
      <c r="BR901" s="8"/>
      <c r="BS901" s="8"/>
      <c r="BT901" s="8"/>
      <c r="BU901" s="8"/>
      <c r="BV901" s="8"/>
      <c r="BW901" s="8"/>
      <c r="BX901" s="8"/>
      <c r="BY901" s="8"/>
      <c r="BZ901" s="8"/>
      <c r="CA901" s="8"/>
      <c r="CB901" s="8"/>
      <c r="CC901" s="8"/>
      <c r="CD901" s="8"/>
      <c r="CE901" s="8"/>
      <c r="CF901" s="8"/>
    </row>
    <row r="902" spans="1:84" ht="15.75" customHeight="1" x14ac:dyDescent="0.25">
      <c r="A902" s="8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27"/>
      <c r="W902" s="27"/>
      <c r="X902" s="27"/>
      <c r="Y902" s="27"/>
      <c r="Z902" s="27"/>
      <c r="AA902" s="8"/>
      <c r="AB902" s="8"/>
      <c r="AC902" s="8"/>
      <c r="AD902" s="8"/>
      <c r="AE902" s="8"/>
      <c r="AF902" s="8"/>
      <c r="AG902" s="8"/>
      <c r="AH902" s="8"/>
      <c r="AI902" s="8"/>
      <c r="AJ902" s="8"/>
      <c r="AK902" s="8"/>
      <c r="AL902" s="8"/>
      <c r="AM902" s="8"/>
      <c r="AN902" s="8"/>
      <c r="AO902" s="8"/>
      <c r="AP902" s="8"/>
      <c r="AQ902" s="8"/>
      <c r="AR902" s="8"/>
      <c r="AS902" s="8"/>
      <c r="AT902" s="8"/>
      <c r="AU902" s="8"/>
      <c r="AV902" s="8"/>
      <c r="AW902" s="8"/>
      <c r="AX902" s="8"/>
      <c r="AY902" s="8"/>
      <c r="AZ902" s="8"/>
      <c r="BA902" s="8"/>
      <c r="BB902" s="8"/>
      <c r="BC902" s="8"/>
      <c r="BD902" s="8"/>
      <c r="BE902" s="8"/>
      <c r="BF902" s="8"/>
      <c r="BG902" s="8"/>
      <c r="BH902" s="8"/>
      <c r="BI902" s="8"/>
      <c r="BJ902" s="8"/>
      <c r="BK902" s="8"/>
      <c r="BL902" s="8"/>
      <c r="BM902" s="8"/>
      <c r="BN902" s="8"/>
      <c r="BO902" s="8"/>
      <c r="BP902" s="8"/>
      <c r="BQ902" s="8"/>
      <c r="BR902" s="8"/>
      <c r="BS902" s="8"/>
      <c r="BT902" s="8"/>
      <c r="BU902" s="8"/>
      <c r="BV902" s="8"/>
      <c r="BW902" s="8"/>
      <c r="BX902" s="8"/>
      <c r="BY902" s="8"/>
      <c r="BZ902" s="8"/>
      <c r="CA902" s="8"/>
      <c r="CB902" s="8"/>
      <c r="CC902" s="8"/>
      <c r="CD902" s="8"/>
      <c r="CE902" s="8"/>
      <c r="CF902" s="8"/>
    </row>
    <row r="903" spans="1:84" ht="15.75" customHeight="1" x14ac:dyDescent="0.25">
      <c r="A903" s="8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27"/>
      <c r="W903" s="27"/>
      <c r="X903" s="27"/>
      <c r="Y903" s="27"/>
      <c r="Z903" s="27"/>
      <c r="AA903" s="8"/>
      <c r="AB903" s="8"/>
      <c r="AC903" s="8"/>
      <c r="AD903" s="8"/>
      <c r="AE903" s="8"/>
      <c r="AF903" s="8"/>
      <c r="AG903" s="8"/>
      <c r="AH903" s="8"/>
      <c r="AI903" s="8"/>
      <c r="AJ903" s="8"/>
      <c r="AK903" s="8"/>
      <c r="AL903" s="8"/>
      <c r="AM903" s="8"/>
      <c r="AN903" s="8"/>
      <c r="AO903" s="8"/>
      <c r="AP903" s="8"/>
      <c r="AQ903" s="8"/>
      <c r="AR903" s="8"/>
      <c r="AS903" s="8"/>
      <c r="AT903" s="8"/>
      <c r="AU903" s="8"/>
      <c r="AV903" s="8"/>
      <c r="AW903" s="8"/>
      <c r="AX903" s="8"/>
      <c r="AY903" s="8"/>
      <c r="AZ903" s="8"/>
      <c r="BA903" s="8"/>
      <c r="BB903" s="8"/>
      <c r="BC903" s="8"/>
      <c r="BD903" s="8"/>
      <c r="BE903" s="8"/>
      <c r="BF903" s="8"/>
      <c r="BG903" s="8"/>
      <c r="BH903" s="8"/>
      <c r="BI903" s="8"/>
      <c r="BJ903" s="8"/>
      <c r="BK903" s="8"/>
      <c r="BL903" s="8"/>
      <c r="BM903" s="8"/>
      <c r="BN903" s="8"/>
      <c r="BO903" s="8"/>
      <c r="BP903" s="8"/>
      <c r="BQ903" s="8"/>
      <c r="BR903" s="8"/>
      <c r="BS903" s="8"/>
      <c r="BT903" s="8"/>
      <c r="BU903" s="8"/>
      <c r="BV903" s="8"/>
      <c r="BW903" s="8"/>
      <c r="BX903" s="8"/>
      <c r="BY903" s="8"/>
      <c r="BZ903" s="8"/>
      <c r="CA903" s="8"/>
      <c r="CB903" s="8"/>
      <c r="CC903" s="8"/>
      <c r="CD903" s="8"/>
      <c r="CE903" s="8"/>
      <c r="CF903" s="8"/>
    </row>
    <row r="904" spans="1:84" ht="15.75" customHeight="1" x14ac:dyDescent="0.25">
      <c r="A904" s="8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27"/>
      <c r="W904" s="27"/>
      <c r="X904" s="27"/>
      <c r="Y904" s="27"/>
      <c r="Z904" s="27"/>
      <c r="AA904" s="8"/>
      <c r="AB904" s="8"/>
      <c r="AC904" s="8"/>
      <c r="AD904" s="8"/>
      <c r="AE904" s="8"/>
      <c r="AF904" s="8"/>
      <c r="AG904" s="8"/>
      <c r="AH904" s="8"/>
      <c r="AI904" s="8"/>
      <c r="AJ904" s="8"/>
      <c r="AK904" s="8"/>
      <c r="AL904" s="8"/>
      <c r="AM904" s="8"/>
      <c r="AN904" s="8"/>
      <c r="AO904" s="8"/>
      <c r="AP904" s="8"/>
      <c r="AQ904" s="8"/>
      <c r="AR904" s="8"/>
      <c r="AS904" s="8"/>
      <c r="AT904" s="8"/>
      <c r="AU904" s="8"/>
      <c r="AV904" s="8"/>
      <c r="AW904" s="8"/>
      <c r="AX904" s="8"/>
      <c r="AY904" s="8"/>
      <c r="AZ904" s="8"/>
      <c r="BA904" s="8"/>
      <c r="BB904" s="8"/>
      <c r="BC904" s="8"/>
      <c r="BD904" s="8"/>
      <c r="BE904" s="8"/>
      <c r="BF904" s="8"/>
      <c r="BG904" s="8"/>
      <c r="BH904" s="8"/>
      <c r="BI904" s="8"/>
      <c r="BJ904" s="8"/>
      <c r="BK904" s="8"/>
      <c r="BL904" s="8"/>
      <c r="BM904" s="8"/>
      <c r="BN904" s="8"/>
      <c r="BO904" s="8"/>
      <c r="BP904" s="8"/>
      <c r="BQ904" s="8"/>
      <c r="BR904" s="8"/>
      <c r="BS904" s="8"/>
      <c r="BT904" s="8"/>
      <c r="BU904" s="8"/>
      <c r="BV904" s="8"/>
      <c r="BW904" s="8"/>
      <c r="BX904" s="8"/>
      <c r="BY904" s="8"/>
      <c r="BZ904" s="8"/>
      <c r="CA904" s="8"/>
      <c r="CB904" s="8"/>
      <c r="CC904" s="8"/>
      <c r="CD904" s="8"/>
      <c r="CE904" s="8"/>
      <c r="CF904" s="8"/>
    </row>
    <row r="905" spans="1:84" ht="15.75" customHeight="1" x14ac:dyDescent="0.25">
      <c r="A905" s="8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27"/>
      <c r="W905" s="27"/>
      <c r="X905" s="27"/>
      <c r="Y905" s="27"/>
      <c r="Z905" s="27"/>
      <c r="AA905" s="8"/>
      <c r="AB905" s="8"/>
      <c r="AC905" s="8"/>
      <c r="AD905" s="8"/>
      <c r="AE905" s="8"/>
      <c r="AF905" s="8"/>
      <c r="AG905" s="8"/>
      <c r="AH905" s="8"/>
      <c r="AI905" s="8"/>
      <c r="AJ905" s="8"/>
      <c r="AK905" s="8"/>
      <c r="AL905" s="8"/>
      <c r="AM905" s="8"/>
      <c r="AN905" s="8"/>
      <c r="AO905" s="8"/>
      <c r="AP905" s="8"/>
      <c r="AQ905" s="8"/>
      <c r="AR905" s="8"/>
      <c r="AS905" s="8"/>
      <c r="AT905" s="8"/>
      <c r="AU905" s="8"/>
      <c r="AV905" s="8"/>
      <c r="AW905" s="8"/>
      <c r="AX905" s="8"/>
      <c r="AY905" s="8"/>
      <c r="AZ905" s="8"/>
      <c r="BA905" s="8"/>
      <c r="BB905" s="8"/>
      <c r="BC905" s="8"/>
      <c r="BD905" s="8"/>
      <c r="BE905" s="8"/>
      <c r="BF905" s="8"/>
      <c r="BG905" s="8"/>
      <c r="BH905" s="8"/>
      <c r="BI905" s="8"/>
      <c r="BJ905" s="8"/>
      <c r="BK905" s="8"/>
      <c r="BL905" s="8"/>
      <c r="BM905" s="8"/>
      <c r="BN905" s="8"/>
      <c r="BO905" s="8"/>
      <c r="BP905" s="8"/>
      <c r="BQ905" s="8"/>
      <c r="BR905" s="8"/>
      <c r="BS905" s="8"/>
      <c r="BT905" s="8"/>
      <c r="BU905" s="8"/>
      <c r="BV905" s="8"/>
      <c r="BW905" s="8"/>
      <c r="BX905" s="8"/>
      <c r="BY905" s="8"/>
      <c r="BZ905" s="8"/>
      <c r="CA905" s="8"/>
      <c r="CB905" s="8"/>
      <c r="CC905" s="8"/>
      <c r="CD905" s="8"/>
      <c r="CE905" s="8"/>
      <c r="CF905" s="8"/>
    </row>
    <row r="906" spans="1:84" ht="15.75" customHeight="1" x14ac:dyDescent="0.25">
      <c r="A906" s="8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27"/>
      <c r="W906" s="27"/>
      <c r="X906" s="27"/>
      <c r="Y906" s="27"/>
      <c r="Z906" s="27"/>
      <c r="AA906" s="8"/>
      <c r="AB906" s="8"/>
      <c r="AC906" s="8"/>
      <c r="AD906" s="8"/>
      <c r="AE906" s="8"/>
      <c r="AF906" s="8"/>
      <c r="AG906" s="8"/>
      <c r="AH906" s="8"/>
      <c r="AI906" s="8"/>
      <c r="AJ906" s="8"/>
      <c r="AK906" s="8"/>
      <c r="AL906" s="8"/>
      <c r="AM906" s="8"/>
      <c r="AN906" s="8"/>
      <c r="AO906" s="8"/>
      <c r="AP906" s="8"/>
      <c r="AQ906" s="8"/>
      <c r="AR906" s="8"/>
      <c r="AS906" s="8"/>
      <c r="AT906" s="8"/>
      <c r="AU906" s="8"/>
      <c r="AV906" s="8"/>
      <c r="AW906" s="8"/>
      <c r="AX906" s="8"/>
      <c r="AY906" s="8"/>
      <c r="AZ906" s="8"/>
      <c r="BA906" s="8"/>
      <c r="BB906" s="8"/>
      <c r="BC906" s="8"/>
      <c r="BD906" s="8"/>
      <c r="BE906" s="8"/>
      <c r="BF906" s="8"/>
      <c r="BG906" s="8"/>
      <c r="BH906" s="8"/>
      <c r="BI906" s="8"/>
      <c r="BJ906" s="8"/>
      <c r="BK906" s="8"/>
      <c r="BL906" s="8"/>
      <c r="BM906" s="8"/>
      <c r="BN906" s="8"/>
      <c r="BO906" s="8"/>
      <c r="BP906" s="8"/>
      <c r="BQ906" s="8"/>
      <c r="BR906" s="8"/>
      <c r="BS906" s="8"/>
      <c r="BT906" s="8"/>
      <c r="BU906" s="8"/>
      <c r="BV906" s="8"/>
      <c r="BW906" s="8"/>
      <c r="BX906" s="8"/>
      <c r="BY906" s="8"/>
      <c r="BZ906" s="8"/>
      <c r="CA906" s="8"/>
      <c r="CB906" s="8"/>
      <c r="CC906" s="8"/>
      <c r="CD906" s="8"/>
      <c r="CE906" s="8"/>
      <c r="CF906" s="8"/>
    </row>
    <row r="907" spans="1:84" ht="15.75" customHeight="1" x14ac:dyDescent="0.25">
      <c r="A907" s="8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27"/>
      <c r="W907" s="27"/>
      <c r="X907" s="27"/>
      <c r="Y907" s="27"/>
      <c r="Z907" s="27"/>
      <c r="AA907" s="8"/>
      <c r="AB907" s="8"/>
      <c r="AC907" s="8"/>
      <c r="AD907" s="8"/>
      <c r="AE907" s="8"/>
      <c r="AF907" s="8"/>
      <c r="AG907" s="8"/>
      <c r="AH907" s="8"/>
      <c r="AI907" s="8"/>
      <c r="AJ907" s="8"/>
      <c r="AK907" s="8"/>
      <c r="AL907" s="8"/>
      <c r="AM907" s="8"/>
      <c r="AN907" s="8"/>
      <c r="AO907" s="8"/>
      <c r="AP907" s="8"/>
      <c r="AQ907" s="8"/>
      <c r="AR907" s="8"/>
      <c r="AS907" s="8"/>
      <c r="AT907" s="8"/>
      <c r="AU907" s="8"/>
      <c r="AV907" s="8"/>
      <c r="AW907" s="8"/>
      <c r="AX907" s="8"/>
      <c r="AY907" s="8"/>
      <c r="AZ907" s="8"/>
      <c r="BA907" s="8"/>
      <c r="BB907" s="8"/>
      <c r="BC907" s="8"/>
      <c r="BD907" s="8"/>
      <c r="BE907" s="8"/>
      <c r="BF907" s="8"/>
      <c r="BG907" s="8"/>
      <c r="BH907" s="8"/>
      <c r="BI907" s="8"/>
      <c r="BJ907" s="8"/>
      <c r="BK907" s="8"/>
      <c r="BL907" s="8"/>
      <c r="BM907" s="8"/>
      <c r="BN907" s="8"/>
      <c r="BO907" s="8"/>
      <c r="BP907" s="8"/>
      <c r="BQ907" s="8"/>
      <c r="BR907" s="8"/>
      <c r="BS907" s="8"/>
      <c r="BT907" s="8"/>
      <c r="BU907" s="8"/>
      <c r="BV907" s="8"/>
      <c r="BW907" s="8"/>
      <c r="BX907" s="8"/>
      <c r="BY907" s="8"/>
      <c r="BZ907" s="8"/>
      <c r="CA907" s="8"/>
      <c r="CB907" s="8"/>
      <c r="CC907" s="8"/>
      <c r="CD907" s="8"/>
      <c r="CE907" s="8"/>
      <c r="CF907" s="8"/>
    </row>
    <row r="908" spans="1:84" ht="15.75" customHeight="1" x14ac:dyDescent="0.25">
      <c r="A908" s="8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27"/>
      <c r="W908" s="27"/>
      <c r="X908" s="27"/>
      <c r="Y908" s="27"/>
      <c r="Z908" s="27"/>
      <c r="AA908" s="8"/>
      <c r="AB908" s="8"/>
      <c r="AC908" s="8"/>
      <c r="AD908" s="8"/>
      <c r="AE908" s="8"/>
      <c r="AF908" s="8"/>
      <c r="AG908" s="8"/>
      <c r="AH908" s="8"/>
      <c r="AI908" s="8"/>
      <c r="AJ908" s="8"/>
      <c r="AK908" s="8"/>
      <c r="AL908" s="8"/>
      <c r="AM908" s="8"/>
      <c r="AN908" s="8"/>
      <c r="AO908" s="8"/>
      <c r="AP908" s="8"/>
      <c r="AQ908" s="8"/>
      <c r="AR908" s="8"/>
      <c r="AS908" s="8"/>
      <c r="AT908" s="8"/>
      <c r="AU908" s="8"/>
      <c r="AV908" s="8"/>
      <c r="AW908" s="8"/>
      <c r="AX908" s="8"/>
      <c r="AY908" s="8"/>
      <c r="AZ908" s="8"/>
      <c r="BA908" s="8"/>
      <c r="BB908" s="8"/>
      <c r="BC908" s="8"/>
      <c r="BD908" s="8"/>
      <c r="BE908" s="8"/>
      <c r="BF908" s="8"/>
      <c r="BG908" s="8"/>
      <c r="BH908" s="8"/>
      <c r="BI908" s="8"/>
      <c r="BJ908" s="8"/>
      <c r="BK908" s="8"/>
      <c r="BL908" s="8"/>
      <c r="BM908" s="8"/>
      <c r="BN908" s="8"/>
      <c r="BO908" s="8"/>
      <c r="BP908" s="8"/>
      <c r="BQ908" s="8"/>
      <c r="BR908" s="8"/>
      <c r="BS908" s="8"/>
      <c r="BT908" s="8"/>
      <c r="BU908" s="8"/>
      <c r="BV908" s="8"/>
      <c r="BW908" s="8"/>
      <c r="BX908" s="8"/>
      <c r="BY908" s="8"/>
      <c r="BZ908" s="8"/>
      <c r="CA908" s="8"/>
      <c r="CB908" s="8"/>
      <c r="CC908" s="8"/>
      <c r="CD908" s="8"/>
      <c r="CE908" s="8"/>
      <c r="CF908" s="8"/>
    </row>
    <row r="909" spans="1:84" ht="15.75" customHeight="1" x14ac:dyDescent="0.25">
      <c r="A909" s="8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27"/>
      <c r="W909" s="27"/>
      <c r="X909" s="27"/>
      <c r="Y909" s="27"/>
      <c r="Z909" s="27"/>
      <c r="AA909" s="8"/>
      <c r="AB909" s="8"/>
      <c r="AC909" s="8"/>
      <c r="AD909" s="8"/>
      <c r="AE909" s="8"/>
      <c r="AF909" s="8"/>
      <c r="AG909" s="8"/>
      <c r="AH909" s="8"/>
      <c r="AI909" s="8"/>
      <c r="AJ909" s="8"/>
      <c r="AK909" s="8"/>
      <c r="AL909" s="8"/>
      <c r="AM909" s="8"/>
      <c r="AN909" s="8"/>
      <c r="AO909" s="8"/>
      <c r="AP909" s="8"/>
      <c r="AQ909" s="8"/>
      <c r="AR909" s="8"/>
      <c r="AS909" s="8"/>
      <c r="AT909" s="8"/>
      <c r="AU909" s="8"/>
      <c r="AV909" s="8"/>
      <c r="AW909" s="8"/>
      <c r="AX909" s="8"/>
      <c r="AY909" s="8"/>
      <c r="AZ909" s="8"/>
      <c r="BA909" s="8"/>
      <c r="BB909" s="8"/>
      <c r="BC909" s="8"/>
      <c r="BD909" s="8"/>
      <c r="BE909" s="8"/>
      <c r="BF909" s="8"/>
      <c r="BG909" s="8"/>
      <c r="BH909" s="8"/>
      <c r="BI909" s="8"/>
      <c r="BJ909" s="8"/>
      <c r="BK909" s="8"/>
      <c r="BL909" s="8"/>
      <c r="BM909" s="8"/>
      <c r="BN909" s="8"/>
      <c r="BO909" s="8"/>
      <c r="BP909" s="8"/>
      <c r="BQ909" s="8"/>
      <c r="BR909" s="8"/>
      <c r="BS909" s="8"/>
      <c r="BT909" s="8"/>
      <c r="BU909" s="8"/>
      <c r="BV909" s="8"/>
      <c r="BW909" s="8"/>
      <c r="BX909" s="8"/>
      <c r="BY909" s="8"/>
      <c r="BZ909" s="8"/>
      <c r="CA909" s="8"/>
      <c r="CB909" s="8"/>
      <c r="CC909" s="8"/>
      <c r="CD909" s="8"/>
      <c r="CE909" s="8"/>
      <c r="CF909" s="8"/>
    </row>
    <row r="910" spans="1:84" ht="15.75" customHeight="1" x14ac:dyDescent="0.25">
      <c r="A910" s="8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27"/>
      <c r="W910" s="27"/>
      <c r="X910" s="27"/>
      <c r="Y910" s="27"/>
      <c r="Z910" s="27"/>
      <c r="AA910" s="8"/>
      <c r="AB910" s="8"/>
      <c r="AC910" s="8"/>
      <c r="AD910" s="8"/>
      <c r="AE910" s="8"/>
      <c r="AF910" s="8"/>
      <c r="AG910" s="8"/>
      <c r="AH910" s="8"/>
      <c r="AI910" s="8"/>
      <c r="AJ910" s="8"/>
      <c r="AK910" s="8"/>
      <c r="AL910" s="8"/>
      <c r="AM910" s="8"/>
      <c r="AN910" s="8"/>
      <c r="AO910" s="8"/>
      <c r="AP910" s="8"/>
      <c r="AQ910" s="8"/>
      <c r="AR910" s="8"/>
      <c r="AS910" s="8"/>
      <c r="AT910" s="8"/>
      <c r="AU910" s="8"/>
      <c r="AV910" s="8"/>
      <c r="AW910" s="8"/>
      <c r="AX910" s="8"/>
      <c r="AY910" s="8"/>
      <c r="AZ910" s="8"/>
      <c r="BA910" s="8"/>
      <c r="BB910" s="8"/>
      <c r="BC910" s="8"/>
      <c r="BD910" s="8"/>
      <c r="BE910" s="8"/>
      <c r="BF910" s="8"/>
      <c r="BG910" s="8"/>
      <c r="BH910" s="8"/>
      <c r="BI910" s="8"/>
      <c r="BJ910" s="8"/>
      <c r="BK910" s="8"/>
      <c r="BL910" s="8"/>
      <c r="BM910" s="8"/>
      <c r="BN910" s="8"/>
      <c r="BO910" s="8"/>
      <c r="BP910" s="8"/>
      <c r="BQ910" s="8"/>
      <c r="BR910" s="8"/>
      <c r="BS910" s="8"/>
      <c r="BT910" s="8"/>
      <c r="BU910" s="8"/>
      <c r="BV910" s="8"/>
      <c r="BW910" s="8"/>
      <c r="BX910" s="8"/>
      <c r="BY910" s="8"/>
      <c r="BZ910" s="8"/>
      <c r="CA910" s="8"/>
      <c r="CB910" s="8"/>
      <c r="CC910" s="8"/>
      <c r="CD910" s="8"/>
      <c r="CE910" s="8"/>
      <c r="CF910" s="8"/>
    </row>
    <row r="911" spans="1:84" ht="15.75" customHeight="1" x14ac:dyDescent="0.25">
      <c r="A911" s="8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27"/>
      <c r="W911" s="27"/>
      <c r="X911" s="27"/>
      <c r="Y911" s="27"/>
      <c r="Z911" s="27"/>
      <c r="AA911" s="8"/>
      <c r="AB911" s="8"/>
      <c r="AC911" s="8"/>
      <c r="AD911" s="8"/>
      <c r="AE911" s="8"/>
      <c r="AF911" s="8"/>
      <c r="AG911" s="8"/>
      <c r="AH911" s="8"/>
      <c r="AI911" s="8"/>
      <c r="AJ911" s="8"/>
      <c r="AK911" s="8"/>
      <c r="AL911" s="8"/>
      <c r="AM911" s="8"/>
      <c r="AN911" s="8"/>
      <c r="AO911" s="8"/>
      <c r="AP911" s="8"/>
      <c r="AQ911" s="8"/>
      <c r="AR911" s="8"/>
      <c r="AS911" s="8"/>
      <c r="AT911" s="8"/>
      <c r="AU911" s="8"/>
      <c r="AV911" s="8"/>
      <c r="AW911" s="8"/>
      <c r="AX911" s="8"/>
      <c r="AY911" s="8"/>
      <c r="AZ911" s="8"/>
      <c r="BA911" s="8"/>
      <c r="BB911" s="8"/>
      <c r="BC911" s="8"/>
      <c r="BD911" s="8"/>
      <c r="BE911" s="8"/>
      <c r="BF911" s="8"/>
      <c r="BG911" s="8"/>
      <c r="BH911" s="8"/>
      <c r="BI911" s="8"/>
      <c r="BJ911" s="8"/>
      <c r="BK911" s="8"/>
      <c r="BL911" s="8"/>
      <c r="BM911" s="8"/>
      <c r="BN911" s="8"/>
      <c r="BO911" s="8"/>
      <c r="BP911" s="8"/>
      <c r="BQ911" s="8"/>
      <c r="BR911" s="8"/>
      <c r="BS911" s="8"/>
      <c r="BT911" s="8"/>
      <c r="BU911" s="8"/>
      <c r="BV911" s="8"/>
      <c r="BW911" s="8"/>
      <c r="BX911" s="8"/>
      <c r="BY911" s="8"/>
      <c r="BZ911" s="8"/>
      <c r="CA911" s="8"/>
      <c r="CB911" s="8"/>
      <c r="CC911" s="8"/>
      <c r="CD911" s="8"/>
      <c r="CE911" s="8"/>
      <c r="CF911" s="8"/>
    </row>
    <row r="912" spans="1:84" ht="15.75" customHeight="1" x14ac:dyDescent="0.25">
      <c r="A912" s="8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27"/>
      <c r="W912" s="27"/>
      <c r="X912" s="27"/>
      <c r="Y912" s="27"/>
      <c r="Z912" s="27"/>
      <c r="AA912" s="8"/>
      <c r="AB912" s="8"/>
      <c r="AC912" s="8"/>
      <c r="AD912" s="8"/>
      <c r="AE912" s="8"/>
      <c r="AF912" s="8"/>
      <c r="AG912" s="8"/>
      <c r="AH912" s="8"/>
      <c r="AI912" s="8"/>
      <c r="AJ912" s="8"/>
      <c r="AK912" s="8"/>
      <c r="AL912" s="8"/>
      <c r="AM912" s="8"/>
      <c r="AN912" s="8"/>
      <c r="AO912" s="8"/>
      <c r="AP912" s="8"/>
      <c r="AQ912" s="8"/>
      <c r="AR912" s="8"/>
      <c r="AS912" s="8"/>
      <c r="AT912" s="8"/>
      <c r="AU912" s="8"/>
      <c r="AV912" s="8"/>
      <c r="AW912" s="8"/>
      <c r="AX912" s="8"/>
      <c r="AY912" s="8"/>
      <c r="AZ912" s="8"/>
      <c r="BA912" s="8"/>
      <c r="BB912" s="8"/>
      <c r="BC912" s="8"/>
      <c r="BD912" s="8"/>
      <c r="BE912" s="8"/>
      <c r="BF912" s="8"/>
      <c r="BG912" s="8"/>
      <c r="BH912" s="8"/>
      <c r="BI912" s="8"/>
      <c r="BJ912" s="8"/>
      <c r="BK912" s="8"/>
      <c r="BL912" s="8"/>
      <c r="BM912" s="8"/>
      <c r="BN912" s="8"/>
      <c r="BO912" s="8"/>
      <c r="BP912" s="8"/>
      <c r="BQ912" s="8"/>
      <c r="BR912" s="8"/>
      <c r="BS912" s="8"/>
      <c r="BT912" s="8"/>
      <c r="BU912" s="8"/>
      <c r="BV912" s="8"/>
      <c r="BW912" s="8"/>
      <c r="BX912" s="8"/>
      <c r="BY912" s="8"/>
      <c r="BZ912" s="8"/>
      <c r="CA912" s="8"/>
      <c r="CB912" s="8"/>
      <c r="CC912" s="8"/>
      <c r="CD912" s="8"/>
      <c r="CE912" s="8"/>
      <c r="CF912" s="8"/>
    </row>
    <row r="913" spans="1:84" ht="15.75" customHeight="1" x14ac:dyDescent="0.25">
      <c r="A913" s="8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27"/>
      <c r="W913" s="27"/>
      <c r="X913" s="27"/>
      <c r="Y913" s="27"/>
      <c r="Z913" s="27"/>
      <c r="AA913" s="8"/>
      <c r="AB913" s="8"/>
      <c r="AC913" s="8"/>
      <c r="AD913" s="8"/>
      <c r="AE913" s="8"/>
      <c r="AF913" s="8"/>
      <c r="AG913" s="8"/>
      <c r="AH913" s="8"/>
      <c r="AI913" s="8"/>
      <c r="AJ913" s="8"/>
      <c r="AK913" s="8"/>
      <c r="AL913" s="8"/>
      <c r="AM913" s="8"/>
      <c r="AN913" s="8"/>
      <c r="AO913" s="8"/>
      <c r="AP913" s="8"/>
      <c r="AQ913" s="8"/>
      <c r="AR913" s="8"/>
      <c r="AS913" s="8"/>
      <c r="AT913" s="8"/>
      <c r="AU913" s="8"/>
      <c r="AV913" s="8"/>
      <c r="AW913" s="8"/>
      <c r="AX913" s="8"/>
      <c r="AY913" s="8"/>
      <c r="AZ913" s="8"/>
      <c r="BA913" s="8"/>
      <c r="BB913" s="8"/>
      <c r="BC913" s="8"/>
      <c r="BD913" s="8"/>
      <c r="BE913" s="8"/>
      <c r="BF913" s="8"/>
      <c r="BG913" s="8"/>
      <c r="BH913" s="8"/>
      <c r="BI913" s="8"/>
      <c r="BJ913" s="8"/>
      <c r="BK913" s="8"/>
      <c r="BL913" s="8"/>
      <c r="BM913" s="8"/>
      <c r="BN913" s="8"/>
      <c r="BO913" s="8"/>
      <c r="BP913" s="8"/>
      <c r="BQ913" s="8"/>
      <c r="BR913" s="8"/>
      <c r="BS913" s="8"/>
      <c r="BT913" s="8"/>
      <c r="BU913" s="8"/>
      <c r="BV913" s="8"/>
      <c r="BW913" s="8"/>
      <c r="BX913" s="8"/>
      <c r="BY913" s="8"/>
      <c r="BZ913" s="8"/>
      <c r="CA913" s="8"/>
      <c r="CB913" s="8"/>
      <c r="CC913" s="8"/>
      <c r="CD913" s="8"/>
      <c r="CE913" s="8"/>
      <c r="CF913" s="8"/>
    </row>
    <row r="914" spans="1:84" ht="15.75" customHeight="1" x14ac:dyDescent="0.25">
      <c r="A914" s="8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27"/>
      <c r="W914" s="27"/>
      <c r="X914" s="27"/>
      <c r="Y914" s="27"/>
      <c r="Z914" s="27"/>
      <c r="AA914" s="8"/>
      <c r="AB914" s="8"/>
      <c r="AC914" s="8"/>
      <c r="AD914" s="8"/>
      <c r="AE914" s="8"/>
      <c r="AF914" s="8"/>
      <c r="AG914" s="8"/>
      <c r="AH914" s="8"/>
      <c r="AI914" s="8"/>
      <c r="AJ914" s="8"/>
      <c r="AK914" s="8"/>
      <c r="AL914" s="8"/>
      <c r="AM914" s="8"/>
      <c r="AN914" s="8"/>
      <c r="AO914" s="8"/>
      <c r="AP914" s="8"/>
      <c r="AQ914" s="8"/>
      <c r="AR914" s="8"/>
      <c r="AS914" s="8"/>
      <c r="AT914" s="8"/>
      <c r="AU914" s="8"/>
      <c r="AV914" s="8"/>
      <c r="AW914" s="8"/>
      <c r="AX914" s="8"/>
      <c r="AY914" s="8"/>
      <c r="AZ914" s="8"/>
      <c r="BA914" s="8"/>
      <c r="BB914" s="8"/>
      <c r="BC914" s="8"/>
      <c r="BD914" s="8"/>
      <c r="BE914" s="8"/>
      <c r="BF914" s="8"/>
      <c r="BG914" s="8"/>
      <c r="BH914" s="8"/>
      <c r="BI914" s="8"/>
      <c r="BJ914" s="8"/>
      <c r="BK914" s="8"/>
      <c r="BL914" s="8"/>
      <c r="BM914" s="8"/>
      <c r="BN914" s="8"/>
      <c r="BO914" s="8"/>
      <c r="BP914" s="8"/>
      <c r="BQ914" s="8"/>
      <c r="BR914" s="8"/>
      <c r="BS914" s="8"/>
      <c r="BT914" s="8"/>
      <c r="BU914" s="8"/>
      <c r="BV914" s="8"/>
      <c r="BW914" s="8"/>
      <c r="BX914" s="8"/>
      <c r="BY914" s="8"/>
      <c r="BZ914" s="8"/>
      <c r="CA914" s="8"/>
      <c r="CB914" s="8"/>
      <c r="CC914" s="8"/>
      <c r="CD914" s="8"/>
      <c r="CE914" s="8"/>
      <c r="CF914" s="8"/>
    </row>
    <row r="915" spans="1:84" ht="15.75" customHeight="1" x14ac:dyDescent="0.25">
      <c r="A915" s="8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27"/>
      <c r="W915" s="27"/>
      <c r="X915" s="27"/>
      <c r="Y915" s="27"/>
      <c r="Z915" s="27"/>
      <c r="AA915" s="8"/>
      <c r="AB915" s="8"/>
      <c r="AC915" s="8"/>
      <c r="AD915" s="8"/>
      <c r="AE915" s="8"/>
      <c r="AF915" s="8"/>
      <c r="AG915" s="8"/>
      <c r="AH915" s="8"/>
      <c r="AI915" s="8"/>
      <c r="AJ915" s="8"/>
      <c r="AK915" s="8"/>
      <c r="AL915" s="8"/>
      <c r="AM915" s="8"/>
      <c r="AN915" s="8"/>
      <c r="AO915" s="8"/>
      <c r="AP915" s="8"/>
      <c r="AQ915" s="8"/>
      <c r="AR915" s="8"/>
      <c r="AS915" s="8"/>
      <c r="AT915" s="8"/>
      <c r="AU915" s="8"/>
      <c r="AV915" s="8"/>
      <c r="AW915" s="8"/>
      <c r="AX915" s="8"/>
      <c r="AY915" s="8"/>
      <c r="AZ915" s="8"/>
      <c r="BA915" s="8"/>
      <c r="BB915" s="8"/>
      <c r="BC915" s="8"/>
      <c r="BD915" s="8"/>
      <c r="BE915" s="8"/>
      <c r="BF915" s="8"/>
      <c r="BG915" s="8"/>
      <c r="BH915" s="8"/>
      <c r="BI915" s="8"/>
      <c r="BJ915" s="8"/>
      <c r="BK915" s="8"/>
      <c r="BL915" s="8"/>
      <c r="BM915" s="8"/>
      <c r="BN915" s="8"/>
      <c r="BO915" s="8"/>
      <c r="BP915" s="8"/>
      <c r="BQ915" s="8"/>
      <c r="BR915" s="8"/>
      <c r="BS915" s="8"/>
      <c r="BT915" s="8"/>
      <c r="BU915" s="8"/>
      <c r="BV915" s="8"/>
      <c r="BW915" s="8"/>
      <c r="BX915" s="8"/>
      <c r="BY915" s="8"/>
      <c r="BZ915" s="8"/>
      <c r="CA915" s="8"/>
      <c r="CB915" s="8"/>
      <c r="CC915" s="8"/>
      <c r="CD915" s="8"/>
      <c r="CE915" s="8"/>
      <c r="CF915" s="8"/>
    </row>
    <row r="916" spans="1:84" ht="15.75" customHeight="1" x14ac:dyDescent="0.25">
      <c r="A916" s="8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27"/>
      <c r="W916" s="27"/>
      <c r="X916" s="27"/>
      <c r="Y916" s="27"/>
      <c r="Z916" s="27"/>
      <c r="AA916" s="8"/>
      <c r="AB916" s="8"/>
      <c r="AC916" s="8"/>
      <c r="AD916" s="8"/>
      <c r="AE916" s="8"/>
      <c r="AF916" s="8"/>
      <c r="AG916" s="8"/>
      <c r="AH916" s="8"/>
      <c r="AI916" s="8"/>
      <c r="AJ916" s="8"/>
      <c r="AK916" s="8"/>
      <c r="AL916" s="8"/>
      <c r="AM916" s="8"/>
      <c r="AN916" s="8"/>
      <c r="AO916" s="8"/>
      <c r="AP916" s="8"/>
      <c r="AQ916" s="8"/>
      <c r="AR916" s="8"/>
      <c r="AS916" s="8"/>
      <c r="AT916" s="8"/>
      <c r="AU916" s="8"/>
      <c r="AV916" s="8"/>
      <c r="AW916" s="8"/>
      <c r="AX916" s="8"/>
      <c r="AY916" s="8"/>
      <c r="AZ916" s="8"/>
      <c r="BA916" s="8"/>
      <c r="BB916" s="8"/>
      <c r="BC916" s="8"/>
      <c r="BD916" s="8"/>
      <c r="BE916" s="8"/>
      <c r="BF916" s="8"/>
      <c r="BG916" s="8"/>
      <c r="BH916" s="8"/>
      <c r="BI916" s="8"/>
      <c r="BJ916" s="8"/>
      <c r="BK916" s="8"/>
      <c r="BL916" s="8"/>
      <c r="BM916" s="8"/>
      <c r="BN916" s="8"/>
      <c r="BO916" s="8"/>
      <c r="BP916" s="8"/>
      <c r="BQ916" s="8"/>
      <c r="BR916" s="8"/>
      <c r="BS916" s="8"/>
      <c r="BT916" s="8"/>
      <c r="BU916" s="8"/>
      <c r="BV916" s="8"/>
      <c r="BW916" s="8"/>
      <c r="BX916" s="8"/>
      <c r="BY916" s="8"/>
      <c r="BZ916" s="8"/>
      <c r="CA916" s="8"/>
      <c r="CB916" s="8"/>
      <c r="CC916" s="8"/>
      <c r="CD916" s="8"/>
      <c r="CE916" s="8"/>
      <c r="CF916" s="8"/>
    </row>
    <row r="917" spans="1:84" ht="15.75" customHeight="1" x14ac:dyDescent="0.25">
      <c r="A917" s="8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27"/>
      <c r="W917" s="27"/>
      <c r="X917" s="27"/>
      <c r="Y917" s="27"/>
      <c r="Z917" s="27"/>
      <c r="AA917" s="8"/>
      <c r="AB917" s="8"/>
      <c r="AC917" s="8"/>
      <c r="AD917" s="8"/>
      <c r="AE917" s="8"/>
      <c r="AF917" s="8"/>
      <c r="AG917" s="8"/>
      <c r="AH917" s="8"/>
      <c r="AI917" s="8"/>
      <c r="AJ917" s="8"/>
      <c r="AK917" s="8"/>
      <c r="AL917" s="8"/>
      <c r="AM917" s="8"/>
      <c r="AN917" s="8"/>
      <c r="AO917" s="8"/>
      <c r="AP917" s="8"/>
      <c r="AQ917" s="8"/>
      <c r="AR917" s="8"/>
      <c r="AS917" s="8"/>
      <c r="AT917" s="8"/>
      <c r="AU917" s="8"/>
      <c r="AV917" s="8"/>
      <c r="AW917" s="8"/>
      <c r="AX917" s="8"/>
      <c r="AY917" s="8"/>
      <c r="AZ917" s="8"/>
      <c r="BA917" s="8"/>
      <c r="BB917" s="8"/>
      <c r="BC917" s="8"/>
      <c r="BD917" s="8"/>
      <c r="BE917" s="8"/>
      <c r="BF917" s="8"/>
      <c r="BG917" s="8"/>
      <c r="BH917" s="8"/>
      <c r="BI917" s="8"/>
      <c r="BJ917" s="8"/>
      <c r="BK917" s="8"/>
      <c r="BL917" s="8"/>
      <c r="BM917" s="8"/>
      <c r="BN917" s="8"/>
      <c r="BO917" s="8"/>
      <c r="BP917" s="8"/>
      <c r="BQ917" s="8"/>
      <c r="BR917" s="8"/>
      <c r="BS917" s="8"/>
      <c r="BT917" s="8"/>
      <c r="BU917" s="8"/>
      <c r="BV917" s="8"/>
      <c r="BW917" s="8"/>
      <c r="BX917" s="8"/>
      <c r="BY917" s="8"/>
      <c r="BZ917" s="8"/>
      <c r="CA917" s="8"/>
      <c r="CB917" s="8"/>
      <c r="CC917" s="8"/>
      <c r="CD917" s="8"/>
      <c r="CE917" s="8"/>
      <c r="CF917" s="8"/>
    </row>
    <row r="918" spans="1:84" ht="15.75" customHeight="1" x14ac:dyDescent="0.25">
      <c r="A918" s="8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27"/>
      <c r="W918" s="27"/>
      <c r="X918" s="27"/>
      <c r="Y918" s="27"/>
      <c r="Z918" s="27"/>
      <c r="AA918" s="8"/>
      <c r="AB918" s="8"/>
      <c r="AC918" s="8"/>
      <c r="AD918" s="8"/>
      <c r="AE918" s="8"/>
      <c r="AF918" s="8"/>
      <c r="AG918" s="8"/>
      <c r="AH918" s="8"/>
      <c r="AI918" s="8"/>
      <c r="AJ918" s="8"/>
      <c r="AK918" s="8"/>
      <c r="AL918" s="8"/>
      <c r="AM918" s="8"/>
      <c r="AN918" s="8"/>
      <c r="AO918" s="8"/>
      <c r="AP918" s="8"/>
      <c r="AQ918" s="8"/>
      <c r="AR918" s="8"/>
      <c r="AS918" s="8"/>
      <c r="AT918" s="8"/>
      <c r="AU918" s="8"/>
      <c r="AV918" s="8"/>
      <c r="AW918" s="8"/>
      <c r="AX918" s="8"/>
      <c r="AY918" s="8"/>
      <c r="AZ918" s="8"/>
      <c r="BA918" s="8"/>
      <c r="BB918" s="8"/>
      <c r="BC918" s="8"/>
      <c r="BD918" s="8"/>
      <c r="BE918" s="8"/>
      <c r="BF918" s="8"/>
      <c r="BG918" s="8"/>
      <c r="BH918" s="8"/>
      <c r="BI918" s="8"/>
      <c r="BJ918" s="8"/>
      <c r="BK918" s="8"/>
      <c r="BL918" s="8"/>
      <c r="BM918" s="8"/>
      <c r="BN918" s="8"/>
      <c r="BO918" s="8"/>
      <c r="BP918" s="8"/>
      <c r="BQ918" s="8"/>
      <c r="BR918" s="8"/>
      <c r="BS918" s="8"/>
      <c r="BT918" s="8"/>
      <c r="BU918" s="8"/>
      <c r="BV918" s="8"/>
      <c r="BW918" s="8"/>
      <c r="BX918" s="8"/>
      <c r="BY918" s="8"/>
      <c r="BZ918" s="8"/>
      <c r="CA918" s="8"/>
      <c r="CB918" s="8"/>
      <c r="CC918" s="8"/>
      <c r="CD918" s="8"/>
      <c r="CE918" s="8"/>
      <c r="CF918" s="8"/>
    </row>
    <row r="919" spans="1:84" ht="15.75" customHeight="1" x14ac:dyDescent="0.25">
      <c r="A919" s="8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27"/>
      <c r="W919" s="27"/>
      <c r="X919" s="27"/>
      <c r="Y919" s="27"/>
      <c r="Z919" s="27"/>
      <c r="AA919" s="8"/>
      <c r="AB919" s="8"/>
      <c r="AC919" s="8"/>
      <c r="AD919" s="8"/>
      <c r="AE919" s="8"/>
      <c r="AF919" s="8"/>
      <c r="AG919" s="8"/>
      <c r="AH919" s="8"/>
      <c r="AI919" s="8"/>
      <c r="AJ919" s="8"/>
      <c r="AK919" s="8"/>
      <c r="AL919" s="8"/>
      <c r="AM919" s="8"/>
      <c r="AN919" s="8"/>
      <c r="AO919" s="8"/>
      <c r="AP919" s="8"/>
      <c r="AQ919" s="8"/>
      <c r="AR919" s="8"/>
      <c r="AS919" s="8"/>
      <c r="AT919" s="8"/>
      <c r="AU919" s="8"/>
      <c r="AV919" s="8"/>
      <c r="AW919" s="8"/>
      <c r="AX919" s="8"/>
      <c r="AY919" s="8"/>
      <c r="AZ919" s="8"/>
      <c r="BA919" s="8"/>
      <c r="BB919" s="8"/>
      <c r="BC919" s="8"/>
      <c r="BD919" s="8"/>
      <c r="BE919" s="8"/>
      <c r="BF919" s="8"/>
      <c r="BG919" s="8"/>
      <c r="BH919" s="8"/>
      <c r="BI919" s="8"/>
      <c r="BJ919" s="8"/>
      <c r="BK919" s="8"/>
      <c r="BL919" s="8"/>
      <c r="BM919" s="8"/>
      <c r="BN919" s="8"/>
      <c r="BO919" s="8"/>
      <c r="BP919" s="8"/>
      <c r="BQ919" s="8"/>
      <c r="BR919" s="8"/>
      <c r="BS919" s="8"/>
      <c r="BT919" s="8"/>
      <c r="BU919" s="8"/>
      <c r="BV919" s="8"/>
      <c r="BW919" s="8"/>
      <c r="BX919" s="8"/>
      <c r="BY919" s="8"/>
      <c r="BZ919" s="8"/>
      <c r="CA919" s="8"/>
      <c r="CB919" s="8"/>
      <c r="CC919" s="8"/>
      <c r="CD919" s="8"/>
      <c r="CE919" s="8"/>
      <c r="CF919" s="8"/>
    </row>
    <row r="920" spans="1:84" ht="15.75" customHeight="1" x14ac:dyDescent="0.25">
      <c r="A920" s="8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27"/>
      <c r="W920" s="27"/>
      <c r="X920" s="27"/>
      <c r="Y920" s="27"/>
      <c r="Z920" s="27"/>
      <c r="AA920" s="8"/>
      <c r="AB920" s="8"/>
      <c r="AC920" s="8"/>
      <c r="AD920" s="8"/>
      <c r="AE920" s="8"/>
      <c r="AF920" s="8"/>
      <c r="AG920" s="8"/>
      <c r="AH920" s="8"/>
      <c r="AI920" s="8"/>
      <c r="AJ920" s="8"/>
      <c r="AK920" s="8"/>
      <c r="AL920" s="8"/>
      <c r="AM920" s="8"/>
      <c r="AN920" s="8"/>
      <c r="AO920" s="8"/>
      <c r="AP920" s="8"/>
      <c r="AQ920" s="8"/>
      <c r="AR920" s="8"/>
      <c r="AS920" s="8"/>
      <c r="AT920" s="8"/>
      <c r="AU920" s="8"/>
      <c r="AV920" s="8"/>
      <c r="AW920" s="8"/>
      <c r="AX920" s="8"/>
      <c r="AY920" s="8"/>
      <c r="AZ920" s="8"/>
      <c r="BA920" s="8"/>
      <c r="BB920" s="8"/>
      <c r="BC920" s="8"/>
      <c r="BD920" s="8"/>
      <c r="BE920" s="8"/>
      <c r="BF920" s="8"/>
      <c r="BG920" s="8"/>
      <c r="BH920" s="8"/>
      <c r="BI920" s="8"/>
      <c r="BJ920" s="8"/>
      <c r="BK920" s="8"/>
      <c r="BL920" s="8"/>
      <c r="BM920" s="8"/>
      <c r="BN920" s="8"/>
      <c r="BO920" s="8"/>
      <c r="BP920" s="8"/>
      <c r="BQ920" s="8"/>
      <c r="BR920" s="8"/>
      <c r="BS920" s="8"/>
      <c r="BT920" s="8"/>
      <c r="BU920" s="8"/>
      <c r="BV920" s="8"/>
      <c r="BW920" s="8"/>
      <c r="BX920" s="8"/>
      <c r="BY920" s="8"/>
      <c r="BZ920" s="8"/>
      <c r="CA920" s="8"/>
      <c r="CB920" s="8"/>
      <c r="CC920" s="8"/>
      <c r="CD920" s="8"/>
      <c r="CE920" s="8"/>
      <c r="CF920" s="8"/>
    </row>
    <row r="921" spans="1:84" ht="15.75" customHeight="1" x14ac:dyDescent="0.25">
      <c r="A921" s="8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27"/>
      <c r="W921" s="27"/>
      <c r="X921" s="27"/>
      <c r="Y921" s="27"/>
      <c r="Z921" s="27"/>
      <c r="AA921" s="8"/>
      <c r="AB921" s="8"/>
      <c r="AC921" s="8"/>
      <c r="AD921" s="8"/>
      <c r="AE921" s="8"/>
      <c r="AF921" s="8"/>
      <c r="AG921" s="8"/>
      <c r="AH921" s="8"/>
      <c r="AI921" s="8"/>
      <c r="AJ921" s="8"/>
      <c r="AK921" s="8"/>
      <c r="AL921" s="8"/>
      <c r="AM921" s="8"/>
      <c r="AN921" s="8"/>
      <c r="AO921" s="8"/>
      <c r="AP921" s="8"/>
      <c r="AQ921" s="8"/>
      <c r="AR921" s="8"/>
      <c r="AS921" s="8"/>
      <c r="AT921" s="8"/>
      <c r="AU921" s="8"/>
      <c r="AV921" s="8"/>
      <c r="AW921" s="8"/>
      <c r="AX921" s="8"/>
      <c r="AY921" s="8"/>
      <c r="AZ921" s="8"/>
      <c r="BA921" s="8"/>
      <c r="BB921" s="8"/>
      <c r="BC921" s="8"/>
      <c r="BD921" s="8"/>
      <c r="BE921" s="8"/>
      <c r="BF921" s="8"/>
      <c r="BG921" s="8"/>
      <c r="BH921" s="8"/>
      <c r="BI921" s="8"/>
      <c r="BJ921" s="8"/>
      <c r="BK921" s="8"/>
      <c r="BL921" s="8"/>
      <c r="BM921" s="8"/>
      <c r="BN921" s="8"/>
      <c r="BO921" s="8"/>
      <c r="BP921" s="8"/>
      <c r="BQ921" s="8"/>
      <c r="BR921" s="8"/>
      <c r="BS921" s="8"/>
      <c r="BT921" s="8"/>
      <c r="BU921" s="8"/>
      <c r="BV921" s="8"/>
      <c r="BW921" s="8"/>
      <c r="BX921" s="8"/>
      <c r="BY921" s="8"/>
      <c r="BZ921" s="8"/>
      <c r="CA921" s="8"/>
      <c r="CB921" s="8"/>
      <c r="CC921" s="8"/>
      <c r="CD921" s="8"/>
      <c r="CE921" s="8"/>
      <c r="CF921" s="8"/>
    </row>
    <row r="922" spans="1:84" ht="15.75" customHeight="1" x14ac:dyDescent="0.25">
      <c r="A922" s="8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27"/>
      <c r="W922" s="27"/>
      <c r="X922" s="27"/>
      <c r="Y922" s="27"/>
      <c r="Z922" s="27"/>
      <c r="AA922" s="8"/>
      <c r="AB922" s="8"/>
      <c r="AC922" s="8"/>
      <c r="AD922" s="8"/>
      <c r="AE922" s="8"/>
      <c r="AF922" s="8"/>
      <c r="AG922" s="8"/>
      <c r="AH922" s="8"/>
      <c r="AI922" s="8"/>
      <c r="AJ922" s="8"/>
      <c r="AK922" s="8"/>
      <c r="AL922" s="8"/>
      <c r="AM922" s="8"/>
      <c r="AN922" s="8"/>
      <c r="AO922" s="8"/>
      <c r="AP922" s="8"/>
      <c r="AQ922" s="8"/>
      <c r="AR922" s="8"/>
      <c r="AS922" s="8"/>
      <c r="AT922" s="8"/>
      <c r="AU922" s="8"/>
      <c r="AV922" s="8"/>
      <c r="AW922" s="8"/>
      <c r="AX922" s="8"/>
      <c r="AY922" s="8"/>
      <c r="AZ922" s="8"/>
      <c r="BA922" s="8"/>
      <c r="BB922" s="8"/>
      <c r="BC922" s="8"/>
      <c r="BD922" s="8"/>
      <c r="BE922" s="8"/>
      <c r="BF922" s="8"/>
      <c r="BG922" s="8"/>
      <c r="BH922" s="8"/>
      <c r="BI922" s="8"/>
      <c r="BJ922" s="8"/>
      <c r="BK922" s="8"/>
      <c r="BL922" s="8"/>
      <c r="BM922" s="8"/>
      <c r="BN922" s="8"/>
      <c r="BO922" s="8"/>
      <c r="BP922" s="8"/>
      <c r="BQ922" s="8"/>
      <c r="BR922" s="8"/>
      <c r="BS922" s="8"/>
      <c r="BT922" s="8"/>
      <c r="BU922" s="8"/>
      <c r="BV922" s="8"/>
      <c r="BW922" s="8"/>
      <c r="BX922" s="8"/>
      <c r="BY922" s="8"/>
      <c r="BZ922" s="8"/>
      <c r="CA922" s="8"/>
      <c r="CB922" s="8"/>
      <c r="CC922" s="8"/>
      <c r="CD922" s="8"/>
      <c r="CE922" s="8"/>
      <c r="CF922" s="8"/>
    </row>
    <row r="923" spans="1:84" ht="15.75" customHeight="1" x14ac:dyDescent="0.25">
      <c r="A923" s="8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27"/>
      <c r="W923" s="27"/>
      <c r="X923" s="27"/>
      <c r="Y923" s="27"/>
      <c r="Z923" s="27"/>
      <c r="AA923" s="8"/>
      <c r="AB923" s="8"/>
      <c r="AC923" s="8"/>
      <c r="AD923" s="8"/>
      <c r="AE923" s="8"/>
      <c r="AF923" s="8"/>
      <c r="AG923" s="8"/>
      <c r="AH923" s="8"/>
      <c r="AI923" s="8"/>
      <c r="AJ923" s="8"/>
      <c r="AK923" s="8"/>
      <c r="AL923" s="8"/>
      <c r="AM923" s="8"/>
      <c r="AN923" s="8"/>
      <c r="AO923" s="8"/>
      <c r="AP923" s="8"/>
      <c r="AQ923" s="8"/>
      <c r="AR923" s="8"/>
      <c r="AS923" s="8"/>
      <c r="AT923" s="8"/>
      <c r="AU923" s="8"/>
      <c r="AV923" s="8"/>
      <c r="AW923" s="8"/>
      <c r="AX923" s="8"/>
      <c r="AY923" s="8"/>
      <c r="AZ923" s="8"/>
      <c r="BA923" s="8"/>
      <c r="BB923" s="8"/>
      <c r="BC923" s="8"/>
      <c r="BD923" s="8"/>
      <c r="BE923" s="8"/>
      <c r="BF923" s="8"/>
      <c r="BG923" s="8"/>
      <c r="BH923" s="8"/>
      <c r="BI923" s="8"/>
      <c r="BJ923" s="8"/>
      <c r="BK923" s="8"/>
      <c r="BL923" s="8"/>
      <c r="BM923" s="8"/>
      <c r="BN923" s="8"/>
      <c r="BO923" s="8"/>
      <c r="BP923" s="8"/>
      <c r="BQ923" s="8"/>
      <c r="BR923" s="8"/>
      <c r="BS923" s="8"/>
      <c r="BT923" s="8"/>
      <c r="BU923" s="8"/>
      <c r="BV923" s="8"/>
      <c r="BW923" s="8"/>
      <c r="BX923" s="8"/>
      <c r="BY923" s="8"/>
      <c r="BZ923" s="8"/>
      <c r="CA923" s="8"/>
      <c r="CB923" s="8"/>
      <c r="CC923" s="8"/>
      <c r="CD923" s="8"/>
      <c r="CE923" s="8"/>
      <c r="CF923" s="8"/>
    </row>
    <row r="924" spans="1:84" ht="15.75" customHeight="1" x14ac:dyDescent="0.25">
      <c r="A924" s="8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27"/>
      <c r="W924" s="27"/>
      <c r="X924" s="27"/>
      <c r="Y924" s="27"/>
      <c r="Z924" s="27"/>
      <c r="AA924" s="8"/>
      <c r="AB924" s="8"/>
      <c r="AC924" s="8"/>
      <c r="AD924" s="8"/>
      <c r="AE924" s="8"/>
      <c r="AF924" s="8"/>
      <c r="AG924" s="8"/>
      <c r="AH924" s="8"/>
      <c r="AI924" s="8"/>
      <c r="AJ924" s="8"/>
      <c r="AK924" s="8"/>
      <c r="AL924" s="8"/>
      <c r="AM924" s="8"/>
      <c r="AN924" s="8"/>
      <c r="AO924" s="8"/>
      <c r="AP924" s="8"/>
      <c r="AQ924" s="8"/>
      <c r="AR924" s="8"/>
      <c r="AS924" s="8"/>
      <c r="AT924" s="8"/>
      <c r="AU924" s="8"/>
      <c r="AV924" s="8"/>
      <c r="AW924" s="8"/>
      <c r="AX924" s="8"/>
      <c r="AY924" s="8"/>
      <c r="AZ924" s="8"/>
      <c r="BA924" s="8"/>
      <c r="BB924" s="8"/>
      <c r="BC924" s="8"/>
      <c r="BD924" s="8"/>
      <c r="BE924" s="8"/>
      <c r="BF924" s="8"/>
      <c r="BG924" s="8"/>
      <c r="BH924" s="8"/>
      <c r="BI924" s="8"/>
      <c r="BJ924" s="8"/>
      <c r="BK924" s="8"/>
      <c r="BL924" s="8"/>
      <c r="BM924" s="8"/>
      <c r="BN924" s="8"/>
      <c r="BO924" s="8"/>
      <c r="BP924" s="8"/>
      <c r="BQ924" s="8"/>
      <c r="BR924" s="8"/>
      <c r="BS924" s="8"/>
      <c r="BT924" s="8"/>
      <c r="BU924" s="8"/>
      <c r="BV924" s="8"/>
      <c r="BW924" s="8"/>
      <c r="BX924" s="8"/>
      <c r="BY924" s="8"/>
      <c r="BZ924" s="8"/>
      <c r="CA924" s="8"/>
      <c r="CB924" s="8"/>
      <c r="CC924" s="8"/>
      <c r="CD924" s="8"/>
      <c r="CE924" s="8"/>
      <c r="CF924" s="8"/>
    </row>
    <row r="925" spans="1:84" ht="15.75" customHeight="1" x14ac:dyDescent="0.25">
      <c r="A925" s="8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27"/>
      <c r="W925" s="27"/>
      <c r="X925" s="27"/>
      <c r="Y925" s="27"/>
      <c r="Z925" s="27"/>
      <c r="AA925" s="8"/>
      <c r="AB925" s="8"/>
      <c r="AC925" s="8"/>
      <c r="AD925" s="8"/>
      <c r="AE925" s="8"/>
      <c r="AF925" s="8"/>
      <c r="AG925" s="8"/>
      <c r="AH925" s="8"/>
      <c r="AI925" s="8"/>
      <c r="AJ925" s="8"/>
      <c r="AK925" s="8"/>
      <c r="AL925" s="8"/>
      <c r="AM925" s="8"/>
      <c r="AN925" s="8"/>
      <c r="AO925" s="8"/>
      <c r="AP925" s="8"/>
      <c r="AQ925" s="8"/>
      <c r="AR925" s="8"/>
      <c r="AS925" s="8"/>
      <c r="AT925" s="8"/>
      <c r="AU925" s="8"/>
      <c r="AV925" s="8"/>
      <c r="AW925" s="8"/>
      <c r="AX925" s="8"/>
      <c r="AY925" s="8"/>
      <c r="AZ925" s="8"/>
      <c r="BA925" s="8"/>
      <c r="BB925" s="8"/>
      <c r="BC925" s="8"/>
      <c r="BD925" s="8"/>
      <c r="BE925" s="8"/>
      <c r="BF925" s="8"/>
      <c r="BG925" s="8"/>
      <c r="BH925" s="8"/>
      <c r="BI925" s="8"/>
      <c r="BJ925" s="8"/>
      <c r="BK925" s="8"/>
      <c r="BL925" s="8"/>
      <c r="BM925" s="8"/>
      <c r="BN925" s="8"/>
      <c r="BO925" s="8"/>
      <c r="BP925" s="8"/>
      <c r="BQ925" s="8"/>
      <c r="BR925" s="8"/>
      <c r="BS925" s="8"/>
      <c r="BT925" s="8"/>
      <c r="BU925" s="8"/>
      <c r="BV925" s="8"/>
      <c r="BW925" s="8"/>
      <c r="BX925" s="8"/>
      <c r="BY925" s="8"/>
      <c r="BZ925" s="8"/>
      <c r="CA925" s="8"/>
      <c r="CB925" s="8"/>
      <c r="CC925" s="8"/>
      <c r="CD925" s="8"/>
      <c r="CE925" s="8"/>
      <c r="CF925" s="8"/>
    </row>
    <row r="926" spans="1:84" ht="15.75" customHeight="1" x14ac:dyDescent="0.25">
      <c r="A926" s="8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27"/>
      <c r="W926" s="27"/>
      <c r="X926" s="27"/>
      <c r="Y926" s="27"/>
      <c r="Z926" s="27"/>
      <c r="AA926" s="8"/>
      <c r="AB926" s="8"/>
      <c r="AC926" s="8"/>
      <c r="AD926" s="8"/>
      <c r="AE926" s="8"/>
      <c r="AF926" s="8"/>
      <c r="AG926" s="8"/>
      <c r="AH926" s="8"/>
      <c r="AI926" s="8"/>
      <c r="AJ926" s="8"/>
      <c r="AK926" s="8"/>
      <c r="AL926" s="8"/>
      <c r="AM926" s="8"/>
      <c r="AN926" s="8"/>
      <c r="AO926" s="8"/>
      <c r="AP926" s="8"/>
      <c r="AQ926" s="8"/>
      <c r="AR926" s="8"/>
      <c r="AS926" s="8"/>
      <c r="AT926" s="8"/>
      <c r="AU926" s="8"/>
      <c r="AV926" s="8"/>
      <c r="AW926" s="8"/>
      <c r="AX926" s="8"/>
      <c r="AY926" s="8"/>
      <c r="AZ926" s="8"/>
      <c r="BA926" s="8"/>
      <c r="BB926" s="8"/>
      <c r="BC926" s="8"/>
      <c r="BD926" s="8"/>
      <c r="BE926" s="8"/>
      <c r="BF926" s="8"/>
      <c r="BG926" s="8"/>
      <c r="BH926" s="8"/>
      <c r="BI926" s="8"/>
      <c r="BJ926" s="8"/>
      <c r="BK926" s="8"/>
      <c r="BL926" s="8"/>
      <c r="BM926" s="8"/>
      <c r="BN926" s="8"/>
      <c r="BO926" s="8"/>
      <c r="BP926" s="8"/>
      <c r="BQ926" s="8"/>
      <c r="BR926" s="8"/>
      <c r="BS926" s="8"/>
      <c r="BT926" s="8"/>
      <c r="BU926" s="8"/>
      <c r="BV926" s="8"/>
      <c r="BW926" s="8"/>
      <c r="BX926" s="8"/>
      <c r="BY926" s="8"/>
      <c r="BZ926" s="8"/>
      <c r="CA926" s="8"/>
      <c r="CB926" s="8"/>
      <c r="CC926" s="8"/>
      <c r="CD926" s="8"/>
      <c r="CE926" s="8"/>
      <c r="CF926" s="8"/>
    </row>
    <row r="927" spans="1:84" ht="15.75" customHeight="1" x14ac:dyDescent="0.25">
      <c r="A927" s="8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27"/>
      <c r="W927" s="27"/>
      <c r="X927" s="27"/>
      <c r="Y927" s="27"/>
      <c r="Z927" s="27"/>
      <c r="AA927" s="8"/>
      <c r="AB927" s="8"/>
      <c r="AC927" s="8"/>
      <c r="AD927" s="8"/>
      <c r="AE927" s="8"/>
      <c r="AF927" s="8"/>
      <c r="AG927" s="8"/>
      <c r="AH927" s="8"/>
      <c r="AI927" s="8"/>
      <c r="AJ927" s="8"/>
      <c r="AK927" s="8"/>
      <c r="AL927" s="8"/>
      <c r="AM927" s="8"/>
      <c r="AN927" s="8"/>
      <c r="AO927" s="8"/>
      <c r="AP927" s="8"/>
      <c r="AQ927" s="8"/>
      <c r="AR927" s="8"/>
      <c r="AS927" s="8"/>
      <c r="AT927" s="8"/>
      <c r="AU927" s="8"/>
      <c r="AV927" s="8"/>
      <c r="AW927" s="8"/>
      <c r="AX927" s="8"/>
      <c r="AY927" s="8"/>
      <c r="AZ927" s="8"/>
      <c r="BA927" s="8"/>
      <c r="BB927" s="8"/>
      <c r="BC927" s="8"/>
      <c r="BD927" s="8"/>
      <c r="BE927" s="8"/>
      <c r="BF927" s="8"/>
      <c r="BG927" s="8"/>
      <c r="BH927" s="8"/>
      <c r="BI927" s="8"/>
      <c r="BJ927" s="8"/>
      <c r="BK927" s="8"/>
      <c r="BL927" s="8"/>
      <c r="BM927" s="8"/>
      <c r="BN927" s="8"/>
      <c r="BO927" s="8"/>
      <c r="BP927" s="8"/>
      <c r="BQ927" s="8"/>
      <c r="BR927" s="8"/>
      <c r="BS927" s="8"/>
      <c r="BT927" s="8"/>
      <c r="BU927" s="8"/>
      <c r="BV927" s="8"/>
      <c r="BW927" s="8"/>
      <c r="BX927" s="8"/>
      <c r="BY927" s="8"/>
      <c r="BZ927" s="8"/>
      <c r="CA927" s="8"/>
      <c r="CB927" s="8"/>
      <c r="CC927" s="8"/>
      <c r="CD927" s="8"/>
      <c r="CE927" s="8"/>
      <c r="CF927" s="8"/>
    </row>
    <row r="928" spans="1:84" ht="15.75" customHeight="1" x14ac:dyDescent="0.25">
      <c r="A928" s="8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27"/>
      <c r="W928" s="27"/>
      <c r="X928" s="27"/>
      <c r="Y928" s="27"/>
      <c r="Z928" s="27"/>
      <c r="AA928" s="8"/>
      <c r="AB928" s="8"/>
      <c r="AC928" s="8"/>
      <c r="AD928" s="8"/>
      <c r="AE928" s="8"/>
      <c r="AF928" s="8"/>
      <c r="AG928" s="8"/>
      <c r="AH928" s="8"/>
      <c r="AI928" s="8"/>
      <c r="AJ928" s="8"/>
      <c r="AK928" s="8"/>
      <c r="AL928" s="8"/>
      <c r="AM928" s="8"/>
      <c r="AN928" s="8"/>
      <c r="AO928" s="8"/>
      <c r="AP928" s="8"/>
      <c r="AQ928" s="8"/>
      <c r="AR928" s="8"/>
      <c r="AS928" s="8"/>
      <c r="AT928" s="8"/>
      <c r="AU928" s="8"/>
      <c r="AV928" s="8"/>
      <c r="AW928" s="8"/>
      <c r="AX928" s="8"/>
      <c r="AY928" s="8"/>
      <c r="AZ928" s="8"/>
      <c r="BA928" s="8"/>
      <c r="BB928" s="8"/>
      <c r="BC928" s="8"/>
      <c r="BD928" s="8"/>
      <c r="BE928" s="8"/>
      <c r="BF928" s="8"/>
      <c r="BG928" s="8"/>
      <c r="BH928" s="8"/>
      <c r="BI928" s="8"/>
      <c r="BJ928" s="8"/>
      <c r="BK928" s="8"/>
      <c r="BL928" s="8"/>
      <c r="BM928" s="8"/>
      <c r="BN928" s="8"/>
      <c r="BO928" s="8"/>
      <c r="BP928" s="8"/>
      <c r="BQ928" s="8"/>
      <c r="BR928" s="8"/>
      <c r="BS928" s="8"/>
      <c r="BT928" s="8"/>
      <c r="BU928" s="8"/>
      <c r="BV928" s="8"/>
      <c r="BW928" s="8"/>
      <c r="BX928" s="8"/>
      <c r="BY928" s="8"/>
      <c r="BZ928" s="8"/>
      <c r="CA928" s="8"/>
      <c r="CB928" s="8"/>
      <c r="CC928" s="8"/>
      <c r="CD928" s="8"/>
      <c r="CE928" s="8"/>
      <c r="CF928" s="8"/>
    </row>
    <row r="929" spans="1:84" ht="15.75" customHeight="1" x14ac:dyDescent="0.25">
      <c r="A929" s="8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27"/>
      <c r="W929" s="27"/>
      <c r="X929" s="27"/>
      <c r="Y929" s="27"/>
      <c r="Z929" s="27"/>
      <c r="AA929" s="8"/>
      <c r="AB929" s="8"/>
      <c r="AC929" s="8"/>
      <c r="AD929" s="8"/>
      <c r="AE929" s="8"/>
      <c r="AF929" s="8"/>
      <c r="AG929" s="8"/>
      <c r="AH929" s="8"/>
      <c r="AI929" s="8"/>
      <c r="AJ929" s="8"/>
      <c r="AK929" s="8"/>
      <c r="AL929" s="8"/>
      <c r="AM929" s="8"/>
      <c r="AN929" s="8"/>
      <c r="AO929" s="8"/>
      <c r="AP929" s="8"/>
      <c r="AQ929" s="8"/>
      <c r="AR929" s="8"/>
      <c r="AS929" s="8"/>
      <c r="AT929" s="8"/>
      <c r="AU929" s="8"/>
      <c r="AV929" s="8"/>
      <c r="AW929" s="8"/>
      <c r="AX929" s="8"/>
      <c r="AY929" s="8"/>
      <c r="AZ929" s="8"/>
      <c r="BA929" s="8"/>
      <c r="BB929" s="8"/>
      <c r="BC929" s="8"/>
      <c r="BD929" s="8"/>
      <c r="BE929" s="8"/>
      <c r="BF929" s="8"/>
      <c r="BG929" s="8"/>
      <c r="BH929" s="8"/>
      <c r="BI929" s="8"/>
      <c r="BJ929" s="8"/>
      <c r="BK929" s="8"/>
      <c r="BL929" s="8"/>
      <c r="BM929" s="8"/>
      <c r="BN929" s="8"/>
      <c r="BO929" s="8"/>
      <c r="BP929" s="8"/>
      <c r="BQ929" s="8"/>
      <c r="BR929" s="8"/>
      <c r="BS929" s="8"/>
      <c r="BT929" s="8"/>
      <c r="BU929" s="8"/>
      <c r="BV929" s="8"/>
      <c r="BW929" s="8"/>
      <c r="BX929" s="8"/>
      <c r="BY929" s="8"/>
      <c r="BZ929" s="8"/>
      <c r="CA929" s="8"/>
      <c r="CB929" s="8"/>
      <c r="CC929" s="8"/>
      <c r="CD929" s="8"/>
      <c r="CE929" s="8"/>
      <c r="CF929" s="8"/>
    </row>
    <row r="930" spans="1:84" ht="15.75" customHeight="1" x14ac:dyDescent="0.25">
      <c r="A930" s="8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27"/>
      <c r="W930" s="27"/>
      <c r="X930" s="27"/>
      <c r="Y930" s="27"/>
      <c r="Z930" s="27"/>
      <c r="AA930" s="8"/>
      <c r="AB930" s="8"/>
      <c r="AC930" s="8"/>
      <c r="AD930" s="8"/>
      <c r="AE930" s="8"/>
      <c r="AF930" s="8"/>
      <c r="AG930" s="8"/>
      <c r="AH930" s="8"/>
      <c r="AI930" s="8"/>
      <c r="AJ930" s="8"/>
      <c r="AK930" s="8"/>
      <c r="AL930" s="8"/>
      <c r="AM930" s="8"/>
      <c r="AN930" s="8"/>
      <c r="AO930" s="8"/>
      <c r="AP930" s="8"/>
      <c r="AQ930" s="8"/>
      <c r="AR930" s="8"/>
      <c r="AS930" s="8"/>
      <c r="AT930" s="8"/>
      <c r="AU930" s="8"/>
      <c r="AV930" s="8"/>
      <c r="AW930" s="8"/>
      <c r="AX930" s="8"/>
      <c r="AY930" s="8"/>
      <c r="AZ930" s="8"/>
      <c r="BA930" s="8"/>
      <c r="BB930" s="8"/>
      <c r="BC930" s="8"/>
      <c r="BD930" s="8"/>
      <c r="BE930" s="8"/>
      <c r="BF930" s="8"/>
      <c r="BG930" s="8"/>
      <c r="BH930" s="8"/>
      <c r="BI930" s="8"/>
      <c r="BJ930" s="8"/>
      <c r="BK930" s="8"/>
      <c r="BL930" s="8"/>
      <c r="BM930" s="8"/>
      <c r="BN930" s="8"/>
      <c r="BO930" s="8"/>
      <c r="BP930" s="8"/>
      <c r="BQ930" s="8"/>
      <c r="BR930" s="8"/>
      <c r="BS930" s="8"/>
      <c r="BT930" s="8"/>
      <c r="BU930" s="8"/>
      <c r="BV930" s="8"/>
      <c r="BW930" s="8"/>
      <c r="BX930" s="8"/>
      <c r="BY930" s="8"/>
      <c r="BZ930" s="8"/>
      <c r="CA930" s="8"/>
      <c r="CB930" s="8"/>
      <c r="CC930" s="8"/>
      <c r="CD930" s="8"/>
      <c r="CE930" s="8"/>
      <c r="CF930" s="8"/>
    </row>
    <row r="931" spans="1:84" ht="15.75" customHeight="1" x14ac:dyDescent="0.25">
      <c r="A931" s="8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27"/>
      <c r="W931" s="27"/>
      <c r="X931" s="27"/>
      <c r="Y931" s="27"/>
      <c r="Z931" s="27"/>
      <c r="AA931" s="8"/>
      <c r="AB931" s="8"/>
      <c r="AC931" s="8"/>
      <c r="AD931" s="8"/>
      <c r="AE931" s="8"/>
      <c r="AF931" s="8"/>
      <c r="AG931" s="8"/>
      <c r="AH931" s="8"/>
      <c r="AI931" s="8"/>
      <c r="AJ931" s="8"/>
      <c r="AK931" s="8"/>
      <c r="AL931" s="8"/>
      <c r="AM931" s="8"/>
      <c r="AN931" s="8"/>
      <c r="AO931" s="8"/>
      <c r="AP931" s="8"/>
      <c r="AQ931" s="8"/>
      <c r="AR931" s="8"/>
      <c r="AS931" s="8"/>
      <c r="AT931" s="8"/>
      <c r="AU931" s="8"/>
      <c r="AV931" s="8"/>
      <c r="AW931" s="8"/>
      <c r="AX931" s="8"/>
      <c r="AY931" s="8"/>
      <c r="AZ931" s="8"/>
      <c r="BA931" s="8"/>
      <c r="BB931" s="8"/>
      <c r="BC931" s="8"/>
      <c r="BD931" s="8"/>
      <c r="BE931" s="8"/>
      <c r="BF931" s="8"/>
      <c r="BG931" s="8"/>
      <c r="BH931" s="8"/>
      <c r="BI931" s="8"/>
      <c r="BJ931" s="8"/>
      <c r="BK931" s="8"/>
      <c r="BL931" s="8"/>
      <c r="BM931" s="8"/>
      <c r="BN931" s="8"/>
      <c r="BO931" s="8"/>
      <c r="BP931" s="8"/>
      <c r="BQ931" s="8"/>
      <c r="BR931" s="8"/>
      <c r="BS931" s="8"/>
      <c r="BT931" s="8"/>
      <c r="BU931" s="8"/>
      <c r="BV931" s="8"/>
      <c r="BW931" s="8"/>
      <c r="BX931" s="8"/>
      <c r="BY931" s="8"/>
      <c r="BZ931" s="8"/>
      <c r="CA931" s="8"/>
      <c r="CB931" s="8"/>
      <c r="CC931" s="8"/>
      <c r="CD931" s="8"/>
      <c r="CE931" s="8"/>
      <c r="CF931" s="8"/>
    </row>
    <row r="932" spans="1:84" ht="15.75" customHeight="1" x14ac:dyDescent="0.25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27"/>
      <c r="W932" s="27"/>
      <c r="X932" s="27"/>
      <c r="Y932" s="27"/>
      <c r="Z932" s="27"/>
      <c r="AA932" s="8"/>
      <c r="AB932" s="8"/>
      <c r="AC932" s="8"/>
      <c r="AD932" s="8"/>
      <c r="AE932" s="8"/>
      <c r="AF932" s="8"/>
      <c r="AG932" s="8"/>
      <c r="AH932" s="8"/>
      <c r="AI932" s="8"/>
      <c r="AJ932" s="8"/>
      <c r="AK932" s="8"/>
      <c r="AL932" s="8"/>
      <c r="AM932" s="8"/>
      <c r="AN932" s="8"/>
      <c r="AO932" s="8"/>
      <c r="AP932" s="8"/>
      <c r="AQ932" s="8"/>
      <c r="AR932" s="8"/>
      <c r="AS932" s="8"/>
      <c r="AT932" s="8"/>
      <c r="AU932" s="8"/>
      <c r="AV932" s="8"/>
      <c r="AW932" s="8"/>
      <c r="AX932" s="8"/>
      <c r="AY932" s="8"/>
      <c r="AZ932" s="8"/>
      <c r="BA932" s="8"/>
      <c r="BB932" s="8"/>
      <c r="BC932" s="8"/>
      <c r="BD932" s="8"/>
      <c r="BE932" s="8"/>
      <c r="BF932" s="8"/>
      <c r="BG932" s="8"/>
      <c r="BH932" s="8"/>
      <c r="BI932" s="8"/>
      <c r="BJ932" s="8"/>
      <c r="BK932" s="8"/>
      <c r="BL932" s="8"/>
      <c r="BM932" s="8"/>
      <c r="BN932" s="8"/>
      <c r="BO932" s="8"/>
      <c r="BP932" s="8"/>
      <c r="BQ932" s="8"/>
      <c r="BR932" s="8"/>
      <c r="BS932" s="8"/>
      <c r="BT932" s="8"/>
      <c r="BU932" s="8"/>
      <c r="BV932" s="8"/>
      <c r="BW932" s="8"/>
      <c r="BX932" s="8"/>
      <c r="BY932" s="8"/>
      <c r="BZ932" s="8"/>
      <c r="CA932" s="8"/>
      <c r="CB932" s="8"/>
      <c r="CC932" s="8"/>
      <c r="CD932" s="8"/>
      <c r="CE932" s="8"/>
      <c r="CF932" s="8"/>
    </row>
    <row r="933" spans="1:84" ht="15.75" customHeight="1" x14ac:dyDescent="0.25">
      <c r="A933" s="8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27"/>
      <c r="W933" s="27"/>
      <c r="X933" s="27"/>
      <c r="Y933" s="27"/>
      <c r="Z933" s="27"/>
      <c r="AA933" s="8"/>
      <c r="AB933" s="8"/>
      <c r="AC933" s="8"/>
      <c r="AD933" s="8"/>
      <c r="AE933" s="8"/>
      <c r="AF933" s="8"/>
      <c r="AG933" s="8"/>
      <c r="AH933" s="8"/>
      <c r="AI933" s="8"/>
      <c r="AJ933" s="8"/>
      <c r="AK933" s="8"/>
      <c r="AL933" s="8"/>
      <c r="AM933" s="8"/>
      <c r="AN933" s="8"/>
      <c r="AO933" s="8"/>
      <c r="AP933" s="8"/>
      <c r="AQ933" s="8"/>
      <c r="AR933" s="8"/>
      <c r="AS933" s="8"/>
      <c r="AT933" s="8"/>
      <c r="AU933" s="8"/>
      <c r="AV933" s="8"/>
      <c r="AW933" s="8"/>
      <c r="AX933" s="8"/>
      <c r="AY933" s="8"/>
      <c r="AZ933" s="8"/>
      <c r="BA933" s="8"/>
      <c r="BB933" s="8"/>
      <c r="BC933" s="8"/>
      <c r="BD933" s="8"/>
      <c r="BE933" s="8"/>
      <c r="BF933" s="8"/>
      <c r="BG933" s="8"/>
      <c r="BH933" s="8"/>
      <c r="BI933" s="8"/>
      <c r="BJ933" s="8"/>
      <c r="BK933" s="8"/>
      <c r="BL933" s="8"/>
      <c r="BM933" s="8"/>
      <c r="BN933" s="8"/>
      <c r="BO933" s="8"/>
      <c r="BP933" s="8"/>
      <c r="BQ933" s="8"/>
      <c r="BR933" s="8"/>
      <c r="BS933" s="8"/>
      <c r="BT933" s="8"/>
      <c r="BU933" s="8"/>
      <c r="BV933" s="8"/>
      <c r="BW933" s="8"/>
      <c r="BX933" s="8"/>
      <c r="BY933" s="8"/>
      <c r="BZ933" s="8"/>
      <c r="CA933" s="8"/>
      <c r="CB933" s="8"/>
      <c r="CC933" s="8"/>
      <c r="CD933" s="8"/>
      <c r="CE933" s="8"/>
      <c r="CF933" s="8"/>
    </row>
    <row r="934" spans="1:84" ht="15.75" customHeight="1" x14ac:dyDescent="0.25">
      <c r="A934" s="8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27"/>
      <c r="W934" s="27"/>
      <c r="X934" s="27"/>
      <c r="Y934" s="27"/>
      <c r="Z934" s="27"/>
      <c r="AA934" s="8"/>
      <c r="AB934" s="8"/>
      <c r="AC934" s="8"/>
      <c r="AD934" s="8"/>
      <c r="AE934" s="8"/>
      <c r="AF934" s="8"/>
      <c r="AG934" s="8"/>
      <c r="AH934" s="8"/>
      <c r="AI934" s="8"/>
      <c r="AJ934" s="8"/>
      <c r="AK934" s="8"/>
      <c r="AL934" s="8"/>
      <c r="AM934" s="8"/>
      <c r="AN934" s="8"/>
      <c r="AO934" s="8"/>
      <c r="AP934" s="8"/>
      <c r="AQ934" s="8"/>
      <c r="AR934" s="8"/>
      <c r="AS934" s="8"/>
      <c r="AT934" s="8"/>
      <c r="AU934" s="8"/>
      <c r="AV934" s="8"/>
      <c r="AW934" s="8"/>
      <c r="AX934" s="8"/>
      <c r="AY934" s="8"/>
      <c r="AZ934" s="8"/>
      <c r="BA934" s="8"/>
      <c r="BB934" s="8"/>
      <c r="BC934" s="8"/>
      <c r="BD934" s="8"/>
      <c r="BE934" s="8"/>
      <c r="BF934" s="8"/>
      <c r="BG934" s="8"/>
      <c r="BH934" s="8"/>
      <c r="BI934" s="8"/>
      <c r="BJ934" s="8"/>
      <c r="BK934" s="8"/>
      <c r="BL934" s="8"/>
      <c r="BM934" s="8"/>
      <c r="BN934" s="8"/>
      <c r="BO934" s="8"/>
      <c r="BP934" s="8"/>
      <c r="BQ934" s="8"/>
      <c r="BR934" s="8"/>
      <c r="BS934" s="8"/>
      <c r="BT934" s="8"/>
      <c r="BU934" s="8"/>
      <c r="BV934" s="8"/>
      <c r="BW934" s="8"/>
      <c r="BX934" s="8"/>
      <c r="BY934" s="8"/>
      <c r="BZ934" s="8"/>
      <c r="CA934" s="8"/>
      <c r="CB934" s="8"/>
      <c r="CC934" s="8"/>
      <c r="CD934" s="8"/>
      <c r="CE934" s="8"/>
      <c r="CF934" s="8"/>
    </row>
    <row r="935" spans="1:84" ht="15.75" customHeight="1" x14ac:dyDescent="0.25">
      <c r="A935" s="8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27"/>
      <c r="W935" s="27"/>
      <c r="X935" s="27"/>
      <c r="Y935" s="27"/>
      <c r="Z935" s="27"/>
      <c r="AA935" s="8"/>
      <c r="AB935" s="8"/>
      <c r="AC935" s="8"/>
      <c r="AD935" s="8"/>
      <c r="AE935" s="8"/>
      <c r="AF935" s="8"/>
      <c r="AG935" s="8"/>
      <c r="AH935" s="8"/>
      <c r="AI935" s="8"/>
      <c r="AJ935" s="8"/>
      <c r="AK935" s="8"/>
      <c r="AL935" s="8"/>
      <c r="AM935" s="8"/>
      <c r="AN935" s="8"/>
      <c r="AO935" s="8"/>
      <c r="AP935" s="8"/>
      <c r="AQ935" s="8"/>
      <c r="AR935" s="8"/>
      <c r="AS935" s="8"/>
      <c r="AT935" s="8"/>
      <c r="AU935" s="8"/>
      <c r="AV935" s="8"/>
      <c r="AW935" s="8"/>
      <c r="AX935" s="8"/>
      <c r="AY935" s="8"/>
      <c r="AZ935" s="8"/>
      <c r="BA935" s="8"/>
      <c r="BB935" s="8"/>
      <c r="BC935" s="8"/>
      <c r="BD935" s="8"/>
      <c r="BE935" s="8"/>
      <c r="BF935" s="8"/>
      <c r="BG935" s="8"/>
      <c r="BH935" s="8"/>
      <c r="BI935" s="8"/>
      <c r="BJ935" s="8"/>
      <c r="BK935" s="8"/>
      <c r="BL935" s="8"/>
      <c r="BM935" s="8"/>
      <c r="BN935" s="8"/>
      <c r="BO935" s="8"/>
      <c r="BP935" s="8"/>
      <c r="BQ935" s="8"/>
      <c r="BR935" s="8"/>
      <c r="BS935" s="8"/>
      <c r="BT935" s="8"/>
      <c r="BU935" s="8"/>
      <c r="BV935" s="8"/>
      <c r="BW935" s="8"/>
      <c r="BX935" s="8"/>
      <c r="BY935" s="8"/>
      <c r="BZ935" s="8"/>
      <c r="CA935" s="8"/>
      <c r="CB935" s="8"/>
      <c r="CC935" s="8"/>
      <c r="CD935" s="8"/>
      <c r="CE935" s="8"/>
      <c r="CF935" s="8"/>
    </row>
    <row r="936" spans="1:84" ht="15.75" customHeight="1" x14ac:dyDescent="0.25">
      <c r="A936" s="8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27"/>
      <c r="W936" s="27"/>
      <c r="X936" s="27"/>
      <c r="Y936" s="27"/>
      <c r="Z936" s="27"/>
      <c r="AA936" s="8"/>
      <c r="AB936" s="8"/>
      <c r="AC936" s="8"/>
      <c r="AD936" s="8"/>
      <c r="AE936" s="8"/>
      <c r="AF936" s="8"/>
      <c r="AG936" s="8"/>
      <c r="AH936" s="8"/>
      <c r="AI936" s="8"/>
      <c r="AJ936" s="8"/>
      <c r="AK936" s="8"/>
      <c r="AL936" s="8"/>
      <c r="AM936" s="8"/>
      <c r="AN936" s="8"/>
      <c r="AO936" s="8"/>
      <c r="AP936" s="8"/>
      <c r="AQ936" s="8"/>
      <c r="AR936" s="8"/>
      <c r="AS936" s="8"/>
      <c r="AT936" s="8"/>
      <c r="AU936" s="8"/>
      <c r="AV936" s="8"/>
      <c r="AW936" s="8"/>
      <c r="AX936" s="8"/>
      <c r="AY936" s="8"/>
      <c r="AZ936" s="8"/>
      <c r="BA936" s="8"/>
      <c r="BB936" s="8"/>
      <c r="BC936" s="8"/>
      <c r="BD936" s="8"/>
      <c r="BE936" s="8"/>
      <c r="BF936" s="8"/>
      <c r="BG936" s="8"/>
      <c r="BH936" s="8"/>
      <c r="BI936" s="8"/>
      <c r="BJ936" s="8"/>
      <c r="BK936" s="8"/>
      <c r="BL936" s="8"/>
      <c r="BM936" s="8"/>
      <c r="BN936" s="8"/>
      <c r="BO936" s="8"/>
      <c r="BP936" s="8"/>
      <c r="BQ936" s="8"/>
      <c r="BR936" s="8"/>
      <c r="BS936" s="8"/>
      <c r="BT936" s="8"/>
      <c r="BU936" s="8"/>
      <c r="BV936" s="8"/>
      <c r="BW936" s="8"/>
      <c r="BX936" s="8"/>
      <c r="BY936" s="8"/>
      <c r="BZ936" s="8"/>
      <c r="CA936" s="8"/>
      <c r="CB936" s="8"/>
      <c r="CC936" s="8"/>
      <c r="CD936" s="8"/>
      <c r="CE936" s="8"/>
      <c r="CF936" s="8"/>
    </row>
    <row r="937" spans="1:84" ht="15.75" customHeight="1" x14ac:dyDescent="0.25">
      <c r="A937" s="8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27"/>
      <c r="W937" s="27"/>
      <c r="X937" s="27"/>
      <c r="Y937" s="27"/>
      <c r="Z937" s="27"/>
      <c r="AA937" s="8"/>
      <c r="AB937" s="8"/>
      <c r="AC937" s="8"/>
      <c r="AD937" s="8"/>
      <c r="AE937" s="8"/>
      <c r="AF937" s="8"/>
      <c r="AG937" s="8"/>
      <c r="AH937" s="8"/>
      <c r="AI937" s="8"/>
      <c r="AJ937" s="8"/>
      <c r="AK937" s="8"/>
      <c r="AL937" s="8"/>
      <c r="AM937" s="8"/>
      <c r="AN937" s="8"/>
      <c r="AO937" s="8"/>
      <c r="AP937" s="8"/>
      <c r="AQ937" s="8"/>
      <c r="AR937" s="8"/>
      <c r="AS937" s="8"/>
      <c r="AT937" s="8"/>
      <c r="AU937" s="8"/>
      <c r="AV937" s="8"/>
      <c r="AW937" s="8"/>
      <c r="AX937" s="8"/>
      <c r="AY937" s="8"/>
      <c r="AZ937" s="8"/>
      <c r="BA937" s="8"/>
      <c r="BB937" s="8"/>
      <c r="BC937" s="8"/>
      <c r="BD937" s="8"/>
      <c r="BE937" s="8"/>
      <c r="BF937" s="8"/>
      <c r="BG937" s="8"/>
      <c r="BH937" s="8"/>
      <c r="BI937" s="8"/>
      <c r="BJ937" s="8"/>
      <c r="BK937" s="8"/>
      <c r="BL937" s="8"/>
      <c r="BM937" s="8"/>
      <c r="BN937" s="8"/>
      <c r="BO937" s="8"/>
      <c r="BP937" s="8"/>
      <c r="BQ937" s="8"/>
      <c r="BR937" s="8"/>
      <c r="BS937" s="8"/>
      <c r="BT937" s="8"/>
      <c r="BU937" s="8"/>
      <c r="BV937" s="8"/>
      <c r="BW937" s="8"/>
      <c r="BX937" s="8"/>
      <c r="BY937" s="8"/>
      <c r="BZ937" s="8"/>
      <c r="CA937" s="8"/>
      <c r="CB937" s="8"/>
      <c r="CC937" s="8"/>
      <c r="CD937" s="8"/>
      <c r="CE937" s="8"/>
      <c r="CF937" s="8"/>
    </row>
    <row r="938" spans="1:84" ht="15.75" customHeight="1" x14ac:dyDescent="0.25">
      <c r="A938" s="8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27"/>
      <c r="W938" s="27"/>
      <c r="X938" s="27"/>
      <c r="Y938" s="27"/>
      <c r="Z938" s="27"/>
      <c r="AA938" s="8"/>
      <c r="AB938" s="8"/>
      <c r="AC938" s="8"/>
      <c r="AD938" s="8"/>
      <c r="AE938" s="8"/>
      <c r="AF938" s="8"/>
      <c r="AG938" s="8"/>
      <c r="AH938" s="8"/>
      <c r="AI938" s="8"/>
      <c r="AJ938" s="8"/>
      <c r="AK938" s="8"/>
      <c r="AL938" s="8"/>
      <c r="AM938" s="8"/>
      <c r="AN938" s="8"/>
      <c r="AO938" s="8"/>
      <c r="AP938" s="8"/>
      <c r="AQ938" s="8"/>
      <c r="AR938" s="8"/>
      <c r="AS938" s="8"/>
      <c r="AT938" s="8"/>
      <c r="AU938" s="8"/>
      <c r="AV938" s="8"/>
      <c r="AW938" s="8"/>
      <c r="AX938" s="8"/>
      <c r="AY938" s="8"/>
      <c r="AZ938" s="8"/>
      <c r="BA938" s="8"/>
      <c r="BB938" s="8"/>
      <c r="BC938" s="8"/>
      <c r="BD938" s="8"/>
      <c r="BE938" s="8"/>
      <c r="BF938" s="8"/>
      <c r="BG938" s="8"/>
      <c r="BH938" s="8"/>
      <c r="BI938" s="8"/>
      <c r="BJ938" s="8"/>
      <c r="BK938" s="8"/>
      <c r="BL938" s="8"/>
      <c r="BM938" s="8"/>
      <c r="BN938" s="8"/>
      <c r="BO938" s="8"/>
      <c r="BP938" s="8"/>
      <c r="BQ938" s="8"/>
      <c r="BR938" s="8"/>
      <c r="BS938" s="8"/>
      <c r="BT938" s="8"/>
      <c r="BU938" s="8"/>
      <c r="BV938" s="8"/>
      <c r="BW938" s="8"/>
      <c r="BX938" s="8"/>
      <c r="BY938" s="8"/>
      <c r="BZ938" s="8"/>
      <c r="CA938" s="8"/>
      <c r="CB938" s="8"/>
      <c r="CC938" s="8"/>
      <c r="CD938" s="8"/>
      <c r="CE938" s="8"/>
      <c r="CF938" s="8"/>
    </row>
    <row r="939" spans="1:84" ht="15.75" customHeight="1" x14ac:dyDescent="0.25">
      <c r="A939" s="8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27"/>
      <c r="W939" s="27"/>
      <c r="X939" s="27"/>
      <c r="Y939" s="27"/>
      <c r="Z939" s="27"/>
      <c r="AA939" s="8"/>
      <c r="AB939" s="8"/>
      <c r="AC939" s="8"/>
      <c r="AD939" s="8"/>
      <c r="AE939" s="8"/>
      <c r="AF939" s="8"/>
      <c r="AG939" s="8"/>
      <c r="AH939" s="8"/>
      <c r="AI939" s="8"/>
      <c r="AJ939" s="8"/>
      <c r="AK939" s="8"/>
      <c r="AL939" s="8"/>
      <c r="AM939" s="8"/>
      <c r="AN939" s="8"/>
      <c r="AO939" s="8"/>
      <c r="AP939" s="8"/>
      <c r="AQ939" s="8"/>
      <c r="AR939" s="8"/>
      <c r="AS939" s="8"/>
      <c r="AT939" s="8"/>
      <c r="AU939" s="8"/>
      <c r="AV939" s="8"/>
      <c r="AW939" s="8"/>
      <c r="AX939" s="8"/>
      <c r="AY939" s="8"/>
      <c r="AZ939" s="8"/>
      <c r="BA939" s="8"/>
      <c r="BB939" s="8"/>
      <c r="BC939" s="8"/>
      <c r="BD939" s="8"/>
      <c r="BE939" s="8"/>
      <c r="BF939" s="8"/>
      <c r="BG939" s="8"/>
      <c r="BH939" s="8"/>
      <c r="BI939" s="8"/>
      <c r="BJ939" s="8"/>
      <c r="BK939" s="8"/>
      <c r="BL939" s="8"/>
      <c r="BM939" s="8"/>
      <c r="BN939" s="8"/>
      <c r="BO939" s="8"/>
      <c r="BP939" s="8"/>
      <c r="BQ939" s="8"/>
      <c r="BR939" s="8"/>
      <c r="BS939" s="8"/>
      <c r="BT939" s="8"/>
      <c r="BU939" s="8"/>
      <c r="BV939" s="8"/>
      <c r="BW939" s="8"/>
      <c r="BX939" s="8"/>
      <c r="BY939" s="8"/>
      <c r="BZ939" s="8"/>
      <c r="CA939" s="8"/>
      <c r="CB939" s="8"/>
      <c r="CC939" s="8"/>
      <c r="CD939" s="8"/>
      <c r="CE939" s="8"/>
      <c r="CF939" s="8"/>
    </row>
    <row r="940" spans="1:84" ht="15.75" customHeight="1" x14ac:dyDescent="0.25">
      <c r="A940" s="8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27"/>
      <c r="W940" s="27"/>
      <c r="X940" s="27"/>
      <c r="Y940" s="27"/>
      <c r="Z940" s="27"/>
      <c r="AA940" s="8"/>
      <c r="AB940" s="8"/>
      <c r="AC940" s="8"/>
      <c r="AD940" s="8"/>
      <c r="AE940" s="8"/>
      <c r="AF940" s="8"/>
      <c r="AG940" s="8"/>
      <c r="AH940" s="8"/>
      <c r="AI940" s="8"/>
      <c r="AJ940" s="8"/>
      <c r="AK940" s="8"/>
      <c r="AL940" s="8"/>
      <c r="AM940" s="8"/>
      <c r="AN940" s="8"/>
      <c r="AO940" s="8"/>
      <c r="AP940" s="8"/>
      <c r="AQ940" s="8"/>
      <c r="AR940" s="8"/>
      <c r="AS940" s="8"/>
      <c r="AT940" s="8"/>
      <c r="AU940" s="8"/>
      <c r="AV940" s="8"/>
      <c r="AW940" s="8"/>
      <c r="AX940" s="8"/>
      <c r="AY940" s="8"/>
      <c r="AZ940" s="8"/>
      <c r="BA940" s="8"/>
      <c r="BB940" s="8"/>
      <c r="BC940" s="8"/>
      <c r="BD940" s="8"/>
      <c r="BE940" s="8"/>
      <c r="BF940" s="8"/>
      <c r="BG940" s="8"/>
      <c r="BH940" s="8"/>
      <c r="BI940" s="8"/>
      <c r="BJ940" s="8"/>
      <c r="BK940" s="8"/>
      <c r="BL940" s="8"/>
      <c r="BM940" s="8"/>
      <c r="BN940" s="8"/>
      <c r="BO940" s="8"/>
      <c r="BP940" s="8"/>
      <c r="BQ940" s="8"/>
      <c r="BR940" s="8"/>
      <c r="BS940" s="8"/>
      <c r="BT940" s="8"/>
      <c r="BU940" s="8"/>
      <c r="BV940" s="8"/>
      <c r="BW940" s="8"/>
      <c r="BX940" s="8"/>
      <c r="BY940" s="8"/>
      <c r="BZ940" s="8"/>
      <c r="CA940" s="8"/>
      <c r="CB940" s="8"/>
      <c r="CC940" s="8"/>
      <c r="CD940" s="8"/>
      <c r="CE940" s="8"/>
      <c r="CF940" s="8"/>
    </row>
    <row r="941" spans="1:84" ht="15.75" customHeight="1" x14ac:dyDescent="0.25">
      <c r="A941" s="8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27"/>
      <c r="W941" s="27"/>
      <c r="X941" s="27"/>
      <c r="Y941" s="27"/>
      <c r="Z941" s="27"/>
      <c r="AA941" s="8"/>
      <c r="AB941" s="8"/>
      <c r="AC941" s="8"/>
      <c r="AD941" s="8"/>
      <c r="AE941" s="8"/>
      <c r="AF941" s="8"/>
      <c r="AG941" s="8"/>
      <c r="AH941" s="8"/>
      <c r="AI941" s="8"/>
      <c r="AJ941" s="8"/>
      <c r="AK941" s="8"/>
      <c r="AL941" s="8"/>
      <c r="AM941" s="8"/>
      <c r="AN941" s="8"/>
      <c r="AO941" s="8"/>
      <c r="AP941" s="8"/>
      <c r="AQ941" s="8"/>
      <c r="AR941" s="8"/>
      <c r="AS941" s="8"/>
      <c r="AT941" s="8"/>
      <c r="AU941" s="8"/>
      <c r="AV941" s="8"/>
      <c r="AW941" s="8"/>
      <c r="AX941" s="8"/>
      <c r="AY941" s="8"/>
      <c r="AZ941" s="8"/>
      <c r="BA941" s="8"/>
      <c r="BB941" s="8"/>
      <c r="BC941" s="8"/>
      <c r="BD941" s="8"/>
      <c r="BE941" s="8"/>
      <c r="BF941" s="8"/>
      <c r="BG941" s="8"/>
      <c r="BH941" s="8"/>
      <c r="BI941" s="8"/>
      <c r="BJ941" s="8"/>
      <c r="BK941" s="8"/>
      <c r="BL941" s="8"/>
      <c r="BM941" s="8"/>
      <c r="BN941" s="8"/>
      <c r="BO941" s="8"/>
      <c r="BP941" s="8"/>
      <c r="BQ941" s="8"/>
      <c r="BR941" s="8"/>
      <c r="BS941" s="8"/>
      <c r="BT941" s="8"/>
      <c r="BU941" s="8"/>
      <c r="BV941" s="8"/>
      <c r="BW941" s="8"/>
      <c r="BX941" s="8"/>
      <c r="BY941" s="8"/>
      <c r="BZ941" s="8"/>
      <c r="CA941" s="8"/>
      <c r="CB941" s="8"/>
      <c r="CC941" s="8"/>
      <c r="CD941" s="8"/>
      <c r="CE941" s="8"/>
      <c r="CF941" s="8"/>
    </row>
    <row r="942" spans="1:84" ht="15.75" customHeight="1" x14ac:dyDescent="0.25">
      <c r="A942" s="8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27"/>
      <c r="W942" s="27"/>
      <c r="X942" s="27"/>
      <c r="Y942" s="27"/>
      <c r="Z942" s="27"/>
      <c r="AA942" s="8"/>
      <c r="AB942" s="8"/>
      <c r="AC942" s="8"/>
      <c r="AD942" s="8"/>
      <c r="AE942" s="8"/>
      <c r="AF942" s="8"/>
      <c r="AG942" s="8"/>
      <c r="AH942" s="8"/>
      <c r="AI942" s="8"/>
      <c r="AJ942" s="8"/>
      <c r="AK942" s="8"/>
      <c r="AL942" s="8"/>
      <c r="AM942" s="8"/>
      <c r="AN942" s="8"/>
      <c r="AO942" s="8"/>
      <c r="AP942" s="8"/>
      <c r="AQ942" s="8"/>
      <c r="AR942" s="8"/>
      <c r="AS942" s="8"/>
      <c r="AT942" s="8"/>
      <c r="AU942" s="8"/>
      <c r="AV942" s="8"/>
      <c r="AW942" s="8"/>
      <c r="AX942" s="8"/>
      <c r="AY942" s="8"/>
      <c r="AZ942" s="8"/>
      <c r="BA942" s="8"/>
      <c r="BB942" s="8"/>
      <c r="BC942" s="8"/>
      <c r="BD942" s="8"/>
      <c r="BE942" s="8"/>
      <c r="BF942" s="8"/>
      <c r="BG942" s="8"/>
      <c r="BH942" s="8"/>
      <c r="BI942" s="8"/>
      <c r="BJ942" s="8"/>
      <c r="BK942" s="8"/>
      <c r="BL942" s="8"/>
      <c r="BM942" s="8"/>
      <c r="BN942" s="8"/>
      <c r="BO942" s="8"/>
      <c r="BP942" s="8"/>
      <c r="BQ942" s="8"/>
      <c r="BR942" s="8"/>
      <c r="BS942" s="8"/>
      <c r="BT942" s="8"/>
      <c r="BU942" s="8"/>
      <c r="BV942" s="8"/>
      <c r="BW942" s="8"/>
      <c r="BX942" s="8"/>
      <c r="BY942" s="8"/>
      <c r="BZ942" s="8"/>
      <c r="CA942" s="8"/>
      <c r="CB942" s="8"/>
      <c r="CC942" s="8"/>
      <c r="CD942" s="8"/>
      <c r="CE942" s="8"/>
      <c r="CF942" s="8"/>
    </row>
    <row r="943" spans="1:84" ht="15.75" customHeight="1" x14ac:dyDescent="0.25">
      <c r="A943" s="8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27"/>
      <c r="W943" s="27"/>
      <c r="X943" s="27"/>
      <c r="Y943" s="27"/>
      <c r="Z943" s="27"/>
      <c r="AA943" s="8"/>
      <c r="AB943" s="8"/>
      <c r="AC943" s="8"/>
      <c r="AD943" s="8"/>
      <c r="AE943" s="8"/>
      <c r="AF943" s="8"/>
      <c r="AG943" s="8"/>
      <c r="AH943" s="8"/>
      <c r="AI943" s="8"/>
      <c r="AJ943" s="8"/>
      <c r="AK943" s="8"/>
      <c r="AL943" s="8"/>
      <c r="AM943" s="8"/>
      <c r="AN943" s="8"/>
      <c r="AO943" s="8"/>
      <c r="AP943" s="8"/>
      <c r="AQ943" s="8"/>
      <c r="AR943" s="8"/>
      <c r="AS943" s="8"/>
      <c r="AT943" s="8"/>
      <c r="AU943" s="8"/>
      <c r="AV943" s="8"/>
      <c r="AW943" s="8"/>
      <c r="AX943" s="8"/>
      <c r="AY943" s="8"/>
      <c r="AZ943" s="8"/>
      <c r="BA943" s="8"/>
      <c r="BB943" s="8"/>
      <c r="BC943" s="8"/>
      <c r="BD943" s="8"/>
      <c r="BE943" s="8"/>
      <c r="BF943" s="8"/>
      <c r="BG943" s="8"/>
      <c r="BH943" s="8"/>
      <c r="BI943" s="8"/>
      <c r="BJ943" s="8"/>
      <c r="BK943" s="8"/>
      <c r="BL943" s="8"/>
      <c r="BM943" s="8"/>
      <c r="BN943" s="8"/>
      <c r="BO943" s="8"/>
      <c r="BP943" s="8"/>
      <c r="BQ943" s="8"/>
      <c r="BR943" s="8"/>
      <c r="BS943" s="8"/>
      <c r="BT943" s="8"/>
      <c r="BU943" s="8"/>
      <c r="BV943" s="8"/>
      <c r="BW943" s="8"/>
      <c r="BX943" s="8"/>
      <c r="BY943" s="8"/>
      <c r="BZ943" s="8"/>
      <c r="CA943" s="8"/>
      <c r="CB943" s="8"/>
      <c r="CC943" s="8"/>
      <c r="CD943" s="8"/>
      <c r="CE943" s="8"/>
      <c r="CF943" s="8"/>
    </row>
    <row r="944" spans="1:84" ht="15.75" customHeight="1" x14ac:dyDescent="0.25">
      <c r="A944" s="8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27"/>
      <c r="W944" s="27"/>
      <c r="X944" s="27"/>
      <c r="Y944" s="27"/>
      <c r="Z944" s="27"/>
      <c r="AA944" s="8"/>
      <c r="AB944" s="8"/>
      <c r="AC944" s="8"/>
      <c r="AD944" s="8"/>
      <c r="AE944" s="8"/>
      <c r="AF944" s="8"/>
      <c r="AG944" s="8"/>
      <c r="AH944" s="8"/>
      <c r="AI944" s="8"/>
      <c r="AJ944" s="8"/>
      <c r="AK944" s="8"/>
      <c r="AL944" s="8"/>
      <c r="AM944" s="8"/>
      <c r="AN944" s="8"/>
      <c r="AO944" s="8"/>
      <c r="AP944" s="8"/>
      <c r="AQ944" s="8"/>
      <c r="AR944" s="8"/>
      <c r="AS944" s="8"/>
      <c r="AT944" s="8"/>
      <c r="AU944" s="8"/>
      <c r="AV944" s="8"/>
      <c r="AW944" s="8"/>
      <c r="AX944" s="8"/>
      <c r="AY944" s="8"/>
      <c r="AZ944" s="8"/>
      <c r="BA944" s="8"/>
      <c r="BB944" s="8"/>
      <c r="BC944" s="8"/>
      <c r="BD944" s="8"/>
      <c r="BE944" s="8"/>
      <c r="BF944" s="8"/>
      <c r="BG944" s="8"/>
      <c r="BH944" s="8"/>
      <c r="BI944" s="8"/>
      <c r="BJ944" s="8"/>
      <c r="BK944" s="8"/>
      <c r="BL944" s="8"/>
      <c r="BM944" s="8"/>
      <c r="BN944" s="8"/>
      <c r="BO944" s="8"/>
      <c r="BP944" s="8"/>
      <c r="BQ944" s="8"/>
      <c r="BR944" s="8"/>
      <c r="BS944" s="8"/>
      <c r="BT944" s="8"/>
      <c r="BU944" s="8"/>
      <c r="BV944" s="8"/>
      <c r="BW944" s="8"/>
      <c r="BX944" s="8"/>
      <c r="BY944" s="8"/>
      <c r="BZ944" s="8"/>
      <c r="CA944" s="8"/>
      <c r="CB944" s="8"/>
      <c r="CC944" s="8"/>
      <c r="CD944" s="8"/>
      <c r="CE944" s="8"/>
      <c r="CF944" s="8"/>
    </row>
    <row r="945" spans="1:84" ht="15.75" customHeight="1" x14ac:dyDescent="0.25">
      <c r="A945" s="8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  <c r="V945" s="27"/>
      <c r="W945" s="27"/>
      <c r="X945" s="27"/>
      <c r="Y945" s="27"/>
      <c r="Z945" s="27"/>
      <c r="AA945" s="8"/>
      <c r="AB945" s="8"/>
      <c r="AC945" s="8"/>
      <c r="AD945" s="8"/>
      <c r="AE945" s="8"/>
      <c r="AF945" s="8"/>
      <c r="AG945" s="8"/>
      <c r="AH945" s="8"/>
      <c r="AI945" s="8"/>
      <c r="AJ945" s="8"/>
      <c r="AK945" s="8"/>
      <c r="AL945" s="8"/>
      <c r="AM945" s="8"/>
      <c r="AN945" s="8"/>
      <c r="AO945" s="8"/>
      <c r="AP945" s="8"/>
      <c r="AQ945" s="8"/>
      <c r="AR945" s="8"/>
      <c r="AS945" s="8"/>
      <c r="AT945" s="8"/>
      <c r="AU945" s="8"/>
      <c r="AV945" s="8"/>
      <c r="AW945" s="8"/>
      <c r="AX945" s="8"/>
      <c r="AY945" s="8"/>
      <c r="AZ945" s="8"/>
      <c r="BA945" s="8"/>
      <c r="BB945" s="8"/>
      <c r="BC945" s="8"/>
      <c r="BD945" s="8"/>
      <c r="BE945" s="8"/>
      <c r="BF945" s="8"/>
      <c r="BG945" s="8"/>
      <c r="BH945" s="8"/>
      <c r="BI945" s="8"/>
      <c r="BJ945" s="8"/>
      <c r="BK945" s="8"/>
      <c r="BL945" s="8"/>
      <c r="BM945" s="8"/>
      <c r="BN945" s="8"/>
      <c r="BO945" s="8"/>
      <c r="BP945" s="8"/>
      <c r="BQ945" s="8"/>
      <c r="BR945" s="8"/>
      <c r="BS945" s="8"/>
      <c r="BT945" s="8"/>
      <c r="BU945" s="8"/>
      <c r="BV945" s="8"/>
      <c r="BW945" s="8"/>
      <c r="BX945" s="8"/>
      <c r="BY945" s="8"/>
      <c r="BZ945" s="8"/>
      <c r="CA945" s="8"/>
      <c r="CB945" s="8"/>
      <c r="CC945" s="8"/>
      <c r="CD945" s="8"/>
      <c r="CE945" s="8"/>
      <c r="CF945" s="8"/>
    </row>
    <row r="946" spans="1:84" ht="15.75" customHeight="1" x14ac:dyDescent="0.25">
      <c r="A946" s="8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  <c r="V946" s="27"/>
      <c r="W946" s="27"/>
      <c r="X946" s="27"/>
      <c r="Y946" s="27"/>
      <c r="Z946" s="27"/>
      <c r="AA946" s="8"/>
      <c r="AB946" s="8"/>
      <c r="AC946" s="8"/>
      <c r="AD946" s="8"/>
      <c r="AE946" s="8"/>
      <c r="AF946" s="8"/>
      <c r="AG946" s="8"/>
      <c r="AH946" s="8"/>
      <c r="AI946" s="8"/>
      <c r="AJ946" s="8"/>
      <c r="AK946" s="8"/>
      <c r="AL946" s="8"/>
      <c r="AM946" s="8"/>
      <c r="AN946" s="8"/>
      <c r="AO946" s="8"/>
      <c r="AP946" s="8"/>
      <c r="AQ946" s="8"/>
      <c r="AR946" s="8"/>
      <c r="AS946" s="8"/>
      <c r="AT946" s="8"/>
      <c r="AU946" s="8"/>
      <c r="AV946" s="8"/>
      <c r="AW946" s="8"/>
      <c r="AX946" s="8"/>
      <c r="AY946" s="8"/>
      <c r="AZ946" s="8"/>
      <c r="BA946" s="8"/>
      <c r="BB946" s="8"/>
      <c r="BC946" s="8"/>
      <c r="BD946" s="8"/>
      <c r="BE946" s="8"/>
      <c r="BF946" s="8"/>
      <c r="BG946" s="8"/>
      <c r="BH946" s="8"/>
      <c r="BI946" s="8"/>
      <c r="BJ946" s="8"/>
      <c r="BK946" s="8"/>
      <c r="BL946" s="8"/>
      <c r="BM946" s="8"/>
      <c r="BN946" s="8"/>
      <c r="BO946" s="8"/>
      <c r="BP946" s="8"/>
      <c r="BQ946" s="8"/>
      <c r="BR946" s="8"/>
      <c r="BS946" s="8"/>
      <c r="BT946" s="8"/>
      <c r="BU946" s="8"/>
      <c r="BV946" s="8"/>
      <c r="BW946" s="8"/>
      <c r="BX946" s="8"/>
      <c r="BY946" s="8"/>
      <c r="BZ946" s="8"/>
      <c r="CA946" s="8"/>
      <c r="CB946" s="8"/>
      <c r="CC946" s="8"/>
      <c r="CD946" s="8"/>
      <c r="CE946" s="8"/>
      <c r="CF946" s="8"/>
    </row>
    <row r="947" spans="1:84" ht="15.75" customHeight="1" x14ac:dyDescent="0.25">
      <c r="A947" s="8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  <c r="V947" s="27"/>
      <c r="W947" s="27"/>
      <c r="X947" s="27"/>
      <c r="Y947" s="27"/>
      <c r="Z947" s="27"/>
      <c r="AA947" s="8"/>
      <c r="AB947" s="8"/>
      <c r="AC947" s="8"/>
      <c r="AD947" s="8"/>
      <c r="AE947" s="8"/>
      <c r="AF947" s="8"/>
      <c r="AG947" s="8"/>
      <c r="AH947" s="8"/>
      <c r="AI947" s="8"/>
      <c r="AJ947" s="8"/>
      <c r="AK947" s="8"/>
      <c r="AL947" s="8"/>
      <c r="AM947" s="8"/>
      <c r="AN947" s="8"/>
      <c r="AO947" s="8"/>
      <c r="AP947" s="8"/>
      <c r="AQ947" s="8"/>
      <c r="AR947" s="8"/>
      <c r="AS947" s="8"/>
      <c r="AT947" s="8"/>
      <c r="AU947" s="8"/>
      <c r="AV947" s="8"/>
      <c r="AW947" s="8"/>
      <c r="AX947" s="8"/>
      <c r="AY947" s="8"/>
      <c r="AZ947" s="8"/>
      <c r="BA947" s="8"/>
      <c r="BB947" s="8"/>
      <c r="BC947" s="8"/>
      <c r="BD947" s="8"/>
      <c r="BE947" s="8"/>
      <c r="BF947" s="8"/>
      <c r="BG947" s="8"/>
      <c r="BH947" s="8"/>
      <c r="BI947" s="8"/>
      <c r="BJ947" s="8"/>
      <c r="BK947" s="8"/>
      <c r="BL947" s="8"/>
      <c r="BM947" s="8"/>
      <c r="BN947" s="8"/>
      <c r="BO947" s="8"/>
      <c r="BP947" s="8"/>
      <c r="BQ947" s="8"/>
      <c r="BR947" s="8"/>
      <c r="BS947" s="8"/>
      <c r="BT947" s="8"/>
      <c r="BU947" s="8"/>
      <c r="BV947" s="8"/>
      <c r="BW947" s="8"/>
      <c r="BX947" s="8"/>
      <c r="BY947" s="8"/>
      <c r="BZ947" s="8"/>
      <c r="CA947" s="8"/>
      <c r="CB947" s="8"/>
      <c r="CC947" s="8"/>
      <c r="CD947" s="8"/>
      <c r="CE947" s="8"/>
      <c r="CF947" s="8"/>
    </row>
    <row r="948" spans="1:84" ht="15.75" customHeight="1" x14ac:dyDescent="0.25">
      <c r="A948" s="8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27"/>
      <c r="W948" s="27"/>
      <c r="X948" s="27"/>
      <c r="Y948" s="27"/>
      <c r="Z948" s="27"/>
      <c r="AA948" s="8"/>
      <c r="AB948" s="8"/>
      <c r="AC948" s="8"/>
      <c r="AD948" s="8"/>
      <c r="AE948" s="8"/>
      <c r="AF948" s="8"/>
      <c r="AG948" s="8"/>
      <c r="AH948" s="8"/>
      <c r="AI948" s="8"/>
      <c r="AJ948" s="8"/>
      <c r="AK948" s="8"/>
      <c r="AL948" s="8"/>
      <c r="AM948" s="8"/>
      <c r="AN948" s="8"/>
      <c r="AO948" s="8"/>
      <c r="AP948" s="8"/>
      <c r="AQ948" s="8"/>
      <c r="AR948" s="8"/>
      <c r="AS948" s="8"/>
      <c r="AT948" s="8"/>
      <c r="AU948" s="8"/>
      <c r="AV948" s="8"/>
      <c r="AW948" s="8"/>
      <c r="AX948" s="8"/>
      <c r="AY948" s="8"/>
      <c r="AZ948" s="8"/>
      <c r="BA948" s="8"/>
      <c r="BB948" s="8"/>
      <c r="BC948" s="8"/>
      <c r="BD948" s="8"/>
      <c r="BE948" s="8"/>
      <c r="BF948" s="8"/>
      <c r="BG948" s="8"/>
      <c r="BH948" s="8"/>
      <c r="BI948" s="8"/>
      <c r="BJ948" s="8"/>
      <c r="BK948" s="8"/>
      <c r="BL948" s="8"/>
      <c r="BM948" s="8"/>
      <c r="BN948" s="8"/>
      <c r="BO948" s="8"/>
      <c r="BP948" s="8"/>
      <c r="BQ948" s="8"/>
      <c r="BR948" s="8"/>
      <c r="BS948" s="8"/>
      <c r="BT948" s="8"/>
      <c r="BU948" s="8"/>
      <c r="BV948" s="8"/>
      <c r="BW948" s="8"/>
      <c r="BX948" s="8"/>
      <c r="BY948" s="8"/>
      <c r="BZ948" s="8"/>
      <c r="CA948" s="8"/>
      <c r="CB948" s="8"/>
      <c r="CC948" s="8"/>
      <c r="CD948" s="8"/>
      <c r="CE948" s="8"/>
      <c r="CF948" s="8"/>
    </row>
    <row r="949" spans="1:84" ht="15.75" customHeight="1" x14ac:dyDescent="0.25">
      <c r="A949" s="8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  <c r="V949" s="27"/>
      <c r="W949" s="27"/>
      <c r="X949" s="27"/>
      <c r="Y949" s="27"/>
      <c r="Z949" s="27"/>
      <c r="AA949" s="8"/>
      <c r="AB949" s="8"/>
      <c r="AC949" s="8"/>
      <c r="AD949" s="8"/>
      <c r="AE949" s="8"/>
      <c r="AF949" s="8"/>
      <c r="AG949" s="8"/>
      <c r="AH949" s="8"/>
      <c r="AI949" s="8"/>
      <c r="AJ949" s="8"/>
      <c r="AK949" s="8"/>
      <c r="AL949" s="8"/>
      <c r="AM949" s="8"/>
      <c r="AN949" s="8"/>
      <c r="AO949" s="8"/>
      <c r="AP949" s="8"/>
      <c r="AQ949" s="8"/>
      <c r="AR949" s="8"/>
      <c r="AS949" s="8"/>
      <c r="AT949" s="8"/>
      <c r="AU949" s="8"/>
      <c r="AV949" s="8"/>
      <c r="AW949" s="8"/>
      <c r="AX949" s="8"/>
      <c r="AY949" s="8"/>
      <c r="AZ949" s="8"/>
      <c r="BA949" s="8"/>
      <c r="BB949" s="8"/>
      <c r="BC949" s="8"/>
      <c r="BD949" s="8"/>
      <c r="BE949" s="8"/>
      <c r="BF949" s="8"/>
      <c r="BG949" s="8"/>
      <c r="BH949" s="8"/>
      <c r="BI949" s="8"/>
      <c r="BJ949" s="8"/>
      <c r="BK949" s="8"/>
      <c r="BL949" s="8"/>
      <c r="BM949" s="8"/>
      <c r="BN949" s="8"/>
      <c r="BO949" s="8"/>
      <c r="BP949" s="8"/>
      <c r="BQ949" s="8"/>
      <c r="BR949" s="8"/>
      <c r="BS949" s="8"/>
      <c r="BT949" s="8"/>
      <c r="BU949" s="8"/>
      <c r="BV949" s="8"/>
      <c r="BW949" s="8"/>
      <c r="BX949" s="8"/>
      <c r="BY949" s="8"/>
      <c r="BZ949" s="8"/>
      <c r="CA949" s="8"/>
      <c r="CB949" s="8"/>
      <c r="CC949" s="8"/>
      <c r="CD949" s="8"/>
      <c r="CE949" s="8"/>
      <c r="CF949" s="8"/>
    </row>
    <row r="950" spans="1:84" ht="15.75" customHeight="1" x14ac:dyDescent="0.25">
      <c r="A950" s="8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  <c r="V950" s="27"/>
      <c r="W950" s="27"/>
      <c r="X950" s="27"/>
      <c r="Y950" s="27"/>
      <c r="Z950" s="27"/>
      <c r="AA950" s="8"/>
      <c r="AB950" s="8"/>
      <c r="AC950" s="8"/>
      <c r="AD950" s="8"/>
      <c r="AE950" s="8"/>
      <c r="AF950" s="8"/>
      <c r="AG950" s="8"/>
      <c r="AH950" s="8"/>
      <c r="AI950" s="8"/>
      <c r="AJ950" s="8"/>
      <c r="AK950" s="8"/>
      <c r="AL950" s="8"/>
      <c r="AM950" s="8"/>
      <c r="AN950" s="8"/>
      <c r="AO950" s="8"/>
      <c r="AP950" s="8"/>
      <c r="AQ950" s="8"/>
      <c r="AR950" s="8"/>
      <c r="AS950" s="8"/>
      <c r="AT950" s="8"/>
      <c r="AU950" s="8"/>
      <c r="AV950" s="8"/>
      <c r="AW950" s="8"/>
      <c r="AX950" s="8"/>
      <c r="AY950" s="8"/>
      <c r="AZ950" s="8"/>
      <c r="BA950" s="8"/>
      <c r="BB950" s="8"/>
      <c r="BC950" s="8"/>
      <c r="BD950" s="8"/>
      <c r="BE950" s="8"/>
      <c r="BF950" s="8"/>
      <c r="BG950" s="8"/>
      <c r="BH950" s="8"/>
      <c r="BI950" s="8"/>
      <c r="BJ950" s="8"/>
      <c r="BK950" s="8"/>
      <c r="BL950" s="8"/>
      <c r="BM950" s="8"/>
      <c r="BN950" s="8"/>
      <c r="BO950" s="8"/>
      <c r="BP950" s="8"/>
      <c r="BQ950" s="8"/>
      <c r="BR950" s="8"/>
      <c r="BS950" s="8"/>
      <c r="BT950" s="8"/>
      <c r="BU950" s="8"/>
      <c r="BV950" s="8"/>
      <c r="BW950" s="8"/>
      <c r="BX950" s="8"/>
      <c r="BY950" s="8"/>
      <c r="BZ950" s="8"/>
      <c r="CA950" s="8"/>
      <c r="CB950" s="8"/>
      <c r="CC950" s="8"/>
      <c r="CD950" s="8"/>
      <c r="CE950" s="8"/>
      <c r="CF950" s="8"/>
    </row>
    <row r="951" spans="1:84" ht="15.75" customHeight="1" x14ac:dyDescent="0.25">
      <c r="A951" s="8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  <c r="V951" s="27"/>
      <c r="W951" s="27"/>
      <c r="X951" s="27"/>
      <c r="Y951" s="27"/>
      <c r="Z951" s="27"/>
      <c r="AA951" s="8"/>
      <c r="AB951" s="8"/>
      <c r="AC951" s="8"/>
      <c r="AD951" s="8"/>
      <c r="AE951" s="8"/>
      <c r="AF951" s="8"/>
      <c r="AG951" s="8"/>
      <c r="AH951" s="8"/>
      <c r="AI951" s="8"/>
      <c r="AJ951" s="8"/>
      <c r="AK951" s="8"/>
      <c r="AL951" s="8"/>
      <c r="AM951" s="8"/>
      <c r="AN951" s="8"/>
      <c r="AO951" s="8"/>
      <c r="AP951" s="8"/>
      <c r="AQ951" s="8"/>
      <c r="AR951" s="8"/>
      <c r="AS951" s="8"/>
      <c r="AT951" s="8"/>
      <c r="AU951" s="8"/>
      <c r="AV951" s="8"/>
      <c r="AW951" s="8"/>
      <c r="AX951" s="8"/>
      <c r="AY951" s="8"/>
      <c r="AZ951" s="8"/>
      <c r="BA951" s="8"/>
      <c r="BB951" s="8"/>
      <c r="BC951" s="8"/>
      <c r="BD951" s="8"/>
      <c r="BE951" s="8"/>
      <c r="BF951" s="8"/>
      <c r="BG951" s="8"/>
      <c r="BH951" s="8"/>
      <c r="BI951" s="8"/>
      <c r="BJ951" s="8"/>
      <c r="BK951" s="8"/>
      <c r="BL951" s="8"/>
      <c r="BM951" s="8"/>
      <c r="BN951" s="8"/>
      <c r="BO951" s="8"/>
      <c r="BP951" s="8"/>
      <c r="BQ951" s="8"/>
      <c r="BR951" s="8"/>
      <c r="BS951" s="8"/>
      <c r="BT951" s="8"/>
      <c r="BU951" s="8"/>
      <c r="BV951" s="8"/>
      <c r="BW951" s="8"/>
      <c r="BX951" s="8"/>
      <c r="BY951" s="8"/>
      <c r="BZ951" s="8"/>
      <c r="CA951" s="8"/>
      <c r="CB951" s="8"/>
      <c r="CC951" s="8"/>
      <c r="CD951" s="8"/>
      <c r="CE951" s="8"/>
      <c r="CF951" s="8"/>
    </row>
    <row r="952" spans="1:84" ht="15.75" customHeight="1" x14ac:dyDescent="0.25">
      <c r="A952" s="8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27"/>
      <c r="W952" s="27"/>
      <c r="X952" s="27"/>
      <c r="Y952" s="27"/>
      <c r="Z952" s="27"/>
      <c r="AA952" s="8"/>
      <c r="AB952" s="8"/>
      <c r="AC952" s="8"/>
      <c r="AD952" s="8"/>
      <c r="AE952" s="8"/>
      <c r="AF952" s="8"/>
      <c r="AG952" s="8"/>
      <c r="AH952" s="8"/>
      <c r="AI952" s="8"/>
      <c r="AJ952" s="8"/>
      <c r="AK952" s="8"/>
      <c r="AL952" s="8"/>
      <c r="AM952" s="8"/>
      <c r="AN952" s="8"/>
      <c r="AO952" s="8"/>
      <c r="AP952" s="8"/>
      <c r="AQ952" s="8"/>
      <c r="AR952" s="8"/>
      <c r="AS952" s="8"/>
      <c r="AT952" s="8"/>
      <c r="AU952" s="8"/>
      <c r="AV952" s="8"/>
      <c r="AW952" s="8"/>
      <c r="AX952" s="8"/>
      <c r="AY952" s="8"/>
      <c r="AZ952" s="8"/>
      <c r="BA952" s="8"/>
      <c r="BB952" s="8"/>
      <c r="BC952" s="8"/>
      <c r="BD952" s="8"/>
      <c r="BE952" s="8"/>
      <c r="BF952" s="8"/>
      <c r="BG952" s="8"/>
      <c r="BH952" s="8"/>
      <c r="BI952" s="8"/>
      <c r="BJ952" s="8"/>
      <c r="BK952" s="8"/>
      <c r="BL952" s="8"/>
      <c r="BM952" s="8"/>
      <c r="BN952" s="8"/>
      <c r="BO952" s="8"/>
      <c r="BP952" s="8"/>
      <c r="BQ952" s="8"/>
      <c r="BR952" s="8"/>
      <c r="BS952" s="8"/>
      <c r="BT952" s="8"/>
      <c r="BU952" s="8"/>
      <c r="BV952" s="8"/>
      <c r="BW952" s="8"/>
      <c r="BX952" s="8"/>
      <c r="BY952" s="8"/>
      <c r="BZ952" s="8"/>
      <c r="CA952" s="8"/>
      <c r="CB952" s="8"/>
      <c r="CC952" s="8"/>
      <c r="CD952" s="8"/>
      <c r="CE952" s="8"/>
      <c r="CF952" s="8"/>
    </row>
    <row r="953" spans="1:84" ht="15.75" customHeight="1" x14ac:dyDescent="0.25">
      <c r="A953" s="8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  <c r="V953" s="27"/>
      <c r="W953" s="27"/>
      <c r="X953" s="27"/>
      <c r="Y953" s="27"/>
      <c r="Z953" s="27"/>
      <c r="AA953" s="8"/>
      <c r="AB953" s="8"/>
      <c r="AC953" s="8"/>
      <c r="AD953" s="8"/>
      <c r="AE953" s="8"/>
      <c r="AF953" s="8"/>
      <c r="AG953" s="8"/>
      <c r="AH953" s="8"/>
      <c r="AI953" s="8"/>
      <c r="AJ953" s="8"/>
      <c r="AK953" s="8"/>
      <c r="AL953" s="8"/>
      <c r="AM953" s="8"/>
      <c r="AN953" s="8"/>
      <c r="AO953" s="8"/>
      <c r="AP953" s="8"/>
      <c r="AQ953" s="8"/>
      <c r="AR953" s="8"/>
      <c r="AS953" s="8"/>
      <c r="AT953" s="8"/>
      <c r="AU953" s="8"/>
      <c r="AV953" s="8"/>
      <c r="AW953" s="8"/>
      <c r="AX953" s="8"/>
      <c r="AY953" s="8"/>
      <c r="AZ953" s="8"/>
      <c r="BA953" s="8"/>
      <c r="BB953" s="8"/>
      <c r="BC953" s="8"/>
      <c r="BD953" s="8"/>
      <c r="BE953" s="8"/>
      <c r="BF953" s="8"/>
      <c r="BG953" s="8"/>
      <c r="BH953" s="8"/>
      <c r="BI953" s="8"/>
      <c r="BJ953" s="8"/>
      <c r="BK953" s="8"/>
      <c r="BL953" s="8"/>
      <c r="BM953" s="8"/>
      <c r="BN953" s="8"/>
      <c r="BO953" s="8"/>
      <c r="BP953" s="8"/>
      <c r="BQ953" s="8"/>
      <c r="BR953" s="8"/>
      <c r="BS953" s="8"/>
      <c r="BT953" s="8"/>
      <c r="BU953" s="8"/>
      <c r="BV953" s="8"/>
      <c r="BW953" s="8"/>
      <c r="BX953" s="8"/>
      <c r="BY953" s="8"/>
      <c r="BZ953" s="8"/>
      <c r="CA953" s="8"/>
      <c r="CB953" s="8"/>
      <c r="CC953" s="8"/>
      <c r="CD953" s="8"/>
      <c r="CE953" s="8"/>
      <c r="CF953" s="8"/>
    </row>
    <row r="954" spans="1:84" ht="15.75" customHeight="1" x14ac:dyDescent="0.25">
      <c r="A954" s="8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  <c r="V954" s="27"/>
      <c r="W954" s="27"/>
      <c r="X954" s="27"/>
      <c r="Y954" s="27"/>
      <c r="Z954" s="27"/>
      <c r="AA954" s="8"/>
      <c r="AB954" s="8"/>
      <c r="AC954" s="8"/>
      <c r="AD954" s="8"/>
      <c r="AE954" s="8"/>
      <c r="AF954" s="8"/>
      <c r="AG954" s="8"/>
      <c r="AH954" s="8"/>
      <c r="AI954" s="8"/>
      <c r="AJ954" s="8"/>
      <c r="AK954" s="8"/>
      <c r="AL954" s="8"/>
      <c r="AM954" s="8"/>
      <c r="AN954" s="8"/>
      <c r="AO954" s="8"/>
      <c r="AP954" s="8"/>
      <c r="AQ954" s="8"/>
      <c r="AR954" s="8"/>
      <c r="AS954" s="8"/>
      <c r="AT954" s="8"/>
      <c r="AU954" s="8"/>
      <c r="AV954" s="8"/>
      <c r="AW954" s="8"/>
      <c r="AX954" s="8"/>
      <c r="AY954" s="8"/>
      <c r="AZ954" s="8"/>
      <c r="BA954" s="8"/>
      <c r="BB954" s="8"/>
      <c r="BC954" s="8"/>
      <c r="BD954" s="8"/>
      <c r="BE954" s="8"/>
      <c r="BF954" s="8"/>
      <c r="BG954" s="8"/>
      <c r="BH954" s="8"/>
      <c r="BI954" s="8"/>
      <c r="BJ954" s="8"/>
      <c r="BK954" s="8"/>
      <c r="BL954" s="8"/>
      <c r="BM954" s="8"/>
      <c r="BN954" s="8"/>
      <c r="BO954" s="8"/>
      <c r="BP954" s="8"/>
      <c r="BQ954" s="8"/>
      <c r="BR954" s="8"/>
      <c r="BS954" s="8"/>
      <c r="BT954" s="8"/>
      <c r="BU954" s="8"/>
      <c r="BV954" s="8"/>
      <c r="BW954" s="8"/>
      <c r="BX954" s="8"/>
      <c r="BY954" s="8"/>
      <c r="BZ954" s="8"/>
      <c r="CA954" s="8"/>
      <c r="CB954" s="8"/>
      <c r="CC954" s="8"/>
      <c r="CD954" s="8"/>
      <c r="CE954" s="8"/>
      <c r="CF954" s="8"/>
    </row>
    <row r="955" spans="1:84" ht="15.75" customHeight="1" x14ac:dyDescent="0.25">
      <c r="A955" s="8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  <c r="V955" s="27"/>
      <c r="W955" s="27"/>
      <c r="X955" s="27"/>
      <c r="Y955" s="27"/>
      <c r="Z955" s="27"/>
      <c r="AA955" s="8"/>
      <c r="AB955" s="8"/>
      <c r="AC955" s="8"/>
      <c r="AD955" s="8"/>
      <c r="AE955" s="8"/>
      <c r="AF955" s="8"/>
      <c r="AG955" s="8"/>
      <c r="AH955" s="8"/>
      <c r="AI955" s="8"/>
      <c r="AJ955" s="8"/>
      <c r="AK955" s="8"/>
      <c r="AL955" s="8"/>
      <c r="AM955" s="8"/>
      <c r="AN955" s="8"/>
      <c r="AO955" s="8"/>
      <c r="AP955" s="8"/>
      <c r="AQ955" s="8"/>
      <c r="AR955" s="8"/>
      <c r="AS955" s="8"/>
      <c r="AT955" s="8"/>
      <c r="AU955" s="8"/>
      <c r="AV955" s="8"/>
      <c r="AW955" s="8"/>
      <c r="AX955" s="8"/>
      <c r="AY955" s="8"/>
      <c r="AZ955" s="8"/>
      <c r="BA955" s="8"/>
      <c r="BB955" s="8"/>
      <c r="BC955" s="8"/>
      <c r="BD955" s="8"/>
      <c r="BE955" s="8"/>
      <c r="BF955" s="8"/>
      <c r="BG955" s="8"/>
      <c r="BH955" s="8"/>
      <c r="BI955" s="8"/>
      <c r="BJ955" s="8"/>
      <c r="BK955" s="8"/>
      <c r="BL955" s="8"/>
      <c r="BM955" s="8"/>
      <c r="BN955" s="8"/>
      <c r="BO955" s="8"/>
      <c r="BP955" s="8"/>
      <c r="BQ955" s="8"/>
      <c r="BR955" s="8"/>
      <c r="BS955" s="8"/>
      <c r="BT955" s="8"/>
      <c r="BU955" s="8"/>
      <c r="BV955" s="8"/>
      <c r="BW955" s="8"/>
      <c r="BX955" s="8"/>
      <c r="BY955" s="8"/>
      <c r="BZ955" s="8"/>
      <c r="CA955" s="8"/>
      <c r="CB955" s="8"/>
      <c r="CC955" s="8"/>
      <c r="CD955" s="8"/>
      <c r="CE955" s="8"/>
      <c r="CF955" s="8"/>
    </row>
    <row r="956" spans="1:84" ht="15.75" customHeight="1" x14ac:dyDescent="0.25">
      <c r="A956" s="8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27"/>
      <c r="W956" s="27"/>
      <c r="X956" s="27"/>
      <c r="Y956" s="27"/>
      <c r="Z956" s="27"/>
      <c r="AA956" s="8"/>
      <c r="AB956" s="8"/>
      <c r="AC956" s="8"/>
      <c r="AD956" s="8"/>
      <c r="AE956" s="8"/>
      <c r="AF956" s="8"/>
      <c r="AG956" s="8"/>
      <c r="AH956" s="8"/>
      <c r="AI956" s="8"/>
      <c r="AJ956" s="8"/>
      <c r="AK956" s="8"/>
      <c r="AL956" s="8"/>
      <c r="AM956" s="8"/>
      <c r="AN956" s="8"/>
      <c r="AO956" s="8"/>
      <c r="AP956" s="8"/>
      <c r="AQ956" s="8"/>
      <c r="AR956" s="8"/>
      <c r="AS956" s="8"/>
      <c r="AT956" s="8"/>
      <c r="AU956" s="8"/>
      <c r="AV956" s="8"/>
      <c r="AW956" s="8"/>
      <c r="AX956" s="8"/>
      <c r="AY956" s="8"/>
      <c r="AZ956" s="8"/>
      <c r="BA956" s="8"/>
      <c r="BB956" s="8"/>
      <c r="BC956" s="8"/>
      <c r="BD956" s="8"/>
      <c r="BE956" s="8"/>
      <c r="BF956" s="8"/>
      <c r="BG956" s="8"/>
      <c r="BH956" s="8"/>
      <c r="BI956" s="8"/>
      <c r="BJ956" s="8"/>
      <c r="BK956" s="8"/>
      <c r="BL956" s="8"/>
      <c r="BM956" s="8"/>
      <c r="BN956" s="8"/>
      <c r="BO956" s="8"/>
      <c r="BP956" s="8"/>
      <c r="BQ956" s="8"/>
      <c r="BR956" s="8"/>
      <c r="BS956" s="8"/>
      <c r="BT956" s="8"/>
      <c r="BU956" s="8"/>
      <c r="BV956" s="8"/>
      <c r="BW956" s="8"/>
      <c r="BX956" s="8"/>
      <c r="BY956" s="8"/>
      <c r="BZ956" s="8"/>
      <c r="CA956" s="8"/>
      <c r="CB956" s="8"/>
      <c r="CC956" s="8"/>
      <c r="CD956" s="8"/>
      <c r="CE956" s="8"/>
      <c r="CF956" s="8"/>
    </row>
    <row r="957" spans="1:84" ht="15.75" customHeight="1" x14ac:dyDescent="0.25">
      <c r="A957" s="8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  <c r="V957" s="27"/>
      <c r="W957" s="27"/>
      <c r="X957" s="27"/>
      <c r="Y957" s="27"/>
      <c r="Z957" s="27"/>
      <c r="AA957" s="8"/>
      <c r="AB957" s="8"/>
      <c r="AC957" s="8"/>
      <c r="AD957" s="8"/>
      <c r="AE957" s="8"/>
      <c r="AF957" s="8"/>
      <c r="AG957" s="8"/>
      <c r="AH957" s="8"/>
      <c r="AI957" s="8"/>
      <c r="AJ957" s="8"/>
      <c r="AK957" s="8"/>
      <c r="AL957" s="8"/>
      <c r="AM957" s="8"/>
      <c r="AN957" s="8"/>
      <c r="AO957" s="8"/>
      <c r="AP957" s="8"/>
      <c r="AQ957" s="8"/>
      <c r="AR957" s="8"/>
      <c r="AS957" s="8"/>
      <c r="AT957" s="8"/>
      <c r="AU957" s="8"/>
      <c r="AV957" s="8"/>
      <c r="AW957" s="8"/>
      <c r="AX957" s="8"/>
      <c r="AY957" s="8"/>
      <c r="AZ957" s="8"/>
      <c r="BA957" s="8"/>
      <c r="BB957" s="8"/>
      <c r="BC957" s="8"/>
      <c r="BD957" s="8"/>
      <c r="BE957" s="8"/>
      <c r="BF957" s="8"/>
      <c r="BG957" s="8"/>
      <c r="BH957" s="8"/>
      <c r="BI957" s="8"/>
      <c r="BJ957" s="8"/>
      <c r="BK957" s="8"/>
      <c r="BL957" s="8"/>
      <c r="BM957" s="8"/>
      <c r="BN957" s="8"/>
      <c r="BO957" s="8"/>
      <c r="BP957" s="8"/>
      <c r="BQ957" s="8"/>
      <c r="BR957" s="8"/>
      <c r="BS957" s="8"/>
      <c r="BT957" s="8"/>
      <c r="BU957" s="8"/>
      <c r="BV957" s="8"/>
      <c r="BW957" s="8"/>
      <c r="BX957" s="8"/>
      <c r="BY957" s="8"/>
      <c r="BZ957" s="8"/>
      <c r="CA957" s="8"/>
      <c r="CB957" s="8"/>
      <c r="CC957" s="8"/>
      <c r="CD957" s="8"/>
      <c r="CE957" s="8"/>
      <c r="CF957" s="8"/>
    </row>
    <row r="958" spans="1:84" ht="15.75" customHeight="1" x14ac:dyDescent="0.25">
      <c r="A958" s="8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  <c r="V958" s="27"/>
      <c r="W958" s="27"/>
      <c r="X958" s="27"/>
      <c r="Y958" s="27"/>
      <c r="Z958" s="27"/>
      <c r="AA958" s="8"/>
      <c r="AB958" s="8"/>
      <c r="AC958" s="8"/>
      <c r="AD958" s="8"/>
      <c r="AE958" s="8"/>
      <c r="AF958" s="8"/>
      <c r="AG958" s="8"/>
      <c r="AH958" s="8"/>
      <c r="AI958" s="8"/>
      <c r="AJ958" s="8"/>
      <c r="AK958" s="8"/>
      <c r="AL958" s="8"/>
      <c r="AM958" s="8"/>
      <c r="AN958" s="8"/>
      <c r="AO958" s="8"/>
      <c r="AP958" s="8"/>
      <c r="AQ958" s="8"/>
      <c r="AR958" s="8"/>
      <c r="AS958" s="8"/>
      <c r="AT958" s="8"/>
      <c r="AU958" s="8"/>
      <c r="AV958" s="8"/>
      <c r="AW958" s="8"/>
      <c r="AX958" s="8"/>
      <c r="AY958" s="8"/>
      <c r="AZ958" s="8"/>
      <c r="BA958" s="8"/>
      <c r="BB958" s="8"/>
      <c r="BC958" s="8"/>
      <c r="BD958" s="8"/>
      <c r="BE958" s="8"/>
      <c r="BF958" s="8"/>
      <c r="BG958" s="8"/>
      <c r="BH958" s="8"/>
      <c r="BI958" s="8"/>
      <c r="BJ958" s="8"/>
      <c r="BK958" s="8"/>
      <c r="BL958" s="8"/>
      <c r="BM958" s="8"/>
      <c r="BN958" s="8"/>
      <c r="BO958" s="8"/>
      <c r="BP958" s="8"/>
      <c r="BQ958" s="8"/>
      <c r="BR958" s="8"/>
      <c r="BS958" s="8"/>
      <c r="BT958" s="8"/>
      <c r="BU958" s="8"/>
      <c r="BV958" s="8"/>
      <c r="BW958" s="8"/>
      <c r="BX958" s="8"/>
      <c r="BY958" s="8"/>
      <c r="BZ958" s="8"/>
      <c r="CA958" s="8"/>
      <c r="CB958" s="8"/>
      <c r="CC958" s="8"/>
      <c r="CD958" s="8"/>
      <c r="CE958" s="8"/>
      <c r="CF958" s="8"/>
    </row>
    <row r="959" spans="1:84" ht="15.75" customHeight="1" x14ac:dyDescent="0.25">
      <c r="A959" s="8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  <c r="V959" s="27"/>
      <c r="W959" s="27"/>
      <c r="X959" s="27"/>
      <c r="Y959" s="27"/>
      <c r="Z959" s="27"/>
      <c r="AA959" s="8"/>
      <c r="AB959" s="8"/>
      <c r="AC959" s="8"/>
      <c r="AD959" s="8"/>
      <c r="AE959" s="8"/>
      <c r="AF959" s="8"/>
      <c r="AG959" s="8"/>
      <c r="AH959" s="8"/>
      <c r="AI959" s="8"/>
      <c r="AJ959" s="8"/>
      <c r="AK959" s="8"/>
      <c r="AL959" s="8"/>
      <c r="AM959" s="8"/>
      <c r="AN959" s="8"/>
      <c r="AO959" s="8"/>
      <c r="AP959" s="8"/>
      <c r="AQ959" s="8"/>
      <c r="AR959" s="8"/>
      <c r="AS959" s="8"/>
      <c r="AT959" s="8"/>
      <c r="AU959" s="8"/>
      <c r="AV959" s="8"/>
      <c r="AW959" s="8"/>
      <c r="AX959" s="8"/>
      <c r="AY959" s="8"/>
      <c r="AZ959" s="8"/>
      <c r="BA959" s="8"/>
      <c r="BB959" s="8"/>
      <c r="BC959" s="8"/>
      <c r="BD959" s="8"/>
      <c r="BE959" s="8"/>
      <c r="BF959" s="8"/>
      <c r="BG959" s="8"/>
      <c r="BH959" s="8"/>
      <c r="BI959" s="8"/>
      <c r="BJ959" s="8"/>
      <c r="BK959" s="8"/>
      <c r="BL959" s="8"/>
      <c r="BM959" s="8"/>
      <c r="BN959" s="8"/>
      <c r="BO959" s="8"/>
      <c r="BP959" s="8"/>
      <c r="BQ959" s="8"/>
      <c r="BR959" s="8"/>
      <c r="BS959" s="8"/>
      <c r="BT959" s="8"/>
      <c r="BU959" s="8"/>
      <c r="BV959" s="8"/>
      <c r="BW959" s="8"/>
      <c r="BX959" s="8"/>
      <c r="BY959" s="8"/>
      <c r="BZ959" s="8"/>
      <c r="CA959" s="8"/>
      <c r="CB959" s="8"/>
      <c r="CC959" s="8"/>
      <c r="CD959" s="8"/>
      <c r="CE959" s="8"/>
      <c r="CF959" s="8"/>
    </row>
    <row r="960" spans="1:84" ht="15.75" customHeight="1" x14ac:dyDescent="0.25">
      <c r="A960" s="8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27"/>
      <c r="W960" s="27"/>
      <c r="X960" s="27"/>
      <c r="Y960" s="27"/>
      <c r="Z960" s="27"/>
      <c r="AA960" s="8"/>
      <c r="AB960" s="8"/>
      <c r="AC960" s="8"/>
      <c r="AD960" s="8"/>
      <c r="AE960" s="8"/>
      <c r="AF960" s="8"/>
      <c r="AG960" s="8"/>
      <c r="AH960" s="8"/>
      <c r="AI960" s="8"/>
      <c r="AJ960" s="8"/>
      <c r="AK960" s="8"/>
      <c r="AL960" s="8"/>
      <c r="AM960" s="8"/>
      <c r="AN960" s="8"/>
      <c r="AO960" s="8"/>
      <c r="AP960" s="8"/>
      <c r="AQ960" s="8"/>
      <c r="AR960" s="8"/>
      <c r="AS960" s="8"/>
      <c r="AT960" s="8"/>
      <c r="AU960" s="8"/>
      <c r="AV960" s="8"/>
      <c r="AW960" s="8"/>
      <c r="AX960" s="8"/>
      <c r="AY960" s="8"/>
      <c r="AZ960" s="8"/>
      <c r="BA960" s="8"/>
      <c r="BB960" s="8"/>
      <c r="BC960" s="8"/>
      <c r="BD960" s="8"/>
      <c r="BE960" s="8"/>
      <c r="BF960" s="8"/>
      <c r="BG960" s="8"/>
      <c r="BH960" s="8"/>
      <c r="BI960" s="8"/>
      <c r="BJ960" s="8"/>
      <c r="BK960" s="8"/>
      <c r="BL960" s="8"/>
      <c r="BM960" s="8"/>
      <c r="BN960" s="8"/>
      <c r="BO960" s="8"/>
      <c r="BP960" s="8"/>
      <c r="BQ960" s="8"/>
      <c r="BR960" s="8"/>
      <c r="BS960" s="8"/>
      <c r="BT960" s="8"/>
      <c r="BU960" s="8"/>
      <c r="BV960" s="8"/>
      <c r="BW960" s="8"/>
      <c r="BX960" s="8"/>
      <c r="BY960" s="8"/>
      <c r="BZ960" s="8"/>
      <c r="CA960" s="8"/>
      <c r="CB960" s="8"/>
      <c r="CC960" s="8"/>
      <c r="CD960" s="8"/>
      <c r="CE960" s="8"/>
      <c r="CF960" s="8"/>
    </row>
    <row r="961" spans="1:84" ht="15.75" customHeight="1" x14ac:dyDescent="0.25">
      <c r="A961" s="8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  <c r="V961" s="27"/>
      <c r="W961" s="27"/>
      <c r="X961" s="27"/>
      <c r="Y961" s="27"/>
      <c r="Z961" s="27"/>
      <c r="AA961" s="8"/>
      <c r="AB961" s="8"/>
      <c r="AC961" s="8"/>
      <c r="AD961" s="8"/>
      <c r="AE961" s="8"/>
      <c r="AF961" s="8"/>
      <c r="AG961" s="8"/>
      <c r="AH961" s="8"/>
      <c r="AI961" s="8"/>
      <c r="AJ961" s="8"/>
      <c r="AK961" s="8"/>
      <c r="AL961" s="8"/>
      <c r="AM961" s="8"/>
      <c r="AN961" s="8"/>
      <c r="AO961" s="8"/>
      <c r="AP961" s="8"/>
      <c r="AQ961" s="8"/>
      <c r="AR961" s="8"/>
      <c r="AS961" s="8"/>
      <c r="AT961" s="8"/>
      <c r="AU961" s="8"/>
      <c r="AV961" s="8"/>
      <c r="AW961" s="8"/>
      <c r="AX961" s="8"/>
      <c r="AY961" s="8"/>
      <c r="AZ961" s="8"/>
      <c r="BA961" s="8"/>
      <c r="BB961" s="8"/>
      <c r="BC961" s="8"/>
      <c r="BD961" s="8"/>
      <c r="BE961" s="8"/>
      <c r="BF961" s="8"/>
      <c r="BG961" s="8"/>
      <c r="BH961" s="8"/>
      <c r="BI961" s="8"/>
      <c r="BJ961" s="8"/>
      <c r="BK961" s="8"/>
      <c r="BL961" s="8"/>
      <c r="BM961" s="8"/>
      <c r="BN961" s="8"/>
      <c r="BO961" s="8"/>
      <c r="BP961" s="8"/>
      <c r="BQ961" s="8"/>
      <c r="BR961" s="8"/>
      <c r="BS961" s="8"/>
      <c r="BT961" s="8"/>
      <c r="BU961" s="8"/>
      <c r="BV961" s="8"/>
      <c r="BW961" s="8"/>
      <c r="BX961" s="8"/>
      <c r="BY961" s="8"/>
      <c r="BZ961" s="8"/>
      <c r="CA961" s="8"/>
      <c r="CB961" s="8"/>
      <c r="CC961" s="8"/>
      <c r="CD961" s="8"/>
      <c r="CE961" s="8"/>
      <c r="CF961" s="8"/>
    </row>
    <row r="962" spans="1:84" ht="15.75" customHeight="1" x14ac:dyDescent="0.25">
      <c r="A962" s="8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  <c r="V962" s="27"/>
      <c r="W962" s="27"/>
      <c r="X962" s="27"/>
      <c r="Y962" s="27"/>
      <c r="Z962" s="27"/>
      <c r="AA962" s="8"/>
      <c r="AB962" s="8"/>
      <c r="AC962" s="8"/>
      <c r="AD962" s="8"/>
      <c r="AE962" s="8"/>
      <c r="AF962" s="8"/>
      <c r="AG962" s="8"/>
      <c r="AH962" s="8"/>
      <c r="AI962" s="8"/>
      <c r="AJ962" s="8"/>
      <c r="AK962" s="8"/>
      <c r="AL962" s="8"/>
      <c r="AM962" s="8"/>
      <c r="AN962" s="8"/>
      <c r="AO962" s="8"/>
      <c r="AP962" s="8"/>
      <c r="AQ962" s="8"/>
      <c r="AR962" s="8"/>
      <c r="AS962" s="8"/>
      <c r="AT962" s="8"/>
      <c r="AU962" s="8"/>
      <c r="AV962" s="8"/>
      <c r="AW962" s="8"/>
      <c r="AX962" s="8"/>
      <c r="AY962" s="8"/>
      <c r="AZ962" s="8"/>
      <c r="BA962" s="8"/>
      <c r="BB962" s="8"/>
      <c r="BC962" s="8"/>
      <c r="BD962" s="8"/>
      <c r="BE962" s="8"/>
      <c r="BF962" s="8"/>
      <c r="BG962" s="8"/>
      <c r="BH962" s="8"/>
      <c r="BI962" s="8"/>
      <c r="BJ962" s="8"/>
      <c r="BK962" s="8"/>
      <c r="BL962" s="8"/>
      <c r="BM962" s="8"/>
      <c r="BN962" s="8"/>
      <c r="BO962" s="8"/>
      <c r="BP962" s="8"/>
      <c r="BQ962" s="8"/>
      <c r="BR962" s="8"/>
      <c r="BS962" s="8"/>
      <c r="BT962" s="8"/>
      <c r="BU962" s="8"/>
      <c r="BV962" s="8"/>
      <c r="BW962" s="8"/>
      <c r="BX962" s="8"/>
      <c r="BY962" s="8"/>
      <c r="BZ962" s="8"/>
      <c r="CA962" s="8"/>
      <c r="CB962" s="8"/>
      <c r="CC962" s="8"/>
      <c r="CD962" s="8"/>
      <c r="CE962" s="8"/>
      <c r="CF962" s="8"/>
    </row>
    <row r="963" spans="1:84" ht="15.75" customHeight="1" x14ac:dyDescent="0.25">
      <c r="A963" s="8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  <c r="V963" s="27"/>
      <c r="W963" s="27"/>
      <c r="X963" s="27"/>
      <c r="Y963" s="27"/>
      <c r="Z963" s="27"/>
      <c r="AA963" s="8"/>
      <c r="AB963" s="8"/>
      <c r="AC963" s="8"/>
      <c r="AD963" s="8"/>
      <c r="AE963" s="8"/>
      <c r="AF963" s="8"/>
      <c r="AG963" s="8"/>
      <c r="AH963" s="8"/>
      <c r="AI963" s="8"/>
      <c r="AJ963" s="8"/>
      <c r="AK963" s="8"/>
      <c r="AL963" s="8"/>
      <c r="AM963" s="8"/>
      <c r="AN963" s="8"/>
      <c r="AO963" s="8"/>
      <c r="AP963" s="8"/>
      <c r="AQ963" s="8"/>
      <c r="AR963" s="8"/>
      <c r="AS963" s="8"/>
      <c r="AT963" s="8"/>
      <c r="AU963" s="8"/>
      <c r="AV963" s="8"/>
      <c r="AW963" s="8"/>
      <c r="AX963" s="8"/>
      <c r="AY963" s="8"/>
      <c r="AZ963" s="8"/>
      <c r="BA963" s="8"/>
      <c r="BB963" s="8"/>
      <c r="BC963" s="8"/>
      <c r="BD963" s="8"/>
      <c r="BE963" s="8"/>
      <c r="BF963" s="8"/>
      <c r="BG963" s="8"/>
      <c r="BH963" s="8"/>
      <c r="BI963" s="8"/>
      <c r="BJ963" s="8"/>
      <c r="BK963" s="8"/>
      <c r="BL963" s="8"/>
      <c r="BM963" s="8"/>
      <c r="BN963" s="8"/>
      <c r="BO963" s="8"/>
      <c r="BP963" s="8"/>
      <c r="BQ963" s="8"/>
      <c r="BR963" s="8"/>
      <c r="BS963" s="8"/>
      <c r="BT963" s="8"/>
      <c r="BU963" s="8"/>
      <c r="BV963" s="8"/>
      <c r="BW963" s="8"/>
      <c r="BX963" s="8"/>
      <c r="BY963" s="8"/>
      <c r="BZ963" s="8"/>
      <c r="CA963" s="8"/>
      <c r="CB963" s="8"/>
      <c r="CC963" s="8"/>
      <c r="CD963" s="8"/>
      <c r="CE963" s="8"/>
      <c r="CF963" s="8"/>
    </row>
    <row r="964" spans="1:84" ht="15.75" customHeight="1" x14ac:dyDescent="0.25">
      <c r="A964" s="8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27"/>
      <c r="W964" s="27"/>
      <c r="X964" s="27"/>
      <c r="Y964" s="27"/>
      <c r="Z964" s="27"/>
      <c r="AA964" s="8"/>
      <c r="AB964" s="8"/>
      <c r="AC964" s="8"/>
      <c r="AD964" s="8"/>
      <c r="AE964" s="8"/>
      <c r="AF964" s="8"/>
      <c r="AG964" s="8"/>
      <c r="AH964" s="8"/>
      <c r="AI964" s="8"/>
      <c r="AJ964" s="8"/>
      <c r="AK964" s="8"/>
      <c r="AL964" s="8"/>
      <c r="AM964" s="8"/>
      <c r="AN964" s="8"/>
      <c r="AO964" s="8"/>
      <c r="AP964" s="8"/>
      <c r="AQ964" s="8"/>
      <c r="AR964" s="8"/>
      <c r="AS964" s="8"/>
      <c r="AT964" s="8"/>
      <c r="AU964" s="8"/>
      <c r="AV964" s="8"/>
      <c r="AW964" s="8"/>
      <c r="AX964" s="8"/>
      <c r="AY964" s="8"/>
      <c r="AZ964" s="8"/>
      <c r="BA964" s="8"/>
      <c r="BB964" s="8"/>
      <c r="BC964" s="8"/>
      <c r="BD964" s="8"/>
      <c r="BE964" s="8"/>
      <c r="BF964" s="8"/>
      <c r="BG964" s="8"/>
      <c r="BH964" s="8"/>
      <c r="BI964" s="8"/>
      <c r="BJ964" s="8"/>
      <c r="BK964" s="8"/>
      <c r="BL964" s="8"/>
      <c r="BM964" s="8"/>
      <c r="BN964" s="8"/>
      <c r="BO964" s="8"/>
      <c r="BP964" s="8"/>
      <c r="BQ964" s="8"/>
      <c r="BR964" s="8"/>
      <c r="BS964" s="8"/>
      <c r="BT964" s="8"/>
      <c r="BU964" s="8"/>
      <c r="BV964" s="8"/>
      <c r="BW964" s="8"/>
      <c r="BX964" s="8"/>
      <c r="BY964" s="8"/>
      <c r="BZ964" s="8"/>
      <c r="CA964" s="8"/>
      <c r="CB964" s="8"/>
      <c r="CC964" s="8"/>
      <c r="CD964" s="8"/>
      <c r="CE964" s="8"/>
      <c r="CF964" s="8"/>
    </row>
    <row r="965" spans="1:84" ht="15.75" customHeight="1" x14ac:dyDescent="0.25">
      <c r="A965" s="8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  <c r="V965" s="27"/>
      <c r="W965" s="27"/>
      <c r="X965" s="27"/>
      <c r="Y965" s="27"/>
      <c r="Z965" s="27"/>
      <c r="AA965" s="8"/>
      <c r="AB965" s="8"/>
      <c r="AC965" s="8"/>
      <c r="AD965" s="8"/>
      <c r="AE965" s="8"/>
      <c r="AF965" s="8"/>
      <c r="AG965" s="8"/>
      <c r="AH965" s="8"/>
      <c r="AI965" s="8"/>
      <c r="AJ965" s="8"/>
      <c r="AK965" s="8"/>
      <c r="AL965" s="8"/>
      <c r="AM965" s="8"/>
      <c r="AN965" s="8"/>
      <c r="AO965" s="8"/>
      <c r="AP965" s="8"/>
      <c r="AQ965" s="8"/>
      <c r="AR965" s="8"/>
      <c r="AS965" s="8"/>
      <c r="AT965" s="8"/>
      <c r="AU965" s="8"/>
      <c r="AV965" s="8"/>
      <c r="AW965" s="8"/>
      <c r="AX965" s="8"/>
      <c r="AY965" s="8"/>
      <c r="AZ965" s="8"/>
      <c r="BA965" s="8"/>
      <c r="BB965" s="8"/>
      <c r="BC965" s="8"/>
      <c r="BD965" s="8"/>
      <c r="BE965" s="8"/>
      <c r="BF965" s="8"/>
      <c r="BG965" s="8"/>
      <c r="BH965" s="8"/>
      <c r="BI965" s="8"/>
      <c r="BJ965" s="8"/>
      <c r="BK965" s="8"/>
      <c r="BL965" s="8"/>
      <c r="BM965" s="8"/>
      <c r="BN965" s="8"/>
      <c r="BO965" s="8"/>
      <c r="BP965" s="8"/>
      <c r="BQ965" s="8"/>
      <c r="BR965" s="8"/>
      <c r="BS965" s="8"/>
      <c r="BT965" s="8"/>
      <c r="BU965" s="8"/>
      <c r="BV965" s="8"/>
      <c r="BW965" s="8"/>
      <c r="BX965" s="8"/>
      <c r="BY965" s="8"/>
      <c r="BZ965" s="8"/>
      <c r="CA965" s="8"/>
      <c r="CB965" s="8"/>
      <c r="CC965" s="8"/>
      <c r="CD965" s="8"/>
      <c r="CE965" s="8"/>
      <c r="CF965" s="8"/>
    </row>
    <row r="966" spans="1:84" ht="15.75" customHeight="1" x14ac:dyDescent="0.25">
      <c r="A966" s="8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  <c r="V966" s="27"/>
      <c r="W966" s="27"/>
      <c r="X966" s="27"/>
      <c r="Y966" s="27"/>
      <c r="Z966" s="27"/>
      <c r="AA966" s="8"/>
      <c r="AB966" s="8"/>
      <c r="AC966" s="8"/>
      <c r="AD966" s="8"/>
      <c r="AE966" s="8"/>
      <c r="AF966" s="8"/>
      <c r="AG966" s="8"/>
      <c r="AH966" s="8"/>
      <c r="AI966" s="8"/>
      <c r="AJ966" s="8"/>
      <c r="AK966" s="8"/>
      <c r="AL966" s="8"/>
      <c r="AM966" s="8"/>
      <c r="AN966" s="8"/>
      <c r="AO966" s="8"/>
      <c r="AP966" s="8"/>
      <c r="AQ966" s="8"/>
      <c r="AR966" s="8"/>
      <c r="AS966" s="8"/>
      <c r="AT966" s="8"/>
      <c r="AU966" s="8"/>
      <c r="AV966" s="8"/>
      <c r="AW966" s="8"/>
      <c r="AX966" s="8"/>
      <c r="AY966" s="8"/>
      <c r="AZ966" s="8"/>
      <c r="BA966" s="8"/>
      <c r="BB966" s="8"/>
      <c r="BC966" s="8"/>
      <c r="BD966" s="8"/>
      <c r="BE966" s="8"/>
      <c r="BF966" s="8"/>
      <c r="BG966" s="8"/>
      <c r="BH966" s="8"/>
      <c r="BI966" s="8"/>
      <c r="BJ966" s="8"/>
      <c r="BK966" s="8"/>
      <c r="BL966" s="8"/>
      <c r="BM966" s="8"/>
      <c r="BN966" s="8"/>
      <c r="BO966" s="8"/>
      <c r="BP966" s="8"/>
      <c r="BQ966" s="8"/>
      <c r="BR966" s="8"/>
      <c r="BS966" s="8"/>
      <c r="BT966" s="8"/>
      <c r="BU966" s="8"/>
      <c r="BV966" s="8"/>
      <c r="BW966" s="8"/>
      <c r="BX966" s="8"/>
      <c r="BY966" s="8"/>
      <c r="BZ966" s="8"/>
      <c r="CA966" s="8"/>
      <c r="CB966" s="8"/>
      <c r="CC966" s="8"/>
      <c r="CD966" s="8"/>
      <c r="CE966" s="8"/>
      <c r="CF966" s="8"/>
    </row>
    <row r="967" spans="1:84" ht="15.75" customHeight="1" x14ac:dyDescent="0.25">
      <c r="A967" s="8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27"/>
      <c r="W967" s="27"/>
      <c r="X967" s="27"/>
      <c r="Y967" s="27"/>
      <c r="Z967" s="27"/>
      <c r="AA967" s="8"/>
      <c r="AB967" s="8"/>
      <c r="AC967" s="8"/>
      <c r="AD967" s="8"/>
      <c r="AE967" s="8"/>
      <c r="AF967" s="8"/>
      <c r="AG967" s="8"/>
      <c r="AH967" s="8"/>
      <c r="AI967" s="8"/>
      <c r="AJ967" s="8"/>
      <c r="AK967" s="8"/>
      <c r="AL967" s="8"/>
      <c r="AM967" s="8"/>
      <c r="AN967" s="8"/>
      <c r="AO967" s="8"/>
      <c r="AP967" s="8"/>
      <c r="AQ967" s="8"/>
      <c r="AR967" s="8"/>
      <c r="AS967" s="8"/>
      <c r="AT967" s="8"/>
      <c r="AU967" s="8"/>
      <c r="AV967" s="8"/>
      <c r="AW967" s="8"/>
      <c r="AX967" s="8"/>
      <c r="AY967" s="8"/>
      <c r="AZ967" s="8"/>
      <c r="BA967" s="8"/>
      <c r="BB967" s="8"/>
      <c r="BC967" s="8"/>
      <c r="BD967" s="8"/>
      <c r="BE967" s="8"/>
      <c r="BF967" s="8"/>
      <c r="BG967" s="8"/>
      <c r="BH967" s="8"/>
      <c r="BI967" s="8"/>
      <c r="BJ967" s="8"/>
      <c r="BK967" s="8"/>
      <c r="BL967" s="8"/>
      <c r="BM967" s="8"/>
      <c r="BN967" s="8"/>
      <c r="BO967" s="8"/>
      <c r="BP967" s="8"/>
      <c r="BQ967" s="8"/>
      <c r="BR967" s="8"/>
      <c r="BS967" s="8"/>
      <c r="BT967" s="8"/>
      <c r="BU967" s="8"/>
      <c r="BV967" s="8"/>
      <c r="BW967" s="8"/>
      <c r="BX967" s="8"/>
      <c r="BY967" s="8"/>
      <c r="BZ967" s="8"/>
      <c r="CA967" s="8"/>
      <c r="CB967" s="8"/>
      <c r="CC967" s="8"/>
      <c r="CD967" s="8"/>
      <c r="CE967" s="8"/>
      <c r="CF967" s="8"/>
    </row>
    <row r="968" spans="1:84" ht="15.75" customHeight="1" x14ac:dyDescent="0.25">
      <c r="A968" s="8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27"/>
      <c r="W968" s="27"/>
      <c r="X968" s="27"/>
      <c r="Y968" s="27"/>
      <c r="Z968" s="27"/>
      <c r="AA968" s="8"/>
      <c r="AB968" s="8"/>
      <c r="AC968" s="8"/>
      <c r="AD968" s="8"/>
      <c r="AE968" s="8"/>
      <c r="AF968" s="8"/>
      <c r="AG968" s="8"/>
      <c r="AH968" s="8"/>
      <c r="AI968" s="8"/>
      <c r="AJ968" s="8"/>
      <c r="AK968" s="8"/>
      <c r="AL968" s="8"/>
      <c r="AM968" s="8"/>
      <c r="AN968" s="8"/>
      <c r="AO968" s="8"/>
      <c r="AP968" s="8"/>
      <c r="AQ968" s="8"/>
      <c r="AR968" s="8"/>
      <c r="AS968" s="8"/>
      <c r="AT968" s="8"/>
      <c r="AU968" s="8"/>
      <c r="AV968" s="8"/>
      <c r="AW968" s="8"/>
      <c r="AX968" s="8"/>
      <c r="AY968" s="8"/>
      <c r="AZ968" s="8"/>
      <c r="BA968" s="8"/>
      <c r="BB968" s="8"/>
      <c r="BC968" s="8"/>
      <c r="BD968" s="8"/>
      <c r="BE968" s="8"/>
      <c r="BF968" s="8"/>
      <c r="BG968" s="8"/>
      <c r="BH968" s="8"/>
      <c r="BI968" s="8"/>
      <c r="BJ968" s="8"/>
      <c r="BK968" s="8"/>
      <c r="BL968" s="8"/>
      <c r="BM968" s="8"/>
      <c r="BN968" s="8"/>
      <c r="BO968" s="8"/>
      <c r="BP968" s="8"/>
      <c r="BQ968" s="8"/>
      <c r="BR968" s="8"/>
      <c r="BS968" s="8"/>
      <c r="BT968" s="8"/>
      <c r="BU968" s="8"/>
      <c r="BV968" s="8"/>
      <c r="BW968" s="8"/>
      <c r="BX968" s="8"/>
      <c r="BY968" s="8"/>
      <c r="BZ968" s="8"/>
      <c r="CA968" s="8"/>
      <c r="CB968" s="8"/>
      <c r="CC968" s="8"/>
      <c r="CD968" s="8"/>
      <c r="CE968" s="8"/>
      <c r="CF968" s="8"/>
    </row>
    <row r="969" spans="1:84" ht="15.75" customHeight="1" x14ac:dyDescent="0.25">
      <c r="A969" s="8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  <c r="V969" s="27"/>
      <c r="W969" s="27"/>
      <c r="X969" s="27"/>
      <c r="Y969" s="27"/>
      <c r="Z969" s="27"/>
      <c r="AA969" s="8"/>
      <c r="AB969" s="8"/>
      <c r="AC969" s="8"/>
      <c r="AD969" s="8"/>
      <c r="AE969" s="8"/>
      <c r="AF969" s="8"/>
      <c r="AG969" s="8"/>
      <c r="AH969" s="8"/>
      <c r="AI969" s="8"/>
      <c r="AJ969" s="8"/>
      <c r="AK969" s="8"/>
      <c r="AL969" s="8"/>
      <c r="AM969" s="8"/>
      <c r="AN969" s="8"/>
      <c r="AO969" s="8"/>
      <c r="AP969" s="8"/>
      <c r="AQ969" s="8"/>
      <c r="AR969" s="8"/>
      <c r="AS969" s="8"/>
      <c r="AT969" s="8"/>
      <c r="AU969" s="8"/>
      <c r="AV969" s="8"/>
      <c r="AW969" s="8"/>
      <c r="AX969" s="8"/>
      <c r="AY969" s="8"/>
      <c r="AZ969" s="8"/>
      <c r="BA969" s="8"/>
      <c r="BB969" s="8"/>
      <c r="BC969" s="8"/>
      <c r="BD969" s="8"/>
      <c r="BE969" s="8"/>
      <c r="BF969" s="8"/>
      <c r="BG969" s="8"/>
      <c r="BH969" s="8"/>
      <c r="BI969" s="8"/>
      <c r="BJ969" s="8"/>
      <c r="BK969" s="8"/>
      <c r="BL969" s="8"/>
      <c r="BM969" s="8"/>
      <c r="BN969" s="8"/>
      <c r="BO969" s="8"/>
      <c r="BP969" s="8"/>
      <c r="BQ969" s="8"/>
      <c r="BR969" s="8"/>
      <c r="BS969" s="8"/>
      <c r="BT969" s="8"/>
      <c r="BU969" s="8"/>
      <c r="BV969" s="8"/>
      <c r="BW969" s="8"/>
      <c r="BX969" s="8"/>
      <c r="BY969" s="8"/>
      <c r="BZ969" s="8"/>
      <c r="CA969" s="8"/>
      <c r="CB969" s="8"/>
      <c r="CC969" s="8"/>
      <c r="CD969" s="8"/>
      <c r="CE969" s="8"/>
      <c r="CF969" s="8"/>
    </row>
    <row r="970" spans="1:84" ht="15.75" customHeight="1" x14ac:dyDescent="0.25">
      <c r="A970" s="8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  <c r="V970" s="27"/>
      <c r="W970" s="27"/>
      <c r="X970" s="27"/>
      <c r="Y970" s="27"/>
      <c r="Z970" s="27"/>
      <c r="AA970" s="8"/>
      <c r="AB970" s="8"/>
      <c r="AC970" s="8"/>
      <c r="AD970" s="8"/>
      <c r="AE970" s="8"/>
      <c r="AF970" s="8"/>
      <c r="AG970" s="8"/>
      <c r="AH970" s="8"/>
      <c r="AI970" s="8"/>
      <c r="AJ970" s="8"/>
      <c r="AK970" s="8"/>
      <c r="AL970" s="8"/>
      <c r="AM970" s="8"/>
      <c r="AN970" s="8"/>
      <c r="AO970" s="8"/>
      <c r="AP970" s="8"/>
      <c r="AQ970" s="8"/>
      <c r="AR970" s="8"/>
      <c r="AS970" s="8"/>
      <c r="AT970" s="8"/>
      <c r="AU970" s="8"/>
      <c r="AV970" s="8"/>
      <c r="AW970" s="8"/>
      <c r="AX970" s="8"/>
      <c r="AY970" s="8"/>
      <c r="AZ970" s="8"/>
      <c r="BA970" s="8"/>
      <c r="BB970" s="8"/>
      <c r="BC970" s="8"/>
      <c r="BD970" s="8"/>
      <c r="BE970" s="8"/>
      <c r="BF970" s="8"/>
      <c r="BG970" s="8"/>
      <c r="BH970" s="8"/>
      <c r="BI970" s="8"/>
      <c r="BJ970" s="8"/>
      <c r="BK970" s="8"/>
      <c r="BL970" s="8"/>
      <c r="BM970" s="8"/>
      <c r="BN970" s="8"/>
      <c r="BO970" s="8"/>
      <c r="BP970" s="8"/>
      <c r="BQ970" s="8"/>
      <c r="BR970" s="8"/>
      <c r="BS970" s="8"/>
      <c r="BT970" s="8"/>
      <c r="BU970" s="8"/>
      <c r="BV970" s="8"/>
      <c r="BW970" s="8"/>
      <c r="BX970" s="8"/>
      <c r="BY970" s="8"/>
      <c r="BZ970" s="8"/>
      <c r="CA970" s="8"/>
      <c r="CB970" s="8"/>
      <c r="CC970" s="8"/>
      <c r="CD970" s="8"/>
      <c r="CE970" s="8"/>
      <c r="CF970" s="8"/>
    </row>
    <row r="971" spans="1:84" ht="15.75" customHeight="1" x14ac:dyDescent="0.25">
      <c r="A971" s="8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  <c r="V971" s="27"/>
      <c r="W971" s="27"/>
      <c r="X971" s="27"/>
      <c r="Y971" s="27"/>
      <c r="Z971" s="27"/>
      <c r="AA971" s="8"/>
      <c r="AB971" s="8"/>
      <c r="AC971" s="8"/>
      <c r="AD971" s="8"/>
      <c r="AE971" s="8"/>
      <c r="AF971" s="8"/>
      <c r="AG971" s="8"/>
      <c r="AH971" s="8"/>
      <c r="AI971" s="8"/>
      <c r="AJ971" s="8"/>
      <c r="AK971" s="8"/>
      <c r="AL971" s="8"/>
      <c r="AM971" s="8"/>
      <c r="AN971" s="8"/>
      <c r="AO971" s="8"/>
      <c r="AP971" s="8"/>
      <c r="AQ971" s="8"/>
      <c r="AR971" s="8"/>
      <c r="AS971" s="8"/>
      <c r="AT971" s="8"/>
      <c r="AU971" s="8"/>
      <c r="AV971" s="8"/>
      <c r="AW971" s="8"/>
      <c r="AX971" s="8"/>
      <c r="AY971" s="8"/>
      <c r="AZ971" s="8"/>
      <c r="BA971" s="8"/>
      <c r="BB971" s="8"/>
      <c r="BC971" s="8"/>
      <c r="BD971" s="8"/>
      <c r="BE971" s="8"/>
      <c r="BF971" s="8"/>
      <c r="BG971" s="8"/>
      <c r="BH971" s="8"/>
      <c r="BI971" s="8"/>
      <c r="BJ971" s="8"/>
      <c r="BK971" s="8"/>
      <c r="BL971" s="8"/>
      <c r="BM971" s="8"/>
      <c r="BN971" s="8"/>
      <c r="BO971" s="8"/>
      <c r="BP971" s="8"/>
      <c r="BQ971" s="8"/>
      <c r="BR971" s="8"/>
      <c r="BS971" s="8"/>
      <c r="BT971" s="8"/>
      <c r="BU971" s="8"/>
      <c r="BV971" s="8"/>
      <c r="BW971" s="8"/>
      <c r="BX971" s="8"/>
      <c r="BY971" s="8"/>
      <c r="BZ971" s="8"/>
      <c r="CA971" s="8"/>
      <c r="CB971" s="8"/>
      <c r="CC971" s="8"/>
      <c r="CD971" s="8"/>
      <c r="CE971" s="8"/>
      <c r="CF971" s="8"/>
    </row>
    <row r="972" spans="1:84" ht="15.75" customHeight="1" x14ac:dyDescent="0.25">
      <c r="A972" s="8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27"/>
      <c r="W972" s="27"/>
      <c r="X972" s="27"/>
      <c r="Y972" s="27"/>
      <c r="Z972" s="27"/>
      <c r="AA972" s="8"/>
      <c r="AB972" s="8"/>
      <c r="AC972" s="8"/>
      <c r="AD972" s="8"/>
      <c r="AE972" s="8"/>
      <c r="AF972" s="8"/>
      <c r="AG972" s="8"/>
      <c r="AH972" s="8"/>
      <c r="AI972" s="8"/>
      <c r="AJ972" s="8"/>
      <c r="AK972" s="8"/>
      <c r="AL972" s="8"/>
      <c r="AM972" s="8"/>
      <c r="AN972" s="8"/>
      <c r="AO972" s="8"/>
      <c r="AP972" s="8"/>
      <c r="AQ972" s="8"/>
      <c r="AR972" s="8"/>
      <c r="AS972" s="8"/>
      <c r="AT972" s="8"/>
      <c r="AU972" s="8"/>
      <c r="AV972" s="8"/>
      <c r="AW972" s="8"/>
      <c r="AX972" s="8"/>
      <c r="AY972" s="8"/>
      <c r="AZ972" s="8"/>
      <c r="BA972" s="8"/>
      <c r="BB972" s="8"/>
      <c r="BC972" s="8"/>
      <c r="BD972" s="8"/>
      <c r="BE972" s="8"/>
      <c r="BF972" s="8"/>
      <c r="BG972" s="8"/>
      <c r="BH972" s="8"/>
      <c r="BI972" s="8"/>
      <c r="BJ972" s="8"/>
      <c r="BK972" s="8"/>
      <c r="BL972" s="8"/>
      <c r="BM972" s="8"/>
      <c r="BN972" s="8"/>
      <c r="BO972" s="8"/>
      <c r="BP972" s="8"/>
      <c r="BQ972" s="8"/>
      <c r="BR972" s="8"/>
      <c r="BS972" s="8"/>
      <c r="BT972" s="8"/>
      <c r="BU972" s="8"/>
      <c r="BV972" s="8"/>
      <c r="BW972" s="8"/>
      <c r="BX972" s="8"/>
      <c r="BY972" s="8"/>
      <c r="BZ972" s="8"/>
      <c r="CA972" s="8"/>
      <c r="CB972" s="8"/>
      <c r="CC972" s="8"/>
      <c r="CD972" s="8"/>
      <c r="CE972" s="8"/>
      <c r="CF972" s="8"/>
    </row>
    <row r="973" spans="1:84" ht="15.75" customHeight="1" x14ac:dyDescent="0.25">
      <c r="A973" s="8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  <c r="V973" s="27"/>
      <c r="W973" s="27"/>
      <c r="X973" s="27"/>
      <c r="Y973" s="27"/>
      <c r="Z973" s="27"/>
      <c r="AA973" s="8"/>
      <c r="AB973" s="8"/>
      <c r="AC973" s="8"/>
      <c r="AD973" s="8"/>
      <c r="AE973" s="8"/>
      <c r="AF973" s="8"/>
      <c r="AG973" s="8"/>
      <c r="AH973" s="8"/>
      <c r="AI973" s="8"/>
      <c r="AJ973" s="8"/>
      <c r="AK973" s="8"/>
      <c r="AL973" s="8"/>
      <c r="AM973" s="8"/>
      <c r="AN973" s="8"/>
      <c r="AO973" s="8"/>
      <c r="AP973" s="8"/>
      <c r="AQ973" s="8"/>
      <c r="AR973" s="8"/>
      <c r="AS973" s="8"/>
      <c r="AT973" s="8"/>
      <c r="AU973" s="8"/>
      <c r="AV973" s="8"/>
      <c r="AW973" s="8"/>
      <c r="AX973" s="8"/>
      <c r="AY973" s="8"/>
      <c r="AZ973" s="8"/>
      <c r="BA973" s="8"/>
      <c r="BB973" s="8"/>
      <c r="BC973" s="8"/>
      <c r="BD973" s="8"/>
      <c r="BE973" s="8"/>
      <c r="BF973" s="8"/>
      <c r="BG973" s="8"/>
      <c r="BH973" s="8"/>
      <c r="BI973" s="8"/>
      <c r="BJ973" s="8"/>
      <c r="BK973" s="8"/>
      <c r="BL973" s="8"/>
      <c r="BM973" s="8"/>
      <c r="BN973" s="8"/>
      <c r="BO973" s="8"/>
      <c r="BP973" s="8"/>
      <c r="BQ973" s="8"/>
      <c r="BR973" s="8"/>
      <c r="BS973" s="8"/>
      <c r="BT973" s="8"/>
      <c r="BU973" s="8"/>
      <c r="BV973" s="8"/>
      <c r="BW973" s="8"/>
      <c r="BX973" s="8"/>
      <c r="BY973" s="8"/>
      <c r="BZ973" s="8"/>
      <c r="CA973" s="8"/>
      <c r="CB973" s="8"/>
      <c r="CC973" s="8"/>
      <c r="CD973" s="8"/>
      <c r="CE973" s="8"/>
      <c r="CF973" s="8"/>
    </row>
    <row r="974" spans="1:84" ht="15.75" customHeight="1" x14ac:dyDescent="0.25">
      <c r="A974" s="8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  <c r="V974" s="27"/>
      <c r="W974" s="27"/>
      <c r="X974" s="27"/>
      <c r="Y974" s="27"/>
      <c r="Z974" s="27"/>
      <c r="AA974" s="8"/>
      <c r="AB974" s="8"/>
      <c r="AC974" s="8"/>
      <c r="AD974" s="8"/>
      <c r="AE974" s="8"/>
      <c r="AF974" s="8"/>
      <c r="AG974" s="8"/>
      <c r="AH974" s="8"/>
      <c r="AI974" s="8"/>
      <c r="AJ974" s="8"/>
      <c r="AK974" s="8"/>
      <c r="AL974" s="8"/>
      <c r="AM974" s="8"/>
      <c r="AN974" s="8"/>
      <c r="AO974" s="8"/>
      <c r="AP974" s="8"/>
      <c r="AQ974" s="8"/>
      <c r="AR974" s="8"/>
      <c r="AS974" s="8"/>
      <c r="AT974" s="8"/>
      <c r="AU974" s="8"/>
      <c r="AV974" s="8"/>
      <c r="AW974" s="8"/>
      <c r="AX974" s="8"/>
      <c r="AY974" s="8"/>
      <c r="AZ974" s="8"/>
      <c r="BA974" s="8"/>
      <c r="BB974" s="8"/>
      <c r="BC974" s="8"/>
      <c r="BD974" s="8"/>
      <c r="BE974" s="8"/>
      <c r="BF974" s="8"/>
      <c r="BG974" s="8"/>
      <c r="BH974" s="8"/>
      <c r="BI974" s="8"/>
      <c r="BJ974" s="8"/>
      <c r="BK974" s="8"/>
      <c r="BL974" s="8"/>
      <c r="BM974" s="8"/>
      <c r="BN974" s="8"/>
      <c r="BO974" s="8"/>
      <c r="BP974" s="8"/>
      <c r="BQ974" s="8"/>
      <c r="BR974" s="8"/>
      <c r="BS974" s="8"/>
      <c r="BT974" s="8"/>
      <c r="BU974" s="8"/>
      <c r="BV974" s="8"/>
      <c r="BW974" s="8"/>
      <c r="BX974" s="8"/>
      <c r="BY974" s="8"/>
      <c r="BZ974" s="8"/>
      <c r="CA974" s="8"/>
      <c r="CB974" s="8"/>
      <c r="CC974" s="8"/>
      <c r="CD974" s="8"/>
      <c r="CE974" s="8"/>
      <c r="CF974" s="8"/>
    </row>
    <row r="975" spans="1:84" ht="15.75" customHeight="1" x14ac:dyDescent="0.25">
      <c r="A975" s="8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  <c r="V975" s="27"/>
      <c r="W975" s="27"/>
      <c r="X975" s="27"/>
      <c r="Y975" s="27"/>
      <c r="Z975" s="27"/>
      <c r="AA975" s="8"/>
      <c r="AB975" s="8"/>
      <c r="AC975" s="8"/>
      <c r="AD975" s="8"/>
      <c r="AE975" s="8"/>
      <c r="AF975" s="8"/>
      <c r="AG975" s="8"/>
      <c r="AH975" s="8"/>
      <c r="AI975" s="8"/>
      <c r="AJ975" s="8"/>
      <c r="AK975" s="8"/>
      <c r="AL975" s="8"/>
      <c r="AM975" s="8"/>
      <c r="AN975" s="8"/>
      <c r="AO975" s="8"/>
      <c r="AP975" s="8"/>
      <c r="AQ975" s="8"/>
      <c r="AR975" s="8"/>
      <c r="AS975" s="8"/>
      <c r="AT975" s="8"/>
      <c r="AU975" s="8"/>
      <c r="AV975" s="8"/>
      <c r="AW975" s="8"/>
      <c r="AX975" s="8"/>
      <c r="AY975" s="8"/>
      <c r="AZ975" s="8"/>
      <c r="BA975" s="8"/>
      <c r="BB975" s="8"/>
      <c r="BC975" s="8"/>
      <c r="BD975" s="8"/>
      <c r="BE975" s="8"/>
      <c r="BF975" s="8"/>
      <c r="BG975" s="8"/>
      <c r="BH975" s="8"/>
      <c r="BI975" s="8"/>
      <c r="BJ975" s="8"/>
      <c r="BK975" s="8"/>
      <c r="BL975" s="8"/>
      <c r="BM975" s="8"/>
      <c r="BN975" s="8"/>
      <c r="BO975" s="8"/>
      <c r="BP975" s="8"/>
      <c r="BQ975" s="8"/>
      <c r="BR975" s="8"/>
      <c r="BS975" s="8"/>
      <c r="BT975" s="8"/>
      <c r="BU975" s="8"/>
      <c r="BV975" s="8"/>
      <c r="BW975" s="8"/>
      <c r="BX975" s="8"/>
      <c r="BY975" s="8"/>
      <c r="BZ975" s="8"/>
      <c r="CA975" s="8"/>
      <c r="CB975" s="8"/>
      <c r="CC975" s="8"/>
      <c r="CD975" s="8"/>
      <c r="CE975" s="8"/>
      <c r="CF975" s="8"/>
    </row>
    <row r="976" spans="1:84" ht="15.75" customHeight="1" x14ac:dyDescent="0.25">
      <c r="A976" s="8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27"/>
      <c r="W976" s="27"/>
      <c r="X976" s="27"/>
      <c r="Y976" s="27"/>
      <c r="Z976" s="27"/>
      <c r="AA976" s="8"/>
      <c r="AB976" s="8"/>
      <c r="AC976" s="8"/>
      <c r="AD976" s="8"/>
      <c r="AE976" s="8"/>
      <c r="AF976" s="8"/>
      <c r="AG976" s="8"/>
      <c r="AH976" s="8"/>
      <c r="AI976" s="8"/>
      <c r="AJ976" s="8"/>
      <c r="AK976" s="8"/>
      <c r="AL976" s="8"/>
      <c r="AM976" s="8"/>
      <c r="AN976" s="8"/>
      <c r="AO976" s="8"/>
      <c r="AP976" s="8"/>
      <c r="AQ976" s="8"/>
      <c r="AR976" s="8"/>
      <c r="AS976" s="8"/>
      <c r="AT976" s="8"/>
      <c r="AU976" s="8"/>
      <c r="AV976" s="8"/>
      <c r="AW976" s="8"/>
      <c r="AX976" s="8"/>
      <c r="AY976" s="8"/>
      <c r="AZ976" s="8"/>
      <c r="BA976" s="8"/>
      <c r="BB976" s="8"/>
      <c r="BC976" s="8"/>
      <c r="BD976" s="8"/>
      <c r="BE976" s="8"/>
      <c r="BF976" s="8"/>
      <c r="BG976" s="8"/>
      <c r="BH976" s="8"/>
      <c r="BI976" s="8"/>
      <c r="BJ976" s="8"/>
      <c r="BK976" s="8"/>
      <c r="BL976" s="8"/>
      <c r="BM976" s="8"/>
      <c r="BN976" s="8"/>
      <c r="BO976" s="8"/>
      <c r="BP976" s="8"/>
      <c r="BQ976" s="8"/>
      <c r="BR976" s="8"/>
      <c r="BS976" s="8"/>
      <c r="BT976" s="8"/>
      <c r="BU976" s="8"/>
      <c r="BV976" s="8"/>
      <c r="BW976" s="8"/>
      <c r="BX976" s="8"/>
      <c r="BY976" s="8"/>
      <c r="BZ976" s="8"/>
      <c r="CA976" s="8"/>
      <c r="CB976" s="8"/>
      <c r="CC976" s="8"/>
      <c r="CD976" s="8"/>
      <c r="CE976" s="8"/>
      <c r="CF976" s="8"/>
    </row>
    <row r="977" spans="1:84" ht="15.75" customHeight="1" x14ac:dyDescent="0.25">
      <c r="A977" s="8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  <c r="V977" s="27"/>
      <c r="W977" s="27"/>
      <c r="X977" s="27"/>
      <c r="Y977" s="27"/>
      <c r="Z977" s="27"/>
      <c r="AA977" s="8"/>
      <c r="AB977" s="8"/>
      <c r="AC977" s="8"/>
      <c r="AD977" s="8"/>
      <c r="AE977" s="8"/>
      <c r="AF977" s="8"/>
      <c r="AG977" s="8"/>
      <c r="AH977" s="8"/>
      <c r="AI977" s="8"/>
      <c r="AJ977" s="8"/>
      <c r="AK977" s="8"/>
      <c r="AL977" s="8"/>
      <c r="AM977" s="8"/>
      <c r="AN977" s="8"/>
      <c r="AO977" s="8"/>
      <c r="AP977" s="8"/>
      <c r="AQ977" s="8"/>
      <c r="AR977" s="8"/>
      <c r="AS977" s="8"/>
      <c r="AT977" s="8"/>
      <c r="AU977" s="8"/>
      <c r="AV977" s="8"/>
      <c r="AW977" s="8"/>
      <c r="AX977" s="8"/>
      <c r="AY977" s="8"/>
      <c r="AZ977" s="8"/>
      <c r="BA977" s="8"/>
      <c r="BB977" s="8"/>
      <c r="BC977" s="8"/>
      <c r="BD977" s="8"/>
      <c r="BE977" s="8"/>
      <c r="BF977" s="8"/>
      <c r="BG977" s="8"/>
      <c r="BH977" s="8"/>
      <c r="BI977" s="8"/>
      <c r="BJ977" s="8"/>
      <c r="BK977" s="8"/>
      <c r="BL977" s="8"/>
      <c r="BM977" s="8"/>
      <c r="BN977" s="8"/>
      <c r="BO977" s="8"/>
      <c r="BP977" s="8"/>
      <c r="BQ977" s="8"/>
      <c r="BR977" s="8"/>
      <c r="BS977" s="8"/>
      <c r="BT977" s="8"/>
      <c r="BU977" s="8"/>
      <c r="BV977" s="8"/>
      <c r="BW977" s="8"/>
      <c r="BX977" s="8"/>
      <c r="BY977" s="8"/>
      <c r="BZ977" s="8"/>
      <c r="CA977" s="8"/>
      <c r="CB977" s="8"/>
      <c r="CC977" s="8"/>
      <c r="CD977" s="8"/>
      <c r="CE977" s="8"/>
      <c r="CF977" s="8"/>
    </row>
    <row r="978" spans="1:84" ht="15.75" customHeight="1" x14ac:dyDescent="0.25">
      <c r="A978" s="8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  <c r="V978" s="27"/>
      <c r="W978" s="27"/>
      <c r="X978" s="27"/>
      <c r="Y978" s="27"/>
      <c r="Z978" s="27"/>
      <c r="AA978" s="8"/>
      <c r="AB978" s="8"/>
      <c r="AC978" s="8"/>
      <c r="AD978" s="8"/>
      <c r="AE978" s="8"/>
      <c r="AF978" s="8"/>
      <c r="AG978" s="8"/>
      <c r="AH978" s="8"/>
      <c r="AI978" s="8"/>
      <c r="AJ978" s="8"/>
      <c r="AK978" s="8"/>
      <c r="AL978" s="8"/>
      <c r="AM978" s="8"/>
      <c r="AN978" s="8"/>
      <c r="AO978" s="8"/>
      <c r="AP978" s="8"/>
      <c r="AQ978" s="8"/>
      <c r="AR978" s="8"/>
      <c r="AS978" s="8"/>
      <c r="AT978" s="8"/>
      <c r="AU978" s="8"/>
      <c r="AV978" s="8"/>
      <c r="AW978" s="8"/>
      <c r="AX978" s="8"/>
      <c r="AY978" s="8"/>
      <c r="AZ978" s="8"/>
      <c r="BA978" s="8"/>
      <c r="BB978" s="8"/>
      <c r="BC978" s="8"/>
      <c r="BD978" s="8"/>
      <c r="BE978" s="8"/>
      <c r="BF978" s="8"/>
      <c r="BG978" s="8"/>
      <c r="BH978" s="8"/>
      <c r="BI978" s="8"/>
      <c r="BJ978" s="8"/>
      <c r="BK978" s="8"/>
      <c r="BL978" s="8"/>
      <c r="BM978" s="8"/>
      <c r="BN978" s="8"/>
      <c r="BO978" s="8"/>
      <c r="BP978" s="8"/>
      <c r="BQ978" s="8"/>
      <c r="BR978" s="8"/>
      <c r="BS978" s="8"/>
      <c r="BT978" s="8"/>
      <c r="BU978" s="8"/>
      <c r="BV978" s="8"/>
      <c r="BW978" s="8"/>
      <c r="BX978" s="8"/>
      <c r="BY978" s="8"/>
      <c r="BZ978" s="8"/>
      <c r="CA978" s="8"/>
      <c r="CB978" s="8"/>
      <c r="CC978" s="8"/>
      <c r="CD978" s="8"/>
      <c r="CE978" s="8"/>
      <c r="CF978" s="8"/>
    </row>
    <row r="979" spans="1:84" ht="15.75" customHeight="1" x14ac:dyDescent="0.25">
      <c r="A979" s="8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  <c r="V979" s="27"/>
      <c r="W979" s="27"/>
      <c r="X979" s="27"/>
      <c r="Y979" s="27"/>
      <c r="Z979" s="27"/>
      <c r="AA979" s="8"/>
      <c r="AB979" s="8"/>
      <c r="AC979" s="8"/>
      <c r="AD979" s="8"/>
      <c r="AE979" s="8"/>
      <c r="AF979" s="8"/>
      <c r="AG979" s="8"/>
      <c r="AH979" s="8"/>
      <c r="AI979" s="8"/>
      <c r="AJ979" s="8"/>
      <c r="AK979" s="8"/>
      <c r="AL979" s="8"/>
      <c r="AM979" s="8"/>
      <c r="AN979" s="8"/>
      <c r="AO979" s="8"/>
      <c r="AP979" s="8"/>
      <c r="AQ979" s="8"/>
      <c r="AR979" s="8"/>
      <c r="AS979" s="8"/>
      <c r="AT979" s="8"/>
      <c r="AU979" s="8"/>
      <c r="AV979" s="8"/>
      <c r="AW979" s="8"/>
      <c r="AX979" s="8"/>
      <c r="AY979" s="8"/>
      <c r="AZ979" s="8"/>
      <c r="BA979" s="8"/>
      <c r="BB979" s="8"/>
      <c r="BC979" s="8"/>
      <c r="BD979" s="8"/>
      <c r="BE979" s="8"/>
      <c r="BF979" s="8"/>
      <c r="BG979" s="8"/>
      <c r="BH979" s="8"/>
      <c r="BI979" s="8"/>
      <c r="BJ979" s="8"/>
      <c r="BK979" s="8"/>
      <c r="BL979" s="8"/>
      <c r="BM979" s="8"/>
      <c r="BN979" s="8"/>
      <c r="BO979" s="8"/>
      <c r="BP979" s="8"/>
      <c r="BQ979" s="8"/>
      <c r="BR979" s="8"/>
      <c r="BS979" s="8"/>
      <c r="BT979" s="8"/>
      <c r="BU979" s="8"/>
      <c r="BV979" s="8"/>
      <c r="BW979" s="8"/>
      <c r="BX979" s="8"/>
      <c r="BY979" s="8"/>
      <c r="BZ979" s="8"/>
      <c r="CA979" s="8"/>
      <c r="CB979" s="8"/>
      <c r="CC979" s="8"/>
      <c r="CD979" s="8"/>
      <c r="CE979" s="8"/>
      <c r="CF979" s="8"/>
    </row>
    <row r="980" spans="1:84" ht="15.75" customHeight="1" x14ac:dyDescent="0.25">
      <c r="A980" s="8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27"/>
      <c r="W980" s="27"/>
      <c r="X980" s="27"/>
      <c r="Y980" s="27"/>
      <c r="Z980" s="27"/>
      <c r="AA980" s="8"/>
      <c r="AB980" s="8"/>
      <c r="AC980" s="8"/>
      <c r="AD980" s="8"/>
      <c r="AE980" s="8"/>
      <c r="AF980" s="8"/>
      <c r="AG980" s="8"/>
      <c r="AH980" s="8"/>
      <c r="AI980" s="8"/>
      <c r="AJ980" s="8"/>
      <c r="AK980" s="8"/>
      <c r="AL980" s="8"/>
      <c r="AM980" s="8"/>
      <c r="AN980" s="8"/>
      <c r="AO980" s="8"/>
      <c r="AP980" s="8"/>
      <c r="AQ980" s="8"/>
      <c r="AR980" s="8"/>
      <c r="AS980" s="8"/>
      <c r="AT980" s="8"/>
      <c r="AU980" s="8"/>
      <c r="AV980" s="8"/>
      <c r="AW980" s="8"/>
      <c r="AX980" s="8"/>
      <c r="AY980" s="8"/>
      <c r="AZ980" s="8"/>
      <c r="BA980" s="8"/>
      <c r="BB980" s="8"/>
      <c r="BC980" s="8"/>
      <c r="BD980" s="8"/>
      <c r="BE980" s="8"/>
      <c r="BF980" s="8"/>
      <c r="BG980" s="8"/>
      <c r="BH980" s="8"/>
      <c r="BI980" s="8"/>
      <c r="BJ980" s="8"/>
      <c r="BK980" s="8"/>
      <c r="BL980" s="8"/>
      <c r="BM980" s="8"/>
      <c r="BN980" s="8"/>
      <c r="BO980" s="8"/>
      <c r="BP980" s="8"/>
      <c r="BQ980" s="8"/>
      <c r="BR980" s="8"/>
      <c r="BS980" s="8"/>
      <c r="BT980" s="8"/>
      <c r="BU980" s="8"/>
      <c r="BV980" s="8"/>
      <c r="BW980" s="8"/>
      <c r="BX980" s="8"/>
      <c r="BY980" s="8"/>
      <c r="BZ980" s="8"/>
      <c r="CA980" s="8"/>
      <c r="CB980" s="8"/>
      <c r="CC980" s="8"/>
      <c r="CD980" s="8"/>
      <c r="CE980" s="8"/>
      <c r="CF980" s="8"/>
    </row>
    <row r="981" spans="1:84" ht="15.75" customHeight="1" x14ac:dyDescent="0.25">
      <c r="A981" s="8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  <c r="V981" s="27"/>
      <c r="W981" s="27"/>
      <c r="X981" s="27"/>
      <c r="Y981" s="27"/>
      <c r="Z981" s="27"/>
      <c r="AA981" s="8"/>
      <c r="AB981" s="8"/>
      <c r="AC981" s="8"/>
      <c r="AD981" s="8"/>
      <c r="AE981" s="8"/>
      <c r="AF981" s="8"/>
      <c r="AG981" s="8"/>
      <c r="AH981" s="8"/>
      <c r="AI981" s="8"/>
      <c r="AJ981" s="8"/>
      <c r="AK981" s="8"/>
      <c r="AL981" s="8"/>
      <c r="AM981" s="8"/>
      <c r="AN981" s="8"/>
      <c r="AO981" s="8"/>
      <c r="AP981" s="8"/>
      <c r="AQ981" s="8"/>
      <c r="AR981" s="8"/>
      <c r="AS981" s="8"/>
      <c r="AT981" s="8"/>
      <c r="AU981" s="8"/>
      <c r="AV981" s="8"/>
      <c r="AW981" s="8"/>
      <c r="AX981" s="8"/>
      <c r="AY981" s="8"/>
      <c r="AZ981" s="8"/>
      <c r="BA981" s="8"/>
      <c r="BB981" s="8"/>
      <c r="BC981" s="8"/>
      <c r="BD981" s="8"/>
      <c r="BE981" s="8"/>
      <c r="BF981" s="8"/>
      <c r="BG981" s="8"/>
      <c r="BH981" s="8"/>
      <c r="BI981" s="8"/>
      <c r="BJ981" s="8"/>
      <c r="BK981" s="8"/>
      <c r="BL981" s="8"/>
      <c r="BM981" s="8"/>
      <c r="BN981" s="8"/>
      <c r="BO981" s="8"/>
      <c r="BP981" s="8"/>
      <c r="BQ981" s="8"/>
      <c r="BR981" s="8"/>
      <c r="BS981" s="8"/>
      <c r="BT981" s="8"/>
      <c r="BU981" s="8"/>
      <c r="BV981" s="8"/>
      <c r="BW981" s="8"/>
      <c r="BX981" s="8"/>
      <c r="BY981" s="8"/>
      <c r="BZ981" s="8"/>
      <c r="CA981" s="8"/>
      <c r="CB981" s="8"/>
      <c r="CC981" s="8"/>
      <c r="CD981" s="8"/>
      <c r="CE981" s="8"/>
      <c r="CF981" s="8"/>
    </row>
    <row r="982" spans="1:84" ht="15.75" customHeight="1" x14ac:dyDescent="0.25">
      <c r="A982" s="8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  <c r="V982" s="27"/>
      <c r="W982" s="27"/>
      <c r="X982" s="27"/>
      <c r="Y982" s="27"/>
      <c r="Z982" s="27"/>
      <c r="AA982" s="8"/>
      <c r="AB982" s="8"/>
      <c r="AC982" s="8"/>
      <c r="AD982" s="8"/>
      <c r="AE982" s="8"/>
      <c r="AF982" s="8"/>
      <c r="AG982" s="8"/>
      <c r="AH982" s="8"/>
      <c r="AI982" s="8"/>
      <c r="AJ982" s="8"/>
      <c r="AK982" s="8"/>
      <c r="AL982" s="8"/>
      <c r="AM982" s="8"/>
      <c r="AN982" s="8"/>
      <c r="AO982" s="8"/>
      <c r="AP982" s="8"/>
      <c r="AQ982" s="8"/>
      <c r="AR982" s="8"/>
      <c r="AS982" s="8"/>
      <c r="AT982" s="8"/>
      <c r="AU982" s="8"/>
      <c r="AV982" s="8"/>
      <c r="AW982" s="8"/>
      <c r="AX982" s="8"/>
      <c r="AY982" s="8"/>
      <c r="AZ982" s="8"/>
      <c r="BA982" s="8"/>
      <c r="BB982" s="8"/>
      <c r="BC982" s="8"/>
      <c r="BD982" s="8"/>
      <c r="BE982" s="8"/>
      <c r="BF982" s="8"/>
      <c r="BG982" s="8"/>
      <c r="BH982" s="8"/>
      <c r="BI982" s="8"/>
      <c r="BJ982" s="8"/>
      <c r="BK982" s="8"/>
      <c r="BL982" s="8"/>
      <c r="BM982" s="8"/>
      <c r="BN982" s="8"/>
      <c r="BO982" s="8"/>
      <c r="BP982" s="8"/>
      <c r="BQ982" s="8"/>
      <c r="BR982" s="8"/>
      <c r="BS982" s="8"/>
      <c r="BT982" s="8"/>
      <c r="BU982" s="8"/>
      <c r="BV982" s="8"/>
      <c r="BW982" s="8"/>
      <c r="BX982" s="8"/>
      <c r="BY982" s="8"/>
      <c r="BZ982" s="8"/>
      <c r="CA982" s="8"/>
      <c r="CB982" s="8"/>
      <c r="CC982" s="8"/>
      <c r="CD982" s="8"/>
      <c r="CE982" s="8"/>
      <c r="CF982" s="8"/>
    </row>
    <row r="983" spans="1:84" ht="15.75" customHeight="1" x14ac:dyDescent="0.25">
      <c r="A983" s="8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  <c r="V983" s="27"/>
      <c r="W983" s="27"/>
      <c r="X983" s="27"/>
      <c r="Y983" s="27"/>
      <c r="Z983" s="27"/>
      <c r="AA983" s="8"/>
      <c r="AB983" s="8"/>
      <c r="AC983" s="8"/>
      <c r="AD983" s="8"/>
      <c r="AE983" s="8"/>
      <c r="AF983" s="8"/>
      <c r="AG983" s="8"/>
      <c r="AH983" s="8"/>
      <c r="AI983" s="8"/>
      <c r="AJ983" s="8"/>
      <c r="AK983" s="8"/>
      <c r="AL983" s="8"/>
      <c r="AM983" s="8"/>
      <c r="AN983" s="8"/>
      <c r="AO983" s="8"/>
      <c r="AP983" s="8"/>
      <c r="AQ983" s="8"/>
      <c r="AR983" s="8"/>
      <c r="AS983" s="8"/>
      <c r="AT983" s="8"/>
      <c r="AU983" s="8"/>
      <c r="AV983" s="8"/>
      <c r="AW983" s="8"/>
      <c r="AX983" s="8"/>
      <c r="AY983" s="8"/>
      <c r="AZ983" s="8"/>
      <c r="BA983" s="8"/>
      <c r="BB983" s="8"/>
      <c r="BC983" s="8"/>
      <c r="BD983" s="8"/>
      <c r="BE983" s="8"/>
      <c r="BF983" s="8"/>
      <c r="BG983" s="8"/>
      <c r="BH983" s="8"/>
      <c r="BI983" s="8"/>
      <c r="BJ983" s="8"/>
      <c r="BK983" s="8"/>
      <c r="BL983" s="8"/>
      <c r="BM983" s="8"/>
      <c r="BN983" s="8"/>
      <c r="BO983" s="8"/>
      <c r="BP983" s="8"/>
      <c r="BQ983" s="8"/>
      <c r="BR983" s="8"/>
      <c r="BS983" s="8"/>
      <c r="BT983" s="8"/>
      <c r="BU983" s="8"/>
      <c r="BV983" s="8"/>
      <c r="BW983" s="8"/>
      <c r="BX983" s="8"/>
      <c r="BY983" s="8"/>
      <c r="BZ983" s="8"/>
      <c r="CA983" s="8"/>
      <c r="CB983" s="8"/>
      <c r="CC983" s="8"/>
      <c r="CD983" s="8"/>
      <c r="CE983" s="8"/>
      <c r="CF983" s="8"/>
    </row>
    <row r="984" spans="1:84" ht="15.75" customHeight="1" x14ac:dyDescent="0.25">
      <c r="A984" s="8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27"/>
      <c r="W984" s="27"/>
      <c r="X984" s="27"/>
      <c r="Y984" s="27"/>
      <c r="Z984" s="27"/>
      <c r="AA984" s="8"/>
      <c r="AB984" s="8"/>
      <c r="AC984" s="8"/>
      <c r="AD984" s="8"/>
      <c r="AE984" s="8"/>
      <c r="AF984" s="8"/>
      <c r="AG984" s="8"/>
      <c r="AH984" s="8"/>
      <c r="AI984" s="8"/>
      <c r="AJ984" s="8"/>
      <c r="AK984" s="8"/>
      <c r="AL984" s="8"/>
      <c r="AM984" s="8"/>
      <c r="AN984" s="8"/>
      <c r="AO984" s="8"/>
      <c r="AP984" s="8"/>
      <c r="AQ984" s="8"/>
      <c r="AR984" s="8"/>
      <c r="AS984" s="8"/>
      <c r="AT984" s="8"/>
      <c r="AU984" s="8"/>
      <c r="AV984" s="8"/>
      <c r="AW984" s="8"/>
      <c r="AX984" s="8"/>
      <c r="AY984" s="8"/>
      <c r="AZ984" s="8"/>
      <c r="BA984" s="8"/>
      <c r="BB984" s="8"/>
      <c r="BC984" s="8"/>
      <c r="BD984" s="8"/>
      <c r="BE984" s="8"/>
      <c r="BF984" s="8"/>
      <c r="BG984" s="8"/>
      <c r="BH984" s="8"/>
      <c r="BI984" s="8"/>
      <c r="BJ984" s="8"/>
      <c r="BK984" s="8"/>
      <c r="BL984" s="8"/>
      <c r="BM984" s="8"/>
      <c r="BN984" s="8"/>
      <c r="BO984" s="8"/>
      <c r="BP984" s="8"/>
      <c r="BQ984" s="8"/>
      <c r="BR984" s="8"/>
      <c r="BS984" s="8"/>
      <c r="BT984" s="8"/>
      <c r="BU984" s="8"/>
      <c r="BV984" s="8"/>
      <c r="BW984" s="8"/>
      <c r="BX984" s="8"/>
      <c r="BY984" s="8"/>
      <c r="BZ984" s="8"/>
      <c r="CA984" s="8"/>
      <c r="CB984" s="8"/>
      <c r="CC984" s="8"/>
      <c r="CD984" s="8"/>
      <c r="CE984" s="8"/>
      <c r="CF984" s="8"/>
    </row>
    <row r="985" spans="1:84" ht="15.75" customHeight="1" x14ac:dyDescent="0.25">
      <c r="A985" s="8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  <c r="V985" s="27"/>
      <c r="W985" s="27"/>
      <c r="X985" s="27"/>
      <c r="Y985" s="27"/>
      <c r="Z985" s="27"/>
      <c r="AA985" s="8"/>
      <c r="AB985" s="8"/>
      <c r="AC985" s="8"/>
      <c r="AD985" s="8"/>
      <c r="AE985" s="8"/>
      <c r="AF985" s="8"/>
      <c r="AG985" s="8"/>
      <c r="AH985" s="8"/>
      <c r="AI985" s="8"/>
      <c r="AJ985" s="8"/>
      <c r="AK985" s="8"/>
      <c r="AL985" s="8"/>
      <c r="AM985" s="8"/>
      <c r="AN985" s="8"/>
      <c r="AO985" s="8"/>
      <c r="AP985" s="8"/>
      <c r="AQ985" s="8"/>
      <c r="AR985" s="8"/>
      <c r="AS985" s="8"/>
      <c r="AT985" s="8"/>
      <c r="AU985" s="8"/>
      <c r="AV985" s="8"/>
      <c r="AW985" s="8"/>
      <c r="AX985" s="8"/>
      <c r="AY985" s="8"/>
      <c r="AZ985" s="8"/>
      <c r="BA985" s="8"/>
      <c r="BB985" s="8"/>
      <c r="BC985" s="8"/>
      <c r="BD985" s="8"/>
      <c r="BE985" s="8"/>
      <c r="BF985" s="8"/>
      <c r="BG985" s="8"/>
      <c r="BH985" s="8"/>
      <c r="BI985" s="8"/>
      <c r="BJ985" s="8"/>
      <c r="BK985" s="8"/>
      <c r="BL985" s="8"/>
      <c r="BM985" s="8"/>
      <c r="BN985" s="8"/>
      <c r="BO985" s="8"/>
      <c r="BP985" s="8"/>
      <c r="BQ985" s="8"/>
      <c r="BR985" s="8"/>
      <c r="BS985" s="8"/>
      <c r="BT985" s="8"/>
      <c r="BU985" s="8"/>
      <c r="BV985" s="8"/>
      <c r="BW985" s="8"/>
      <c r="BX985" s="8"/>
      <c r="BY985" s="8"/>
      <c r="BZ985" s="8"/>
      <c r="CA985" s="8"/>
      <c r="CB985" s="8"/>
      <c r="CC985" s="8"/>
      <c r="CD985" s="8"/>
      <c r="CE985" s="8"/>
      <c r="CF985" s="8"/>
    </row>
    <row r="986" spans="1:84" ht="15.75" customHeight="1" x14ac:dyDescent="0.25">
      <c r="A986" s="8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  <c r="V986" s="27"/>
      <c r="W986" s="27"/>
      <c r="X986" s="27"/>
      <c r="Y986" s="27"/>
      <c r="Z986" s="27"/>
      <c r="AA986" s="8"/>
      <c r="AB986" s="8"/>
      <c r="AC986" s="8"/>
      <c r="AD986" s="8"/>
      <c r="AE986" s="8"/>
      <c r="AF986" s="8"/>
      <c r="AG986" s="8"/>
      <c r="AH986" s="8"/>
      <c r="AI986" s="8"/>
      <c r="AJ986" s="8"/>
      <c r="AK986" s="8"/>
      <c r="AL986" s="8"/>
      <c r="AM986" s="8"/>
      <c r="AN986" s="8"/>
      <c r="AO986" s="8"/>
      <c r="AP986" s="8"/>
      <c r="AQ986" s="8"/>
      <c r="AR986" s="8"/>
      <c r="AS986" s="8"/>
      <c r="AT986" s="8"/>
      <c r="AU986" s="8"/>
      <c r="AV986" s="8"/>
      <c r="AW986" s="8"/>
      <c r="AX986" s="8"/>
      <c r="AY986" s="8"/>
      <c r="AZ986" s="8"/>
      <c r="BA986" s="8"/>
      <c r="BB986" s="8"/>
      <c r="BC986" s="8"/>
      <c r="BD986" s="8"/>
      <c r="BE986" s="8"/>
      <c r="BF986" s="8"/>
      <c r="BG986" s="8"/>
      <c r="BH986" s="8"/>
      <c r="BI986" s="8"/>
      <c r="BJ986" s="8"/>
      <c r="BK986" s="8"/>
      <c r="BL986" s="8"/>
      <c r="BM986" s="8"/>
      <c r="BN986" s="8"/>
      <c r="BO986" s="8"/>
      <c r="BP986" s="8"/>
      <c r="BQ986" s="8"/>
      <c r="BR986" s="8"/>
      <c r="BS986" s="8"/>
      <c r="BT986" s="8"/>
      <c r="BU986" s="8"/>
      <c r="BV986" s="8"/>
      <c r="BW986" s="8"/>
      <c r="BX986" s="8"/>
      <c r="BY986" s="8"/>
      <c r="BZ986" s="8"/>
      <c r="CA986" s="8"/>
      <c r="CB986" s="8"/>
      <c r="CC986" s="8"/>
      <c r="CD986" s="8"/>
      <c r="CE986" s="8"/>
      <c r="CF986" s="8"/>
    </row>
    <row r="987" spans="1:84" ht="15.75" customHeight="1" x14ac:dyDescent="0.25">
      <c r="A987" s="8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  <c r="V987" s="27"/>
      <c r="W987" s="27"/>
      <c r="X987" s="27"/>
      <c r="Y987" s="27"/>
      <c r="Z987" s="27"/>
      <c r="AA987" s="8"/>
      <c r="AB987" s="8"/>
      <c r="AC987" s="8"/>
      <c r="AD987" s="8"/>
      <c r="AE987" s="8"/>
      <c r="AF987" s="8"/>
      <c r="AG987" s="8"/>
      <c r="AH987" s="8"/>
      <c r="AI987" s="8"/>
      <c r="AJ987" s="8"/>
      <c r="AK987" s="8"/>
      <c r="AL987" s="8"/>
      <c r="AM987" s="8"/>
      <c r="AN987" s="8"/>
      <c r="AO987" s="8"/>
      <c r="AP987" s="8"/>
      <c r="AQ987" s="8"/>
      <c r="AR987" s="8"/>
      <c r="AS987" s="8"/>
      <c r="AT987" s="8"/>
      <c r="AU987" s="8"/>
      <c r="AV987" s="8"/>
      <c r="AW987" s="8"/>
      <c r="AX987" s="8"/>
      <c r="AY987" s="8"/>
      <c r="AZ987" s="8"/>
      <c r="BA987" s="8"/>
      <c r="BB987" s="8"/>
      <c r="BC987" s="8"/>
      <c r="BD987" s="8"/>
      <c r="BE987" s="8"/>
      <c r="BF987" s="8"/>
      <c r="BG987" s="8"/>
      <c r="BH987" s="8"/>
      <c r="BI987" s="8"/>
      <c r="BJ987" s="8"/>
      <c r="BK987" s="8"/>
      <c r="BL987" s="8"/>
      <c r="BM987" s="8"/>
      <c r="BN987" s="8"/>
      <c r="BO987" s="8"/>
      <c r="BP987" s="8"/>
      <c r="BQ987" s="8"/>
      <c r="BR987" s="8"/>
      <c r="BS987" s="8"/>
      <c r="BT987" s="8"/>
      <c r="BU987" s="8"/>
      <c r="BV987" s="8"/>
      <c r="BW987" s="8"/>
      <c r="BX987" s="8"/>
      <c r="BY987" s="8"/>
      <c r="BZ987" s="8"/>
      <c r="CA987" s="8"/>
      <c r="CB987" s="8"/>
      <c r="CC987" s="8"/>
      <c r="CD987" s="8"/>
      <c r="CE987" s="8"/>
      <c r="CF987" s="8"/>
    </row>
    <row r="988" spans="1:84" ht="15.75" customHeight="1" x14ac:dyDescent="0.25">
      <c r="A988" s="8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27"/>
      <c r="W988" s="27"/>
      <c r="X988" s="27"/>
      <c r="Y988" s="27"/>
      <c r="Z988" s="27"/>
      <c r="AA988" s="8"/>
      <c r="AB988" s="8"/>
      <c r="AC988" s="8"/>
      <c r="AD988" s="8"/>
      <c r="AE988" s="8"/>
      <c r="AF988" s="8"/>
      <c r="AG988" s="8"/>
      <c r="AH988" s="8"/>
      <c r="AI988" s="8"/>
      <c r="AJ988" s="8"/>
      <c r="AK988" s="8"/>
      <c r="AL988" s="8"/>
      <c r="AM988" s="8"/>
      <c r="AN988" s="8"/>
      <c r="AO988" s="8"/>
      <c r="AP988" s="8"/>
      <c r="AQ988" s="8"/>
      <c r="AR988" s="8"/>
      <c r="AS988" s="8"/>
      <c r="AT988" s="8"/>
      <c r="AU988" s="8"/>
      <c r="AV988" s="8"/>
      <c r="AW988" s="8"/>
      <c r="AX988" s="8"/>
      <c r="AY988" s="8"/>
      <c r="AZ988" s="8"/>
      <c r="BA988" s="8"/>
      <c r="BB988" s="8"/>
      <c r="BC988" s="8"/>
      <c r="BD988" s="8"/>
      <c r="BE988" s="8"/>
      <c r="BF988" s="8"/>
      <c r="BG988" s="8"/>
      <c r="BH988" s="8"/>
      <c r="BI988" s="8"/>
      <c r="BJ988" s="8"/>
      <c r="BK988" s="8"/>
      <c r="BL988" s="8"/>
      <c r="BM988" s="8"/>
      <c r="BN988" s="8"/>
      <c r="BO988" s="8"/>
      <c r="BP988" s="8"/>
      <c r="BQ988" s="8"/>
      <c r="BR988" s="8"/>
      <c r="BS988" s="8"/>
      <c r="BT988" s="8"/>
      <c r="BU988" s="8"/>
      <c r="BV988" s="8"/>
      <c r="BW988" s="8"/>
      <c r="BX988" s="8"/>
      <c r="BY988" s="8"/>
      <c r="BZ988" s="8"/>
      <c r="CA988" s="8"/>
      <c r="CB988" s="8"/>
      <c r="CC988" s="8"/>
      <c r="CD988" s="8"/>
      <c r="CE988" s="8"/>
      <c r="CF988" s="8"/>
    </row>
    <row r="989" spans="1:84" ht="15.75" customHeight="1" x14ac:dyDescent="0.25">
      <c r="A989" s="8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  <c r="V989" s="27"/>
      <c r="W989" s="27"/>
      <c r="X989" s="27"/>
      <c r="Y989" s="27"/>
      <c r="Z989" s="27"/>
      <c r="AA989" s="8"/>
      <c r="AB989" s="8"/>
      <c r="AC989" s="8"/>
      <c r="AD989" s="8"/>
      <c r="AE989" s="8"/>
      <c r="AF989" s="8"/>
      <c r="AG989" s="8"/>
      <c r="AH989" s="8"/>
      <c r="AI989" s="8"/>
      <c r="AJ989" s="8"/>
      <c r="AK989" s="8"/>
      <c r="AL989" s="8"/>
      <c r="AM989" s="8"/>
      <c r="AN989" s="8"/>
      <c r="AO989" s="8"/>
      <c r="AP989" s="8"/>
      <c r="AQ989" s="8"/>
      <c r="AR989" s="8"/>
      <c r="AS989" s="8"/>
      <c r="AT989" s="8"/>
      <c r="AU989" s="8"/>
      <c r="AV989" s="8"/>
      <c r="AW989" s="8"/>
      <c r="AX989" s="8"/>
      <c r="AY989" s="8"/>
      <c r="AZ989" s="8"/>
      <c r="BA989" s="8"/>
      <c r="BB989" s="8"/>
      <c r="BC989" s="8"/>
      <c r="BD989" s="8"/>
      <c r="BE989" s="8"/>
      <c r="BF989" s="8"/>
      <c r="BG989" s="8"/>
      <c r="BH989" s="8"/>
      <c r="BI989" s="8"/>
      <c r="BJ989" s="8"/>
      <c r="BK989" s="8"/>
      <c r="BL989" s="8"/>
      <c r="BM989" s="8"/>
      <c r="BN989" s="8"/>
      <c r="BO989" s="8"/>
      <c r="BP989" s="8"/>
      <c r="BQ989" s="8"/>
      <c r="BR989" s="8"/>
      <c r="BS989" s="8"/>
      <c r="BT989" s="8"/>
      <c r="BU989" s="8"/>
      <c r="BV989" s="8"/>
      <c r="BW989" s="8"/>
      <c r="BX989" s="8"/>
      <c r="BY989" s="8"/>
      <c r="BZ989" s="8"/>
      <c r="CA989" s="8"/>
      <c r="CB989" s="8"/>
      <c r="CC989" s="8"/>
      <c r="CD989" s="8"/>
      <c r="CE989" s="8"/>
      <c r="CF989" s="8"/>
    </row>
    <row r="990" spans="1:84" ht="15.75" customHeight="1" x14ac:dyDescent="0.25">
      <c r="A990" s="8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  <c r="V990" s="27"/>
      <c r="W990" s="27"/>
      <c r="X990" s="27"/>
      <c r="Y990" s="27"/>
      <c r="Z990" s="27"/>
      <c r="AA990" s="8"/>
      <c r="AB990" s="8"/>
      <c r="AC990" s="8"/>
      <c r="AD990" s="8"/>
      <c r="AE990" s="8"/>
      <c r="AF990" s="8"/>
      <c r="AG990" s="8"/>
      <c r="AH990" s="8"/>
      <c r="AI990" s="8"/>
      <c r="AJ990" s="8"/>
      <c r="AK990" s="8"/>
      <c r="AL990" s="8"/>
      <c r="AM990" s="8"/>
      <c r="AN990" s="8"/>
      <c r="AO990" s="8"/>
      <c r="AP990" s="8"/>
      <c r="AQ990" s="8"/>
      <c r="AR990" s="8"/>
      <c r="AS990" s="8"/>
      <c r="AT990" s="8"/>
      <c r="AU990" s="8"/>
      <c r="AV990" s="8"/>
      <c r="AW990" s="8"/>
      <c r="AX990" s="8"/>
      <c r="AY990" s="8"/>
      <c r="AZ990" s="8"/>
      <c r="BA990" s="8"/>
      <c r="BB990" s="8"/>
      <c r="BC990" s="8"/>
      <c r="BD990" s="8"/>
      <c r="BE990" s="8"/>
      <c r="BF990" s="8"/>
      <c r="BG990" s="8"/>
      <c r="BH990" s="8"/>
      <c r="BI990" s="8"/>
      <c r="BJ990" s="8"/>
      <c r="BK990" s="8"/>
      <c r="BL990" s="8"/>
      <c r="BM990" s="8"/>
      <c r="BN990" s="8"/>
      <c r="BO990" s="8"/>
      <c r="BP990" s="8"/>
      <c r="BQ990" s="8"/>
      <c r="BR990" s="8"/>
      <c r="BS990" s="8"/>
      <c r="BT990" s="8"/>
      <c r="BU990" s="8"/>
      <c r="BV990" s="8"/>
      <c r="BW990" s="8"/>
      <c r="BX990" s="8"/>
      <c r="BY990" s="8"/>
      <c r="BZ990" s="8"/>
      <c r="CA990" s="8"/>
      <c r="CB990" s="8"/>
      <c r="CC990" s="8"/>
      <c r="CD990" s="8"/>
      <c r="CE990" s="8"/>
      <c r="CF990" s="8"/>
    </row>
    <row r="991" spans="1:84" ht="15.75" customHeight="1" x14ac:dyDescent="0.25">
      <c r="A991" s="8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  <c r="V991" s="27"/>
      <c r="W991" s="27"/>
      <c r="X991" s="27"/>
      <c r="Y991" s="27"/>
      <c r="Z991" s="27"/>
      <c r="AA991" s="8"/>
      <c r="AB991" s="8"/>
      <c r="AC991" s="8"/>
      <c r="AD991" s="8"/>
      <c r="AE991" s="8"/>
      <c r="AF991" s="8"/>
      <c r="AG991" s="8"/>
      <c r="AH991" s="8"/>
      <c r="AI991" s="8"/>
      <c r="AJ991" s="8"/>
      <c r="AK991" s="8"/>
      <c r="AL991" s="8"/>
      <c r="AM991" s="8"/>
      <c r="AN991" s="8"/>
      <c r="AO991" s="8"/>
      <c r="AP991" s="8"/>
      <c r="AQ991" s="8"/>
      <c r="AR991" s="8"/>
      <c r="AS991" s="8"/>
      <c r="AT991" s="8"/>
      <c r="AU991" s="8"/>
      <c r="AV991" s="8"/>
      <c r="AW991" s="8"/>
      <c r="AX991" s="8"/>
      <c r="AY991" s="8"/>
      <c r="AZ991" s="8"/>
      <c r="BA991" s="8"/>
      <c r="BB991" s="8"/>
      <c r="BC991" s="8"/>
      <c r="BD991" s="8"/>
      <c r="BE991" s="8"/>
      <c r="BF991" s="8"/>
      <c r="BG991" s="8"/>
      <c r="BH991" s="8"/>
      <c r="BI991" s="8"/>
      <c r="BJ991" s="8"/>
      <c r="BK991" s="8"/>
      <c r="BL991" s="8"/>
      <c r="BM991" s="8"/>
      <c r="BN991" s="8"/>
      <c r="BO991" s="8"/>
      <c r="BP991" s="8"/>
      <c r="BQ991" s="8"/>
      <c r="BR991" s="8"/>
      <c r="BS991" s="8"/>
      <c r="BT991" s="8"/>
      <c r="BU991" s="8"/>
      <c r="BV991" s="8"/>
      <c r="BW991" s="8"/>
      <c r="BX991" s="8"/>
      <c r="BY991" s="8"/>
      <c r="BZ991" s="8"/>
      <c r="CA991" s="8"/>
      <c r="CB991" s="8"/>
      <c r="CC991" s="8"/>
      <c r="CD991" s="8"/>
      <c r="CE991" s="8"/>
      <c r="CF991" s="8"/>
    </row>
    <row r="992" spans="1:84" ht="15.75" customHeight="1" x14ac:dyDescent="0.25">
      <c r="A992" s="8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27"/>
      <c r="W992" s="27"/>
      <c r="X992" s="27"/>
      <c r="Y992" s="27"/>
      <c r="Z992" s="27"/>
      <c r="AA992" s="8"/>
      <c r="AB992" s="8"/>
      <c r="AC992" s="8"/>
      <c r="AD992" s="8"/>
      <c r="AE992" s="8"/>
      <c r="AF992" s="8"/>
      <c r="AG992" s="8"/>
      <c r="AH992" s="8"/>
      <c r="AI992" s="8"/>
      <c r="AJ992" s="8"/>
      <c r="AK992" s="8"/>
      <c r="AL992" s="8"/>
      <c r="AM992" s="8"/>
      <c r="AN992" s="8"/>
      <c r="AO992" s="8"/>
      <c r="AP992" s="8"/>
      <c r="AQ992" s="8"/>
      <c r="AR992" s="8"/>
      <c r="AS992" s="8"/>
      <c r="AT992" s="8"/>
      <c r="AU992" s="8"/>
      <c r="AV992" s="8"/>
      <c r="AW992" s="8"/>
      <c r="AX992" s="8"/>
      <c r="AY992" s="8"/>
      <c r="AZ992" s="8"/>
      <c r="BA992" s="8"/>
      <c r="BB992" s="8"/>
      <c r="BC992" s="8"/>
      <c r="BD992" s="8"/>
      <c r="BE992" s="8"/>
      <c r="BF992" s="8"/>
      <c r="BG992" s="8"/>
      <c r="BH992" s="8"/>
      <c r="BI992" s="8"/>
      <c r="BJ992" s="8"/>
      <c r="BK992" s="8"/>
      <c r="BL992" s="8"/>
      <c r="BM992" s="8"/>
      <c r="BN992" s="8"/>
      <c r="BO992" s="8"/>
      <c r="BP992" s="8"/>
      <c r="BQ992" s="8"/>
      <c r="BR992" s="8"/>
      <c r="BS992" s="8"/>
      <c r="BT992" s="8"/>
      <c r="BU992" s="8"/>
      <c r="BV992" s="8"/>
      <c r="BW992" s="8"/>
      <c r="BX992" s="8"/>
      <c r="BY992" s="8"/>
      <c r="BZ992" s="8"/>
      <c r="CA992" s="8"/>
      <c r="CB992" s="8"/>
      <c r="CC992" s="8"/>
      <c r="CD992" s="8"/>
      <c r="CE992" s="8"/>
      <c r="CF992" s="8"/>
    </row>
    <row r="993" spans="1:84" ht="15.75" customHeight="1" x14ac:dyDescent="0.25">
      <c r="A993" s="8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  <c r="V993" s="27"/>
      <c r="W993" s="27"/>
      <c r="X993" s="27"/>
      <c r="Y993" s="27"/>
      <c r="Z993" s="27"/>
      <c r="AA993" s="8"/>
      <c r="AB993" s="8"/>
      <c r="AC993" s="8"/>
      <c r="AD993" s="8"/>
      <c r="AE993" s="8"/>
      <c r="AF993" s="8"/>
      <c r="AG993" s="8"/>
      <c r="AH993" s="8"/>
      <c r="AI993" s="8"/>
      <c r="AJ993" s="8"/>
      <c r="AK993" s="8"/>
      <c r="AL993" s="8"/>
      <c r="AM993" s="8"/>
      <c r="AN993" s="8"/>
      <c r="AO993" s="8"/>
      <c r="AP993" s="8"/>
      <c r="AQ993" s="8"/>
      <c r="AR993" s="8"/>
      <c r="AS993" s="8"/>
      <c r="AT993" s="8"/>
      <c r="AU993" s="8"/>
      <c r="AV993" s="8"/>
      <c r="AW993" s="8"/>
      <c r="AX993" s="8"/>
      <c r="AY993" s="8"/>
      <c r="AZ993" s="8"/>
      <c r="BA993" s="8"/>
      <c r="BB993" s="8"/>
      <c r="BC993" s="8"/>
      <c r="BD993" s="8"/>
      <c r="BE993" s="8"/>
      <c r="BF993" s="8"/>
      <c r="BG993" s="8"/>
      <c r="BH993" s="8"/>
      <c r="BI993" s="8"/>
      <c r="BJ993" s="8"/>
      <c r="BK993" s="8"/>
      <c r="BL993" s="8"/>
      <c r="BM993" s="8"/>
      <c r="BN993" s="8"/>
      <c r="BO993" s="8"/>
      <c r="BP993" s="8"/>
      <c r="BQ993" s="8"/>
      <c r="BR993" s="8"/>
      <c r="BS993" s="8"/>
      <c r="BT993" s="8"/>
      <c r="BU993" s="8"/>
      <c r="BV993" s="8"/>
      <c r="BW993" s="8"/>
      <c r="BX993" s="8"/>
      <c r="BY993" s="8"/>
      <c r="BZ993" s="8"/>
      <c r="CA993" s="8"/>
      <c r="CB993" s="8"/>
      <c r="CC993" s="8"/>
      <c r="CD993" s="8"/>
      <c r="CE993" s="8"/>
      <c r="CF993" s="8"/>
    </row>
    <row r="994" spans="1:84" ht="15.75" customHeight="1" x14ac:dyDescent="0.25">
      <c r="A994" s="8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  <c r="V994" s="27"/>
      <c r="W994" s="27"/>
      <c r="X994" s="27"/>
      <c r="Y994" s="27"/>
      <c r="Z994" s="27"/>
      <c r="AA994" s="8"/>
      <c r="AB994" s="8"/>
      <c r="AC994" s="8"/>
      <c r="AD994" s="8"/>
      <c r="AE994" s="8"/>
      <c r="AF994" s="8"/>
      <c r="AG994" s="8"/>
      <c r="AH994" s="8"/>
      <c r="AI994" s="8"/>
      <c r="AJ994" s="8"/>
      <c r="AK994" s="8"/>
      <c r="AL994" s="8"/>
      <c r="AM994" s="8"/>
      <c r="AN994" s="8"/>
      <c r="AO994" s="8"/>
      <c r="AP994" s="8"/>
      <c r="AQ994" s="8"/>
      <c r="AR994" s="8"/>
      <c r="AS994" s="8"/>
      <c r="AT994" s="8"/>
      <c r="AU994" s="8"/>
      <c r="AV994" s="8"/>
      <c r="AW994" s="8"/>
      <c r="AX994" s="8"/>
      <c r="AY994" s="8"/>
      <c r="AZ994" s="8"/>
      <c r="BA994" s="8"/>
      <c r="BB994" s="8"/>
      <c r="BC994" s="8"/>
      <c r="BD994" s="8"/>
      <c r="BE994" s="8"/>
      <c r="BF994" s="8"/>
      <c r="BG994" s="8"/>
      <c r="BH994" s="8"/>
      <c r="BI994" s="8"/>
      <c r="BJ994" s="8"/>
      <c r="BK994" s="8"/>
      <c r="BL994" s="8"/>
      <c r="BM994" s="8"/>
      <c r="BN994" s="8"/>
      <c r="BO994" s="8"/>
      <c r="BP994" s="8"/>
      <c r="BQ994" s="8"/>
      <c r="BR994" s="8"/>
      <c r="BS994" s="8"/>
      <c r="BT994" s="8"/>
      <c r="BU994" s="8"/>
      <c r="BV994" s="8"/>
      <c r="BW994" s="8"/>
      <c r="BX994" s="8"/>
      <c r="BY994" s="8"/>
      <c r="BZ994" s="8"/>
      <c r="CA994" s="8"/>
      <c r="CB994" s="8"/>
      <c r="CC994" s="8"/>
      <c r="CD994" s="8"/>
      <c r="CE994" s="8"/>
      <c r="CF994" s="8"/>
    </row>
    <row r="995" spans="1:84" ht="15.75" customHeight="1" x14ac:dyDescent="0.25">
      <c r="A995" s="8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  <c r="V995" s="27"/>
      <c r="W995" s="27"/>
      <c r="X995" s="27"/>
      <c r="Y995" s="27"/>
      <c r="Z995" s="27"/>
      <c r="AA995" s="8"/>
      <c r="AB995" s="8"/>
      <c r="AC995" s="8"/>
      <c r="AD995" s="8"/>
      <c r="AE995" s="8"/>
      <c r="AF995" s="8"/>
      <c r="AG995" s="8"/>
      <c r="AH995" s="8"/>
      <c r="AI995" s="8"/>
      <c r="AJ995" s="8"/>
      <c r="AK995" s="8"/>
      <c r="AL995" s="8"/>
      <c r="AM995" s="8"/>
      <c r="AN995" s="8"/>
      <c r="AO995" s="8"/>
      <c r="AP995" s="8"/>
      <c r="AQ995" s="8"/>
      <c r="AR995" s="8"/>
      <c r="AS995" s="8"/>
      <c r="AT995" s="8"/>
      <c r="AU995" s="8"/>
      <c r="AV995" s="8"/>
      <c r="AW995" s="8"/>
      <c r="AX995" s="8"/>
      <c r="AY995" s="8"/>
      <c r="AZ995" s="8"/>
      <c r="BA995" s="8"/>
      <c r="BB995" s="8"/>
      <c r="BC995" s="8"/>
      <c r="BD995" s="8"/>
      <c r="BE995" s="8"/>
      <c r="BF995" s="8"/>
      <c r="BG995" s="8"/>
      <c r="BH995" s="8"/>
      <c r="BI995" s="8"/>
      <c r="BJ995" s="8"/>
      <c r="BK995" s="8"/>
      <c r="BL995" s="8"/>
      <c r="BM995" s="8"/>
      <c r="BN995" s="8"/>
      <c r="BO995" s="8"/>
      <c r="BP995" s="8"/>
      <c r="BQ995" s="8"/>
      <c r="BR995" s="8"/>
      <c r="BS995" s="8"/>
      <c r="BT995" s="8"/>
      <c r="BU995" s="8"/>
      <c r="BV995" s="8"/>
      <c r="BW995" s="8"/>
      <c r="BX995" s="8"/>
      <c r="BY995" s="8"/>
      <c r="BZ995" s="8"/>
      <c r="CA995" s="8"/>
      <c r="CB995" s="8"/>
      <c r="CC995" s="8"/>
      <c r="CD995" s="8"/>
      <c r="CE995" s="8"/>
      <c r="CF995" s="8"/>
    </row>
    <row r="996" spans="1:84" ht="15.75" customHeight="1" x14ac:dyDescent="0.25">
      <c r="A996" s="8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  <c r="V996" s="27"/>
      <c r="W996" s="27"/>
      <c r="X996" s="27"/>
      <c r="Y996" s="27"/>
      <c r="Z996" s="27"/>
      <c r="AA996" s="8"/>
      <c r="AB996" s="8"/>
      <c r="AC996" s="8"/>
      <c r="AD996" s="8"/>
      <c r="AE996" s="8"/>
      <c r="AF996" s="8"/>
      <c r="AG996" s="8"/>
      <c r="AH996" s="8"/>
      <c r="AI996" s="8"/>
      <c r="AJ996" s="8"/>
      <c r="AK996" s="8"/>
      <c r="AL996" s="8"/>
      <c r="AM996" s="8"/>
      <c r="AN996" s="8"/>
      <c r="AO996" s="8"/>
      <c r="AP996" s="8"/>
      <c r="AQ996" s="8"/>
      <c r="AR996" s="8"/>
      <c r="AS996" s="8"/>
      <c r="AT996" s="8"/>
      <c r="AU996" s="8"/>
      <c r="AV996" s="8"/>
      <c r="AW996" s="8"/>
      <c r="AX996" s="8"/>
      <c r="AY996" s="8"/>
      <c r="AZ996" s="8"/>
      <c r="BA996" s="8"/>
      <c r="BB996" s="8"/>
      <c r="BC996" s="8"/>
      <c r="BD996" s="8"/>
      <c r="BE996" s="8"/>
      <c r="BF996" s="8"/>
      <c r="BG996" s="8"/>
      <c r="BH996" s="8"/>
      <c r="BI996" s="8"/>
      <c r="BJ996" s="8"/>
      <c r="BK996" s="8"/>
      <c r="BL996" s="8"/>
      <c r="BM996" s="8"/>
      <c r="BN996" s="8"/>
      <c r="BO996" s="8"/>
      <c r="BP996" s="8"/>
      <c r="BQ996" s="8"/>
      <c r="BR996" s="8"/>
      <c r="BS996" s="8"/>
      <c r="BT996" s="8"/>
      <c r="BU996" s="8"/>
      <c r="BV996" s="8"/>
      <c r="BW996" s="8"/>
      <c r="BX996" s="8"/>
      <c r="BY996" s="8"/>
      <c r="BZ996" s="8"/>
      <c r="CA996" s="8"/>
      <c r="CB996" s="8"/>
      <c r="CC996" s="8"/>
      <c r="CD996" s="8"/>
      <c r="CE996" s="8"/>
      <c r="CF996" s="8"/>
    </row>
    <row r="997" spans="1:84" ht="15.75" customHeight="1" x14ac:dyDescent="0.25">
      <c r="A997" s="8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  <c r="V997" s="27"/>
      <c r="W997" s="27"/>
      <c r="X997" s="27"/>
      <c r="Y997" s="27"/>
      <c r="Z997" s="27"/>
      <c r="AA997" s="8"/>
      <c r="AB997" s="8"/>
      <c r="AC997" s="8"/>
      <c r="AD997" s="8"/>
      <c r="AE997" s="8"/>
      <c r="AF997" s="8"/>
      <c r="AG997" s="8"/>
      <c r="AH997" s="8"/>
      <c r="AI997" s="8"/>
      <c r="AJ997" s="8"/>
      <c r="AK997" s="8"/>
      <c r="AL997" s="8"/>
      <c r="AM997" s="8"/>
      <c r="AN997" s="8"/>
      <c r="AO997" s="8"/>
      <c r="AP997" s="8"/>
      <c r="AQ997" s="8"/>
      <c r="AR997" s="8"/>
      <c r="AS997" s="8"/>
      <c r="AT997" s="8"/>
      <c r="AU997" s="8"/>
      <c r="AV997" s="8"/>
      <c r="AW997" s="8"/>
      <c r="AX997" s="8"/>
      <c r="AY997" s="8"/>
      <c r="AZ997" s="8"/>
      <c r="BA997" s="8"/>
      <c r="BB997" s="8"/>
      <c r="BC997" s="8"/>
      <c r="BD997" s="8"/>
      <c r="BE997" s="8"/>
      <c r="BF997" s="8"/>
      <c r="BG997" s="8"/>
      <c r="BH997" s="8"/>
      <c r="BI997" s="8"/>
      <c r="BJ997" s="8"/>
      <c r="BK997" s="8"/>
      <c r="BL997" s="8"/>
      <c r="BM997" s="8"/>
      <c r="BN997" s="8"/>
      <c r="BO997" s="8"/>
      <c r="BP997" s="8"/>
      <c r="BQ997" s="8"/>
      <c r="BR997" s="8"/>
      <c r="BS997" s="8"/>
      <c r="BT997" s="8"/>
      <c r="BU997" s="8"/>
      <c r="BV997" s="8"/>
      <c r="BW997" s="8"/>
      <c r="BX997" s="8"/>
      <c r="BY997" s="8"/>
      <c r="BZ997" s="8"/>
      <c r="CA997" s="8"/>
      <c r="CB997" s="8"/>
      <c r="CC997" s="8"/>
      <c r="CD997" s="8"/>
      <c r="CE997" s="8"/>
      <c r="CF997" s="8"/>
    </row>
    <row r="998" spans="1:84" ht="15.75" customHeight="1" x14ac:dyDescent="0.25">
      <c r="A998" s="8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  <c r="V998" s="27"/>
      <c r="W998" s="27"/>
      <c r="X998" s="27"/>
      <c r="Y998" s="27"/>
      <c r="Z998" s="27"/>
      <c r="AA998" s="8"/>
      <c r="AB998" s="8"/>
      <c r="AC998" s="8"/>
      <c r="AD998" s="8"/>
      <c r="AE998" s="8"/>
      <c r="AF998" s="8"/>
      <c r="AG998" s="8"/>
      <c r="AH998" s="8"/>
      <c r="AI998" s="8"/>
      <c r="AJ998" s="8"/>
      <c r="AK998" s="8"/>
      <c r="AL998" s="8"/>
      <c r="AM998" s="8"/>
      <c r="AN998" s="8"/>
      <c r="AO998" s="8"/>
      <c r="AP998" s="8"/>
      <c r="AQ998" s="8"/>
      <c r="AR998" s="8"/>
      <c r="AS998" s="8"/>
      <c r="AT998" s="8"/>
      <c r="AU998" s="8"/>
      <c r="AV998" s="8"/>
      <c r="AW998" s="8"/>
      <c r="AX998" s="8"/>
      <c r="AY998" s="8"/>
      <c r="AZ998" s="8"/>
      <c r="BA998" s="8"/>
      <c r="BB998" s="8"/>
      <c r="BC998" s="8"/>
      <c r="BD998" s="8"/>
      <c r="BE998" s="8"/>
      <c r="BF998" s="8"/>
      <c r="BG998" s="8"/>
      <c r="BH998" s="8"/>
      <c r="BI998" s="8"/>
      <c r="BJ998" s="8"/>
      <c r="BK998" s="8"/>
      <c r="BL998" s="8"/>
      <c r="BM998" s="8"/>
      <c r="BN998" s="8"/>
      <c r="BO998" s="8"/>
      <c r="BP998" s="8"/>
      <c r="BQ998" s="8"/>
      <c r="BR998" s="8"/>
      <c r="BS998" s="8"/>
      <c r="BT998" s="8"/>
      <c r="BU998" s="8"/>
      <c r="BV998" s="8"/>
      <c r="BW998" s="8"/>
      <c r="BX998" s="8"/>
      <c r="BY998" s="8"/>
      <c r="BZ998" s="8"/>
      <c r="CA998" s="8"/>
      <c r="CB998" s="8"/>
      <c r="CC998" s="8"/>
      <c r="CD998" s="8"/>
      <c r="CE998" s="8"/>
      <c r="CF998" s="8"/>
    </row>
    <row r="999" spans="1:84" ht="15.75" customHeight="1" x14ac:dyDescent="0.25">
      <c r="A999" s="8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  <c r="V999" s="27"/>
      <c r="W999" s="27"/>
      <c r="X999" s="27"/>
      <c r="Y999" s="27"/>
      <c r="Z999" s="27"/>
      <c r="AA999" s="8"/>
      <c r="AB999" s="8"/>
      <c r="AC999" s="8"/>
      <c r="AD999" s="8"/>
      <c r="AE999" s="8"/>
      <c r="AF999" s="8"/>
      <c r="AG999" s="8"/>
      <c r="AH999" s="8"/>
      <c r="AI999" s="8"/>
      <c r="AJ999" s="8"/>
      <c r="AK999" s="8"/>
      <c r="AL999" s="8"/>
      <c r="AM999" s="8"/>
      <c r="AN999" s="8"/>
      <c r="AO999" s="8"/>
      <c r="AP999" s="8"/>
      <c r="AQ999" s="8"/>
      <c r="AR999" s="8"/>
      <c r="AS999" s="8"/>
      <c r="AT999" s="8"/>
      <c r="AU999" s="8"/>
      <c r="AV999" s="8"/>
      <c r="AW999" s="8"/>
      <c r="AX999" s="8"/>
      <c r="AY999" s="8"/>
      <c r="AZ999" s="8"/>
      <c r="BA999" s="8"/>
      <c r="BB999" s="8"/>
      <c r="BC999" s="8"/>
      <c r="BD999" s="8"/>
      <c r="BE999" s="8"/>
      <c r="BF999" s="8"/>
      <c r="BG999" s="8"/>
      <c r="BH999" s="8"/>
      <c r="BI999" s="8"/>
      <c r="BJ999" s="8"/>
      <c r="BK999" s="8"/>
      <c r="BL999" s="8"/>
      <c r="BM999" s="8"/>
      <c r="BN999" s="8"/>
      <c r="BO999" s="8"/>
      <c r="BP999" s="8"/>
      <c r="BQ999" s="8"/>
      <c r="BR999" s="8"/>
      <c r="BS999" s="8"/>
      <c r="BT999" s="8"/>
      <c r="BU999" s="8"/>
      <c r="BV999" s="8"/>
      <c r="BW999" s="8"/>
      <c r="BX999" s="8"/>
      <c r="BY999" s="8"/>
      <c r="BZ999" s="8"/>
      <c r="CA999" s="8"/>
      <c r="CB999" s="8"/>
      <c r="CC999" s="8"/>
      <c r="CD999" s="8"/>
      <c r="CE999" s="8"/>
      <c r="CF999" s="8"/>
    </row>
    <row r="1000" spans="1:84" ht="15.75" customHeight="1" x14ac:dyDescent="0.25">
      <c r="A1000" s="8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  <c r="V1000" s="27"/>
      <c r="W1000" s="27"/>
      <c r="X1000" s="27"/>
      <c r="Y1000" s="27"/>
      <c r="Z1000" s="27"/>
      <c r="AA1000" s="8"/>
      <c r="AB1000" s="8"/>
      <c r="AC1000" s="8"/>
      <c r="AD1000" s="8"/>
      <c r="AE1000" s="8"/>
      <c r="AF1000" s="8"/>
      <c r="AG1000" s="8"/>
      <c r="AH1000" s="8"/>
      <c r="AI1000" s="8"/>
      <c r="AJ1000" s="8"/>
      <c r="AK1000" s="8"/>
      <c r="AL1000" s="8"/>
      <c r="AM1000" s="8"/>
      <c r="AN1000" s="8"/>
      <c r="AO1000" s="8"/>
      <c r="AP1000" s="8"/>
      <c r="AQ1000" s="8"/>
      <c r="AR1000" s="8"/>
      <c r="AS1000" s="8"/>
      <c r="AT1000" s="8"/>
      <c r="AU1000" s="8"/>
      <c r="AV1000" s="8"/>
      <c r="AW1000" s="8"/>
      <c r="AX1000" s="8"/>
      <c r="AY1000" s="8"/>
      <c r="AZ1000" s="8"/>
      <c r="BA1000" s="8"/>
      <c r="BB1000" s="8"/>
      <c r="BC1000" s="8"/>
      <c r="BD1000" s="8"/>
      <c r="BE1000" s="8"/>
      <c r="BF1000" s="8"/>
      <c r="BG1000" s="8"/>
      <c r="BH1000" s="8"/>
      <c r="BI1000" s="8"/>
      <c r="BJ1000" s="8"/>
      <c r="BK1000" s="8"/>
      <c r="BL1000" s="8"/>
      <c r="BM1000" s="8"/>
      <c r="BN1000" s="8"/>
      <c r="BO1000" s="8"/>
      <c r="BP1000" s="8"/>
      <c r="BQ1000" s="8"/>
      <c r="BR1000" s="8"/>
      <c r="BS1000" s="8"/>
      <c r="BT1000" s="8"/>
      <c r="BU1000" s="8"/>
      <c r="BV1000" s="8"/>
      <c r="BW1000" s="8"/>
      <c r="BX1000" s="8"/>
      <c r="BY1000" s="8"/>
      <c r="BZ1000" s="8"/>
      <c r="CA1000" s="8"/>
      <c r="CB1000" s="8"/>
      <c r="CC1000" s="8"/>
      <c r="CD1000" s="8"/>
      <c r="CE1000" s="8"/>
      <c r="CF1000" s="8"/>
    </row>
    <row r="1001" spans="1:84" ht="15.75" customHeight="1" x14ac:dyDescent="0.25">
      <c r="A1001" s="8"/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8"/>
      <c r="N1001" s="8"/>
      <c r="O1001" s="8"/>
      <c r="P1001" s="8"/>
      <c r="Q1001" s="8"/>
      <c r="R1001" s="8"/>
      <c r="S1001" s="8"/>
      <c r="T1001" s="8"/>
      <c r="U1001" s="8"/>
      <c r="V1001" s="27"/>
      <c r="W1001" s="27"/>
      <c r="X1001" s="27"/>
      <c r="Y1001" s="27"/>
      <c r="Z1001" s="27"/>
      <c r="AA1001" s="8"/>
      <c r="AB1001" s="8"/>
      <c r="AC1001" s="8"/>
      <c r="AD1001" s="8"/>
      <c r="AE1001" s="8"/>
      <c r="AF1001" s="8"/>
      <c r="AG1001" s="8"/>
      <c r="AH1001" s="8"/>
      <c r="AI1001" s="8"/>
      <c r="AJ1001" s="8"/>
      <c r="AK1001" s="8"/>
      <c r="AL1001" s="8"/>
      <c r="AM1001" s="8"/>
      <c r="AN1001" s="8"/>
      <c r="AO1001" s="8"/>
      <c r="AP1001" s="8"/>
      <c r="AQ1001" s="8"/>
      <c r="AR1001" s="8"/>
      <c r="AS1001" s="8"/>
      <c r="AT1001" s="8"/>
      <c r="AU1001" s="8"/>
      <c r="AV1001" s="8"/>
      <c r="AW1001" s="8"/>
      <c r="AX1001" s="8"/>
      <c r="AY1001" s="8"/>
      <c r="AZ1001" s="8"/>
      <c r="BA1001" s="8"/>
      <c r="BB1001" s="8"/>
      <c r="BC1001" s="8"/>
      <c r="BD1001" s="8"/>
      <c r="BE1001" s="8"/>
      <c r="BF1001" s="8"/>
      <c r="BG1001" s="8"/>
      <c r="BH1001" s="8"/>
      <c r="BI1001" s="8"/>
      <c r="BJ1001" s="8"/>
      <c r="BK1001" s="8"/>
      <c r="BL1001" s="8"/>
      <c r="BM1001" s="8"/>
      <c r="BN1001" s="8"/>
      <c r="BO1001" s="8"/>
      <c r="BP1001" s="8"/>
      <c r="BQ1001" s="8"/>
      <c r="BR1001" s="8"/>
      <c r="BS1001" s="8"/>
      <c r="BT1001" s="8"/>
      <c r="BU1001" s="8"/>
      <c r="BV1001" s="8"/>
      <c r="BW1001" s="8"/>
      <c r="BX1001" s="8"/>
      <c r="BY1001" s="8"/>
      <c r="BZ1001" s="8"/>
      <c r="CA1001" s="8"/>
      <c r="CB1001" s="8"/>
      <c r="CC1001" s="8"/>
      <c r="CD1001" s="8"/>
      <c r="CE1001" s="8"/>
      <c r="CF1001" s="8"/>
    </row>
    <row r="1002" spans="1:84" ht="15.75" customHeight="1" x14ac:dyDescent="0.25">
      <c r="A1002" s="8"/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8"/>
      <c r="N1002" s="8"/>
      <c r="O1002" s="8"/>
      <c r="P1002" s="8"/>
      <c r="Q1002" s="8"/>
      <c r="R1002" s="8"/>
      <c r="S1002" s="8"/>
      <c r="T1002" s="8"/>
      <c r="U1002" s="8"/>
      <c r="V1002" s="27"/>
      <c r="W1002" s="27"/>
      <c r="X1002" s="27"/>
      <c r="Y1002" s="27"/>
      <c r="Z1002" s="27"/>
      <c r="AA1002" s="8"/>
      <c r="AB1002" s="8"/>
      <c r="AC1002" s="8"/>
      <c r="AD1002" s="8"/>
      <c r="AE1002" s="8"/>
      <c r="AF1002" s="8"/>
      <c r="AG1002" s="8"/>
      <c r="AH1002" s="8"/>
      <c r="AI1002" s="8"/>
      <c r="AJ1002" s="8"/>
      <c r="AK1002" s="8"/>
      <c r="AL1002" s="8"/>
      <c r="AM1002" s="8"/>
      <c r="AN1002" s="8"/>
      <c r="AO1002" s="8"/>
      <c r="AP1002" s="8"/>
      <c r="AQ1002" s="8"/>
      <c r="AR1002" s="8"/>
      <c r="AS1002" s="8"/>
      <c r="AT1002" s="8"/>
      <c r="AU1002" s="8"/>
      <c r="AV1002" s="8"/>
      <c r="AW1002" s="8"/>
      <c r="AX1002" s="8"/>
      <c r="AY1002" s="8"/>
      <c r="AZ1002" s="8"/>
      <c r="BA1002" s="8"/>
      <c r="BB1002" s="8"/>
      <c r="BC1002" s="8"/>
      <c r="BD1002" s="8"/>
      <c r="BE1002" s="8"/>
      <c r="BF1002" s="8"/>
      <c r="BG1002" s="8"/>
      <c r="BH1002" s="8"/>
      <c r="BI1002" s="8"/>
      <c r="BJ1002" s="8"/>
      <c r="BK1002" s="8"/>
      <c r="BL1002" s="8"/>
      <c r="BM1002" s="8"/>
      <c r="BN1002" s="8"/>
      <c r="BO1002" s="8"/>
      <c r="BP1002" s="8"/>
      <c r="BQ1002" s="8"/>
      <c r="BR1002" s="8"/>
      <c r="BS1002" s="8"/>
      <c r="BT1002" s="8"/>
      <c r="BU1002" s="8"/>
      <c r="BV1002" s="8"/>
      <c r="BW1002" s="8"/>
      <c r="BX1002" s="8"/>
      <c r="BY1002" s="8"/>
      <c r="BZ1002" s="8"/>
      <c r="CA1002" s="8"/>
      <c r="CB1002" s="8"/>
      <c r="CC1002" s="8"/>
      <c r="CD1002" s="8"/>
      <c r="CE1002" s="8"/>
      <c r="CF1002" s="8"/>
    </row>
    <row r="1003" spans="1:84" ht="15.75" customHeight="1" x14ac:dyDescent="0.25">
      <c r="A1003" s="8"/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8"/>
      <c r="N1003" s="8"/>
      <c r="O1003" s="8"/>
      <c r="P1003" s="8"/>
      <c r="Q1003" s="8"/>
      <c r="R1003" s="8"/>
      <c r="S1003" s="8"/>
      <c r="T1003" s="8"/>
      <c r="U1003" s="8"/>
      <c r="V1003" s="27"/>
      <c r="W1003" s="27"/>
      <c r="X1003" s="27"/>
      <c r="Y1003" s="27"/>
      <c r="Z1003" s="27"/>
      <c r="AA1003" s="8"/>
      <c r="AB1003" s="8"/>
      <c r="AC1003" s="8"/>
      <c r="AD1003" s="8"/>
      <c r="AE1003" s="8"/>
      <c r="AF1003" s="8"/>
      <c r="AG1003" s="8"/>
      <c r="AH1003" s="8"/>
      <c r="AI1003" s="8"/>
      <c r="AJ1003" s="8"/>
      <c r="AK1003" s="8"/>
      <c r="AL1003" s="8"/>
      <c r="AM1003" s="8"/>
      <c r="AN1003" s="8"/>
      <c r="AO1003" s="8"/>
      <c r="AP1003" s="8"/>
      <c r="AQ1003" s="8"/>
      <c r="AR1003" s="8"/>
      <c r="AS1003" s="8"/>
      <c r="AT1003" s="8"/>
      <c r="AU1003" s="8"/>
      <c r="AV1003" s="8"/>
      <c r="AW1003" s="8"/>
      <c r="AX1003" s="8"/>
      <c r="AY1003" s="8"/>
      <c r="AZ1003" s="8"/>
      <c r="BA1003" s="8"/>
      <c r="BB1003" s="8"/>
      <c r="BC1003" s="8"/>
      <c r="BD1003" s="8"/>
      <c r="BE1003" s="8"/>
      <c r="BF1003" s="8"/>
      <c r="BG1003" s="8"/>
      <c r="BH1003" s="8"/>
      <c r="BI1003" s="8"/>
      <c r="BJ1003" s="8"/>
      <c r="BK1003" s="8"/>
      <c r="BL1003" s="8"/>
      <c r="BM1003" s="8"/>
      <c r="BN1003" s="8"/>
      <c r="BO1003" s="8"/>
      <c r="BP1003" s="8"/>
      <c r="BQ1003" s="8"/>
      <c r="BR1003" s="8"/>
      <c r="BS1003" s="8"/>
      <c r="BT1003" s="8"/>
      <c r="BU1003" s="8"/>
      <c r="BV1003" s="8"/>
      <c r="BW1003" s="8"/>
      <c r="BX1003" s="8"/>
      <c r="BY1003" s="8"/>
      <c r="BZ1003" s="8"/>
      <c r="CA1003" s="8"/>
      <c r="CB1003" s="8"/>
      <c r="CC1003" s="8"/>
      <c r="CD1003" s="8"/>
      <c r="CE1003" s="8"/>
      <c r="CF1003" s="8"/>
    </row>
    <row r="1004" spans="1:84" ht="15.75" customHeight="1" x14ac:dyDescent="0.25">
      <c r="A1004" s="8"/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8"/>
      <c r="N1004" s="8"/>
      <c r="O1004" s="8"/>
      <c r="P1004" s="8"/>
      <c r="Q1004" s="8"/>
      <c r="R1004" s="8"/>
      <c r="S1004" s="8"/>
      <c r="T1004" s="8"/>
      <c r="U1004" s="8"/>
      <c r="V1004" s="27"/>
      <c r="W1004" s="27"/>
      <c r="X1004" s="27"/>
      <c r="Y1004" s="27"/>
      <c r="Z1004" s="27"/>
      <c r="AA1004" s="8"/>
      <c r="AB1004" s="8"/>
      <c r="AC1004" s="8"/>
      <c r="AD1004" s="8"/>
      <c r="AE1004" s="8"/>
      <c r="AF1004" s="8"/>
      <c r="AG1004" s="8"/>
      <c r="AH1004" s="8"/>
      <c r="AI1004" s="8"/>
      <c r="AJ1004" s="8"/>
      <c r="AK1004" s="8"/>
      <c r="AL1004" s="8"/>
      <c r="AM1004" s="8"/>
      <c r="AN1004" s="8"/>
      <c r="AO1004" s="8"/>
      <c r="AP1004" s="8"/>
      <c r="AQ1004" s="8"/>
      <c r="AR1004" s="8"/>
      <c r="AS1004" s="8"/>
      <c r="AT1004" s="8"/>
      <c r="AU1004" s="8"/>
      <c r="AV1004" s="8"/>
      <c r="AW1004" s="8"/>
      <c r="AX1004" s="8"/>
      <c r="AY1004" s="8"/>
      <c r="AZ1004" s="8"/>
      <c r="BA1004" s="8"/>
      <c r="BB1004" s="8"/>
      <c r="BC1004" s="8"/>
      <c r="BD1004" s="8"/>
      <c r="BE1004" s="8"/>
      <c r="BF1004" s="8"/>
      <c r="BG1004" s="8"/>
      <c r="BH1004" s="8"/>
      <c r="BI1004" s="8"/>
      <c r="BJ1004" s="8"/>
      <c r="BK1004" s="8"/>
      <c r="BL1004" s="8"/>
      <c r="BM1004" s="8"/>
      <c r="BN1004" s="8"/>
      <c r="BO1004" s="8"/>
      <c r="BP1004" s="8"/>
      <c r="BQ1004" s="8"/>
      <c r="BR1004" s="8"/>
      <c r="BS1004" s="8"/>
      <c r="BT1004" s="8"/>
      <c r="BU1004" s="8"/>
      <c r="BV1004" s="8"/>
      <c r="BW1004" s="8"/>
      <c r="BX1004" s="8"/>
      <c r="BY1004" s="8"/>
      <c r="BZ1004" s="8"/>
      <c r="CA1004" s="8"/>
      <c r="CB1004" s="8"/>
      <c r="CC1004" s="8"/>
      <c r="CD1004" s="8"/>
      <c r="CE1004" s="8"/>
      <c r="CF1004" s="8"/>
    </row>
    <row r="1005" spans="1:84" ht="15.75" customHeight="1" x14ac:dyDescent="0.25">
      <c r="A1005" s="8"/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8"/>
      <c r="N1005" s="8"/>
      <c r="O1005" s="8"/>
      <c r="P1005" s="8"/>
      <c r="Q1005" s="8"/>
      <c r="R1005" s="8"/>
      <c r="S1005" s="8"/>
      <c r="T1005" s="8"/>
      <c r="U1005" s="8"/>
      <c r="V1005" s="27"/>
      <c r="W1005" s="27"/>
      <c r="X1005" s="27"/>
      <c r="Y1005" s="27"/>
      <c r="Z1005" s="27"/>
      <c r="AA1005" s="8"/>
      <c r="AB1005" s="8"/>
      <c r="AC1005" s="8"/>
      <c r="AD1005" s="8"/>
      <c r="AE1005" s="8"/>
      <c r="AF1005" s="8"/>
      <c r="AG1005" s="8"/>
      <c r="AH1005" s="8"/>
      <c r="AI1005" s="8"/>
      <c r="AJ1005" s="8"/>
      <c r="AK1005" s="8"/>
      <c r="AL1005" s="8"/>
      <c r="AM1005" s="8"/>
      <c r="AN1005" s="8"/>
      <c r="AO1005" s="8"/>
      <c r="AP1005" s="8"/>
      <c r="AQ1005" s="8"/>
      <c r="AR1005" s="8"/>
      <c r="AS1005" s="8"/>
      <c r="AT1005" s="8"/>
      <c r="AU1005" s="8"/>
      <c r="AV1005" s="8"/>
      <c r="AW1005" s="8"/>
      <c r="AX1005" s="8"/>
      <c r="AY1005" s="8"/>
      <c r="AZ1005" s="8"/>
      <c r="BA1005" s="8"/>
      <c r="BB1005" s="8"/>
      <c r="BC1005" s="8"/>
      <c r="BD1005" s="8"/>
      <c r="BE1005" s="8"/>
      <c r="BF1005" s="8"/>
      <c r="BG1005" s="8"/>
      <c r="BH1005" s="8"/>
      <c r="BI1005" s="8"/>
      <c r="BJ1005" s="8"/>
      <c r="BK1005" s="8"/>
      <c r="BL1005" s="8"/>
      <c r="BM1005" s="8"/>
      <c r="BN1005" s="8"/>
      <c r="BO1005" s="8"/>
      <c r="BP1005" s="8"/>
      <c r="BQ1005" s="8"/>
      <c r="BR1005" s="8"/>
      <c r="BS1005" s="8"/>
      <c r="BT1005" s="8"/>
      <c r="BU1005" s="8"/>
      <c r="BV1005" s="8"/>
      <c r="BW1005" s="8"/>
      <c r="BX1005" s="8"/>
      <c r="BY1005" s="8"/>
      <c r="BZ1005" s="8"/>
      <c r="CA1005" s="8"/>
      <c r="CB1005" s="8"/>
      <c r="CC1005" s="8"/>
      <c r="CD1005" s="8"/>
      <c r="CE1005" s="8"/>
      <c r="CF1005" s="8"/>
    </row>
    <row r="1006" spans="1:84" ht="15.75" customHeight="1" x14ac:dyDescent="0.25">
      <c r="A1006" s="8"/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8"/>
      <c r="N1006" s="8"/>
      <c r="O1006" s="8"/>
      <c r="P1006" s="8"/>
      <c r="Q1006" s="8"/>
      <c r="R1006" s="8"/>
      <c r="S1006" s="8"/>
      <c r="T1006" s="8"/>
      <c r="U1006" s="8"/>
      <c r="V1006" s="27"/>
      <c r="W1006" s="27"/>
      <c r="X1006" s="27"/>
      <c r="Y1006" s="27"/>
      <c r="Z1006" s="27"/>
      <c r="AA1006" s="8"/>
      <c r="AB1006" s="8"/>
      <c r="AC1006" s="8"/>
      <c r="AD1006" s="8"/>
      <c r="AE1006" s="8"/>
      <c r="AF1006" s="8"/>
      <c r="AG1006" s="8"/>
      <c r="AH1006" s="8"/>
      <c r="AI1006" s="8"/>
      <c r="AJ1006" s="8"/>
      <c r="AK1006" s="8"/>
      <c r="AL1006" s="8"/>
      <c r="AM1006" s="8"/>
      <c r="AN1006" s="8"/>
      <c r="AO1006" s="8"/>
      <c r="AP1006" s="8"/>
      <c r="AQ1006" s="8"/>
      <c r="AR1006" s="8"/>
      <c r="AS1006" s="8"/>
      <c r="AT1006" s="8"/>
      <c r="AU1006" s="8"/>
      <c r="AV1006" s="8"/>
      <c r="AW1006" s="8"/>
      <c r="AX1006" s="8"/>
      <c r="AY1006" s="8"/>
      <c r="AZ1006" s="8"/>
      <c r="BA1006" s="8"/>
      <c r="BB1006" s="8"/>
      <c r="BC1006" s="8"/>
      <c r="BD1006" s="8"/>
      <c r="BE1006" s="8"/>
      <c r="BF1006" s="8"/>
      <c r="BG1006" s="8"/>
      <c r="BH1006" s="8"/>
      <c r="BI1006" s="8"/>
      <c r="BJ1006" s="8"/>
      <c r="BK1006" s="8"/>
      <c r="BL1006" s="8"/>
      <c r="BM1006" s="8"/>
      <c r="BN1006" s="8"/>
      <c r="BO1006" s="8"/>
      <c r="BP1006" s="8"/>
      <c r="BQ1006" s="8"/>
      <c r="BR1006" s="8"/>
      <c r="BS1006" s="8"/>
      <c r="BT1006" s="8"/>
      <c r="BU1006" s="8"/>
      <c r="BV1006" s="8"/>
      <c r="BW1006" s="8"/>
      <c r="BX1006" s="8"/>
      <c r="BY1006" s="8"/>
      <c r="BZ1006" s="8"/>
      <c r="CA1006" s="8"/>
      <c r="CB1006" s="8"/>
      <c r="CC1006" s="8"/>
      <c r="CD1006" s="8"/>
      <c r="CE1006" s="8"/>
      <c r="CF1006" s="8"/>
    </row>
    <row r="1007" spans="1:84" ht="15.75" customHeight="1" x14ac:dyDescent="0.25">
      <c r="A1007" s="8"/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8"/>
      <c r="M1007" s="8"/>
      <c r="N1007" s="8"/>
      <c r="O1007" s="8"/>
      <c r="P1007" s="8"/>
      <c r="Q1007" s="8"/>
      <c r="R1007" s="8"/>
      <c r="S1007" s="8"/>
      <c r="T1007" s="8"/>
      <c r="U1007" s="8"/>
      <c r="V1007" s="27"/>
      <c r="W1007" s="27"/>
      <c r="X1007" s="27"/>
      <c r="Y1007" s="27"/>
      <c r="Z1007" s="27"/>
      <c r="AA1007" s="8"/>
      <c r="AB1007" s="8"/>
      <c r="AC1007" s="8"/>
      <c r="AD1007" s="8"/>
      <c r="AE1007" s="8"/>
      <c r="AF1007" s="8"/>
      <c r="AG1007" s="8"/>
      <c r="AH1007" s="8"/>
      <c r="AI1007" s="8"/>
      <c r="AJ1007" s="8"/>
      <c r="AK1007" s="8"/>
      <c r="AL1007" s="8"/>
      <c r="AM1007" s="8"/>
      <c r="AN1007" s="8"/>
      <c r="AO1007" s="8"/>
      <c r="AP1007" s="8"/>
      <c r="AQ1007" s="8"/>
      <c r="AR1007" s="8"/>
      <c r="AS1007" s="8"/>
      <c r="AT1007" s="8"/>
      <c r="AU1007" s="8"/>
      <c r="AV1007" s="8"/>
      <c r="AW1007" s="8"/>
      <c r="AX1007" s="8"/>
      <c r="AY1007" s="8"/>
      <c r="AZ1007" s="8"/>
      <c r="BA1007" s="8"/>
      <c r="BB1007" s="8"/>
      <c r="BC1007" s="8"/>
      <c r="BD1007" s="8"/>
      <c r="BE1007" s="8"/>
      <c r="BF1007" s="8"/>
      <c r="BG1007" s="8"/>
      <c r="BH1007" s="8"/>
      <c r="BI1007" s="8"/>
      <c r="BJ1007" s="8"/>
      <c r="BK1007" s="8"/>
      <c r="BL1007" s="8"/>
      <c r="BM1007" s="8"/>
      <c r="BN1007" s="8"/>
      <c r="BO1007" s="8"/>
      <c r="BP1007" s="8"/>
      <c r="BQ1007" s="8"/>
      <c r="BR1007" s="8"/>
      <c r="BS1007" s="8"/>
      <c r="BT1007" s="8"/>
      <c r="BU1007" s="8"/>
      <c r="BV1007" s="8"/>
      <c r="BW1007" s="8"/>
      <c r="BX1007" s="8"/>
      <c r="BY1007" s="8"/>
      <c r="BZ1007" s="8"/>
      <c r="CA1007" s="8"/>
      <c r="CB1007" s="8"/>
      <c r="CC1007" s="8"/>
      <c r="CD1007" s="8"/>
      <c r="CE1007" s="8"/>
      <c r="CF1007" s="8"/>
    </row>
    <row r="1008" spans="1:84" ht="15.75" customHeight="1" x14ac:dyDescent="0.25">
      <c r="A1008" s="8"/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8"/>
      <c r="M1008" s="8"/>
      <c r="N1008" s="8"/>
      <c r="O1008" s="8"/>
      <c r="P1008" s="8"/>
      <c r="Q1008" s="8"/>
      <c r="R1008" s="8"/>
      <c r="S1008" s="8"/>
      <c r="T1008" s="8"/>
      <c r="U1008" s="8"/>
      <c r="V1008" s="27"/>
      <c r="W1008" s="27"/>
      <c r="X1008" s="27"/>
      <c r="Y1008" s="27"/>
      <c r="Z1008" s="27"/>
      <c r="AA1008" s="8"/>
      <c r="AB1008" s="8"/>
      <c r="AC1008" s="8"/>
      <c r="AD1008" s="8"/>
      <c r="AE1008" s="8"/>
      <c r="AF1008" s="8"/>
      <c r="AG1008" s="8"/>
      <c r="AH1008" s="8"/>
      <c r="AI1008" s="8"/>
      <c r="AJ1008" s="8"/>
      <c r="AK1008" s="8"/>
      <c r="AL1008" s="8"/>
      <c r="AM1008" s="8"/>
      <c r="AN1008" s="8"/>
      <c r="AO1008" s="8"/>
      <c r="AP1008" s="8"/>
      <c r="AQ1008" s="8"/>
      <c r="AR1008" s="8"/>
      <c r="AS1008" s="8"/>
      <c r="AT1008" s="8"/>
      <c r="AU1008" s="8"/>
      <c r="AV1008" s="8"/>
      <c r="AW1008" s="8"/>
      <c r="AX1008" s="8"/>
      <c r="AY1008" s="8"/>
      <c r="AZ1008" s="8"/>
      <c r="BA1008" s="8"/>
      <c r="BB1008" s="8"/>
      <c r="BC1008" s="8"/>
      <c r="BD1008" s="8"/>
      <c r="BE1008" s="8"/>
      <c r="BF1008" s="8"/>
      <c r="BG1008" s="8"/>
      <c r="BH1008" s="8"/>
      <c r="BI1008" s="8"/>
      <c r="BJ1008" s="8"/>
      <c r="BK1008" s="8"/>
      <c r="BL1008" s="8"/>
      <c r="BM1008" s="8"/>
      <c r="BN1008" s="8"/>
      <c r="BO1008" s="8"/>
      <c r="BP1008" s="8"/>
      <c r="BQ1008" s="8"/>
      <c r="BR1008" s="8"/>
      <c r="BS1008" s="8"/>
      <c r="BT1008" s="8"/>
      <c r="BU1008" s="8"/>
      <c r="BV1008" s="8"/>
      <c r="BW1008" s="8"/>
      <c r="BX1008" s="8"/>
      <c r="BY1008" s="8"/>
      <c r="BZ1008" s="8"/>
      <c r="CA1008" s="8"/>
      <c r="CB1008" s="8"/>
      <c r="CC1008" s="8"/>
      <c r="CD1008" s="8"/>
      <c r="CE1008" s="8"/>
      <c r="CF1008" s="8"/>
    </row>
    <row r="1009" spans="1:84" ht="15.75" customHeight="1" x14ac:dyDescent="0.25">
      <c r="A1009" s="8"/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8"/>
      <c r="M1009" s="8"/>
      <c r="N1009" s="8"/>
      <c r="O1009" s="8"/>
      <c r="P1009" s="8"/>
      <c r="Q1009" s="8"/>
      <c r="R1009" s="8"/>
      <c r="S1009" s="8"/>
      <c r="T1009" s="8"/>
      <c r="U1009" s="8"/>
      <c r="V1009" s="27"/>
      <c r="W1009" s="27"/>
      <c r="X1009" s="27"/>
      <c r="Y1009" s="27"/>
      <c r="Z1009" s="27"/>
      <c r="AA1009" s="8"/>
      <c r="AB1009" s="8"/>
      <c r="AC1009" s="8"/>
      <c r="AD1009" s="8"/>
      <c r="AE1009" s="8"/>
      <c r="AF1009" s="8"/>
      <c r="AG1009" s="8"/>
      <c r="AH1009" s="8"/>
      <c r="AI1009" s="8"/>
      <c r="AJ1009" s="8"/>
      <c r="AK1009" s="8"/>
      <c r="AL1009" s="8"/>
      <c r="AM1009" s="8"/>
      <c r="AN1009" s="8"/>
      <c r="AO1009" s="8"/>
      <c r="AP1009" s="8"/>
      <c r="AQ1009" s="8"/>
      <c r="AR1009" s="8"/>
      <c r="AS1009" s="8"/>
      <c r="AT1009" s="8"/>
      <c r="AU1009" s="8"/>
      <c r="AV1009" s="8"/>
      <c r="AW1009" s="8"/>
      <c r="AX1009" s="8"/>
      <c r="AY1009" s="8"/>
      <c r="AZ1009" s="8"/>
      <c r="BA1009" s="8"/>
      <c r="BB1009" s="8"/>
      <c r="BC1009" s="8"/>
      <c r="BD1009" s="8"/>
      <c r="BE1009" s="8"/>
      <c r="BF1009" s="8"/>
      <c r="BG1009" s="8"/>
      <c r="BH1009" s="8"/>
      <c r="BI1009" s="8"/>
      <c r="BJ1009" s="8"/>
      <c r="BK1009" s="8"/>
      <c r="BL1009" s="8"/>
      <c r="BM1009" s="8"/>
      <c r="BN1009" s="8"/>
      <c r="BO1009" s="8"/>
      <c r="BP1009" s="8"/>
      <c r="BQ1009" s="8"/>
      <c r="BR1009" s="8"/>
      <c r="BS1009" s="8"/>
      <c r="BT1009" s="8"/>
      <c r="BU1009" s="8"/>
      <c r="BV1009" s="8"/>
      <c r="BW1009" s="8"/>
      <c r="BX1009" s="8"/>
      <c r="BY1009" s="8"/>
      <c r="BZ1009" s="8"/>
      <c r="CA1009" s="8"/>
      <c r="CB1009" s="8"/>
      <c r="CC1009" s="8"/>
      <c r="CD1009" s="8"/>
      <c r="CE1009" s="8"/>
      <c r="CF1009" s="8"/>
    </row>
    <row r="1010" spans="1:84" ht="15.75" customHeight="1" x14ac:dyDescent="0.25">
      <c r="A1010" s="8"/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8"/>
      <c r="M1010" s="8"/>
      <c r="N1010" s="8"/>
      <c r="O1010" s="8"/>
      <c r="P1010" s="8"/>
      <c r="Q1010" s="8"/>
      <c r="R1010" s="8"/>
      <c r="S1010" s="8"/>
      <c r="T1010" s="8"/>
      <c r="U1010" s="8"/>
      <c r="V1010" s="27"/>
      <c r="W1010" s="27"/>
      <c r="X1010" s="27"/>
      <c r="Y1010" s="27"/>
      <c r="Z1010" s="27"/>
      <c r="AA1010" s="8"/>
      <c r="AB1010" s="8"/>
      <c r="AC1010" s="8"/>
      <c r="AD1010" s="8"/>
      <c r="AE1010" s="8"/>
      <c r="AF1010" s="8"/>
      <c r="AG1010" s="8"/>
      <c r="AH1010" s="8"/>
      <c r="AI1010" s="8"/>
      <c r="AJ1010" s="8"/>
      <c r="AK1010" s="8"/>
      <c r="AL1010" s="8"/>
      <c r="AM1010" s="8"/>
      <c r="AN1010" s="8"/>
      <c r="AO1010" s="8"/>
      <c r="AP1010" s="8"/>
      <c r="AQ1010" s="8"/>
      <c r="AR1010" s="8"/>
      <c r="AS1010" s="8"/>
      <c r="AT1010" s="8"/>
      <c r="AU1010" s="8"/>
      <c r="AV1010" s="8"/>
      <c r="AW1010" s="8"/>
      <c r="AX1010" s="8"/>
      <c r="AY1010" s="8"/>
      <c r="AZ1010" s="8"/>
      <c r="BA1010" s="8"/>
      <c r="BB1010" s="8"/>
      <c r="BC1010" s="8"/>
      <c r="BD1010" s="8"/>
      <c r="BE1010" s="8"/>
      <c r="BF1010" s="8"/>
      <c r="BG1010" s="8"/>
      <c r="BH1010" s="8"/>
      <c r="BI1010" s="8"/>
      <c r="BJ1010" s="8"/>
      <c r="BK1010" s="8"/>
      <c r="BL1010" s="8"/>
      <c r="BM1010" s="8"/>
      <c r="BN1010" s="8"/>
      <c r="BO1010" s="8"/>
      <c r="BP1010" s="8"/>
      <c r="BQ1010" s="8"/>
      <c r="BR1010" s="8"/>
      <c r="BS1010" s="8"/>
      <c r="BT1010" s="8"/>
      <c r="BU1010" s="8"/>
      <c r="BV1010" s="8"/>
      <c r="BW1010" s="8"/>
      <c r="BX1010" s="8"/>
      <c r="BY1010" s="8"/>
      <c r="BZ1010" s="8"/>
      <c r="CA1010" s="8"/>
      <c r="CB1010" s="8"/>
      <c r="CC1010" s="8"/>
      <c r="CD1010" s="8"/>
      <c r="CE1010" s="8"/>
      <c r="CF1010" s="8"/>
    </row>
    <row r="1011" spans="1:84" ht="15.75" customHeight="1" x14ac:dyDescent="0.25">
      <c r="A1011" s="8"/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  <c r="M1011" s="8"/>
      <c r="N1011" s="8"/>
      <c r="O1011" s="8"/>
      <c r="P1011" s="8"/>
      <c r="Q1011" s="8"/>
      <c r="R1011" s="8"/>
      <c r="S1011" s="8"/>
      <c r="T1011" s="8"/>
      <c r="U1011" s="8"/>
      <c r="V1011" s="27"/>
      <c r="W1011" s="27"/>
      <c r="X1011" s="27"/>
      <c r="Y1011" s="27"/>
      <c r="Z1011" s="27"/>
      <c r="AA1011" s="8"/>
      <c r="AB1011" s="8"/>
      <c r="AC1011" s="8"/>
      <c r="AD1011" s="8"/>
      <c r="AE1011" s="8"/>
      <c r="AF1011" s="8"/>
      <c r="AG1011" s="8"/>
      <c r="AH1011" s="8"/>
      <c r="AI1011" s="8"/>
      <c r="AJ1011" s="8"/>
      <c r="AK1011" s="8"/>
      <c r="AL1011" s="8"/>
      <c r="AM1011" s="8"/>
      <c r="AN1011" s="8"/>
      <c r="AO1011" s="8"/>
      <c r="AP1011" s="8"/>
      <c r="AQ1011" s="8"/>
      <c r="AR1011" s="8"/>
      <c r="AS1011" s="8"/>
      <c r="AT1011" s="8"/>
      <c r="AU1011" s="8"/>
      <c r="AV1011" s="8"/>
      <c r="AW1011" s="8"/>
      <c r="AX1011" s="8"/>
      <c r="AY1011" s="8"/>
      <c r="AZ1011" s="8"/>
      <c r="BA1011" s="8"/>
      <c r="BB1011" s="8"/>
      <c r="BC1011" s="8"/>
      <c r="BD1011" s="8"/>
      <c r="BE1011" s="8"/>
      <c r="BF1011" s="8"/>
      <c r="BG1011" s="8"/>
      <c r="BH1011" s="8"/>
      <c r="BI1011" s="8"/>
      <c r="BJ1011" s="8"/>
      <c r="BK1011" s="8"/>
      <c r="BL1011" s="8"/>
      <c r="BM1011" s="8"/>
      <c r="BN1011" s="8"/>
      <c r="BO1011" s="8"/>
      <c r="BP1011" s="8"/>
      <c r="BQ1011" s="8"/>
      <c r="BR1011" s="8"/>
      <c r="BS1011" s="8"/>
      <c r="BT1011" s="8"/>
      <c r="BU1011" s="8"/>
      <c r="BV1011" s="8"/>
      <c r="BW1011" s="8"/>
      <c r="BX1011" s="8"/>
      <c r="BY1011" s="8"/>
      <c r="BZ1011" s="8"/>
      <c r="CA1011" s="8"/>
      <c r="CB1011" s="8"/>
      <c r="CC1011" s="8"/>
      <c r="CD1011" s="8"/>
      <c r="CE1011" s="8"/>
      <c r="CF1011" s="8"/>
    </row>
    <row r="1012" spans="1:84" ht="15.75" customHeight="1" x14ac:dyDescent="0.25">
      <c r="A1012" s="8"/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8"/>
      <c r="M1012" s="8"/>
      <c r="N1012" s="8"/>
      <c r="O1012" s="8"/>
      <c r="P1012" s="8"/>
      <c r="Q1012" s="8"/>
      <c r="R1012" s="8"/>
      <c r="S1012" s="8"/>
      <c r="T1012" s="8"/>
      <c r="U1012" s="8"/>
      <c r="V1012" s="27"/>
      <c r="W1012" s="27"/>
      <c r="X1012" s="27"/>
      <c r="Y1012" s="27"/>
      <c r="Z1012" s="27"/>
      <c r="AA1012" s="8"/>
      <c r="AB1012" s="8"/>
      <c r="AC1012" s="8"/>
      <c r="AD1012" s="8"/>
      <c r="AE1012" s="8"/>
      <c r="AF1012" s="8"/>
      <c r="AG1012" s="8"/>
      <c r="AH1012" s="8"/>
      <c r="AI1012" s="8"/>
      <c r="AJ1012" s="8"/>
      <c r="AK1012" s="8"/>
      <c r="AL1012" s="8"/>
      <c r="AM1012" s="8"/>
      <c r="AN1012" s="8"/>
      <c r="AO1012" s="8"/>
      <c r="AP1012" s="8"/>
      <c r="AQ1012" s="8"/>
      <c r="AR1012" s="8"/>
      <c r="AS1012" s="8"/>
      <c r="AT1012" s="8"/>
      <c r="AU1012" s="8"/>
      <c r="AV1012" s="8"/>
      <c r="AW1012" s="8"/>
      <c r="AX1012" s="8"/>
      <c r="AY1012" s="8"/>
      <c r="AZ1012" s="8"/>
      <c r="BA1012" s="8"/>
      <c r="BB1012" s="8"/>
      <c r="BC1012" s="8"/>
      <c r="BD1012" s="8"/>
      <c r="BE1012" s="8"/>
      <c r="BF1012" s="8"/>
      <c r="BG1012" s="8"/>
      <c r="BH1012" s="8"/>
      <c r="BI1012" s="8"/>
      <c r="BJ1012" s="8"/>
      <c r="BK1012" s="8"/>
      <c r="BL1012" s="8"/>
      <c r="BM1012" s="8"/>
      <c r="BN1012" s="8"/>
      <c r="BO1012" s="8"/>
      <c r="BP1012" s="8"/>
      <c r="BQ1012" s="8"/>
      <c r="BR1012" s="8"/>
      <c r="BS1012" s="8"/>
      <c r="BT1012" s="8"/>
      <c r="BU1012" s="8"/>
      <c r="BV1012" s="8"/>
      <c r="BW1012" s="8"/>
      <c r="BX1012" s="8"/>
      <c r="BY1012" s="8"/>
      <c r="BZ1012" s="8"/>
      <c r="CA1012" s="8"/>
      <c r="CB1012" s="8"/>
      <c r="CC1012" s="8"/>
      <c r="CD1012" s="8"/>
      <c r="CE1012" s="8"/>
      <c r="CF1012" s="8"/>
    </row>
    <row r="1013" spans="1:84" ht="15.75" customHeight="1" x14ac:dyDescent="0.25">
      <c r="A1013" s="8"/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8"/>
      <c r="M1013" s="8"/>
      <c r="N1013" s="8"/>
      <c r="O1013" s="8"/>
      <c r="P1013" s="8"/>
      <c r="Q1013" s="8"/>
      <c r="R1013" s="8"/>
      <c r="S1013" s="8"/>
      <c r="T1013" s="8"/>
      <c r="U1013" s="8"/>
      <c r="V1013" s="27"/>
      <c r="W1013" s="27"/>
      <c r="X1013" s="27"/>
      <c r="Y1013" s="27"/>
      <c r="Z1013" s="27"/>
      <c r="AA1013" s="8"/>
      <c r="AB1013" s="8"/>
      <c r="AC1013" s="8"/>
      <c r="AD1013" s="8"/>
      <c r="AE1013" s="8"/>
      <c r="AF1013" s="8"/>
      <c r="AG1013" s="8"/>
      <c r="AH1013" s="8"/>
      <c r="AI1013" s="8"/>
      <c r="AJ1013" s="8"/>
      <c r="AK1013" s="8"/>
      <c r="AL1013" s="8"/>
      <c r="AM1013" s="8"/>
      <c r="AN1013" s="8"/>
      <c r="AO1013" s="8"/>
      <c r="AP1013" s="8"/>
      <c r="AQ1013" s="8"/>
      <c r="AR1013" s="8"/>
      <c r="AS1013" s="8"/>
      <c r="AT1013" s="8"/>
      <c r="AU1013" s="8"/>
      <c r="AV1013" s="8"/>
      <c r="AW1013" s="8"/>
      <c r="AX1013" s="8"/>
      <c r="AY1013" s="8"/>
      <c r="AZ1013" s="8"/>
      <c r="BA1013" s="8"/>
      <c r="BB1013" s="8"/>
      <c r="BC1013" s="8"/>
      <c r="BD1013" s="8"/>
      <c r="BE1013" s="8"/>
      <c r="BF1013" s="8"/>
      <c r="BG1013" s="8"/>
      <c r="BH1013" s="8"/>
      <c r="BI1013" s="8"/>
      <c r="BJ1013" s="8"/>
      <c r="BK1013" s="8"/>
      <c r="BL1013" s="8"/>
      <c r="BM1013" s="8"/>
      <c r="BN1013" s="8"/>
      <c r="BO1013" s="8"/>
      <c r="BP1013" s="8"/>
      <c r="BQ1013" s="8"/>
      <c r="BR1013" s="8"/>
      <c r="BS1013" s="8"/>
      <c r="BT1013" s="8"/>
      <c r="BU1013" s="8"/>
      <c r="BV1013" s="8"/>
      <c r="BW1013" s="8"/>
      <c r="BX1013" s="8"/>
      <c r="BY1013" s="8"/>
      <c r="BZ1013" s="8"/>
      <c r="CA1013" s="8"/>
      <c r="CB1013" s="8"/>
      <c r="CC1013" s="8"/>
      <c r="CD1013" s="8"/>
      <c r="CE1013" s="8"/>
      <c r="CF1013" s="8"/>
    </row>
    <row r="1014" spans="1:84" ht="15.75" customHeight="1" x14ac:dyDescent="0.25">
      <c r="A1014" s="8"/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8"/>
      <c r="M1014" s="8"/>
      <c r="N1014" s="8"/>
      <c r="O1014" s="8"/>
      <c r="P1014" s="8"/>
      <c r="Q1014" s="8"/>
      <c r="R1014" s="8"/>
      <c r="S1014" s="8"/>
      <c r="T1014" s="8"/>
      <c r="U1014" s="8"/>
      <c r="V1014" s="27"/>
      <c r="W1014" s="27"/>
      <c r="X1014" s="27"/>
      <c r="Y1014" s="27"/>
      <c r="Z1014" s="27"/>
      <c r="AA1014" s="8"/>
      <c r="AB1014" s="8"/>
      <c r="AC1014" s="8"/>
      <c r="AD1014" s="8"/>
      <c r="AE1014" s="8"/>
      <c r="AF1014" s="8"/>
      <c r="AG1014" s="8"/>
      <c r="AH1014" s="8"/>
      <c r="AI1014" s="8"/>
      <c r="AJ1014" s="8"/>
      <c r="AK1014" s="8"/>
      <c r="AL1014" s="8"/>
      <c r="AM1014" s="8"/>
      <c r="AN1014" s="8"/>
      <c r="AO1014" s="8"/>
      <c r="AP1014" s="8"/>
      <c r="AQ1014" s="8"/>
      <c r="AR1014" s="8"/>
      <c r="AS1014" s="8"/>
      <c r="AT1014" s="8"/>
      <c r="AU1014" s="8"/>
      <c r="AV1014" s="8"/>
      <c r="AW1014" s="8"/>
      <c r="AX1014" s="8"/>
      <c r="AY1014" s="8"/>
      <c r="AZ1014" s="8"/>
      <c r="BA1014" s="8"/>
      <c r="BB1014" s="8"/>
      <c r="BC1014" s="8"/>
      <c r="BD1014" s="8"/>
      <c r="BE1014" s="8"/>
      <c r="BF1014" s="8"/>
      <c r="BG1014" s="8"/>
      <c r="BH1014" s="8"/>
      <c r="BI1014" s="8"/>
      <c r="BJ1014" s="8"/>
      <c r="BK1014" s="8"/>
      <c r="BL1014" s="8"/>
      <c r="BM1014" s="8"/>
      <c r="BN1014" s="8"/>
      <c r="BO1014" s="8"/>
      <c r="BP1014" s="8"/>
      <c r="BQ1014" s="8"/>
      <c r="BR1014" s="8"/>
      <c r="BS1014" s="8"/>
      <c r="BT1014" s="8"/>
      <c r="BU1014" s="8"/>
      <c r="BV1014" s="8"/>
      <c r="BW1014" s="8"/>
      <c r="BX1014" s="8"/>
      <c r="BY1014" s="8"/>
      <c r="BZ1014" s="8"/>
      <c r="CA1014" s="8"/>
      <c r="CB1014" s="8"/>
      <c r="CC1014" s="8"/>
      <c r="CD1014" s="8"/>
      <c r="CE1014" s="8"/>
      <c r="CF1014" s="8"/>
    </row>
    <row r="1015" spans="1:84" ht="15.75" customHeight="1" x14ac:dyDescent="0.25">
      <c r="A1015" s="8"/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8"/>
      <c r="M1015" s="8"/>
      <c r="N1015" s="8"/>
      <c r="O1015" s="8"/>
      <c r="P1015" s="8"/>
      <c r="Q1015" s="8"/>
      <c r="R1015" s="8"/>
      <c r="S1015" s="8"/>
      <c r="T1015" s="8"/>
      <c r="U1015" s="8"/>
      <c r="V1015" s="27"/>
      <c r="W1015" s="27"/>
      <c r="X1015" s="27"/>
      <c r="Y1015" s="27"/>
      <c r="Z1015" s="27"/>
      <c r="AA1015" s="8"/>
      <c r="AB1015" s="8"/>
      <c r="AC1015" s="8"/>
      <c r="AD1015" s="8"/>
      <c r="AE1015" s="8"/>
      <c r="AF1015" s="8"/>
      <c r="AG1015" s="8"/>
      <c r="AH1015" s="8"/>
      <c r="AI1015" s="8"/>
      <c r="AJ1015" s="8"/>
      <c r="AK1015" s="8"/>
      <c r="AL1015" s="8"/>
      <c r="AM1015" s="8"/>
      <c r="AN1015" s="8"/>
      <c r="AO1015" s="8"/>
      <c r="AP1015" s="8"/>
      <c r="AQ1015" s="8"/>
      <c r="AR1015" s="8"/>
      <c r="AS1015" s="8"/>
      <c r="AT1015" s="8"/>
      <c r="AU1015" s="8"/>
      <c r="AV1015" s="8"/>
      <c r="AW1015" s="8"/>
      <c r="AX1015" s="8"/>
      <c r="AY1015" s="8"/>
      <c r="AZ1015" s="8"/>
      <c r="BA1015" s="8"/>
      <c r="BB1015" s="8"/>
      <c r="BC1015" s="8"/>
      <c r="BD1015" s="8"/>
      <c r="BE1015" s="8"/>
      <c r="BF1015" s="8"/>
      <c r="BG1015" s="8"/>
      <c r="BH1015" s="8"/>
      <c r="BI1015" s="8"/>
      <c r="BJ1015" s="8"/>
      <c r="BK1015" s="8"/>
      <c r="BL1015" s="8"/>
      <c r="BM1015" s="8"/>
      <c r="BN1015" s="8"/>
      <c r="BO1015" s="8"/>
      <c r="BP1015" s="8"/>
      <c r="BQ1015" s="8"/>
      <c r="BR1015" s="8"/>
      <c r="BS1015" s="8"/>
      <c r="BT1015" s="8"/>
      <c r="BU1015" s="8"/>
      <c r="BV1015" s="8"/>
      <c r="BW1015" s="8"/>
      <c r="BX1015" s="8"/>
      <c r="BY1015" s="8"/>
      <c r="BZ1015" s="8"/>
      <c r="CA1015" s="8"/>
      <c r="CB1015" s="8"/>
      <c r="CC1015" s="8"/>
      <c r="CD1015" s="8"/>
      <c r="CE1015" s="8"/>
      <c r="CF1015" s="8"/>
    </row>
    <row r="1016" spans="1:84" ht="15.75" customHeight="1" x14ac:dyDescent="0.25">
      <c r="A1016" s="8"/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8"/>
      <c r="M1016" s="8"/>
      <c r="N1016" s="8"/>
      <c r="O1016" s="8"/>
      <c r="P1016" s="8"/>
      <c r="Q1016" s="8"/>
      <c r="R1016" s="8"/>
      <c r="S1016" s="8"/>
      <c r="T1016" s="8"/>
      <c r="U1016" s="8"/>
      <c r="V1016" s="27"/>
      <c r="W1016" s="27"/>
      <c r="X1016" s="27"/>
      <c r="Y1016" s="27"/>
      <c r="Z1016" s="27"/>
      <c r="AA1016" s="8"/>
      <c r="AB1016" s="8"/>
      <c r="AC1016" s="8"/>
      <c r="AD1016" s="8"/>
      <c r="AE1016" s="8"/>
      <c r="AF1016" s="8"/>
      <c r="AG1016" s="8"/>
      <c r="AH1016" s="8"/>
      <c r="AI1016" s="8"/>
      <c r="AJ1016" s="8"/>
      <c r="AK1016" s="8"/>
      <c r="AL1016" s="8"/>
      <c r="AM1016" s="8"/>
      <c r="AN1016" s="8"/>
      <c r="AO1016" s="8"/>
      <c r="AP1016" s="8"/>
      <c r="AQ1016" s="8"/>
      <c r="AR1016" s="8"/>
      <c r="AS1016" s="8"/>
      <c r="AT1016" s="8"/>
      <c r="AU1016" s="8"/>
      <c r="AV1016" s="8"/>
      <c r="AW1016" s="8"/>
      <c r="AX1016" s="8"/>
      <c r="AY1016" s="8"/>
      <c r="AZ1016" s="8"/>
      <c r="BA1016" s="8"/>
      <c r="BB1016" s="8"/>
      <c r="BC1016" s="8"/>
      <c r="BD1016" s="8"/>
      <c r="BE1016" s="8"/>
      <c r="BF1016" s="8"/>
      <c r="BG1016" s="8"/>
      <c r="BH1016" s="8"/>
      <c r="BI1016" s="8"/>
      <c r="BJ1016" s="8"/>
      <c r="BK1016" s="8"/>
      <c r="BL1016" s="8"/>
      <c r="BM1016" s="8"/>
      <c r="BN1016" s="8"/>
      <c r="BO1016" s="8"/>
      <c r="BP1016" s="8"/>
      <c r="BQ1016" s="8"/>
      <c r="BR1016" s="8"/>
      <c r="BS1016" s="8"/>
      <c r="BT1016" s="8"/>
      <c r="BU1016" s="8"/>
      <c r="BV1016" s="8"/>
      <c r="BW1016" s="8"/>
      <c r="BX1016" s="8"/>
      <c r="BY1016" s="8"/>
      <c r="BZ1016" s="8"/>
      <c r="CA1016" s="8"/>
      <c r="CB1016" s="8"/>
      <c r="CC1016" s="8"/>
      <c r="CD1016" s="8"/>
      <c r="CE1016" s="8"/>
      <c r="CF1016" s="8"/>
    </row>
    <row r="1017" spans="1:84" ht="15.75" customHeight="1" x14ac:dyDescent="0.25">
      <c r="A1017" s="8"/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8"/>
      <c r="M1017" s="8"/>
      <c r="N1017" s="8"/>
      <c r="O1017" s="8"/>
      <c r="P1017" s="8"/>
      <c r="Q1017" s="8"/>
      <c r="R1017" s="8"/>
      <c r="S1017" s="8"/>
      <c r="T1017" s="8"/>
      <c r="U1017" s="8"/>
      <c r="V1017" s="27"/>
      <c r="W1017" s="27"/>
      <c r="X1017" s="27"/>
      <c r="Y1017" s="27"/>
      <c r="Z1017" s="27"/>
      <c r="AA1017" s="8"/>
      <c r="AB1017" s="8"/>
      <c r="AC1017" s="8"/>
      <c r="AD1017" s="8"/>
      <c r="AE1017" s="8"/>
      <c r="AF1017" s="8"/>
      <c r="AG1017" s="8"/>
      <c r="AH1017" s="8"/>
      <c r="AI1017" s="8"/>
      <c r="AJ1017" s="8"/>
      <c r="AK1017" s="8"/>
      <c r="AL1017" s="8"/>
      <c r="AM1017" s="8"/>
      <c r="AN1017" s="8"/>
      <c r="AO1017" s="8"/>
      <c r="AP1017" s="8"/>
      <c r="AQ1017" s="8"/>
      <c r="AR1017" s="8"/>
      <c r="AS1017" s="8"/>
      <c r="AT1017" s="8"/>
      <c r="AU1017" s="8"/>
      <c r="AV1017" s="8"/>
      <c r="AW1017" s="8"/>
      <c r="AX1017" s="8"/>
      <c r="AY1017" s="8"/>
      <c r="AZ1017" s="8"/>
      <c r="BA1017" s="8"/>
      <c r="BB1017" s="8"/>
      <c r="BC1017" s="8"/>
      <c r="BD1017" s="8"/>
      <c r="BE1017" s="8"/>
      <c r="BF1017" s="8"/>
      <c r="BG1017" s="8"/>
      <c r="BH1017" s="8"/>
      <c r="BI1017" s="8"/>
      <c r="BJ1017" s="8"/>
      <c r="BK1017" s="8"/>
      <c r="BL1017" s="8"/>
      <c r="BM1017" s="8"/>
      <c r="BN1017" s="8"/>
      <c r="BO1017" s="8"/>
      <c r="BP1017" s="8"/>
      <c r="BQ1017" s="8"/>
      <c r="BR1017" s="8"/>
      <c r="BS1017" s="8"/>
      <c r="BT1017" s="8"/>
      <c r="BU1017" s="8"/>
      <c r="BV1017" s="8"/>
      <c r="BW1017" s="8"/>
      <c r="BX1017" s="8"/>
      <c r="BY1017" s="8"/>
      <c r="BZ1017" s="8"/>
      <c r="CA1017" s="8"/>
      <c r="CB1017" s="8"/>
      <c r="CC1017" s="8"/>
      <c r="CD1017" s="8"/>
      <c r="CE1017" s="8"/>
      <c r="CF1017" s="8"/>
    </row>
    <row r="1018" spans="1:84" ht="15.75" customHeight="1" x14ac:dyDescent="0.25">
      <c r="A1018" s="8"/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8"/>
      <c r="M1018" s="8"/>
      <c r="N1018" s="8"/>
      <c r="O1018" s="8"/>
      <c r="P1018" s="8"/>
      <c r="Q1018" s="8"/>
      <c r="R1018" s="8"/>
      <c r="S1018" s="8"/>
      <c r="T1018" s="8"/>
      <c r="U1018" s="8"/>
      <c r="V1018" s="27"/>
      <c r="W1018" s="27"/>
      <c r="X1018" s="27"/>
      <c r="Y1018" s="27"/>
      <c r="Z1018" s="27"/>
      <c r="AA1018" s="8"/>
      <c r="AB1018" s="8"/>
      <c r="AC1018" s="8"/>
      <c r="AD1018" s="8"/>
      <c r="AE1018" s="8"/>
      <c r="AF1018" s="8"/>
      <c r="AG1018" s="8"/>
      <c r="AH1018" s="8"/>
      <c r="AI1018" s="8"/>
      <c r="AJ1018" s="8"/>
      <c r="AK1018" s="8"/>
      <c r="AL1018" s="8"/>
      <c r="AM1018" s="8"/>
      <c r="AN1018" s="8"/>
      <c r="AO1018" s="8"/>
      <c r="AP1018" s="8"/>
      <c r="AQ1018" s="8"/>
      <c r="AR1018" s="8"/>
      <c r="AS1018" s="8"/>
      <c r="AT1018" s="8"/>
      <c r="AU1018" s="8"/>
      <c r="AV1018" s="8"/>
      <c r="AW1018" s="8"/>
      <c r="AX1018" s="8"/>
      <c r="AY1018" s="8"/>
      <c r="AZ1018" s="8"/>
      <c r="BA1018" s="8"/>
      <c r="BB1018" s="8"/>
      <c r="BC1018" s="8"/>
      <c r="BD1018" s="8"/>
      <c r="BE1018" s="8"/>
      <c r="BF1018" s="8"/>
      <c r="BG1018" s="8"/>
      <c r="BH1018" s="8"/>
      <c r="BI1018" s="8"/>
      <c r="BJ1018" s="8"/>
      <c r="BK1018" s="8"/>
      <c r="BL1018" s="8"/>
      <c r="BM1018" s="8"/>
      <c r="BN1018" s="8"/>
      <c r="BO1018" s="8"/>
      <c r="BP1018" s="8"/>
      <c r="BQ1018" s="8"/>
      <c r="BR1018" s="8"/>
      <c r="BS1018" s="8"/>
      <c r="BT1018" s="8"/>
      <c r="BU1018" s="8"/>
      <c r="BV1018" s="8"/>
      <c r="BW1018" s="8"/>
      <c r="BX1018" s="8"/>
      <c r="BY1018" s="8"/>
      <c r="BZ1018" s="8"/>
      <c r="CA1018" s="8"/>
      <c r="CB1018" s="8"/>
      <c r="CC1018" s="8"/>
      <c r="CD1018" s="8"/>
      <c r="CE1018" s="8"/>
      <c r="CF1018" s="8"/>
    </row>
    <row r="1019" spans="1:84" ht="15.75" customHeight="1" x14ac:dyDescent="0.25">
      <c r="A1019" s="8"/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8"/>
      <c r="M1019" s="8"/>
      <c r="N1019" s="8"/>
      <c r="O1019" s="8"/>
      <c r="P1019" s="8"/>
      <c r="Q1019" s="8"/>
      <c r="R1019" s="8"/>
      <c r="S1019" s="8"/>
      <c r="T1019" s="8"/>
      <c r="U1019" s="8"/>
      <c r="V1019" s="27"/>
      <c r="W1019" s="27"/>
      <c r="X1019" s="27"/>
      <c r="Y1019" s="27"/>
      <c r="Z1019" s="27"/>
      <c r="AA1019" s="8"/>
      <c r="AB1019" s="8"/>
      <c r="AC1019" s="8"/>
      <c r="AD1019" s="8"/>
      <c r="AE1019" s="8"/>
      <c r="AF1019" s="8"/>
      <c r="AG1019" s="8"/>
      <c r="AH1019" s="8"/>
      <c r="AI1019" s="8"/>
      <c r="AJ1019" s="8"/>
      <c r="AK1019" s="8"/>
      <c r="AL1019" s="8"/>
      <c r="AM1019" s="8"/>
      <c r="AN1019" s="8"/>
      <c r="AO1019" s="8"/>
      <c r="AP1019" s="8"/>
      <c r="AQ1019" s="8"/>
      <c r="AR1019" s="8"/>
      <c r="AS1019" s="8"/>
      <c r="AT1019" s="8"/>
      <c r="AU1019" s="8"/>
      <c r="AV1019" s="8"/>
      <c r="AW1019" s="8"/>
      <c r="AX1019" s="8"/>
      <c r="AY1019" s="8"/>
      <c r="AZ1019" s="8"/>
      <c r="BA1019" s="8"/>
      <c r="BB1019" s="8"/>
      <c r="BC1019" s="8"/>
      <c r="BD1019" s="8"/>
      <c r="BE1019" s="8"/>
      <c r="BF1019" s="8"/>
      <c r="BG1019" s="8"/>
      <c r="BH1019" s="8"/>
      <c r="BI1019" s="8"/>
      <c r="BJ1019" s="8"/>
      <c r="BK1019" s="8"/>
      <c r="BL1019" s="8"/>
      <c r="BM1019" s="8"/>
      <c r="BN1019" s="8"/>
      <c r="BO1019" s="8"/>
      <c r="BP1019" s="8"/>
      <c r="BQ1019" s="8"/>
      <c r="BR1019" s="8"/>
      <c r="BS1019" s="8"/>
      <c r="BT1019" s="8"/>
      <c r="BU1019" s="8"/>
      <c r="BV1019" s="8"/>
      <c r="BW1019" s="8"/>
      <c r="BX1019" s="8"/>
      <c r="BY1019" s="8"/>
      <c r="BZ1019" s="8"/>
      <c r="CA1019" s="8"/>
      <c r="CB1019" s="8"/>
      <c r="CC1019" s="8"/>
      <c r="CD1019" s="8"/>
      <c r="CE1019" s="8"/>
      <c r="CF1019" s="8"/>
    </row>
    <row r="1020" spans="1:84" ht="15.75" customHeight="1" x14ac:dyDescent="0.25">
      <c r="A1020" s="8"/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8"/>
      <c r="M1020" s="8"/>
      <c r="N1020" s="8"/>
      <c r="O1020" s="8"/>
      <c r="P1020" s="8"/>
      <c r="Q1020" s="8"/>
      <c r="R1020" s="8"/>
      <c r="S1020" s="8"/>
      <c r="T1020" s="8"/>
      <c r="U1020" s="8"/>
      <c r="V1020" s="27"/>
      <c r="W1020" s="27"/>
      <c r="X1020" s="27"/>
      <c r="Y1020" s="27"/>
      <c r="Z1020" s="27"/>
      <c r="AA1020" s="8"/>
      <c r="AB1020" s="8"/>
      <c r="AC1020" s="8"/>
      <c r="AD1020" s="8"/>
      <c r="AE1020" s="8"/>
      <c r="AF1020" s="8"/>
      <c r="AG1020" s="8"/>
      <c r="AH1020" s="8"/>
      <c r="AI1020" s="8"/>
      <c r="AJ1020" s="8"/>
      <c r="AK1020" s="8"/>
      <c r="AL1020" s="8"/>
      <c r="AM1020" s="8"/>
      <c r="AN1020" s="8"/>
      <c r="AO1020" s="8"/>
      <c r="AP1020" s="8"/>
      <c r="AQ1020" s="8"/>
      <c r="AR1020" s="8"/>
      <c r="AS1020" s="8"/>
      <c r="AT1020" s="8"/>
      <c r="AU1020" s="8"/>
      <c r="AV1020" s="8"/>
      <c r="AW1020" s="8"/>
      <c r="AX1020" s="8"/>
      <c r="AY1020" s="8"/>
      <c r="AZ1020" s="8"/>
      <c r="BA1020" s="8"/>
      <c r="BB1020" s="8"/>
      <c r="BC1020" s="8"/>
      <c r="BD1020" s="8"/>
      <c r="BE1020" s="8"/>
      <c r="BF1020" s="8"/>
      <c r="BG1020" s="8"/>
      <c r="BH1020" s="8"/>
      <c r="BI1020" s="8"/>
      <c r="BJ1020" s="8"/>
      <c r="BK1020" s="8"/>
      <c r="BL1020" s="8"/>
      <c r="BM1020" s="8"/>
      <c r="BN1020" s="8"/>
      <c r="BO1020" s="8"/>
      <c r="BP1020" s="8"/>
      <c r="BQ1020" s="8"/>
      <c r="BR1020" s="8"/>
      <c r="BS1020" s="8"/>
      <c r="BT1020" s="8"/>
      <c r="BU1020" s="8"/>
      <c r="BV1020" s="8"/>
      <c r="BW1020" s="8"/>
      <c r="BX1020" s="8"/>
      <c r="BY1020" s="8"/>
      <c r="BZ1020" s="8"/>
      <c r="CA1020" s="8"/>
      <c r="CB1020" s="8"/>
      <c r="CC1020" s="8"/>
      <c r="CD1020" s="8"/>
      <c r="CE1020" s="8"/>
      <c r="CF1020" s="8"/>
    </row>
    <row r="1021" spans="1:84" ht="15.75" customHeight="1" x14ac:dyDescent="0.25">
      <c r="A1021" s="8"/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8"/>
      <c r="M1021" s="8"/>
      <c r="N1021" s="8"/>
      <c r="O1021" s="8"/>
      <c r="P1021" s="8"/>
      <c r="Q1021" s="8"/>
      <c r="R1021" s="8"/>
      <c r="S1021" s="8"/>
      <c r="T1021" s="8"/>
      <c r="U1021" s="8"/>
      <c r="V1021" s="27"/>
      <c r="W1021" s="27"/>
      <c r="X1021" s="27"/>
      <c r="Y1021" s="27"/>
      <c r="Z1021" s="27"/>
      <c r="AA1021" s="8"/>
      <c r="AB1021" s="8"/>
      <c r="AC1021" s="8"/>
      <c r="AD1021" s="8"/>
      <c r="AE1021" s="8"/>
      <c r="AF1021" s="8"/>
      <c r="AG1021" s="8"/>
      <c r="AH1021" s="8"/>
      <c r="AI1021" s="8"/>
      <c r="AJ1021" s="8"/>
      <c r="AK1021" s="8"/>
      <c r="AL1021" s="8"/>
      <c r="AM1021" s="8"/>
      <c r="AN1021" s="8"/>
      <c r="AO1021" s="8"/>
      <c r="AP1021" s="8"/>
      <c r="AQ1021" s="8"/>
      <c r="AR1021" s="8"/>
      <c r="AS1021" s="8"/>
      <c r="AT1021" s="8"/>
      <c r="AU1021" s="8"/>
      <c r="AV1021" s="8"/>
      <c r="AW1021" s="8"/>
      <c r="AX1021" s="8"/>
      <c r="AY1021" s="8"/>
      <c r="AZ1021" s="8"/>
      <c r="BA1021" s="8"/>
      <c r="BB1021" s="8"/>
      <c r="BC1021" s="8"/>
      <c r="BD1021" s="8"/>
      <c r="BE1021" s="8"/>
      <c r="BF1021" s="8"/>
      <c r="BG1021" s="8"/>
      <c r="BH1021" s="8"/>
      <c r="BI1021" s="8"/>
      <c r="BJ1021" s="8"/>
      <c r="BK1021" s="8"/>
      <c r="BL1021" s="8"/>
      <c r="BM1021" s="8"/>
      <c r="BN1021" s="8"/>
      <c r="BO1021" s="8"/>
      <c r="BP1021" s="8"/>
      <c r="BQ1021" s="8"/>
      <c r="BR1021" s="8"/>
      <c r="BS1021" s="8"/>
      <c r="BT1021" s="8"/>
      <c r="BU1021" s="8"/>
      <c r="BV1021" s="8"/>
      <c r="BW1021" s="8"/>
      <c r="BX1021" s="8"/>
      <c r="BY1021" s="8"/>
      <c r="BZ1021" s="8"/>
      <c r="CA1021" s="8"/>
      <c r="CB1021" s="8"/>
      <c r="CC1021" s="8"/>
      <c r="CD1021" s="8"/>
      <c r="CE1021" s="8"/>
      <c r="CF1021" s="8"/>
    </row>
    <row r="1022" spans="1:84" ht="15.75" customHeight="1" x14ac:dyDescent="0.25">
      <c r="A1022" s="8"/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8"/>
      <c r="M1022" s="8"/>
      <c r="N1022" s="8"/>
      <c r="O1022" s="8"/>
      <c r="P1022" s="8"/>
      <c r="Q1022" s="8"/>
      <c r="R1022" s="8"/>
      <c r="S1022" s="8"/>
      <c r="T1022" s="8"/>
      <c r="U1022" s="8"/>
      <c r="V1022" s="27"/>
      <c r="W1022" s="27"/>
      <c r="X1022" s="27"/>
      <c r="Y1022" s="27"/>
      <c r="Z1022" s="27"/>
      <c r="AA1022" s="8"/>
      <c r="AB1022" s="8"/>
      <c r="AC1022" s="8"/>
      <c r="AD1022" s="8"/>
      <c r="AE1022" s="8"/>
      <c r="AF1022" s="8"/>
      <c r="AG1022" s="8"/>
      <c r="AH1022" s="8"/>
      <c r="AI1022" s="8"/>
      <c r="AJ1022" s="8"/>
      <c r="AK1022" s="8"/>
      <c r="AL1022" s="8"/>
      <c r="AM1022" s="8"/>
      <c r="AN1022" s="8"/>
      <c r="AO1022" s="8"/>
      <c r="AP1022" s="8"/>
      <c r="AQ1022" s="8"/>
      <c r="AR1022" s="8"/>
      <c r="AS1022" s="8"/>
      <c r="AT1022" s="8"/>
      <c r="AU1022" s="8"/>
      <c r="AV1022" s="8"/>
      <c r="AW1022" s="8"/>
      <c r="AX1022" s="8"/>
      <c r="AY1022" s="8"/>
      <c r="AZ1022" s="8"/>
      <c r="BA1022" s="8"/>
      <c r="BB1022" s="8"/>
      <c r="BC1022" s="8"/>
      <c r="BD1022" s="8"/>
      <c r="BE1022" s="8"/>
      <c r="BF1022" s="8"/>
      <c r="BG1022" s="8"/>
      <c r="BH1022" s="8"/>
      <c r="BI1022" s="8"/>
      <c r="BJ1022" s="8"/>
      <c r="BK1022" s="8"/>
      <c r="BL1022" s="8"/>
      <c r="BM1022" s="8"/>
      <c r="BN1022" s="8"/>
      <c r="BO1022" s="8"/>
      <c r="BP1022" s="8"/>
      <c r="BQ1022" s="8"/>
      <c r="BR1022" s="8"/>
      <c r="BS1022" s="8"/>
      <c r="BT1022" s="8"/>
      <c r="BU1022" s="8"/>
      <c r="BV1022" s="8"/>
      <c r="BW1022" s="8"/>
      <c r="BX1022" s="8"/>
      <c r="BY1022" s="8"/>
      <c r="BZ1022" s="8"/>
      <c r="CA1022" s="8"/>
      <c r="CB1022" s="8"/>
      <c r="CC1022" s="8"/>
      <c r="CD1022" s="8"/>
      <c r="CE1022" s="8"/>
      <c r="CF1022" s="8"/>
    </row>
    <row r="1023" spans="1:84" ht="15.75" customHeight="1" x14ac:dyDescent="0.25">
      <c r="A1023" s="8"/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8"/>
      <c r="M1023" s="8"/>
      <c r="N1023" s="8"/>
      <c r="O1023" s="8"/>
      <c r="P1023" s="8"/>
      <c r="Q1023" s="8"/>
      <c r="R1023" s="8"/>
      <c r="S1023" s="8"/>
      <c r="T1023" s="8"/>
      <c r="U1023" s="8"/>
      <c r="V1023" s="27"/>
      <c r="W1023" s="27"/>
      <c r="X1023" s="27"/>
      <c r="Y1023" s="27"/>
      <c r="Z1023" s="27"/>
      <c r="AA1023" s="8"/>
      <c r="AB1023" s="8"/>
      <c r="AC1023" s="8"/>
      <c r="AD1023" s="8"/>
      <c r="AE1023" s="8"/>
      <c r="AF1023" s="8"/>
      <c r="AG1023" s="8"/>
      <c r="AH1023" s="8"/>
      <c r="AI1023" s="8"/>
      <c r="AJ1023" s="8"/>
      <c r="AK1023" s="8"/>
      <c r="AL1023" s="8"/>
      <c r="AM1023" s="8"/>
      <c r="AN1023" s="8"/>
      <c r="AO1023" s="8"/>
      <c r="AP1023" s="8"/>
      <c r="AQ1023" s="8"/>
      <c r="AR1023" s="8"/>
      <c r="AS1023" s="8"/>
      <c r="AT1023" s="8"/>
      <c r="AU1023" s="8"/>
      <c r="AV1023" s="8"/>
      <c r="AW1023" s="8"/>
      <c r="AX1023" s="8"/>
      <c r="AY1023" s="8"/>
      <c r="AZ1023" s="8"/>
      <c r="BA1023" s="8"/>
      <c r="BB1023" s="8"/>
      <c r="BC1023" s="8"/>
      <c r="BD1023" s="8"/>
      <c r="BE1023" s="8"/>
      <c r="BF1023" s="8"/>
      <c r="BG1023" s="8"/>
      <c r="BH1023" s="8"/>
      <c r="BI1023" s="8"/>
      <c r="BJ1023" s="8"/>
      <c r="BK1023" s="8"/>
      <c r="BL1023" s="8"/>
      <c r="BM1023" s="8"/>
      <c r="BN1023" s="8"/>
      <c r="BO1023" s="8"/>
      <c r="BP1023" s="8"/>
      <c r="BQ1023" s="8"/>
      <c r="BR1023" s="8"/>
      <c r="BS1023" s="8"/>
      <c r="BT1023" s="8"/>
      <c r="BU1023" s="8"/>
      <c r="BV1023" s="8"/>
      <c r="BW1023" s="8"/>
      <c r="BX1023" s="8"/>
      <c r="BY1023" s="8"/>
      <c r="BZ1023" s="8"/>
      <c r="CA1023" s="8"/>
      <c r="CB1023" s="8"/>
      <c r="CC1023" s="8"/>
      <c r="CD1023" s="8"/>
      <c r="CE1023" s="8"/>
      <c r="CF1023" s="8"/>
    </row>
    <row r="1024" spans="1:84" ht="15.75" customHeight="1" x14ac:dyDescent="0.25">
      <c r="A1024" s="8"/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8"/>
      <c r="M1024" s="8"/>
      <c r="N1024" s="8"/>
      <c r="O1024" s="8"/>
      <c r="P1024" s="8"/>
      <c r="Q1024" s="8"/>
      <c r="R1024" s="8"/>
      <c r="S1024" s="8"/>
      <c r="T1024" s="8"/>
      <c r="U1024" s="8"/>
      <c r="V1024" s="27"/>
      <c r="W1024" s="27"/>
      <c r="X1024" s="27"/>
      <c r="Y1024" s="27"/>
      <c r="Z1024" s="27"/>
      <c r="AA1024" s="8"/>
      <c r="AB1024" s="8"/>
      <c r="AC1024" s="8"/>
      <c r="AD1024" s="8"/>
      <c r="AE1024" s="8"/>
      <c r="AF1024" s="8"/>
      <c r="AG1024" s="8"/>
      <c r="AH1024" s="8"/>
      <c r="AI1024" s="8"/>
      <c r="AJ1024" s="8"/>
      <c r="AK1024" s="8"/>
      <c r="AL1024" s="8"/>
      <c r="AM1024" s="8"/>
      <c r="AN1024" s="8"/>
      <c r="AO1024" s="8"/>
      <c r="AP1024" s="8"/>
      <c r="AQ1024" s="8"/>
      <c r="AR1024" s="8"/>
      <c r="AS1024" s="8"/>
      <c r="AT1024" s="8"/>
      <c r="AU1024" s="8"/>
      <c r="AV1024" s="8"/>
      <c r="AW1024" s="8"/>
      <c r="AX1024" s="8"/>
      <c r="AY1024" s="8"/>
      <c r="AZ1024" s="8"/>
      <c r="BA1024" s="8"/>
      <c r="BB1024" s="8"/>
      <c r="BC1024" s="8"/>
      <c r="BD1024" s="8"/>
      <c r="BE1024" s="8"/>
      <c r="BF1024" s="8"/>
      <c r="BG1024" s="8"/>
      <c r="BH1024" s="8"/>
      <c r="BI1024" s="8"/>
      <c r="BJ1024" s="8"/>
      <c r="BK1024" s="8"/>
      <c r="BL1024" s="8"/>
      <c r="BM1024" s="8"/>
      <c r="BN1024" s="8"/>
      <c r="BO1024" s="8"/>
      <c r="BP1024" s="8"/>
      <c r="BQ1024" s="8"/>
      <c r="BR1024" s="8"/>
      <c r="BS1024" s="8"/>
      <c r="BT1024" s="8"/>
      <c r="BU1024" s="8"/>
      <c r="BV1024" s="8"/>
      <c r="BW1024" s="8"/>
      <c r="BX1024" s="8"/>
      <c r="BY1024" s="8"/>
      <c r="BZ1024" s="8"/>
      <c r="CA1024" s="8"/>
      <c r="CB1024" s="8"/>
      <c r="CC1024" s="8"/>
      <c r="CD1024" s="8"/>
      <c r="CE1024" s="8"/>
      <c r="CF1024" s="8"/>
    </row>
    <row r="1025" spans="1:84" ht="15.75" customHeight="1" x14ac:dyDescent="0.25">
      <c r="A1025" s="8"/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8"/>
      <c r="M1025" s="8"/>
      <c r="N1025" s="8"/>
      <c r="O1025" s="8"/>
      <c r="P1025" s="8"/>
      <c r="Q1025" s="8"/>
      <c r="R1025" s="8"/>
      <c r="S1025" s="8"/>
      <c r="T1025" s="8"/>
      <c r="U1025" s="8"/>
      <c r="V1025" s="27"/>
      <c r="W1025" s="27"/>
      <c r="X1025" s="27"/>
      <c r="Y1025" s="27"/>
      <c r="Z1025" s="27"/>
      <c r="AA1025" s="8"/>
      <c r="AB1025" s="8"/>
      <c r="AC1025" s="8"/>
      <c r="AD1025" s="8"/>
      <c r="AE1025" s="8"/>
      <c r="AF1025" s="8"/>
      <c r="AG1025" s="8"/>
      <c r="AH1025" s="8"/>
      <c r="AI1025" s="8"/>
      <c r="AJ1025" s="8"/>
      <c r="AK1025" s="8"/>
      <c r="AL1025" s="8"/>
      <c r="AM1025" s="8"/>
      <c r="AN1025" s="8"/>
      <c r="AO1025" s="8"/>
      <c r="AP1025" s="8"/>
      <c r="AQ1025" s="8"/>
      <c r="AR1025" s="8"/>
      <c r="AS1025" s="8"/>
      <c r="AT1025" s="8"/>
      <c r="AU1025" s="8"/>
      <c r="AV1025" s="8"/>
      <c r="AW1025" s="8"/>
      <c r="AX1025" s="8"/>
      <c r="AY1025" s="8"/>
      <c r="AZ1025" s="8"/>
      <c r="BA1025" s="8"/>
      <c r="BB1025" s="8"/>
      <c r="BC1025" s="8"/>
      <c r="BD1025" s="8"/>
      <c r="BE1025" s="8"/>
      <c r="BF1025" s="8"/>
      <c r="BG1025" s="8"/>
      <c r="BH1025" s="8"/>
      <c r="BI1025" s="8"/>
      <c r="BJ1025" s="8"/>
      <c r="BK1025" s="8"/>
      <c r="BL1025" s="8"/>
      <c r="BM1025" s="8"/>
      <c r="BN1025" s="8"/>
      <c r="BO1025" s="8"/>
      <c r="BP1025" s="8"/>
      <c r="BQ1025" s="8"/>
      <c r="BR1025" s="8"/>
      <c r="BS1025" s="8"/>
      <c r="BT1025" s="8"/>
      <c r="BU1025" s="8"/>
      <c r="BV1025" s="8"/>
      <c r="BW1025" s="8"/>
      <c r="BX1025" s="8"/>
      <c r="BY1025" s="8"/>
      <c r="BZ1025" s="8"/>
      <c r="CA1025" s="8"/>
      <c r="CB1025" s="8"/>
      <c r="CC1025" s="8"/>
      <c r="CD1025" s="8"/>
      <c r="CE1025" s="8"/>
      <c r="CF1025" s="8"/>
    </row>
    <row r="1026" spans="1:84" ht="15.75" customHeight="1" x14ac:dyDescent="0.25">
      <c r="A1026" s="8"/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8"/>
      <c r="M1026" s="8"/>
      <c r="N1026" s="8"/>
      <c r="O1026" s="8"/>
      <c r="P1026" s="8"/>
      <c r="Q1026" s="8"/>
      <c r="R1026" s="8"/>
      <c r="S1026" s="8"/>
      <c r="T1026" s="8"/>
      <c r="U1026" s="8"/>
      <c r="V1026" s="27"/>
      <c r="W1026" s="27"/>
      <c r="X1026" s="27"/>
      <c r="Y1026" s="27"/>
      <c r="Z1026" s="27"/>
      <c r="AA1026" s="8"/>
      <c r="AB1026" s="8"/>
      <c r="AC1026" s="8"/>
      <c r="AD1026" s="8"/>
      <c r="AE1026" s="8"/>
      <c r="AF1026" s="8"/>
      <c r="AG1026" s="8"/>
      <c r="AH1026" s="8"/>
      <c r="AI1026" s="8"/>
      <c r="AJ1026" s="8"/>
      <c r="AK1026" s="8"/>
      <c r="AL1026" s="8"/>
      <c r="AM1026" s="8"/>
      <c r="AN1026" s="8"/>
      <c r="AO1026" s="8"/>
      <c r="AP1026" s="8"/>
      <c r="AQ1026" s="8"/>
      <c r="AR1026" s="8"/>
      <c r="AS1026" s="8"/>
      <c r="AT1026" s="8"/>
      <c r="AU1026" s="8"/>
      <c r="AV1026" s="8"/>
      <c r="AW1026" s="8"/>
      <c r="AX1026" s="8"/>
      <c r="AY1026" s="8"/>
      <c r="AZ1026" s="8"/>
      <c r="BA1026" s="8"/>
      <c r="BB1026" s="8"/>
      <c r="BC1026" s="8"/>
      <c r="BD1026" s="8"/>
      <c r="BE1026" s="8"/>
      <c r="BF1026" s="8"/>
      <c r="BG1026" s="8"/>
      <c r="BH1026" s="8"/>
      <c r="BI1026" s="8"/>
      <c r="BJ1026" s="8"/>
      <c r="BK1026" s="8"/>
      <c r="BL1026" s="8"/>
      <c r="BM1026" s="8"/>
      <c r="BN1026" s="8"/>
      <c r="BO1026" s="8"/>
      <c r="BP1026" s="8"/>
      <c r="BQ1026" s="8"/>
      <c r="BR1026" s="8"/>
      <c r="BS1026" s="8"/>
      <c r="BT1026" s="8"/>
      <c r="BU1026" s="8"/>
      <c r="BV1026" s="8"/>
      <c r="BW1026" s="8"/>
      <c r="BX1026" s="8"/>
      <c r="BY1026" s="8"/>
      <c r="BZ1026" s="8"/>
      <c r="CA1026" s="8"/>
      <c r="CB1026" s="8"/>
      <c r="CC1026" s="8"/>
      <c r="CD1026" s="8"/>
      <c r="CE1026" s="8"/>
      <c r="CF1026" s="8"/>
    </row>
    <row r="1027" spans="1:84" ht="15.75" customHeight="1" x14ac:dyDescent="0.25">
      <c r="A1027" s="8"/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8"/>
      <c r="M1027" s="8"/>
      <c r="N1027" s="8"/>
      <c r="O1027" s="8"/>
      <c r="P1027" s="8"/>
      <c r="Q1027" s="8"/>
      <c r="R1027" s="8"/>
      <c r="S1027" s="8"/>
      <c r="T1027" s="8"/>
      <c r="U1027" s="8"/>
      <c r="V1027" s="27"/>
      <c r="W1027" s="27"/>
      <c r="X1027" s="27"/>
      <c r="Y1027" s="27"/>
      <c r="Z1027" s="27"/>
      <c r="AA1027" s="8"/>
      <c r="AB1027" s="8"/>
      <c r="AC1027" s="8"/>
      <c r="AD1027" s="8"/>
      <c r="AE1027" s="8"/>
      <c r="AF1027" s="8"/>
      <c r="AG1027" s="8"/>
      <c r="AH1027" s="8"/>
      <c r="AI1027" s="8"/>
      <c r="AJ1027" s="8"/>
      <c r="AK1027" s="8"/>
      <c r="AL1027" s="8"/>
      <c r="AM1027" s="8"/>
      <c r="AN1027" s="8"/>
      <c r="AO1027" s="8"/>
      <c r="AP1027" s="8"/>
      <c r="AQ1027" s="8"/>
      <c r="AR1027" s="8"/>
      <c r="AS1027" s="8"/>
      <c r="AT1027" s="8"/>
      <c r="AU1027" s="8"/>
      <c r="AV1027" s="8"/>
      <c r="AW1027" s="8"/>
      <c r="AX1027" s="8"/>
      <c r="AY1027" s="8"/>
      <c r="AZ1027" s="8"/>
      <c r="BA1027" s="8"/>
      <c r="BB1027" s="8"/>
      <c r="BC1027" s="8"/>
      <c r="BD1027" s="8"/>
      <c r="BE1027" s="8"/>
      <c r="BF1027" s="8"/>
      <c r="BG1027" s="8"/>
      <c r="BH1027" s="8"/>
      <c r="BI1027" s="8"/>
      <c r="BJ1027" s="8"/>
      <c r="BK1027" s="8"/>
      <c r="BL1027" s="8"/>
      <c r="BM1027" s="8"/>
      <c r="BN1027" s="8"/>
      <c r="BO1027" s="8"/>
      <c r="BP1027" s="8"/>
      <c r="BQ1027" s="8"/>
      <c r="BR1027" s="8"/>
      <c r="BS1027" s="8"/>
      <c r="BT1027" s="8"/>
      <c r="BU1027" s="8"/>
      <c r="BV1027" s="8"/>
      <c r="BW1027" s="8"/>
      <c r="BX1027" s="8"/>
      <c r="BY1027" s="8"/>
      <c r="BZ1027" s="8"/>
      <c r="CA1027" s="8"/>
      <c r="CB1027" s="8"/>
      <c r="CC1027" s="8"/>
      <c r="CD1027" s="8"/>
      <c r="CE1027" s="8"/>
      <c r="CF1027" s="8"/>
    </row>
    <row r="1028" spans="1:84" ht="15.75" customHeight="1" x14ac:dyDescent="0.25">
      <c r="A1028" s="8"/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8"/>
      <c r="M1028" s="8"/>
      <c r="N1028" s="8"/>
      <c r="O1028" s="8"/>
      <c r="P1028" s="8"/>
      <c r="Q1028" s="8"/>
      <c r="R1028" s="8"/>
      <c r="S1028" s="8"/>
      <c r="T1028" s="8"/>
      <c r="U1028" s="8"/>
      <c r="V1028" s="27"/>
      <c r="W1028" s="27"/>
      <c r="X1028" s="27"/>
      <c r="Y1028" s="27"/>
      <c r="Z1028" s="27"/>
      <c r="AA1028" s="8"/>
      <c r="AB1028" s="8"/>
      <c r="AC1028" s="8"/>
      <c r="AD1028" s="8"/>
      <c r="AE1028" s="8"/>
      <c r="AF1028" s="8"/>
      <c r="AG1028" s="8"/>
      <c r="AH1028" s="8"/>
      <c r="AI1028" s="8"/>
      <c r="AJ1028" s="8"/>
      <c r="AK1028" s="8"/>
      <c r="AL1028" s="8"/>
      <c r="AM1028" s="8"/>
      <c r="AN1028" s="8"/>
      <c r="AO1028" s="8"/>
      <c r="AP1028" s="8"/>
      <c r="AQ1028" s="8"/>
      <c r="AR1028" s="8"/>
      <c r="AS1028" s="8"/>
      <c r="AT1028" s="8"/>
      <c r="AU1028" s="8"/>
      <c r="AV1028" s="8"/>
      <c r="AW1028" s="8"/>
      <c r="AX1028" s="8"/>
      <c r="AY1028" s="8"/>
      <c r="AZ1028" s="8"/>
      <c r="BA1028" s="8"/>
      <c r="BB1028" s="8"/>
      <c r="BC1028" s="8"/>
      <c r="BD1028" s="8"/>
      <c r="BE1028" s="8"/>
      <c r="BF1028" s="8"/>
      <c r="BG1028" s="8"/>
      <c r="BH1028" s="8"/>
      <c r="BI1028" s="8"/>
      <c r="BJ1028" s="8"/>
      <c r="BK1028" s="8"/>
      <c r="BL1028" s="8"/>
      <c r="BM1028" s="8"/>
      <c r="BN1028" s="8"/>
      <c r="BO1028" s="8"/>
      <c r="BP1028" s="8"/>
      <c r="BQ1028" s="8"/>
      <c r="BR1028" s="8"/>
      <c r="BS1028" s="8"/>
      <c r="BT1028" s="8"/>
      <c r="BU1028" s="8"/>
      <c r="BV1028" s="8"/>
      <c r="BW1028" s="8"/>
      <c r="BX1028" s="8"/>
      <c r="BY1028" s="8"/>
      <c r="BZ1028" s="8"/>
      <c r="CA1028" s="8"/>
      <c r="CB1028" s="8"/>
      <c r="CC1028" s="8"/>
      <c r="CD1028" s="8"/>
      <c r="CE1028" s="8"/>
      <c r="CF1028" s="8"/>
    </row>
    <row r="1029" spans="1:84" ht="15.75" customHeight="1" x14ac:dyDescent="0.25">
      <c r="A1029" s="8"/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8"/>
      <c r="M1029" s="8"/>
      <c r="N1029" s="8"/>
      <c r="O1029" s="8"/>
      <c r="P1029" s="8"/>
      <c r="Q1029" s="8"/>
      <c r="R1029" s="8"/>
      <c r="S1029" s="8"/>
      <c r="T1029" s="8"/>
      <c r="U1029" s="8"/>
      <c r="V1029" s="27"/>
      <c r="W1029" s="27"/>
      <c r="X1029" s="27"/>
      <c r="Y1029" s="27"/>
      <c r="Z1029" s="27"/>
      <c r="AA1029" s="8"/>
      <c r="AB1029" s="8"/>
      <c r="AC1029" s="8"/>
      <c r="AD1029" s="8"/>
      <c r="AE1029" s="8"/>
      <c r="AF1029" s="8"/>
      <c r="AG1029" s="8"/>
      <c r="AH1029" s="8"/>
      <c r="AI1029" s="8"/>
      <c r="AJ1029" s="8"/>
      <c r="AK1029" s="8"/>
      <c r="AL1029" s="8"/>
      <c r="AM1029" s="8"/>
      <c r="AN1029" s="8"/>
      <c r="AO1029" s="8"/>
      <c r="AP1029" s="8"/>
      <c r="AQ1029" s="8"/>
      <c r="AR1029" s="8"/>
      <c r="AS1029" s="8"/>
      <c r="AT1029" s="8"/>
      <c r="AU1029" s="8"/>
      <c r="AV1029" s="8"/>
      <c r="AW1029" s="8"/>
      <c r="AX1029" s="8"/>
      <c r="AY1029" s="8"/>
      <c r="AZ1029" s="8"/>
      <c r="BA1029" s="8"/>
      <c r="BB1029" s="8"/>
      <c r="BC1029" s="8"/>
      <c r="BD1029" s="8"/>
      <c r="BE1029" s="8"/>
      <c r="BF1029" s="8"/>
      <c r="BG1029" s="8"/>
      <c r="BH1029" s="8"/>
      <c r="BI1029" s="8"/>
      <c r="BJ1029" s="8"/>
      <c r="BK1029" s="8"/>
      <c r="BL1029" s="8"/>
      <c r="BM1029" s="8"/>
      <c r="BN1029" s="8"/>
      <c r="BO1029" s="8"/>
      <c r="BP1029" s="8"/>
      <c r="BQ1029" s="8"/>
      <c r="BR1029" s="8"/>
      <c r="BS1029" s="8"/>
      <c r="BT1029" s="8"/>
      <c r="BU1029" s="8"/>
      <c r="BV1029" s="8"/>
      <c r="BW1029" s="8"/>
      <c r="BX1029" s="8"/>
      <c r="BY1029" s="8"/>
      <c r="BZ1029" s="8"/>
      <c r="CA1029" s="8"/>
      <c r="CB1029" s="8"/>
      <c r="CC1029" s="8"/>
      <c r="CD1029" s="8"/>
      <c r="CE1029" s="8"/>
      <c r="CF1029" s="8"/>
    </row>
    <row r="1030" spans="1:84" ht="15.75" customHeight="1" x14ac:dyDescent="0.25">
      <c r="A1030" s="8"/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8"/>
      <c r="M1030" s="8"/>
      <c r="N1030" s="8"/>
      <c r="O1030" s="8"/>
      <c r="P1030" s="8"/>
      <c r="Q1030" s="8"/>
      <c r="R1030" s="8"/>
      <c r="S1030" s="8"/>
      <c r="T1030" s="8"/>
      <c r="U1030" s="8"/>
      <c r="V1030" s="27"/>
      <c r="W1030" s="27"/>
      <c r="X1030" s="27"/>
      <c r="Y1030" s="27"/>
      <c r="Z1030" s="27"/>
      <c r="AA1030" s="8"/>
      <c r="AB1030" s="8"/>
      <c r="AC1030" s="8"/>
      <c r="AD1030" s="8"/>
      <c r="AE1030" s="8"/>
      <c r="AF1030" s="8"/>
      <c r="AG1030" s="8"/>
      <c r="AH1030" s="8"/>
      <c r="AI1030" s="8"/>
      <c r="AJ1030" s="8"/>
      <c r="AK1030" s="8"/>
      <c r="AL1030" s="8"/>
      <c r="AM1030" s="8"/>
      <c r="AN1030" s="8"/>
      <c r="AO1030" s="8"/>
      <c r="AP1030" s="8"/>
      <c r="AQ1030" s="8"/>
      <c r="AR1030" s="8"/>
      <c r="AS1030" s="8"/>
      <c r="AT1030" s="8"/>
      <c r="AU1030" s="8"/>
      <c r="AV1030" s="8"/>
      <c r="AW1030" s="8"/>
      <c r="AX1030" s="8"/>
      <c r="AY1030" s="8"/>
      <c r="AZ1030" s="8"/>
      <c r="BA1030" s="8"/>
      <c r="BB1030" s="8"/>
      <c r="BC1030" s="8"/>
      <c r="BD1030" s="8"/>
      <c r="BE1030" s="8"/>
      <c r="BF1030" s="8"/>
      <c r="BG1030" s="8"/>
      <c r="BH1030" s="8"/>
      <c r="BI1030" s="8"/>
      <c r="BJ1030" s="8"/>
      <c r="BK1030" s="8"/>
      <c r="BL1030" s="8"/>
      <c r="BM1030" s="8"/>
      <c r="BN1030" s="8"/>
      <c r="BO1030" s="8"/>
      <c r="BP1030" s="8"/>
      <c r="BQ1030" s="8"/>
      <c r="BR1030" s="8"/>
      <c r="BS1030" s="8"/>
      <c r="BT1030" s="8"/>
      <c r="BU1030" s="8"/>
      <c r="BV1030" s="8"/>
      <c r="BW1030" s="8"/>
      <c r="BX1030" s="8"/>
      <c r="BY1030" s="8"/>
      <c r="BZ1030" s="8"/>
      <c r="CA1030" s="8"/>
      <c r="CB1030" s="8"/>
      <c r="CC1030" s="8"/>
      <c r="CD1030" s="8"/>
      <c r="CE1030" s="8"/>
      <c r="CF1030" s="8"/>
    </row>
    <row r="1031" spans="1:84" ht="15.75" customHeight="1" x14ac:dyDescent="0.25">
      <c r="A1031" s="8"/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8"/>
      <c r="M1031" s="8"/>
      <c r="N1031" s="8"/>
      <c r="O1031" s="8"/>
      <c r="P1031" s="8"/>
      <c r="Q1031" s="8"/>
      <c r="R1031" s="8"/>
      <c r="S1031" s="8"/>
      <c r="T1031" s="8"/>
      <c r="U1031" s="8"/>
      <c r="V1031" s="27"/>
      <c r="W1031" s="27"/>
      <c r="X1031" s="27"/>
      <c r="Y1031" s="27"/>
      <c r="Z1031" s="27"/>
      <c r="AA1031" s="8"/>
      <c r="AB1031" s="8"/>
      <c r="AC1031" s="8"/>
      <c r="AD1031" s="8"/>
      <c r="AE1031" s="8"/>
      <c r="AF1031" s="8"/>
      <c r="AG1031" s="8"/>
      <c r="AH1031" s="8"/>
      <c r="AI1031" s="8"/>
      <c r="AJ1031" s="8"/>
      <c r="AK1031" s="8"/>
      <c r="AL1031" s="8"/>
      <c r="AM1031" s="8"/>
      <c r="AN1031" s="8"/>
      <c r="AO1031" s="8"/>
      <c r="AP1031" s="8"/>
      <c r="AQ1031" s="8"/>
      <c r="AR1031" s="8"/>
      <c r="AS1031" s="8"/>
      <c r="AT1031" s="8"/>
      <c r="AU1031" s="8"/>
      <c r="AV1031" s="8"/>
      <c r="AW1031" s="8"/>
      <c r="AX1031" s="8"/>
      <c r="AY1031" s="8"/>
      <c r="AZ1031" s="8"/>
      <c r="BA1031" s="8"/>
      <c r="BB1031" s="8"/>
      <c r="BC1031" s="8"/>
      <c r="BD1031" s="8"/>
      <c r="BE1031" s="8"/>
      <c r="BF1031" s="8"/>
      <c r="BG1031" s="8"/>
      <c r="BH1031" s="8"/>
      <c r="BI1031" s="8"/>
      <c r="BJ1031" s="8"/>
      <c r="BK1031" s="8"/>
      <c r="BL1031" s="8"/>
      <c r="BM1031" s="8"/>
      <c r="BN1031" s="8"/>
      <c r="BO1031" s="8"/>
      <c r="BP1031" s="8"/>
      <c r="BQ1031" s="8"/>
      <c r="BR1031" s="8"/>
      <c r="BS1031" s="8"/>
      <c r="BT1031" s="8"/>
      <c r="BU1031" s="8"/>
      <c r="BV1031" s="8"/>
      <c r="BW1031" s="8"/>
      <c r="BX1031" s="8"/>
      <c r="BY1031" s="8"/>
      <c r="BZ1031" s="8"/>
      <c r="CA1031" s="8"/>
      <c r="CB1031" s="8"/>
      <c r="CC1031" s="8"/>
      <c r="CD1031" s="8"/>
      <c r="CE1031" s="8"/>
      <c r="CF1031" s="8"/>
    </row>
    <row r="1032" spans="1:84" ht="15.75" customHeight="1" x14ac:dyDescent="0.25">
      <c r="A1032" s="8"/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8"/>
      <c r="M1032" s="8"/>
      <c r="N1032" s="8"/>
      <c r="O1032" s="8"/>
      <c r="P1032" s="8"/>
      <c r="Q1032" s="8"/>
      <c r="R1032" s="8"/>
      <c r="S1032" s="8"/>
      <c r="T1032" s="8"/>
      <c r="U1032" s="8"/>
      <c r="V1032" s="27"/>
      <c r="W1032" s="27"/>
      <c r="X1032" s="27"/>
      <c r="Y1032" s="27"/>
      <c r="Z1032" s="27"/>
      <c r="AA1032" s="8"/>
      <c r="AB1032" s="8"/>
      <c r="AC1032" s="8"/>
      <c r="AD1032" s="8"/>
      <c r="AE1032" s="8"/>
      <c r="AF1032" s="8"/>
      <c r="AG1032" s="8"/>
      <c r="AH1032" s="8"/>
      <c r="AI1032" s="8"/>
      <c r="AJ1032" s="8"/>
      <c r="AK1032" s="8"/>
      <c r="AL1032" s="8"/>
      <c r="AM1032" s="8"/>
      <c r="AN1032" s="8"/>
      <c r="AO1032" s="8"/>
      <c r="AP1032" s="8"/>
      <c r="AQ1032" s="8"/>
      <c r="AR1032" s="8"/>
      <c r="AS1032" s="8"/>
      <c r="AT1032" s="8"/>
      <c r="AU1032" s="8"/>
      <c r="AV1032" s="8"/>
      <c r="AW1032" s="8"/>
      <c r="AX1032" s="8"/>
      <c r="AY1032" s="8"/>
      <c r="AZ1032" s="8"/>
      <c r="BA1032" s="8"/>
      <c r="BB1032" s="8"/>
      <c r="BC1032" s="8"/>
      <c r="BD1032" s="8"/>
      <c r="BE1032" s="8"/>
      <c r="BF1032" s="8"/>
      <c r="BG1032" s="8"/>
      <c r="BH1032" s="8"/>
      <c r="BI1032" s="8"/>
      <c r="BJ1032" s="8"/>
      <c r="BK1032" s="8"/>
      <c r="BL1032" s="8"/>
      <c r="BM1032" s="8"/>
      <c r="BN1032" s="8"/>
      <c r="BO1032" s="8"/>
      <c r="BP1032" s="8"/>
      <c r="BQ1032" s="8"/>
      <c r="BR1032" s="8"/>
      <c r="BS1032" s="8"/>
      <c r="BT1032" s="8"/>
      <c r="BU1032" s="8"/>
      <c r="BV1032" s="8"/>
      <c r="BW1032" s="8"/>
      <c r="BX1032" s="8"/>
      <c r="BY1032" s="8"/>
      <c r="BZ1032" s="8"/>
      <c r="CA1032" s="8"/>
      <c r="CB1032" s="8"/>
      <c r="CC1032" s="8"/>
      <c r="CD1032" s="8"/>
      <c r="CE1032" s="8"/>
      <c r="CF1032" s="8"/>
    </row>
    <row r="1033" spans="1:84" ht="15.75" customHeight="1" x14ac:dyDescent="0.25">
      <c r="A1033" s="8"/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8"/>
      <c r="M1033" s="8"/>
      <c r="N1033" s="8"/>
      <c r="O1033" s="8"/>
      <c r="P1033" s="8"/>
      <c r="Q1033" s="8"/>
      <c r="R1033" s="8"/>
      <c r="S1033" s="8"/>
      <c r="T1033" s="8"/>
      <c r="U1033" s="8"/>
      <c r="V1033" s="27"/>
      <c r="W1033" s="27"/>
      <c r="X1033" s="27"/>
      <c r="Y1033" s="27"/>
      <c r="Z1033" s="27"/>
      <c r="AA1033" s="8"/>
      <c r="AB1033" s="8"/>
      <c r="AC1033" s="8"/>
      <c r="AD1033" s="8"/>
      <c r="AE1033" s="8"/>
      <c r="AF1033" s="8"/>
      <c r="AG1033" s="8"/>
      <c r="AH1033" s="8"/>
      <c r="AI1033" s="8"/>
      <c r="AJ1033" s="8"/>
      <c r="AK1033" s="8"/>
      <c r="AL1033" s="8"/>
      <c r="AM1033" s="8"/>
      <c r="AN1033" s="8"/>
      <c r="AO1033" s="8"/>
      <c r="AP1033" s="8"/>
      <c r="AQ1033" s="8"/>
      <c r="AR1033" s="8"/>
      <c r="AS1033" s="8"/>
      <c r="AT1033" s="8"/>
      <c r="AU1033" s="8"/>
      <c r="AV1033" s="8"/>
      <c r="AW1033" s="8"/>
      <c r="AX1033" s="8"/>
      <c r="AY1033" s="8"/>
      <c r="AZ1033" s="8"/>
      <c r="BA1033" s="8"/>
      <c r="BB1033" s="8"/>
      <c r="BC1033" s="8"/>
      <c r="BD1033" s="8"/>
      <c r="BE1033" s="8"/>
      <c r="BF1033" s="8"/>
      <c r="BG1033" s="8"/>
      <c r="BH1033" s="8"/>
      <c r="BI1033" s="8"/>
      <c r="BJ1033" s="8"/>
      <c r="BK1033" s="8"/>
      <c r="BL1033" s="8"/>
      <c r="BM1033" s="8"/>
      <c r="BN1033" s="8"/>
      <c r="BO1033" s="8"/>
      <c r="BP1033" s="8"/>
      <c r="BQ1033" s="8"/>
      <c r="BR1033" s="8"/>
      <c r="BS1033" s="8"/>
      <c r="BT1033" s="8"/>
      <c r="BU1033" s="8"/>
      <c r="BV1033" s="8"/>
      <c r="BW1033" s="8"/>
      <c r="BX1033" s="8"/>
      <c r="BY1033" s="8"/>
      <c r="BZ1033" s="8"/>
      <c r="CA1033" s="8"/>
      <c r="CB1033" s="8"/>
      <c r="CC1033" s="8"/>
      <c r="CD1033" s="8"/>
      <c r="CE1033" s="8"/>
      <c r="CF1033" s="8"/>
    </row>
    <row r="1034" spans="1:84" ht="15.75" customHeight="1" x14ac:dyDescent="0.25">
      <c r="A1034" s="8"/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8"/>
      <c r="M1034" s="8"/>
      <c r="N1034" s="8"/>
      <c r="O1034" s="8"/>
      <c r="P1034" s="8"/>
      <c r="Q1034" s="8"/>
      <c r="R1034" s="8"/>
      <c r="S1034" s="8"/>
      <c r="T1034" s="8"/>
      <c r="U1034" s="8"/>
      <c r="V1034" s="27"/>
      <c r="W1034" s="27"/>
      <c r="X1034" s="27"/>
      <c r="Y1034" s="27"/>
      <c r="Z1034" s="27"/>
      <c r="AA1034" s="8"/>
      <c r="AB1034" s="8"/>
      <c r="AC1034" s="8"/>
      <c r="AD1034" s="8"/>
      <c r="AE1034" s="8"/>
      <c r="AF1034" s="8"/>
      <c r="AG1034" s="8"/>
      <c r="AH1034" s="8"/>
      <c r="AI1034" s="8"/>
      <c r="AJ1034" s="8"/>
      <c r="AK1034" s="8"/>
      <c r="AL1034" s="8"/>
      <c r="AM1034" s="8"/>
      <c r="AN1034" s="8"/>
      <c r="AO1034" s="8"/>
      <c r="AP1034" s="8"/>
      <c r="AQ1034" s="8"/>
      <c r="AR1034" s="8"/>
      <c r="AS1034" s="8"/>
      <c r="AT1034" s="8"/>
      <c r="AU1034" s="8"/>
      <c r="AV1034" s="8"/>
      <c r="AW1034" s="8"/>
      <c r="AX1034" s="8"/>
      <c r="AY1034" s="8"/>
      <c r="AZ1034" s="8"/>
      <c r="BA1034" s="8"/>
      <c r="BB1034" s="8"/>
      <c r="BC1034" s="8"/>
      <c r="BD1034" s="8"/>
      <c r="BE1034" s="8"/>
      <c r="BF1034" s="8"/>
      <c r="BG1034" s="8"/>
      <c r="BH1034" s="8"/>
      <c r="BI1034" s="8"/>
      <c r="BJ1034" s="8"/>
      <c r="BK1034" s="8"/>
      <c r="BL1034" s="8"/>
      <c r="BM1034" s="8"/>
      <c r="BN1034" s="8"/>
      <c r="BO1034" s="8"/>
      <c r="BP1034" s="8"/>
      <c r="BQ1034" s="8"/>
      <c r="BR1034" s="8"/>
      <c r="BS1034" s="8"/>
      <c r="BT1034" s="8"/>
      <c r="BU1034" s="8"/>
      <c r="BV1034" s="8"/>
      <c r="BW1034" s="8"/>
      <c r="BX1034" s="8"/>
      <c r="BY1034" s="8"/>
      <c r="BZ1034" s="8"/>
      <c r="CA1034" s="8"/>
      <c r="CB1034" s="8"/>
      <c r="CC1034" s="8"/>
      <c r="CD1034" s="8"/>
      <c r="CE1034" s="8"/>
      <c r="CF1034" s="8"/>
    </row>
    <row r="1035" spans="1:84" ht="15.75" customHeight="1" x14ac:dyDescent="0.25">
      <c r="A1035" s="8"/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  <c r="M1035" s="8"/>
      <c r="N1035" s="8"/>
      <c r="O1035" s="8"/>
      <c r="P1035" s="8"/>
      <c r="Q1035" s="8"/>
      <c r="R1035" s="8"/>
      <c r="S1035" s="8"/>
      <c r="T1035" s="8"/>
      <c r="U1035" s="8"/>
      <c r="V1035" s="27"/>
      <c r="W1035" s="27"/>
      <c r="X1035" s="27"/>
      <c r="Y1035" s="27"/>
      <c r="Z1035" s="27"/>
      <c r="AA1035" s="8"/>
      <c r="AB1035" s="8"/>
      <c r="AC1035" s="8"/>
      <c r="AD1035" s="8"/>
      <c r="AE1035" s="8"/>
      <c r="AF1035" s="8"/>
      <c r="AG1035" s="8"/>
      <c r="AH1035" s="8"/>
      <c r="AI1035" s="8"/>
      <c r="AJ1035" s="8"/>
      <c r="AK1035" s="8"/>
      <c r="AL1035" s="8"/>
      <c r="AM1035" s="8"/>
      <c r="AN1035" s="8"/>
      <c r="AO1035" s="8"/>
      <c r="AP1035" s="8"/>
      <c r="AQ1035" s="8"/>
      <c r="AR1035" s="8"/>
      <c r="AS1035" s="8"/>
      <c r="AT1035" s="8"/>
      <c r="AU1035" s="8"/>
      <c r="AV1035" s="8"/>
      <c r="AW1035" s="8"/>
      <c r="AX1035" s="8"/>
      <c r="AY1035" s="8"/>
      <c r="AZ1035" s="8"/>
      <c r="BA1035" s="8"/>
      <c r="BB1035" s="8"/>
      <c r="BC1035" s="8"/>
      <c r="BD1035" s="8"/>
      <c r="BE1035" s="8"/>
      <c r="BF1035" s="8"/>
      <c r="BG1035" s="8"/>
      <c r="BH1035" s="8"/>
      <c r="BI1035" s="8"/>
      <c r="BJ1035" s="8"/>
      <c r="BK1035" s="8"/>
      <c r="BL1035" s="8"/>
      <c r="BM1035" s="8"/>
      <c r="BN1035" s="8"/>
      <c r="BO1035" s="8"/>
      <c r="BP1035" s="8"/>
      <c r="BQ1035" s="8"/>
      <c r="BR1035" s="8"/>
      <c r="BS1035" s="8"/>
      <c r="BT1035" s="8"/>
      <c r="BU1035" s="8"/>
      <c r="BV1035" s="8"/>
      <c r="BW1035" s="8"/>
      <c r="BX1035" s="8"/>
      <c r="BY1035" s="8"/>
      <c r="BZ1035" s="8"/>
      <c r="CA1035" s="8"/>
      <c r="CB1035" s="8"/>
      <c r="CC1035" s="8"/>
      <c r="CD1035" s="8"/>
      <c r="CE1035" s="8"/>
      <c r="CF1035" s="8"/>
    </row>
    <row r="1036" spans="1:84" ht="15.75" customHeight="1" x14ac:dyDescent="0.25">
      <c r="A1036" s="8"/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8"/>
      <c r="M1036" s="8"/>
      <c r="N1036" s="8"/>
      <c r="O1036" s="8"/>
      <c r="P1036" s="8"/>
      <c r="Q1036" s="8"/>
      <c r="R1036" s="8"/>
      <c r="S1036" s="8"/>
      <c r="T1036" s="8"/>
      <c r="U1036" s="8"/>
      <c r="V1036" s="27"/>
      <c r="W1036" s="27"/>
      <c r="X1036" s="27"/>
      <c r="Y1036" s="27"/>
      <c r="Z1036" s="27"/>
      <c r="AA1036" s="8"/>
      <c r="AB1036" s="8"/>
      <c r="AC1036" s="8"/>
      <c r="AD1036" s="8"/>
      <c r="AE1036" s="8"/>
      <c r="AF1036" s="8"/>
      <c r="AG1036" s="8"/>
      <c r="AH1036" s="8"/>
      <c r="AI1036" s="8"/>
      <c r="AJ1036" s="8"/>
      <c r="AK1036" s="8"/>
      <c r="AL1036" s="8"/>
      <c r="AM1036" s="8"/>
      <c r="AN1036" s="8"/>
      <c r="AO1036" s="8"/>
      <c r="AP1036" s="8"/>
      <c r="AQ1036" s="8"/>
      <c r="AR1036" s="8"/>
      <c r="AS1036" s="8"/>
      <c r="AT1036" s="8"/>
      <c r="AU1036" s="8"/>
      <c r="AV1036" s="8"/>
      <c r="AW1036" s="8"/>
      <c r="AX1036" s="8"/>
      <c r="AY1036" s="8"/>
      <c r="AZ1036" s="8"/>
      <c r="BA1036" s="8"/>
      <c r="BB1036" s="8"/>
      <c r="BC1036" s="8"/>
      <c r="BD1036" s="8"/>
      <c r="BE1036" s="8"/>
      <c r="BF1036" s="8"/>
      <c r="BG1036" s="8"/>
      <c r="BH1036" s="8"/>
      <c r="BI1036" s="8"/>
      <c r="BJ1036" s="8"/>
      <c r="BK1036" s="8"/>
      <c r="BL1036" s="8"/>
      <c r="BM1036" s="8"/>
      <c r="BN1036" s="8"/>
      <c r="BO1036" s="8"/>
      <c r="BP1036" s="8"/>
      <c r="BQ1036" s="8"/>
      <c r="BR1036" s="8"/>
      <c r="BS1036" s="8"/>
      <c r="BT1036" s="8"/>
      <c r="BU1036" s="8"/>
      <c r="BV1036" s="8"/>
      <c r="BW1036" s="8"/>
      <c r="BX1036" s="8"/>
      <c r="BY1036" s="8"/>
      <c r="BZ1036" s="8"/>
      <c r="CA1036" s="8"/>
      <c r="CB1036" s="8"/>
      <c r="CC1036" s="8"/>
      <c r="CD1036" s="8"/>
      <c r="CE1036" s="8"/>
      <c r="CF1036" s="8"/>
    </row>
    <row r="1037" spans="1:84" ht="15.75" customHeight="1" x14ac:dyDescent="0.25">
      <c r="A1037" s="8"/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8"/>
      <c r="M1037" s="8"/>
      <c r="N1037" s="8"/>
      <c r="O1037" s="8"/>
      <c r="P1037" s="8"/>
      <c r="Q1037" s="8"/>
      <c r="R1037" s="8"/>
      <c r="S1037" s="8"/>
      <c r="T1037" s="8"/>
      <c r="U1037" s="8"/>
      <c r="V1037" s="27"/>
      <c r="W1037" s="27"/>
      <c r="X1037" s="27"/>
      <c r="Y1037" s="27"/>
      <c r="Z1037" s="27"/>
      <c r="AA1037" s="8"/>
      <c r="AB1037" s="8"/>
      <c r="AC1037" s="8"/>
      <c r="AD1037" s="8"/>
      <c r="AE1037" s="8"/>
      <c r="AF1037" s="8"/>
      <c r="AG1037" s="8"/>
      <c r="AH1037" s="8"/>
      <c r="AI1037" s="8"/>
      <c r="AJ1037" s="8"/>
      <c r="AK1037" s="8"/>
      <c r="AL1037" s="8"/>
      <c r="AM1037" s="8"/>
      <c r="AN1037" s="8"/>
      <c r="AO1037" s="8"/>
      <c r="AP1037" s="8"/>
      <c r="AQ1037" s="8"/>
      <c r="AR1037" s="8"/>
      <c r="AS1037" s="8"/>
      <c r="AT1037" s="8"/>
      <c r="AU1037" s="8"/>
      <c r="AV1037" s="8"/>
      <c r="AW1037" s="8"/>
      <c r="AX1037" s="8"/>
      <c r="AY1037" s="8"/>
      <c r="AZ1037" s="8"/>
      <c r="BA1037" s="8"/>
      <c r="BB1037" s="8"/>
      <c r="BC1037" s="8"/>
      <c r="BD1037" s="8"/>
      <c r="BE1037" s="8"/>
      <c r="BF1037" s="8"/>
      <c r="BG1037" s="8"/>
      <c r="BH1037" s="8"/>
      <c r="BI1037" s="8"/>
      <c r="BJ1037" s="8"/>
      <c r="BK1037" s="8"/>
      <c r="BL1037" s="8"/>
      <c r="BM1037" s="8"/>
      <c r="BN1037" s="8"/>
      <c r="BO1037" s="8"/>
      <c r="BP1037" s="8"/>
      <c r="BQ1037" s="8"/>
      <c r="BR1037" s="8"/>
      <c r="BS1037" s="8"/>
      <c r="BT1037" s="8"/>
      <c r="BU1037" s="8"/>
      <c r="BV1037" s="8"/>
      <c r="BW1037" s="8"/>
      <c r="BX1037" s="8"/>
      <c r="BY1037" s="8"/>
      <c r="BZ1037" s="8"/>
      <c r="CA1037" s="8"/>
      <c r="CB1037" s="8"/>
      <c r="CC1037" s="8"/>
      <c r="CD1037" s="8"/>
      <c r="CE1037" s="8"/>
      <c r="CF1037" s="8"/>
    </row>
    <row r="1038" spans="1:84" ht="15.75" customHeight="1" x14ac:dyDescent="0.25">
      <c r="A1038" s="8"/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8"/>
      <c r="M1038" s="8"/>
      <c r="N1038" s="8"/>
      <c r="O1038" s="8"/>
      <c r="P1038" s="8"/>
      <c r="Q1038" s="8"/>
      <c r="R1038" s="8"/>
      <c r="S1038" s="8"/>
      <c r="T1038" s="8"/>
      <c r="U1038" s="8"/>
      <c r="V1038" s="27"/>
      <c r="W1038" s="27"/>
      <c r="X1038" s="27"/>
      <c r="Y1038" s="27"/>
      <c r="Z1038" s="27"/>
      <c r="AA1038" s="8"/>
      <c r="AB1038" s="8"/>
      <c r="AC1038" s="8"/>
      <c r="AD1038" s="8"/>
      <c r="AE1038" s="8"/>
      <c r="AF1038" s="8"/>
      <c r="AG1038" s="8"/>
      <c r="AH1038" s="8"/>
      <c r="AI1038" s="8"/>
      <c r="AJ1038" s="8"/>
      <c r="AK1038" s="8"/>
      <c r="AL1038" s="8"/>
      <c r="AM1038" s="8"/>
      <c r="AN1038" s="8"/>
      <c r="AO1038" s="8"/>
      <c r="AP1038" s="8"/>
      <c r="AQ1038" s="8"/>
      <c r="AR1038" s="8"/>
      <c r="AS1038" s="8"/>
      <c r="AT1038" s="8"/>
      <c r="AU1038" s="8"/>
      <c r="AV1038" s="8"/>
      <c r="AW1038" s="8"/>
      <c r="AX1038" s="8"/>
      <c r="AY1038" s="8"/>
      <c r="AZ1038" s="8"/>
      <c r="BA1038" s="8"/>
      <c r="BB1038" s="8"/>
      <c r="BC1038" s="8"/>
      <c r="BD1038" s="8"/>
      <c r="BE1038" s="8"/>
      <c r="BF1038" s="8"/>
      <c r="BG1038" s="8"/>
      <c r="BH1038" s="8"/>
      <c r="BI1038" s="8"/>
      <c r="BJ1038" s="8"/>
      <c r="BK1038" s="8"/>
      <c r="BL1038" s="8"/>
      <c r="BM1038" s="8"/>
      <c r="BN1038" s="8"/>
      <c r="BO1038" s="8"/>
      <c r="BP1038" s="8"/>
      <c r="BQ1038" s="8"/>
      <c r="BR1038" s="8"/>
      <c r="BS1038" s="8"/>
      <c r="BT1038" s="8"/>
      <c r="BU1038" s="8"/>
      <c r="BV1038" s="8"/>
      <c r="BW1038" s="8"/>
      <c r="BX1038" s="8"/>
      <c r="BY1038" s="8"/>
      <c r="BZ1038" s="8"/>
      <c r="CA1038" s="8"/>
      <c r="CB1038" s="8"/>
      <c r="CC1038" s="8"/>
      <c r="CD1038" s="8"/>
      <c r="CE1038" s="8"/>
      <c r="CF1038" s="8"/>
    </row>
    <row r="1039" spans="1:84" ht="15.75" customHeight="1" x14ac:dyDescent="0.25">
      <c r="A1039" s="8"/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8"/>
      <c r="M1039" s="8"/>
      <c r="N1039" s="8"/>
      <c r="O1039" s="8"/>
      <c r="P1039" s="8"/>
      <c r="Q1039" s="8"/>
      <c r="R1039" s="8"/>
      <c r="S1039" s="8"/>
      <c r="T1039" s="8"/>
      <c r="U1039" s="8"/>
      <c r="V1039" s="27"/>
      <c r="W1039" s="27"/>
      <c r="X1039" s="27"/>
      <c r="Y1039" s="27"/>
      <c r="Z1039" s="27"/>
      <c r="AA1039" s="8"/>
      <c r="AB1039" s="8"/>
      <c r="AC1039" s="8"/>
      <c r="AD1039" s="8"/>
      <c r="AE1039" s="8"/>
      <c r="AF1039" s="8"/>
      <c r="AG1039" s="8"/>
      <c r="AH1039" s="8"/>
      <c r="AI1039" s="8"/>
      <c r="AJ1039" s="8"/>
      <c r="AK1039" s="8"/>
      <c r="AL1039" s="8"/>
      <c r="AM1039" s="8"/>
      <c r="AN1039" s="8"/>
      <c r="AO1039" s="8"/>
      <c r="AP1039" s="8"/>
      <c r="AQ1039" s="8"/>
      <c r="AR1039" s="8"/>
      <c r="AS1039" s="8"/>
      <c r="AT1039" s="8"/>
      <c r="AU1039" s="8"/>
      <c r="AV1039" s="8"/>
      <c r="AW1039" s="8"/>
      <c r="AX1039" s="8"/>
      <c r="AY1039" s="8"/>
      <c r="AZ1039" s="8"/>
      <c r="BA1039" s="8"/>
      <c r="BB1039" s="8"/>
      <c r="BC1039" s="8"/>
      <c r="BD1039" s="8"/>
      <c r="BE1039" s="8"/>
      <c r="BF1039" s="8"/>
      <c r="BG1039" s="8"/>
      <c r="BH1039" s="8"/>
      <c r="BI1039" s="8"/>
      <c r="BJ1039" s="8"/>
      <c r="BK1039" s="8"/>
      <c r="BL1039" s="8"/>
      <c r="BM1039" s="8"/>
      <c r="BN1039" s="8"/>
      <c r="BO1039" s="8"/>
      <c r="BP1039" s="8"/>
      <c r="BQ1039" s="8"/>
      <c r="BR1039" s="8"/>
      <c r="BS1039" s="8"/>
      <c r="BT1039" s="8"/>
      <c r="BU1039" s="8"/>
      <c r="BV1039" s="8"/>
      <c r="BW1039" s="8"/>
      <c r="BX1039" s="8"/>
      <c r="BY1039" s="8"/>
      <c r="BZ1039" s="8"/>
      <c r="CA1039" s="8"/>
      <c r="CB1039" s="8"/>
      <c r="CC1039" s="8"/>
      <c r="CD1039" s="8"/>
      <c r="CE1039" s="8"/>
      <c r="CF1039" s="8"/>
    </row>
    <row r="1040" spans="1:84" ht="15.75" customHeight="1" x14ac:dyDescent="0.25">
      <c r="A1040" s="8"/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8"/>
      <c r="M1040" s="8"/>
      <c r="N1040" s="8"/>
      <c r="O1040" s="8"/>
      <c r="P1040" s="8"/>
      <c r="Q1040" s="8"/>
      <c r="R1040" s="8"/>
      <c r="S1040" s="8"/>
      <c r="T1040" s="8"/>
      <c r="U1040" s="8"/>
      <c r="V1040" s="27"/>
      <c r="W1040" s="27"/>
      <c r="X1040" s="27"/>
      <c r="Y1040" s="27"/>
      <c r="Z1040" s="27"/>
      <c r="AA1040" s="8"/>
      <c r="AB1040" s="8"/>
      <c r="AC1040" s="8"/>
      <c r="AD1040" s="8"/>
      <c r="AE1040" s="8"/>
      <c r="AF1040" s="8"/>
      <c r="AG1040" s="8"/>
      <c r="AH1040" s="8"/>
      <c r="AI1040" s="8"/>
      <c r="AJ1040" s="8"/>
      <c r="AK1040" s="8"/>
      <c r="AL1040" s="8"/>
      <c r="AM1040" s="8"/>
      <c r="AN1040" s="8"/>
      <c r="AO1040" s="8"/>
      <c r="AP1040" s="8"/>
      <c r="AQ1040" s="8"/>
      <c r="AR1040" s="8"/>
      <c r="AS1040" s="8"/>
      <c r="AT1040" s="8"/>
      <c r="AU1040" s="8"/>
      <c r="AV1040" s="8"/>
      <c r="AW1040" s="8"/>
      <c r="AX1040" s="8"/>
      <c r="AY1040" s="8"/>
      <c r="AZ1040" s="8"/>
      <c r="BA1040" s="8"/>
      <c r="BB1040" s="8"/>
      <c r="BC1040" s="8"/>
      <c r="BD1040" s="8"/>
      <c r="BE1040" s="8"/>
      <c r="BF1040" s="8"/>
      <c r="BG1040" s="8"/>
      <c r="BH1040" s="8"/>
      <c r="BI1040" s="8"/>
      <c r="BJ1040" s="8"/>
      <c r="BK1040" s="8"/>
      <c r="BL1040" s="8"/>
      <c r="BM1040" s="8"/>
      <c r="BN1040" s="8"/>
      <c r="BO1040" s="8"/>
      <c r="BP1040" s="8"/>
      <c r="BQ1040" s="8"/>
      <c r="BR1040" s="8"/>
      <c r="BS1040" s="8"/>
      <c r="BT1040" s="8"/>
      <c r="BU1040" s="8"/>
      <c r="BV1040" s="8"/>
      <c r="BW1040" s="8"/>
      <c r="BX1040" s="8"/>
      <c r="BY1040" s="8"/>
      <c r="BZ1040" s="8"/>
      <c r="CA1040" s="8"/>
      <c r="CB1040" s="8"/>
      <c r="CC1040" s="8"/>
      <c r="CD1040" s="8"/>
      <c r="CE1040" s="8"/>
      <c r="CF1040" s="8"/>
    </row>
  </sheetData>
  <sheetProtection algorithmName="SHA-512" hashValue="SAvD2SLvY4uX8TotNJAe0iQrC2jpMPpuVkSWems5f9HWbPu8Iaj0tvOlo9Agx4ePxVGiaoIte35fzypdt2nyNA==" saltValue="wDdLpbw1DUIB4JOyH1L5lQ==" spinCount="100000" sheet="1" objects="1" scenarios="1" formatCells="0" formatColumns="0" autoFilter="0"/>
  <protectedRanges>
    <protectedRange sqref="B16:I73 A16:A113 A14:I15" name="Range18"/>
    <protectedRange sqref="L11:S13" name="Range10"/>
    <protectedRange sqref="B14:I73" name="Range1"/>
    <protectedRange sqref="D11:I13" name="Range2"/>
    <protectedRange sqref="L11:S73" name="Range3"/>
    <protectedRange sqref="V11:AA73" name="Range4"/>
    <protectedRange sqref="AD12:AD73" name="Range5"/>
    <protectedRange sqref="AJ11:AO73" name="Range6"/>
    <protectedRange sqref="AR11:AY73" name="Range7"/>
    <protectedRange sqref="BB11:BG73" name="Range8"/>
    <protectedRange sqref="BJ12:BJ73" name="Range9"/>
    <protectedRange sqref="L11:S13" name="Range11"/>
    <protectedRange sqref="B74:I113" name="Range18_1"/>
    <protectedRange sqref="B74:I113" name="Range1_1"/>
    <protectedRange sqref="L74:S113" name="Range3_1"/>
    <protectedRange sqref="V74:AA113" name="Range4_1"/>
    <protectedRange sqref="AD74:AD113" name="Range5_1"/>
    <protectedRange sqref="AJ74:AO113" name="Range6_1"/>
    <protectedRange sqref="AR74:AY113" name="Range7_1"/>
    <protectedRange sqref="BB74:BG113" name="Range8_1"/>
    <protectedRange sqref="BJ74:BJ113" name="Range9_1"/>
    <protectedRange sqref="I2:L3" name="Range16_1"/>
    <protectedRange sqref="O2" name="Range15_1"/>
    <protectedRange sqref="I6" name="Range14_1"/>
    <protectedRange sqref="O2" name="Range13_1"/>
    <protectedRange sqref="I2:Q4" name="Range12_1"/>
    <protectedRange sqref="I6:Q6" name="Range17_1"/>
  </protectedRanges>
  <mergeCells count="139">
    <mergeCell ref="AJ5:AO5"/>
    <mergeCell ref="AP5:AX5"/>
    <mergeCell ref="BC5:BK6"/>
    <mergeCell ref="AJ6:AO6"/>
    <mergeCell ref="AP6:AR6"/>
    <mergeCell ref="AS6:AU6"/>
    <mergeCell ref="AV6:AX6"/>
    <mergeCell ref="AR8:BA9"/>
    <mergeCell ref="AW117:BB117"/>
    <mergeCell ref="AL115:AQ115"/>
    <mergeCell ref="AW115:BB115"/>
    <mergeCell ref="BG115:BL115"/>
    <mergeCell ref="AL116:AQ116"/>
    <mergeCell ref="AW116:BB116"/>
    <mergeCell ref="BG116:BL116"/>
    <mergeCell ref="AL117:AQ117"/>
    <mergeCell ref="BG117:BL117"/>
    <mergeCell ref="D2:H3"/>
    <mergeCell ref="I2:L3"/>
    <mergeCell ref="M2:N3"/>
    <mergeCell ref="O2:Q3"/>
    <mergeCell ref="V2:AD2"/>
    <mergeCell ref="AJ2:AO3"/>
    <mergeCell ref="AP2:AS3"/>
    <mergeCell ref="AT2:AU3"/>
    <mergeCell ref="BI4:BK4"/>
    <mergeCell ref="K122:M122"/>
    <mergeCell ref="N122:O122"/>
    <mergeCell ref="D8:K9"/>
    <mergeCell ref="D10:I10"/>
    <mergeCell ref="AJ8:AQ9"/>
    <mergeCell ref="AJ10:AO10"/>
    <mergeCell ref="L8:U9"/>
    <mergeCell ref="L10:S10"/>
    <mergeCell ref="F119:K119"/>
    <mergeCell ref="Q119:V119"/>
    <mergeCell ref="AA119:AF119"/>
    <mergeCell ref="F118:K118"/>
    <mergeCell ref="Q118:V118"/>
    <mergeCell ref="AA118:AF118"/>
    <mergeCell ref="F117:K117"/>
    <mergeCell ref="Q117:V117"/>
    <mergeCell ref="AA117:AF117"/>
    <mergeCell ref="AD10:AD11"/>
    <mergeCell ref="AE10:AE13"/>
    <mergeCell ref="A117:C118"/>
    <mergeCell ref="BX29:CA29"/>
    <mergeCell ref="BX30:CA30"/>
    <mergeCell ref="BX31:CA31"/>
    <mergeCell ref="BX32:CA32"/>
    <mergeCell ref="A115:C116"/>
    <mergeCell ref="BT115:BV115"/>
    <mergeCell ref="BW22:CB22"/>
    <mergeCell ref="BX24:CA24"/>
    <mergeCell ref="BX25:CA25"/>
    <mergeCell ref="BX26:CA26"/>
    <mergeCell ref="BX27:CA27"/>
    <mergeCell ref="BX28:CA28"/>
    <mergeCell ref="AR10:AY10"/>
    <mergeCell ref="BP115:BR115"/>
    <mergeCell ref="BX115:CA115"/>
    <mergeCell ref="BP116:BR116"/>
    <mergeCell ref="BT116:BV116"/>
    <mergeCell ref="BX116:CA116"/>
    <mergeCell ref="BP117:BR117"/>
    <mergeCell ref="BT117:BV117"/>
    <mergeCell ref="BX117:CA117"/>
    <mergeCell ref="BW5:CA6"/>
    <mergeCell ref="D6:H6"/>
    <mergeCell ref="I6:K6"/>
    <mergeCell ref="L6:N6"/>
    <mergeCell ref="O6:Q6"/>
    <mergeCell ref="BP9:BP13"/>
    <mergeCell ref="BQ9:BQ13"/>
    <mergeCell ref="BR9:BR13"/>
    <mergeCell ref="BS9:BS13"/>
    <mergeCell ref="BT9:BT13"/>
    <mergeCell ref="J10:J13"/>
    <mergeCell ref="K10:K13"/>
    <mergeCell ref="T10:T13"/>
    <mergeCell ref="BJ8:BL9"/>
    <mergeCell ref="BM8:BM9"/>
    <mergeCell ref="AH9:AH13"/>
    <mergeCell ref="AI9:AI13"/>
    <mergeCell ref="BN9:BN13"/>
    <mergeCell ref="BO9:BO13"/>
    <mergeCell ref="AZ10:AZ13"/>
    <mergeCell ref="BA10:BA13"/>
    <mergeCell ref="BB10:BG10"/>
    <mergeCell ref="BH10:BH13"/>
    <mergeCell ref="BI10:BI13"/>
    <mergeCell ref="BC4:BE4"/>
    <mergeCell ref="BF4:BH4"/>
    <mergeCell ref="BP6:BQ6"/>
    <mergeCell ref="A8:C10"/>
    <mergeCell ref="V8:AC9"/>
    <mergeCell ref="AD8:AF9"/>
    <mergeCell ref="AG8:AG9"/>
    <mergeCell ref="BB8:BI9"/>
    <mergeCell ref="BR5:BT5"/>
    <mergeCell ref="BJ10:BJ11"/>
    <mergeCell ref="BK10:BK13"/>
    <mergeCell ref="BL10:BL13"/>
    <mergeCell ref="BM10:BM13"/>
    <mergeCell ref="A11:A13"/>
    <mergeCell ref="B11:B13"/>
    <mergeCell ref="C11:C13"/>
    <mergeCell ref="AF10:AF13"/>
    <mergeCell ref="AG10:AG13"/>
    <mergeCell ref="AP10:AP13"/>
    <mergeCell ref="AQ10:AQ13"/>
    <mergeCell ref="U10:U13"/>
    <mergeCell ref="V10:AA10"/>
    <mergeCell ref="AB10:AB13"/>
    <mergeCell ref="AC10:AC13"/>
    <mergeCell ref="BR2:BR3"/>
    <mergeCell ref="BS2:BS3"/>
    <mergeCell ref="BT2:BT3"/>
    <mergeCell ref="BW2:CA2"/>
    <mergeCell ref="C4:C7"/>
    <mergeCell ref="D4:H4"/>
    <mergeCell ref="I4:Q4"/>
    <mergeCell ref="V4:X4"/>
    <mergeCell ref="Y4:AA4"/>
    <mergeCell ref="AB4:AD4"/>
    <mergeCell ref="BP2:BQ3"/>
    <mergeCell ref="AV2:AX3"/>
    <mergeCell ref="BC2:BK2"/>
    <mergeCell ref="C2:C3"/>
    <mergeCell ref="BR4:BT4"/>
    <mergeCell ref="BX4:BY4"/>
    <mergeCell ref="BZ4:CA4"/>
    <mergeCell ref="D5:H5"/>
    <mergeCell ref="I5:Q5"/>
    <mergeCell ref="V5:AD6"/>
    <mergeCell ref="BP5:BQ5"/>
    <mergeCell ref="BP4:BQ4"/>
    <mergeCell ref="AJ4:AO4"/>
    <mergeCell ref="AP4:AX4"/>
  </mergeCells>
  <conditionalFormatting sqref="D14:I14 L14:S113 AR14:AY113">
    <cfRule type="cellIs" dxfId="71" priority="109" operator="greaterThan">
      <formula>$D$13</formula>
    </cfRule>
  </conditionalFormatting>
  <conditionalFormatting sqref="V14:AA14">
    <cfRule type="cellIs" dxfId="70" priority="107" operator="greaterThan">
      <formula>$D$13</formula>
    </cfRule>
  </conditionalFormatting>
  <conditionalFormatting sqref="AD14:AD73">
    <cfRule type="cellIs" dxfId="69" priority="106" operator="greaterThan">
      <formula>$D$13</formula>
    </cfRule>
  </conditionalFormatting>
  <conditionalFormatting sqref="D14:I113 AJ14:AO113 L14:S113 AR14:AY113">
    <cfRule type="cellIs" dxfId="68" priority="104" operator="greaterThan">
      <formula>D$13</formula>
    </cfRule>
    <cfRule type="cellIs" dxfId="67" priority="105" operator="greaterThan">
      <formula>D$13</formula>
    </cfRule>
  </conditionalFormatting>
  <conditionalFormatting sqref="V14:AA14">
    <cfRule type="cellIs" dxfId="66" priority="100" operator="greaterThan">
      <formula>$D$13</formula>
    </cfRule>
  </conditionalFormatting>
  <conditionalFormatting sqref="V14:AA14">
    <cfRule type="cellIs" dxfId="65" priority="99" operator="greaterThan">
      <formula>$D$13</formula>
    </cfRule>
  </conditionalFormatting>
  <conditionalFormatting sqref="V14:AA14">
    <cfRule type="cellIs" dxfId="64" priority="97" operator="greaterThan">
      <formula>V$13</formula>
    </cfRule>
    <cfRule type="cellIs" dxfId="63" priority="98" operator="greaterThan">
      <formula>V$13</formula>
    </cfRule>
  </conditionalFormatting>
  <conditionalFormatting sqref="AD14:AD73">
    <cfRule type="cellIs" dxfId="62" priority="96" operator="greaterThan">
      <formula>$D$13</formula>
    </cfRule>
  </conditionalFormatting>
  <conditionalFormatting sqref="AD14:AD73">
    <cfRule type="cellIs" dxfId="61" priority="95" operator="greaterThan">
      <formula>$D$13</formula>
    </cfRule>
  </conditionalFormatting>
  <conditionalFormatting sqref="AD14:AD73">
    <cfRule type="cellIs" dxfId="60" priority="93" operator="greaterThan">
      <formula>AD$13</formula>
    </cfRule>
    <cfRule type="cellIs" dxfId="59" priority="94" operator="greaterThan">
      <formula>AD$13</formula>
    </cfRule>
  </conditionalFormatting>
  <conditionalFormatting sqref="AJ14:AO14">
    <cfRule type="cellIs" dxfId="58" priority="92" operator="greaterThan">
      <formula>$D$13</formula>
    </cfRule>
  </conditionalFormatting>
  <conditionalFormatting sqref="AJ14:AO14">
    <cfRule type="cellIs" dxfId="57" priority="91" operator="greaterThan">
      <formula>$D$13</formula>
    </cfRule>
  </conditionalFormatting>
  <conditionalFormatting sqref="AJ14:AO14">
    <cfRule type="cellIs" dxfId="56" priority="90" operator="greaterThan">
      <formula>$D$13</formula>
    </cfRule>
  </conditionalFormatting>
  <conditionalFormatting sqref="BB14:BG14">
    <cfRule type="cellIs" dxfId="55" priority="82" operator="greaterThan">
      <formula>$D$13</formula>
    </cfRule>
  </conditionalFormatting>
  <conditionalFormatting sqref="BB14:BG14">
    <cfRule type="cellIs" dxfId="54" priority="81" operator="greaterThan">
      <formula>$D$13</formula>
    </cfRule>
  </conditionalFormatting>
  <conditionalFormatting sqref="BB14:BG14">
    <cfRule type="cellIs" dxfId="53" priority="80" operator="greaterThan">
      <formula>$D$13</formula>
    </cfRule>
  </conditionalFormatting>
  <conditionalFormatting sqref="BB14:BG14">
    <cfRule type="cellIs" dxfId="52" priority="78" operator="greaterThan">
      <formula>BB$13</formula>
    </cfRule>
    <cfRule type="cellIs" dxfId="51" priority="79" operator="greaterThan">
      <formula>BB$13</formula>
    </cfRule>
  </conditionalFormatting>
  <conditionalFormatting sqref="BJ14:BJ73">
    <cfRule type="cellIs" dxfId="50" priority="77" operator="greaterThan">
      <formula>$D$13</formula>
    </cfRule>
  </conditionalFormatting>
  <conditionalFormatting sqref="BJ14:BJ73">
    <cfRule type="cellIs" dxfId="49" priority="76" operator="greaterThan">
      <formula>$D$13</formula>
    </cfRule>
  </conditionalFormatting>
  <conditionalFormatting sqref="BJ14:BJ73">
    <cfRule type="cellIs" dxfId="48" priority="75" operator="greaterThan">
      <formula>$D$13</formula>
    </cfRule>
  </conditionalFormatting>
  <conditionalFormatting sqref="BJ14:BJ73">
    <cfRule type="cellIs" dxfId="47" priority="73" operator="greaterThan">
      <formula>BJ$13</formula>
    </cfRule>
    <cfRule type="cellIs" dxfId="46" priority="74" operator="greaterThan">
      <formula>BJ$13</formula>
    </cfRule>
  </conditionalFormatting>
  <conditionalFormatting sqref="D15:I73">
    <cfRule type="cellIs" dxfId="45" priority="72" operator="greaterThan">
      <formula>$D$13</formula>
    </cfRule>
  </conditionalFormatting>
  <conditionalFormatting sqref="V15:AA73">
    <cfRule type="cellIs" dxfId="44" priority="70" operator="greaterThan">
      <formula>$D$13</formula>
    </cfRule>
  </conditionalFormatting>
  <conditionalFormatting sqref="V15:AA73">
    <cfRule type="cellIs" dxfId="43" priority="64" operator="greaterThan">
      <formula>$D$13</formula>
    </cfRule>
  </conditionalFormatting>
  <conditionalFormatting sqref="V15:AA73">
    <cfRule type="cellIs" dxfId="42" priority="63" operator="greaterThan">
      <formula>$D$13</formula>
    </cfRule>
  </conditionalFormatting>
  <conditionalFormatting sqref="V15:AA73">
    <cfRule type="cellIs" dxfId="41" priority="61" operator="greaterThan">
      <formula>V$13</formula>
    </cfRule>
    <cfRule type="cellIs" dxfId="40" priority="62" operator="greaterThan">
      <formula>V$13</formula>
    </cfRule>
  </conditionalFormatting>
  <conditionalFormatting sqref="AJ15:AO73">
    <cfRule type="cellIs" dxfId="39" priority="60" operator="greaterThan">
      <formula>$D$13</formula>
    </cfRule>
  </conditionalFormatting>
  <conditionalFormatting sqref="AJ15:AO73">
    <cfRule type="cellIs" dxfId="38" priority="59" operator="greaterThan">
      <formula>$D$13</formula>
    </cfRule>
  </conditionalFormatting>
  <conditionalFormatting sqref="AJ15:AO73">
    <cfRule type="cellIs" dxfId="37" priority="58" operator="greaterThan">
      <formula>$D$13</formula>
    </cfRule>
  </conditionalFormatting>
  <conditionalFormatting sqref="BB15:BG73">
    <cfRule type="cellIs" dxfId="36" priority="50" operator="greaterThan">
      <formula>$D$13</formula>
    </cfRule>
  </conditionalFormatting>
  <conditionalFormatting sqref="BB15:BG73">
    <cfRule type="cellIs" dxfId="35" priority="49" operator="greaterThan">
      <formula>$D$13</formula>
    </cfRule>
  </conditionalFormatting>
  <conditionalFormatting sqref="BB15:BG73">
    <cfRule type="cellIs" dxfId="34" priority="48" operator="greaterThan">
      <formula>$D$13</formula>
    </cfRule>
  </conditionalFormatting>
  <conditionalFormatting sqref="BB15:BG73">
    <cfRule type="cellIs" dxfId="33" priority="46" operator="greaterThan">
      <formula>BB$13</formula>
    </cfRule>
    <cfRule type="cellIs" dxfId="32" priority="47" operator="greaterThan">
      <formula>BB$13</formula>
    </cfRule>
  </conditionalFormatting>
  <conditionalFormatting sqref="AD74:AD113">
    <cfRule type="cellIs" dxfId="31" priority="37" operator="greaterThan">
      <formula>$D$13</formula>
    </cfRule>
  </conditionalFormatting>
  <conditionalFormatting sqref="AD74:AD113">
    <cfRule type="cellIs" dxfId="30" priority="36" operator="greaterThan">
      <formula>$D$13</formula>
    </cfRule>
  </conditionalFormatting>
  <conditionalFormatting sqref="AD74:AD113">
    <cfRule type="cellIs" dxfId="29" priority="35" operator="greaterThan">
      <formula>$D$13</formula>
    </cfRule>
  </conditionalFormatting>
  <conditionalFormatting sqref="AD74:AD113">
    <cfRule type="cellIs" dxfId="28" priority="33" operator="greaterThan">
      <formula>AD$13</formula>
    </cfRule>
    <cfRule type="cellIs" dxfId="27" priority="34" operator="greaterThan">
      <formula>AD$13</formula>
    </cfRule>
  </conditionalFormatting>
  <conditionalFormatting sqref="BJ74:BJ113">
    <cfRule type="cellIs" dxfId="26" priority="32" operator="greaterThan">
      <formula>$D$13</formula>
    </cfRule>
  </conditionalFormatting>
  <conditionalFormatting sqref="BJ74:BJ113">
    <cfRule type="cellIs" dxfId="25" priority="31" operator="greaterThan">
      <formula>$D$13</formula>
    </cfRule>
  </conditionalFormatting>
  <conditionalFormatting sqref="BJ74:BJ113">
    <cfRule type="cellIs" dxfId="24" priority="30" operator="greaterThan">
      <formula>$D$13</formula>
    </cfRule>
  </conditionalFormatting>
  <conditionalFormatting sqref="BJ74:BJ113">
    <cfRule type="cellIs" dxfId="23" priority="28" operator="greaterThan">
      <formula>BJ$13</formula>
    </cfRule>
    <cfRule type="cellIs" dxfId="22" priority="29" operator="greaterThan">
      <formula>BJ$13</formula>
    </cfRule>
  </conditionalFormatting>
  <conditionalFormatting sqref="D74:I113">
    <cfRule type="cellIs" dxfId="21" priority="27" operator="greaterThan">
      <formula>$D$13</formula>
    </cfRule>
  </conditionalFormatting>
  <conditionalFormatting sqref="V74:AA113">
    <cfRule type="cellIs" dxfId="20" priority="25" operator="greaterThan">
      <formula>$D$13</formula>
    </cfRule>
  </conditionalFormatting>
  <conditionalFormatting sqref="V74:AA113">
    <cfRule type="cellIs" dxfId="19" priority="19" operator="greaterThan">
      <formula>$D$13</formula>
    </cfRule>
  </conditionalFormatting>
  <conditionalFormatting sqref="V74:AA113">
    <cfRule type="cellIs" dxfId="18" priority="18" operator="greaterThan">
      <formula>$D$13</formula>
    </cfRule>
  </conditionalFormatting>
  <conditionalFormatting sqref="V74:AA113">
    <cfRule type="cellIs" dxfId="17" priority="16" operator="greaterThan">
      <formula>V$13</formula>
    </cfRule>
    <cfRule type="cellIs" dxfId="16" priority="17" operator="greaterThan">
      <formula>V$13</formula>
    </cfRule>
  </conditionalFormatting>
  <conditionalFormatting sqref="AJ74:AO113">
    <cfRule type="cellIs" dxfId="15" priority="15" operator="greaterThan">
      <formula>$D$13</formula>
    </cfRule>
  </conditionalFormatting>
  <conditionalFormatting sqref="AJ74:AO113">
    <cfRule type="cellIs" dxfId="14" priority="14" operator="greaterThan">
      <formula>$D$13</formula>
    </cfRule>
  </conditionalFormatting>
  <conditionalFormatting sqref="AJ74:AO113">
    <cfRule type="cellIs" dxfId="13" priority="13" operator="greaterThan">
      <formula>$D$13</formula>
    </cfRule>
  </conditionalFormatting>
  <conditionalFormatting sqref="BB74:BG113">
    <cfRule type="cellIs" dxfId="12" priority="5" operator="greaterThan">
      <formula>$D$13</formula>
    </cfRule>
  </conditionalFormatting>
  <conditionalFormatting sqref="BB74:BG113">
    <cfRule type="cellIs" dxfId="11" priority="4" operator="greaterThan">
      <formula>$D$13</formula>
    </cfRule>
  </conditionalFormatting>
  <conditionalFormatting sqref="BB74:BG113">
    <cfRule type="cellIs" dxfId="10" priority="3" operator="greaterThan">
      <formula>$D$13</formula>
    </cfRule>
  </conditionalFormatting>
  <conditionalFormatting sqref="BB74:BG113">
    <cfRule type="cellIs" dxfId="9" priority="1" operator="greaterThan">
      <formula>BB$13</formula>
    </cfRule>
    <cfRule type="cellIs" dxfId="8" priority="2" operator="greaterThan">
      <formula>BB$13</formula>
    </cfRule>
  </conditionalFormatting>
  <conditionalFormatting sqref="A14:BT113">
    <cfRule type="expression" dxfId="7" priority="188">
      <formula>$BJ14="INC"</formula>
    </cfRule>
    <cfRule type="expression" dxfId="6" priority="189">
      <formula>$BJ14="NE"</formula>
    </cfRule>
    <cfRule type="expression" dxfId="5" priority="190">
      <formula>$BJ14="NA"</formula>
    </cfRule>
    <cfRule type="expression" dxfId="4" priority="191">
      <formula>$BJ14="OD"</formula>
    </cfRule>
    <cfRule type="expression" dxfId="3" priority="192">
      <formula>$BJ14="UD"</formula>
    </cfRule>
    <cfRule type="expression" dxfId="2" priority="193">
      <formula>$AD14="OD"</formula>
    </cfRule>
    <cfRule type="expression" dxfId="1" priority="194">
      <formula>$AD14="NA"</formula>
    </cfRule>
    <cfRule type="expression" dxfId="0" priority="195">
      <formula>$AD14="UD"</formula>
    </cfRule>
  </conditionalFormatting>
  <dataValidations count="4">
    <dataValidation type="date" operator="greaterThan" allowBlank="1" showErrorMessage="1" sqref="D11:I11" xr:uid="{BC483DDE-AD15-479E-AB96-1DFA14B7D92F}">
      <formula1>45658</formula1>
    </dataValidation>
    <dataValidation type="decimal" allowBlank="1" showErrorMessage="1" sqref="AG7:AH7 BM7:BN7 BP7:CF7 BU8:CF8 A11 BW12:CF13 CD14:CF15 CD17:CE17 CD18 CD21:CF21 CC22:CF22 CA23:CF23 CC24:CF31 CB32:CF32 CC33:CF33 BW34:CF34 BZ36:CA36 BZ39 CD35:CF39 BW40:CF59 CA60:CF69 BW70:CF79 CD9:CF11 AB14:AB113 AC121:CF121 A14:A113 Q121:S121 Q122:U122 A121:J123 T1:CF1 CC10 BW9:CB9 A124:CF1040 Q123:CF123 X122:CF122 CE115:CF120 CA100:CF109 BW90:CF99 CA80:CF89 BW110:CF113 AC120:AF120 J114:AI114 AJ118:BL118 BM114:BO114 CB114:CF114 BP118:BR118" xr:uid="{A8316AEE-3462-4821-946A-6A888673B19D}">
      <formula1>0</formula1>
      <formula2>500</formula2>
    </dataValidation>
    <dataValidation type="decimal" allowBlank="1" showInputMessage="1" showErrorMessage="1" prompt="Accepts only numeral values" sqref="V14:AA113 AD14:AD113 BJ14:BJ113 BB14:BG113 AJ14:AO113 D14:I113 L14:S113 AR14:AY113" xr:uid="{FCD702D7-9470-4D42-8863-52C27E2C6324}">
      <formula1>0</formula1>
      <formula2>1000</formula2>
    </dataValidation>
    <dataValidation type="date" operator="greaterThan" allowBlank="1" showInputMessage="1" showErrorMessage="1" prompt="Input Date here.." sqref="L11:S11" xr:uid="{B2315D09-E5F8-444D-801C-F0E2DA663722}">
      <formula1>41669</formula1>
    </dataValidation>
  </dataValidations>
  <pageMargins left="0.25" right="7.8740157480315001E-2" top="0.27559055118110198" bottom="0.27559055118110198" header="0" footer="0"/>
  <pageSetup paperSize="256" scale="47" fitToHeight="2" orientation="landscape" horizontalDpi="4294967293" verticalDpi="200" r:id="rId1"/>
  <rowBreaks count="1" manualBreakCount="1">
    <brk id="54" max="77" man="1"/>
  </rowBreaks>
  <colBreaks count="2" manualBreakCount="2">
    <brk id="35" man="1"/>
    <brk id="6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rint_FINAL">
                <anchor moveWithCells="1">
                  <from>
                    <xdr:col>76</xdr:col>
                    <xdr:colOff>323850</xdr:colOff>
                    <xdr:row>8</xdr:row>
                    <xdr:rowOff>390525</xdr:rowOff>
                  </from>
                  <to>
                    <xdr:col>78</xdr:col>
                    <xdr:colOff>485775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Print_Termgrade">
                <anchor moveWithCells="1">
                  <from>
                    <xdr:col>78</xdr:col>
                    <xdr:colOff>590550</xdr:colOff>
                    <xdr:row>8</xdr:row>
                    <xdr:rowOff>381000</xdr:rowOff>
                  </from>
                  <to>
                    <xdr:col>79</xdr:col>
                    <xdr:colOff>457200</xdr:colOff>
                    <xdr:row>10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Print_midterm">
                <anchor moveWithCells="1">
                  <from>
                    <xdr:col>74</xdr:col>
                    <xdr:colOff>19050</xdr:colOff>
                    <xdr:row>9</xdr:row>
                    <xdr:rowOff>0</xdr:rowOff>
                  </from>
                  <to>
                    <xdr:col>76</xdr:col>
                    <xdr:colOff>190500</xdr:colOff>
                    <xdr:row>10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63</vt:i4>
      </vt:variant>
    </vt:vector>
  </HeadingPairs>
  <TitlesOfParts>
    <vt:vector size="68" baseType="lpstr">
      <vt:lpstr>INSTRUCTION  </vt:lpstr>
      <vt:lpstr>DATA ENTRY</vt:lpstr>
      <vt:lpstr>SectionTemplate</vt:lpstr>
      <vt:lpstr>Consultation</vt:lpstr>
      <vt:lpstr>aaa</vt:lpstr>
      <vt:lpstr>aaa!Acti1</vt:lpstr>
      <vt:lpstr>SectionTemplate!Acti1</vt:lpstr>
      <vt:lpstr>aaa!Acti1E</vt:lpstr>
      <vt:lpstr>SectionTemplate!Acti1E</vt:lpstr>
      <vt:lpstr>aaa!Acti2</vt:lpstr>
      <vt:lpstr>SectionTemplate!Acti2</vt:lpstr>
      <vt:lpstr>aaa!Acti2E</vt:lpstr>
      <vt:lpstr>SectionTemplate!Acti2E</vt:lpstr>
      <vt:lpstr>aaa!Attend1</vt:lpstr>
      <vt:lpstr>SectionTemplate!Attend1</vt:lpstr>
      <vt:lpstr>aaa!Attend1E</vt:lpstr>
      <vt:lpstr>SectionTemplate!Attend1E</vt:lpstr>
      <vt:lpstr>aaa!Attend2</vt:lpstr>
      <vt:lpstr>SectionTemplate!Attend2</vt:lpstr>
      <vt:lpstr>aaa!Attend2E</vt:lpstr>
      <vt:lpstr>SectionTemplate!Attend2E</vt:lpstr>
      <vt:lpstr>aaa!defaulttab</vt:lpstr>
      <vt:lpstr>SectionTemplate!defaulttab</vt:lpstr>
      <vt:lpstr>egrade</vt:lpstr>
      <vt:lpstr>ENTRY1</vt:lpstr>
      <vt:lpstr>ENTRY2</vt:lpstr>
      <vt:lpstr>ENTRY3</vt:lpstr>
      <vt:lpstr>ENTRY4</vt:lpstr>
      <vt:lpstr>aaa!finalcol</vt:lpstr>
      <vt:lpstr>SectionTemplate!finalcol</vt:lpstr>
      <vt:lpstr>aaa!finalfooter</vt:lpstr>
      <vt:lpstr>finalfooter</vt:lpstr>
      <vt:lpstr>aaa!FinalgradeHeader</vt:lpstr>
      <vt:lpstr>FinalgradeHeader</vt:lpstr>
      <vt:lpstr>aaa!FinalLastcol</vt:lpstr>
      <vt:lpstr>FinalLastcol</vt:lpstr>
      <vt:lpstr>aaa!footerrange</vt:lpstr>
      <vt:lpstr>footerrange</vt:lpstr>
      <vt:lpstr>gremark</vt:lpstr>
      <vt:lpstr>aaa!midLastcol</vt:lpstr>
      <vt:lpstr>midLastcol</vt:lpstr>
      <vt:lpstr>aaa!midtermfooter</vt:lpstr>
      <vt:lpstr>midtermfooter</vt:lpstr>
      <vt:lpstr>aaa!MidtermgradeHeader</vt:lpstr>
      <vt:lpstr>MidtermgradeHeader</vt:lpstr>
      <vt:lpstr>aaa!Print_Area</vt:lpstr>
      <vt:lpstr>SectionTemplate!Print_Area</vt:lpstr>
      <vt:lpstr>aaa!Print_Titles</vt:lpstr>
      <vt:lpstr>SectionTemplate!Print_Titles</vt:lpstr>
      <vt:lpstr>aaa!Quiz1</vt:lpstr>
      <vt:lpstr>SectionTemplate!Quiz1</vt:lpstr>
      <vt:lpstr>aaa!Quiz1E</vt:lpstr>
      <vt:lpstr>SectionTemplate!Quiz1E</vt:lpstr>
      <vt:lpstr>aaa!Quiz2</vt:lpstr>
      <vt:lpstr>SectionTemplate!Quiz2</vt:lpstr>
      <vt:lpstr>aaa!Quiz2E</vt:lpstr>
      <vt:lpstr>SectionTemplate!Quiz2E</vt:lpstr>
      <vt:lpstr>remarks</vt:lpstr>
      <vt:lpstr>aaa!sectionrange</vt:lpstr>
      <vt:lpstr>sectionrange</vt:lpstr>
      <vt:lpstr>aaa!startingRow</vt:lpstr>
      <vt:lpstr>startingRow</vt:lpstr>
      <vt:lpstr>aaa!termgradefooter</vt:lpstr>
      <vt:lpstr>termgradefooter</vt:lpstr>
      <vt:lpstr>aaa!TermgradeHeader</vt:lpstr>
      <vt:lpstr>TermgradeHeader</vt:lpstr>
      <vt:lpstr>aaa!TermLastcol</vt:lpstr>
      <vt:lpstr>TermLastcol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Mark Ivan J. Villaster</cp:lastModifiedBy>
  <cp:lastPrinted>2025-11-28T13:45:02Z</cp:lastPrinted>
  <dcterms:created xsi:type="dcterms:W3CDTF">2025-09-27T09:33:12Z</dcterms:created>
  <dcterms:modified xsi:type="dcterms:W3CDTF">2025-11-29T04:30:08Z</dcterms:modified>
</cp:coreProperties>
</file>