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J23" i="1"/>
  <c r="J22"/>
  <c r="I2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"/>
  <c r="H20"/>
  <c r="H18"/>
  <c r="H16"/>
  <c r="H15"/>
  <c r="H14"/>
  <c r="H2"/>
</calcChain>
</file>

<file path=xl/sharedStrings.xml><?xml version="1.0" encoding="utf-8"?>
<sst xmlns="http://schemas.openxmlformats.org/spreadsheetml/2006/main" count="128" uniqueCount="98">
  <si>
    <t>Qty</t>
  </si>
  <si>
    <t>Value</t>
  </si>
  <si>
    <t>Device</t>
  </si>
  <si>
    <t>Package</t>
  </si>
  <si>
    <t>Parts</t>
  </si>
  <si>
    <t>Description</t>
  </si>
  <si>
    <t>Tactile Switch [6 mm outline]</t>
  </si>
  <si>
    <t>10-XX</t>
  </si>
  <si>
    <t>B3F-10XX</t>
  </si>
  <si>
    <t>S1, S2, S3, S4</t>
  </si>
  <si>
    <t xml:space="preserve">450-1650-ND </t>
  </si>
  <si>
    <t>0.01 uF</t>
  </si>
  <si>
    <t>C-EUC0805</t>
  </si>
  <si>
    <t>C0805</t>
  </si>
  <si>
    <t>C12</t>
  </si>
  <si>
    <t>CAPACITOR, European symbol</t>
  </si>
  <si>
    <t>399-1158-2-ND</t>
  </si>
  <si>
    <t>0.1 uF</t>
  </si>
  <si>
    <t>C3, C11</t>
  </si>
  <si>
    <t>399-1168-2-ND</t>
  </si>
  <si>
    <t>1 k</t>
  </si>
  <si>
    <t>R-EU_R0805</t>
  </si>
  <si>
    <t>R0805</t>
  </si>
  <si>
    <t>R1, R2</t>
  </si>
  <si>
    <t>RESISTOR, European symbol</t>
  </si>
  <si>
    <t>311-1.0KARTR-ND</t>
  </si>
  <si>
    <t>1 uF x 25V</t>
  </si>
  <si>
    <t>C4, C5, C6, C7, C10</t>
  </si>
  <si>
    <t>311-1358-2-ND</t>
  </si>
  <si>
    <t>10 uF x 25V</t>
  </si>
  <si>
    <t>CPOL-EUTT2D4L</t>
  </si>
  <si>
    <t>TT2D4L</t>
  </si>
  <si>
    <t>C8, C9</t>
  </si>
  <si>
    <t>POLARIZED CAPACITOR, European symbol</t>
  </si>
  <si>
    <t>P1176-ND</t>
  </si>
  <si>
    <t>R4</t>
  </si>
  <si>
    <t>P100ATR-ND</t>
  </si>
  <si>
    <t>27 p</t>
  </si>
  <si>
    <t>C1, C2</t>
  </si>
  <si>
    <t>709-1173-2-ND</t>
  </si>
  <si>
    <t>3 k</t>
  </si>
  <si>
    <t>R3</t>
  </si>
  <si>
    <t xml:space="preserve">RMCF0805JT3K00TR-ND </t>
  </si>
  <si>
    <t>3.3 k</t>
  </si>
  <si>
    <t>R10, R11</t>
  </si>
  <si>
    <t>1276-5541-2-ND</t>
  </si>
  <si>
    <t>4.7 k</t>
  </si>
  <si>
    <t>R8, R9</t>
  </si>
  <si>
    <t>P4.7KATR-ND</t>
  </si>
  <si>
    <t>R5</t>
  </si>
  <si>
    <t>RMCF0805JT47R0TR-ND</t>
  </si>
  <si>
    <t>7805DT</t>
  </si>
  <si>
    <t>TO252</t>
  </si>
  <si>
    <t>IC3</t>
  </si>
  <si>
    <t>Positive VOLTAGE REGULATOR</t>
  </si>
  <si>
    <t>KA7805ERTMFSCT-ND</t>
  </si>
  <si>
    <t>8 MHz</t>
  </si>
  <si>
    <t>CRYSTALHC49S</t>
  </si>
  <si>
    <t>HC49/S</t>
  </si>
  <si>
    <t>Q1</t>
  </si>
  <si>
    <t>CRYSTAL</t>
  </si>
  <si>
    <t>CTX900-ND</t>
  </si>
  <si>
    <t>BAV99</t>
  </si>
  <si>
    <t>BAV199</t>
  </si>
  <si>
    <t>SOT23</t>
  </si>
  <si>
    <t>D1, D2, D3, D4</t>
  </si>
  <si>
    <t>DIODE</t>
  </si>
  <si>
    <t>BAV99LT1GOSCT-ND</t>
  </si>
  <si>
    <t>BC817-16LT1SMD</t>
  </si>
  <si>
    <t>SOT23-BEC</t>
  </si>
  <si>
    <t>Q2</t>
  </si>
  <si>
    <t>NPN Transistor</t>
  </si>
  <si>
    <t>BC817-40LT1GOSCT-ND</t>
  </si>
  <si>
    <t>Passive buzzer [7.6mm pitch]</t>
  </si>
  <si>
    <t>F/HMB</t>
  </si>
  <si>
    <t>SG1</t>
  </si>
  <si>
    <t>BUZZER Source: Buerklin</t>
  </si>
  <si>
    <t>http://www.newark.com/multicomp/mckpt-g1410a1-3919/piezo-buzzer/dp/25R0823?ost=MCKPT-G1410A1-3919</t>
  </si>
  <si>
    <t>ERM802SA-1</t>
  </si>
  <si>
    <t>LCD-16X28X2</t>
  </si>
  <si>
    <t>LCD-8X2</t>
  </si>
  <si>
    <t>U1</t>
  </si>
  <si>
    <t>Standard text-only 8x2 parallel input LCD</t>
  </si>
  <si>
    <t>http://www.buydisplay.com/default/character-display-lcd-8x2-arduino-module-hd44780-array-led-backlight</t>
  </si>
  <si>
    <t>LD117AS33TR</t>
  </si>
  <si>
    <t>SOT223</t>
  </si>
  <si>
    <t>IC2</t>
  </si>
  <si>
    <t>Low drop fixed and adjustable positive voltage regulators 1 A</t>
  </si>
  <si>
    <t>NCP1117LPST33T3GOSCT-ND</t>
  </si>
  <si>
    <t>STM32F030F4</t>
  </si>
  <si>
    <t>TSSOP20</t>
  </si>
  <si>
    <t>IC1</t>
  </si>
  <si>
    <t>497-14044-5-ND</t>
  </si>
  <si>
    <t>DigiKey partnum / URL</t>
  </si>
  <si>
    <t>Price, $</t>
  </si>
  <si>
    <t>Extended price</t>
  </si>
  <si>
    <t>PCB</t>
  </si>
  <si>
    <t>Total PCB 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</si>
</sst>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3" workbookViewId="0">
      <selection activeCell="J24" sqref="J24"/>
    </sheetView>
  </sheetViews>
  <sheetFormatPr defaultRowHeight="15"/>
  <cols>
    <col min="1" max="1" width="4.42578125" style="4" customWidth="1"/>
    <col min="2" max="2" width="17.140625" customWidth="1"/>
    <col min="6" max="6" width="31" customWidth="1"/>
    <col min="7" max="7" width="19.5703125" customWidth="1"/>
  </cols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93</v>
      </c>
      <c r="H1" s="1" t="s">
        <v>94</v>
      </c>
      <c r="I1" s="1" t="s">
        <v>95</v>
      </c>
    </row>
    <row r="2" spans="1:9">
      <c r="A2" s="5">
        <v>4</v>
      </c>
      <c r="B2" s="2" t="s">
        <v>6</v>
      </c>
      <c r="C2" s="2" t="s">
        <v>7</v>
      </c>
      <c r="D2" s="2" t="s">
        <v>8</v>
      </c>
      <c r="E2" s="2" t="s">
        <v>9</v>
      </c>
      <c r="F2" s="2"/>
      <c r="G2" s="2" t="s">
        <v>10</v>
      </c>
      <c r="H2" s="6">
        <f>2.2/20</f>
        <v>0.11000000000000001</v>
      </c>
      <c r="I2">
        <f>H2*A2</f>
        <v>0.44000000000000006</v>
      </c>
    </row>
    <row r="3" spans="1:9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6"/>
      <c r="I3">
        <f t="shared" ref="I3:I21" si="0">H3*A3</f>
        <v>0</v>
      </c>
    </row>
    <row r="4" spans="1:9">
      <c r="A4" s="5">
        <v>2</v>
      </c>
      <c r="B4" s="2" t="s">
        <v>17</v>
      </c>
      <c r="C4" s="2" t="s">
        <v>12</v>
      </c>
      <c r="D4" s="2" t="s">
        <v>13</v>
      </c>
      <c r="E4" s="2" t="s">
        <v>18</v>
      </c>
      <c r="F4" s="2" t="s">
        <v>15</v>
      </c>
      <c r="G4" s="2" t="s">
        <v>19</v>
      </c>
      <c r="H4" s="6"/>
      <c r="I4">
        <f t="shared" si="0"/>
        <v>0</v>
      </c>
    </row>
    <row r="5" spans="1:9">
      <c r="A5" s="5">
        <v>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6"/>
      <c r="I5">
        <f t="shared" si="0"/>
        <v>0</v>
      </c>
    </row>
    <row r="6" spans="1:9">
      <c r="A6" s="5">
        <v>5</v>
      </c>
      <c r="B6" s="2" t="s">
        <v>26</v>
      </c>
      <c r="C6" s="2" t="s">
        <v>12</v>
      </c>
      <c r="D6" s="2" t="s">
        <v>13</v>
      </c>
      <c r="E6" s="2" t="s">
        <v>27</v>
      </c>
      <c r="F6" s="2" t="s">
        <v>15</v>
      </c>
      <c r="G6" s="2" t="s">
        <v>28</v>
      </c>
      <c r="H6" s="6"/>
      <c r="I6">
        <f t="shared" si="0"/>
        <v>0</v>
      </c>
    </row>
    <row r="7" spans="1:9">
      <c r="A7" s="5">
        <v>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6">
        <v>1.4999999999999999E-2</v>
      </c>
      <c r="I7">
        <f t="shared" si="0"/>
        <v>0.03</v>
      </c>
    </row>
    <row r="8" spans="1:9">
      <c r="A8" s="5">
        <v>1</v>
      </c>
      <c r="B8" s="2">
        <v>100</v>
      </c>
      <c r="C8" s="2" t="s">
        <v>21</v>
      </c>
      <c r="D8" s="2" t="s">
        <v>22</v>
      </c>
      <c r="E8" s="2" t="s">
        <v>35</v>
      </c>
      <c r="F8" s="2" t="s">
        <v>24</v>
      </c>
      <c r="G8" s="2" t="s">
        <v>36</v>
      </c>
      <c r="H8" s="6"/>
      <c r="I8">
        <f t="shared" si="0"/>
        <v>0</v>
      </c>
    </row>
    <row r="9" spans="1:9">
      <c r="A9" s="5">
        <v>2</v>
      </c>
      <c r="B9" s="2" t="s">
        <v>37</v>
      </c>
      <c r="C9" s="2" t="s">
        <v>12</v>
      </c>
      <c r="D9" s="2" t="s">
        <v>13</v>
      </c>
      <c r="E9" s="2" t="s">
        <v>38</v>
      </c>
      <c r="F9" s="2" t="s">
        <v>15</v>
      </c>
      <c r="G9" s="2" t="s">
        <v>39</v>
      </c>
      <c r="H9" s="6"/>
      <c r="I9">
        <f t="shared" si="0"/>
        <v>0</v>
      </c>
    </row>
    <row r="10" spans="1:9">
      <c r="A10" s="5">
        <v>1</v>
      </c>
      <c r="B10" s="2" t="s">
        <v>40</v>
      </c>
      <c r="C10" s="2" t="s">
        <v>21</v>
      </c>
      <c r="D10" s="2" t="s">
        <v>22</v>
      </c>
      <c r="E10" s="2" t="s">
        <v>41</v>
      </c>
      <c r="F10" s="2" t="s">
        <v>24</v>
      </c>
      <c r="G10" s="2" t="s">
        <v>42</v>
      </c>
      <c r="H10" s="6"/>
      <c r="I10">
        <f t="shared" si="0"/>
        <v>0</v>
      </c>
    </row>
    <row r="11" spans="1:9">
      <c r="A11" s="5">
        <v>2</v>
      </c>
      <c r="B11" s="2" t="s">
        <v>43</v>
      </c>
      <c r="C11" s="2" t="s">
        <v>21</v>
      </c>
      <c r="D11" s="2" t="s">
        <v>22</v>
      </c>
      <c r="E11" s="2" t="s">
        <v>44</v>
      </c>
      <c r="F11" s="2" t="s">
        <v>24</v>
      </c>
      <c r="G11" s="2" t="s">
        <v>45</v>
      </c>
      <c r="H11" s="6"/>
      <c r="I11">
        <f t="shared" si="0"/>
        <v>0</v>
      </c>
    </row>
    <row r="12" spans="1:9">
      <c r="A12" s="5">
        <v>2</v>
      </c>
      <c r="B12" s="2" t="s">
        <v>46</v>
      </c>
      <c r="C12" s="2" t="s">
        <v>21</v>
      </c>
      <c r="D12" s="2" t="s">
        <v>22</v>
      </c>
      <c r="E12" s="2" t="s">
        <v>47</v>
      </c>
      <c r="F12" s="2" t="s">
        <v>24</v>
      </c>
      <c r="G12" s="2" t="s">
        <v>48</v>
      </c>
      <c r="H12" s="6"/>
      <c r="I12">
        <f t="shared" si="0"/>
        <v>0</v>
      </c>
    </row>
    <row r="13" spans="1:9">
      <c r="A13" s="5">
        <v>1</v>
      </c>
      <c r="B13" s="2">
        <v>47</v>
      </c>
      <c r="C13" s="2" t="s">
        <v>21</v>
      </c>
      <c r="D13" s="2" t="s">
        <v>22</v>
      </c>
      <c r="E13" s="2" t="s">
        <v>49</v>
      </c>
      <c r="F13" s="2" t="s">
        <v>24</v>
      </c>
      <c r="G13" s="2" t="s">
        <v>50</v>
      </c>
      <c r="H13" s="6"/>
      <c r="I13">
        <f t="shared" si="0"/>
        <v>0</v>
      </c>
    </row>
    <row r="14" spans="1:9">
      <c r="A14" s="5">
        <v>1</v>
      </c>
      <c r="B14" s="2" t="s">
        <v>51</v>
      </c>
      <c r="C14" s="2" t="s">
        <v>51</v>
      </c>
      <c r="D14" s="2" t="s">
        <v>52</v>
      </c>
      <c r="E14" s="2" t="s">
        <v>53</v>
      </c>
      <c r="F14" s="2" t="s">
        <v>54</v>
      </c>
      <c r="G14" s="2" t="s">
        <v>55</v>
      </c>
      <c r="H14" s="6">
        <f>1.276/4</f>
        <v>0.31900000000000001</v>
      </c>
      <c r="I14">
        <f t="shared" si="0"/>
        <v>0.31900000000000001</v>
      </c>
    </row>
    <row r="15" spans="1:9">
      <c r="A15" s="5">
        <v>1</v>
      </c>
      <c r="B15" s="2" t="s">
        <v>56</v>
      </c>
      <c r="C15" s="2" t="s">
        <v>57</v>
      </c>
      <c r="D15" s="2" t="s">
        <v>58</v>
      </c>
      <c r="E15" s="2" t="s">
        <v>59</v>
      </c>
      <c r="F15" s="2" t="s">
        <v>60</v>
      </c>
      <c r="G15" s="2" t="s">
        <v>61</v>
      </c>
      <c r="H15" s="6">
        <f>2.96/10</f>
        <v>0.29599999999999999</v>
      </c>
      <c r="I15">
        <f t="shared" si="0"/>
        <v>0.29599999999999999</v>
      </c>
    </row>
    <row r="16" spans="1:9">
      <c r="A16" s="5">
        <v>4</v>
      </c>
      <c r="B16" s="2" t="s">
        <v>62</v>
      </c>
      <c r="C16" s="2" t="s">
        <v>63</v>
      </c>
      <c r="D16" s="2" t="s">
        <v>64</v>
      </c>
      <c r="E16" s="2" t="s">
        <v>65</v>
      </c>
      <c r="F16" s="2" t="s">
        <v>66</v>
      </c>
      <c r="G16" s="2" t="s">
        <v>67</v>
      </c>
      <c r="H16" s="6">
        <f>1.76/20</f>
        <v>8.7999999999999995E-2</v>
      </c>
      <c r="I16">
        <f t="shared" si="0"/>
        <v>0.35199999999999998</v>
      </c>
    </row>
    <row r="17" spans="1:10">
      <c r="A17" s="5">
        <v>1</v>
      </c>
      <c r="B17" s="2" t="s">
        <v>68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72</v>
      </c>
      <c r="H17" s="6"/>
      <c r="I17">
        <f t="shared" si="0"/>
        <v>0</v>
      </c>
    </row>
    <row r="18" spans="1:10">
      <c r="A18" s="5">
        <v>1</v>
      </c>
      <c r="B18" s="2" t="s">
        <v>73</v>
      </c>
      <c r="C18" s="2" t="s">
        <v>74</v>
      </c>
      <c r="D18" s="2" t="s">
        <v>74</v>
      </c>
      <c r="E18" s="2" t="s">
        <v>75</v>
      </c>
      <c r="F18" s="2" t="s">
        <v>76</v>
      </c>
      <c r="G18" s="2" t="s">
        <v>77</v>
      </c>
      <c r="H18" s="6">
        <f>1.056/2</f>
        <v>0.52800000000000002</v>
      </c>
      <c r="I18">
        <f t="shared" si="0"/>
        <v>0.52800000000000002</v>
      </c>
    </row>
    <row r="19" spans="1:10">
      <c r="A19" s="5">
        <v>1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6">
        <v>3</v>
      </c>
      <c r="I19">
        <f t="shared" si="0"/>
        <v>3</v>
      </c>
    </row>
    <row r="20" spans="1:10">
      <c r="A20" s="5">
        <v>1</v>
      </c>
      <c r="B20" s="2" t="s">
        <v>84</v>
      </c>
      <c r="C20" s="2" t="s">
        <v>84</v>
      </c>
      <c r="D20" s="2" t="s">
        <v>85</v>
      </c>
      <c r="E20" s="2" t="s">
        <v>86</v>
      </c>
      <c r="F20" s="2" t="s">
        <v>87</v>
      </c>
      <c r="G20" s="2" t="s">
        <v>88</v>
      </c>
      <c r="H20" s="6">
        <f>1.43/5</f>
        <v>0.28599999999999998</v>
      </c>
      <c r="I20">
        <f t="shared" si="0"/>
        <v>0.28599999999999998</v>
      </c>
    </row>
    <row r="21" spans="1:10">
      <c r="A21" s="5">
        <v>1</v>
      </c>
      <c r="B21" s="2" t="s">
        <v>89</v>
      </c>
      <c r="C21" s="2" t="s">
        <v>89</v>
      </c>
      <c r="D21" s="2" t="s">
        <v>90</v>
      </c>
      <c r="E21" s="2" t="s">
        <v>91</v>
      </c>
      <c r="F21" s="2" t="s">
        <v>89</v>
      </c>
      <c r="G21" s="2" t="s">
        <v>92</v>
      </c>
      <c r="H21" s="6">
        <v>1.0509999999999999</v>
      </c>
      <c r="I21">
        <f t="shared" si="0"/>
        <v>1.0509999999999999</v>
      </c>
    </row>
    <row r="22" spans="1:10">
      <c r="H22" s="6"/>
      <c r="I22">
        <f>SUM(I2:I21)</f>
        <v>6.3019999999999996</v>
      </c>
      <c r="J22">
        <f>I22*G32</f>
        <v>315.09999999999997</v>
      </c>
    </row>
    <row r="23" spans="1:10">
      <c r="B23" t="s">
        <v>96</v>
      </c>
      <c r="I23">
        <v>2</v>
      </c>
      <c r="J23">
        <f>G32*I23</f>
        <v>100</v>
      </c>
    </row>
    <row r="32" spans="1:10">
      <c r="F32" s="2" t="s">
        <v>97</v>
      </c>
      <c r="G32">
        <v>50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2014-09-04T15:52:10Z</dcterms:created>
  <dcterms:modified xsi:type="dcterms:W3CDTF">2014-09-08T16:19:06Z</dcterms:modified>
</cp:coreProperties>
</file>