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1760" activeTab="3"/>
  </bookViews>
  <sheets>
    <sheet name="Master table" sheetId="2" r:id="rId1"/>
    <sheet name="Lookup tables" sheetId="1" r:id="rId2"/>
    <sheet name="GDP vs Life expectancy" sheetId="3" r:id="rId3"/>
    <sheet name="Pop Growth vs Meat Consuption" sheetId="5" r:id="rId4"/>
    <sheet name="Urbanization rate vs Height" sheetId="6" r:id="rId5"/>
    <sheet name="Median age vs Fertility" sheetId="7" r:id="rId6"/>
    <sheet name="Sex ratio vs Suicide Rate" sheetId="8" r:id="rId7"/>
  </sheets>
  <definedNames>
    <definedName name="ExternalData_1" localSheetId="1">'Lookup tables'!$A$1:$C$202</definedName>
    <definedName name="ExternalData_10" localSheetId="1">'Lookup tables'!$AM$1:$AO$219</definedName>
    <definedName name="ExternalData_2" localSheetId="1">'Lookup tables'!$E$1:$G$192</definedName>
    <definedName name="ExternalData_3" localSheetId="1" hidden="1">'Lookup tables'!$I$1:$M$200</definedName>
    <definedName name="ExternalData_4" localSheetId="1">'Lookup tables'!$O$1:$Q$186</definedName>
    <definedName name="ExternalData_5" localSheetId="1">'Lookup tables'!$S$1:$U$188</definedName>
    <definedName name="ExternalData_6" localSheetId="1">'Lookup tables'!$W$1:$Y$224</definedName>
    <definedName name="ExternalData_7" localSheetId="1">'Lookup tables'!$AA$1:$AC$208</definedName>
    <definedName name="ExternalData_8" localSheetId="1">'Lookup tables'!$AE$1:$AG$227</definedName>
    <definedName name="ExternalData_9" localSheetId="1">'Lookup tables'!$AI$1:$AK$183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2" l="1"/>
  <c r="C62" i="2"/>
  <c r="D62" i="2"/>
  <c r="E62" i="2"/>
  <c r="F62" i="2"/>
  <c r="G62" i="2"/>
  <c r="H62" i="2"/>
  <c r="I62" i="2"/>
  <c r="J62" i="2"/>
  <c r="K62" i="2"/>
  <c r="L6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L2" i="2"/>
  <c r="K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J2" i="2"/>
  <c r="I2" i="2"/>
  <c r="H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G2" i="2"/>
  <c r="F2" i="2"/>
  <c r="E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2" i="2"/>
</calcChain>
</file>

<file path=xl/connections.xml><?xml version="1.0" encoding="utf-8"?>
<connections xmlns="http://schemas.openxmlformats.org/spreadsheetml/2006/main">
  <connection id="1" keepAlive="1" name="Query - Fertility" description="Connection to the 'Fertility' query in the workbook." type="5" refreshedVersion="6" background="1" saveData="1">
    <dbPr connection="Provider=Microsoft.Mashup.OleDb.1;Data Source=$Workbook$;Location=Fertility;Extended Properties=&quot;&quot;" command="SELECT * FROM [Fertility]"/>
  </connection>
  <connection id="2" keepAlive="1" name="Query - GDP per capita" description="Connection to the 'GDP per capita' query in the workbook." type="5" refreshedVersion="6" background="1" saveData="1">
    <dbPr connection="Provider=Microsoft.Mashup.OleDb.1;Data Source=$Workbook$;Location=GDP per capita;Extended Properties=&quot;&quot;" command="SELECT * FROM [GDP per capita]"/>
  </connection>
  <connection id="3" keepAlive="1" name="Query - Height of Male and Female by Country 2022" description="Connection to the 'Height of Male and Female by Country 2022' query in the workbook." type="5" refreshedVersion="6" background="1" saveData="1">
    <dbPr connection="Provider=Microsoft.Mashup.OleDb.1;Data Source=$Workbook$;Location=Height of Male and Female by Country 2022;Extended Properties=&quot;&quot;" command="SELECT * FROM [Height of Male and Female by Country 2022]"/>
  </connection>
  <connection id="4" keepAlive="1" name="Query - Life expectancy" description="Connection to the 'Life expectancy' query in the workbook." type="5" refreshedVersion="6" background="1" saveData="1">
    <dbPr connection="Provider=Microsoft.Mashup.OleDb.1;Data Source=$Workbook$;Location=Life expectancy;Extended Properties=&quot;&quot;" command="SELECT * FROM [Life expectancy]"/>
  </connection>
  <connection id="5" keepAlive="1" name="Query - Meat consumption" description="Connection to the 'Meat consumption' query in the workbook." type="5" refreshedVersion="6" background="1" saveData="1">
    <dbPr connection="Provider=Microsoft.Mashup.OleDb.1;Data Source=$Workbook$;Location=Meat consumption;Extended Properties=&quot;&quot;" command="SELECT * FROM [Meat consumption]"/>
  </connection>
  <connection id="6" keepAlive="1" name="Query - Median age" description="Connection to the 'Median age' query in the workbook." type="5" refreshedVersion="6" background="1" saveData="1">
    <dbPr connection="Provider=Microsoft.Mashup.OleDb.1;Data Source=$Workbook$;Location=Median age;Extended Properties=&quot;&quot;" command="SELECT * FROM [Median age]"/>
  </connection>
  <connection id="7" keepAlive="1" name="Query - Population growth" description="Connection to the 'Population growth' query in the workbook." type="5" refreshedVersion="6" background="1" saveData="1">
    <dbPr connection="Provider=Microsoft.Mashup.OleDb.1;Data Source=$Workbook$;Location=Population growth;Extended Properties=&quot;&quot;" command="SELECT * FROM [Population growth]"/>
  </connection>
  <connection id="8" keepAlive="1" name="Query - Sex-ratio" description="Connection to the 'Sex-ratio' query in the workbook." type="5" refreshedVersion="6" background="1" saveData="1">
    <dbPr connection="Provider=Microsoft.Mashup.OleDb.1;Data Source=$Workbook$;Location=Sex-ratio;Extended Properties=&quot;&quot;" command="SELECT * FROM [Sex-ratio]"/>
  </connection>
  <connection id="9" keepAlive="1" name="Query - Suicide rate" description="Connection to the 'Suicide rate' query in the workbook." type="5" refreshedVersion="6" background="1" saveData="1">
    <dbPr connection="Provider=Microsoft.Mashup.OleDb.1;Data Source=$Workbook$;Location=Suicide rate;Extended Properties=&quot;&quot;" command="SELECT * FROM [Suicide rate]"/>
  </connection>
  <connection id="10" keepAlive="1" name="Query - Urbanization rate" description="Connection to the 'Urbanization rate' query in the workbook." type="5" refreshedVersion="6" background="1" saveData="1">
    <dbPr connection="Provider=Microsoft.Mashup.OleDb.1;Data Source=$Workbook$;Location=Urbanization rate;Extended Properties=&quot;&quot;" command="SELECT * FROM [Urbanization rate]"/>
  </connection>
</connections>
</file>

<file path=xl/sharedStrings.xml><?xml version="1.0" encoding="utf-8"?>
<sst xmlns="http://schemas.openxmlformats.org/spreadsheetml/2006/main" count="4691" uniqueCount="490">
  <si>
    <t>Country</t>
  </si>
  <si>
    <t>Fertility</t>
  </si>
  <si>
    <t>ISO-code</t>
  </si>
  <si>
    <t>GDP per capita</t>
  </si>
  <si>
    <t>Country Name</t>
  </si>
  <si>
    <t>Male Height in Cm</t>
  </si>
  <si>
    <t>Female Height in Cm</t>
  </si>
  <si>
    <t>Male Height in Ft</t>
  </si>
  <si>
    <t>Female Height in Ft</t>
  </si>
  <si>
    <t>Life expectancy</t>
  </si>
  <si>
    <t>Meat consumption</t>
  </si>
  <si>
    <t>Median age</t>
  </si>
  <si>
    <t>Population growth</t>
  </si>
  <si>
    <t>Sex-ratio</t>
  </si>
  <si>
    <t>Suicide rate</t>
  </si>
  <si>
    <t>Urbanization rate</t>
  </si>
  <si>
    <t>Afghanistan</t>
  </si>
  <si>
    <t>AFG</t>
  </si>
  <si>
    <t>Monaco</t>
  </si>
  <si>
    <t>MCO</t>
  </si>
  <si>
    <t>Albania</t>
  </si>
  <si>
    <t>ALB</t>
  </si>
  <si>
    <t>Algeria</t>
  </si>
  <si>
    <t>DZA</t>
  </si>
  <si>
    <t>Nauru</t>
  </si>
  <si>
    <t>NRU</t>
  </si>
  <si>
    <t>Andorra</t>
  </si>
  <si>
    <t>AND</t>
  </si>
  <si>
    <t>American Samoa</t>
  </si>
  <si>
    <t>ASM</t>
  </si>
  <si>
    <t>Singapore</t>
  </si>
  <si>
    <t>SGP</t>
  </si>
  <si>
    <t>Angola</t>
  </si>
  <si>
    <t>AGO</t>
  </si>
  <si>
    <t>Anguilla</t>
  </si>
  <si>
    <t>AIA</t>
  </si>
  <si>
    <t>Antigua and Barbuda</t>
  </si>
  <si>
    <t>ATG</t>
  </si>
  <si>
    <t>Bermuda</t>
  </si>
  <si>
    <t>BMU</t>
  </si>
  <si>
    <t>Argentina</t>
  </si>
  <si>
    <t>ARG</t>
  </si>
  <si>
    <t>Cayman Islands</t>
  </si>
  <si>
    <t>CYM</t>
  </si>
  <si>
    <t>Armenia</t>
  </si>
  <si>
    <t>ARM</t>
  </si>
  <si>
    <t>Gibraltar</t>
  </si>
  <si>
    <t>GIB</t>
  </si>
  <si>
    <t>Australia</t>
  </si>
  <si>
    <t>AUS</t>
  </si>
  <si>
    <t>Hong Kong</t>
  </si>
  <si>
    <t>HKG</t>
  </si>
  <si>
    <t>Aruba</t>
  </si>
  <si>
    <t>ABW</t>
  </si>
  <si>
    <t>Austria</t>
  </si>
  <si>
    <t>AUT</t>
  </si>
  <si>
    <t>Macau</t>
  </si>
  <si>
    <t>MAC</t>
  </si>
  <si>
    <t>Azerbaijan</t>
  </si>
  <si>
    <t>AZE</t>
  </si>
  <si>
    <t>Sint Maarten</t>
  </si>
  <si>
    <t>SXM</t>
  </si>
  <si>
    <t>Bahrain</t>
  </si>
  <si>
    <t>BHR</t>
  </si>
  <si>
    <t>Qatar</t>
  </si>
  <si>
    <t>QAT</t>
  </si>
  <si>
    <t>Bangladesh</t>
  </si>
  <si>
    <t>BGD</t>
  </si>
  <si>
    <t>Belgium</t>
  </si>
  <si>
    <t>BEL</t>
  </si>
  <si>
    <t>Barbados</t>
  </si>
  <si>
    <t>BRB</t>
  </si>
  <si>
    <t>Bahamas</t>
  </si>
  <si>
    <t>San Marino</t>
  </si>
  <si>
    <t>SMR</t>
  </si>
  <si>
    <t>Belarus</t>
  </si>
  <si>
    <t>BLR</t>
  </si>
  <si>
    <t>Uruguay</t>
  </si>
  <si>
    <t>URY</t>
  </si>
  <si>
    <t>The Bahamas</t>
  </si>
  <si>
    <t>BHS</t>
  </si>
  <si>
    <t>Guam</t>
  </si>
  <si>
    <t>GUM</t>
  </si>
  <si>
    <t>Belize</t>
  </si>
  <si>
    <t>BLZ</t>
  </si>
  <si>
    <t>Malta</t>
  </si>
  <si>
    <t>MLT</t>
  </si>
  <si>
    <t>Benin</t>
  </si>
  <si>
    <t>BEN</t>
  </si>
  <si>
    <t>Iceland</t>
  </si>
  <si>
    <t>ISL</t>
  </si>
  <si>
    <t>Bhutan</t>
  </si>
  <si>
    <t>BTN</t>
  </si>
  <si>
    <t>Puerto Rico</t>
  </si>
  <si>
    <t>PRI</t>
  </si>
  <si>
    <t>Bolivia</t>
  </si>
  <si>
    <t>BOL</t>
  </si>
  <si>
    <t>Turks and Caicos Islands</t>
  </si>
  <si>
    <t>TCA</t>
  </si>
  <si>
    <t>Bosnia and Herzegovina</t>
  </si>
  <si>
    <t>BIH</t>
  </si>
  <si>
    <t>Israel</t>
  </si>
  <si>
    <t>ISR</t>
  </si>
  <si>
    <t>Botswana</t>
  </si>
  <si>
    <t>BWA</t>
  </si>
  <si>
    <t>Netherlands</t>
  </si>
  <si>
    <t>NLD</t>
  </si>
  <si>
    <t>Brazil</t>
  </si>
  <si>
    <t>BRA</t>
  </si>
  <si>
    <t>Brunei</t>
  </si>
  <si>
    <t>BRN</t>
  </si>
  <si>
    <t>Bulgaria</t>
  </si>
  <si>
    <t>BGR</t>
  </si>
  <si>
    <t>Northern Mariana Islands</t>
  </si>
  <si>
    <t>MNP</t>
  </si>
  <si>
    <t>Burkina Faso</t>
  </si>
  <si>
    <t>BFA</t>
  </si>
  <si>
    <t>Japan</t>
  </si>
  <si>
    <t>JPN</t>
  </si>
  <si>
    <t>Burundi</t>
  </si>
  <si>
    <t>BDI</t>
  </si>
  <si>
    <t>Luxembourg</t>
  </si>
  <si>
    <t>LUX</t>
  </si>
  <si>
    <t>Cambodia</t>
  </si>
  <si>
    <t>KHM</t>
  </si>
  <si>
    <t>Jordan</t>
  </si>
  <si>
    <t>JOR</t>
  </si>
  <si>
    <t>Cameroon</t>
  </si>
  <si>
    <t>CMR</t>
  </si>
  <si>
    <t>Saint Pierre and Miquelon</t>
  </si>
  <si>
    <t>SPM</t>
  </si>
  <si>
    <t>Canada</t>
  </si>
  <si>
    <t>CAN</t>
  </si>
  <si>
    <t>Gabon</t>
  </si>
  <si>
    <t>GAB</t>
  </si>
  <si>
    <t>Cape Verde</t>
  </si>
  <si>
    <t>CPV</t>
  </si>
  <si>
    <t>British Virgin Islands</t>
  </si>
  <si>
    <t/>
  </si>
  <si>
    <t>Central African Republic</t>
  </si>
  <si>
    <t>CAF</t>
  </si>
  <si>
    <t>Curacao</t>
  </si>
  <si>
    <t>CUW</t>
  </si>
  <si>
    <t>Chad</t>
  </si>
  <si>
    <t>TCD</t>
  </si>
  <si>
    <t>Lebanon</t>
  </si>
  <si>
    <t>LBN</t>
  </si>
  <si>
    <t>Chile</t>
  </si>
  <si>
    <t>CHL</t>
  </si>
  <si>
    <t>Venezuela</t>
  </si>
  <si>
    <t>VEN</t>
  </si>
  <si>
    <t>China</t>
  </si>
  <si>
    <t>CHN</t>
  </si>
  <si>
    <t>Denmark</t>
  </si>
  <si>
    <t>DNK</t>
  </si>
  <si>
    <t>Colombia</t>
  </si>
  <si>
    <t>COL</t>
  </si>
  <si>
    <t>Sweden</t>
  </si>
  <si>
    <t>SWE</t>
  </si>
  <si>
    <t>Comoros</t>
  </si>
  <si>
    <t>COM</t>
  </si>
  <si>
    <t>Costa Rica</t>
  </si>
  <si>
    <t>CRI</t>
  </si>
  <si>
    <t>Croatia</t>
  </si>
  <si>
    <t>HRV</t>
  </si>
  <si>
    <t>Cuba</t>
  </si>
  <si>
    <t>CUB</t>
  </si>
  <si>
    <t>Greenland</t>
  </si>
  <si>
    <t>GRL</t>
  </si>
  <si>
    <t>Cyprus</t>
  </si>
  <si>
    <t>CYP</t>
  </si>
  <si>
    <t>Western Sahara</t>
  </si>
  <si>
    <t>ESH</t>
  </si>
  <si>
    <t>Cook Islands</t>
  </si>
  <si>
    <t>Czech Republic</t>
  </si>
  <si>
    <t>CZE</t>
  </si>
  <si>
    <t>Democratic Republic of the Congo</t>
  </si>
  <si>
    <t>COD</t>
  </si>
  <si>
    <t>United Arab Emirates</t>
  </si>
  <si>
    <t>ARE</t>
  </si>
  <si>
    <t>New Zealand</t>
  </si>
  <si>
    <t>NZL</t>
  </si>
  <si>
    <t>Djibouti</t>
  </si>
  <si>
    <t>DJI</t>
  </si>
  <si>
    <t>Oman</t>
  </si>
  <si>
    <t>OMN</t>
  </si>
  <si>
    <t>Dominica</t>
  </si>
  <si>
    <t>DMA</t>
  </si>
  <si>
    <t>Dominican Republic</t>
  </si>
  <si>
    <t>DOM</t>
  </si>
  <si>
    <t>Republic of the Congo</t>
  </si>
  <si>
    <t>COG</t>
  </si>
  <si>
    <t>Finland</t>
  </si>
  <si>
    <t>FIN</t>
  </si>
  <si>
    <t>East Timor</t>
  </si>
  <si>
    <t>TLS</t>
  </si>
  <si>
    <t>COK</t>
  </si>
  <si>
    <t>Saudi Arabia</t>
  </si>
  <si>
    <t>SAU</t>
  </si>
  <si>
    <t>Ecuador</t>
  </si>
  <si>
    <t>ECU</t>
  </si>
  <si>
    <t>United Kingdom</t>
  </si>
  <si>
    <t>GBR</t>
  </si>
  <si>
    <t>Egypt</t>
  </si>
  <si>
    <t>EGY</t>
  </si>
  <si>
    <t>El Salvador</t>
  </si>
  <si>
    <t>SLV</t>
  </si>
  <si>
    <t>Ivory Coast</t>
  </si>
  <si>
    <t>CIV</t>
  </si>
  <si>
    <t>Norway</t>
  </si>
  <si>
    <t>NOR</t>
  </si>
  <si>
    <t>DR Congo</t>
  </si>
  <si>
    <t>Equatorial Guinea</t>
  </si>
  <si>
    <t>GNQ</t>
  </si>
  <si>
    <t>Eritrea</t>
  </si>
  <si>
    <t>ERI</t>
  </si>
  <si>
    <t>United States</t>
  </si>
  <si>
    <t>USA</t>
  </si>
  <si>
    <t>Estonia</t>
  </si>
  <si>
    <t>EST</t>
  </si>
  <si>
    <t>Ethiopia</t>
  </si>
  <si>
    <t>ETH</t>
  </si>
  <si>
    <t>Eswatini</t>
  </si>
  <si>
    <t>SWZ</t>
  </si>
  <si>
    <t>Fiji</t>
  </si>
  <si>
    <t>FJI</t>
  </si>
  <si>
    <t>South Korea</t>
  </si>
  <si>
    <t>KOR</t>
  </si>
  <si>
    <t>FR Yugoslavia</t>
  </si>
  <si>
    <t>France</t>
  </si>
  <si>
    <t>FRA</t>
  </si>
  <si>
    <t>Palau</t>
  </si>
  <si>
    <t>PLW</t>
  </si>
  <si>
    <t>French Guiana</t>
  </si>
  <si>
    <t>GUF</t>
  </si>
  <si>
    <t>Spain</t>
  </si>
  <si>
    <t>ESP</t>
  </si>
  <si>
    <t>French Polynesia</t>
  </si>
  <si>
    <t>PYF</t>
  </si>
  <si>
    <t>Georgia</t>
  </si>
  <si>
    <t>GEO</t>
  </si>
  <si>
    <t>Mexico</t>
  </si>
  <si>
    <t>MEX</t>
  </si>
  <si>
    <t>Faroe Islands</t>
  </si>
  <si>
    <t>FRO</t>
  </si>
  <si>
    <t>Germany</t>
  </si>
  <si>
    <t>DEU</t>
  </si>
  <si>
    <t>Libya</t>
  </si>
  <si>
    <t>LBY</t>
  </si>
  <si>
    <t>Ghana</t>
  </si>
  <si>
    <t>GHA</t>
  </si>
  <si>
    <t>Greece</t>
  </si>
  <si>
    <t>GRC</t>
  </si>
  <si>
    <t>Taiwan</t>
  </si>
  <si>
    <t>TWN</t>
  </si>
  <si>
    <t>Gambia</t>
  </si>
  <si>
    <t>Grenada</t>
  </si>
  <si>
    <t>GRD</t>
  </si>
  <si>
    <t>Peru</t>
  </si>
  <si>
    <t>PER</t>
  </si>
  <si>
    <t>Guatemala</t>
  </si>
  <si>
    <t>GTM</t>
  </si>
  <si>
    <t>Guinea</t>
  </si>
  <si>
    <t>GIN</t>
  </si>
  <si>
    <t>Guadeloupe</t>
  </si>
  <si>
    <t>GLP</t>
  </si>
  <si>
    <t>Marshall Islands</t>
  </si>
  <si>
    <t>MHL</t>
  </si>
  <si>
    <t>Guyana</t>
  </si>
  <si>
    <t>GUY</t>
  </si>
  <si>
    <t>Haiti</t>
  </si>
  <si>
    <t>HTI</t>
  </si>
  <si>
    <t>Honduras</t>
  </si>
  <si>
    <t>HND</t>
  </si>
  <si>
    <t>Malaysia</t>
  </si>
  <si>
    <t>MYS</t>
  </si>
  <si>
    <t>The Gambia</t>
  </si>
  <si>
    <t>GMB</t>
  </si>
  <si>
    <t>Hungary</t>
  </si>
  <si>
    <t>HUN</t>
  </si>
  <si>
    <t>Palestine</t>
  </si>
  <si>
    <t>PSE</t>
  </si>
  <si>
    <t>Gaza Strip</t>
  </si>
  <si>
    <t>Turkey</t>
  </si>
  <si>
    <t>TUR</t>
  </si>
  <si>
    <t>Guinea-Bissau</t>
  </si>
  <si>
    <t>India</t>
  </si>
  <si>
    <t>IND</t>
  </si>
  <si>
    <t>Indonesia</t>
  </si>
  <si>
    <t>IDN</t>
  </si>
  <si>
    <t>Iran</t>
  </si>
  <si>
    <t>IRN</t>
  </si>
  <si>
    <t>Iraq</t>
  </si>
  <si>
    <t>IRQ</t>
  </si>
  <si>
    <t>Russia</t>
  </si>
  <si>
    <t>RUS</t>
  </si>
  <si>
    <t>Ireland</t>
  </si>
  <si>
    <t>IRL</t>
  </si>
  <si>
    <t>Switzerland</t>
  </si>
  <si>
    <t>CHE</t>
  </si>
  <si>
    <t>Italy</t>
  </si>
  <si>
    <t>ITA</t>
  </si>
  <si>
    <t>Jamaica</t>
  </si>
  <si>
    <t>JAM</t>
  </si>
  <si>
    <t>Guernsey</t>
  </si>
  <si>
    <t>GGY</t>
  </si>
  <si>
    <t>New Caledonia</t>
  </si>
  <si>
    <t>NCL</t>
  </si>
  <si>
    <t>Kazakhstan</t>
  </si>
  <si>
    <t>KAZ</t>
  </si>
  <si>
    <t>Kenya</t>
  </si>
  <si>
    <t>KEN</t>
  </si>
  <si>
    <t>Kiribati</t>
  </si>
  <si>
    <t>KIR</t>
  </si>
  <si>
    <t>Isle of Man</t>
  </si>
  <si>
    <t>IMN</t>
  </si>
  <si>
    <t>Kuwait</t>
  </si>
  <si>
    <t>KWT</t>
  </si>
  <si>
    <t>Kyrgyzstan</t>
  </si>
  <si>
    <t>KGZ</t>
  </si>
  <si>
    <t>Laos</t>
  </si>
  <si>
    <t>LAO</t>
  </si>
  <si>
    <t>Ukraine</t>
  </si>
  <si>
    <t>UKR</t>
  </si>
  <si>
    <t>Latvia</t>
  </si>
  <si>
    <t>LVA</t>
  </si>
  <si>
    <t>Tunisia</t>
  </si>
  <si>
    <t>TUN</t>
  </si>
  <si>
    <t>Lesotho</t>
  </si>
  <si>
    <t>LSO</t>
  </si>
  <si>
    <t>Mongolia</t>
  </si>
  <si>
    <t>MNG</t>
  </si>
  <si>
    <t>Liberia</t>
  </si>
  <si>
    <t>LBR</t>
  </si>
  <si>
    <t>Panama</t>
  </si>
  <si>
    <t>PAN</t>
  </si>
  <si>
    <t>Lithuania</t>
  </si>
  <si>
    <t>LTU</t>
  </si>
  <si>
    <t>Liechtenstein</t>
  </si>
  <si>
    <t>LIE</t>
  </si>
  <si>
    <t>Madagascar</t>
  </si>
  <si>
    <t>MDG</t>
  </si>
  <si>
    <t>Montenegro</t>
  </si>
  <si>
    <t>MNE</t>
  </si>
  <si>
    <t>Malawi</t>
  </si>
  <si>
    <t>MWI</t>
  </si>
  <si>
    <t>South Africa</t>
  </si>
  <si>
    <t>ZAF</t>
  </si>
  <si>
    <t>Maldives</t>
  </si>
  <si>
    <t>MDV</t>
  </si>
  <si>
    <t>Mali</t>
  </si>
  <si>
    <t>MLI</t>
  </si>
  <si>
    <t>Jersey</t>
  </si>
  <si>
    <t>JEY</t>
  </si>
  <si>
    <t>Portugal</t>
  </si>
  <si>
    <t>PRT</t>
  </si>
  <si>
    <t>Mauritania</t>
  </si>
  <si>
    <t>MRT</t>
  </si>
  <si>
    <t>Suriname</t>
  </si>
  <si>
    <t>SUR</t>
  </si>
  <si>
    <t>Mauritius</t>
  </si>
  <si>
    <t>MUS</t>
  </si>
  <si>
    <t>Tuvalu</t>
  </si>
  <si>
    <t>TUV</t>
  </si>
  <si>
    <t>Martinique</t>
  </si>
  <si>
    <t>MTQ</t>
  </si>
  <si>
    <t>Moldova</t>
  </si>
  <si>
    <t>MDA</t>
  </si>
  <si>
    <t>North Korea</t>
  </si>
  <si>
    <t>PRK</t>
  </si>
  <si>
    <t>Morocco</t>
  </si>
  <si>
    <t>MAR</t>
  </si>
  <si>
    <t>Micronesia</t>
  </si>
  <si>
    <t>FSM</t>
  </si>
  <si>
    <t>Mozambique</t>
  </si>
  <si>
    <t>MOZ</t>
  </si>
  <si>
    <t>Myanmar</t>
  </si>
  <si>
    <t>MMR</t>
  </si>
  <si>
    <t>Namibia</t>
  </si>
  <si>
    <t>NAM</t>
  </si>
  <si>
    <t>Paraguay</t>
  </si>
  <si>
    <t>PRY</t>
  </si>
  <si>
    <t>Nepal</t>
  </si>
  <si>
    <t>NPL</t>
  </si>
  <si>
    <t>Poland</t>
  </si>
  <si>
    <t>POL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</si>
  <si>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</si>
  <si>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</si>
  <si>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</si>
  <si>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</si>
  <si>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</si>
  <si>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</si>
  <si>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</si>
  <si>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</si>
  <si>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Pakistan</t>
  </si>
  <si>
    <t>PAK</t>
  </si>
  <si>
    <t>Seychelles</t>
  </si>
  <si>
    <t>SYC</t>
  </si>
  <si>
    <t>Papua New Guinea</t>
  </si>
  <si>
    <t>PNG</t>
  </si>
  <si>
    <t>Philippines</t>
  </si>
  <si>
    <t>PHL</t>
  </si>
  <si>
    <t>Niue</t>
  </si>
  <si>
    <t>Romania</t>
  </si>
  <si>
    <t>ROU</t>
  </si>
  <si>
    <t>Serbia</t>
  </si>
  <si>
    <t>SRB</t>
  </si>
  <si>
    <t>Syria</t>
  </si>
  <si>
    <t>SYR</t>
  </si>
  <si>
    <t>Rwanda</t>
  </si>
  <si>
    <t>RWA</t>
  </si>
  <si>
    <t>Montserrat</t>
  </si>
  <si>
    <t>MSR</t>
  </si>
  <si>
    <t>Saint Lucia</t>
  </si>
  <si>
    <t>LCA</t>
  </si>
  <si>
    <t>Slovenia</t>
  </si>
  <si>
    <t>SVN</t>
  </si>
  <si>
    <t>Saint Vincent and the Grenadines</t>
  </si>
  <si>
    <t>VCT</t>
  </si>
  <si>
    <t>Slovakia</t>
  </si>
  <si>
    <t>SVK</t>
  </si>
  <si>
    <t>Samoa</t>
  </si>
  <si>
    <t>WSM</t>
  </si>
  <si>
    <t>Trinidad and Tobago</t>
  </si>
  <si>
    <t>TTO</t>
  </si>
  <si>
    <t>Saint Kitts and Nevis</t>
  </si>
  <si>
    <t>KNA</t>
  </si>
  <si>
    <t>Senegal</t>
  </si>
  <si>
    <t>SEN</t>
  </si>
  <si>
    <t>Turkmenistan</t>
  </si>
  <si>
    <t>TKM</t>
  </si>
  <si>
    <t>Sao Tome and Principe</t>
  </si>
  <si>
    <t>STP</t>
  </si>
  <si>
    <t>Sierra Leone</t>
  </si>
  <si>
    <t>SLE</t>
  </si>
  <si>
    <t>Solomon Islands</t>
  </si>
  <si>
    <t>SLB</t>
  </si>
  <si>
    <t>Thailand</t>
  </si>
  <si>
    <t>THA</t>
  </si>
  <si>
    <t>Somalia</t>
  </si>
  <si>
    <t>SOM</t>
  </si>
  <si>
    <t>Uzbekistan</t>
  </si>
  <si>
    <t>UZB</t>
  </si>
  <si>
    <t>South Sudan</t>
  </si>
  <si>
    <t>SSD</t>
  </si>
  <si>
    <t>Saint Martin</t>
  </si>
  <si>
    <t>MAF</t>
  </si>
  <si>
    <t>Sri Lanka</t>
  </si>
  <si>
    <t>LKA</t>
  </si>
  <si>
    <t>Sudan</t>
  </si>
  <si>
    <t>SDN</t>
  </si>
  <si>
    <t>NIU</t>
  </si>
  <si>
    <t>Zambia</t>
  </si>
  <si>
    <t>ZMB</t>
  </si>
  <si>
    <t>Tajikistan</t>
  </si>
  <si>
    <t>TJK</t>
  </si>
  <si>
    <t>Tanzania</t>
  </si>
  <si>
    <t>TZA</t>
  </si>
  <si>
    <t>Togo</t>
  </si>
  <si>
    <t>TGO</t>
  </si>
  <si>
    <t>Tonga</t>
  </si>
  <si>
    <t>TON</t>
  </si>
  <si>
    <t>Saint Barthelemy</t>
  </si>
  <si>
    <t>BLM</t>
  </si>
  <si>
    <t>Saint Helena, Ascension and Tristan da Cunha</t>
  </si>
  <si>
    <t>SHN</t>
  </si>
  <si>
    <t>Uganda</t>
  </si>
  <si>
    <t>UGA</t>
  </si>
  <si>
    <t>Vietnam</t>
  </si>
  <si>
    <t>VNM</t>
  </si>
  <si>
    <t>Vanuatu</t>
  </si>
  <si>
    <t>VUT</t>
  </si>
  <si>
    <t>Timor-Leste</t>
  </si>
  <si>
    <t>Yemen</t>
  </si>
  <si>
    <t>YEM</t>
  </si>
  <si>
    <t>Tokelau</t>
  </si>
  <si>
    <t>Zimbabwe</t>
  </si>
  <si>
    <t>ZWE</t>
  </si>
  <si>
    <t>Virgin Islands</t>
  </si>
  <si>
    <t>VIR</t>
  </si>
  <si>
    <t>Wallis and Futuna</t>
  </si>
  <si>
    <t>WLF</t>
  </si>
  <si>
    <t>&lt;154</t>
  </si>
  <si>
    <t>154 - 158</t>
  </si>
  <si>
    <t>158 - 162</t>
  </si>
  <si>
    <t>162 - 166</t>
  </si>
  <si>
    <t>166 - 170</t>
  </si>
  <si>
    <t>&gt;= 170</t>
  </si>
  <si>
    <t>Male height</t>
  </si>
  <si>
    <t>Female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</si>
</sst>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 consumption and Population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 Growth vs Meat Consuption'!$C$1</c:f>
              <c:strCache>
                <c:ptCount val="1"/>
                <c:pt idx="0">
                  <c:v>Population growth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18197725284343E-2"/>
                  <c:y val="-0.25029564012831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 Growth vs Meat Consuption'!$B$2:$B$158</c:f>
              <c:numCache>
                <c:formatCode>General</c:formatCode>
                <c:ptCount val="157"/>
                <c:pt idx="0">
                  <c:v>17.3</c:v>
                </c:pt>
                <c:pt idx="1">
                  <c:v>18.3</c:v>
                </c:pt>
                <c:pt idx="2">
                  <c:v>19</c:v>
                </c:pt>
                <c:pt idx="3">
                  <c:v>56</c:v>
                </c:pt>
                <c:pt idx="4">
                  <c:v>79.7</c:v>
                </c:pt>
                <c:pt idx="5">
                  <c:v>27.7</c:v>
                </c:pt>
                <c:pt idx="6">
                  <c:v>108.2</c:v>
                </c:pt>
                <c:pt idx="7">
                  <c:v>94.1</c:v>
                </c:pt>
                <c:pt idx="8">
                  <c:v>15.9</c:v>
                </c:pt>
                <c:pt idx="9">
                  <c:v>70.7</c:v>
                </c:pt>
                <c:pt idx="10">
                  <c:v>3.1</c:v>
                </c:pt>
                <c:pt idx="11">
                  <c:v>88.7</c:v>
                </c:pt>
                <c:pt idx="12">
                  <c:v>58.6</c:v>
                </c:pt>
                <c:pt idx="13">
                  <c:v>86.1</c:v>
                </c:pt>
                <c:pt idx="14">
                  <c:v>74.7</c:v>
                </c:pt>
                <c:pt idx="15">
                  <c:v>16.2</c:v>
                </c:pt>
                <c:pt idx="16">
                  <c:v>3</c:v>
                </c:pt>
                <c:pt idx="17">
                  <c:v>50</c:v>
                </c:pt>
                <c:pt idx="18">
                  <c:v>21.4</c:v>
                </c:pt>
                <c:pt idx="19">
                  <c:v>27.3</c:v>
                </c:pt>
                <c:pt idx="20">
                  <c:v>82.4</c:v>
                </c:pt>
                <c:pt idx="21">
                  <c:v>69.400000000000006</c:v>
                </c:pt>
                <c:pt idx="22">
                  <c:v>11.2</c:v>
                </c:pt>
                <c:pt idx="23">
                  <c:v>3.5</c:v>
                </c:pt>
                <c:pt idx="24">
                  <c:v>13.9</c:v>
                </c:pt>
                <c:pt idx="25">
                  <c:v>14.4</c:v>
                </c:pt>
                <c:pt idx="26">
                  <c:v>108.1</c:v>
                </c:pt>
                <c:pt idx="27">
                  <c:v>28</c:v>
                </c:pt>
                <c:pt idx="28">
                  <c:v>14.3</c:v>
                </c:pt>
                <c:pt idx="29">
                  <c:v>66.400000000000006</c:v>
                </c:pt>
                <c:pt idx="30">
                  <c:v>52.4</c:v>
                </c:pt>
                <c:pt idx="31">
                  <c:v>33.9</c:v>
                </c:pt>
                <c:pt idx="32">
                  <c:v>7.6</c:v>
                </c:pt>
                <c:pt idx="33">
                  <c:v>13.3</c:v>
                </c:pt>
                <c:pt idx="34">
                  <c:v>40.4</c:v>
                </c:pt>
                <c:pt idx="35">
                  <c:v>49.9</c:v>
                </c:pt>
                <c:pt idx="36">
                  <c:v>32.200000000000003</c:v>
                </c:pt>
                <c:pt idx="37">
                  <c:v>131.30000000000001</c:v>
                </c:pt>
                <c:pt idx="38">
                  <c:v>77.3</c:v>
                </c:pt>
                <c:pt idx="39">
                  <c:v>145.9</c:v>
                </c:pt>
                <c:pt idx="40">
                  <c:v>17.100000000000001</c:v>
                </c:pt>
                <c:pt idx="41">
                  <c:v>37.799999999999997</c:v>
                </c:pt>
                <c:pt idx="42">
                  <c:v>45</c:v>
                </c:pt>
                <c:pt idx="43">
                  <c:v>22.5</c:v>
                </c:pt>
                <c:pt idx="44">
                  <c:v>21.4</c:v>
                </c:pt>
                <c:pt idx="45">
                  <c:v>7.7</c:v>
                </c:pt>
                <c:pt idx="46">
                  <c:v>67.400000000000006</c:v>
                </c:pt>
                <c:pt idx="47">
                  <c:v>7.9</c:v>
                </c:pt>
                <c:pt idx="48">
                  <c:v>39.1</c:v>
                </c:pt>
                <c:pt idx="49">
                  <c:v>67.400000000000006</c:v>
                </c:pt>
                <c:pt idx="50">
                  <c:v>101.1</c:v>
                </c:pt>
                <c:pt idx="51">
                  <c:v>46</c:v>
                </c:pt>
                <c:pt idx="52">
                  <c:v>26</c:v>
                </c:pt>
                <c:pt idx="53">
                  <c:v>82.1</c:v>
                </c:pt>
                <c:pt idx="54">
                  <c:v>9.9</c:v>
                </c:pt>
                <c:pt idx="55">
                  <c:v>78.7</c:v>
                </c:pt>
                <c:pt idx="56">
                  <c:v>63.4</c:v>
                </c:pt>
                <c:pt idx="57">
                  <c:v>97</c:v>
                </c:pt>
                <c:pt idx="58">
                  <c:v>23.8</c:v>
                </c:pt>
                <c:pt idx="59">
                  <c:v>6.5</c:v>
                </c:pt>
                <c:pt idx="60">
                  <c:v>6.5</c:v>
                </c:pt>
                <c:pt idx="61">
                  <c:v>31.8</c:v>
                </c:pt>
                <c:pt idx="62">
                  <c:v>15.3</c:v>
                </c:pt>
                <c:pt idx="63">
                  <c:v>24.7</c:v>
                </c:pt>
                <c:pt idx="64">
                  <c:v>100.7</c:v>
                </c:pt>
                <c:pt idx="65">
                  <c:v>84.8</c:v>
                </c:pt>
                <c:pt idx="66">
                  <c:v>5.2</c:v>
                </c:pt>
                <c:pt idx="67">
                  <c:v>8.3000000000000007</c:v>
                </c:pt>
                <c:pt idx="68">
                  <c:v>23.1</c:v>
                </c:pt>
                <c:pt idx="69">
                  <c:v>18.2</c:v>
                </c:pt>
                <c:pt idx="70">
                  <c:v>106.3</c:v>
                </c:pt>
                <c:pt idx="71">
                  <c:v>97.1</c:v>
                </c:pt>
                <c:pt idx="72">
                  <c:v>90.4</c:v>
                </c:pt>
                <c:pt idx="73">
                  <c:v>11.3</c:v>
                </c:pt>
                <c:pt idx="74">
                  <c:v>56.8</c:v>
                </c:pt>
                <c:pt idx="75">
                  <c:v>45.9</c:v>
                </c:pt>
                <c:pt idx="76">
                  <c:v>29.8</c:v>
                </c:pt>
                <c:pt idx="77">
                  <c:v>44.8</c:v>
                </c:pt>
                <c:pt idx="78">
                  <c:v>14.3</c:v>
                </c:pt>
                <c:pt idx="79">
                  <c:v>32.1</c:v>
                </c:pt>
                <c:pt idx="80">
                  <c:v>39</c:v>
                </c:pt>
                <c:pt idx="81">
                  <c:v>15</c:v>
                </c:pt>
                <c:pt idx="82">
                  <c:v>45.7</c:v>
                </c:pt>
                <c:pt idx="83">
                  <c:v>63.1</c:v>
                </c:pt>
                <c:pt idx="84">
                  <c:v>15.4</c:v>
                </c:pt>
                <c:pt idx="85">
                  <c:v>7.9</c:v>
                </c:pt>
                <c:pt idx="86">
                  <c:v>28.6</c:v>
                </c:pt>
                <c:pt idx="87">
                  <c:v>49.5</c:v>
                </c:pt>
                <c:pt idx="88">
                  <c:v>141.69999999999999</c:v>
                </c:pt>
                <c:pt idx="89">
                  <c:v>17.600000000000001</c:v>
                </c:pt>
                <c:pt idx="90">
                  <c:v>5.0999999999999996</c:v>
                </c:pt>
                <c:pt idx="91">
                  <c:v>50.9</c:v>
                </c:pt>
                <c:pt idx="92">
                  <c:v>19</c:v>
                </c:pt>
                <c:pt idx="93">
                  <c:v>86.9</c:v>
                </c:pt>
                <c:pt idx="94">
                  <c:v>29.9</c:v>
                </c:pt>
                <c:pt idx="95">
                  <c:v>39.6</c:v>
                </c:pt>
                <c:pt idx="96">
                  <c:v>58.6</c:v>
                </c:pt>
                <c:pt idx="97">
                  <c:v>22.7</c:v>
                </c:pt>
                <c:pt idx="98">
                  <c:v>108.8</c:v>
                </c:pt>
                <c:pt idx="99">
                  <c:v>20.6</c:v>
                </c:pt>
                <c:pt idx="100">
                  <c:v>5.6</c:v>
                </c:pt>
                <c:pt idx="101">
                  <c:v>34</c:v>
                </c:pt>
                <c:pt idx="102">
                  <c:v>10</c:v>
                </c:pt>
                <c:pt idx="103">
                  <c:v>89.3</c:v>
                </c:pt>
                <c:pt idx="104">
                  <c:v>142.1</c:v>
                </c:pt>
                <c:pt idx="105">
                  <c:v>14.9</c:v>
                </c:pt>
                <c:pt idx="106">
                  <c:v>11.2</c:v>
                </c:pt>
                <c:pt idx="107">
                  <c:v>8.6</c:v>
                </c:pt>
                <c:pt idx="108">
                  <c:v>35.4</c:v>
                </c:pt>
                <c:pt idx="109">
                  <c:v>61.7</c:v>
                </c:pt>
                <c:pt idx="110">
                  <c:v>49.8</c:v>
                </c:pt>
                <c:pt idx="111">
                  <c:v>12.3</c:v>
                </c:pt>
                <c:pt idx="112">
                  <c:v>54.5</c:v>
                </c:pt>
                <c:pt idx="113">
                  <c:v>73</c:v>
                </c:pt>
                <c:pt idx="114">
                  <c:v>70.3</c:v>
                </c:pt>
                <c:pt idx="115">
                  <c:v>34.5</c:v>
                </c:pt>
                <c:pt idx="116">
                  <c:v>31.1</c:v>
                </c:pt>
                <c:pt idx="117">
                  <c:v>78.099999999999994</c:v>
                </c:pt>
                <c:pt idx="118">
                  <c:v>91.1</c:v>
                </c:pt>
                <c:pt idx="119">
                  <c:v>54.5</c:v>
                </c:pt>
                <c:pt idx="120">
                  <c:v>51</c:v>
                </c:pt>
                <c:pt idx="121">
                  <c:v>4.4000000000000004</c:v>
                </c:pt>
                <c:pt idx="122">
                  <c:v>44.6</c:v>
                </c:pt>
                <c:pt idx="123">
                  <c:v>17.7</c:v>
                </c:pt>
                <c:pt idx="124">
                  <c:v>51.1</c:v>
                </c:pt>
                <c:pt idx="125">
                  <c:v>6.1</c:v>
                </c:pt>
                <c:pt idx="126">
                  <c:v>71.099999999999994</c:v>
                </c:pt>
                <c:pt idx="127">
                  <c:v>88</c:v>
                </c:pt>
                <c:pt idx="128">
                  <c:v>9.6999999999999993</c:v>
                </c:pt>
                <c:pt idx="129">
                  <c:v>9.5</c:v>
                </c:pt>
                <c:pt idx="130">
                  <c:v>39</c:v>
                </c:pt>
                <c:pt idx="131">
                  <c:v>118.6</c:v>
                </c:pt>
                <c:pt idx="132">
                  <c:v>6.6</c:v>
                </c:pt>
                <c:pt idx="133">
                  <c:v>21</c:v>
                </c:pt>
                <c:pt idx="134">
                  <c:v>40.299999999999997</c:v>
                </c:pt>
                <c:pt idx="135">
                  <c:v>76.099999999999994</c:v>
                </c:pt>
                <c:pt idx="136">
                  <c:v>8.6999999999999993</c:v>
                </c:pt>
                <c:pt idx="137">
                  <c:v>10</c:v>
                </c:pt>
                <c:pt idx="138">
                  <c:v>27.9</c:v>
                </c:pt>
                <c:pt idx="139">
                  <c:v>8.5</c:v>
                </c:pt>
                <c:pt idx="140">
                  <c:v>57.8</c:v>
                </c:pt>
                <c:pt idx="141">
                  <c:v>25.5</c:v>
                </c:pt>
                <c:pt idx="142">
                  <c:v>19.3</c:v>
                </c:pt>
                <c:pt idx="143">
                  <c:v>41.7</c:v>
                </c:pt>
                <c:pt idx="144">
                  <c:v>11.7</c:v>
                </c:pt>
                <c:pt idx="145">
                  <c:v>32.299999999999997</c:v>
                </c:pt>
                <c:pt idx="146">
                  <c:v>74.400000000000006</c:v>
                </c:pt>
                <c:pt idx="147">
                  <c:v>79.599999999999994</c:v>
                </c:pt>
                <c:pt idx="148">
                  <c:v>124.8</c:v>
                </c:pt>
                <c:pt idx="149">
                  <c:v>98.6</c:v>
                </c:pt>
                <c:pt idx="150">
                  <c:v>20.7</c:v>
                </c:pt>
                <c:pt idx="151">
                  <c:v>32.6</c:v>
                </c:pt>
                <c:pt idx="152">
                  <c:v>56.6</c:v>
                </c:pt>
                <c:pt idx="153">
                  <c:v>28.6</c:v>
                </c:pt>
                <c:pt idx="154">
                  <c:v>14.7</c:v>
                </c:pt>
                <c:pt idx="155">
                  <c:v>11.9</c:v>
                </c:pt>
                <c:pt idx="156">
                  <c:v>15.2</c:v>
                </c:pt>
              </c:numCache>
            </c:numRef>
          </c:xVal>
          <c:yVal>
            <c:numRef>
              <c:f>'Pop Growth vs Meat Consuption'!$C$2:$C$158</c:f>
              <c:numCache>
                <c:formatCode>General</c:formatCode>
                <c:ptCount val="157"/>
                <c:pt idx="0">
                  <c:v>2.41</c:v>
                </c:pt>
                <c:pt idx="1">
                  <c:v>1.89</c:v>
                </c:pt>
                <c:pt idx="2">
                  <c:v>3.12</c:v>
                </c:pt>
                <c:pt idx="3">
                  <c:v>1.03</c:v>
                </c:pt>
                <c:pt idx="4">
                  <c:v>0.88</c:v>
                </c:pt>
                <c:pt idx="5">
                  <c:v>0.17</c:v>
                </c:pt>
                <c:pt idx="6">
                  <c:v>1.6</c:v>
                </c:pt>
                <c:pt idx="7">
                  <c:v>0.46</c:v>
                </c:pt>
                <c:pt idx="8">
                  <c:v>1.35</c:v>
                </c:pt>
                <c:pt idx="9">
                  <c:v>1.92</c:v>
                </c:pt>
                <c:pt idx="10">
                  <c:v>1.19</c:v>
                </c:pt>
                <c:pt idx="11">
                  <c:v>0.5</c:v>
                </c:pt>
                <c:pt idx="12">
                  <c:v>-0.1</c:v>
                </c:pt>
                <c:pt idx="13">
                  <c:v>0.85</c:v>
                </c:pt>
                <c:pt idx="14">
                  <c:v>2.4300000000000002</c:v>
                </c:pt>
                <c:pt idx="15">
                  <c:v>2.73</c:v>
                </c:pt>
                <c:pt idx="16">
                  <c:v>1.68</c:v>
                </c:pt>
                <c:pt idx="17">
                  <c:v>1.65</c:v>
                </c:pt>
                <c:pt idx="18">
                  <c:v>-0.14000000000000001</c:v>
                </c:pt>
                <c:pt idx="19">
                  <c:v>0.86</c:v>
                </c:pt>
                <c:pt idx="20">
                  <c:v>0.87</c:v>
                </c:pt>
                <c:pt idx="21">
                  <c:v>-0.6</c:v>
                </c:pt>
                <c:pt idx="22">
                  <c:v>2.86</c:v>
                </c:pt>
                <c:pt idx="23">
                  <c:v>3.19</c:v>
                </c:pt>
                <c:pt idx="24">
                  <c:v>1.76</c:v>
                </c:pt>
                <c:pt idx="25">
                  <c:v>2.54</c:v>
                </c:pt>
                <c:pt idx="26">
                  <c:v>1.1399999999999999</c:v>
                </c:pt>
                <c:pt idx="27">
                  <c:v>1.99</c:v>
                </c:pt>
                <c:pt idx="28">
                  <c:v>3</c:v>
                </c:pt>
                <c:pt idx="29">
                  <c:v>0.9</c:v>
                </c:pt>
                <c:pt idx="30">
                  <c:v>0.49</c:v>
                </c:pt>
                <c:pt idx="31">
                  <c:v>1.32</c:v>
                </c:pt>
                <c:pt idx="32">
                  <c:v>2.44</c:v>
                </c:pt>
                <c:pt idx="33">
                  <c:v>2.61</c:v>
                </c:pt>
                <c:pt idx="34">
                  <c:v>1.42</c:v>
                </c:pt>
                <c:pt idx="35">
                  <c:v>-0.32</c:v>
                </c:pt>
                <c:pt idx="36">
                  <c:v>-0.05</c:v>
                </c:pt>
                <c:pt idx="37">
                  <c:v>1.1100000000000001</c:v>
                </c:pt>
                <c:pt idx="38">
                  <c:v>0.18</c:v>
                </c:pt>
                <c:pt idx="39">
                  <c:v>0.36</c:v>
                </c:pt>
                <c:pt idx="40">
                  <c:v>1.52</c:v>
                </c:pt>
                <c:pt idx="41">
                  <c:v>1.26</c:v>
                </c:pt>
                <c:pt idx="42">
                  <c:v>1.6</c:v>
                </c:pt>
                <c:pt idx="43">
                  <c:v>1.66</c:v>
                </c:pt>
                <c:pt idx="44">
                  <c:v>0.66</c:v>
                </c:pt>
                <c:pt idx="45">
                  <c:v>3.28</c:v>
                </c:pt>
                <c:pt idx="46">
                  <c:v>-0.04</c:v>
                </c:pt>
                <c:pt idx="47">
                  <c:v>2.58</c:v>
                </c:pt>
                <c:pt idx="48">
                  <c:v>0.78</c:v>
                </c:pt>
                <c:pt idx="49">
                  <c:v>0.48</c:v>
                </c:pt>
                <c:pt idx="50">
                  <c:v>0.5</c:v>
                </c:pt>
                <c:pt idx="51">
                  <c:v>2.39</c:v>
                </c:pt>
                <c:pt idx="52">
                  <c:v>0.63</c:v>
                </c:pt>
                <c:pt idx="53">
                  <c:v>0.11</c:v>
                </c:pt>
                <c:pt idx="54">
                  <c:v>2.17</c:v>
                </c:pt>
                <c:pt idx="55">
                  <c:v>-0.18</c:v>
                </c:pt>
                <c:pt idx="56">
                  <c:v>-0.11</c:v>
                </c:pt>
                <c:pt idx="57">
                  <c:v>0.39</c:v>
                </c:pt>
                <c:pt idx="58">
                  <c:v>2.5299999999999998</c:v>
                </c:pt>
                <c:pt idx="59">
                  <c:v>2.56</c:v>
                </c:pt>
                <c:pt idx="60">
                  <c:v>2.56</c:v>
                </c:pt>
                <c:pt idx="61">
                  <c:v>0.56999999999999995</c:v>
                </c:pt>
                <c:pt idx="62">
                  <c:v>1.39</c:v>
                </c:pt>
                <c:pt idx="63">
                  <c:v>2.0299999999999998</c:v>
                </c:pt>
                <c:pt idx="64">
                  <c:v>-0.28000000000000003</c:v>
                </c:pt>
                <c:pt idx="65">
                  <c:v>0.35</c:v>
                </c:pt>
                <c:pt idx="66">
                  <c:v>1.26</c:v>
                </c:pt>
                <c:pt idx="67">
                  <c:v>1.25</c:v>
                </c:pt>
                <c:pt idx="68">
                  <c:v>1.32</c:v>
                </c:pt>
                <c:pt idx="69">
                  <c:v>2.54</c:v>
                </c:pt>
                <c:pt idx="70">
                  <c:v>0.26</c:v>
                </c:pt>
                <c:pt idx="71">
                  <c:v>1.81</c:v>
                </c:pt>
                <c:pt idx="72">
                  <c:v>0.32</c:v>
                </c:pt>
                <c:pt idx="73">
                  <c:v>2.29</c:v>
                </c:pt>
                <c:pt idx="74">
                  <c:v>0.21</c:v>
                </c:pt>
                <c:pt idx="75">
                  <c:v>-0.2</c:v>
                </c:pt>
                <c:pt idx="76">
                  <c:v>2.19</c:v>
                </c:pt>
                <c:pt idx="77">
                  <c:v>1.43</c:v>
                </c:pt>
                <c:pt idx="78">
                  <c:v>2.7</c:v>
                </c:pt>
                <c:pt idx="79">
                  <c:v>1.54</c:v>
                </c:pt>
                <c:pt idx="80">
                  <c:v>1.22</c:v>
                </c:pt>
                <c:pt idx="81">
                  <c:v>1.89</c:v>
                </c:pt>
                <c:pt idx="82">
                  <c:v>-1.6</c:v>
                </c:pt>
                <c:pt idx="83">
                  <c:v>0.96</c:v>
                </c:pt>
                <c:pt idx="84">
                  <c:v>1.08</c:v>
                </c:pt>
                <c:pt idx="85">
                  <c:v>2.68</c:v>
                </c:pt>
                <c:pt idx="86">
                  <c:v>0.84</c:v>
                </c:pt>
                <c:pt idx="87">
                  <c:v>-1.48</c:v>
                </c:pt>
                <c:pt idx="88">
                  <c:v>2.4900000000000002</c:v>
                </c:pt>
                <c:pt idx="89">
                  <c:v>2.8</c:v>
                </c:pt>
                <c:pt idx="90">
                  <c:v>2.86</c:v>
                </c:pt>
                <c:pt idx="91">
                  <c:v>1.66</c:v>
                </c:pt>
                <c:pt idx="92">
                  <c:v>2.99</c:v>
                </c:pt>
                <c:pt idx="93">
                  <c:v>0.4</c:v>
                </c:pt>
                <c:pt idx="94">
                  <c:v>2.4900000000000002</c:v>
                </c:pt>
                <c:pt idx="95">
                  <c:v>0.42</c:v>
                </c:pt>
                <c:pt idx="96">
                  <c:v>1.24</c:v>
                </c:pt>
                <c:pt idx="97">
                  <c:v>-0.04</c:v>
                </c:pt>
                <c:pt idx="98">
                  <c:v>1.52</c:v>
                </c:pt>
                <c:pt idx="99">
                  <c:v>1.43</c:v>
                </c:pt>
                <c:pt idx="100">
                  <c:v>2.5</c:v>
                </c:pt>
                <c:pt idx="101">
                  <c:v>1.87</c:v>
                </c:pt>
                <c:pt idx="102">
                  <c:v>1.1599999999999999</c:v>
                </c:pt>
                <c:pt idx="103">
                  <c:v>0.45</c:v>
                </c:pt>
                <c:pt idx="104">
                  <c:v>0.63</c:v>
                </c:pt>
                <c:pt idx="105">
                  <c:v>1.46</c:v>
                </c:pt>
                <c:pt idx="106">
                  <c:v>3.84</c:v>
                </c:pt>
                <c:pt idx="107">
                  <c:v>2.79</c:v>
                </c:pt>
                <c:pt idx="108">
                  <c:v>0.08</c:v>
                </c:pt>
                <c:pt idx="109">
                  <c:v>1.32</c:v>
                </c:pt>
                <c:pt idx="110">
                  <c:v>9.1300000000000008</c:v>
                </c:pt>
                <c:pt idx="111">
                  <c:v>2.69</c:v>
                </c:pt>
                <c:pt idx="112">
                  <c:v>1.64</c:v>
                </c:pt>
                <c:pt idx="113">
                  <c:v>2.17</c:v>
                </c:pt>
                <c:pt idx="114">
                  <c:v>1.72</c:v>
                </c:pt>
                <c:pt idx="115">
                  <c:v>1.25</c:v>
                </c:pt>
                <c:pt idx="116">
                  <c:v>1.72</c:v>
                </c:pt>
                <c:pt idx="117">
                  <c:v>0.02</c:v>
                </c:pt>
                <c:pt idx="118">
                  <c:v>-0.28999999999999998</c:v>
                </c:pt>
                <c:pt idx="119">
                  <c:v>-0.27</c:v>
                </c:pt>
                <c:pt idx="120">
                  <c:v>0.4</c:v>
                </c:pt>
                <c:pt idx="121">
                  <c:v>2.77</c:v>
                </c:pt>
                <c:pt idx="122">
                  <c:v>1.88</c:v>
                </c:pt>
                <c:pt idx="123">
                  <c:v>2.92</c:v>
                </c:pt>
                <c:pt idx="124">
                  <c:v>0.39</c:v>
                </c:pt>
                <c:pt idx="125">
                  <c:v>1.91</c:v>
                </c:pt>
                <c:pt idx="126">
                  <c:v>2.4500000000000002</c:v>
                </c:pt>
                <c:pt idx="127">
                  <c:v>0.26</c:v>
                </c:pt>
                <c:pt idx="128">
                  <c:v>2.13</c:v>
                </c:pt>
                <c:pt idx="129">
                  <c:v>2.86</c:v>
                </c:pt>
                <c:pt idx="130">
                  <c:v>1.18</c:v>
                </c:pt>
                <c:pt idx="131">
                  <c:v>0.09</c:v>
                </c:pt>
                <c:pt idx="132">
                  <c:v>1.04</c:v>
                </c:pt>
                <c:pt idx="133">
                  <c:v>2.08</c:v>
                </c:pt>
                <c:pt idx="134">
                  <c:v>0.9</c:v>
                </c:pt>
                <c:pt idx="135">
                  <c:v>0.71</c:v>
                </c:pt>
                <c:pt idx="136">
                  <c:v>2.4500000000000002</c:v>
                </c:pt>
                <c:pt idx="137">
                  <c:v>3.04</c:v>
                </c:pt>
                <c:pt idx="138">
                  <c:v>0.31</c:v>
                </c:pt>
                <c:pt idx="139">
                  <c:v>2.6</c:v>
                </c:pt>
                <c:pt idx="140">
                  <c:v>0.33</c:v>
                </c:pt>
                <c:pt idx="141">
                  <c:v>0.97</c:v>
                </c:pt>
                <c:pt idx="142">
                  <c:v>1.28</c:v>
                </c:pt>
                <c:pt idx="143">
                  <c:v>1.29</c:v>
                </c:pt>
                <c:pt idx="144">
                  <c:v>3.35</c:v>
                </c:pt>
                <c:pt idx="145">
                  <c:v>-0.25</c:v>
                </c:pt>
                <c:pt idx="146">
                  <c:v>3.1</c:v>
                </c:pt>
                <c:pt idx="147">
                  <c:v>0.75</c:v>
                </c:pt>
                <c:pt idx="148">
                  <c:v>0.74</c:v>
                </c:pt>
                <c:pt idx="149">
                  <c:v>0.35</c:v>
                </c:pt>
                <c:pt idx="150">
                  <c:v>1.47</c:v>
                </c:pt>
                <c:pt idx="151">
                  <c:v>2.2400000000000002</c:v>
                </c:pt>
                <c:pt idx="152">
                  <c:v>1.53</c:v>
                </c:pt>
                <c:pt idx="153">
                  <c:v>1.06</c:v>
                </c:pt>
                <c:pt idx="154">
                  <c:v>2.33</c:v>
                </c:pt>
                <c:pt idx="155">
                  <c:v>3.19</c:v>
                </c:pt>
                <c:pt idx="156">
                  <c:v>2.7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53-4243-9952-19F05862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6864"/>
        <c:axId val="136198400"/>
      </c:scatterChart>
      <c:valAx>
        <c:axId val="1361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8400"/>
        <c:crosses val="autoZero"/>
        <c:crossBetween val="midCat"/>
      </c:valAx>
      <c:valAx>
        <c:axId val="136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Urbanization rate and Male Height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'Urbanization rate vs Height'!$B$1</c:f>
              <c:strCache>
                <c:ptCount val="1"/>
                <c:pt idx="0">
                  <c:v>Male Height in Cm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7436570428697"/>
                  <c:y val="0.40067293671624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'Urbanization rate vs Height'!$A$2:$A$158</c:f>
              <c:numCache>
                <c:formatCode>General</c:formatCode>
                <c:ptCount val="157"/>
                <c:pt idx="0">
                  <c:v>36.299999999999997</c:v>
                </c:pt>
                <c:pt idx="1">
                  <c:v>24.7</c:v>
                </c:pt>
                <c:pt idx="2">
                  <c:v>13.3</c:v>
                </c:pt>
                <c:pt idx="3">
                  <c:v>37.1</c:v>
                </c:pt>
                <c:pt idx="4">
                  <c:v>51.8</c:v>
                </c:pt>
                <c:pt idx="5">
                  <c:v>20.6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38.5</c:v>
                </c:pt>
                <c:pt idx="9">
                  <c:v>47.4</c:v>
                </c:pt>
                <c:pt idx="10">
                  <c:v>24.2</c:v>
                </c:pt>
                <c:pt idx="11">
                  <c:v>52.1</c:v>
                </c:pt>
                <c:pt idx="12">
                  <c:v>55.3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56.6</c:v>
                </c:pt>
                <c:pt idx="16">
                  <c:v>42.9</c:v>
                </c:pt>
                <c:pt idx="17">
                  <c:v>34.9</c:v>
                </c:pt>
                <c:pt idx="18">
                  <c:v>78.3</c:v>
                </c:pt>
                <c:pt idx="19">
                  <c:v>35.200000000000003</c:v>
                </c:pt>
                <c:pt idx="20">
                  <c:v>42.3</c:v>
                </c:pt>
                <c:pt idx="21">
                  <c:v>64.2</c:v>
                </c:pt>
                <c:pt idx="22">
                  <c:v>37.200000000000003</c:v>
                </c:pt>
                <c:pt idx="23">
                  <c:v>13.7</c:v>
                </c:pt>
                <c:pt idx="24">
                  <c:v>44.6</c:v>
                </c:pt>
                <c:pt idx="25">
                  <c:v>29.4</c:v>
                </c:pt>
                <c:pt idx="26">
                  <c:v>29</c:v>
                </c:pt>
                <c:pt idx="27">
                  <c:v>18.7</c:v>
                </c:pt>
                <c:pt idx="28">
                  <c:v>70.099999999999994</c:v>
                </c:pt>
                <c:pt idx="29">
                  <c:v>51.7</c:v>
                </c:pt>
                <c:pt idx="30">
                  <c:v>25.5</c:v>
                </c:pt>
                <c:pt idx="31">
                  <c:v>27.5</c:v>
                </c:pt>
                <c:pt idx="32">
                  <c:v>48.4</c:v>
                </c:pt>
                <c:pt idx="33">
                  <c:v>66.8</c:v>
                </c:pt>
                <c:pt idx="34">
                  <c:v>26</c:v>
                </c:pt>
                <c:pt idx="35">
                  <c:v>25</c:v>
                </c:pt>
                <c:pt idx="36">
                  <c:v>21.7</c:v>
                </c:pt>
                <c:pt idx="37">
                  <c:v>37.299999999999997</c:v>
                </c:pt>
                <c:pt idx="38">
                  <c:v>42.2</c:v>
                </c:pt>
                <c:pt idx="39">
                  <c:v>77.2</c:v>
                </c:pt>
                <c:pt idx="40">
                  <c:v>58.4</c:v>
                </c:pt>
                <c:pt idx="41">
                  <c:v>67.400000000000006</c:v>
                </c:pt>
                <c:pt idx="42">
                  <c:v>52</c:v>
                </c:pt>
                <c:pt idx="43">
                  <c:v>59</c:v>
                </c:pt>
                <c:pt idx="44">
                  <c:v>55.6</c:v>
                </c:pt>
                <c:pt idx="45">
                  <c:v>42.8</c:v>
                </c:pt>
                <c:pt idx="46">
                  <c:v>68.400000000000006</c:v>
                </c:pt>
                <c:pt idx="47">
                  <c:v>16.600000000000001</c:v>
                </c:pt>
                <c:pt idx="48">
                  <c:v>80.7</c:v>
                </c:pt>
                <c:pt idx="49">
                  <c:v>57.3</c:v>
                </c:pt>
                <c:pt idx="50">
                  <c:v>28</c:v>
                </c:pt>
                <c:pt idx="51">
                  <c:v>90.1</c:v>
                </c:pt>
                <c:pt idx="52">
                  <c:v>46</c:v>
                </c:pt>
                <c:pt idx="53">
                  <c:v>41.3</c:v>
                </c:pt>
                <c:pt idx="54">
                  <c:v>73.400000000000006</c:v>
                </c:pt>
                <c:pt idx="55">
                  <c:v>84.3</c:v>
                </c:pt>
                <c:pt idx="56">
                  <c:v>68.7</c:v>
                </c:pt>
                <c:pt idx="57">
                  <c:v>32.200000000000003</c:v>
                </c:pt>
                <c:pt idx="58">
                  <c:v>44.2</c:v>
                </c:pt>
                <c:pt idx="59">
                  <c:v>44.2</c:v>
                </c:pt>
                <c:pt idx="60">
                  <c:v>78.099999999999994</c:v>
                </c:pt>
                <c:pt idx="61">
                  <c:v>50.4</c:v>
                </c:pt>
                <c:pt idx="62">
                  <c:v>46.1</c:v>
                </c:pt>
                <c:pt idx="63">
                  <c:v>67.8</c:v>
                </c:pt>
                <c:pt idx="64">
                  <c:v>52</c:v>
                </c:pt>
                <c:pt idx="65">
                  <c:v>51.4</c:v>
                </c:pt>
                <c:pt idx="66">
                  <c:v>36.9</c:v>
                </c:pt>
                <c:pt idx="67">
                  <c:v>86.3</c:v>
                </c:pt>
                <c:pt idx="68">
                  <c:v>23.5</c:v>
                </c:pt>
                <c:pt idx="69">
                  <c:v>81.400000000000006</c:v>
                </c:pt>
                <c:pt idx="70">
                  <c:v>30.6</c:v>
                </c:pt>
                <c:pt idx="71">
                  <c:v>91.8</c:v>
                </c:pt>
                <c:pt idx="72">
                  <c:v>35.299999999999997</c:v>
                </c:pt>
                <c:pt idx="73">
                  <c:v>57.6</c:v>
                </c:pt>
                <c:pt idx="74">
                  <c:v>26.8</c:v>
                </c:pt>
                <c:pt idx="75">
                  <c:v>57.1</c:v>
                </c:pt>
                <c:pt idx="76">
                  <c:v>66.8</c:v>
                </c:pt>
                <c:pt idx="77">
                  <c:v>89.5</c:v>
                </c:pt>
                <c:pt idx="78">
                  <c:v>87.7</c:v>
                </c:pt>
                <c:pt idx="79">
                  <c:v>40.799999999999997</c:v>
                </c:pt>
                <c:pt idx="80">
                  <c:v>70.900000000000006</c:v>
                </c:pt>
                <c:pt idx="81">
                  <c:v>100</c:v>
                </c:pt>
                <c:pt idx="82">
                  <c:v>88.3</c:v>
                </c:pt>
                <c:pt idx="83">
                  <c:v>77.2</c:v>
                </c:pt>
                <c:pt idx="84">
                  <c:v>63.3</c:v>
                </c:pt>
                <c:pt idx="85">
                  <c:v>70.900000000000006</c:v>
                </c:pt>
                <c:pt idx="86">
                  <c:v>62.2</c:v>
                </c:pt>
                <c:pt idx="87">
                  <c:v>87.3</c:v>
                </c:pt>
                <c:pt idx="88">
                  <c:v>57.2</c:v>
                </c:pt>
                <c:pt idx="89">
                  <c:v>56.4</c:v>
                </c:pt>
                <c:pt idx="90">
                  <c:v>80.8</c:v>
                </c:pt>
                <c:pt idx="91">
                  <c:v>87</c:v>
                </c:pt>
                <c:pt idx="92">
                  <c:v>75.7</c:v>
                </c:pt>
                <c:pt idx="93">
                  <c:v>95.5</c:v>
                </c:pt>
                <c:pt idx="94">
                  <c:v>66.3</c:v>
                </c:pt>
                <c:pt idx="95">
                  <c:v>52.5</c:v>
                </c:pt>
                <c:pt idx="96">
                  <c:v>94.7</c:v>
                </c:pt>
                <c:pt idx="97">
                  <c:v>71</c:v>
                </c:pt>
                <c:pt idx="98">
                  <c:v>66.099999999999994</c:v>
                </c:pt>
                <c:pt idx="99">
                  <c:v>42.8</c:v>
                </c:pt>
                <c:pt idx="100">
                  <c:v>82.5</c:v>
                </c:pt>
                <c:pt idx="101">
                  <c:v>92.1</c:v>
                </c:pt>
                <c:pt idx="102">
                  <c:v>91.4</c:v>
                </c:pt>
                <c:pt idx="103">
                  <c:v>43.9</c:v>
                </c:pt>
                <c:pt idx="104">
                  <c:v>73.7</c:v>
                </c:pt>
                <c:pt idx="105">
                  <c:v>57.7</c:v>
                </c:pt>
                <c:pt idx="106">
                  <c:v>42.8</c:v>
                </c:pt>
                <c:pt idx="107">
                  <c:v>75.900000000000006</c:v>
                </c:pt>
                <c:pt idx="108">
                  <c:v>61.4</c:v>
                </c:pt>
                <c:pt idx="109">
                  <c:v>87.1</c:v>
                </c:pt>
                <c:pt idx="110">
                  <c:v>57.5</c:v>
                </c:pt>
                <c:pt idx="111">
                  <c:v>92.6</c:v>
                </c:pt>
                <c:pt idx="112">
                  <c:v>59.5</c:v>
                </c:pt>
                <c:pt idx="113">
                  <c:v>53.2</c:v>
                </c:pt>
                <c:pt idx="114">
                  <c:v>80.8</c:v>
                </c:pt>
                <c:pt idx="115">
                  <c:v>48.1</c:v>
                </c:pt>
                <c:pt idx="116">
                  <c:v>63.5</c:v>
                </c:pt>
                <c:pt idx="117">
                  <c:v>76.099999999999994</c:v>
                </c:pt>
                <c:pt idx="118">
                  <c:v>80.7</c:v>
                </c:pt>
                <c:pt idx="119">
                  <c:v>58.5</c:v>
                </c:pt>
                <c:pt idx="120">
                  <c:v>71.900000000000006</c:v>
                </c:pt>
                <c:pt idx="121">
                  <c:v>74.8</c:v>
                </c:pt>
                <c:pt idx="122">
                  <c:v>69.599999999999994</c:v>
                </c:pt>
                <c:pt idx="123">
                  <c:v>82.7</c:v>
                </c:pt>
                <c:pt idx="124">
                  <c:v>56.3</c:v>
                </c:pt>
                <c:pt idx="125">
                  <c:v>31.2</c:v>
                </c:pt>
                <c:pt idx="126">
                  <c:v>86.7</c:v>
                </c:pt>
                <c:pt idx="127">
                  <c:v>56.4</c:v>
                </c:pt>
                <c:pt idx="128">
                  <c:v>83.9</c:v>
                </c:pt>
                <c:pt idx="129">
                  <c:v>91.5</c:v>
                </c:pt>
                <c:pt idx="130">
                  <c:v>58.7</c:v>
                </c:pt>
                <c:pt idx="131">
                  <c:v>81</c:v>
                </c:pt>
                <c:pt idx="132">
                  <c:v>79.5</c:v>
                </c:pt>
                <c:pt idx="133">
                  <c:v>36.5</c:v>
                </c:pt>
                <c:pt idx="134">
                  <c:v>81.599999999999994</c:v>
                </c:pt>
                <c:pt idx="135">
                  <c:v>86.2</c:v>
                </c:pt>
                <c:pt idx="136">
                  <c:v>24.4</c:v>
                </c:pt>
                <c:pt idx="137">
                  <c:v>88.9</c:v>
                </c:pt>
                <c:pt idx="138">
                  <c:v>63.7</c:v>
                </c:pt>
                <c:pt idx="139">
                  <c:v>98.1</c:v>
                </c:pt>
                <c:pt idx="140">
                  <c:v>79.7</c:v>
                </c:pt>
                <c:pt idx="141">
                  <c:v>77.5</c:v>
                </c:pt>
                <c:pt idx="142">
                  <c:v>88</c:v>
                </c:pt>
                <c:pt idx="143">
                  <c:v>83</c:v>
                </c:pt>
                <c:pt idx="144">
                  <c:v>85.5</c:v>
                </c:pt>
                <c:pt idx="145">
                  <c:v>60</c:v>
                </c:pt>
                <c:pt idx="146">
                  <c:v>68</c:v>
                </c:pt>
                <c:pt idx="147">
                  <c:v>57.6</c:v>
                </c:pt>
                <c:pt idx="148">
                  <c:v>69.599999999999994</c:v>
                </c:pt>
                <c:pt idx="149">
                  <c:v>55.1</c:v>
                </c:pt>
                <c:pt idx="150">
                  <c:v>68.3</c:v>
                </c:pt>
                <c:pt idx="151">
                  <c:v>74.099999999999994</c:v>
                </c:pt>
                <c:pt idx="152">
                  <c:v>88.1</c:v>
                </c:pt>
                <c:pt idx="153">
                  <c:v>93.9</c:v>
                </c:pt>
                <c:pt idx="154">
                  <c:v>49</c:v>
                </c:pt>
                <c:pt idx="155">
                  <c:v>69.2</c:v>
                </c:pt>
                <c:pt idx="156">
                  <c:v>92.2</c:v>
                </c:pt>
              </c:numCache>
            </c:numRef>
          </c:xVal>
          <c:yVal>
            <c:numRef>
              <c:f>'Urbanization rate vs Height'!$B$2:$B$158</c:f>
              <c:numCache>
                <c:formatCode>General</c:formatCode>
                <c:ptCount val="157"/>
                <c:pt idx="0">
                  <c:v>162.78</c:v>
                </c:pt>
                <c:pt idx="1">
                  <c:v>163.07</c:v>
                </c:pt>
                <c:pt idx="2">
                  <c:v>163.1</c:v>
                </c:pt>
                <c:pt idx="3">
                  <c:v>164.3</c:v>
                </c:pt>
                <c:pt idx="4">
                  <c:v>164.36</c:v>
                </c:pt>
                <c:pt idx="5">
                  <c:v>164.36</c:v>
                </c:pt>
                <c:pt idx="6">
                  <c:v>164.42</c:v>
                </c:pt>
                <c:pt idx="7">
                  <c:v>165.08</c:v>
                </c:pt>
                <c:pt idx="8">
                  <c:v>165.16</c:v>
                </c:pt>
                <c:pt idx="9">
                  <c:v>165.23</c:v>
                </c:pt>
                <c:pt idx="10">
                  <c:v>165.35</c:v>
                </c:pt>
                <c:pt idx="11">
                  <c:v>165.48</c:v>
                </c:pt>
                <c:pt idx="12">
                  <c:v>165.54</c:v>
                </c:pt>
                <c:pt idx="13">
                  <c:v>165.68</c:v>
                </c:pt>
                <c:pt idx="14">
                  <c:v>166.02</c:v>
                </c:pt>
                <c:pt idx="15">
                  <c:v>166.26</c:v>
                </c:pt>
                <c:pt idx="16">
                  <c:v>166.43</c:v>
                </c:pt>
                <c:pt idx="17">
                  <c:v>166.5</c:v>
                </c:pt>
                <c:pt idx="18">
                  <c:v>166.75</c:v>
                </c:pt>
                <c:pt idx="19">
                  <c:v>166.98</c:v>
                </c:pt>
                <c:pt idx="20">
                  <c:v>167.05</c:v>
                </c:pt>
                <c:pt idx="21">
                  <c:v>167.32</c:v>
                </c:pt>
                <c:pt idx="22">
                  <c:v>167.33</c:v>
                </c:pt>
                <c:pt idx="23">
                  <c:v>167.34</c:v>
                </c:pt>
                <c:pt idx="24">
                  <c:v>167.62</c:v>
                </c:pt>
                <c:pt idx="25">
                  <c:v>167.72</c:v>
                </c:pt>
                <c:pt idx="26">
                  <c:v>167.92</c:v>
                </c:pt>
                <c:pt idx="27">
                  <c:v>168.07</c:v>
                </c:pt>
                <c:pt idx="28">
                  <c:v>168.1</c:v>
                </c:pt>
                <c:pt idx="29">
                  <c:v>168.23</c:v>
                </c:pt>
                <c:pt idx="30">
                  <c:v>168.29</c:v>
                </c:pt>
                <c:pt idx="31">
                  <c:v>168.43</c:v>
                </c:pt>
                <c:pt idx="32">
                  <c:v>168.44</c:v>
                </c:pt>
                <c:pt idx="33">
                  <c:v>168.46</c:v>
                </c:pt>
                <c:pt idx="34">
                  <c:v>168.5</c:v>
                </c:pt>
                <c:pt idx="35">
                  <c:v>168.74</c:v>
                </c:pt>
                <c:pt idx="36">
                  <c:v>168.84</c:v>
                </c:pt>
                <c:pt idx="37">
                  <c:v>168.89</c:v>
                </c:pt>
                <c:pt idx="38">
                  <c:v>169.01</c:v>
                </c:pt>
                <c:pt idx="39">
                  <c:v>169.2</c:v>
                </c:pt>
                <c:pt idx="40">
                  <c:v>169.59</c:v>
                </c:pt>
                <c:pt idx="41">
                  <c:v>169.63</c:v>
                </c:pt>
                <c:pt idx="42">
                  <c:v>169.75</c:v>
                </c:pt>
                <c:pt idx="43">
                  <c:v>169.91</c:v>
                </c:pt>
                <c:pt idx="44">
                  <c:v>170.09</c:v>
                </c:pt>
                <c:pt idx="45">
                  <c:v>170.14</c:v>
                </c:pt>
                <c:pt idx="46">
                  <c:v>170.19</c:v>
                </c:pt>
                <c:pt idx="47">
                  <c:v>170.26</c:v>
                </c:pt>
                <c:pt idx="48">
                  <c:v>170.29</c:v>
                </c:pt>
                <c:pt idx="49">
                  <c:v>170.3</c:v>
                </c:pt>
                <c:pt idx="50">
                  <c:v>170.46</c:v>
                </c:pt>
                <c:pt idx="51">
                  <c:v>170.48</c:v>
                </c:pt>
                <c:pt idx="52">
                  <c:v>170.52</c:v>
                </c:pt>
                <c:pt idx="53">
                  <c:v>170.6</c:v>
                </c:pt>
                <c:pt idx="54">
                  <c:v>170.67</c:v>
                </c:pt>
                <c:pt idx="55">
                  <c:v>170.67</c:v>
                </c:pt>
                <c:pt idx="56">
                  <c:v>170.67</c:v>
                </c:pt>
                <c:pt idx="57">
                  <c:v>170.69</c:v>
                </c:pt>
                <c:pt idx="58">
                  <c:v>170.7</c:v>
                </c:pt>
                <c:pt idx="59">
                  <c:v>170.7</c:v>
                </c:pt>
                <c:pt idx="60">
                  <c:v>170.77</c:v>
                </c:pt>
                <c:pt idx="61">
                  <c:v>170.94</c:v>
                </c:pt>
                <c:pt idx="62">
                  <c:v>171.22</c:v>
                </c:pt>
                <c:pt idx="63">
                  <c:v>171.23</c:v>
                </c:pt>
                <c:pt idx="64">
                  <c:v>171.55</c:v>
                </c:pt>
                <c:pt idx="65">
                  <c:v>171.61</c:v>
                </c:pt>
                <c:pt idx="66">
                  <c:v>171.66</c:v>
                </c:pt>
                <c:pt idx="67">
                  <c:v>171.7</c:v>
                </c:pt>
                <c:pt idx="68">
                  <c:v>171.84</c:v>
                </c:pt>
                <c:pt idx="69">
                  <c:v>171.85</c:v>
                </c:pt>
                <c:pt idx="70">
                  <c:v>171.89</c:v>
                </c:pt>
                <c:pt idx="71">
                  <c:v>172.06</c:v>
                </c:pt>
                <c:pt idx="72">
                  <c:v>172.07</c:v>
                </c:pt>
                <c:pt idx="73">
                  <c:v>172.13</c:v>
                </c:pt>
                <c:pt idx="74">
                  <c:v>172.15</c:v>
                </c:pt>
                <c:pt idx="75">
                  <c:v>172.23</c:v>
                </c:pt>
                <c:pt idx="76">
                  <c:v>172.75</c:v>
                </c:pt>
                <c:pt idx="77">
                  <c:v>172.76</c:v>
                </c:pt>
                <c:pt idx="78">
                  <c:v>172.88</c:v>
                </c:pt>
                <c:pt idx="79">
                  <c:v>173.01</c:v>
                </c:pt>
                <c:pt idx="80">
                  <c:v>173.16</c:v>
                </c:pt>
                <c:pt idx="81">
                  <c:v>173.5</c:v>
                </c:pt>
                <c:pt idx="82">
                  <c:v>173.53</c:v>
                </c:pt>
                <c:pt idx="83">
                  <c:v>173.56</c:v>
                </c:pt>
                <c:pt idx="84">
                  <c:v>173.67</c:v>
                </c:pt>
                <c:pt idx="85">
                  <c:v>173.79</c:v>
                </c:pt>
                <c:pt idx="86">
                  <c:v>173.81</c:v>
                </c:pt>
                <c:pt idx="87">
                  <c:v>173.84</c:v>
                </c:pt>
                <c:pt idx="88">
                  <c:v>173.98</c:v>
                </c:pt>
                <c:pt idx="89">
                  <c:v>174</c:v>
                </c:pt>
                <c:pt idx="90">
                  <c:v>174.04</c:v>
                </c:pt>
                <c:pt idx="91">
                  <c:v>174.08</c:v>
                </c:pt>
                <c:pt idx="92">
                  <c:v>174.17</c:v>
                </c:pt>
                <c:pt idx="93">
                  <c:v>174.32</c:v>
                </c:pt>
                <c:pt idx="94">
                  <c:v>174.37</c:v>
                </c:pt>
                <c:pt idx="95">
                  <c:v>174.37</c:v>
                </c:pt>
                <c:pt idx="96">
                  <c:v>174.38</c:v>
                </c:pt>
                <c:pt idx="97">
                  <c:v>174.42</c:v>
                </c:pt>
                <c:pt idx="98">
                  <c:v>174.51</c:v>
                </c:pt>
                <c:pt idx="99">
                  <c:v>174.57</c:v>
                </c:pt>
                <c:pt idx="100">
                  <c:v>174.65</c:v>
                </c:pt>
                <c:pt idx="101">
                  <c:v>174.76</c:v>
                </c:pt>
                <c:pt idx="102">
                  <c:v>174.84</c:v>
                </c:pt>
                <c:pt idx="103">
                  <c:v>175.02</c:v>
                </c:pt>
                <c:pt idx="104">
                  <c:v>175.04</c:v>
                </c:pt>
                <c:pt idx="105">
                  <c:v>175.5</c:v>
                </c:pt>
                <c:pt idx="106">
                  <c:v>175.59</c:v>
                </c:pt>
                <c:pt idx="107">
                  <c:v>175.62</c:v>
                </c:pt>
                <c:pt idx="108">
                  <c:v>175.66</c:v>
                </c:pt>
                <c:pt idx="109">
                  <c:v>175.73</c:v>
                </c:pt>
                <c:pt idx="110">
                  <c:v>175.9</c:v>
                </c:pt>
                <c:pt idx="111">
                  <c:v>175.98</c:v>
                </c:pt>
                <c:pt idx="112">
                  <c:v>175.98</c:v>
                </c:pt>
                <c:pt idx="113">
                  <c:v>176.03</c:v>
                </c:pt>
                <c:pt idx="114">
                  <c:v>176.11</c:v>
                </c:pt>
                <c:pt idx="115">
                  <c:v>176.18</c:v>
                </c:pt>
                <c:pt idx="116">
                  <c:v>176.35</c:v>
                </c:pt>
                <c:pt idx="117">
                  <c:v>176.36</c:v>
                </c:pt>
                <c:pt idx="118">
                  <c:v>176.39</c:v>
                </c:pt>
                <c:pt idx="119">
                  <c:v>176.43</c:v>
                </c:pt>
                <c:pt idx="120">
                  <c:v>176.59</c:v>
                </c:pt>
                <c:pt idx="121">
                  <c:v>176.65</c:v>
                </c:pt>
                <c:pt idx="122">
                  <c:v>176.85</c:v>
                </c:pt>
                <c:pt idx="123">
                  <c:v>176.94</c:v>
                </c:pt>
                <c:pt idx="124">
                  <c:v>176.97</c:v>
                </c:pt>
                <c:pt idx="125">
                  <c:v>177.03</c:v>
                </c:pt>
                <c:pt idx="126">
                  <c:v>177.72</c:v>
                </c:pt>
                <c:pt idx="127">
                  <c:v>177.82</c:v>
                </c:pt>
                <c:pt idx="128">
                  <c:v>178.21</c:v>
                </c:pt>
                <c:pt idx="129">
                  <c:v>178.46</c:v>
                </c:pt>
                <c:pt idx="130">
                  <c:v>178.52</c:v>
                </c:pt>
                <c:pt idx="131">
                  <c:v>178.6</c:v>
                </c:pt>
                <c:pt idx="132">
                  <c:v>178.69</c:v>
                </c:pt>
                <c:pt idx="133">
                  <c:v>178.7</c:v>
                </c:pt>
                <c:pt idx="134">
                  <c:v>178.75</c:v>
                </c:pt>
                <c:pt idx="135">
                  <c:v>178.77</c:v>
                </c:pt>
                <c:pt idx="136">
                  <c:v>178.84</c:v>
                </c:pt>
                <c:pt idx="137">
                  <c:v>178.96</c:v>
                </c:pt>
                <c:pt idx="138">
                  <c:v>179.04</c:v>
                </c:pt>
                <c:pt idx="139">
                  <c:v>179.09</c:v>
                </c:pt>
                <c:pt idx="140">
                  <c:v>179.26</c:v>
                </c:pt>
                <c:pt idx="141">
                  <c:v>180.28</c:v>
                </c:pt>
                <c:pt idx="142">
                  <c:v>180.46</c:v>
                </c:pt>
                <c:pt idx="143">
                  <c:v>180.48</c:v>
                </c:pt>
                <c:pt idx="144">
                  <c:v>180.57</c:v>
                </c:pt>
                <c:pt idx="145">
                  <c:v>180.69</c:v>
                </c:pt>
                <c:pt idx="146">
                  <c:v>180.72</c:v>
                </c:pt>
                <c:pt idx="147">
                  <c:v>180.76</c:v>
                </c:pt>
                <c:pt idx="148">
                  <c:v>180.98</c:v>
                </c:pt>
                <c:pt idx="149">
                  <c:v>180.98</c:v>
                </c:pt>
                <c:pt idx="150">
                  <c:v>181.17</c:v>
                </c:pt>
                <c:pt idx="151">
                  <c:v>181.19</c:v>
                </c:pt>
                <c:pt idx="152">
                  <c:v>181.89</c:v>
                </c:pt>
                <c:pt idx="153">
                  <c:v>182.1</c:v>
                </c:pt>
                <c:pt idx="154">
                  <c:v>182.47</c:v>
                </c:pt>
                <c:pt idx="155">
                  <c:v>182.79</c:v>
                </c:pt>
                <c:pt idx="156">
                  <c:v>183.78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87-447D-B922-DF613B24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8240"/>
        <c:axId val="136939776"/>
      </c:scatterChart>
      <c:valAx>
        <c:axId val="1369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9776"/>
        <c:crosses val="autoZero"/>
        <c:crossBetween val="midCat"/>
      </c:valAx>
      <c:valAx>
        <c:axId val="136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Urbanization rate and Female Height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'Urbanization rate vs Height'!$C$1</c:f>
              <c:strCache>
                <c:ptCount val="1"/>
                <c:pt idx="0">
                  <c:v>Female Height in Cm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90769903762031"/>
                  <c:y val="0.27133019830854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'Urbanization rate vs Height'!$A$2:$A$158</c:f>
              <c:numCache>
                <c:formatCode>General</c:formatCode>
                <c:ptCount val="157"/>
                <c:pt idx="0">
                  <c:v>36.299999999999997</c:v>
                </c:pt>
                <c:pt idx="1">
                  <c:v>24.7</c:v>
                </c:pt>
                <c:pt idx="2">
                  <c:v>13.3</c:v>
                </c:pt>
                <c:pt idx="3">
                  <c:v>37.1</c:v>
                </c:pt>
                <c:pt idx="4">
                  <c:v>51.8</c:v>
                </c:pt>
                <c:pt idx="5">
                  <c:v>20.6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38.5</c:v>
                </c:pt>
                <c:pt idx="9">
                  <c:v>47.4</c:v>
                </c:pt>
                <c:pt idx="10">
                  <c:v>24.2</c:v>
                </c:pt>
                <c:pt idx="11">
                  <c:v>52.1</c:v>
                </c:pt>
                <c:pt idx="12">
                  <c:v>55.3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56.6</c:v>
                </c:pt>
                <c:pt idx="16">
                  <c:v>42.9</c:v>
                </c:pt>
                <c:pt idx="17">
                  <c:v>34.9</c:v>
                </c:pt>
                <c:pt idx="18">
                  <c:v>78.3</c:v>
                </c:pt>
                <c:pt idx="19">
                  <c:v>35.200000000000003</c:v>
                </c:pt>
                <c:pt idx="20">
                  <c:v>42.3</c:v>
                </c:pt>
                <c:pt idx="21">
                  <c:v>64.2</c:v>
                </c:pt>
                <c:pt idx="22">
                  <c:v>37.200000000000003</c:v>
                </c:pt>
                <c:pt idx="23">
                  <c:v>13.7</c:v>
                </c:pt>
                <c:pt idx="24">
                  <c:v>44.6</c:v>
                </c:pt>
                <c:pt idx="25">
                  <c:v>29.4</c:v>
                </c:pt>
                <c:pt idx="26">
                  <c:v>29</c:v>
                </c:pt>
                <c:pt idx="27">
                  <c:v>18.7</c:v>
                </c:pt>
                <c:pt idx="28">
                  <c:v>70.099999999999994</c:v>
                </c:pt>
                <c:pt idx="29">
                  <c:v>51.7</c:v>
                </c:pt>
                <c:pt idx="30">
                  <c:v>25.5</c:v>
                </c:pt>
                <c:pt idx="31">
                  <c:v>27.5</c:v>
                </c:pt>
                <c:pt idx="32">
                  <c:v>48.4</c:v>
                </c:pt>
                <c:pt idx="33">
                  <c:v>66.8</c:v>
                </c:pt>
                <c:pt idx="34">
                  <c:v>26</c:v>
                </c:pt>
                <c:pt idx="35">
                  <c:v>25</c:v>
                </c:pt>
                <c:pt idx="36">
                  <c:v>21.7</c:v>
                </c:pt>
                <c:pt idx="37">
                  <c:v>37.299999999999997</c:v>
                </c:pt>
                <c:pt idx="38">
                  <c:v>42.2</c:v>
                </c:pt>
                <c:pt idx="39">
                  <c:v>77.2</c:v>
                </c:pt>
                <c:pt idx="40">
                  <c:v>58.4</c:v>
                </c:pt>
                <c:pt idx="41">
                  <c:v>67.400000000000006</c:v>
                </c:pt>
                <c:pt idx="42">
                  <c:v>52</c:v>
                </c:pt>
                <c:pt idx="43">
                  <c:v>59</c:v>
                </c:pt>
                <c:pt idx="44">
                  <c:v>55.6</c:v>
                </c:pt>
                <c:pt idx="45">
                  <c:v>42.8</c:v>
                </c:pt>
                <c:pt idx="46">
                  <c:v>68.400000000000006</c:v>
                </c:pt>
                <c:pt idx="47">
                  <c:v>16.600000000000001</c:v>
                </c:pt>
                <c:pt idx="48">
                  <c:v>80.7</c:v>
                </c:pt>
                <c:pt idx="49">
                  <c:v>57.3</c:v>
                </c:pt>
                <c:pt idx="50">
                  <c:v>28</c:v>
                </c:pt>
                <c:pt idx="51">
                  <c:v>90.1</c:v>
                </c:pt>
                <c:pt idx="52">
                  <c:v>46</c:v>
                </c:pt>
                <c:pt idx="53">
                  <c:v>41.3</c:v>
                </c:pt>
                <c:pt idx="54">
                  <c:v>73.400000000000006</c:v>
                </c:pt>
                <c:pt idx="55">
                  <c:v>84.3</c:v>
                </c:pt>
                <c:pt idx="56">
                  <c:v>68.7</c:v>
                </c:pt>
                <c:pt idx="57">
                  <c:v>32.200000000000003</c:v>
                </c:pt>
                <c:pt idx="58">
                  <c:v>44.2</c:v>
                </c:pt>
                <c:pt idx="59">
                  <c:v>44.2</c:v>
                </c:pt>
                <c:pt idx="60">
                  <c:v>78.099999999999994</c:v>
                </c:pt>
                <c:pt idx="61">
                  <c:v>50.4</c:v>
                </c:pt>
                <c:pt idx="62">
                  <c:v>46.1</c:v>
                </c:pt>
                <c:pt idx="63">
                  <c:v>67.8</c:v>
                </c:pt>
                <c:pt idx="64">
                  <c:v>52</c:v>
                </c:pt>
                <c:pt idx="65">
                  <c:v>51.4</c:v>
                </c:pt>
                <c:pt idx="66">
                  <c:v>36.9</c:v>
                </c:pt>
                <c:pt idx="67">
                  <c:v>86.3</c:v>
                </c:pt>
                <c:pt idx="68">
                  <c:v>23.5</c:v>
                </c:pt>
                <c:pt idx="69">
                  <c:v>81.400000000000006</c:v>
                </c:pt>
                <c:pt idx="70">
                  <c:v>30.6</c:v>
                </c:pt>
                <c:pt idx="71">
                  <c:v>91.8</c:v>
                </c:pt>
                <c:pt idx="72">
                  <c:v>35.299999999999997</c:v>
                </c:pt>
                <c:pt idx="73">
                  <c:v>57.6</c:v>
                </c:pt>
                <c:pt idx="74">
                  <c:v>26.8</c:v>
                </c:pt>
                <c:pt idx="75">
                  <c:v>57.1</c:v>
                </c:pt>
                <c:pt idx="76">
                  <c:v>66.8</c:v>
                </c:pt>
                <c:pt idx="77">
                  <c:v>89.5</c:v>
                </c:pt>
                <c:pt idx="78">
                  <c:v>87.7</c:v>
                </c:pt>
                <c:pt idx="79">
                  <c:v>40.799999999999997</c:v>
                </c:pt>
                <c:pt idx="80">
                  <c:v>70.900000000000006</c:v>
                </c:pt>
                <c:pt idx="81">
                  <c:v>100</c:v>
                </c:pt>
                <c:pt idx="82">
                  <c:v>88.3</c:v>
                </c:pt>
                <c:pt idx="83">
                  <c:v>77.2</c:v>
                </c:pt>
                <c:pt idx="84">
                  <c:v>63.3</c:v>
                </c:pt>
                <c:pt idx="85">
                  <c:v>70.900000000000006</c:v>
                </c:pt>
                <c:pt idx="86">
                  <c:v>62.2</c:v>
                </c:pt>
                <c:pt idx="87">
                  <c:v>87.3</c:v>
                </c:pt>
                <c:pt idx="88">
                  <c:v>57.2</c:v>
                </c:pt>
                <c:pt idx="89">
                  <c:v>56.4</c:v>
                </c:pt>
                <c:pt idx="90">
                  <c:v>80.8</c:v>
                </c:pt>
                <c:pt idx="91">
                  <c:v>87</c:v>
                </c:pt>
                <c:pt idx="92">
                  <c:v>75.7</c:v>
                </c:pt>
                <c:pt idx="93">
                  <c:v>95.5</c:v>
                </c:pt>
                <c:pt idx="94">
                  <c:v>66.3</c:v>
                </c:pt>
                <c:pt idx="95">
                  <c:v>52.5</c:v>
                </c:pt>
                <c:pt idx="96">
                  <c:v>94.7</c:v>
                </c:pt>
                <c:pt idx="97">
                  <c:v>71</c:v>
                </c:pt>
                <c:pt idx="98">
                  <c:v>66.099999999999994</c:v>
                </c:pt>
                <c:pt idx="99">
                  <c:v>42.8</c:v>
                </c:pt>
                <c:pt idx="100">
                  <c:v>82.5</c:v>
                </c:pt>
                <c:pt idx="101">
                  <c:v>92.1</c:v>
                </c:pt>
                <c:pt idx="102">
                  <c:v>91.4</c:v>
                </c:pt>
                <c:pt idx="103">
                  <c:v>43.9</c:v>
                </c:pt>
                <c:pt idx="104">
                  <c:v>73.7</c:v>
                </c:pt>
                <c:pt idx="105">
                  <c:v>57.7</c:v>
                </c:pt>
                <c:pt idx="106">
                  <c:v>42.8</c:v>
                </c:pt>
                <c:pt idx="107">
                  <c:v>75.900000000000006</c:v>
                </c:pt>
                <c:pt idx="108">
                  <c:v>61.4</c:v>
                </c:pt>
                <c:pt idx="109">
                  <c:v>87.1</c:v>
                </c:pt>
                <c:pt idx="110">
                  <c:v>57.5</c:v>
                </c:pt>
                <c:pt idx="111">
                  <c:v>92.6</c:v>
                </c:pt>
                <c:pt idx="112">
                  <c:v>59.5</c:v>
                </c:pt>
                <c:pt idx="113">
                  <c:v>53.2</c:v>
                </c:pt>
                <c:pt idx="114">
                  <c:v>80.8</c:v>
                </c:pt>
                <c:pt idx="115">
                  <c:v>48.1</c:v>
                </c:pt>
                <c:pt idx="116">
                  <c:v>63.5</c:v>
                </c:pt>
                <c:pt idx="117">
                  <c:v>76.099999999999994</c:v>
                </c:pt>
                <c:pt idx="118">
                  <c:v>80.7</c:v>
                </c:pt>
                <c:pt idx="119">
                  <c:v>58.5</c:v>
                </c:pt>
                <c:pt idx="120">
                  <c:v>71.900000000000006</c:v>
                </c:pt>
                <c:pt idx="121">
                  <c:v>74.8</c:v>
                </c:pt>
                <c:pt idx="122">
                  <c:v>69.599999999999994</c:v>
                </c:pt>
                <c:pt idx="123">
                  <c:v>82.7</c:v>
                </c:pt>
                <c:pt idx="124">
                  <c:v>56.3</c:v>
                </c:pt>
                <c:pt idx="125">
                  <c:v>31.2</c:v>
                </c:pt>
                <c:pt idx="126">
                  <c:v>86.7</c:v>
                </c:pt>
                <c:pt idx="127">
                  <c:v>56.4</c:v>
                </c:pt>
                <c:pt idx="128">
                  <c:v>83.9</c:v>
                </c:pt>
                <c:pt idx="129">
                  <c:v>91.5</c:v>
                </c:pt>
                <c:pt idx="130">
                  <c:v>58.7</c:v>
                </c:pt>
                <c:pt idx="131">
                  <c:v>81</c:v>
                </c:pt>
                <c:pt idx="132">
                  <c:v>79.5</c:v>
                </c:pt>
                <c:pt idx="133">
                  <c:v>36.5</c:v>
                </c:pt>
                <c:pt idx="134">
                  <c:v>81.599999999999994</c:v>
                </c:pt>
                <c:pt idx="135">
                  <c:v>86.2</c:v>
                </c:pt>
                <c:pt idx="136">
                  <c:v>24.4</c:v>
                </c:pt>
                <c:pt idx="137">
                  <c:v>88.9</c:v>
                </c:pt>
                <c:pt idx="138">
                  <c:v>63.7</c:v>
                </c:pt>
                <c:pt idx="139">
                  <c:v>98.1</c:v>
                </c:pt>
                <c:pt idx="140">
                  <c:v>79.7</c:v>
                </c:pt>
                <c:pt idx="141">
                  <c:v>77.5</c:v>
                </c:pt>
                <c:pt idx="142">
                  <c:v>88</c:v>
                </c:pt>
                <c:pt idx="143">
                  <c:v>83</c:v>
                </c:pt>
                <c:pt idx="144">
                  <c:v>85.5</c:v>
                </c:pt>
                <c:pt idx="145">
                  <c:v>60</c:v>
                </c:pt>
                <c:pt idx="146">
                  <c:v>68</c:v>
                </c:pt>
                <c:pt idx="147">
                  <c:v>57.6</c:v>
                </c:pt>
                <c:pt idx="148">
                  <c:v>69.599999999999994</c:v>
                </c:pt>
                <c:pt idx="149">
                  <c:v>55.1</c:v>
                </c:pt>
                <c:pt idx="150">
                  <c:v>68.3</c:v>
                </c:pt>
                <c:pt idx="151">
                  <c:v>74.099999999999994</c:v>
                </c:pt>
                <c:pt idx="152">
                  <c:v>88.1</c:v>
                </c:pt>
                <c:pt idx="153">
                  <c:v>93.9</c:v>
                </c:pt>
                <c:pt idx="154">
                  <c:v>49</c:v>
                </c:pt>
                <c:pt idx="155">
                  <c:v>69.2</c:v>
                </c:pt>
                <c:pt idx="156">
                  <c:v>92.2</c:v>
                </c:pt>
              </c:numCache>
            </c:numRef>
          </c:xVal>
          <c:yVal>
            <c:numRef>
              <c:f>'Urbanization rate vs Height'!$C$2:$C$158</c:f>
              <c:numCache>
                <c:formatCode>General</c:formatCode>
                <c:ptCount val="157"/>
                <c:pt idx="0">
                  <c:v>153.1</c:v>
                </c:pt>
                <c:pt idx="1">
                  <c:v>156.79</c:v>
                </c:pt>
                <c:pt idx="2">
                  <c:v>156.88999999999999</c:v>
                </c:pt>
                <c:pt idx="3">
                  <c:v>155.41999999999999</c:v>
                </c:pt>
                <c:pt idx="4">
                  <c:v>150.91</c:v>
                </c:pt>
                <c:pt idx="5">
                  <c:v>152.38999999999999</c:v>
                </c:pt>
                <c:pt idx="6">
                  <c:v>154.76</c:v>
                </c:pt>
                <c:pt idx="7">
                  <c:v>152.38</c:v>
                </c:pt>
                <c:pt idx="8">
                  <c:v>153.06</c:v>
                </c:pt>
                <c:pt idx="9">
                  <c:v>154.13999999999999</c:v>
                </c:pt>
                <c:pt idx="10">
                  <c:v>154.75</c:v>
                </c:pt>
                <c:pt idx="11">
                  <c:v>156.54</c:v>
                </c:pt>
                <c:pt idx="12">
                  <c:v>160.06</c:v>
                </c:pt>
                <c:pt idx="13">
                  <c:v>156.13999999999999</c:v>
                </c:pt>
                <c:pt idx="14">
                  <c:v>156.72</c:v>
                </c:pt>
                <c:pt idx="15">
                  <c:v>154.36000000000001</c:v>
                </c:pt>
                <c:pt idx="16">
                  <c:v>157.34</c:v>
                </c:pt>
                <c:pt idx="17">
                  <c:v>155.18</c:v>
                </c:pt>
                <c:pt idx="18">
                  <c:v>154.38999999999999</c:v>
                </c:pt>
                <c:pt idx="19">
                  <c:v>156.88999999999999</c:v>
                </c:pt>
                <c:pt idx="20">
                  <c:v>155.15</c:v>
                </c:pt>
                <c:pt idx="21">
                  <c:v>155.25</c:v>
                </c:pt>
                <c:pt idx="22">
                  <c:v>154.77000000000001</c:v>
                </c:pt>
                <c:pt idx="23">
                  <c:v>155.08000000000001</c:v>
                </c:pt>
                <c:pt idx="24">
                  <c:v>157.32</c:v>
                </c:pt>
                <c:pt idx="25">
                  <c:v>156.54</c:v>
                </c:pt>
                <c:pt idx="26">
                  <c:v>156.72</c:v>
                </c:pt>
                <c:pt idx="27">
                  <c:v>155.88</c:v>
                </c:pt>
                <c:pt idx="28">
                  <c:v>155.58000000000001</c:v>
                </c:pt>
                <c:pt idx="29">
                  <c:v>158.65</c:v>
                </c:pt>
                <c:pt idx="30">
                  <c:v>160.47999999999999</c:v>
                </c:pt>
                <c:pt idx="31">
                  <c:v>158.12</c:v>
                </c:pt>
                <c:pt idx="32">
                  <c:v>158.4</c:v>
                </c:pt>
                <c:pt idx="33">
                  <c:v>158.1</c:v>
                </c:pt>
                <c:pt idx="34">
                  <c:v>156.11000000000001</c:v>
                </c:pt>
                <c:pt idx="35">
                  <c:v>158.53</c:v>
                </c:pt>
                <c:pt idx="36">
                  <c:v>157.15</c:v>
                </c:pt>
                <c:pt idx="37">
                  <c:v>158.43</c:v>
                </c:pt>
                <c:pt idx="38">
                  <c:v>159.65</c:v>
                </c:pt>
                <c:pt idx="39">
                  <c:v>157.06</c:v>
                </c:pt>
                <c:pt idx="40">
                  <c:v>155.18</c:v>
                </c:pt>
                <c:pt idx="41">
                  <c:v>158.58000000000001</c:v>
                </c:pt>
                <c:pt idx="42">
                  <c:v>160.26</c:v>
                </c:pt>
                <c:pt idx="43">
                  <c:v>155.62</c:v>
                </c:pt>
                <c:pt idx="44">
                  <c:v>161.04</c:v>
                </c:pt>
                <c:pt idx="45">
                  <c:v>159.13</c:v>
                </c:pt>
                <c:pt idx="46">
                  <c:v>158.19</c:v>
                </c:pt>
                <c:pt idx="47">
                  <c:v>159.81</c:v>
                </c:pt>
                <c:pt idx="48">
                  <c:v>157.9</c:v>
                </c:pt>
                <c:pt idx="49">
                  <c:v>158.86000000000001</c:v>
                </c:pt>
                <c:pt idx="50">
                  <c:v>159.43</c:v>
                </c:pt>
                <c:pt idx="51">
                  <c:v>160.05000000000001</c:v>
                </c:pt>
                <c:pt idx="52">
                  <c:v>158.12</c:v>
                </c:pt>
                <c:pt idx="53">
                  <c:v>157.58000000000001</c:v>
                </c:pt>
                <c:pt idx="54">
                  <c:v>156.38999999999999</c:v>
                </c:pt>
                <c:pt idx="55">
                  <c:v>158.84</c:v>
                </c:pt>
                <c:pt idx="56">
                  <c:v>159.88999999999999</c:v>
                </c:pt>
                <c:pt idx="57">
                  <c:v>159.85</c:v>
                </c:pt>
                <c:pt idx="58">
                  <c:v>158.75</c:v>
                </c:pt>
                <c:pt idx="59">
                  <c:v>158.75</c:v>
                </c:pt>
                <c:pt idx="60">
                  <c:v>159.82</c:v>
                </c:pt>
                <c:pt idx="61">
                  <c:v>160.29</c:v>
                </c:pt>
                <c:pt idx="62">
                  <c:v>159.86000000000001</c:v>
                </c:pt>
                <c:pt idx="63">
                  <c:v>158.78</c:v>
                </c:pt>
                <c:pt idx="64">
                  <c:v>158.13999999999999</c:v>
                </c:pt>
                <c:pt idx="65">
                  <c:v>159.41999999999999</c:v>
                </c:pt>
                <c:pt idx="66">
                  <c:v>160.19999999999999</c:v>
                </c:pt>
                <c:pt idx="67">
                  <c:v>158.44</c:v>
                </c:pt>
                <c:pt idx="68">
                  <c:v>162.12</c:v>
                </c:pt>
                <c:pt idx="69">
                  <c:v>157.96</c:v>
                </c:pt>
                <c:pt idx="70">
                  <c:v>161.33000000000001</c:v>
                </c:pt>
                <c:pt idx="71">
                  <c:v>158.5</c:v>
                </c:pt>
                <c:pt idx="72">
                  <c:v>160.36000000000001</c:v>
                </c:pt>
                <c:pt idx="73">
                  <c:v>160.41</c:v>
                </c:pt>
                <c:pt idx="74">
                  <c:v>159.57</c:v>
                </c:pt>
                <c:pt idx="75">
                  <c:v>160.58000000000001</c:v>
                </c:pt>
                <c:pt idx="76">
                  <c:v>160.55000000000001</c:v>
                </c:pt>
                <c:pt idx="77">
                  <c:v>158.29</c:v>
                </c:pt>
                <c:pt idx="78">
                  <c:v>159.41999999999999</c:v>
                </c:pt>
                <c:pt idx="79">
                  <c:v>158.94</c:v>
                </c:pt>
                <c:pt idx="80">
                  <c:v>162.06</c:v>
                </c:pt>
                <c:pt idx="81">
                  <c:v>161.30000000000001</c:v>
                </c:pt>
                <c:pt idx="82">
                  <c:v>160.04</c:v>
                </c:pt>
                <c:pt idx="83">
                  <c:v>160.13</c:v>
                </c:pt>
                <c:pt idx="84">
                  <c:v>159.85</c:v>
                </c:pt>
                <c:pt idx="85">
                  <c:v>158.75</c:v>
                </c:pt>
                <c:pt idx="86">
                  <c:v>159.76</c:v>
                </c:pt>
                <c:pt idx="87">
                  <c:v>161.4</c:v>
                </c:pt>
                <c:pt idx="88">
                  <c:v>164.28</c:v>
                </c:pt>
                <c:pt idx="89">
                  <c:v>161.37</c:v>
                </c:pt>
                <c:pt idx="90">
                  <c:v>160.36000000000001</c:v>
                </c:pt>
                <c:pt idx="91">
                  <c:v>160.53</c:v>
                </c:pt>
                <c:pt idx="92">
                  <c:v>164.58</c:v>
                </c:pt>
                <c:pt idx="93">
                  <c:v>161.56</c:v>
                </c:pt>
                <c:pt idx="94">
                  <c:v>161.22999999999999</c:v>
                </c:pt>
                <c:pt idx="95">
                  <c:v>162.83000000000001</c:v>
                </c:pt>
                <c:pt idx="96">
                  <c:v>162.94999999999999</c:v>
                </c:pt>
                <c:pt idx="97">
                  <c:v>161.81</c:v>
                </c:pt>
                <c:pt idx="98">
                  <c:v>162.26</c:v>
                </c:pt>
                <c:pt idx="99">
                  <c:v>160.88</c:v>
                </c:pt>
                <c:pt idx="100">
                  <c:v>161.21</c:v>
                </c:pt>
                <c:pt idx="101">
                  <c:v>161.22</c:v>
                </c:pt>
                <c:pt idx="102">
                  <c:v>159.46</c:v>
                </c:pt>
                <c:pt idx="103">
                  <c:v>161.99</c:v>
                </c:pt>
                <c:pt idx="104">
                  <c:v>162.35</c:v>
                </c:pt>
                <c:pt idx="105">
                  <c:v>161.74</c:v>
                </c:pt>
                <c:pt idx="106">
                  <c:v>162.96</c:v>
                </c:pt>
                <c:pt idx="107">
                  <c:v>161.18</c:v>
                </c:pt>
                <c:pt idx="108">
                  <c:v>163.46</c:v>
                </c:pt>
                <c:pt idx="109">
                  <c:v>162.41</c:v>
                </c:pt>
                <c:pt idx="110">
                  <c:v>162.47</c:v>
                </c:pt>
                <c:pt idx="111">
                  <c:v>162.22</c:v>
                </c:pt>
                <c:pt idx="112">
                  <c:v>163.24</c:v>
                </c:pt>
                <c:pt idx="113">
                  <c:v>163.38</c:v>
                </c:pt>
                <c:pt idx="114">
                  <c:v>162.03</c:v>
                </c:pt>
                <c:pt idx="115">
                  <c:v>163.92</c:v>
                </c:pt>
                <c:pt idx="116">
                  <c:v>161.18</c:v>
                </c:pt>
                <c:pt idx="117">
                  <c:v>161.80000000000001</c:v>
                </c:pt>
                <c:pt idx="118">
                  <c:v>162.56</c:v>
                </c:pt>
                <c:pt idx="119">
                  <c:v>160.88</c:v>
                </c:pt>
                <c:pt idx="120">
                  <c:v>162.55000000000001</c:v>
                </c:pt>
                <c:pt idx="121">
                  <c:v>164.52</c:v>
                </c:pt>
                <c:pt idx="122">
                  <c:v>161.69</c:v>
                </c:pt>
                <c:pt idx="123">
                  <c:v>163.31</c:v>
                </c:pt>
                <c:pt idx="124">
                  <c:v>164.32</c:v>
                </c:pt>
                <c:pt idx="125">
                  <c:v>165.66</c:v>
                </c:pt>
                <c:pt idx="126">
                  <c:v>164.66</c:v>
                </c:pt>
                <c:pt idx="127">
                  <c:v>164.73</c:v>
                </c:pt>
                <c:pt idx="128">
                  <c:v>163.94</c:v>
                </c:pt>
                <c:pt idx="129">
                  <c:v>165.07</c:v>
                </c:pt>
                <c:pt idx="130">
                  <c:v>166.93</c:v>
                </c:pt>
                <c:pt idx="131">
                  <c:v>164.49</c:v>
                </c:pt>
                <c:pt idx="132">
                  <c:v>166.93</c:v>
                </c:pt>
                <c:pt idx="133">
                  <c:v>165.99</c:v>
                </c:pt>
                <c:pt idx="134">
                  <c:v>164.73</c:v>
                </c:pt>
                <c:pt idx="135">
                  <c:v>164.67</c:v>
                </c:pt>
                <c:pt idx="136">
                  <c:v>165.72</c:v>
                </c:pt>
                <c:pt idx="137">
                  <c:v>163.66999999999999</c:v>
                </c:pt>
                <c:pt idx="138">
                  <c:v>164.5</c:v>
                </c:pt>
                <c:pt idx="139">
                  <c:v>163.4</c:v>
                </c:pt>
                <c:pt idx="140">
                  <c:v>165.81</c:v>
                </c:pt>
                <c:pt idx="141">
                  <c:v>166.18</c:v>
                </c:pt>
                <c:pt idx="142">
                  <c:v>166.67</c:v>
                </c:pt>
                <c:pt idx="143">
                  <c:v>166.45</c:v>
                </c:pt>
                <c:pt idx="144">
                  <c:v>166.48</c:v>
                </c:pt>
                <c:pt idx="145">
                  <c:v>165.78</c:v>
                </c:pt>
                <c:pt idx="146">
                  <c:v>167.63</c:v>
                </c:pt>
                <c:pt idx="147">
                  <c:v>166.8</c:v>
                </c:pt>
                <c:pt idx="148">
                  <c:v>166.62</c:v>
                </c:pt>
                <c:pt idx="149">
                  <c:v>167.2</c:v>
                </c:pt>
                <c:pt idx="150">
                  <c:v>168.81</c:v>
                </c:pt>
                <c:pt idx="151">
                  <c:v>167.96</c:v>
                </c:pt>
                <c:pt idx="152">
                  <c:v>169.47</c:v>
                </c:pt>
                <c:pt idx="153">
                  <c:v>168.91</c:v>
                </c:pt>
                <c:pt idx="154">
                  <c:v>167.47</c:v>
                </c:pt>
                <c:pt idx="155">
                  <c:v>168.66</c:v>
                </c:pt>
                <c:pt idx="156">
                  <c:v>170.36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7-4E4F-897C-3B7675D3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20768"/>
        <c:axId val="136722304"/>
      </c:scatterChart>
      <c:valAx>
        <c:axId val="1367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2304"/>
        <c:crosses val="autoZero"/>
        <c:crossBetween val="midCat"/>
      </c:valAx>
      <c:valAx>
        <c:axId val="136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Distribution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'Urbanization rate vs Height'!$G$2</c:f>
              <c:strCache>
                <c:ptCount val="1"/>
                <c:pt idx="0">
                  <c:v>Male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'Urbanization rate vs Height'!$F$3:$F$8</c:f>
              <c:strCache>
                <c:ptCount val="6"/>
                <c:pt idx="0">
                  <c:v>&lt;154</c:v>
                </c:pt>
                <c:pt idx="1">
                  <c:v>154 - 158</c:v>
                </c:pt>
                <c:pt idx="2">
                  <c:v>158 - 162</c:v>
                </c:pt>
                <c:pt idx="3">
                  <c:v>162 - 166</c:v>
                </c:pt>
                <c:pt idx="4">
                  <c:v>166 - 170</c:v>
                </c:pt>
                <c:pt idx="5">
                  <c:v>&gt;= 170</c:v>
                </c:pt>
              </c:strCache>
            </c:strRef>
          </c:cat>
          <c:val>
            <c:numRef>
              <c:f>'Urbanization rate vs Height'!$G$3:$G$8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30</c:v>
                </c:pt>
                <c:pt idx="5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42-4E1B-8817-489B58CD5BAA}"/>
            </c:ext>
          </c:extLst>
        </c:ser>
        <c:ser>
          <c:idx val="1"/>
          <c:order val="1"/>
          <c:tx>
            <c:strRef>
              <c:f>'Urbanization rate vs Height'!$H$2</c:f>
              <c:strCache>
                <c:ptCount val="1"/>
                <c:pt idx="0">
                  <c:v>Female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'Urbanization rate vs Height'!$F$3:$F$8</c:f>
              <c:strCache>
                <c:ptCount val="6"/>
                <c:pt idx="0">
                  <c:v>&lt;154</c:v>
                </c:pt>
                <c:pt idx="1">
                  <c:v>154 - 158</c:v>
                </c:pt>
                <c:pt idx="2">
                  <c:v>158 - 162</c:v>
                </c:pt>
                <c:pt idx="3">
                  <c:v>162 - 166</c:v>
                </c:pt>
                <c:pt idx="4">
                  <c:v>166 - 170</c:v>
                </c:pt>
                <c:pt idx="5">
                  <c:v>&gt;= 170</c:v>
                </c:pt>
              </c:strCache>
            </c:strRef>
          </c:cat>
          <c:val>
            <c:numRef>
              <c:f>'Urbanization rate vs Height'!$H$3:$H$8</c:f>
              <c:numCache>
                <c:formatCode>General</c:formatCode>
                <c:ptCount val="6"/>
                <c:pt idx="0">
                  <c:v>5</c:v>
                </c:pt>
                <c:pt idx="1">
                  <c:v>32</c:v>
                </c:pt>
                <c:pt idx="2">
                  <c:v>66</c:v>
                </c:pt>
                <c:pt idx="3">
                  <c:v>37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42-4E1B-8817-489B58CD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56608"/>
        <c:axId val="136770688"/>
      </c:barChart>
      <c:catAx>
        <c:axId val="1367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0688"/>
        <c:crosses val="autoZero"/>
        <c:auto val="1"/>
        <c:lblAlgn val="ctr"/>
        <c:lblOffset val="100"/>
        <c:noMultiLvlLbl val="0"/>
      </c:catAx>
      <c:valAx>
        <c:axId val="136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 and</a:t>
            </a:r>
            <a:r>
              <a:rPr lang="en-US" baseline="0"/>
              <a:t> </a:t>
            </a:r>
            <a:r>
              <a:rPr lang="en-US"/>
              <a:t>Median 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 age vs Fertility'!$C$1</c:f>
              <c:strCache>
                <c:ptCount val="1"/>
                <c:pt idx="0">
                  <c:v>Median 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'Median age vs Fertility'!$B$2:$B$158</c:f>
              <c:numCache>
                <c:formatCode>General</c:formatCode>
                <c:ptCount val="157"/>
                <c:pt idx="0">
                  <c:v>4.5</c:v>
                </c:pt>
                <c:pt idx="1">
                  <c:v>3</c:v>
                </c:pt>
                <c:pt idx="2">
                  <c:v>5.5</c:v>
                </c:pt>
                <c:pt idx="3">
                  <c:v>2</c:v>
                </c:pt>
                <c:pt idx="4">
                  <c:v>2.2999999999999998</c:v>
                </c:pt>
                <c:pt idx="5">
                  <c:v>1.8</c:v>
                </c:pt>
                <c:pt idx="6">
                  <c:v>1.7</c:v>
                </c:pt>
                <c:pt idx="7">
                  <c:v>1.5</c:v>
                </c:pt>
                <c:pt idx="8">
                  <c:v>1.7</c:v>
                </c:pt>
                <c:pt idx="9">
                  <c:v>2</c:v>
                </c:pt>
                <c:pt idx="10">
                  <c:v>2</c:v>
                </c:pt>
                <c:pt idx="11">
                  <c:v>1.6</c:v>
                </c:pt>
                <c:pt idx="12">
                  <c:v>1.4</c:v>
                </c:pt>
                <c:pt idx="13">
                  <c:v>1.6</c:v>
                </c:pt>
                <c:pt idx="14">
                  <c:v>2.2999999999999998</c:v>
                </c:pt>
                <c:pt idx="15">
                  <c:v>4.8</c:v>
                </c:pt>
                <c:pt idx="16">
                  <c:v>2</c:v>
                </c:pt>
                <c:pt idx="17">
                  <c:v>2.7</c:v>
                </c:pt>
                <c:pt idx="18">
                  <c:v>1.3</c:v>
                </c:pt>
                <c:pt idx="19">
                  <c:v>2.9</c:v>
                </c:pt>
                <c:pt idx="20">
                  <c:v>1.7</c:v>
                </c:pt>
                <c:pt idx="21">
                  <c:v>1.6</c:v>
                </c:pt>
                <c:pt idx="22">
                  <c:v>5.2</c:v>
                </c:pt>
                <c:pt idx="23">
                  <c:v>5.4</c:v>
                </c:pt>
                <c:pt idx="24">
                  <c:v>2.5</c:v>
                </c:pt>
                <c:pt idx="25">
                  <c:v>4.5999999999999996</c:v>
                </c:pt>
                <c:pt idx="26">
                  <c:v>1.5</c:v>
                </c:pt>
                <c:pt idx="27">
                  <c:v>4.7</c:v>
                </c:pt>
                <c:pt idx="28">
                  <c:v>5.7</c:v>
                </c:pt>
                <c:pt idx="29">
                  <c:v>1.6</c:v>
                </c:pt>
                <c:pt idx="30">
                  <c:v>1.7</c:v>
                </c:pt>
                <c:pt idx="31">
                  <c:v>1.8</c:v>
                </c:pt>
                <c:pt idx="32">
                  <c:v>4.2</c:v>
                </c:pt>
                <c:pt idx="33">
                  <c:v>4.4000000000000004</c:v>
                </c:pt>
                <c:pt idx="34">
                  <c:v>1.8</c:v>
                </c:pt>
                <c:pt idx="35">
                  <c:v>1.5</c:v>
                </c:pt>
                <c:pt idx="36">
                  <c:v>1.6</c:v>
                </c:pt>
                <c:pt idx="37">
                  <c:v>1.3</c:v>
                </c:pt>
                <c:pt idx="38">
                  <c:v>1.7</c:v>
                </c:pt>
                <c:pt idx="39">
                  <c:v>1.7</c:v>
                </c:pt>
                <c:pt idx="40">
                  <c:v>2.7</c:v>
                </c:pt>
                <c:pt idx="41">
                  <c:v>2.2999999999999998</c:v>
                </c:pt>
                <c:pt idx="42">
                  <c:v>2.4</c:v>
                </c:pt>
                <c:pt idx="43">
                  <c:v>3.3</c:v>
                </c:pt>
                <c:pt idx="44">
                  <c:v>2</c:v>
                </c:pt>
                <c:pt idx="45">
                  <c:v>4.0999999999999996</c:v>
                </c:pt>
                <c:pt idx="46">
                  <c:v>1.7</c:v>
                </c:pt>
                <c:pt idx="47">
                  <c:v>4.2</c:v>
                </c:pt>
                <c:pt idx="48">
                  <c:v>2.8</c:v>
                </c:pt>
                <c:pt idx="49">
                  <c:v>1.4</c:v>
                </c:pt>
                <c:pt idx="50">
                  <c:v>1.9</c:v>
                </c:pt>
                <c:pt idx="51">
                  <c:v>4</c:v>
                </c:pt>
                <c:pt idx="52">
                  <c:v>2.1</c:v>
                </c:pt>
                <c:pt idx="53">
                  <c:v>1.6</c:v>
                </c:pt>
                <c:pt idx="54">
                  <c:v>3.9</c:v>
                </c:pt>
                <c:pt idx="55">
                  <c:v>1.4</c:v>
                </c:pt>
                <c:pt idx="56">
                  <c:v>2</c:v>
                </c:pt>
                <c:pt idx="57">
                  <c:v>2.1</c:v>
                </c:pt>
                <c:pt idx="58">
                  <c:v>2.9</c:v>
                </c:pt>
                <c:pt idx="59">
                  <c:v>4.7</c:v>
                </c:pt>
                <c:pt idx="60">
                  <c:v>4.7</c:v>
                </c:pt>
                <c:pt idx="61">
                  <c:v>2.5</c:v>
                </c:pt>
                <c:pt idx="62">
                  <c:v>2.9</c:v>
                </c:pt>
                <c:pt idx="63">
                  <c:v>2.5</c:v>
                </c:pt>
                <c:pt idx="64">
                  <c:v>1.6</c:v>
                </c:pt>
                <c:pt idx="65">
                  <c:v>1.7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2.9</c:v>
                </c:pt>
                <c:pt idx="69">
                  <c:v>3.7</c:v>
                </c:pt>
                <c:pt idx="70">
                  <c:v>1.8</c:v>
                </c:pt>
                <c:pt idx="71">
                  <c:v>2.4</c:v>
                </c:pt>
                <c:pt idx="72">
                  <c:v>1.3</c:v>
                </c:pt>
                <c:pt idx="73">
                  <c:v>4.5999999999999996</c:v>
                </c:pt>
                <c:pt idx="74">
                  <c:v>2</c:v>
                </c:pt>
                <c:pt idx="75">
                  <c:v>1.4</c:v>
                </c:pt>
                <c:pt idx="76">
                  <c:v>2.8</c:v>
                </c:pt>
                <c:pt idx="77">
                  <c:v>2.8</c:v>
                </c:pt>
                <c:pt idx="78">
                  <c:v>3.5</c:v>
                </c:pt>
                <c:pt idx="79">
                  <c:v>3.6</c:v>
                </c:pt>
                <c:pt idx="80">
                  <c:v>3.3</c:v>
                </c:pt>
                <c:pt idx="81">
                  <c:v>2.7</c:v>
                </c:pt>
                <c:pt idx="82">
                  <c:v>1.6</c:v>
                </c:pt>
                <c:pt idx="83">
                  <c:v>2.1</c:v>
                </c:pt>
                <c:pt idx="84">
                  <c:v>3.1</c:v>
                </c:pt>
                <c:pt idx="85">
                  <c:v>4.3</c:v>
                </c:pt>
                <c:pt idx="86">
                  <c:v>2.2000000000000002</c:v>
                </c:pt>
                <c:pt idx="87">
                  <c:v>1.6</c:v>
                </c:pt>
                <c:pt idx="88">
                  <c:v>1.4</c:v>
                </c:pt>
                <c:pt idx="89">
                  <c:v>4.0999999999999996</c:v>
                </c:pt>
                <c:pt idx="90">
                  <c:v>4.2</c:v>
                </c:pt>
                <c:pt idx="91">
                  <c:v>2</c:v>
                </c:pt>
                <c:pt idx="92">
                  <c:v>5.9</c:v>
                </c:pt>
                <c:pt idx="93">
                  <c:v>1.2</c:v>
                </c:pt>
                <c:pt idx="94">
                  <c:v>4.5999999999999996</c:v>
                </c:pt>
                <c:pt idx="95">
                  <c:v>1.4</c:v>
                </c:pt>
                <c:pt idx="96">
                  <c:v>2.1</c:v>
                </c:pt>
                <c:pt idx="97">
                  <c:v>1.3</c:v>
                </c:pt>
                <c:pt idx="98">
                  <c:v>2.9</c:v>
                </c:pt>
                <c:pt idx="99">
                  <c:v>3.1</c:v>
                </c:pt>
                <c:pt idx="100">
                  <c:v>4.9000000000000004</c:v>
                </c:pt>
                <c:pt idx="101">
                  <c:v>3.4</c:v>
                </c:pt>
                <c:pt idx="102">
                  <c:v>1.9</c:v>
                </c:pt>
                <c:pt idx="103">
                  <c:v>1.6</c:v>
                </c:pt>
                <c:pt idx="104">
                  <c:v>1.7</c:v>
                </c:pt>
                <c:pt idx="105">
                  <c:v>2.4</c:v>
                </c:pt>
                <c:pt idx="106">
                  <c:v>5.3</c:v>
                </c:pt>
                <c:pt idx="107">
                  <c:v>5.4</c:v>
                </c:pt>
                <c:pt idx="108">
                  <c:v>1.5</c:v>
                </c:pt>
                <c:pt idx="109">
                  <c:v>1.6</c:v>
                </c:pt>
                <c:pt idx="110">
                  <c:v>2.9</c:v>
                </c:pt>
                <c:pt idx="111">
                  <c:v>3.5</c:v>
                </c:pt>
                <c:pt idx="112">
                  <c:v>2.5</c:v>
                </c:pt>
                <c:pt idx="113">
                  <c:v>3.6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2.6</c:v>
                </c:pt>
                <c:pt idx="117">
                  <c:v>1.5</c:v>
                </c:pt>
                <c:pt idx="118">
                  <c:v>1.4</c:v>
                </c:pt>
                <c:pt idx="119">
                  <c:v>1.8</c:v>
                </c:pt>
                <c:pt idx="120">
                  <c:v>1.82</c:v>
                </c:pt>
                <c:pt idx="121">
                  <c:v>4</c:v>
                </c:pt>
                <c:pt idx="122">
                  <c:v>2.2999999999999998</c:v>
                </c:pt>
                <c:pt idx="123">
                  <c:v>4.5999999999999996</c:v>
                </c:pt>
                <c:pt idx="124">
                  <c:v>2.4</c:v>
                </c:pt>
                <c:pt idx="125">
                  <c:v>4.3</c:v>
                </c:pt>
                <c:pt idx="126">
                  <c:v>1.1000000000000001</c:v>
                </c:pt>
                <c:pt idx="127">
                  <c:v>1.6</c:v>
                </c:pt>
                <c:pt idx="128">
                  <c:v>4.4000000000000004</c:v>
                </c:pt>
                <c:pt idx="129">
                  <c:v>6.1</c:v>
                </c:pt>
                <c:pt idx="130">
                  <c:v>2.4</c:v>
                </c:pt>
                <c:pt idx="131">
                  <c:v>1.3</c:v>
                </c:pt>
                <c:pt idx="132">
                  <c:v>2.2000000000000002</c:v>
                </c:pt>
                <c:pt idx="133">
                  <c:v>4.4000000000000004</c:v>
                </c:pt>
                <c:pt idx="134">
                  <c:v>2.4</c:v>
                </c:pt>
                <c:pt idx="135">
                  <c:v>1.8</c:v>
                </c:pt>
                <c:pt idx="136">
                  <c:v>3.6</c:v>
                </c:pt>
                <c:pt idx="137">
                  <c:v>4.9000000000000004</c:v>
                </c:pt>
                <c:pt idx="138">
                  <c:v>1.5</c:v>
                </c:pt>
                <c:pt idx="139">
                  <c:v>4.3</c:v>
                </c:pt>
                <c:pt idx="140">
                  <c:v>1.7</c:v>
                </c:pt>
                <c:pt idx="141">
                  <c:v>2.2000000000000002</c:v>
                </c:pt>
                <c:pt idx="142">
                  <c:v>2.1</c:v>
                </c:pt>
                <c:pt idx="143">
                  <c:v>2.8</c:v>
                </c:pt>
                <c:pt idx="144">
                  <c:v>5</c:v>
                </c:pt>
                <c:pt idx="145">
                  <c:v>1.3</c:v>
                </c:pt>
                <c:pt idx="146">
                  <c:v>1.4</c:v>
                </c:pt>
                <c:pt idx="147">
                  <c:v>1.7</c:v>
                </c:pt>
                <c:pt idx="148">
                  <c:v>1.7</c:v>
                </c:pt>
                <c:pt idx="149">
                  <c:v>2</c:v>
                </c:pt>
                <c:pt idx="150">
                  <c:v>2.4</c:v>
                </c:pt>
                <c:pt idx="151">
                  <c:v>3.8</c:v>
                </c:pt>
                <c:pt idx="152">
                  <c:v>2.2999999999999998</c:v>
                </c:pt>
                <c:pt idx="153">
                  <c:v>2</c:v>
                </c:pt>
                <c:pt idx="154">
                  <c:v>3.8</c:v>
                </c:pt>
                <c:pt idx="155">
                  <c:v>4.5999999999999996</c:v>
                </c:pt>
                <c:pt idx="156">
                  <c:v>3.6</c:v>
                </c:pt>
              </c:numCache>
            </c:numRef>
          </c:xVal>
          <c:yVal>
            <c:numRef>
              <c:f>'Median age vs Fertility'!$C$2:$C$158</c:f>
              <c:numCache>
                <c:formatCode>General</c:formatCode>
                <c:ptCount val="157"/>
                <c:pt idx="0">
                  <c:v>27.4</c:v>
                </c:pt>
                <c:pt idx="1">
                  <c:v>28.1</c:v>
                </c:pt>
                <c:pt idx="2">
                  <c:v>15.9</c:v>
                </c:pt>
                <c:pt idx="3">
                  <c:v>31.9</c:v>
                </c:pt>
                <c:pt idx="4">
                  <c:v>31.7</c:v>
                </c:pt>
                <c:pt idx="5">
                  <c:v>35.1</c:v>
                </c:pt>
                <c:pt idx="6">
                  <c:v>38.700000000000003</c:v>
                </c:pt>
                <c:pt idx="7">
                  <c:v>44</c:v>
                </c:pt>
                <c:pt idx="8">
                  <c:v>32.299999999999997</c:v>
                </c:pt>
                <c:pt idx="9">
                  <c:v>32.299999999999997</c:v>
                </c:pt>
                <c:pt idx="10">
                  <c:v>26.7</c:v>
                </c:pt>
                <c:pt idx="11">
                  <c:v>38.6</c:v>
                </c:pt>
                <c:pt idx="12">
                  <c:v>40</c:v>
                </c:pt>
                <c:pt idx="13">
                  <c:v>41.4</c:v>
                </c:pt>
                <c:pt idx="14">
                  <c:v>22.7</c:v>
                </c:pt>
                <c:pt idx="15">
                  <c:v>18.2</c:v>
                </c:pt>
                <c:pt idx="16">
                  <c:v>27.6</c:v>
                </c:pt>
                <c:pt idx="17">
                  <c:v>24.3</c:v>
                </c:pt>
                <c:pt idx="18">
                  <c:v>42.1</c:v>
                </c:pt>
                <c:pt idx="19">
                  <c:v>24.5</c:v>
                </c:pt>
                <c:pt idx="20">
                  <c:v>32.6</c:v>
                </c:pt>
                <c:pt idx="21">
                  <c:v>42.7</c:v>
                </c:pt>
                <c:pt idx="22">
                  <c:v>17.3</c:v>
                </c:pt>
                <c:pt idx="23">
                  <c:v>17</c:v>
                </c:pt>
                <c:pt idx="24">
                  <c:v>25.3</c:v>
                </c:pt>
                <c:pt idx="25">
                  <c:v>18.5</c:v>
                </c:pt>
                <c:pt idx="26">
                  <c:v>42.2</c:v>
                </c:pt>
                <c:pt idx="27">
                  <c:v>19.7</c:v>
                </c:pt>
                <c:pt idx="28">
                  <c:v>17.8</c:v>
                </c:pt>
                <c:pt idx="29">
                  <c:v>34.4</c:v>
                </c:pt>
                <c:pt idx="30">
                  <c:v>37.4</c:v>
                </c:pt>
                <c:pt idx="31">
                  <c:v>30</c:v>
                </c:pt>
                <c:pt idx="32">
                  <c:v>19.899999999999999</c:v>
                </c:pt>
                <c:pt idx="33">
                  <c:v>19.7</c:v>
                </c:pt>
                <c:pt idx="34">
                  <c:v>31.3</c:v>
                </c:pt>
                <c:pt idx="35">
                  <c:v>43</c:v>
                </c:pt>
                <c:pt idx="36">
                  <c:v>41.5</c:v>
                </c:pt>
                <c:pt idx="37">
                  <c:v>36.799999999999997</c:v>
                </c:pt>
                <c:pt idx="38">
                  <c:v>42.1</c:v>
                </c:pt>
                <c:pt idx="39">
                  <c:v>42.2</c:v>
                </c:pt>
                <c:pt idx="40">
                  <c:v>23.9</c:v>
                </c:pt>
                <c:pt idx="41">
                  <c:v>28.1</c:v>
                </c:pt>
                <c:pt idx="42">
                  <c:v>27.7</c:v>
                </c:pt>
                <c:pt idx="43">
                  <c:v>23.9</c:v>
                </c:pt>
                <c:pt idx="44">
                  <c:v>27.1</c:v>
                </c:pt>
                <c:pt idx="45">
                  <c:v>19.7</c:v>
                </c:pt>
                <c:pt idx="46">
                  <c:v>42.7</c:v>
                </c:pt>
                <c:pt idx="47">
                  <c:v>17.899999999999999</c:v>
                </c:pt>
                <c:pt idx="48">
                  <c:v>28.9</c:v>
                </c:pt>
                <c:pt idx="49">
                  <c:v>42.5</c:v>
                </c:pt>
                <c:pt idx="50">
                  <c:v>41.4</c:v>
                </c:pt>
                <c:pt idx="51">
                  <c:v>18.600000000000001</c:v>
                </c:pt>
                <c:pt idx="52">
                  <c:v>38.1</c:v>
                </c:pt>
                <c:pt idx="53">
                  <c:v>47.1</c:v>
                </c:pt>
                <c:pt idx="54">
                  <c:v>21.1</c:v>
                </c:pt>
                <c:pt idx="55">
                  <c:v>44.5</c:v>
                </c:pt>
                <c:pt idx="56">
                  <c:v>33.9</c:v>
                </c:pt>
                <c:pt idx="57">
                  <c:v>31.5</c:v>
                </c:pt>
                <c:pt idx="58">
                  <c:v>22.1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26.2</c:v>
                </c:pt>
                <c:pt idx="62">
                  <c:v>23</c:v>
                </c:pt>
                <c:pt idx="63">
                  <c:v>23</c:v>
                </c:pt>
                <c:pt idx="64">
                  <c:v>42.3</c:v>
                </c:pt>
                <c:pt idx="65">
                  <c:v>36.5</c:v>
                </c:pt>
                <c:pt idx="66">
                  <c:v>28.1</c:v>
                </c:pt>
                <c:pt idx="67">
                  <c:v>30.2</c:v>
                </c:pt>
                <c:pt idx="68">
                  <c:v>30.3</c:v>
                </c:pt>
                <c:pt idx="69">
                  <c:v>20</c:v>
                </c:pt>
                <c:pt idx="70">
                  <c:v>36.799999999999997</c:v>
                </c:pt>
                <c:pt idx="71">
                  <c:v>29.9</c:v>
                </c:pt>
                <c:pt idx="72">
                  <c:v>45.5</c:v>
                </c:pt>
                <c:pt idx="73">
                  <c:v>20.9</c:v>
                </c:pt>
                <c:pt idx="74">
                  <c:v>26</c:v>
                </c:pt>
                <c:pt idx="75">
                  <c:v>47.3</c:v>
                </c:pt>
                <c:pt idx="76">
                  <c:v>22.5</c:v>
                </c:pt>
                <c:pt idx="77">
                  <c:v>30.6</c:v>
                </c:pt>
                <c:pt idx="78">
                  <c:v>19.7</c:v>
                </c:pt>
                <c:pt idx="79">
                  <c:v>24.6</c:v>
                </c:pt>
                <c:pt idx="80">
                  <c:v>26.5</c:v>
                </c:pt>
                <c:pt idx="81">
                  <c:v>23</c:v>
                </c:pt>
                <c:pt idx="82">
                  <c:v>43.6</c:v>
                </c:pt>
                <c:pt idx="83">
                  <c:v>30.5</c:v>
                </c:pt>
                <c:pt idx="84">
                  <c:v>24.2</c:v>
                </c:pt>
                <c:pt idx="85">
                  <c:v>17.8</c:v>
                </c:pt>
                <c:pt idx="86">
                  <c:v>28.9</c:v>
                </c:pt>
                <c:pt idx="87">
                  <c:v>43.7</c:v>
                </c:pt>
                <c:pt idx="88">
                  <c:v>39.299999999999997</c:v>
                </c:pt>
                <c:pt idx="89">
                  <c:v>19.7</c:v>
                </c:pt>
                <c:pt idx="90">
                  <c:v>16.5</c:v>
                </c:pt>
                <c:pt idx="91">
                  <c:v>28.5</c:v>
                </c:pt>
                <c:pt idx="92">
                  <c:v>15.8</c:v>
                </c:pt>
                <c:pt idx="93">
                  <c:v>41.8</c:v>
                </c:pt>
                <c:pt idx="94">
                  <c:v>20.5</c:v>
                </c:pt>
                <c:pt idx="95">
                  <c:v>35.299999999999997</c:v>
                </c:pt>
                <c:pt idx="96">
                  <c:v>28.3</c:v>
                </c:pt>
                <c:pt idx="97">
                  <c:v>36.700000000000003</c:v>
                </c:pt>
                <c:pt idx="98">
                  <c:v>28.3</c:v>
                </c:pt>
                <c:pt idx="99">
                  <c:v>29.3</c:v>
                </c:pt>
                <c:pt idx="100">
                  <c:v>17.2</c:v>
                </c:pt>
                <c:pt idx="101">
                  <c:v>21.2</c:v>
                </c:pt>
                <c:pt idx="102">
                  <c:v>24.1</c:v>
                </c:pt>
                <c:pt idx="103">
                  <c:v>42.6</c:v>
                </c:pt>
                <c:pt idx="104">
                  <c:v>37.9</c:v>
                </c:pt>
                <c:pt idx="105">
                  <c:v>25.7</c:v>
                </c:pt>
                <c:pt idx="106">
                  <c:v>15.4</c:v>
                </c:pt>
                <c:pt idx="107">
                  <c:v>18.399999999999999</c:v>
                </c:pt>
                <c:pt idx="108">
                  <c:v>37.9</c:v>
                </c:pt>
                <c:pt idx="109">
                  <c:v>39.200000000000003</c:v>
                </c:pt>
                <c:pt idx="110">
                  <c:v>25.6</c:v>
                </c:pt>
                <c:pt idx="111">
                  <c:v>23.8</c:v>
                </c:pt>
                <c:pt idx="112">
                  <c:v>29.2</c:v>
                </c:pt>
                <c:pt idx="113">
                  <c:v>23.1</c:v>
                </c:pt>
                <c:pt idx="114">
                  <c:v>28.2</c:v>
                </c:pt>
                <c:pt idx="115">
                  <c:v>28</c:v>
                </c:pt>
                <c:pt idx="116">
                  <c:v>23.5</c:v>
                </c:pt>
                <c:pt idx="117">
                  <c:v>40.700000000000003</c:v>
                </c:pt>
                <c:pt idx="118">
                  <c:v>42.2</c:v>
                </c:pt>
                <c:pt idx="119">
                  <c:v>41.1</c:v>
                </c:pt>
                <c:pt idx="120">
                  <c:v>39.6</c:v>
                </c:pt>
                <c:pt idx="121">
                  <c:v>19</c:v>
                </c:pt>
                <c:pt idx="122">
                  <c:v>27.5</c:v>
                </c:pt>
                <c:pt idx="123">
                  <c:v>18.8</c:v>
                </c:pt>
                <c:pt idx="124">
                  <c:v>35.4</c:v>
                </c:pt>
                <c:pt idx="125">
                  <c:v>19</c:v>
                </c:pt>
                <c:pt idx="126">
                  <c:v>34.6</c:v>
                </c:pt>
                <c:pt idx="127">
                  <c:v>44.5</c:v>
                </c:pt>
                <c:pt idx="128">
                  <c:v>22.5</c:v>
                </c:pt>
                <c:pt idx="129">
                  <c:v>18.100000000000001</c:v>
                </c:pt>
                <c:pt idx="130">
                  <c:v>27.1</c:v>
                </c:pt>
                <c:pt idx="131">
                  <c:v>42.7</c:v>
                </c:pt>
                <c:pt idx="132">
                  <c:v>32.799999999999997</c:v>
                </c:pt>
                <c:pt idx="133">
                  <c:v>19.899999999999999</c:v>
                </c:pt>
                <c:pt idx="134">
                  <c:v>29.8</c:v>
                </c:pt>
                <c:pt idx="135">
                  <c:v>41.2</c:v>
                </c:pt>
                <c:pt idx="136">
                  <c:v>24.5</c:v>
                </c:pt>
                <c:pt idx="137">
                  <c:v>17.7</c:v>
                </c:pt>
                <c:pt idx="138">
                  <c:v>37.700000000000003</c:v>
                </c:pt>
                <c:pt idx="139">
                  <c:v>19.8</c:v>
                </c:pt>
                <c:pt idx="140">
                  <c:v>36</c:v>
                </c:pt>
                <c:pt idx="141">
                  <c:v>31.6</c:v>
                </c:pt>
                <c:pt idx="142">
                  <c:v>30.9</c:v>
                </c:pt>
                <c:pt idx="143">
                  <c:v>27.9</c:v>
                </c:pt>
                <c:pt idx="144">
                  <c:v>15.8</c:v>
                </c:pt>
                <c:pt idx="145">
                  <c:v>40.6</c:v>
                </c:pt>
                <c:pt idx="146">
                  <c:v>30.3</c:v>
                </c:pt>
                <c:pt idx="147">
                  <c:v>40.5</c:v>
                </c:pt>
                <c:pt idx="148">
                  <c:v>38.1</c:v>
                </c:pt>
                <c:pt idx="149">
                  <c:v>35</c:v>
                </c:pt>
                <c:pt idx="150">
                  <c:v>28.6</c:v>
                </c:pt>
                <c:pt idx="151">
                  <c:v>22</c:v>
                </c:pt>
                <c:pt idx="152">
                  <c:v>28.3</c:v>
                </c:pt>
                <c:pt idx="153">
                  <c:v>30.5</c:v>
                </c:pt>
                <c:pt idx="154">
                  <c:v>19.5</c:v>
                </c:pt>
                <c:pt idx="155">
                  <c:v>16.8</c:v>
                </c:pt>
                <c:pt idx="156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C-44F5-B920-DAD661CE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376"/>
        <c:axId val="136870912"/>
      </c:scatterChart>
      <c:valAx>
        <c:axId val="1368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0912"/>
        <c:crosses val="autoZero"/>
        <c:crossBetween val="midCat"/>
      </c:valAx>
      <c:valAx>
        <c:axId val="1368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311293</xdr:colOff>
      <xdr:row>15</xdr:row>
      <xdr:rowOff>82534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BF4579-E15D-4D66-9A73-74800271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905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12</xdr:col>
      <xdr:colOff>311293</xdr:colOff>
      <xdr:row>32</xdr:row>
      <xdr:rowOff>82534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EF98E06-471A-4CB7-B8CB-4357281A2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429000"/>
          <a:ext cx="4578493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11</xdr:col>
      <xdr:colOff>311293</xdr:colOff>
      <xdr:row>16</xdr:row>
      <xdr:rowOff>82534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1B22C48-2521-4473-A064-5A7EA2D9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3810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11</xdr:col>
      <xdr:colOff>311293</xdr:colOff>
      <xdr:row>32</xdr:row>
      <xdr:rowOff>82534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53F4506-5B03-49AC-9B9B-274588D8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3429000"/>
          <a:ext cx="4578493" cy="2749534"/>
        </a:xfrm>
        <a:prstGeom prst="rect">
          <a:avLst/>
        </a:prstGeom>
      </xdr:spPr>
    </xdr:pic>
    <xdr:clientData/>
  </xdr:twoCellAnchor>
  <xdr:twoCellAnchor>
    <xdr:from>
      <xdr:col>11</xdr:col>
      <xdr:colOff>552450</xdr:colOff>
      <xdr:row>9</xdr:row>
      <xdr:rowOff>90487</xdr:rowOff>
    </xdr:from>
    <xdr:to>
      <xdr:col>19</xdr:col>
      <xdr:colOff>247650</xdr:colOff>
      <xdr:row>23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BF00843-7051-4EEB-843C-DB860214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176212</xdr:rowOff>
    </xdr:from>
    <xdr:to>
      <xdr:col>11</xdr:col>
      <xdr:colOff>314325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CC96E2C-0BBD-4190-ACF8-0ABE6039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25</xdr:row>
      <xdr:rowOff>128587</xdr:rowOff>
    </xdr:from>
    <xdr:to>
      <xdr:col>11</xdr:col>
      <xdr:colOff>357187</xdr:colOff>
      <xdr:row>40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D8F18D4-6D2D-4DA6-BB06-F5BDD33A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</xdr:row>
      <xdr:rowOff>42862</xdr:rowOff>
    </xdr:from>
    <xdr:to>
      <xdr:col>19</xdr:col>
      <xdr:colOff>95250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53917C3-6A7C-4B4E-92F5-BD91A9F0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109537</xdr:rowOff>
    </xdr:from>
    <xdr:to>
      <xdr:col>12</xdr:col>
      <xdr:colOff>152400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87C710-7484-431C-9C95-52AF2145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311293</xdr:colOff>
      <xdr:row>15</xdr:row>
      <xdr:rowOff>82534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E8588F9-2591-4C06-8280-2A2A6C031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1905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11</xdr:col>
      <xdr:colOff>311293</xdr:colOff>
      <xdr:row>32</xdr:row>
      <xdr:rowOff>82534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D2F1754C-38C7-441A-BE58-E43C1B154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3429000"/>
          <a:ext cx="4578493" cy="274953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Fertility" tableColumnId="8"/>
      <queryTableField id="3" name="ISO-code" tableColumnId="9"/>
    </queryTableFields>
  </queryTableRefresh>
</queryTable>
</file>

<file path=xl/queryTables/queryTable10.xml><?xml version="1.0" encoding="utf-8"?>
<queryTable xmlns="http://schemas.openxmlformats.org/spreadsheetml/2006/main" name="ExternalData_10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Urbanization rate" tableColumnId="8"/>
      <queryTableField id="3" name="ISO-code" tableColumnId="9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GDP per capita" tableColumnId="8"/>
      <queryTableField id="3" name="ISO-code" tableColumnId="9"/>
    </queryTableFields>
  </queryTableRefresh>
</queryTable>
</file>

<file path=xl/queryTables/queryTable3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2" name="Country Name" tableColumnId="14"/>
      <queryTableField id="3" name="Male Height in Cm" tableColumnId="15"/>
      <queryTableField id="4" name="Female Height in Cm" tableColumnId="16"/>
      <queryTableField id="5" name="Male Height in Ft" tableColumnId="17"/>
      <queryTableField id="6" name="Female Height in Ft" tableColumnId="18"/>
    </queryTableFields>
    <queryTableDeletedFields count="1">
      <deletedField name="Rank"/>
    </queryTableDeletedFields>
  </queryTableRefresh>
</queryTable>
</file>

<file path=xl/queryTables/queryTable4.xml><?xml version="1.0" encoding="utf-8"?>
<queryTable xmlns="http://schemas.openxmlformats.org/spreadsheetml/2006/main" name="ExternalData_4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Life expectancy" tableColumnId="8"/>
      <queryTableField id="3" name="ISO-code" tableColumnId="9"/>
    </queryTableFields>
  </queryTableRefresh>
</queryTable>
</file>

<file path=xl/queryTables/queryTable5.xml><?xml version="1.0" encoding="utf-8"?>
<queryTable xmlns="http://schemas.openxmlformats.org/spreadsheetml/2006/main" name="ExternalData_5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Meat consumption" tableColumnId="8"/>
      <queryTableField id="3" name="ISO-code" tableColumnId="9"/>
    </queryTableFields>
  </queryTableRefresh>
</queryTable>
</file>

<file path=xl/queryTables/queryTable6.xml><?xml version="1.0" encoding="utf-8"?>
<queryTable xmlns="http://schemas.openxmlformats.org/spreadsheetml/2006/main" name="ExternalData_6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Median age" tableColumnId="8"/>
      <queryTableField id="3" name="ISO-code" tableColumnId="9"/>
    </queryTableFields>
  </queryTableRefresh>
</queryTable>
</file>

<file path=xl/queryTables/queryTable7.xml><?xml version="1.0" encoding="utf-8"?>
<queryTable xmlns="http://schemas.openxmlformats.org/spreadsheetml/2006/main" name="ExternalData_7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Population growth" tableColumnId="8"/>
      <queryTableField id="3" name="ISO-code" tableColumnId="9"/>
    </queryTableFields>
  </queryTableRefresh>
</queryTable>
</file>

<file path=xl/queryTables/queryTable8.xml><?xml version="1.0" encoding="utf-8"?>
<queryTable xmlns="http://schemas.openxmlformats.org/spreadsheetml/2006/main" name="ExternalData_8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Sex-ratio" tableColumnId="8"/>
      <queryTableField id="3" name="ISO-code" tableColumnId="9"/>
    </queryTableFields>
  </queryTableRefresh>
</queryTable>
</file>

<file path=xl/queryTables/queryTable9.xml><?xml version="1.0" encoding="utf-8"?>
<queryTable xmlns="http://schemas.openxmlformats.org/spreadsheetml/2006/main" name="ExternalData_9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Suicide rate" tableColumnId="8"/>
      <queryTableField id="3" name="ISO-code" tableColumnId="9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2" name="Table12" displayName="Table12" ref="A1:L158" totalsRowShown="0">
  <autoFilter ref="A1:L158"/>
  <tableColumns count="12">
    <tableColumn id="1" name="Country" dataDxfId="0"/>
    <tableColumn id="2" name="Fertility">
      <calculatedColumnFormula>VLOOKUP(A2,'Lookup tables'!ExternalData_1,2,FALSE)</calculatedColumnFormula>
    </tableColumn>
    <tableColumn id="3" name="GDP per capita">
      <calculatedColumnFormula>VLOOKUP(A2,'Lookup tables'!ExternalData_2,2,FALSE)</calculatedColumnFormula>
    </tableColumn>
    <tableColumn id="4" name="Life expectancy">
      <calculatedColumnFormula>VLOOKUP(A2,'Lookup tables'!ExternalData_4,2,FALSE)</calculatedColumnFormula>
    </tableColumn>
    <tableColumn id="5" name="Meat consumption">
      <calculatedColumnFormula>VLOOKUP(A2,'Lookup tables'!ExternalData_5,2,FALSE)</calculatedColumnFormula>
    </tableColumn>
    <tableColumn id="6" name="Median age">
      <calculatedColumnFormula>VLOOKUP(A2,'Lookup tables'!ExternalData_6,2,FALSE)</calculatedColumnFormula>
    </tableColumn>
    <tableColumn id="7" name="Population growth">
      <calculatedColumnFormula>VLOOKUP(A2,'Lookup tables'!ExternalData_7,2,FALSE)</calculatedColumnFormula>
    </tableColumn>
    <tableColumn id="8" name="Sex-ratio">
      <calculatedColumnFormula>VLOOKUP(A2,'Lookup tables'!ExternalData_8,2,FALSE)</calculatedColumnFormula>
    </tableColumn>
    <tableColumn id="9" name="Suicide rate">
      <calculatedColumnFormula>VLOOKUP(A2,'Lookup tables'!ExternalData_9,2,FALSE)</calculatedColumnFormula>
    </tableColumn>
    <tableColumn id="10" name="Urbanization rate">
      <calculatedColumnFormula>VLOOKUP(A2,'Lookup tables'!ExternalData_10,2,FALSE)</calculatedColumnFormula>
    </tableColumn>
    <tableColumn id="11" name="Male Height in Cm">
      <calculatedColumnFormula>VLOOKUP(A2,'Lookup tables'!ExternalData_3,2,FALSE)</calculatedColumnFormula>
    </tableColumn>
    <tableColumn id="12" name="Female Height in Cm">
      <calculatedColumnFormula>VLOOKUP(A2,'Lookup tables'!ExternalData_3,3,FALSE)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Suicide_rate" displayName="Suicide_rate" ref="AI1:AK183" tableType="queryTable" totalsRowShown="0">
  <autoFilter ref="AI1:AK183"/>
  <tableColumns count="3">
    <tableColumn id="7" uniqueName="7" name="Country" queryTableFieldId="1"/>
    <tableColumn id="8" uniqueName="8" name="Suicide rate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0" name="Urbanization_rate" displayName="Urbanization_rate" ref="AM1:AO219" tableType="queryTable" totalsRowShown="0">
  <autoFilter ref="AM1:AO219"/>
  <tableColumns count="3">
    <tableColumn id="7" uniqueName="7" name="Country" queryTableFieldId="1"/>
    <tableColumn id="8" uniqueName="8" name="Urbanization rate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ertility" displayName="Fertility" ref="A1:C202" tableType="queryTable" totalsRowShown="0">
  <autoFilter ref="A1:C202"/>
  <tableColumns count="3">
    <tableColumn id="7" uniqueName="7" name="Country" queryTableFieldId="1"/>
    <tableColumn id="8" uniqueName="8" name="Fertility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GDP_per_capita" displayName="GDP_per_capita" ref="E1:G192" tableType="queryTable" totalsRowShown="0">
  <autoFilter ref="E1:G192"/>
  <tableColumns count="3">
    <tableColumn id="7" uniqueName="7" name="Country" queryTableFieldId="1"/>
    <tableColumn id="8" uniqueName="8" name="GDP per capita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Height_of_Male_and_Female_by_Country_2022" displayName="Height_of_Male_and_Female_by_Country_2022" ref="I1:M200" tableType="queryTable" totalsRowShown="0">
  <autoFilter ref="I1:M200"/>
  <sortState ref="I2:M200">
    <sortCondition ref="I1:I200"/>
  </sortState>
  <tableColumns count="5">
    <tableColumn id="14" uniqueName="14" name="Country Name" queryTableFieldId="2"/>
    <tableColumn id="15" uniqueName="15" name="Male Height in Cm" queryTableFieldId="3"/>
    <tableColumn id="16" uniqueName="16" name="Female Height in Cm" queryTableFieldId="4"/>
    <tableColumn id="17" uniqueName="17" name="Male Height in Ft" queryTableFieldId="5"/>
    <tableColumn id="18" uniqueName="18" name="Female Height in Ft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Life_expectancy" displayName="Life_expectancy" ref="O1:Q186" tableType="queryTable" totalsRowShown="0">
  <autoFilter ref="O1:Q186"/>
  <tableColumns count="3">
    <tableColumn id="7" uniqueName="7" name="Country" queryTableFieldId="1"/>
    <tableColumn id="8" uniqueName="8" name="Life expectancy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Meat_consumption" displayName="Meat_consumption" ref="S1:U188" tableType="queryTable" totalsRowShown="0">
  <autoFilter ref="S1:U188"/>
  <tableColumns count="3">
    <tableColumn id="7" uniqueName="7" name="Country" queryTableFieldId="1"/>
    <tableColumn id="8" uniqueName="8" name="Meat consumption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Median_age" displayName="Median_age" ref="W1:Y224" tableType="queryTable" totalsRowShown="0">
  <autoFilter ref="W1:Y224"/>
  <tableColumns count="3">
    <tableColumn id="7" uniqueName="7" name="Country" queryTableFieldId="1"/>
    <tableColumn id="8" uniqueName="8" name="Median age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Population_growth" displayName="Population_growth" ref="AA1:AC208" tableType="queryTable" totalsRowShown="0">
  <autoFilter ref="AA1:AC208"/>
  <tableColumns count="3">
    <tableColumn id="7" uniqueName="7" name="Country" queryTableFieldId="1"/>
    <tableColumn id="8" uniqueName="8" name="Population growth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Sex_ratio" displayName="Sex_ratio" ref="AE1:AG227" tableType="queryTable" totalsRowShown="0">
  <autoFilter ref="AE1:AG227"/>
  <tableColumns count="3">
    <tableColumn id="7" uniqueName="7" name="Country" queryTableFieldId="1"/>
    <tableColumn id="8" uniqueName="8" name="Sex-ratio" queryTableFieldId="2"/>
    <tableColumn id="9" uniqueName="9" name="ISO-cod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selection activeCell="F1" activeCellId="1" sqref="A1:B1048576 F1:F1048576"/>
    </sheetView>
  </sheetViews>
  <sheetFormatPr defaultRowHeight="15" x14ac:dyDescent="0.25"/>
  <cols>
    <col min="1" max="1" width="41.85546875" bestFit="1" customWidth="1"/>
    <col min="2" max="2" width="10.140625" customWidth="1"/>
    <col min="3" max="3" width="16.140625" customWidth="1"/>
    <col min="4" max="4" width="16.85546875" customWidth="1"/>
    <col min="5" max="5" width="19.85546875" customWidth="1"/>
    <col min="6" max="6" width="13.5703125" customWidth="1"/>
    <col min="7" max="7" width="19.5703125" customWidth="1"/>
    <col min="8" max="8" width="11.140625" customWidth="1"/>
    <col min="9" max="9" width="13.5703125" customWidth="1"/>
    <col min="10" max="10" width="18.5703125" customWidth="1"/>
    <col min="11" max="11" width="19.42578125" customWidth="1"/>
    <col min="12" max="12" width="21.425781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</v>
      </c>
      <c r="L1" t="s">
        <v>6</v>
      </c>
    </row>
    <row r="2" spans="1:12" x14ac:dyDescent="0.25">
      <c r="A2" t="s">
        <v>16</v>
      </c>
      <c r="B2">
        <f>VLOOKUP(A2,'Lookup tables'!ExternalData_1,2,FALSE)</f>
        <v>4.5</v>
      </c>
      <c r="C2">
        <f>VLOOKUP(A2,'Lookup tables'!ExternalData_2,2,FALSE)</f>
        <v>2182</v>
      </c>
      <c r="D2">
        <f>VLOOKUP(A2,'Lookup tables'!ExternalData_4,2,FALSE)</f>
        <v>64.5</v>
      </c>
      <c r="E2">
        <f>VLOOKUP(A2,'Lookup tables'!ExternalData_5,2,FALSE)</f>
        <v>17.3</v>
      </c>
      <c r="F2">
        <f>VLOOKUP(A2,'Lookup tables'!ExternalData_6,2,FALSE)</f>
        <v>27.4</v>
      </c>
      <c r="G2">
        <f>VLOOKUP(A2,'Lookup tables'!ExternalData_7,2,FALSE)</f>
        <v>2.41</v>
      </c>
      <c r="H2">
        <f>VLOOKUP(A2,'Lookup tables'!ExternalData_8,2,FALSE)</f>
        <v>1.03</v>
      </c>
      <c r="I2">
        <f>VLOOKUP(A2,'Lookup tables'!ExternalData_9,2,FALSE)</f>
        <v>6.4</v>
      </c>
      <c r="J2">
        <f>VLOOKUP(A2,'Lookup tables'!ExternalData_10,2,FALSE)</f>
        <v>26</v>
      </c>
      <c r="K2">
        <f>VLOOKUP(A2,'Lookup tables'!ExternalData_3,2,FALSE)</f>
        <v>168.5</v>
      </c>
      <c r="L2">
        <f>VLOOKUP(A2,'Lookup tables'!ExternalData_3,3,FALSE)</f>
        <v>156.11000000000001</v>
      </c>
    </row>
    <row r="3" spans="1:12" x14ac:dyDescent="0.25">
      <c r="A3" t="s">
        <v>22</v>
      </c>
      <c r="B3">
        <f>VLOOKUP(A3,'Lookup tables'!ExternalData_1,2,FALSE)</f>
        <v>3</v>
      </c>
      <c r="C3">
        <f>VLOOKUP(A3,'Lookup tables'!ExternalData_2,2,FALSE)</f>
        <v>16091</v>
      </c>
      <c r="D3">
        <f>VLOOKUP(A3,'Lookup tables'!ExternalData_4,2,FALSE)</f>
        <v>76.7</v>
      </c>
      <c r="E3">
        <f>VLOOKUP(A3,'Lookup tables'!ExternalData_5,2,FALSE)</f>
        <v>18.3</v>
      </c>
      <c r="F3">
        <f>VLOOKUP(A3,'Lookup tables'!ExternalData_6,2,FALSE)</f>
        <v>28.1</v>
      </c>
      <c r="G3">
        <f>VLOOKUP(A3,'Lookup tables'!ExternalData_7,2,FALSE)</f>
        <v>1.89</v>
      </c>
      <c r="H3">
        <f>VLOOKUP(A3,'Lookup tables'!ExternalData_8,2,FALSE)</f>
        <v>1.03</v>
      </c>
      <c r="I3">
        <f>VLOOKUP(A3,'Lookup tables'!ExternalData_9,2,FALSE)</f>
        <v>3.3</v>
      </c>
      <c r="J3">
        <f>VLOOKUP(A3,'Lookup tables'!ExternalData_10,2,FALSE)</f>
        <v>73.7</v>
      </c>
      <c r="K3">
        <f>VLOOKUP(A3,'Lookup tables'!ExternalData_3,2,FALSE)</f>
        <v>175.04</v>
      </c>
      <c r="L3">
        <f>VLOOKUP(A3,'Lookup tables'!ExternalData_3,3,FALSE)</f>
        <v>162.35</v>
      </c>
    </row>
    <row r="4" spans="1:12" x14ac:dyDescent="0.25">
      <c r="A4" t="s">
        <v>32</v>
      </c>
      <c r="B4">
        <f>VLOOKUP(A4,'Lookup tables'!ExternalData_1,2,FALSE)</f>
        <v>5.5</v>
      </c>
      <c r="C4">
        <f>VLOOKUP(A4,'Lookup tables'!ExternalData_2,2,FALSE)</f>
        <v>6763</v>
      </c>
      <c r="D4">
        <f>VLOOKUP(A4,'Lookup tables'!ExternalData_4,2,FALSE)</f>
        <v>60.8</v>
      </c>
      <c r="E4">
        <f>VLOOKUP(A4,'Lookup tables'!ExternalData_5,2,FALSE)</f>
        <v>19</v>
      </c>
      <c r="F4">
        <f>VLOOKUP(A4,'Lookup tables'!ExternalData_6,2,FALSE)</f>
        <v>15.9</v>
      </c>
      <c r="G4">
        <f>VLOOKUP(A4,'Lookup tables'!ExternalData_7,2,FALSE)</f>
        <v>3.12</v>
      </c>
      <c r="H4">
        <f>VLOOKUP(A4,'Lookup tables'!ExternalData_8,2,FALSE)</f>
        <v>0.95</v>
      </c>
      <c r="I4">
        <f>VLOOKUP(A4,'Lookup tables'!ExternalData_9,2,FALSE)</f>
        <v>8.9</v>
      </c>
      <c r="J4">
        <f>VLOOKUP(A4,'Lookup tables'!ExternalData_10,2,FALSE)</f>
        <v>66.8</v>
      </c>
      <c r="K4">
        <f>VLOOKUP(A4,'Lookup tables'!ExternalData_3,2,FALSE)</f>
        <v>168.46</v>
      </c>
      <c r="L4">
        <f>VLOOKUP(A4,'Lookup tables'!ExternalData_3,3,FALSE)</f>
        <v>158.1</v>
      </c>
    </row>
    <row r="5" spans="1:12" x14ac:dyDescent="0.25">
      <c r="A5" t="s">
        <v>36</v>
      </c>
      <c r="B5">
        <f>VLOOKUP(A5,'Lookup tables'!ExternalData_1,2,FALSE)</f>
        <v>2</v>
      </c>
      <c r="C5">
        <f>VLOOKUP(A5,'Lookup tables'!ExternalData_2,2,FALSE)</f>
        <v>30593</v>
      </c>
      <c r="D5">
        <f>VLOOKUP(A5,'Lookup tables'!ExternalData_4,2,FALSE)</f>
        <v>76.900000000000006</v>
      </c>
      <c r="E5">
        <f>VLOOKUP(A5,'Lookup tables'!ExternalData_5,2,FALSE)</f>
        <v>56</v>
      </c>
      <c r="F5">
        <f>VLOOKUP(A5,'Lookup tables'!ExternalData_6,2,FALSE)</f>
        <v>31.9</v>
      </c>
      <c r="G5">
        <f>VLOOKUP(A5,'Lookup tables'!ExternalData_7,2,FALSE)</f>
        <v>1.03</v>
      </c>
      <c r="H5">
        <f>VLOOKUP(A5,'Lookup tables'!ExternalData_8,2,FALSE)</f>
        <v>0.89</v>
      </c>
      <c r="I5">
        <f>VLOOKUP(A5,'Lookup tables'!ExternalData_9,2,FALSE)</f>
        <v>0.5</v>
      </c>
      <c r="J5">
        <f>VLOOKUP(A5,'Lookup tables'!ExternalData_10,2,FALSE)</f>
        <v>24.4</v>
      </c>
      <c r="K5">
        <f>VLOOKUP(A5,'Lookup tables'!ExternalData_3,2,FALSE)</f>
        <v>178.84</v>
      </c>
      <c r="L5">
        <f>VLOOKUP(A5,'Lookup tables'!ExternalData_3,3,FALSE)</f>
        <v>165.72</v>
      </c>
    </row>
    <row r="6" spans="1:12" x14ac:dyDescent="0.25">
      <c r="A6" t="s">
        <v>40</v>
      </c>
      <c r="B6">
        <f>VLOOKUP(A6,'Lookup tables'!ExternalData_1,2,FALSE)</f>
        <v>2.2999999999999998</v>
      </c>
      <c r="C6">
        <f>VLOOKUP(A6,'Lookup tables'!ExternalData_2,2,FALSE)</f>
        <v>19971</v>
      </c>
      <c r="D6">
        <f>VLOOKUP(A6,'Lookup tables'!ExternalData_4,2,FALSE)</f>
        <v>76.5</v>
      </c>
      <c r="E6">
        <f>VLOOKUP(A6,'Lookup tables'!ExternalData_5,2,FALSE)</f>
        <v>79.7</v>
      </c>
      <c r="F6">
        <f>VLOOKUP(A6,'Lookup tables'!ExternalData_6,2,FALSE)</f>
        <v>31.7</v>
      </c>
      <c r="G6">
        <f>VLOOKUP(A6,'Lookup tables'!ExternalData_7,2,FALSE)</f>
        <v>0.88</v>
      </c>
      <c r="H6">
        <f>VLOOKUP(A6,'Lookup tables'!ExternalData_8,2,FALSE)</f>
        <v>0.98</v>
      </c>
      <c r="I6">
        <f>VLOOKUP(A6,'Lookup tables'!ExternalData_9,2,FALSE)</f>
        <v>9.1</v>
      </c>
      <c r="J6">
        <f>VLOOKUP(A6,'Lookup tables'!ExternalData_10,2,FALSE)</f>
        <v>92.1</v>
      </c>
      <c r="K6">
        <f>VLOOKUP(A6,'Lookup tables'!ExternalData_3,2,FALSE)</f>
        <v>174.76</v>
      </c>
      <c r="L6">
        <f>VLOOKUP(A6,'Lookup tables'!ExternalData_3,3,FALSE)</f>
        <v>161.22</v>
      </c>
    </row>
    <row r="7" spans="1:12" x14ac:dyDescent="0.25">
      <c r="A7" t="s">
        <v>44</v>
      </c>
      <c r="B7">
        <f>VLOOKUP(A7,'Lookup tables'!ExternalData_1,2,FALSE)</f>
        <v>1.8</v>
      </c>
      <c r="C7">
        <f>VLOOKUP(A7,'Lookup tables'!ExternalData_2,2,FALSE)</f>
        <v>11845</v>
      </c>
      <c r="D7">
        <f>VLOOKUP(A7,'Lookup tables'!ExternalData_4,2,FALSE)</f>
        <v>74.900000000000006</v>
      </c>
      <c r="E7">
        <f>VLOOKUP(A7,'Lookup tables'!ExternalData_5,2,FALSE)</f>
        <v>27.7</v>
      </c>
      <c r="F7">
        <f>VLOOKUP(A7,'Lookup tables'!ExternalData_6,2,FALSE)</f>
        <v>35.1</v>
      </c>
      <c r="G7">
        <f>VLOOKUP(A7,'Lookup tables'!ExternalData_7,2,FALSE)</f>
        <v>0.17</v>
      </c>
      <c r="H7">
        <f>VLOOKUP(A7,'Lookup tables'!ExternalData_8,2,FALSE)</f>
        <v>0.95</v>
      </c>
      <c r="I7">
        <f>VLOOKUP(A7,'Lookup tables'!ExternalData_9,2,FALSE)</f>
        <v>5.7</v>
      </c>
      <c r="J7">
        <f>VLOOKUP(A7,'Lookup tables'!ExternalData_10,2,FALSE)</f>
        <v>63.3</v>
      </c>
      <c r="K7">
        <f>VLOOKUP(A7,'Lookup tables'!ExternalData_3,2,FALSE)</f>
        <v>173.67</v>
      </c>
      <c r="L7">
        <f>VLOOKUP(A7,'Lookup tables'!ExternalData_3,3,FALSE)</f>
        <v>159.85</v>
      </c>
    </row>
    <row r="8" spans="1:12" x14ac:dyDescent="0.25">
      <c r="A8" t="s">
        <v>48</v>
      </c>
      <c r="B8">
        <f>VLOOKUP(A8,'Lookup tables'!ExternalData_1,2,FALSE)</f>
        <v>1.7</v>
      </c>
      <c r="C8">
        <f>VLOOKUP(A8,'Lookup tables'!ExternalData_2,2,FALSE)</f>
        <v>54799</v>
      </c>
      <c r="D8">
        <f>VLOOKUP(A8,'Lookup tables'!ExternalData_4,2,FALSE)</f>
        <v>83.3</v>
      </c>
      <c r="E8">
        <f>VLOOKUP(A8,'Lookup tables'!ExternalData_5,2,FALSE)</f>
        <v>108.2</v>
      </c>
      <c r="F8">
        <f>VLOOKUP(A8,'Lookup tables'!ExternalData_6,2,FALSE)</f>
        <v>38.700000000000003</v>
      </c>
      <c r="G8">
        <f>VLOOKUP(A8,'Lookup tables'!ExternalData_7,2,FALSE)</f>
        <v>1.6</v>
      </c>
      <c r="H8">
        <f>VLOOKUP(A8,'Lookup tables'!ExternalData_8,2,FALSE)</f>
        <v>0.99</v>
      </c>
      <c r="I8">
        <f>VLOOKUP(A8,'Lookup tables'!ExternalData_9,2,FALSE)</f>
        <v>11.7</v>
      </c>
      <c r="J8">
        <f>VLOOKUP(A8,'Lookup tables'!ExternalData_10,2,FALSE)</f>
        <v>86.2</v>
      </c>
      <c r="K8">
        <f>VLOOKUP(A8,'Lookup tables'!ExternalData_3,2,FALSE)</f>
        <v>178.77</v>
      </c>
      <c r="L8">
        <f>VLOOKUP(A8,'Lookup tables'!ExternalData_3,3,FALSE)</f>
        <v>164.67</v>
      </c>
    </row>
    <row r="9" spans="1:12" x14ac:dyDescent="0.25">
      <c r="A9" t="s">
        <v>54</v>
      </c>
      <c r="B9">
        <f>VLOOKUP(A9,'Lookup tables'!ExternalData_1,2,FALSE)</f>
        <v>1.5</v>
      </c>
      <c r="C9">
        <f>VLOOKUP(A9,'Lookup tables'!ExternalData_2,2,FALSE)</f>
        <v>55171</v>
      </c>
      <c r="D9">
        <f>VLOOKUP(A9,'Lookup tables'!ExternalData_4,2,FALSE)</f>
        <v>81.400000000000006</v>
      </c>
      <c r="E9">
        <f>VLOOKUP(A9,'Lookup tables'!ExternalData_5,2,FALSE)</f>
        <v>94.1</v>
      </c>
      <c r="F9">
        <f>VLOOKUP(A9,'Lookup tables'!ExternalData_6,2,FALSE)</f>
        <v>44</v>
      </c>
      <c r="G9">
        <f>VLOOKUP(A9,'Lookup tables'!ExternalData_7,2,FALSE)</f>
        <v>0.46</v>
      </c>
      <c r="H9">
        <f>VLOOKUP(A9,'Lookup tables'!ExternalData_8,2,FALSE)</f>
        <v>0.96</v>
      </c>
      <c r="I9">
        <f>VLOOKUP(A9,'Lookup tables'!ExternalData_9,2,FALSE)</f>
        <v>11.4</v>
      </c>
      <c r="J9">
        <f>VLOOKUP(A9,'Lookup tables'!ExternalData_10,2,FALSE)</f>
        <v>58.7</v>
      </c>
      <c r="K9">
        <f>VLOOKUP(A9,'Lookup tables'!ExternalData_3,2,FALSE)</f>
        <v>178.52</v>
      </c>
      <c r="L9">
        <f>VLOOKUP(A9,'Lookup tables'!ExternalData_3,3,FALSE)</f>
        <v>166.93</v>
      </c>
    </row>
    <row r="10" spans="1:12" x14ac:dyDescent="0.25">
      <c r="A10" t="s">
        <v>58</v>
      </c>
      <c r="B10">
        <f>VLOOKUP(A10,'Lookup tables'!ExternalData_1,2,FALSE)</f>
        <v>1.7</v>
      </c>
      <c r="C10">
        <f>VLOOKUP(A10,'Lookup tables'!ExternalData_2,2,FALSE)</f>
        <v>19156</v>
      </c>
      <c r="D10">
        <f>VLOOKUP(A10,'Lookup tables'!ExternalData_4,2,FALSE)</f>
        <v>72.900000000000006</v>
      </c>
      <c r="E10">
        <f>VLOOKUP(A10,'Lookup tables'!ExternalData_5,2,FALSE)</f>
        <v>15.9</v>
      </c>
      <c r="F10">
        <f>VLOOKUP(A10,'Lookup tables'!ExternalData_6,2,FALSE)</f>
        <v>32.299999999999997</v>
      </c>
      <c r="G10">
        <f>VLOOKUP(A10,'Lookup tables'!ExternalData_7,2,FALSE)</f>
        <v>1.35</v>
      </c>
      <c r="H10">
        <f>VLOOKUP(A10,'Lookup tables'!ExternalData_8,2,FALSE)</f>
        <v>0.98</v>
      </c>
      <c r="I10">
        <f>VLOOKUP(A10,'Lookup tables'!ExternalData_9,2,FALSE)</f>
        <v>2.6</v>
      </c>
      <c r="J10">
        <f>VLOOKUP(A10,'Lookup tables'!ExternalData_10,2,FALSE)</f>
        <v>56.4</v>
      </c>
      <c r="K10">
        <f>VLOOKUP(A10,'Lookup tables'!ExternalData_3,2,FALSE)</f>
        <v>174</v>
      </c>
      <c r="L10">
        <f>VLOOKUP(A10,'Lookup tables'!ExternalData_3,3,FALSE)</f>
        <v>161.37</v>
      </c>
    </row>
    <row r="11" spans="1:12" x14ac:dyDescent="0.25">
      <c r="A11" t="s">
        <v>62</v>
      </c>
      <c r="B11">
        <f>VLOOKUP(A11,'Lookup tables'!ExternalData_1,2,FALSE)</f>
        <v>2</v>
      </c>
      <c r="C11">
        <f>VLOOKUP(A11,'Lookup tables'!ExternalData_2,2,FALSE)</f>
        <v>51991</v>
      </c>
      <c r="D11">
        <f>VLOOKUP(A11,'Lookup tables'!ExternalData_4,2,FALSE)</f>
        <v>77.2</v>
      </c>
      <c r="E11">
        <f>VLOOKUP(A11,'Lookup tables'!ExternalData_5,2,FALSE)</f>
        <v>70.7</v>
      </c>
      <c r="F11">
        <f>VLOOKUP(A11,'Lookup tables'!ExternalData_6,2,FALSE)</f>
        <v>32.299999999999997</v>
      </c>
      <c r="G11">
        <f>VLOOKUP(A11,'Lookup tables'!ExternalData_7,2,FALSE)</f>
        <v>1.92</v>
      </c>
      <c r="H11">
        <f>VLOOKUP(A11,'Lookup tables'!ExternalData_8,2,FALSE)</f>
        <v>1.53</v>
      </c>
      <c r="I11">
        <f>VLOOKUP(A11,'Lookup tables'!ExternalData_9,2,FALSE)</f>
        <v>5.7</v>
      </c>
      <c r="J11">
        <f>VLOOKUP(A11,'Lookup tables'!ExternalData_10,2,FALSE)</f>
        <v>89.5</v>
      </c>
      <c r="K11">
        <f>VLOOKUP(A11,'Lookup tables'!ExternalData_3,2,FALSE)</f>
        <v>172.76</v>
      </c>
      <c r="L11">
        <f>VLOOKUP(A11,'Lookup tables'!ExternalData_3,3,FALSE)</f>
        <v>158.29</v>
      </c>
    </row>
    <row r="12" spans="1:12" x14ac:dyDescent="0.25">
      <c r="A12" t="s">
        <v>66</v>
      </c>
      <c r="B12">
        <f>VLOOKUP(A12,'Lookup tables'!ExternalData_1,2,FALSE)</f>
        <v>2</v>
      </c>
      <c r="C12">
        <f>VLOOKUP(A12,'Lookup tables'!ExternalData_2,2,FALSE)</f>
        <v>5453</v>
      </c>
      <c r="D12">
        <f>VLOOKUP(A12,'Lookup tables'!ExternalData_4,2,FALSE)</f>
        <v>72.3</v>
      </c>
      <c r="E12">
        <f>VLOOKUP(A12,'Lookup tables'!ExternalData_5,2,FALSE)</f>
        <v>3.1</v>
      </c>
      <c r="F12">
        <f>VLOOKUP(A12,'Lookup tables'!ExternalData_6,2,FALSE)</f>
        <v>26.7</v>
      </c>
      <c r="G12">
        <f>VLOOKUP(A12,'Lookup tables'!ExternalData_7,2,FALSE)</f>
        <v>1.19</v>
      </c>
      <c r="H12">
        <f>VLOOKUP(A12,'Lookup tables'!ExternalData_8,2,FALSE)</f>
        <v>0.97</v>
      </c>
      <c r="I12">
        <f>VLOOKUP(A12,'Lookup tables'!ExternalData_9,2,FALSE)</f>
        <v>6.1</v>
      </c>
      <c r="J12">
        <f>VLOOKUP(A12,'Lookup tables'!ExternalData_10,2,FALSE)</f>
        <v>38.200000000000003</v>
      </c>
      <c r="K12">
        <f>VLOOKUP(A12,'Lookup tables'!ExternalData_3,2,FALSE)</f>
        <v>165.08</v>
      </c>
      <c r="L12">
        <f>VLOOKUP(A12,'Lookup tables'!ExternalData_3,3,FALSE)</f>
        <v>152.38</v>
      </c>
    </row>
    <row r="13" spans="1:12" x14ac:dyDescent="0.25">
      <c r="A13" t="s">
        <v>70</v>
      </c>
      <c r="B13">
        <f>VLOOKUP(A13,'Lookup tables'!ExternalData_1,2,FALSE)</f>
        <v>1.6</v>
      </c>
      <c r="C13">
        <f>VLOOKUP(A13,'Lookup tables'!ExternalData_2,2,FALSE)</f>
        <v>19364</v>
      </c>
      <c r="D13">
        <f>VLOOKUP(A13,'Lookup tables'!ExternalData_4,2,FALSE)</f>
        <v>79.099999999999994</v>
      </c>
      <c r="E13">
        <f>VLOOKUP(A13,'Lookup tables'!ExternalData_5,2,FALSE)</f>
        <v>88.7</v>
      </c>
      <c r="F13">
        <f>VLOOKUP(A13,'Lookup tables'!ExternalData_6,2,FALSE)</f>
        <v>38.6</v>
      </c>
      <c r="G13">
        <f>VLOOKUP(A13,'Lookup tables'!ExternalData_7,2,FALSE)</f>
        <v>0.5</v>
      </c>
      <c r="H13">
        <f>VLOOKUP(A13,'Lookup tables'!ExternalData_8,2,FALSE)</f>
        <v>0.94</v>
      </c>
      <c r="I13">
        <f>VLOOKUP(A13,'Lookup tables'!ExternalData_9,2,FALSE)</f>
        <v>0.4</v>
      </c>
      <c r="J13">
        <f>VLOOKUP(A13,'Lookup tables'!ExternalData_10,2,FALSE)</f>
        <v>31.2</v>
      </c>
      <c r="K13">
        <f>VLOOKUP(A13,'Lookup tables'!ExternalData_3,2,FALSE)</f>
        <v>177.03</v>
      </c>
      <c r="L13">
        <f>VLOOKUP(A13,'Lookup tables'!ExternalData_3,3,FALSE)</f>
        <v>165.66</v>
      </c>
    </row>
    <row r="14" spans="1:12" x14ac:dyDescent="0.25">
      <c r="A14" t="s">
        <v>75</v>
      </c>
      <c r="B14">
        <f>VLOOKUP(A14,'Lookup tables'!ExternalData_1,2,FALSE)</f>
        <v>1.4</v>
      </c>
      <c r="C14">
        <f>VLOOKUP(A14,'Lookup tables'!ExternalData_2,2,FALSE)</f>
        <v>21224</v>
      </c>
      <c r="D14">
        <f>VLOOKUP(A14,'Lookup tables'!ExternalData_4,2,FALSE)</f>
        <v>74.599999999999994</v>
      </c>
      <c r="E14">
        <f>VLOOKUP(A14,'Lookup tables'!ExternalData_5,2,FALSE)</f>
        <v>58.6</v>
      </c>
      <c r="F14">
        <f>VLOOKUP(A14,'Lookup tables'!ExternalData_6,2,FALSE)</f>
        <v>40</v>
      </c>
      <c r="G14">
        <f>VLOOKUP(A14,'Lookup tables'!ExternalData_7,2,FALSE)</f>
        <v>-0.1</v>
      </c>
      <c r="H14">
        <f>VLOOKUP(A14,'Lookup tables'!ExternalData_8,2,FALSE)</f>
        <v>0.87</v>
      </c>
      <c r="I14">
        <f>VLOOKUP(A14,'Lookup tables'!ExternalData_9,2,FALSE)</f>
        <v>21.4</v>
      </c>
      <c r="J14">
        <f>VLOOKUP(A14,'Lookup tables'!ExternalData_10,2,FALSE)</f>
        <v>79.5</v>
      </c>
      <c r="K14">
        <f>VLOOKUP(A14,'Lookup tables'!ExternalData_3,2,FALSE)</f>
        <v>178.69</v>
      </c>
      <c r="L14">
        <f>VLOOKUP(A14,'Lookup tables'!ExternalData_3,3,FALSE)</f>
        <v>166.93</v>
      </c>
    </row>
    <row r="15" spans="1:12" x14ac:dyDescent="0.25">
      <c r="A15" t="s">
        <v>68</v>
      </c>
      <c r="B15">
        <f>VLOOKUP(A15,'Lookup tables'!ExternalData_1,2,FALSE)</f>
        <v>1.6</v>
      </c>
      <c r="C15">
        <f>VLOOKUP(A15,'Lookup tables'!ExternalData_2,2,FALSE)</f>
        <v>50904</v>
      </c>
      <c r="D15">
        <f>VLOOKUP(A15,'Lookup tables'!ExternalData_4,2,FALSE)</f>
        <v>81.5</v>
      </c>
      <c r="E15">
        <f>VLOOKUP(A15,'Lookup tables'!ExternalData_5,2,FALSE)</f>
        <v>86.1</v>
      </c>
      <c r="F15">
        <f>VLOOKUP(A15,'Lookup tables'!ExternalData_6,2,FALSE)</f>
        <v>41.4</v>
      </c>
      <c r="G15">
        <f>VLOOKUP(A15,'Lookup tables'!ExternalData_7,2,FALSE)</f>
        <v>0.85</v>
      </c>
      <c r="H15">
        <f>VLOOKUP(A15,'Lookup tables'!ExternalData_8,2,FALSE)</f>
        <v>0.97</v>
      </c>
      <c r="I15">
        <f>VLOOKUP(A15,'Lookup tables'!ExternalData_9,2,FALSE)</f>
        <v>15.7</v>
      </c>
      <c r="J15">
        <f>VLOOKUP(A15,'Lookup tables'!ExternalData_10,2,FALSE)</f>
        <v>98.1</v>
      </c>
      <c r="K15">
        <f>VLOOKUP(A15,'Lookup tables'!ExternalData_3,2,FALSE)</f>
        <v>179.09</v>
      </c>
      <c r="L15">
        <f>VLOOKUP(A15,'Lookup tables'!ExternalData_3,3,FALSE)</f>
        <v>163.4</v>
      </c>
    </row>
    <row r="16" spans="1:12" x14ac:dyDescent="0.25">
      <c r="A16" t="s">
        <v>83</v>
      </c>
      <c r="B16">
        <f>VLOOKUP(A16,'Lookup tables'!ExternalData_1,2,FALSE)</f>
        <v>2.2999999999999998</v>
      </c>
      <c r="C16">
        <f>VLOOKUP(A16,'Lookup tables'!ExternalData_2,2,FALSE)</f>
        <v>8791</v>
      </c>
      <c r="D16">
        <f>VLOOKUP(A16,'Lookup tables'!ExternalData_4,2,FALSE)</f>
        <v>74.5</v>
      </c>
      <c r="E16">
        <f>VLOOKUP(A16,'Lookup tables'!ExternalData_5,2,FALSE)</f>
        <v>74.7</v>
      </c>
      <c r="F16">
        <f>VLOOKUP(A16,'Lookup tables'!ExternalData_6,2,FALSE)</f>
        <v>22.7</v>
      </c>
      <c r="G16">
        <f>VLOOKUP(A16,'Lookup tables'!ExternalData_7,2,FALSE)</f>
        <v>2.4300000000000002</v>
      </c>
      <c r="H16">
        <f>VLOOKUP(A16,'Lookup tables'!ExternalData_8,2,FALSE)</f>
        <v>1</v>
      </c>
      <c r="I16">
        <f>VLOOKUP(A16,'Lookup tables'!ExternalData_9,2,FALSE)</f>
        <v>5.9</v>
      </c>
      <c r="J16">
        <f>VLOOKUP(A16,'Lookup tables'!ExternalData_10,2,FALSE)</f>
        <v>46</v>
      </c>
      <c r="K16">
        <f>VLOOKUP(A16,'Lookup tables'!ExternalData_3,2,FALSE)</f>
        <v>170.52</v>
      </c>
      <c r="L16">
        <f>VLOOKUP(A16,'Lookup tables'!ExternalData_3,3,FALSE)</f>
        <v>158.12</v>
      </c>
    </row>
    <row r="17" spans="1:12" x14ac:dyDescent="0.25">
      <c r="A17" t="s">
        <v>87</v>
      </c>
      <c r="B17">
        <f>VLOOKUP(A17,'Lookup tables'!ExternalData_1,2,FALSE)</f>
        <v>4.8</v>
      </c>
      <c r="C17">
        <f>VLOOKUP(A17,'Lookup tables'!ExternalData_2,2,FALSE)</f>
        <v>3648</v>
      </c>
      <c r="D17">
        <f>VLOOKUP(A17,'Lookup tables'!ExternalData_4,2,FALSE)</f>
        <v>61.5</v>
      </c>
      <c r="E17">
        <f>VLOOKUP(A17,'Lookup tables'!ExternalData_5,2,FALSE)</f>
        <v>16.2</v>
      </c>
      <c r="F17">
        <f>VLOOKUP(A17,'Lookup tables'!ExternalData_6,2,FALSE)</f>
        <v>18.2</v>
      </c>
      <c r="G17">
        <f>VLOOKUP(A17,'Lookup tables'!ExternalData_7,2,FALSE)</f>
        <v>2.73</v>
      </c>
      <c r="H17">
        <f>VLOOKUP(A17,'Lookup tables'!ExternalData_8,2,FALSE)</f>
        <v>0.97</v>
      </c>
      <c r="I17">
        <f>VLOOKUP(A17,'Lookup tables'!ExternalData_9,2,FALSE)</f>
        <v>15.7</v>
      </c>
      <c r="J17">
        <f>VLOOKUP(A17,'Lookup tables'!ExternalData_10,2,FALSE)</f>
        <v>48.4</v>
      </c>
      <c r="K17">
        <f>VLOOKUP(A17,'Lookup tables'!ExternalData_3,2,FALSE)</f>
        <v>168.44</v>
      </c>
      <c r="L17">
        <f>VLOOKUP(A17,'Lookup tables'!ExternalData_3,3,FALSE)</f>
        <v>158.4</v>
      </c>
    </row>
    <row r="18" spans="1:12" x14ac:dyDescent="0.25">
      <c r="A18" t="s">
        <v>91</v>
      </c>
      <c r="B18">
        <f>VLOOKUP(A18,'Lookup tables'!ExternalData_1,2,FALSE)</f>
        <v>2</v>
      </c>
      <c r="C18">
        <f>VLOOKUP(A18,'Lookup tables'!ExternalData_2,2,FALSE)</f>
        <v>10627</v>
      </c>
      <c r="D18">
        <f>VLOOKUP(A18,'Lookup tables'!ExternalData_4,2,FALSE)</f>
        <v>71.5</v>
      </c>
      <c r="E18">
        <f>VLOOKUP(A18,'Lookup tables'!ExternalData_5,2,FALSE)</f>
        <v>3</v>
      </c>
      <c r="F18">
        <f>VLOOKUP(A18,'Lookup tables'!ExternalData_6,2,FALSE)</f>
        <v>27.6</v>
      </c>
      <c r="G18">
        <f>VLOOKUP(A18,'Lookup tables'!ExternalData_7,2,FALSE)</f>
        <v>1.68</v>
      </c>
      <c r="H18">
        <f>VLOOKUP(A18,'Lookup tables'!ExternalData_8,2,FALSE)</f>
        <v>1.08</v>
      </c>
      <c r="I18">
        <f>VLOOKUP(A18,'Lookup tables'!ExternalData_9,2,FALSE)</f>
        <v>11.6</v>
      </c>
      <c r="J18">
        <f>VLOOKUP(A18,'Lookup tables'!ExternalData_10,2,FALSE)</f>
        <v>42.3</v>
      </c>
      <c r="K18">
        <f>VLOOKUP(A18,'Lookup tables'!ExternalData_3,2,FALSE)</f>
        <v>167.05</v>
      </c>
      <c r="L18">
        <f>VLOOKUP(A18,'Lookup tables'!ExternalData_3,3,FALSE)</f>
        <v>155.15</v>
      </c>
    </row>
    <row r="19" spans="1:12" x14ac:dyDescent="0.25">
      <c r="A19" t="s">
        <v>95</v>
      </c>
      <c r="B19">
        <f>VLOOKUP(A19,'Lookup tables'!ExternalData_1,2,FALSE)</f>
        <v>2.7</v>
      </c>
      <c r="C19">
        <f>VLOOKUP(A19,'Lookup tables'!ExternalData_2,2,FALSE)</f>
        <v>8525</v>
      </c>
      <c r="D19">
        <f>VLOOKUP(A19,'Lookup tables'!ExternalData_4,2,FALSE)</f>
        <v>71.2</v>
      </c>
      <c r="E19">
        <f>VLOOKUP(A19,'Lookup tables'!ExternalData_5,2,FALSE)</f>
        <v>50</v>
      </c>
      <c r="F19">
        <f>VLOOKUP(A19,'Lookup tables'!ExternalData_6,2,FALSE)</f>
        <v>24.3</v>
      </c>
      <c r="G19">
        <f>VLOOKUP(A19,'Lookup tables'!ExternalData_7,2,FALSE)</f>
        <v>1.65</v>
      </c>
      <c r="H19">
        <f>VLOOKUP(A19,'Lookup tables'!ExternalData_8,2,FALSE)</f>
        <v>0.98</v>
      </c>
      <c r="I19">
        <f>VLOOKUP(A19,'Lookup tables'!ExternalData_9,2,FALSE)</f>
        <v>12.9</v>
      </c>
      <c r="J19">
        <f>VLOOKUP(A19,'Lookup tables'!ExternalData_10,2,FALSE)</f>
        <v>70.099999999999994</v>
      </c>
      <c r="K19">
        <f>VLOOKUP(A19,'Lookup tables'!ExternalData_3,2,FALSE)</f>
        <v>168.1</v>
      </c>
      <c r="L19">
        <f>VLOOKUP(A19,'Lookup tables'!ExternalData_3,3,FALSE)</f>
        <v>155.58000000000001</v>
      </c>
    </row>
    <row r="20" spans="1:12" x14ac:dyDescent="0.25">
      <c r="A20" t="s">
        <v>99</v>
      </c>
      <c r="B20">
        <f>VLOOKUP(A20,'Lookup tables'!ExternalData_1,2,FALSE)</f>
        <v>1.3</v>
      </c>
      <c r="C20">
        <f>VLOOKUP(A20,'Lookup tables'!ExternalData_2,2,FALSE)</f>
        <v>14894</v>
      </c>
      <c r="D20">
        <f>VLOOKUP(A20,'Lookup tables'!ExternalData_4,2,FALSE)</f>
        <v>77.3</v>
      </c>
      <c r="E20">
        <f>VLOOKUP(A20,'Lookup tables'!ExternalData_5,2,FALSE)</f>
        <v>21.4</v>
      </c>
      <c r="F20">
        <f>VLOOKUP(A20,'Lookup tables'!ExternalData_6,2,FALSE)</f>
        <v>42.1</v>
      </c>
      <c r="G20">
        <f>VLOOKUP(A20,'Lookup tables'!ExternalData_7,2,FALSE)</f>
        <v>-0.14000000000000001</v>
      </c>
      <c r="H20">
        <f>VLOOKUP(A20,'Lookup tables'!ExternalData_8,2,FALSE)</f>
        <v>0.95</v>
      </c>
      <c r="I20">
        <f>VLOOKUP(A20,'Lookup tables'!ExternalData_9,2,FALSE)</f>
        <v>6.4</v>
      </c>
      <c r="J20">
        <f>VLOOKUP(A20,'Lookup tables'!ExternalData_10,2,FALSE)</f>
        <v>49</v>
      </c>
      <c r="K20">
        <f>VLOOKUP(A20,'Lookup tables'!ExternalData_3,2,FALSE)</f>
        <v>182.47</v>
      </c>
      <c r="L20">
        <f>VLOOKUP(A20,'Lookup tables'!ExternalData_3,3,FALSE)</f>
        <v>167.47</v>
      </c>
    </row>
    <row r="21" spans="1:12" x14ac:dyDescent="0.25">
      <c r="A21" t="s">
        <v>103</v>
      </c>
      <c r="B21">
        <f>VLOOKUP(A21,'Lookup tables'!ExternalData_1,2,FALSE)</f>
        <v>2.9</v>
      </c>
      <c r="C21">
        <f>VLOOKUP(A21,'Lookup tables'!ExternalData_2,2,FALSE)</f>
        <v>19388</v>
      </c>
      <c r="D21">
        <f>VLOOKUP(A21,'Lookup tables'!ExternalData_4,2,FALSE)</f>
        <v>69.3</v>
      </c>
      <c r="E21">
        <f>VLOOKUP(A21,'Lookup tables'!ExternalData_5,2,FALSE)</f>
        <v>27.3</v>
      </c>
      <c r="F21">
        <f>VLOOKUP(A21,'Lookup tables'!ExternalData_6,2,FALSE)</f>
        <v>24.5</v>
      </c>
      <c r="G21">
        <f>VLOOKUP(A21,'Lookup tables'!ExternalData_7,2,FALSE)</f>
        <v>0.86</v>
      </c>
      <c r="H21">
        <f>VLOOKUP(A21,'Lookup tables'!ExternalData_8,2,FALSE)</f>
        <v>0.93</v>
      </c>
      <c r="I21">
        <f>VLOOKUP(A21,'Lookup tables'!ExternalData_9,2,FALSE)</f>
        <v>11.5</v>
      </c>
      <c r="J21">
        <f>VLOOKUP(A21,'Lookup tables'!ExternalData_10,2,FALSE)</f>
        <v>70.900000000000006</v>
      </c>
      <c r="K21">
        <f>VLOOKUP(A21,'Lookup tables'!ExternalData_3,2,FALSE)</f>
        <v>173.16</v>
      </c>
      <c r="L21">
        <f>VLOOKUP(A21,'Lookup tables'!ExternalData_3,3,FALSE)</f>
        <v>162.06</v>
      </c>
    </row>
    <row r="22" spans="1:12" x14ac:dyDescent="0.25">
      <c r="A22" t="s">
        <v>107</v>
      </c>
      <c r="B22">
        <f>VLOOKUP(A22,'Lookup tables'!ExternalData_1,2,FALSE)</f>
        <v>1.7</v>
      </c>
      <c r="C22">
        <f>VLOOKUP(A22,'Lookup tables'!ExternalData_2,2,FALSE)</f>
        <v>17106</v>
      </c>
      <c r="D22">
        <f>VLOOKUP(A22,'Lookup tables'!ExternalData_4,2,FALSE)</f>
        <v>75.7</v>
      </c>
      <c r="E22">
        <f>VLOOKUP(A22,'Lookup tables'!ExternalData_5,2,FALSE)</f>
        <v>82.4</v>
      </c>
      <c r="F22">
        <f>VLOOKUP(A22,'Lookup tables'!ExternalData_6,2,FALSE)</f>
        <v>32.6</v>
      </c>
      <c r="G22">
        <f>VLOOKUP(A22,'Lookup tables'!ExternalData_7,2,FALSE)</f>
        <v>0.87</v>
      </c>
      <c r="H22">
        <f>VLOOKUP(A22,'Lookup tables'!ExternalData_8,2,FALSE)</f>
        <v>0.97</v>
      </c>
      <c r="I22">
        <f>VLOOKUP(A22,'Lookup tables'!ExternalData_9,2,FALSE)</f>
        <v>6.1</v>
      </c>
      <c r="J22">
        <f>VLOOKUP(A22,'Lookup tables'!ExternalData_10,2,FALSE)</f>
        <v>87.1</v>
      </c>
      <c r="K22">
        <f>VLOOKUP(A22,'Lookup tables'!ExternalData_3,2,FALSE)</f>
        <v>175.73</v>
      </c>
      <c r="L22">
        <f>VLOOKUP(A22,'Lookup tables'!ExternalData_3,3,FALSE)</f>
        <v>162.41</v>
      </c>
    </row>
    <row r="23" spans="1:12" x14ac:dyDescent="0.25">
      <c r="A23" t="s">
        <v>111</v>
      </c>
      <c r="B23">
        <f>VLOOKUP(A23,'Lookup tables'!ExternalData_1,2,FALSE)</f>
        <v>1.6</v>
      </c>
      <c r="C23">
        <f>VLOOKUP(A23,'Lookup tables'!ExternalData_2,2,FALSE)</f>
        <v>26034</v>
      </c>
      <c r="D23">
        <f>VLOOKUP(A23,'Lookup tables'!ExternalData_4,2,FALSE)</f>
        <v>74.900000000000006</v>
      </c>
      <c r="E23">
        <f>VLOOKUP(A23,'Lookup tables'!ExternalData_5,2,FALSE)</f>
        <v>69.400000000000006</v>
      </c>
      <c r="F23">
        <f>VLOOKUP(A23,'Lookup tables'!ExternalData_6,2,FALSE)</f>
        <v>42.7</v>
      </c>
      <c r="G23">
        <f>VLOOKUP(A23,'Lookup tables'!ExternalData_7,2,FALSE)</f>
        <v>-0.6</v>
      </c>
      <c r="H23">
        <f>VLOOKUP(A23,'Lookup tables'!ExternalData_8,2,FALSE)</f>
        <v>0.95</v>
      </c>
      <c r="I23">
        <f>VLOOKUP(A23,'Lookup tables'!ExternalData_9,2,FALSE)</f>
        <v>7.9</v>
      </c>
      <c r="J23">
        <f>VLOOKUP(A23,'Lookup tables'!ExternalData_10,2,FALSE)</f>
        <v>75.7</v>
      </c>
      <c r="K23">
        <f>VLOOKUP(A23,'Lookup tables'!ExternalData_3,2,FALSE)</f>
        <v>174.17</v>
      </c>
      <c r="L23">
        <f>VLOOKUP(A23,'Lookup tables'!ExternalData_3,3,FALSE)</f>
        <v>164.58</v>
      </c>
    </row>
    <row r="24" spans="1:12" x14ac:dyDescent="0.25">
      <c r="A24" t="s">
        <v>115</v>
      </c>
      <c r="B24">
        <f>VLOOKUP(A24,'Lookup tables'!ExternalData_1,2,FALSE)</f>
        <v>5.2</v>
      </c>
      <c r="C24">
        <f>VLOOKUP(A24,'Lookup tables'!ExternalData_2,2,FALSE)</f>
        <v>2181</v>
      </c>
      <c r="D24">
        <f>VLOOKUP(A24,'Lookup tables'!ExternalData_4,2,FALSE)</f>
        <v>61.2</v>
      </c>
      <c r="E24">
        <f>VLOOKUP(A24,'Lookup tables'!ExternalData_5,2,FALSE)</f>
        <v>11.2</v>
      </c>
      <c r="F24">
        <f>VLOOKUP(A24,'Lookup tables'!ExternalData_6,2,FALSE)</f>
        <v>17.3</v>
      </c>
      <c r="G24">
        <f>VLOOKUP(A24,'Lookup tables'!ExternalData_7,2,FALSE)</f>
        <v>2.86</v>
      </c>
      <c r="H24">
        <f>VLOOKUP(A24,'Lookup tables'!ExternalData_8,2,FALSE)</f>
        <v>0.96</v>
      </c>
      <c r="I24">
        <f>VLOOKUP(A24,'Lookup tables'!ExternalData_9,2,FALSE)</f>
        <v>14.8</v>
      </c>
      <c r="J24">
        <f>VLOOKUP(A24,'Lookup tables'!ExternalData_10,2,FALSE)</f>
        <v>30.6</v>
      </c>
      <c r="K24">
        <f>VLOOKUP(A24,'Lookup tables'!ExternalData_3,2,FALSE)</f>
        <v>171.89</v>
      </c>
      <c r="L24">
        <f>VLOOKUP(A24,'Lookup tables'!ExternalData_3,3,FALSE)</f>
        <v>161.33000000000001</v>
      </c>
    </row>
    <row r="25" spans="1:12" x14ac:dyDescent="0.25">
      <c r="A25" t="s">
        <v>119</v>
      </c>
      <c r="B25">
        <f>VLOOKUP(A25,'Lookup tables'!ExternalData_1,2,FALSE)</f>
        <v>5.4</v>
      </c>
      <c r="C25">
        <f>VLOOKUP(A25,'Lookup tables'!ExternalData_2,2,FALSE)</f>
        <v>724</v>
      </c>
      <c r="D25">
        <f>VLOOKUP(A25,'Lookup tables'!ExternalData_4,2,FALSE)</f>
        <v>61.2</v>
      </c>
      <c r="E25">
        <f>VLOOKUP(A25,'Lookup tables'!ExternalData_5,2,FALSE)</f>
        <v>3.5</v>
      </c>
      <c r="F25">
        <f>VLOOKUP(A25,'Lookup tables'!ExternalData_6,2,FALSE)</f>
        <v>17</v>
      </c>
      <c r="G25">
        <f>VLOOKUP(A25,'Lookup tables'!ExternalData_7,2,FALSE)</f>
        <v>3.19</v>
      </c>
      <c r="H25">
        <f>VLOOKUP(A25,'Lookup tables'!ExternalData_8,2,FALSE)</f>
        <v>0.99</v>
      </c>
      <c r="I25">
        <f>VLOOKUP(A25,'Lookup tables'!ExternalData_9,2,FALSE)</f>
        <v>15</v>
      </c>
      <c r="J25">
        <f>VLOOKUP(A25,'Lookup tables'!ExternalData_10,2,FALSE)</f>
        <v>13.7</v>
      </c>
      <c r="K25">
        <f>VLOOKUP(A25,'Lookup tables'!ExternalData_3,2,FALSE)</f>
        <v>167.34</v>
      </c>
      <c r="L25">
        <f>VLOOKUP(A25,'Lookup tables'!ExternalData_3,3,FALSE)</f>
        <v>155.08000000000001</v>
      </c>
    </row>
    <row r="26" spans="1:12" x14ac:dyDescent="0.25">
      <c r="A26" t="s">
        <v>123</v>
      </c>
      <c r="B26">
        <f>VLOOKUP(A26,'Lookup tables'!ExternalData_1,2,FALSE)</f>
        <v>2.5</v>
      </c>
      <c r="C26">
        <f>VLOOKUP(A26,'Lookup tables'!ExternalData_2,2,FALSE)</f>
        <v>5004</v>
      </c>
      <c r="D26">
        <f>VLOOKUP(A26,'Lookup tables'!ExternalData_4,2,FALSE)</f>
        <v>69.599999999999994</v>
      </c>
      <c r="E26">
        <f>VLOOKUP(A26,'Lookup tables'!ExternalData_5,2,FALSE)</f>
        <v>13.9</v>
      </c>
      <c r="F26">
        <f>VLOOKUP(A26,'Lookup tables'!ExternalData_6,2,FALSE)</f>
        <v>25.3</v>
      </c>
      <c r="G26">
        <f>VLOOKUP(A26,'Lookup tables'!ExternalData_7,2,FALSE)</f>
        <v>1.76</v>
      </c>
      <c r="H26">
        <f>VLOOKUP(A26,'Lookup tables'!ExternalData_8,2,FALSE)</f>
        <v>0.95</v>
      </c>
      <c r="I26">
        <f>VLOOKUP(A26,'Lookup tables'!ExternalData_9,2,FALSE)</f>
        <v>5.9</v>
      </c>
      <c r="J26">
        <f>VLOOKUP(A26,'Lookup tables'!ExternalData_10,2,FALSE)</f>
        <v>24.2</v>
      </c>
      <c r="K26">
        <f>VLOOKUP(A26,'Lookup tables'!ExternalData_3,2,FALSE)</f>
        <v>165.35</v>
      </c>
      <c r="L26">
        <f>VLOOKUP(A26,'Lookup tables'!ExternalData_3,3,FALSE)</f>
        <v>154.75</v>
      </c>
    </row>
    <row r="27" spans="1:12" x14ac:dyDescent="0.25">
      <c r="A27" t="s">
        <v>127</v>
      </c>
      <c r="B27">
        <f>VLOOKUP(A27,'Lookup tables'!ExternalData_1,2,FALSE)</f>
        <v>4.5999999999999996</v>
      </c>
      <c r="C27">
        <f>VLOOKUP(A27,'Lookup tables'!ExternalData_2,2,FALSE)</f>
        <v>4099</v>
      </c>
      <c r="D27">
        <f>VLOOKUP(A27,'Lookup tables'!ExternalData_4,2,FALSE)</f>
        <v>58.9</v>
      </c>
      <c r="E27">
        <f>VLOOKUP(A27,'Lookup tables'!ExternalData_5,2,FALSE)</f>
        <v>14.4</v>
      </c>
      <c r="F27">
        <f>VLOOKUP(A27,'Lookup tables'!ExternalData_6,2,FALSE)</f>
        <v>18.5</v>
      </c>
      <c r="G27">
        <f>VLOOKUP(A27,'Lookup tables'!ExternalData_7,2,FALSE)</f>
        <v>2.54</v>
      </c>
      <c r="H27">
        <f>VLOOKUP(A27,'Lookup tables'!ExternalData_8,2,FALSE)</f>
        <v>0.99</v>
      </c>
      <c r="I27">
        <f>VLOOKUP(A27,'Lookup tables'!ExternalData_9,2,FALSE)</f>
        <v>19.5</v>
      </c>
      <c r="J27">
        <f>VLOOKUP(A27,'Lookup tables'!ExternalData_10,2,FALSE)</f>
        <v>57.6</v>
      </c>
      <c r="K27">
        <f>VLOOKUP(A27,'Lookup tables'!ExternalData_3,2,FALSE)</f>
        <v>172.13</v>
      </c>
      <c r="L27">
        <f>VLOOKUP(A27,'Lookup tables'!ExternalData_3,3,FALSE)</f>
        <v>160.41</v>
      </c>
    </row>
    <row r="28" spans="1:12" x14ac:dyDescent="0.25">
      <c r="A28" t="s">
        <v>131</v>
      </c>
      <c r="B28">
        <f>VLOOKUP(A28,'Lookup tables'!ExternalData_1,2,FALSE)</f>
        <v>1.5</v>
      </c>
      <c r="C28">
        <f>VLOOKUP(A28,'Lookup tables'!ExternalData_2,2,FALSE)</f>
        <v>52144</v>
      </c>
      <c r="D28">
        <f>VLOOKUP(A28,'Lookup tables'!ExternalData_4,2,FALSE)</f>
        <v>82.3</v>
      </c>
      <c r="E28">
        <f>VLOOKUP(A28,'Lookup tables'!ExternalData_5,2,FALSE)</f>
        <v>108.1</v>
      </c>
      <c r="F28">
        <f>VLOOKUP(A28,'Lookup tables'!ExternalData_6,2,FALSE)</f>
        <v>42.2</v>
      </c>
      <c r="G28">
        <f>VLOOKUP(A28,'Lookup tables'!ExternalData_7,2,FALSE)</f>
        <v>1.1399999999999999</v>
      </c>
      <c r="H28">
        <f>VLOOKUP(A28,'Lookup tables'!ExternalData_8,2,FALSE)</f>
        <v>0.98</v>
      </c>
      <c r="I28">
        <f>VLOOKUP(A28,'Lookup tables'!ExternalData_9,2,FALSE)</f>
        <v>10.4</v>
      </c>
      <c r="J28">
        <f>VLOOKUP(A28,'Lookup tables'!ExternalData_10,2,FALSE)</f>
        <v>81.599999999999994</v>
      </c>
      <c r="K28">
        <f>VLOOKUP(A28,'Lookup tables'!ExternalData_3,2,FALSE)</f>
        <v>178.75</v>
      </c>
      <c r="L28">
        <f>VLOOKUP(A28,'Lookup tables'!ExternalData_3,3,FALSE)</f>
        <v>164.73</v>
      </c>
    </row>
    <row r="29" spans="1:12" x14ac:dyDescent="0.25">
      <c r="A29" t="s">
        <v>139</v>
      </c>
      <c r="B29">
        <f>VLOOKUP(A29,'Lookup tables'!ExternalData_1,2,FALSE)</f>
        <v>4.7</v>
      </c>
      <c r="C29">
        <f>VLOOKUP(A29,'Lookup tables'!ExternalData_2,2,FALSE)</f>
        <v>864</v>
      </c>
      <c r="D29">
        <f>VLOOKUP(A29,'Lookup tables'!ExternalData_4,2,FALSE)</f>
        <v>52.8</v>
      </c>
      <c r="E29">
        <f>VLOOKUP(A29,'Lookup tables'!ExternalData_5,2,FALSE)</f>
        <v>28</v>
      </c>
      <c r="F29">
        <f>VLOOKUP(A29,'Lookup tables'!ExternalData_6,2,FALSE)</f>
        <v>19.7</v>
      </c>
      <c r="G29">
        <f>VLOOKUP(A29,'Lookup tables'!ExternalData_7,2,FALSE)</f>
        <v>1.99</v>
      </c>
      <c r="H29">
        <f>VLOOKUP(A29,'Lookup tables'!ExternalData_8,2,FALSE)</f>
        <v>0.99</v>
      </c>
      <c r="I29">
        <f>VLOOKUP(A29,'Lookup tables'!ExternalData_9,2,FALSE)</f>
        <v>11.6</v>
      </c>
      <c r="J29">
        <f>VLOOKUP(A29,'Lookup tables'!ExternalData_10,2,FALSE)</f>
        <v>42.2</v>
      </c>
      <c r="K29">
        <f>VLOOKUP(A29,'Lookup tables'!ExternalData_3,2,FALSE)</f>
        <v>169.01</v>
      </c>
      <c r="L29">
        <f>VLOOKUP(A29,'Lookup tables'!ExternalData_3,3,FALSE)</f>
        <v>159.65</v>
      </c>
    </row>
    <row r="30" spans="1:12" x14ac:dyDescent="0.25">
      <c r="A30" t="s">
        <v>143</v>
      </c>
      <c r="B30">
        <f>VLOOKUP(A30,'Lookup tables'!ExternalData_1,2,FALSE)</f>
        <v>5.7</v>
      </c>
      <c r="C30">
        <f>VLOOKUP(A30,'Lookup tables'!ExternalData_2,2,FALSE)</f>
        <v>2603</v>
      </c>
      <c r="D30">
        <f>VLOOKUP(A30,'Lookup tables'!ExternalData_4,2,FALSE)</f>
        <v>54</v>
      </c>
      <c r="E30">
        <f>VLOOKUP(A30,'Lookup tables'!ExternalData_5,2,FALSE)</f>
        <v>14.3</v>
      </c>
      <c r="F30">
        <f>VLOOKUP(A30,'Lookup tables'!ExternalData_6,2,FALSE)</f>
        <v>17.8</v>
      </c>
      <c r="G30">
        <f>VLOOKUP(A30,'Lookup tables'!ExternalData_7,2,FALSE)</f>
        <v>3</v>
      </c>
      <c r="H30">
        <f>VLOOKUP(A30,'Lookup tables'!ExternalData_8,2,FALSE)</f>
        <v>0.98</v>
      </c>
      <c r="I30">
        <f>VLOOKUP(A30,'Lookup tables'!ExternalData_9,2,FALSE)</f>
        <v>15.5</v>
      </c>
      <c r="J30">
        <f>VLOOKUP(A30,'Lookup tables'!ExternalData_10,2,FALSE)</f>
        <v>23.5</v>
      </c>
      <c r="K30">
        <f>VLOOKUP(A30,'Lookup tables'!ExternalData_3,2,FALSE)</f>
        <v>171.84</v>
      </c>
      <c r="L30">
        <f>VLOOKUP(A30,'Lookup tables'!ExternalData_3,3,FALSE)</f>
        <v>162.12</v>
      </c>
    </row>
    <row r="31" spans="1:12" x14ac:dyDescent="0.25">
      <c r="A31" t="s">
        <v>147</v>
      </c>
      <c r="B31">
        <f>VLOOKUP(A31,'Lookup tables'!ExternalData_1,2,FALSE)</f>
        <v>1.6</v>
      </c>
      <c r="C31">
        <f>VLOOKUP(A31,'Lookup tables'!ExternalData_2,2,FALSE)</f>
        <v>27150</v>
      </c>
      <c r="D31">
        <f>VLOOKUP(A31,'Lookup tables'!ExternalData_4,2,FALSE)</f>
        <v>80</v>
      </c>
      <c r="E31">
        <f>VLOOKUP(A31,'Lookup tables'!ExternalData_5,2,FALSE)</f>
        <v>66.400000000000006</v>
      </c>
      <c r="F31">
        <f>VLOOKUP(A31,'Lookup tables'!ExternalData_6,2,FALSE)</f>
        <v>34.4</v>
      </c>
      <c r="G31">
        <f>VLOOKUP(A31,'Lookup tables'!ExternalData_7,2,FALSE)</f>
        <v>0.9</v>
      </c>
      <c r="H31">
        <f>VLOOKUP(A31,'Lookup tables'!ExternalData_8,2,FALSE)</f>
        <v>0.97</v>
      </c>
      <c r="I31">
        <f>VLOOKUP(A31,'Lookup tables'!ExternalData_9,2,FALSE)</f>
        <v>9.6999999999999993</v>
      </c>
      <c r="J31">
        <f>VLOOKUP(A31,'Lookup tables'!ExternalData_10,2,FALSE)</f>
        <v>87.7</v>
      </c>
      <c r="K31">
        <f>VLOOKUP(A31,'Lookup tables'!ExternalData_3,2,FALSE)</f>
        <v>172.88</v>
      </c>
      <c r="L31">
        <f>VLOOKUP(A31,'Lookup tables'!ExternalData_3,3,FALSE)</f>
        <v>159.41999999999999</v>
      </c>
    </row>
    <row r="32" spans="1:12" x14ac:dyDescent="0.25">
      <c r="A32" t="s">
        <v>151</v>
      </c>
      <c r="B32">
        <f>VLOOKUP(A32,'Lookup tables'!ExternalData_1,2,FALSE)</f>
        <v>1.7</v>
      </c>
      <c r="C32">
        <f>VLOOKUP(A32,'Lookup tables'!ExternalData_2,2,FALSE)</f>
        <v>20984</v>
      </c>
      <c r="D32">
        <f>VLOOKUP(A32,'Lookup tables'!ExternalData_4,2,FALSE)</f>
        <v>76.7</v>
      </c>
      <c r="E32">
        <f>VLOOKUP(A32,'Lookup tables'!ExternalData_5,2,FALSE)</f>
        <v>52.4</v>
      </c>
      <c r="F32">
        <f>VLOOKUP(A32,'Lookup tables'!ExternalData_6,2,FALSE)</f>
        <v>37.4</v>
      </c>
      <c r="G32">
        <f>VLOOKUP(A32,'Lookup tables'!ExternalData_7,2,FALSE)</f>
        <v>0.49</v>
      </c>
      <c r="H32">
        <f>VLOOKUP(A32,'Lookup tables'!ExternalData_8,2,FALSE)</f>
        <v>1.06</v>
      </c>
      <c r="I32">
        <f>VLOOKUP(A32,'Lookup tables'!ExternalData_9,2,FALSE)</f>
        <v>8</v>
      </c>
      <c r="J32">
        <f>VLOOKUP(A32,'Lookup tables'!ExternalData_10,2,FALSE)</f>
        <v>61.4</v>
      </c>
      <c r="K32">
        <f>VLOOKUP(A32,'Lookup tables'!ExternalData_3,2,FALSE)</f>
        <v>175.66</v>
      </c>
      <c r="L32">
        <f>VLOOKUP(A32,'Lookup tables'!ExternalData_3,3,FALSE)</f>
        <v>163.46</v>
      </c>
    </row>
    <row r="33" spans="1:12" x14ac:dyDescent="0.25">
      <c r="A33" t="s">
        <v>155</v>
      </c>
      <c r="B33">
        <f>VLOOKUP(A33,'Lookup tables'!ExternalData_1,2,FALSE)</f>
        <v>1.8</v>
      </c>
      <c r="C33">
        <f>VLOOKUP(A33,'Lookup tables'!ExternalData_2,2,FALSE)</f>
        <v>16265</v>
      </c>
      <c r="D33">
        <f>VLOOKUP(A33,'Lookup tables'!ExternalData_4,2,FALSE)</f>
        <v>77.099999999999994</v>
      </c>
      <c r="E33">
        <f>VLOOKUP(A33,'Lookup tables'!ExternalData_5,2,FALSE)</f>
        <v>33.9</v>
      </c>
      <c r="F33">
        <f>VLOOKUP(A33,'Lookup tables'!ExternalData_6,2,FALSE)</f>
        <v>30</v>
      </c>
      <c r="G33">
        <f>VLOOKUP(A33,'Lookup tables'!ExternalData_7,2,FALSE)</f>
        <v>1.32</v>
      </c>
      <c r="H33">
        <f>VLOOKUP(A33,'Lookup tables'!ExternalData_8,2,FALSE)</f>
        <v>0.98</v>
      </c>
      <c r="I33">
        <f>VLOOKUP(A33,'Lookup tables'!ExternalData_9,2,FALSE)</f>
        <v>7</v>
      </c>
      <c r="J33">
        <f>VLOOKUP(A33,'Lookup tables'!ExternalData_10,2,FALSE)</f>
        <v>81.400000000000006</v>
      </c>
      <c r="K33">
        <f>VLOOKUP(A33,'Lookup tables'!ExternalData_3,2,FALSE)</f>
        <v>171.85</v>
      </c>
      <c r="L33">
        <f>VLOOKUP(A33,'Lookup tables'!ExternalData_3,3,FALSE)</f>
        <v>157.96</v>
      </c>
    </row>
    <row r="34" spans="1:12" x14ac:dyDescent="0.25">
      <c r="A34" t="s">
        <v>159</v>
      </c>
      <c r="B34">
        <f>VLOOKUP(A34,'Lookup tables'!ExternalData_1,2,FALSE)</f>
        <v>4.2</v>
      </c>
      <c r="C34">
        <f>VLOOKUP(A34,'Lookup tables'!ExternalData_2,2,FALSE)</f>
        <v>2898</v>
      </c>
      <c r="D34">
        <f>VLOOKUP(A34,'Lookup tables'!ExternalData_4,2,FALSE)</f>
        <v>64.099999999999994</v>
      </c>
      <c r="E34">
        <f>VLOOKUP(A34,'Lookup tables'!ExternalData_5,2,FALSE)</f>
        <v>7.6</v>
      </c>
      <c r="F34">
        <f>VLOOKUP(A34,'Lookup tables'!ExternalData_6,2,FALSE)</f>
        <v>19.899999999999999</v>
      </c>
      <c r="G34">
        <f>VLOOKUP(A34,'Lookup tables'!ExternalData_7,2,FALSE)</f>
        <v>2.44</v>
      </c>
      <c r="H34">
        <f>VLOOKUP(A34,'Lookup tables'!ExternalData_8,2,FALSE)</f>
        <v>0.94</v>
      </c>
      <c r="I34">
        <f>VLOOKUP(A34,'Lookup tables'!ExternalData_9,2,FALSE)</f>
        <v>11.1</v>
      </c>
      <c r="J34">
        <f>VLOOKUP(A34,'Lookup tables'!ExternalData_10,2,FALSE)</f>
        <v>29.4</v>
      </c>
      <c r="K34">
        <f>VLOOKUP(A34,'Lookup tables'!ExternalData_3,2,FALSE)</f>
        <v>167.72</v>
      </c>
      <c r="L34">
        <f>VLOOKUP(A34,'Lookup tables'!ExternalData_3,3,FALSE)</f>
        <v>156.54</v>
      </c>
    </row>
    <row r="35" spans="1:12" x14ac:dyDescent="0.25">
      <c r="A35" t="s">
        <v>190</v>
      </c>
      <c r="B35">
        <f>VLOOKUP(A35,'Lookup tables'!ExternalData_1,2,FALSE)</f>
        <v>4.4000000000000004</v>
      </c>
      <c r="C35">
        <f>VLOOKUP(A35,'Lookup tables'!ExternalData_2,2,FALSE)</f>
        <v>7336</v>
      </c>
      <c r="D35">
        <f>VLOOKUP(A35,'Lookup tables'!ExternalData_4,2,FALSE)</f>
        <v>64.3</v>
      </c>
      <c r="E35">
        <f>VLOOKUP(A35,'Lookup tables'!ExternalData_5,2,FALSE)</f>
        <v>13.3</v>
      </c>
      <c r="F35">
        <f>VLOOKUP(A35,'Lookup tables'!ExternalData_6,2,FALSE)</f>
        <v>19.7</v>
      </c>
      <c r="G35">
        <f>VLOOKUP(A35,'Lookup tables'!ExternalData_7,2,FALSE)</f>
        <v>2.61</v>
      </c>
      <c r="H35">
        <f>VLOOKUP(A35,'Lookup tables'!ExternalData_8,2,FALSE)</f>
        <v>1.01</v>
      </c>
      <c r="I35">
        <f>VLOOKUP(A35,'Lookup tables'!ExternalData_9,2,FALSE)</f>
        <v>9.3000000000000007</v>
      </c>
      <c r="J35">
        <f>VLOOKUP(A35,'Lookup tables'!ExternalData_10,2,FALSE)</f>
        <v>67.8</v>
      </c>
      <c r="K35">
        <f>VLOOKUP(A35,'Lookup tables'!ExternalData_3,2,FALSE)</f>
        <v>171.23</v>
      </c>
      <c r="L35">
        <f>VLOOKUP(A35,'Lookup tables'!ExternalData_3,3,FALSE)</f>
        <v>158.78</v>
      </c>
    </row>
    <row r="36" spans="1:12" x14ac:dyDescent="0.25">
      <c r="A36" t="s">
        <v>161</v>
      </c>
      <c r="B36">
        <f>VLOOKUP(A36,'Lookup tables'!ExternalData_1,2,FALSE)</f>
        <v>1.8</v>
      </c>
      <c r="C36">
        <f>VLOOKUP(A36,'Lookup tables'!ExternalData_2,2,FALSE)</f>
        <v>18651</v>
      </c>
      <c r="D36">
        <f>VLOOKUP(A36,'Lookup tables'!ExternalData_4,2,FALSE)</f>
        <v>80.099999999999994</v>
      </c>
      <c r="E36">
        <f>VLOOKUP(A36,'Lookup tables'!ExternalData_5,2,FALSE)</f>
        <v>40.4</v>
      </c>
      <c r="F36">
        <f>VLOOKUP(A36,'Lookup tables'!ExternalData_6,2,FALSE)</f>
        <v>31.3</v>
      </c>
      <c r="G36">
        <f>VLOOKUP(A36,'Lookup tables'!ExternalData_7,2,FALSE)</f>
        <v>1.42</v>
      </c>
      <c r="H36">
        <f>VLOOKUP(A36,'Lookup tables'!ExternalData_8,2,FALSE)</f>
        <v>1</v>
      </c>
      <c r="I36">
        <f>VLOOKUP(A36,'Lookup tables'!ExternalData_9,2,FALSE)</f>
        <v>7.5</v>
      </c>
      <c r="J36">
        <f>VLOOKUP(A36,'Lookup tables'!ExternalData_10,2,FALSE)</f>
        <v>80.8</v>
      </c>
      <c r="K36">
        <f>VLOOKUP(A36,'Lookup tables'!ExternalData_3,2,FALSE)</f>
        <v>174.04</v>
      </c>
      <c r="L36">
        <f>VLOOKUP(A36,'Lookup tables'!ExternalData_3,3,FALSE)</f>
        <v>160.36000000000001</v>
      </c>
    </row>
    <row r="37" spans="1:12" x14ac:dyDescent="0.25">
      <c r="A37" t="s">
        <v>163</v>
      </c>
      <c r="B37">
        <f>VLOOKUP(A37,'Lookup tables'!ExternalData_1,2,FALSE)</f>
        <v>1.5</v>
      </c>
      <c r="C37">
        <f>VLOOKUP(A37,'Lookup tables'!ExternalData_2,2,FALSE)</f>
        <v>29207</v>
      </c>
      <c r="D37">
        <f>VLOOKUP(A37,'Lookup tables'!ExternalData_4,2,FALSE)</f>
        <v>78.3</v>
      </c>
      <c r="E37">
        <f>VLOOKUP(A37,'Lookup tables'!ExternalData_5,2,FALSE)</f>
        <v>49.9</v>
      </c>
      <c r="F37">
        <f>VLOOKUP(A37,'Lookup tables'!ExternalData_6,2,FALSE)</f>
        <v>43</v>
      </c>
      <c r="G37">
        <f>VLOOKUP(A37,'Lookup tables'!ExternalData_7,2,FALSE)</f>
        <v>-0.32</v>
      </c>
      <c r="H37">
        <f>VLOOKUP(A37,'Lookup tables'!ExternalData_8,2,FALSE)</f>
        <v>0.93</v>
      </c>
      <c r="I37">
        <f>VLOOKUP(A37,'Lookup tables'!ExternalData_9,2,FALSE)</f>
        <v>11.5</v>
      </c>
      <c r="J37">
        <f>VLOOKUP(A37,'Lookup tables'!ExternalData_10,2,FALSE)</f>
        <v>57.6</v>
      </c>
      <c r="K37">
        <f>VLOOKUP(A37,'Lookup tables'!ExternalData_3,2,FALSE)</f>
        <v>180.76</v>
      </c>
      <c r="L37">
        <f>VLOOKUP(A37,'Lookup tables'!ExternalData_3,3,FALSE)</f>
        <v>166.8</v>
      </c>
    </row>
    <row r="38" spans="1:12" x14ac:dyDescent="0.25">
      <c r="A38" t="s">
        <v>165</v>
      </c>
      <c r="B38">
        <f>VLOOKUP(A38,'Lookup tables'!ExternalData_1,2,FALSE)</f>
        <v>1.6</v>
      </c>
      <c r="C38">
        <f>VLOOKUP(A38,'Lookup tables'!ExternalData_2,2,FALSE)</f>
        <v>8822</v>
      </c>
      <c r="D38">
        <f>VLOOKUP(A38,'Lookup tables'!ExternalData_4,2,FALSE)</f>
        <v>78.599999999999994</v>
      </c>
      <c r="E38">
        <f>VLOOKUP(A38,'Lookup tables'!ExternalData_5,2,FALSE)</f>
        <v>32.200000000000003</v>
      </c>
      <c r="F38">
        <f>VLOOKUP(A38,'Lookup tables'!ExternalData_6,2,FALSE)</f>
        <v>41.5</v>
      </c>
      <c r="G38">
        <f>VLOOKUP(A38,'Lookup tables'!ExternalData_7,2,FALSE)</f>
        <v>-0.05</v>
      </c>
      <c r="H38">
        <f>VLOOKUP(A38,'Lookup tables'!ExternalData_8,2,FALSE)</f>
        <v>0.99</v>
      </c>
      <c r="I38">
        <f>VLOOKUP(A38,'Lookup tables'!ExternalData_9,2,FALSE)</f>
        <v>10.1</v>
      </c>
      <c r="J38">
        <f>VLOOKUP(A38,'Lookup tables'!ExternalData_10,2,FALSE)</f>
        <v>77.2</v>
      </c>
      <c r="K38">
        <f>VLOOKUP(A38,'Lookup tables'!ExternalData_3,2,FALSE)</f>
        <v>173.56</v>
      </c>
      <c r="L38">
        <f>VLOOKUP(A38,'Lookup tables'!ExternalData_3,3,FALSE)</f>
        <v>160.13</v>
      </c>
    </row>
    <row r="39" spans="1:12" x14ac:dyDescent="0.25">
      <c r="A39" t="s">
        <v>169</v>
      </c>
      <c r="B39">
        <f>VLOOKUP(A39,'Lookup tables'!ExternalData_1,2,FALSE)</f>
        <v>1.3</v>
      </c>
      <c r="C39">
        <f>VLOOKUP(A39,'Lookup tables'!ExternalData_2,2,FALSE)</f>
        <v>42956</v>
      </c>
      <c r="D39">
        <f>VLOOKUP(A39,'Lookup tables'!ExternalData_4,2,FALSE)</f>
        <v>80.8</v>
      </c>
      <c r="E39">
        <f>VLOOKUP(A39,'Lookup tables'!ExternalData_5,2,FALSE)</f>
        <v>131.30000000000001</v>
      </c>
      <c r="F39">
        <f>VLOOKUP(A39,'Lookup tables'!ExternalData_6,2,FALSE)</f>
        <v>36.799999999999997</v>
      </c>
      <c r="G39">
        <f>VLOOKUP(A39,'Lookup tables'!ExternalData_7,2,FALSE)</f>
        <v>1.1100000000000001</v>
      </c>
      <c r="H39">
        <f>VLOOKUP(A39,'Lookup tables'!ExternalData_8,2,FALSE)</f>
        <v>1.05</v>
      </c>
      <c r="I39">
        <f>VLOOKUP(A39,'Lookup tables'!ExternalData_9,2,FALSE)</f>
        <v>4.5</v>
      </c>
      <c r="J39">
        <f>VLOOKUP(A39,'Lookup tables'!ExternalData_10,2,FALSE)</f>
        <v>66.8</v>
      </c>
      <c r="K39">
        <f>VLOOKUP(A39,'Lookup tables'!ExternalData_3,2,FALSE)</f>
        <v>172.75</v>
      </c>
      <c r="L39">
        <f>VLOOKUP(A39,'Lookup tables'!ExternalData_3,3,FALSE)</f>
        <v>160.55000000000001</v>
      </c>
    </row>
    <row r="40" spans="1:12" x14ac:dyDescent="0.25">
      <c r="A40" t="s">
        <v>174</v>
      </c>
      <c r="B40">
        <f>VLOOKUP(A40,'Lookup tables'!ExternalData_1,2,FALSE)</f>
        <v>1.7</v>
      </c>
      <c r="C40">
        <f>VLOOKUP(A40,'Lookup tables'!ExternalData_2,2,FALSE)</f>
        <v>40585</v>
      </c>
      <c r="D40">
        <f>VLOOKUP(A40,'Lookup tables'!ExternalData_4,2,FALSE)</f>
        <v>79.2</v>
      </c>
      <c r="E40">
        <f>VLOOKUP(A40,'Lookup tables'!ExternalData_5,2,FALSE)</f>
        <v>77.3</v>
      </c>
      <c r="F40">
        <f>VLOOKUP(A40,'Lookup tables'!ExternalData_6,2,FALSE)</f>
        <v>42.1</v>
      </c>
      <c r="G40">
        <f>VLOOKUP(A40,'Lookup tables'!ExternalData_7,2,FALSE)</f>
        <v>0.18</v>
      </c>
      <c r="H40">
        <f>VLOOKUP(A40,'Lookup tables'!ExternalData_8,2,FALSE)</f>
        <v>0.97</v>
      </c>
      <c r="I40">
        <f>VLOOKUP(A40,'Lookup tables'!ExternalData_9,2,FALSE)</f>
        <v>10.5</v>
      </c>
      <c r="J40">
        <f>VLOOKUP(A40,'Lookup tables'!ExternalData_10,2,FALSE)</f>
        <v>74.099999999999994</v>
      </c>
      <c r="K40">
        <f>VLOOKUP(A40,'Lookup tables'!ExternalData_3,2,FALSE)</f>
        <v>181.19</v>
      </c>
      <c r="L40">
        <f>VLOOKUP(A40,'Lookup tables'!ExternalData_3,3,FALSE)</f>
        <v>167.96</v>
      </c>
    </row>
    <row r="41" spans="1:12" x14ac:dyDescent="0.25">
      <c r="A41" t="s">
        <v>153</v>
      </c>
      <c r="B41">
        <f>VLOOKUP(A41,'Lookup tables'!ExternalData_1,2,FALSE)</f>
        <v>1.7</v>
      </c>
      <c r="C41">
        <f>VLOOKUP(A41,'Lookup tables'!ExternalData_2,2,FALSE)</f>
        <v>55675</v>
      </c>
      <c r="D41">
        <f>VLOOKUP(A41,'Lookup tables'!ExternalData_4,2,FALSE)</f>
        <v>80.8</v>
      </c>
      <c r="E41">
        <f>VLOOKUP(A41,'Lookup tables'!ExternalData_5,2,FALSE)</f>
        <v>145.9</v>
      </c>
      <c r="F41">
        <f>VLOOKUP(A41,'Lookup tables'!ExternalData_6,2,FALSE)</f>
        <v>42.2</v>
      </c>
      <c r="G41">
        <f>VLOOKUP(A41,'Lookup tables'!ExternalData_7,2,FALSE)</f>
        <v>0.36</v>
      </c>
      <c r="H41">
        <f>VLOOKUP(A41,'Lookup tables'!ExternalData_8,2,FALSE)</f>
        <v>0.99</v>
      </c>
      <c r="I41">
        <f>VLOOKUP(A41,'Lookup tables'!ExternalData_9,2,FALSE)</f>
        <v>9.1999999999999993</v>
      </c>
      <c r="J41">
        <f>VLOOKUP(A41,'Lookup tables'!ExternalData_10,2,FALSE)</f>
        <v>88.1</v>
      </c>
      <c r="K41">
        <f>VLOOKUP(A41,'Lookup tables'!ExternalData_3,2,FALSE)</f>
        <v>181.89</v>
      </c>
      <c r="L41">
        <f>VLOOKUP(A41,'Lookup tables'!ExternalData_3,3,FALSE)</f>
        <v>169.47</v>
      </c>
    </row>
    <row r="42" spans="1:12" x14ac:dyDescent="0.25">
      <c r="A42" t="s">
        <v>182</v>
      </c>
      <c r="B42">
        <f>VLOOKUP(A42,'Lookup tables'!ExternalData_1,2,FALSE)</f>
        <v>2.7</v>
      </c>
      <c r="C42">
        <f>VLOOKUP(A42,'Lookup tables'!ExternalData_2,2,FALSE)</f>
        <v>5855</v>
      </c>
      <c r="D42">
        <f>VLOOKUP(A42,'Lookup tables'!ExternalData_4,2,FALSE)</f>
        <v>66.599999999999994</v>
      </c>
      <c r="E42">
        <f>VLOOKUP(A42,'Lookup tables'!ExternalData_5,2,FALSE)</f>
        <v>17.100000000000001</v>
      </c>
      <c r="F42">
        <f>VLOOKUP(A42,'Lookup tables'!ExternalData_6,2,FALSE)</f>
        <v>23.9</v>
      </c>
      <c r="G42">
        <f>VLOOKUP(A42,'Lookup tables'!ExternalData_7,2,FALSE)</f>
        <v>1.52</v>
      </c>
      <c r="H42">
        <f>VLOOKUP(A42,'Lookup tables'!ExternalData_8,2,FALSE)</f>
        <v>0.83</v>
      </c>
      <c r="I42">
        <f>VLOOKUP(A42,'Lookup tables'!ExternalData_9,2,FALSE)</f>
        <v>8.5</v>
      </c>
      <c r="J42">
        <f>VLOOKUP(A42,'Lookup tables'!ExternalData_10,2,FALSE)</f>
        <v>78.099999999999994</v>
      </c>
      <c r="K42">
        <f>VLOOKUP(A42,'Lookup tables'!ExternalData_3,2,FALSE)</f>
        <v>170.77</v>
      </c>
      <c r="L42">
        <f>VLOOKUP(A42,'Lookup tables'!ExternalData_3,3,FALSE)</f>
        <v>159.82</v>
      </c>
    </row>
    <row r="43" spans="1:12" x14ac:dyDescent="0.25">
      <c r="A43" t="s">
        <v>188</v>
      </c>
      <c r="B43">
        <f>VLOOKUP(A43,'Lookup tables'!ExternalData_1,2,FALSE)</f>
        <v>2.2999999999999998</v>
      </c>
      <c r="C43">
        <f>VLOOKUP(A43,'Lookup tables'!ExternalData_2,2,FALSE)</f>
        <v>20625</v>
      </c>
      <c r="D43">
        <f>VLOOKUP(A43,'Lookup tables'!ExternalData_4,2,FALSE)</f>
        <v>73.900000000000006</v>
      </c>
      <c r="E43">
        <f>VLOOKUP(A43,'Lookup tables'!ExternalData_5,2,FALSE)</f>
        <v>37.799999999999997</v>
      </c>
      <c r="F43">
        <f>VLOOKUP(A43,'Lookup tables'!ExternalData_6,2,FALSE)</f>
        <v>28.1</v>
      </c>
      <c r="G43">
        <f>VLOOKUP(A43,'Lookup tables'!ExternalData_7,2,FALSE)</f>
        <v>1.26</v>
      </c>
      <c r="H43">
        <f>VLOOKUP(A43,'Lookup tables'!ExternalData_8,2,FALSE)</f>
        <v>1.02</v>
      </c>
      <c r="I43">
        <f>VLOOKUP(A43,'Lookup tables'!ExternalData_9,2,FALSE)</f>
        <v>10.5</v>
      </c>
      <c r="J43">
        <f>VLOOKUP(A43,'Lookup tables'!ExternalData_10,2,FALSE)</f>
        <v>82.5</v>
      </c>
      <c r="K43">
        <f>VLOOKUP(A43,'Lookup tables'!ExternalData_3,2,FALSE)</f>
        <v>174.65</v>
      </c>
      <c r="L43">
        <f>VLOOKUP(A43,'Lookup tables'!ExternalData_3,3,FALSE)</f>
        <v>161.21</v>
      </c>
    </row>
    <row r="44" spans="1:12" x14ac:dyDescent="0.25">
      <c r="A44" t="s">
        <v>199</v>
      </c>
      <c r="B44">
        <f>VLOOKUP(A44,'Lookup tables'!ExternalData_1,2,FALSE)</f>
        <v>2.4</v>
      </c>
      <c r="C44">
        <f>VLOOKUP(A44,'Lookup tables'!ExternalData_2,2,FALSE)</f>
        <v>11866</v>
      </c>
      <c r="D44">
        <f>VLOOKUP(A44,'Lookup tables'!ExternalData_4,2,FALSE)</f>
        <v>76.8</v>
      </c>
      <c r="E44">
        <f>VLOOKUP(A44,'Lookup tables'!ExternalData_5,2,FALSE)</f>
        <v>45</v>
      </c>
      <c r="F44">
        <f>VLOOKUP(A44,'Lookup tables'!ExternalData_6,2,FALSE)</f>
        <v>27.7</v>
      </c>
      <c r="G44">
        <f>VLOOKUP(A44,'Lookup tables'!ExternalData_7,2,FALSE)</f>
        <v>1.6</v>
      </c>
      <c r="H44">
        <f>VLOOKUP(A44,'Lookup tables'!ExternalData_8,2,FALSE)</f>
        <v>0.99</v>
      </c>
      <c r="I44">
        <f>VLOOKUP(A44,'Lookup tables'!ExternalData_9,2,FALSE)</f>
        <v>7.2</v>
      </c>
      <c r="J44">
        <f>VLOOKUP(A44,'Lookup tables'!ExternalData_10,2,FALSE)</f>
        <v>64.2</v>
      </c>
      <c r="K44">
        <f>VLOOKUP(A44,'Lookup tables'!ExternalData_3,2,FALSE)</f>
        <v>167.32</v>
      </c>
      <c r="L44">
        <f>VLOOKUP(A44,'Lookup tables'!ExternalData_3,3,FALSE)</f>
        <v>155.25</v>
      </c>
    </row>
    <row r="45" spans="1:12" x14ac:dyDescent="0.25">
      <c r="A45" t="s">
        <v>203</v>
      </c>
      <c r="B45">
        <f>VLOOKUP(A45,'Lookup tables'!ExternalData_1,2,FALSE)</f>
        <v>3.3</v>
      </c>
      <c r="C45">
        <f>VLOOKUP(A45,'Lookup tables'!ExternalData_2,2,FALSE)</f>
        <v>14800</v>
      </c>
      <c r="D45">
        <f>VLOOKUP(A45,'Lookup tables'!ExternalData_4,2,FALSE)</f>
        <v>71.8</v>
      </c>
      <c r="E45">
        <f>VLOOKUP(A45,'Lookup tables'!ExternalData_5,2,FALSE)</f>
        <v>22.5</v>
      </c>
      <c r="F45">
        <f>VLOOKUP(A45,'Lookup tables'!ExternalData_6,2,FALSE)</f>
        <v>23.9</v>
      </c>
      <c r="G45">
        <f>VLOOKUP(A45,'Lookup tables'!ExternalData_7,2,FALSE)</f>
        <v>1.66</v>
      </c>
      <c r="H45">
        <f>VLOOKUP(A45,'Lookup tables'!ExternalData_8,2,FALSE)</f>
        <v>1.05</v>
      </c>
      <c r="I45">
        <f>VLOOKUP(A45,'Lookup tables'!ExternalData_9,2,FALSE)</f>
        <v>4.4000000000000004</v>
      </c>
      <c r="J45">
        <f>VLOOKUP(A45,'Lookup tables'!ExternalData_10,2,FALSE)</f>
        <v>42.8</v>
      </c>
      <c r="K45">
        <f>VLOOKUP(A45,'Lookup tables'!ExternalData_3,2,FALSE)</f>
        <v>174.57</v>
      </c>
      <c r="L45">
        <f>VLOOKUP(A45,'Lookup tables'!ExternalData_3,3,FALSE)</f>
        <v>160.88</v>
      </c>
    </row>
    <row r="46" spans="1:12" x14ac:dyDescent="0.25">
      <c r="A46" t="s">
        <v>205</v>
      </c>
      <c r="B46">
        <f>VLOOKUP(A46,'Lookup tables'!ExternalData_1,2,FALSE)</f>
        <v>2</v>
      </c>
      <c r="C46">
        <f>VLOOKUP(A46,'Lookup tables'!ExternalData_2,2,FALSE)</f>
        <v>8593</v>
      </c>
      <c r="D46">
        <f>VLOOKUP(A46,'Lookup tables'!ExternalData_4,2,FALSE)</f>
        <v>73.099999999999994</v>
      </c>
      <c r="E46">
        <f>VLOOKUP(A46,'Lookup tables'!ExternalData_5,2,FALSE)</f>
        <v>21.4</v>
      </c>
      <c r="F46">
        <f>VLOOKUP(A46,'Lookup tables'!ExternalData_6,2,FALSE)</f>
        <v>27.1</v>
      </c>
      <c r="G46">
        <f>VLOOKUP(A46,'Lookup tables'!ExternalData_7,2,FALSE)</f>
        <v>0.66</v>
      </c>
      <c r="H46">
        <f>VLOOKUP(A46,'Lookup tables'!ExternalData_8,2,FALSE)</f>
        <v>0.92</v>
      </c>
      <c r="I46">
        <f>VLOOKUP(A46,'Lookup tables'!ExternalData_9,2,FALSE)</f>
        <v>13.5</v>
      </c>
      <c r="J46">
        <f>VLOOKUP(A46,'Lookup tables'!ExternalData_10,2,FALSE)</f>
        <v>73.400000000000006</v>
      </c>
      <c r="K46">
        <f>VLOOKUP(A46,'Lookup tables'!ExternalData_3,2,FALSE)</f>
        <v>170.67</v>
      </c>
      <c r="L46">
        <f>VLOOKUP(A46,'Lookup tables'!ExternalData_3,3,FALSE)</f>
        <v>156.38999999999999</v>
      </c>
    </row>
    <row r="47" spans="1:12" x14ac:dyDescent="0.25">
      <c r="A47" t="s">
        <v>214</v>
      </c>
      <c r="B47">
        <f>VLOOKUP(A47,'Lookup tables'!ExternalData_1,2,FALSE)</f>
        <v>4.0999999999999996</v>
      </c>
      <c r="C47">
        <f>VLOOKUP(A47,'Lookup tables'!ExternalData_2,2,FALSE)</f>
        <v>1103</v>
      </c>
      <c r="D47">
        <f>VLOOKUP(A47,'Lookup tables'!ExternalData_4,2,FALSE)</f>
        <v>65.900000000000006</v>
      </c>
      <c r="E47">
        <f>VLOOKUP(A47,'Lookup tables'!ExternalData_5,2,FALSE)</f>
        <v>7.7</v>
      </c>
      <c r="F47">
        <f>VLOOKUP(A47,'Lookup tables'!ExternalData_6,2,FALSE)</f>
        <v>19.7</v>
      </c>
      <c r="G47">
        <f>VLOOKUP(A47,'Lookup tables'!ExternalData_7,2,FALSE)</f>
        <v>3.28</v>
      </c>
      <c r="H47">
        <f>VLOOKUP(A47,'Lookup tables'!ExternalData_8,2,FALSE)</f>
        <v>0.97</v>
      </c>
      <c r="I47">
        <f>VLOOKUP(A47,'Lookup tables'!ExternalData_9,2,FALSE)</f>
        <v>13.8</v>
      </c>
      <c r="J47">
        <f>VLOOKUP(A47,'Lookup tables'!ExternalData_10,2,FALSE)</f>
        <v>41.3</v>
      </c>
      <c r="K47">
        <f>VLOOKUP(A47,'Lookup tables'!ExternalData_3,2,FALSE)</f>
        <v>170.6</v>
      </c>
      <c r="L47">
        <f>VLOOKUP(A47,'Lookup tables'!ExternalData_3,3,FALSE)</f>
        <v>157.58000000000001</v>
      </c>
    </row>
    <row r="48" spans="1:12" x14ac:dyDescent="0.25">
      <c r="A48" t="s">
        <v>218</v>
      </c>
      <c r="B48">
        <f>VLOOKUP(A48,'Lookup tables'!ExternalData_1,2,FALSE)</f>
        <v>1.7</v>
      </c>
      <c r="C48">
        <f>VLOOKUP(A48,'Lookup tables'!ExternalData_2,2,FALSE)</f>
        <v>37606</v>
      </c>
      <c r="D48">
        <f>VLOOKUP(A48,'Lookup tables'!ExternalData_4,2,FALSE)</f>
        <v>78.599999999999994</v>
      </c>
      <c r="E48">
        <f>VLOOKUP(A48,'Lookup tables'!ExternalData_5,2,FALSE)</f>
        <v>67.400000000000006</v>
      </c>
      <c r="F48">
        <f>VLOOKUP(A48,'Lookup tables'!ExternalData_6,2,FALSE)</f>
        <v>42.7</v>
      </c>
      <c r="G48">
        <f>VLOOKUP(A48,'Lookup tables'!ExternalData_7,2,FALSE)</f>
        <v>-0.04</v>
      </c>
      <c r="H48">
        <f>VLOOKUP(A48,'Lookup tables'!ExternalData_8,2,FALSE)</f>
        <v>0.88</v>
      </c>
      <c r="I48">
        <f>VLOOKUP(A48,'Lookup tables'!ExternalData_9,2,FALSE)</f>
        <v>14.4</v>
      </c>
      <c r="J48">
        <f>VLOOKUP(A48,'Lookup tables'!ExternalData_10,2,FALSE)</f>
        <v>69.2</v>
      </c>
      <c r="K48">
        <f>VLOOKUP(A48,'Lookup tables'!ExternalData_3,2,FALSE)</f>
        <v>182.79</v>
      </c>
      <c r="L48">
        <f>VLOOKUP(A48,'Lookup tables'!ExternalData_3,3,FALSE)</f>
        <v>168.66</v>
      </c>
    </row>
    <row r="49" spans="1:12" x14ac:dyDescent="0.25">
      <c r="A49" t="s">
        <v>220</v>
      </c>
      <c r="B49">
        <f>VLOOKUP(A49,'Lookup tables'!ExternalData_1,2,FALSE)</f>
        <v>4.2</v>
      </c>
      <c r="C49">
        <f>VLOOKUP(A49,'Lookup tables'!ExternalData_2,2,FALSE)</f>
        <v>2702</v>
      </c>
      <c r="D49">
        <f>VLOOKUP(A49,'Lookup tables'!ExternalData_4,2,FALSE)</f>
        <v>66.2</v>
      </c>
      <c r="E49">
        <f>VLOOKUP(A49,'Lookup tables'!ExternalData_5,2,FALSE)</f>
        <v>7.9</v>
      </c>
      <c r="F49">
        <f>VLOOKUP(A49,'Lookup tables'!ExternalData_6,2,FALSE)</f>
        <v>17.899999999999999</v>
      </c>
      <c r="G49">
        <f>VLOOKUP(A49,'Lookup tables'!ExternalData_7,2,FALSE)</f>
        <v>2.58</v>
      </c>
      <c r="H49">
        <f>VLOOKUP(A49,'Lookup tables'!ExternalData_8,2,FALSE)</f>
        <v>1</v>
      </c>
      <c r="I49">
        <f>VLOOKUP(A49,'Lookup tables'!ExternalData_9,2,FALSE)</f>
        <v>11.4</v>
      </c>
      <c r="J49">
        <f>VLOOKUP(A49,'Lookup tables'!ExternalData_10,2,FALSE)</f>
        <v>21.7</v>
      </c>
      <c r="K49">
        <f>VLOOKUP(A49,'Lookup tables'!ExternalData_3,2,FALSE)</f>
        <v>168.84</v>
      </c>
      <c r="L49">
        <f>VLOOKUP(A49,'Lookup tables'!ExternalData_3,3,FALSE)</f>
        <v>157.15</v>
      </c>
    </row>
    <row r="50" spans="1:12" x14ac:dyDescent="0.25">
      <c r="A50" t="s">
        <v>224</v>
      </c>
      <c r="B50">
        <f>VLOOKUP(A50,'Lookup tables'!ExternalData_1,2,FALSE)</f>
        <v>2.8</v>
      </c>
      <c r="C50">
        <f>VLOOKUP(A50,'Lookup tables'!ExternalData_2,2,FALSE)</f>
        <v>12689</v>
      </c>
      <c r="D50">
        <f>VLOOKUP(A50,'Lookup tables'!ExternalData_4,2,FALSE)</f>
        <v>67.3</v>
      </c>
      <c r="E50">
        <f>VLOOKUP(A50,'Lookup tables'!ExternalData_5,2,FALSE)</f>
        <v>39.1</v>
      </c>
      <c r="F50">
        <f>VLOOKUP(A50,'Lookup tables'!ExternalData_6,2,FALSE)</f>
        <v>28.9</v>
      </c>
      <c r="G50">
        <f>VLOOKUP(A50,'Lookup tables'!ExternalData_7,2,FALSE)</f>
        <v>0.78</v>
      </c>
      <c r="H50">
        <f>VLOOKUP(A50,'Lookup tables'!ExternalData_8,2,FALSE)</f>
        <v>1.03</v>
      </c>
      <c r="I50">
        <f>VLOOKUP(A50,'Lookup tables'!ExternalData_9,2,FALSE)</f>
        <v>5.5</v>
      </c>
      <c r="J50">
        <f>VLOOKUP(A50,'Lookup tables'!ExternalData_10,2,FALSE)</f>
        <v>57.2</v>
      </c>
      <c r="K50">
        <f>VLOOKUP(A50,'Lookup tables'!ExternalData_3,2,FALSE)</f>
        <v>173.98</v>
      </c>
      <c r="L50">
        <f>VLOOKUP(A50,'Lookup tables'!ExternalData_3,3,FALSE)</f>
        <v>164.28</v>
      </c>
    </row>
    <row r="51" spans="1:12" x14ac:dyDescent="0.25">
      <c r="A51" t="s">
        <v>192</v>
      </c>
      <c r="B51">
        <f>VLOOKUP(A51,'Lookup tables'!ExternalData_1,2,FALSE)</f>
        <v>1.4</v>
      </c>
      <c r="C51">
        <f>VLOOKUP(A51,'Lookup tables'!ExternalData_2,2,FALSE)</f>
        <v>49548</v>
      </c>
      <c r="D51">
        <f>VLOOKUP(A51,'Lookup tables'!ExternalData_4,2,FALSE)</f>
        <v>81.7</v>
      </c>
      <c r="E51">
        <f>VLOOKUP(A51,'Lookup tables'!ExternalData_5,2,FALSE)</f>
        <v>67.400000000000006</v>
      </c>
      <c r="F51">
        <f>VLOOKUP(A51,'Lookup tables'!ExternalData_6,2,FALSE)</f>
        <v>42.5</v>
      </c>
      <c r="G51">
        <f>VLOOKUP(A51,'Lookup tables'!ExternalData_7,2,FALSE)</f>
        <v>0.48</v>
      </c>
      <c r="H51">
        <f>VLOOKUP(A51,'Lookup tables'!ExternalData_8,2,FALSE)</f>
        <v>0.97</v>
      </c>
      <c r="I51">
        <f>VLOOKUP(A51,'Lookup tables'!ExternalData_9,2,FALSE)</f>
        <v>11.7</v>
      </c>
      <c r="J51">
        <f>VLOOKUP(A51,'Lookup tables'!ExternalData_10,2,FALSE)</f>
        <v>85.5</v>
      </c>
      <c r="K51">
        <f>VLOOKUP(A51,'Lookup tables'!ExternalData_3,2,FALSE)</f>
        <v>180.57</v>
      </c>
      <c r="L51">
        <f>VLOOKUP(A51,'Lookup tables'!ExternalData_3,3,FALSE)</f>
        <v>166.48</v>
      </c>
    </row>
    <row r="52" spans="1:12" x14ac:dyDescent="0.25">
      <c r="A52" t="s">
        <v>229</v>
      </c>
      <c r="B52">
        <f>VLOOKUP(A52,'Lookup tables'!ExternalData_1,2,FALSE)</f>
        <v>1.9</v>
      </c>
      <c r="C52">
        <f>VLOOKUP(A52,'Lookup tables'!ExternalData_2,2,FALSE)</f>
        <v>48640</v>
      </c>
      <c r="D52">
        <f>VLOOKUP(A52,'Lookup tables'!ExternalData_4,2,FALSE)</f>
        <v>82.5</v>
      </c>
      <c r="E52">
        <f>VLOOKUP(A52,'Lookup tables'!ExternalData_5,2,FALSE)</f>
        <v>101.1</v>
      </c>
      <c r="F52">
        <f>VLOOKUP(A52,'Lookup tables'!ExternalData_6,2,FALSE)</f>
        <v>41.4</v>
      </c>
      <c r="G52">
        <f>VLOOKUP(A52,'Lookup tables'!ExternalData_7,2,FALSE)</f>
        <v>0.5</v>
      </c>
      <c r="H52">
        <f>VLOOKUP(A52,'Lookup tables'!ExternalData_8,2,FALSE)</f>
        <v>0.96</v>
      </c>
      <c r="I52">
        <f>VLOOKUP(A52,'Lookup tables'!ExternalData_9,2,FALSE)</f>
        <v>12.1</v>
      </c>
      <c r="J52">
        <f>VLOOKUP(A52,'Lookup tables'!ExternalData_10,2,FALSE)</f>
        <v>81</v>
      </c>
      <c r="K52">
        <f>VLOOKUP(A52,'Lookup tables'!ExternalData_3,2,FALSE)</f>
        <v>178.6</v>
      </c>
      <c r="L52">
        <f>VLOOKUP(A52,'Lookup tables'!ExternalData_3,3,FALSE)</f>
        <v>164.49</v>
      </c>
    </row>
    <row r="53" spans="1:12" x14ac:dyDescent="0.25">
      <c r="A53" t="s">
        <v>133</v>
      </c>
      <c r="B53">
        <f>VLOOKUP(A53,'Lookup tables'!ExternalData_1,2,FALSE)</f>
        <v>4</v>
      </c>
      <c r="C53">
        <f>VLOOKUP(A53,'Lookup tables'!ExternalData_2,2,FALSE)</f>
        <v>19839</v>
      </c>
      <c r="D53">
        <f>VLOOKUP(A53,'Lookup tables'!ExternalData_4,2,FALSE)</f>
        <v>66.2</v>
      </c>
      <c r="E53">
        <f>VLOOKUP(A53,'Lookup tables'!ExternalData_5,2,FALSE)</f>
        <v>46</v>
      </c>
      <c r="F53">
        <f>VLOOKUP(A53,'Lookup tables'!ExternalData_6,2,FALSE)</f>
        <v>18.600000000000001</v>
      </c>
      <c r="G53">
        <f>VLOOKUP(A53,'Lookup tables'!ExternalData_7,2,FALSE)</f>
        <v>2.39</v>
      </c>
      <c r="H53">
        <f>VLOOKUP(A53,'Lookup tables'!ExternalData_8,2,FALSE)</f>
        <v>1.08</v>
      </c>
      <c r="I53">
        <f>VLOOKUP(A53,'Lookup tables'!ExternalData_9,2,FALSE)</f>
        <v>9.6</v>
      </c>
      <c r="J53">
        <f>VLOOKUP(A53,'Lookup tables'!ExternalData_10,2,FALSE)</f>
        <v>90.1</v>
      </c>
      <c r="K53">
        <f>VLOOKUP(A53,'Lookup tables'!ExternalData_3,2,FALSE)</f>
        <v>170.48</v>
      </c>
      <c r="L53">
        <f>VLOOKUP(A53,'Lookup tables'!ExternalData_3,3,FALSE)</f>
        <v>160.05000000000001</v>
      </c>
    </row>
    <row r="54" spans="1:12" x14ac:dyDescent="0.25">
      <c r="A54" t="s">
        <v>239</v>
      </c>
      <c r="B54">
        <f>VLOOKUP(A54,'Lookup tables'!ExternalData_1,2,FALSE)</f>
        <v>2.1</v>
      </c>
      <c r="C54">
        <f>VLOOKUP(A54,'Lookup tables'!ExternalData_2,2,FALSE)</f>
        <v>13200</v>
      </c>
      <c r="D54">
        <f>VLOOKUP(A54,'Lookup tables'!ExternalData_4,2,FALSE)</f>
        <v>73.599999999999994</v>
      </c>
      <c r="E54">
        <f>VLOOKUP(A54,'Lookup tables'!ExternalData_5,2,FALSE)</f>
        <v>26</v>
      </c>
      <c r="F54">
        <f>VLOOKUP(A54,'Lookup tables'!ExternalData_6,2,FALSE)</f>
        <v>38.1</v>
      </c>
      <c r="G54">
        <f>VLOOKUP(A54,'Lookup tables'!ExternalData_7,2,FALSE)</f>
        <v>0.63</v>
      </c>
      <c r="H54">
        <f>VLOOKUP(A54,'Lookup tables'!ExternalData_8,2,FALSE)</f>
        <v>0.92</v>
      </c>
      <c r="I54">
        <f>VLOOKUP(A54,'Lookup tables'!ExternalData_9,2,FALSE)</f>
        <v>6.7</v>
      </c>
      <c r="J54">
        <f>VLOOKUP(A54,'Lookup tables'!ExternalData_10,2,FALSE)</f>
        <v>59.5</v>
      </c>
      <c r="K54">
        <f>VLOOKUP(A54,'Lookup tables'!ExternalData_3,2,FALSE)</f>
        <v>175.98</v>
      </c>
      <c r="L54">
        <f>VLOOKUP(A54,'Lookup tables'!ExternalData_3,3,FALSE)</f>
        <v>163.24</v>
      </c>
    </row>
    <row r="55" spans="1:12" x14ac:dyDescent="0.25">
      <c r="A55" t="s">
        <v>245</v>
      </c>
      <c r="B55">
        <f>VLOOKUP(A55,'Lookup tables'!ExternalData_1,2,FALSE)</f>
        <v>1.6</v>
      </c>
      <c r="C55">
        <f>VLOOKUP(A55,'Lookup tables'!ExternalData_2,2,FALSE)</f>
        <v>55306</v>
      </c>
      <c r="D55">
        <f>VLOOKUP(A55,'Lookup tables'!ExternalData_4,2,FALSE)</f>
        <v>81.2</v>
      </c>
      <c r="E55">
        <f>VLOOKUP(A55,'Lookup tables'!ExternalData_5,2,FALSE)</f>
        <v>82.1</v>
      </c>
      <c r="F55">
        <f>VLOOKUP(A55,'Lookup tables'!ExternalData_6,2,FALSE)</f>
        <v>47.1</v>
      </c>
      <c r="G55">
        <f>VLOOKUP(A55,'Lookup tables'!ExternalData_7,2,FALSE)</f>
        <v>0.11</v>
      </c>
      <c r="H55">
        <f>VLOOKUP(A55,'Lookup tables'!ExternalData_8,2,FALSE)</f>
        <v>0.96</v>
      </c>
      <c r="I55">
        <f>VLOOKUP(A55,'Lookup tables'!ExternalData_9,2,FALSE)</f>
        <v>9.1</v>
      </c>
      <c r="J55">
        <f>VLOOKUP(A55,'Lookup tables'!ExternalData_10,2,FALSE)</f>
        <v>77.5</v>
      </c>
      <c r="K55">
        <f>VLOOKUP(A55,'Lookup tables'!ExternalData_3,2,FALSE)</f>
        <v>180.28</v>
      </c>
      <c r="L55">
        <f>VLOOKUP(A55,'Lookup tables'!ExternalData_3,3,FALSE)</f>
        <v>166.18</v>
      </c>
    </row>
    <row r="56" spans="1:12" x14ac:dyDescent="0.25">
      <c r="A56" t="s">
        <v>249</v>
      </c>
      <c r="B56">
        <f>VLOOKUP(A56,'Lookup tables'!ExternalData_1,2,FALSE)</f>
        <v>3.9</v>
      </c>
      <c r="C56">
        <f>VLOOKUP(A56,'Lookup tables'!ExternalData_2,2,FALSE)</f>
        <v>7343</v>
      </c>
      <c r="D56">
        <f>VLOOKUP(A56,'Lookup tables'!ExternalData_4,2,FALSE)</f>
        <v>63.8</v>
      </c>
      <c r="E56">
        <f>VLOOKUP(A56,'Lookup tables'!ExternalData_5,2,FALSE)</f>
        <v>9.9</v>
      </c>
      <c r="F56">
        <f>VLOOKUP(A56,'Lookup tables'!ExternalData_6,2,FALSE)</f>
        <v>21.1</v>
      </c>
      <c r="G56">
        <f>VLOOKUP(A56,'Lookup tables'!ExternalData_7,2,FALSE)</f>
        <v>2.17</v>
      </c>
      <c r="H56">
        <f>VLOOKUP(A56,'Lookup tables'!ExternalData_8,2,FALSE)</f>
        <v>0.97</v>
      </c>
      <c r="I56">
        <f>VLOOKUP(A56,'Lookup tables'!ExternalData_9,2,FALSE)</f>
        <v>8.6999999999999993</v>
      </c>
      <c r="J56">
        <f>VLOOKUP(A56,'Lookup tables'!ExternalData_10,2,FALSE)</f>
        <v>57.3</v>
      </c>
      <c r="K56">
        <f>VLOOKUP(A56,'Lookup tables'!ExternalData_3,2,FALSE)</f>
        <v>170.3</v>
      </c>
      <c r="L56">
        <f>VLOOKUP(A56,'Lookup tables'!ExternalData_3,3,FALSE)</f>
        <v>158.86000000000001</v>
      </c>
    </row>
    <row r="57" spans="1:12" x14ac:dyDescent="0.25">
      <c r="A57" t="s">
        <v>251</v>
      </c>
      <c r="B57">
        <f>VLOOKUP(A57,'Lookup tables'!ExternalData_1,2,FALSE)</f>
        <v>1.4</v>
      </c>
      <c r="C57">
        <f>VLOOKUP(A57,'Lookup tables'!ExternalData_2,2,FALSE)</f>
        <v>31616</v>
      </c>
      <c r="D57">
        <f>VLOOKUP(A57,'Lookup tables'!ExternalData_4,2,FALSE)</f>
        <v>82.1</v>
      </c>
      <c r="E57">
        <f>VLOOKUP(A57,'Lookup tables'!ExternalData_5,2,FALSE)</f>
        <v>78.7</v>
      </c>
      <c r="F57">
        <f>VLOOKUP(A57,'Lookup tables'!ExternalData_6,2,FALSE)</f>
        <v>44.5</v>
      </c>
      <c r="G57">
        <f>VLOOKUP(A57,'Lookup tables'!ExternalData_7,2,FALSE)</f>
        <v>-0.18</v>
      </c>
      <c r="H57">
        <f>VLOOKUP(A57,'Lookup tables'!ExternalData_8,2,FALSE)</f>
        <v>0.95</v>
      </c>
      <c r="I57">
        <f>VLOOKUP(A57,'Lookup tables'!ExternalData_9,2,FALSE)</f>
        <v>3.8</v>
      </c>
      <c r="J57">
        <f>VLOOKUP(A57,'Lookup tables'!ExternalData_10,2,FALSE)</f>
        <v>79.7</v>
      </c>
      <c r="K57">
        <f>VLOOKUP(A57,'Lookup tables'!ExternalData_3,2,FALSE)</f>
        <v>179.26</v>
      </c>
      <c r="L57">
        <f>VLOOKUP(A57,'Lookup tables'!ExternalData_3,3,FALSE)</f>
        <v>165.81</v>
      </c>
    </row>
    <row r="58" spans="1:12" x14ac:dyDescent="0.25">
      <c r="A58" t="s">
        <v>167</v>
      </c>
      <c r="B58">
        <f>VLOOKUP(A58,'Lookup tables'!ExternalData_1,2,FALSE)</f>
        <v>2</v>
      </c>
      <c r="C58">
        <f>VLOOKUP(A58,'Lookup tables'!ExternalData_2,2,FALSE)</f>
        <v>48182</v>
      </c>
      <c r="D58">
        <f>VLOOKUP(A58,'Lookup tables'!ExternalData_4,2,FALSE)</f>
        <v>71.25</v>
      </c>
      <c r="E58">
        <f>VLOOKUP(A58,'Lookup tables'!ExternalData_5,2,FALSE)</f>
        <v>63.4</v>
      </c>
      <c r="F58">
        <f>VLOOKUP(A58,'Lookup tables'!ExternalData_6,2,FALSE)</f>
        <v>33.9</v>
      </c>
      <c r="G58">
        <f>VLOOKUP(A58,'Lookup tables'!ExternalData_7,2,FALSE)</f>
        <v>-0.11</v>
      </c>
      <c r="H58">
        <f>VLOOKUP(A58,'Lookup tables'!ExternalData_8,2,FALSE)</f>
        <v>1.08</v>
      </c>
      <c r="I58">
        <f>VLOOKUP(A58,'Lookup tables'!ExternalData_9,2,FALSE)</f>
        <v>11.3</v>
      </c>
      <c r="J58">
        <f>VLOOKUP(A58,'Lookup tables'!ExternalData_10,2,FALSE)</f>
        <v>87.3</v>
      </c>
      <c r="K58">
        <f>VLOOKUP(A58,'Lookup tables'!ExternalData_3,2,FALSE)</f>
        <v>173.84</v>
      </c>
      <c r="L58">
        <f>VLOOKUP(A58,'Lookup tables'!ExternalData_3,3,FALSE)</f>
        <v>161.4</v>
      </c>
    </row>
    <row r="59" spans="1:12" x14ac:dyDescent="0.25">
      <c r="A59" t="s">
        <v>256</v>
      </c>
      <c r="B59">
        <f>VLOOKUP(A59,'Lookup tables'!ExternalData_1,2,FALSE)</f>
        <v>2.1</v>
      </c>
      <c r="C59">
        <f>VLOOKUP(A59,'Lookup tables'!ExternalData_2,2,FALSE)</f>
        <v>17434</v>
      </c>
      <c r="D59">
        <f>VLOOKUP(A59,'Lookup tables'!ExternalData_4,2,FALSE)</f>
        <v>72.400000000000006</v>
      </c>
      <c r="E59">
        <f>VLOOKUP(A59,'Lookup tables'!ExternalData_5,2,FALSE)</f>
        <v>97</v>
      </c>
      <c r="F59">
        <f>VLOOKUP(A59,'Lookup tables'!ExternalData_6,2,FALSE)</f>
        <v>31.5</v>
      </c>
      <c r="G59">
        <f>VLOOKUP(A59,'Lookup tables'!ExternalData_7,2,FALSE)</f>
        <v>0.39</v>
      </c>
      <c r="H59">
        <f>VLOOKUP(A59,'Lookup tables'!ExternalData_8,2,FALSE)</f>
        <v>1.03</v>
      </c>
      <c r="I59">
        <f>VLOOKUP(A59,'Lookup tables'!ExternalData_9,2,FALSE)</f>
        <v>1.7</v>
      </c>
      <c r="J59">
        <f>VLOOKUP(A59,'Lookup tables'!ExternalData_10,2,FALSE)</f>
        <v>36.5</v>
      </c>
      <c r="K59">
        <f>VLOOKUP(A59,'Lookup tables'!ExternalData_3,2,FALSE)</f>
        <v>178.7</v>
      </c>
      <c r="L59">
        <f>VLOOKUP(A59,'Lookup tables'!ExternalData_3,3,FALSE)</f>
        <v>165.99</v>
      </c>
    </row>
    <row r="60" spans="1:12" x14ac:dyDescent="0.25">
      <c r="A60" t="s">
        <v>260</v>
      </c>
      <c r="B60">
        <f>VLOOKUP(A60,'Lookup tables'!ExternalData_1,2,FALSE)</f>
        <v>2.9</v>
      </c>
      <c r="C60">
        <f>VLOOKUP(A60,'Lookup tables'!ExternalData_2,2,FALSE)</f>
        <v>9009</v>
      </c>
      <c r="D60">
        <f>VLOOKUP(A60,'Lookup tables'!ExternalData_4,2,FALSE)</f>
        <v>74.099999999999994</v>
      </c>
      <c r="E60">
        <f>VLOOKUP(A60,'Lookup tables'!ExternalData_5,2,FALSE)</f>
        <v>23.8</v>
      </c>
      <c r="F60">
        <f>VLOOKUP(A60,'Lookup tables'!ExternalData_6,2,FALSE)</f>
        <v>22.1</v>
      </c>
      <c r="G60">
        <f>VLOOKUP(A60,'Lookup tables'!ExternalData_7,2,FALSE)</f>
        <v>2.5299999999999998</v>
      </c>
      <c r="H60">
        <f>VLOOKUP(A60,'Lookup tables'!ExternalData_8,2,FALSE)</f>
        <v>0.99</v>
      </c>
      <c r="I60">
        <f>VLOOKUP(A60,'Lookup tables'!ExternalData_9,2,FALSE)</f>
        <v>2.9</v>
      </c>
      <c r="J60">
        <f>VLOOKUP(A60,'Lookup tables'!ExternalData_10,2,FALSE)</f>
        <v>51.8</v>
      </c>
      <c r="K60">
        <f>VLOOKUP(A60,'Lookup tables'!ExternalData_3,2,FALSE)</f>
        <v>164.36</v>
      </c>
      <c r="L60">
        <f>VLOOKUP(A60,'Lookup tables'!ExternalData_3,3,FALSE)</f>
        <v>150.91</v>
      </c>
    </row>
    <row r="61" spans="1:12" x14ac:dyDescent="0.25">
      <c r="A61" t="s">
        <v>262</v>
      </c>
      <c r="B61">
        <f>VLOOKUP(A61,'Lookup tables'!ExternalData_1,2,FALSE)</f>
        <v>4.7</v>
      </c>
      <c r="C61">
        <f>VLOOKUP(A61,'Lookup tables'!ExternalData_2,2,FALSE)</f>
        <v>2574</v>
      </c>
      <c r="D61">
        <f>VLOOKUP(A61,'Lookup tables'!ExternalData_4,2,FALSE)</f>
        <v>61.2</v>
      </c>
      <c r="E61">
        <f>VLOOKUP(A61,'Lookup tables'!ExternalData_5,2,FALSE)</f>
        <v>6.5</v>
      </c>
      <c r="F61">
        <f>VLOOKUP(A61,'Lookup tables'!ExternalData_6,2,FALSE)</f>
        <v>20.100000000000001</v>
      </c>
      <c r="G61">
        <f>VLOOKUP(A61,'Lookup tables'!ExternalData_7,2,FALSE)</f>
        <v>2.56</v>
      </c>
      <c r="H61">
        <f>VLOOKUP(A61,'Lookup tables'!ExternalData_8,2,FALSE)</f>
        <v>1</v>
      </c>
      <c r="I61">
        <f>VLOOKUP(A61,'Lookup tables'!ExternalData_9,2,FALSE)</f>
        <v>10.5</v>
      </c>
      <c r="J61">
        <f>VLOOKUP(A61,'Lookup tables'!ExternalData_10,2,FALSE)</f>
        <v>44.2</v>
      </c>
      <c r="K61">
        <f>VLOOKUP(A61,'Lookup tables'!ExternalData_3,2,FALSE)</f>
        <v>170.7</v>
      </c>
      <c r="L61">
        <f>VLOOKUP(A61,'Lookup tables'!ExternalData_3,3,FALSE)</f>
        <v>158.75</v>
      </c>
    </row>
    <row r="62" spans="1:12" x14ac:dyDescent="0.25">
      <c r="A62" t="s">
        <v>262</v>
      </c>
      <c r="B62">
        <f>VLOOKUP(A62,'Lookup tables'!ExternalData_1,2,FALSE)</f>
        <v>4.7</v>
      </c>
      <c r="C62">
        <f>VLOOKUP(A62,'Lookup tables'!ExternalData_2,2,FALSE)</f>
        <v>2574</v>
      </c>
      <c r="D62">
        <f>VLOOKUP(A62,'Lookup tables'!ExternalData_4,2,FALSE)</f>
        <v>61.2</v>
      </c>
      <c r="E62">
        <f>VLOOKUP(A62,'Lookup tables'!ExternalData_5,2,FALSE)</f>
        <v>6.5</v>
      </c>
      <c r="F62">
        <f>VLOOKUP(A62,'Lookup tables'!ExternalData_6,2,FALSE)</f>
        <v>20.100000000000001</v>
      </c>
      <c r="G62">
        <f>VLOOKUP(A62,'Lookup tables'!ExternalData_7,2,FALSE)</f>
        <v>2.56</v>
      </c>
      <c r="H62">
        <f>VLOOKUP(A62,'Lookup tables'!ExternalData_8,2,FALSE)</f>
        <v>1</v>
      </c>
      <c r="I62">
        <f>VLOOKUP(A62,'Lookup tables'!ExternalData_9,2,FALSE)</f>
        <v>10.5</v>
      </c>
      <c r="J62">
        <f>VLOOKUP(A62,'Lookup tables'!ExternalData_10,2,FALSE)</f>
        <v>44.2</v>
      </c>
      <c r="K62">
        <f>VLOOKUP(A62,'Lookup tables'!ExternalData_3,2,FALSE)</f>
        <v>170.7</v>
      </c>
      <c r="L62">
        <f>VLOOKUP(A62,'Lookup tables'!ExternalData_3,3,FALSE)</f>
        <v>158.75</v>
      </c>
    </row>
    <row r="63" spans="1:12" x14ac:dyDescent="0.25">
      <c r="A63" t="s">
        <v>268</v>
      </c>
      <c r="B63">
        <f>VLOOKUP(A63,'Lookup tables'!ExternalData_1,2,FALSE)</f>
        <v>2.5</v>
      </c>
      <c r="C63">
        <f>VLOOKUP(A63,'Lookup tables'!ExternalData_2,2,FALSE)</f>
        <v>17163</v>
      </c>
      <c r="D63">
        <f>VLOOKUP(A63,'Lookup tables'!ExternalData_4,2,FALSE)</f>
        <v>69.8</v>
      </c>
      <c r="E63">
        <f>VLOOKUP(A63,'Lookup tables'!ExternalData_5,2,FALSE)</f>
        <v>31.8</v>
      </c>
      <c r="F63">
        <f>VLOOKUP(A63,'Lookup tables'!ExternalData_6,2,FALSE)</f>
        <v>26.2</v>
      </c>
      <c r="G63">
        <f>VLOOKUP(A63,'Lookup tables'!ExternalData_7,2,FALSE)</f>
        <v>0.56999999999999995</v>
      </c>
      <c r="H63">
        <f>VLOOKUP(A63,'Lookup tables'!ExternalData_8,2,FALSE)</f>
        <v>1.02</v>
      </c>
      <c r="I63">
        <f>VLOOKUP(A63,'Lookup tables'!ExternalData_9,2,FALSE)</f>
        <v>30.2</v>
      </c>
      <c r="J63">
        <f>VLOOKUP(A63,'Lookup tables'!ExternalData_10,2,FALSE)</f>
        <v>26.8</v>
      </c>
      <c r="K63">
        <f>VLOOKUP(A63,'Lookup tables'!ExternalData_3,2,FALSE)</f>
        <v>172.15</v>
      </c>
      <c r="L63">
        <f>VLOOKUP(A63,'Lookup tables'!ExternalData_3,3,FALSE)</f>
        <v>159.57</v>
      </c>
    </row>
    <row r="64" spans="1:12" x14ac:dyDescent="0.25">
      <c r="A64" t="s">
        <v>270</v>
      </c>
      <c r="B64">
        <f>VLOOKUP(A64,'Lookup tables'!ExternalData_1,2,FALSE)</f>
        <v>2.9</v>
      </c>
      <c r="C64">
        <f>VLOOKUP(A64,'Lookup tables'!ExternalData_2,2,FALSE)</f>
        <v>1916</v>
      </c>
      <c r="D64">
        <f>VLOOKUP(A64,'Lookup tables'!ExternalData_4,2,FALSE)</f>
        <v>63.7</v>
      </c>
      <c r="E64">
        <f>VLOOKUP(A64,'Lookup tables'!ExternalData_5,2,FALSE)</f>
        <v>15.3</v>
      </c>
      <c r="F64">
        <f>VLOOKUP(A64,'Lookup tables'!ExternalData_6,2,FALSE)</f>
        <v>23</v>
      </c>
      <c r="G64">
        <f>VLOOKUP(A64,'Lookup tables'!ExternalData_7,2,FALSE)</f>
        <v>1.39</v>
      </c>
      <c r="H64">
        <f>VLOOKUP(A64,'Lookup tables'!ExternalData_8,2,FALSE)</f>
        <v>0.98</v>
      </c>
      <c r="I64">
        <f>VLOOKUP(A64,'Lookup tables'!ExternalData_9,2,FALSE)</f>
        <v>12.2</v>
      </c>
      <c r="J64">
        <f>VLOOKUP(A64,'Lookup tables'!ExternalData_10,2,FALSE)</f>
        <v>57.1</v>
      </c>
      <c r="K64">
        <f>VLOOKUP(A64,'Lookup tables'!ExternalData_3,2,FALSE)</f>
        <v>172.23</v>
      </c>
      <c r="L64">
        <f>VLOOKUP(A64,'Lookup tables'!ExternalData_3,3,FALSE)</f>
        <v>160.58000000000001</v>
      </c>
    </row>
    <row r="65" spans="1:12" x14ac:dyDescent="0.25">
      <c r="A65" t="s">
        <v>272</v>
      </c>
      <c r="B65">
        <f>VLOOKUP(A65,'Lookup tables'!ExternalData_1,2,FALSE)</f>
        <v>2.5</v>
      </c>
      <c r="C65">
        <f>VLOOKUP(A65,'Lookup tables'!ExternalData_2,2,FALSE)</f>
        <v>5600</v>
      </c>
      <c r="D65">
        <f>VLOOKUP(A65,'Lookup tables'!ExternalData_4,2,FALSE)</f>
        <v>75.099999999999994</v>
      </c>
      <c r="E65">
        <f>VLOOKUP(A65,'Lookup tables'!ExternalData_5,2,FALSE)</f>
        <v>24.7</v>
      </c>
      <c r="F65">
        <f>VLOOKUP(A65,'Lookup tables'!ExternalData_6,2,FALSE)</f>
        <v>23</v>
      </c>
      <c r="G65">
        <f>VLOOKUP(A65,'Lookup tables'!ExternalData_7,2,FALSE)</f>
        <v>2.0299999999999998</v>
      </c>
      <c r="H65">
        <f>VLOOKUP(A65,'Lookup tables'!ExternalData_8,2,FALSE)</f>
        <v>0.95</v>
      </c>
      <c r="I65">
        <f>VLOOKUP(A65,'Lookup tables'!ExternalData_9,2,FALSE)</f>
        <v>3.4</v>
      </c>
      <c r="J65">
        <f>VLOOKUP(A65,'Lookup tables'!ExternalData_10,2,FALSE)</f>
        <v>58.4</v>
      </c>
      <c r="K65">
        <f>VLOOKUP(A65,'Lookup tables'!ExternalData_3,2,FALSE)</f>
        <v>169.59</v>
      </c>
      <c r="L65">
        <f>VLOOKUP(A65,'Lookup tables'!ExternalData_3,3,FALSE)</f>
        <v>155.18</v>
      </c>
    </row>
    <row r="66" spans="1:12" x14ac:dyDescent="0.25">
      <c r="A66" t="s">
        <v>278</v>
      </c>
      <c r="B66">
        <f>VLOOKUP(A66,'Lookup tables'!ExternalData_1,2,FALSE)</f>
        <v>1.6</v>
      </c>
      <c r="C66">
        <f>VLOOKUP(A66,'Lookup tables'!ExternalData_2,2,FALSE)</f>
        <v>35941</v>
      </c>
      <c r="D66">
        <f>VLOOKUP(A66,'Lookup tables'!ExternalData_4,2,FALSE)</f>
        <v>76.7</v>
      </c>
      <c r="E66">
        <f>VLOOKUP(A66,'Lookup tables'!ExternalData_5,2,FALSE)</f>
        <v>100.7</v>
      </c>
      <c r="F66">
        <f>VLOOKUP(A66,'Lookup tables'!ExternalData_6,2,FALSE)</f>
        <v>42.3</v>
      </c>
      <c r="G66">
        <f>VLOOKUP(A66,'Lookup tables'!ExternalData_7,2,FALSE)</f>
        <v>-0.28000000000000003</v>
      </c>
      <c r="H66">
        <f>VLOOKUP(A66,'Lookup tables'!ExternalData_8,2,FALSE)</f>
        <v>0.91</v>
      </c>
      <c r="I66">
        <f>VLOOKUP(A66,'Lookup tables'!ExternalData_9,2,FALSE)</f>
        <v>13.6</v>
      </c>
      <c r="J66">
        <f>VLOOKUP(A66,'Lookup tables'!ExternalData_10,2,FALSE)</f>
        <v>71.900000000000006</v>
      </c>
      <c r="K66">
        <f>VLOOKUP(A66,'Lookup tables'!ExternalData_3,2,FALSE)</f>
        <v>176.59</v>
      </c>
      <c r="L66">
        <f>VLOOKUP(A66,'Lookup tables'!ExternalData_3,3,FALSE)</f>
        <v>162.55000000000001</v>
      </c>
    </row>
    <row r="67" spans="1:12" x14ac:dyDescent="0.25">
      <c r="A67" t="s">
        <v>89</v>
      </c>
      <c r="B67">
        <f>VLOOKUP(A67,'Lookup tables'!ExternalData_1,2,FALSE)</f>
        <v>1.7</v>
      </c>
      <c r="C67">
        <f>VLOOKUP(A67,'Lookup tables'!ExternalData_2,2,FALSE)</f>
        <v>56974</v>
      </c>
      <c r="D67">
        <f>VLOOKUP(A67,'Lookup tables'!ExternalData_4,2,FALSE)</f>
        <v>82.9</v>
      </c>
      <c r="E67">
        <f>VLOOKUP(A67,'Lookup tables'!ExternalData_5,2,FALSE)</f>
        <v>84.8</v>
      </c>
      <c r="F67">
        <f>VLOOKUP(A67,'Lookup tables'!ExternalData_6,2,FALSE)</f>
        <v>36.5</v>
      </c>
      <c r="G67">
        <f>VLOOKUP(A67,'Lookup tables'!ExternalData_7,2,FALSE)</f>
        <v>0.35</v>
      </c>
      <c r="H67">
        <f>VLOOKUP(A67,'Lookup tables'!ExternalData_8,2,FALSE)</f>
        <v>1</v>
      </c>
      <c r="I67">
        <f>VLOOKUP(A67,'Lookup tables'!ExternalData_9,2,FALSE)</f>
        <v>13.3</v>
      </c>
      <c r="J67">
        <f>VLOOKUP(A67,'Lookup tables'!ExternalData_10,2,FALSE)</f>
        <v>93.9</v>
      </c>
      <c r="K67">
        <f>VLOOKUP(A67,'Lookup tables'!ExternalData_3,2,FALSE)</f>
        <v>182.1</v>
      </c>
      <c r="L67">
        <f>VLOOKUP(A67,'Lookup tables'!ExternalData_3,3,FALSE)</f>
        <v>168.91</v>
      </c>
    </row>
    <row r="68" spans="1:12" x14ac:dyDescent="0.25">
      <c r="A68" t="s">
        <v>286</v>
      </c>
      <c r="B68">
        <f>VLOOKUP(A68,'Lookup tables'!ExternalData_1,2,FALSE)</f>
        <v>2.2000000000000002</v>
      </c>
      <c r="C68">
        <f>VLOOKUP(A68,'Lookup tables'!ExternalData_2,2,FALSE)</f>
        <v>9027</v>
      </c>
      <c r="D68">
        <f>VLOOKUP(A68,'Lookup tables'!ExternalData_4,2,FALSE)</f>
        <v>69.400000000000006</v>
      </c>
      <c r="E68">
        <f>VLOOKUP(A68,'Lookup tables'!ExternalData_5,2,FALSE)</f>
        <v>5.2</v>
      </c>
      <c r="F68">
        <f>VLOOKUP(A68,'Lookup tables'!ExternalData_6,2,FALSE)</f>
        <v>28.1</v>
      </c>
      <c r="G68">
        <f>VLOOKUP(A68,'Lookup tables'!ExternalData_7,2,FALSE)</f>
        <v>1.26</v>
      </c>
      <c r="H68">
        <f>VLOOKUP(A68,'Lookup tables'!ExternalData_8,2,FALSE)</f>
        <v>1.08</v>
      </c>
      <c r="I68">
        <f>VLOOKUP(A68,'Lookup tables'!ExternalData_9,2,FALSE)</f>
        <v>16.5</v>
      </c>
      <c r="J68">
        <f>VLOOKUP(A68,'Lookup tables'!ExternalData_10,2,FALSE)</f>
        <v>34.9</v>
      </c>
      <c r="K68">
        <f>VLOOKUP(A68,'Lookup tables'!ExternalData_3,2,FALSE)</f>
        <v>166.5</v>
      </c>
      <c r="L68">
        <f>VLOOKUP(A68,'Lookup tables'!ExternalData_3,3,FALSE)</f>
        <v>155.18</v>
      </c>
    </row>
    <row r="69" spans="1:12" x14ac:dyDescent="0.25">
      <c r="A69" t="s">
        <v>288</v>
      </c>
      <c r="B69">
        <f>VLOOKUP(A69,'Lookup tables'!ExternalData_1,2,FALSE)</f>
        <v>2.2999999999999998</v>
      </c>
      <c r="C69">
        <f>VLOOKUP(A69,'Lookup tables'!ExternalData_2,2,FALSE)</f>
        <v>14841</v>
      </c>
      <c r="D69">
        <f>VLOOKUP(A69,'Lookup tables'!ExternalData_4,2,FALSE)</f>
        <v>71.5</v>
      </c>
      <c r="E69">
        <f>VLOOKUP(A69,'Lookup tables'!ExternalData_5,2,FALSE)</f>
        <v>8.3000000000000007</v>
      </c>
      <c r="F69">
        <f>VLOOKUP(A69,'Lookup tables'!ExternalData_6,2,FALSE)</f>
        <v>30.2</v>
      </c>
      <c r="G69">
        <f>VLOOKUP(A69,'Lookup tables'!ExternalData_7,2,FALSE)</f>
        <v>1.25</v>
      </c>
      <c r="H69">
        <f>VLOOKUP(A69,'Lookup tables'!ExternalData_8,2,FALSE)</f>
        <v>1</v>
      </c>
      <c r="I69">
        <f>VLOOKUP(A69,'Lookup tables'!ExternalData_9,2,FALSE)</f>
        <v>3.7</v>
      </c>
      <c r="J69">
        <f>VLOOKUP(A69,'Lookup tables'!ExternalData_10,2,FALSE)</f>
        <v>56.6</v>
      </c>
      <c r="K69">
        <f>VLOOKUP(A69,'Lookup tables'!ExternalData_3,2,FALSE)</f>
        <v>166.26</v>
      </c>
      <c r="L69">
        <f>VLOOKUP(A69,'Lookup tables'!ExternalData_3,3,FALSE)</f>
        <v>154.36000000000001</v>
      </c>
    </row>
    <row r="70" spans="1:12" x14ac:dyDescent="0.25">
      <c r="A70" t="s">
        <v>290</v>
      </c>
      <c r="B70">
        <f>VLOOKUP(A70,'Lookup tables'!ExternalData_1,2,FALSE)</f>
        <v>2.9</v>
      </c>
      <c r="C70">
        <f>VLOOKUP(A70,'Lookup tables'!ExternalData_2,2,FALSE)</f>
        <v>17832</v>
      </c>
      <c r="D70">
        <f>VLOOKUP(A70,'Lookup tables'!ExternalData_4,2,FALSE)</f>
        <v>76.5</v>
      </c>
      <c r="E70">
        <f>VLOOKUP(A70,'Lookup tables'!ExternalData_5,2,FALSE)</f>
        <v>23.1</v>
      </c>
      <c r="F70">
        <f>VLOOKUP(A70,'Lookup tables'!ExternalData_6,2,FALSE)</f>
        <v>30.3</v>
      </c>
      <c r="G70">
        <f>VLOOKUP(A70,'Lookup tables'!ExternalData_7,2,FALSE)</f>
        <v>1.32</v>
      </c>
      <c r="H70">
        <f>VLOOKUP(A70,'Lookup tables'!ExternalData_8,2,FALSE)</f>
        <v>1.03</v>
      </c>
      <c r="I70">
        <f>VLOOKUP(A70,'Lookup tables'!ExternalData_9,2,FALSE)</f>
        <v>4</v>
      </c>
      <c r="J70">
        <f>VLOOKUP(A70,'Lookup tables'!ExternalData_10,2,FALSE)</f>
        <v>75.900000000000006</v>
      </c>
      <c r="K70">
        <f>VLOOKUP(A70,'Lookup tables'!ExternalData_3,2,FALSE)</f>
        <v>175.62</v>
      </c>
      <c r="L70">
        <f>VLOOKUP(A70,'Lookup tables'!ExternalData_3,3,FALSE)</f>
        <v>161.18</v>
      </c>
    </row>
    <row r="71" spans="1:12" x14ac:dyDescent="0.25">
      <c r="A71" t="s">
        <v>292</v>
      </c>
      <c r="B71">
        <f>VLOOKUP(A71,'Lookup tables'!ExternalData_1,2,FALSE)</f>
        <v>3.7</v>
      </c>
      <c r="C71">
        <f>VLOOKUP(A71,'Lookup tables'!ExternalData_2,2,FALSE)</f>
        <v>18755</v>
      </c>
      <c r="D71">
        <f>VLOOKUP(A71,'Lookup tables'!ExternalData_4,2,FALSE)</f>
        <v>70.5</v>
      </c>
      <c r="E71">
        <f>VLOOKUP(A71,'Lookup tables'!ExternalData_5,2,FALSE)</f>
        <v>18.2</v>
      </c>
      <c r="F71">
        <f>VLOOKUP(A71,'Lookup tables'!ExternalData_6,2,FALSE)</f>
        <v>20</v>
      </c>
      <c r="G71">
        <f>VLOOKUP(A71,'Lookup tables'!ExternalData_7,2,FALSE)</f>
        <v>2.54</v>
      </c>
      <c r="H71">
        <f>VLOOKUP(A71,'Lookup tables'!ExternalData_8,2,FALSE)</f>
        <v>1.01</v>
      </c>
      <c r="I71">
        <f>VLOOKUP(A71,'Lookup tables'!ExternalData_9,2,FALSE)</f>
        <v>4.0999999999999996</v>
      </c>
      <c r="J71">
        <f>VLOOKUP(A71,'Lookup tables'!ExternalData_10,2,FALSE)</f>
        <v>70.900000000000006</v>
      </c>
      <c r="K71">
        <f>VLOOKUP(A71,'Lookup tables'!ExternalData_3,2,FALSE)</f>
        <v>173.79</v>
      </c>
      <c r="L71">
        <f>VLOOKUP(A71,'Lookup tables'!ExternalData_3,3,FALSE)</f>
        <v>158.75</v>
      </c>
    </row>
    <row r="72" spans="1:12" x14ac:dyDescent="0.25">
      <c r="A72" t="s">
        <v>296</v>
      </c>
      <c r="B72">
        <f>VLOOKUP(A72,'Lookup tables'!ExternalData_1,2,FALSE)</f>
        <v>1.8</v>
      </c>
      <c r="C72">
        <f>VLOOKUP(A72,'Lookup tables'!ExternalData_2,2,FALSE)</f>
        <v>86988</v>
      </c>
      <c r="D72">
        <f>VLOOKUP(A72,'Lookup tables'!ExternalData_4,2,FALSE)</f>
        <v>82.1</v>
      </c>
      <c r="E72">
        <f>VLOOKUP(A72,'Lookup tables'!ExternalData_5,2,FALSE)</f>
        <v>106.3</v>
      </c>
      <c r="F72">
        <f>VLOOKUP(A72,'Lookup tables'!ExternalData_6,2,FALSE)</f>
        <v>36.799999999999997</v>
      </c>
      <c r="G72">
        <f>VLOOKUP(A72,'Lookup tables'!ExternalData_7,2,FALSE)</f>
        <v>0.26</v>
      </c>
      <c r="H72">
        <f>VLOOKUP(A72,'Lookup tables'!ExternalData_8,2,FALSE)</f>
        <v>1</v>
      </c>
      <c r="I72">
        <f>VLOOKUP(A72,'Lookup tables'!ExternalData_9,2,FALSE)</f>
        <v>10.9</v>
      </c>
      <c r="J72">
        <f>VLOOKUP(A72,'Lookup tables'!ExternalData_10,2,FALSE)</f>
        <v>63.7</v>
      </c>
      <c r="K72">
        <f>VLOOKUP(A72,'Lookup tables'!ExternalData_3,2,FALSE)</f>
        <v>179.04</v>
      </c>
      <c r="L72">
        <f>VLOOKUP(A72,'Lookup tables'!ExternalData_3,3,FALSE)</f>
        <v>164.5</v>
      </c>
    </row>
    <row r="73" spans="1:12" x14ac:dyDescent="0.25">
      <c r="A73" t="s">
        <v>101</v>
      </c>
      <c r="B73">
        <f>VLOOKUP(A73,'Lookup tables'!ExternalData_1,2,FALSE)</f>
        <v>2.4</v>
      </c>
      <c r="C73">
        <f>VLOOKUP(A73,'Lookup tables'!ExternalData_2,2,FALSE)</f>
        <v>40337</v>
      </c>
      <c r="D73">
        <f>VLOOKUP(A73,'Lookup tables'!ExternalData_4,2,FALSE)</f>
        <v>82.8</v>
      </c>
      <c r="E73">
        <f>VLOOKUP(A73,'Lookup tables'!ExternalData_5,2,FALSE)</f>
        <v>97.1</v>
      </c>
      <c r="F73">
        <f>VLOOKUP(A73,'Lookup tables'!ExternalData_6,2,FALSE)</f>
        <v>29.9</v>
      </c>
      <c r="G73">
        <f>VLOOKUP(A73,'Lookup tables'!ExternalData_7,2,FALSE)</f>
        <v>1.81</v>
      </c>
      <c r="H73">
        <f>VLOOKUP(A73,'Lookup tables'!ExternalData_8,2,FALSE)</f>
        <v>1.01</v>
      </c>
      <c r="I73">
        <f>VLOOKUP(A73,'Lookup tables'!ExternalData_9,2,FALSE)</f>
        <v>5.2</v>
      </c>
      <c r="J73">
        <f>VLOOKUP(A73,'Lookup tables'!ExternalData_10,2,FALSE)</f>
        <v>92.6</v>
      </c>
      <c r="K73">
        <f>VLOOKUP(A73,'Lookup tables'!ExternalData_3,2,FALSE)</f>
        <v>175.98</v>
      </c>
      <c r="L73">
        <f>VLOOKUP(A73,'Lookup tables'!ExternalData_3,3,FALSE)</f>
        <v>162.22</v>
      </c>
    </row>
    <row r="74" spans="1:12" x14ac:dyDescent="0.25">
      <c r="A74" t="s">
        <v>300</v>
      </c>
      <c r="B74">
        <f>VLOOKUP(A74,'Lookup tables'!ExternalData_1,2,FALSE)</f>
        <v>1.3</v>
      </c>
      <c r="C74">
        <f>VLOOKUP(A74,'Lookup tables'!ExternalData_2,2,FALSE)</f>
        <v>41582</v>
      </c>
      <c r="D74">
        <f>VLOOKUP(A74,'Lookup tables'!ExternalData_4,2,FALSE)</f>
        <v>83.6</v>
      </c>
      <c r="E74">
        <f>VLOOKUP(A74,'Lookup tables'!ExternalData_5,2,FALSE)</f>
        <v>90.4</v>
      </c>
      <c r="F74">
        <f>VLOOKUP(A74,'Lookup tables'!ExternalData_6,2,FALSE)</f>
        <v>45.5</v>
      </c>
      <c r="G74">
        <f>VLOOKUP(A74,'Lookup tables'!ExternalData_7,2,FALSE)</f>
        <v>0.32</v>
      </c>
      <c r="H74">
        <f>VLOOKUP(A74,'Lookup tables'!ExternalData_8,2,FALSE)</f>
        <v>0.93</v>
      </c>
      <c r="I74">
        <f>VLOOKUP(A74,'Lookup tables'!ExternalData_9,2,FALSE)</f>
        <v>5.5</v>
      </c>
      <c r="J74">
        <f>VLOOKUP(A74,'Lookup tables'!ExternalData_10,2,FALSE)</f>
        <v>71</v>
      </c>
      <c r="K74">
        <f>VLOOKUP(A74,'Lookup tables'!ExternalData_3,2,FALSE)</f>
        <v>174.42</v>
      </c>
      <c r="L74">
        <f>VLOOKUP(A74,'Lookup tables'!ExternalData_3,3,FALSE)</f>
        <v>161.81</v>
      </c>
    </row>
    <row r="75" spans="1:12" x14ac:dyDescent="0.25">
      <c r="A75" t="s">
        <v>207</v>
      </c>
      <c r="B75">
        <f>VLOOKUP(A75,'Lookup tables'!ExternalData_1,2,FALSE)</f>
        <v>4.5999999999999996</v>
      </c>
      <c r="C75">
        <f>VLOOKUP(A75,'Lookup tables'!ExternalData_2,2,FALSE)</f>
        <v>4754</v>
      </c>
      <c r="D75">
        <f>VLOOKUP(A75,'Lookup tables'!ExternalData_4,2,FALSE)</f>
        <v>57.4</v>
      </c>
      <c r="E75">
        <f>VLOOKUP(A75,'Lookup tables'!ExternalData_5,2,FALSE)</f>
        <v>11.3</v>
      </c>
      <c r="F75">
        <f>VLOOKUP(A75,'Lookup tables'!ExternalData_6,2,FALSE)</f>
        <v>20.9</v>
      </c>
      <c r="G75">
        <f>VLOOKUP(A75,'Lookup tables'!ExternalData_7,2,FALSE)</f>
        <v>2.29</v>
      </c>
      <c r="H75">
        <f>VLOOKUP(A75,'Lookup tables'!ExternalData_8,2,FALSE)</f>
        <v>1.01</v>
      </c>
      <c r="I75">
        <f>VLOOKUP(A75,'Lookup tables'!ExternalData_9,2,FALSE)</f>
        <v>23</v>
      </c>
      <c r="J75">
        <f>VLOOKUP(A75,'Lookup tables'!ExternalData_10,2,FALSE)</f>
        <v>51.7</v>
      </c>
      <c r="K75">
        <f>VLOOKUP(A75,'Lookup tables'!ExternalData_3,2,FALSE)</f>
        <v>168.23</v>
      </c>
      <c r="L75">
        <f>VLOOKUP(A75,'Lookup tables'!ExternalData_3,3,FALSE)</f>
        <v>158.65</v>
      </c>
    </row>
    <row r="76" spans="1:12" x14ac:dyDescent="0.25">
      <c r="A76" t="s">
        <v>302</v>
      </c>
      <c r="B76">
        <f>VLOOKUP(A76,'Lookup tables'!ExternalData_1,2,FALSE)</f>
        <v>2</v>
      </c>
      <c r="C76">
        <f>VLOOKUP(A76,'Lookup tables'!ExternalData_2,2,FALSE)</f>
        <v>9932</v>
      </c>
      <c r="D76">
        <f>VLOOKUP(A76,'Lookup tables'!ExternalData_4,2,FALSE)</f>
        <v>74.400000000000006</v>
      </c>
      <c r="E76">
        <f>VLOOKUP(A76,'Lookup tables'!ExternalData_5,2,FALSE)</f>
        <v>56.8</v>
      </c>
      <c r="F76">
        <f>VLOOKUP(A76,'Lookup tables'!ExternalData_6,2,FALSE)</f>
        <v>26</v>
      </c>
      <c r="G76">
        <f>VLOOKUP(A76,'Lookup tables'!ExternalData_7,2,FALSE)</f>
        <v>0.21</v>
      </c>
      <c r="H76">
        <f>VLOOKUP(A76,'Lookup tables'!ExternalData_8,2,FALSE)</f>
        <v>0.98</v>
      </c>
      <c r="I76">
        <f>VLOOKUP(A76,'Lookup tables'!ExternalData_9,2,FALSE)</f>
        <v>2</v>
      </c>
      <c r="J76">
        <f>VLOOKUP(A76,'Lookup tables'!ExternalData_10,2,FALSE)</f>
        <v>56.3</v>
      </c>
      <c r="K76">
        <f>VLOOKUP(A76,'Lookup tables'!ExternalData_3,2,FALSE)</f>
        <v>176.97</v>
      </c>
      <c r="L76">
        <f>VLOOKUP(A76,'Lookup tables'!ExternalData_3,3,FALSE)</f>
        <v>164.32</v>
      </c>
    </row>
    <row r="77" spans="1:12" x14ac:dyDescent="0.25">
      <c r="A77" t="s">
        <v>117</v>
      </c>
      <c r="B77">
        <f>VLOOKUP(A77,'Lookup tables'!ExternalData_1,2,FALSE)</f>
        <v>1.4</v>
      </c>
      <c r="C77">
        <f>VLOOKUP(A77,'Lookup tables'!ExternalData_2,2,FALSE)</f>
        <v>46827</v>
      </c>
      <c r="D77">
        <f>VLOOKUP(A77,'Lookup tables'!ExternalData_4,2,FALSE)</f>
        <v>84.5</v>
      </c>
      <c r="E77">
        <f>VLOOKUP(A77,'Lookup tables'!ExternalData_5,2,FALSE)</f>
        <v>45.9</v>
      </c>
      <c r="F77">
        <f>VLOOKUP(A77,'Lookup tables'!ExternalData_6,2,FALSE)</f>
        <v>47.3</v>
      </c>
      <c r="G77">
        <f>VLOOKUP(A77,'Lookup tables'!ExternalData_7,2,FALSE)</f>
        <v>-0.2</v>
      </c>
      <c r="H77">
        <f>VLOOKUP(A77,'Lookup tables'!ExternalData_8,2,FALSE)</f>
        <v>0.94</v>
      </c>
      <c r="I77">
        <f>VLOOKUP(A77,'Lookup tables'!ExternalData_9,2,FALSE)</f>
        <v>14.3</v>
      </c>
      <c r="J77">
        <f>VLOOKUP(A77,'Lookup tables'!ExternalData_10,2,FALSE)</f>
        <v>91.8</v>
      </c>
      <c r="K77">
        <f>VLOOKUP(A77,'Lookup tables'!ExternalData_3,2,FALSE)</f>
        <v>172.06</v>
      </c>
      <c r="L77">
        <f>VLOOKUP(A77,'Lookup tables'!ExternalData_3,3,FALSE)</f>
        <v>158.5</v>
      </c>
    </row>
    <row r="78" spans="1:12" x14ac:dyDescent="0.25">
      <c r="A78" t="s">
        <v>125</v>
      </c>
      <c r="B78">
        <f>VLOOKUP(A78,'Lookup tables'!ExternalData_1,2,FALSE)</f>
        <v>2.8</v>
      </c>
      <c r="C78">
        <f>VLOOKUP(A78,'Lookup tables'!ExternalData_2,2,FALSE)</f>
        <v>9939</v>
      </c>
      <c r="D78">
        <f>VLOOKUP(A78,'Lookup tables'!ExternalData_4,2,FALSE)</f>
        <v>74.400000000000006</v>
      </c>
      <c r="E78">
        <f>VLOOKUP(A78,'Lookup tables'!ExternalData_5,2,FALSE)</f>
        <v>29.8</v>
      </c>
      <c r="F78">
        <f>VLOOKUP(A78,'Lookup tables'!ExternalData_6,2,FALSE)</f>
        <v>22.5</v>
      </c>
      <c r="G78">
        <f>VLOOKUP(A78,'Lookup tables'!ExternalData_7,2,FALSE)</f>
        <v>2.19</v>
      </c>
      <c r="H78">
        <f>VLOOKUP(A78,'Lookup tables'!ExternalData_8,2,FALSE)</f>
        <v>1.1100000000000001</v>
      </c>
      <c r="I78">
        <f>VLOOKUP(A78,'Lookup tables'!ExternalData_9,2,FALSE)</f>
        <v>3.7</v>
      </c>
      <c r="J78">
        <f>VLOOKUP(A78,'Lookup tables'!ExternalData_10,2,FALSE)</f>
        <v>91.4</v>
      </c>
      <c r="K78">
        <f>VLOOKUP(A78,'Lookup tables'!ExternalData_3,2,FALSE)</f>
        <v>174.84</v>
      </c>
      <c r="L78">
        <f>VLOOKUP(A78,'Lookup tables'!ExternalData_3,3,FALSE)</f>
        <v>159.46</v>
      </c>
    </row>
    <row r="79" spans="1:12" x14ac:dyDescent="0.25">
      <c r="A79" t="s">
        <v>308</v>
      </c>
      <c r="B79">
        <f>VLOOKUP(A79,'Lookup tables'!ExternalData_1,2,FALSE)</f>
        <v>2.8</v>
      </c>
      <c r="C79">
        <f>VLOOKUP(A79,'Lookup tables'!ExternalData_2,2,FALSE)</f>
        <v>30178</v>
      </c>
      <c r="D79">
        <f>VLOOKUP(A79,'Lookup tables'!ExternalData_4,2,FALSE)</f>
        <v>73.2</v>
      </c>
      <c r="E79">
        <f>VLOOKUP(A79,'Lookup tables'!ExternalData_5,2,FALSE)</f>
        <v>44.8</v>
      </c>
      <c r="F79">
        <f>VLOOKUP(A79,'Lookup tables'!ExternalData_6,2,FALSE)</f>
        <v>30.6</v>
      </c>
      <c r="G79">
        <f>VLOOKUP(A79,'Lookup tables'!ExternalData_7,2,FALSE)</f>
        <v>1.43</v>
      </c>
      <c r="H79">
        <f>VLOOKUP(A79,'Lookup tables'!ExternalData_8,2,FALSE)</f>
        <v>0.91</v>
      </c>
      <c r="I79">
        <f>VLOOKUP(A79,'Lookup tables'!ExternalData_9,2,FALSE)</f>
        <v>22.8</v>
      </c>
      <c r="J79">
        <f>VLOOKUP(A79,'Lookup tables'!ExternalData_10,2,FALSE)</f>
        <v>57.7</v>
      </c>
      <c r="K79">
        <f>VLOOKUP(A79,'Lookup tables'!ExternalData_3,2,FALSE)</f>
        <v>175.5</v>
      </c>
      <c r="L79">
        <f>VLOOKUP(A79,'Lookup tables'!ExternalData_3,3,FALSE)</f>
        <v>161.74</v>
      </c>
    </row>
    <row r="80" spans="1:12" x14ac:dyDescent="0.25">
      <c r="A80" t="s">
        <v>310</v>
      </c>
      <c r="B80">
        <f>VLOOKUP(A80,'Lookup tables'!ExternalData_1,2,FALSE)</f>
        <v>3.5</v>
      </c>
      <c r="C80">
        <f>VLOOKUP(A80,'Lookup tables'!ExternalData_2,2,FALSE)</f>
        <v>4078</v>
      </c>
      <c r="D80">
        <f>VLOOKUP(A80,'Lookup tables'!ExternalData_4,2,FALSE)</f>
        <v>63.3</v>
      </c>
      <c r="E80">
        <f>VLOOKUP(A80,'Lookup tables'!ExternalData_5,2,FALSE)</f>
        <v>14.3</v>
      </c>
      <c r="F80">
        <f>VLOOKUP(A80,'Lookup tables'!ExternalData_6,2,FALSE)</f>
        <v>19.7</v>
      </c>
      <c r="G80">
        <f>VLOOKUP(A80,'Lookup tables'!ExternalData_7,2,FALSE)</f>
        <v>2.7</v>
      </c>
      <c r="H80">
        <f>VLOOKUP(A80,'Lookup tables'!ExternalData_8,2,FALSE)</f>
        <v>1</v>
      </c>
      <c r="I80">
        <f>VLOOKUP(A80,'Lookup tables'!ExternalData_9,2,FALSE)</f>
        <v>5.6</v>
      </c>
      <c r="J80">
        <f>VLOOKUP(A80,'Lookup tables'!ExternalData_10,2,FALSE)</f>
        <v>28</v>
      </c>
      <c r="K80">
        <f>VLOOKUP(A80,'Lookup tables'!ExternalData_3,2,FALSE)</f>
        <v>170.46</v>
      </c>
      <c r="L80">
        <f>VLOOKUP(A80,'Lookup tables'!ExternalData_3,3,FALSE)</f>
        <v>159.43</v>
      </c>
    </row>
    <row r="81" spans="1:12" x14ac:dyDescent="0.25">
      <c r="A81" t="s">
        <v>312</v>
      </c>
      <c r="B81">
        <f>VLOOKUP(A81,'Lookup tables'!ExternalData_1,2,FALSE)</f>
        <v>3.6</v>
      </c>
      <c r="C81">
        <f>VLOOKUP(A81,'Lookup tables'!ExternalData_2,2,FALSE)</f>
        <v>2193</v>
      </c>
      <c r="D81">
        <f>VLOOKUP(A81,'Lookup tables'!ExternalData_4,2,FALSE)</f>
        <v>68.099999999999994</v>
      </c>
      <c r="E81">
        <f>VLOOKUP(A81,'Lookup tables'!ExternalData_5,2,FALSE)</f>
        <v>32.1</v>
      </c>
      <c r="F81">
        <f>VLOOKUP(A81,'Lookup tables'!ExternalData_6,2,FALSE)</f>
        <v>24.6</v>
      </c>
      <c r="G81">
        <f>VLOOKUP(A81,'Lookup tables'!ExternalData_7,2,FALSE)</f>
        <v>1.54</v>
      </c>
      <c r="H81">
        <f>VLOOKUP(A81,'Lookup tables'!ExternalData_8,2,FALSE)</f>
        <v>0.94</v>
      </c>
      <c r="I81">
        <f>VLOOKUP(A81,'Lookup tables'!ExternalData_9,2,FALSE)</f>
        <v>15.2</v>
      </c>
      <c r="J81">
        <f>VLOOKUP(A81,'Lookup tables'!ExternalData_10,2,FALSE)</f>
        <v>55.6</v>
      </c>
      <c r="K81">
        <f>VLOOKUP(A81,'Lookup tables'!ExternalData_3,2,FALSE)</f>
        <v>170.09</v>
      </c>
      <c r="L81">
        <f>VLOOKUP(A81,'Lookup tables'!ExternalData_3,3,FALSE)</f>
        <v>161.04</v>
      </c>
    </row>
    <row r="82" spans="1:12" x14ac:dyDescent="0.25">
      <c r="A82" t="s">
        <v>318</v>
      </c>
      <c r="B82">
        <f>VLOOKUP(A82,'Lookup tables'!ExternalData_1,2,FALSE)</f>
        <v>3.3</v>
      </c>
      <c r="C82">
        <f>VLOOKUP(A82,'Lookup tables'!ExternalData_2,2,FALSE)</f>
        <v>4193</v>
      </c>
      <c r="D82">
        <f>VLOOKUP(A82,'Lookup tables'!ExternalData_4,2,FALSE)</f>
        <v>71.3</v>
      </c>
      <c r="E82">
        <f>VLOOKUP(A82,'Lookup tables'!ExternalData_5,2,FALSE)</f>
        <v>39</v>
      </c>
      <c r="F82">
        <f>VLOOKUP(A82,'Lookup tables'!ExternalData_6,2,FALSE)</f>
        <v>26.5</v>
      </c>
      <c r="G82">
        <f>VLOOKUP(A82,'Lookup tables'!ExternalData_7,2,FALSE)</f>
        <v>1.22</v>
      </c>
      <c r="H82">
        <f>VLOOKUP(A82,'Lookup tables'!ExternalData_8,2,FALSE)</f>
        <v>0.96</v>
      </c>
      <c r="I82">
        <f>VLOOKUP(A82,'Lookup tables'!ExternalData_9,2,FALSE)</f>
        <v>9.1</v>
      </c>
      <c r="J82">
        <f>VLOOKUP(A82,'Lookup tables'!ExternalData_10,2,FALSE)</f>
        <v>36.9</v>
      </c>
      <c r="K82">
        <f>VLOOKUP(A82,'Lookup tables'!ExternalData_3,2,FALSE)</f>
        <v>171.66</v>
      </c>
      <c r="L82">
        <f>VLOOKUP(A82,'Lookup tables'!ExternalData_3,3,FALSE)</f>
        <v>160.19999999999999</v>
      </c>
    </row>
    <row r="83" spans="1:12" x14ac:dyDescent="0.25">
      <c r="A83" t="s">
        <v>320</v>
      </c>
      <c r="B83">
        <f>VLOOKUP(A83,'Lookup tables'!ExternalData_1,2,FALSE)</f>
        <v>2.7</v>
      </c>
      <c r="C83">
        <f>VLOOKUP(A83,'Lookup tables'!ExternalData_2,2,FALSE)</f>
        <v>8684</v>
      </c>
      <c r="D83">
        <f>VLOOKUP(A83,'Lookup tables'!ExternalData_4,2,FALSE)</f>
        <v>67.599999999999994</v>
      </c>
      <c r="E83">
        <f>VLOOKUP(A83,'Lookup tables'!ExternalData_5,2,FALSE)</f>
        <v>15</v>
      </c>
      <c r="F83">
        <f>VLOOKUP(A83,'Lookup tables'!ExternalData_6,2,FALSE)</f>
        <v>23</v>
      </c>
      <c r="G83">
        <f>VLOOKUP(A83,'Lookup tables'!ExternalData_7,2,FALSE)</f>
        <v>1.89</v>
      </c>
      <c r="H83">
        <f>VLOOKUP(A83,'Lookup tables'!ExternalData_8,2,FALSE)</f>
        <v>0.99</v>
      </c>
      <c r="I83">
        <f>VLOOKUP(A83,'Lookup tables'!ExternalData_9,2,FALSE)</f>
        <v>9.3000000000000007</v>
      </c>
      <c r="J83">
        <f>VLOOKUP(A83,'Lookup tables'!ExternalData_10,2,FALSE)</f>
        <v>36.299999999999997</v>
      </c>
      <c r="K83">
        <f>VLOOKUP(A83,'Lookup tables'!ExternalData_3,2,FALSE)</f>
        <v>162.78</v>
      </c>
      <c r="L83">
        <f>VLOOKUP(A83,'Lookup tables'!ExternalData_3,3,FALSE)</f>
        <v>153.1</v>
      </c>
    </row>
    <row r="84" spans="1:12" x14ac:dyDescent="0.25">
      <c r="A84" t="s">
        <v>324</v>
      </c>
      <c r="B84">
        <f>VLOOKUP(A84,'Lookup tables'!ExternalData_1,2,FALSE)</f>
        <v>1.6</v>
      </c>
      <c r="C84">
        <f>VLOOKUP(A84,'Lookup tables'!ExternalData_2,2,FALSE)</f>
        <v>32987</v>
      </c>
      <c r="D84">
        <f>VLOOKUP(A84,'Lookup tables'!ExternalData_4,2,FALSE)</f>
        <v>75.2</v>
      </c>
      <c r="E84">
        <f>VLOOKUP(A84,'Lookup tables'!ExternalData_5,2,FALSE)</f>
        <v>45.7</v>
      </c>
      <c r="F84">
        <f>VLOOKUP(A84,'Lookup tables'!ExternalData_6,2,FALSE)</f>
        <v>43.6</v>
      </c>
      <c r="G84">
        <f>VLOOKUP(A84,'Lookup tables'!ExternalData_7,2,FALSE)</f>
        <v>-1.6</v>
      </c>
      <c r="H84">
        <f>VLOOKUP(A84,'Lookup tables'!ExternalData_8,2,FALSE)</f>
        <v>0.86</v>
      </c>
      <c r="I84">
        <f>VLOOKUP(A84,'Lookup tables'!ExternalData_9,2,FALSE)</f>
        <v>17.2</v>
      </c>
      <c r="J84">
        <f>VLOOKUP(A84,'Lookup tables'!ExternalData_10,2,FALSE)</f>
        <v>68.3</v>
      </c>
      <c r="K84">
        <f>VLOOKUP(A84,'Lookup tables'!ExternalData_3,2,FALSE)</f>
        <v>181.17</v>
      </c>
      <c r="L84">
        <f>VLOOKUP(A84,'Lookup tables'!ExternalData_3,3,FALSE)</f>
        <v>168.81</v>
      </c>
    </row>
    <row r="85" spans="1:12" x14ac:dyDescent="0.25">
      <c r="A85" t="s">
        <v>145</v>
      </c>
      <c r="B85">
        <f>VLOOKUP(A85,'Lookup tables'!ExternalData_1,2,FALSE)</f>
        <v>2.1</v>
      </c>
      <c r="C85">
        <f>VLOOKUP(A85,'Lookup tables'!ExternalData_2,2,FALSE)</f>
        <v>15599</v>
      </c>
      <c r="D85">
        <f>VLOOKUP(A85,'Lookup tables'!ExternalData_4,2,FALSE)</f>
        <v>78.900000000000006</v>
      </c>
      <c r="E85">
        <f>VLOOKUP(A85,'Lookup tables'!ExternalData_5,2,FALSE)</f>
        <v>63.1</v>
      </c>
      <c r="F85">
        <f>VLOOKUP(A85,'Lookup tables'!ExternalData_6,2,FALSE)</f>
        <v>30.5</v>
      </c>
      <c r="G85">
        <f>VLOOKUP(A85,'Lookup tables'!ExternalData_7,2,FALSE)</f>
        <v>0.96</v>
      </c>
      <c r="H85">
        <f>VLOOKUP(A85,'Lookup tables'!ExternalData_8,2,FALSE)</f>
        <v>1</v>
      </c>
      <c r="I85">
        <f>VLOOKUP(A85,'Lookup tables'!ExternalData_9,2,FALSE)</f>
        <v>3.2</v>
      </c>
      <c r="J85">
        <f>VLOOKUP(A85,'Lookup tables'!ExternalData_10,2,FALSE)</f>
        <v>88.9</v>
      </c>
      <c r="K85">
        <f>VLOOKUP(A85,'Lookup tables'!ExternalData_3,2,FALSE)</f>
        <v>178.96</v>
      </c>
      <c r="L85">
        <f>VLOOKUP(A85,'Lookup tables'!ExternalData_3,3,FALSE)</f>
        <v>163.66999999999999</v>
      </c>
    </row>
    <row r="86" spans="1:12" x14ac:dyDescent="0.25">
      <c r="A86" t="s">
        <v>328</v>
      </c>
      <c r="B86">
        <f>VLOOKUP(A86,'Lookup tables'!ExternalData_1,2,FALSE)</f>
        <v>3.1</v>
      </c>
      <c r="C86">
        <f>VLOOKUP(A86,'Lookup tables'!ExternalData_2,2,FALSE)</f>
        <v>3655</v>
      </c>
      <c r="D86">
        <f>VLOOKUP(A86,'Lookup tables'!ExternalData_4,2,FALSE)</f>
        <v>53.7</v>
      </c>
      <c r="E86">
        <f>VLOOKUP(A86,'Lookup tables'!ExternalData_5,2,FALSE)</f>
        <v>15.4</v>
      </c>
      <c r="F86">
        <f>VLOOKUP(A86,'Lookup tables'!ExternalData_6,2,FALSE)</f>
        <v>24.2</v>
      </c>
      <c r="G86">
        <f>VLOOKUP(A86,'Lookup tables'!ExternalData_7,2,FALSE)</f>
        <v>1.08</v>
      </c>
      <c r="H86">
        <f>VLOOKUP(A86,'Lookup tables'!ExternalData_8,2,FALSE)</f>
        <v>0.98</v>
      </c>
      <c r="I86">
        <f>VLOOKUP(A86,'Lookup tables'!ExternalData_9,2,FALSE)</f>
        <v>28.9</v>
      </c>
      <c r="J86">
        <f>VLOOKUP(A86,'Lookup tables'!ExternalData_10,2,FALSE)</f>
        <v>29</v>
      </c>
      <c r="K86">
        <f>VLOOKUP(A86,'Lookup tables'!ExternalData_3,2,FALSE)</f>
        <v>167.92</v>
      </c>
      <c r="L86">
        <f>VLOOKUP(A86,'Lookup tables'!ExternalData_3,3,FALSE)</f>
        <v>156.72</v>
      </c>
    </row>
    <row r="87" spans="1:12" x14ac:dyDescent="0.25">
      <c r="A87" t="s">
        <v>332</v>
      </c>
      <c r="B87">
        <f>VLOOKUP(A87,'Lookup tables'!ExternalData_1,2,FALSE)</f>
        <v>4.3</v>
      </c>
      <c r="C87">
        <f>VLOOKUP(A87,'Lookup tables'!ExternalData_2,2,FALSE)</f>
        <v>1428</v>
      </c>
      <c r="D87">
        <f>VLOOKUP(A87,'Lookup tables'!ExternalData_4,2,FALSE)</f>
        <v>63.7</v>
      </c>
      <c r="E87">
        <f>VLOOKUP(A87,'Lookup tables'!ExternalData_5,2,FALSE)</f>
        <v>7.9</v>
      </c>
      <c r="F87">
        <f>VLOOKUP(A87,'Lookup tables'!ExternalData_6,2,FALSE)</f>
        <v>17.8</v>
      </c>
      <c r="G87">
        <f>VLOOKUP(A87,'Lookup tables'!ExternalData_7,2,FALSE)</f>
        <v>2.68</v>
      </c>
      <c r="H87">
        <f>VLOOKUP(A87,'Lookup tables'!ExternalData_8,2,FALSE)</f>
        <v>1</v>
      </c>
      <c r="I87">
        <f>VLOOKUP(A87,'Lookup tables'!ExternalData_9,2,FALSE)</f>
        <v>13.4</v>
      </c>
      <c r="J87">
        <f>VLOOKUP(A87,'Lookup tables'!ExternalData_10,2,FALSE)</f>
        <v>52.1</v>
      </c>
      <c r="K87">
        <f>VLOOKUP(A87,'Lookup tables'!ExternalData_3,2,FALSE)</f>
        <v>165.48</v>
      </c>
      <c r="L87">
        <f>VLOOKUP(A87,'Lookup tables'!ExternalData_3,3,FALSE)</f>
        <v>156.54</v>
      </c>
    </row>
    <row r="88" spans="1:12" x14ac:dyDescent="0.25">
      <c r="A88" t="s">
        <v>247</v>
      </c>
      <c r="B88">
        <f>VLOOKUP(A88,'Lookup tables'!ExternalData_1,2,FALSE)</f>
        <v>2.2000000000000002</v>
      </c>
      <c r="C88">
        <f>VLOOKUP(A88,'Lookup tables'!ExternalData_2,2,FALSE)</f>
        <v>9446</v>
      </c>
      <c r="D88">
        <f>VLOOKUP(A88,'Lookup tables'!ExternalData_4,2,FALSE)</f>
        <v>72.7</v>
      </c>
      <c r="E88">
        <f>VLOOKUP(A88,'Lookup tables'!ExternalData_5,2,FALSE)</f>
        <v>28.6</v>
      </c>
      <c r="F88">
        <f>VLOOKUP(A88,'Lookup tables'!ExternalData_6,2,FALSE)</f>
        <v>28.9</v>
      </c>
      <c r="G88">
        <f>VLOOKUP(A88,'Lookup tables'!ExternalData_7,2,FALSE)</f>
        <v>0.84</v>
      </c>
      <c r="H88">
        <f>VLOOKUP(A88,'Lookup tables'!ExternalData_8,2,FALSE)</f>
        <v>1.05</v>
      </c>
      <c r="I88">
        <f>VLOOKUP(A88,'Lookup tables'!ExternalData_9,2,FALSE)</f>
        <v>5.5</v>
      </c>
      <c r="J88">
        <f>VLOOKUP(A88,'Lookup tables'!ExternalData_10,2,FALSE)</f>
        <v>80.7</v>
      </c>
      <c r="K88">
        <f>VLOOKUP(A88,'Lookup tables'!ExternalData_3,2,FALSE)</f>
        <v>176.39</v>
      </c>
      <c r="L88">
        <f>VLOOKUP(A88,'Lookup tables'!ExternalData_3,3,FALSE)</f>
        <v>162.56</v>
      </c>
    </row>
    <row r="89" spans="1:12" x14ac:dyDescent="0.25">
      <c r="A89" t="s">
        <v>336</v>
      </c>
      <c r="B89">
        <f>VLOOKUP(A89,'Lookup tables'!ExternalData_1,2,FALSE)</f>
        <v>1.6</v>
      </c>
      <c r="C89">
        <f>VLOOKUP(A89,'Lookup tables'!ExternalData_2,2,FALSE)</f>
        <v>38751</v>
      </c>
      <c r="D89">
        <f>VLOOKUP(A89,'Lookup tables'!ExternalData_4,2,FALSE)</f>
        <v>75.7</v>
      </c>
      <c r="E89">
        <f>VLOOKUP(A89,'Lookup tables'!ExternalData_5,2,FALSE)</f>
        <v>49.5</v>
      </c>
      <c r="F89">
        <f>VLOOKUP(A89,'Lookup tables'!ExternalData_6,2,FALSE)</f>
        <v>43.7</v>
      </c>
      <c r="G89">
        <f>VLOOKUP(A89,'Lookup tables'!ExternalData_7,2,FALSE)</f>
        <v>-1.48</v>
      </c>
      <c r="H89">
        <f>VLOOKUP(A89,'Lookup tables'!ExternalData_8,2,FALSE)</f>
        <v>0.86</v>
      </c>
      <c r="I89">
        <f>VLOOKUP(A89,'Lookup tables'!ExternalData_9,2,FALSE)</f>
        <v>25.7</v>
      </c>
      <c r="J89">
        <f>VLOOKUP(A89,'Lookup tables'!ExternalData_10,2,FALSE)</f>
        <v>68</v>
      </c>
      <c r="K89">
        <f>VLOOKUP(A89,'Lookup tables'!ExternalData_3,2,FALSE)</f>
        <v>180.72</v>
      </c>
      <c r="L89">
        <f>VLOOKUP(A89,'Lookup tables'!ExternalData_3,3,FALSE)</f>
        <v>167.63</v>
      </c>
    </row>
    <row r="90" spans="1:12" x14ac:dyDescent="0.25">
      <c r="A90" t="s">
        <v>121</v>
      </c>
      <c r="B90">
        <f>VLOOKUP(A90,'Lookup tables'!ExternalData_1,2,FALSE)</f>
        <v>1.4</v>
      </c>
      <c r="C90">
        <f>VLOOKUP(A90,'Lookup tables'!ExternalData_2,2,FALSE)</f>
        <v>112045</v>
      </c>
      <c r="D90">
        <f>VLOOKUP(A90,'Lookup tables'!ExternalData_4,2,FALSE)</f>
        <v>82.1</v>
      </c>
      <c r="E90">
        <f>VLOOKUP(A90,'Lookup tables'!ExternalData_5,2,FALSE)</f>
        <v>141.69999999999999</v>
      </c>
      <c r="F90">
        <f>VLOOKUP(A90,'Lookup tables'!ExternalData_6,2,FALSE)</f>
        <v>39.299999999999997</v>
      </c>
      <c r="G90">
        <f>VLOOKUP(A90,'Lookup tables'!ExternalData_7,2,FALSE)</f>
        <v>2.4900000000000002</v>
      </c>
      <c r="H90">
        <f>VLOOKUP(A90,'Lookup tables'!ExternalData_8,2,FALSE)</f>
        <v>1.02</v>
      </c>
      <c r="I90">
        <f>VLOOKUP(A90,'Lookup tables'!ExternalData_9,2,FALSE)</f>
        <v>10.4</v>
      </c>
      <c r="J90">
        <f>VLOOKUP(A90,'Lookup tables'!ExternalData_10,2,FALSE)</f>
        <v>91.5</v>
      </c>
      <c r="K90">
        <f>VLOOKUP(A90,'Lookup tables'!ExternalData_3,2,FALSE)</f>
        <v>178.46</v>
      </c>
      <c r="L90">
        <f>VLOOKUP(A90,'Lookup tables'!ExternalData_3,3,FALSE)</f>
        <v>165.07</v>
      </c>
    </row>
    <row r="91" spans="1:12" x14ac:dyDescent="0.25">
      <c r="A91" t="s">
        <v>340</v>
      </c>
      <c r="B91">
        <f>VLOOKUP(A91,'Lookup tables'!ExternalData_1,2,FALSE)</f>
        <v>4.0999999999999996</v>
      </c>
      <c r="C91">
        <f>VLOOKUP(A91,'Lookup tables'!ExternalData_2,2,FALSE)</f>
        <v>1776</v>
      </c>
      <c r="D91">
        <f>VLOOKUP(A91,'Lookup tables'!ExternalData_4,2,FALSE)</f>
        <v>66.7</v>
      </c>
      <c r="E91">
        <f>VLOOKUP(A91,'Lookup tables'!ExternalData_5,2,FALSE)</f>
        <v>17.600000000000001</v>
      </c>
      <c r="F91">
        <f>VLOOKUP(A91,'Lookup tables'!ExternalData_6,2,FALSE)</f>
        <v>19.7</v>
      </c>
      <c r="G91">
        <f>VLOOKUP(A91,'Lookup tables'!ExternalData_7,2,FALSE)</f>
        <v>2.8</v>
      </c>
      <c r="H91">
        <f>VLOOKUP(A91,'Lookup tables'!ExternalData_8,2,FALSE)</f>
        <v>1</v>
      </c>
      <c r="I91">
        <f>VLOOKUP(A91,'Lookup tables'!ExternalData_9,2,FALSE)</f>
        <v>6.9</v>
      </c>
      <c r="J91">
        <f>VLOOKUP(A91,'Lookup tables'!ExternalData_10,2,FALSE)</f>
        <v>38.5</v>
      </c>
      <c r="K91">
        <f>VLOOKUP(A91,'Lookup tables'!ExternalData_3,2,FALSE)</f>
        <v>165.16</v>
      </c>
      <c r="L91">
        <f>VLOOKUP(A91,'Lookup tables'!ExternalData_3,3,FALSE)</f>
        <v>153.06</v>
      </c>
    </row>
    <row r="92" spans="1:12" x14ac:dyDescent="0.25">
      <c r="A92" t="s">
        <v>344</v>
      </c>
      <c r="B92">
        <f>VLOOKUP(A92,'Lookup tables'!ExternalData_1,2,FALSE)</f>
        <v>4.2</v>
      </c>
      <c r="C92">
        <f>VLOOKUP(A92,'Lookup tables'!ExternalData_2,2,FALSE)</f>
        <v>1292</v>
      </c>
      <c r="D92">
        <f>VLOOKUP(A92,'Lookup tables'!ExternalData_4,2,FALSE)</f>
        <v>63.8</v>
      </c>
      <c r="E92">
        <f>VLOOKUP(A92,'Lookup tables'!ExternalData_5,2,FALSE)</f>
        <v>5.0999999999999996</v>
      </c>
      <c r="F92">
        <f>VLOOKUP(A92,'Lookup tables'!ExternalData_6,2,FALSE)</f>
        <v>16.5</v>
      </c>
      <c r="G92">
        <f>VLOOKUP(A92,'Lookup tables'!ExternalData_7,2,FALSE)</f>
        <v>2.86</v>
      </c>
      <c r="H92">
        <f>VLOOKUP(A92,'Lookup tables'!ExternalData_8,2,FALSE)</f>
        <v>0.98</v>
      </c>
      <c r="I92">
        <f>VLOOKUP(A92,'Lookup tables'!ExternalData_9,2,FALSE)</f>
        <v>7.8</v>
      </c>
      <c r="J92">
        <f>VLOOKUP(A92,'Lookup tables'!ExternalData_10,2,FALSE)</f>
        <v>17.399999999999999</v>
      </c>
      <c r="K92">
        <f>VLOOKUP(A92,'Lookup tables'!ExternalData_3,2,FALSE)</f>
        <v>165.68</v>
      </c>
      <c r="L92">
        <f>VLOOKUP(A92,'Lookup tables'!ExternalData_3,3,FALSE)</f>
        <v>156.13999999999999</v>
      </c>
    </row>
    <row r="93" spans="1:12" x14ac:dyDescent="0.25">
      <c r="A93" t="s">
        <v>274</v>
      </c>
      <c r="B93">
        <f>VLOOKUP(A93,'Lookup tables'!ExternalData_1,2,FALSE)</f>
        <v>2</v>
      </c>
      <c r="C93">
        <f>VLOOKUP(A93,'Lookup tables'!ExternalData_2,2,FALSE)</f>
        <v>34567</v>
      </c>
      <c r="D93">
        <f>VLOOKUP(A93,'Lookup tables'!ExternalData_4,2,FALSE)</f>
        <v>76.099999999999994</v>
      </c>
      <c r="E93">
        <f>VLOOKUP(A93,'Lookup tables'!ExternalData_5,2,FALSE)</f>
        <v>50.9</v>
      </c>
      <c r="F93">
        <f>VLOOKUP(A93,'Lookup tables'!ExternalData_6,2,FALSE)</f>
        <v>28.5</v>
      </c>
      <c r="G93">
        <f>VLOOKUP(A93,'Lookup tables'!ExternalData_7,2,FALSE)</f>
        <v>1.66</v>
      </c>
      <c r="H93">
        <f>VLOOKUP(A93,'Lookup tables'!ExternalData_8,2,FALSE)</f>
        <v>1.03</v>
      </c>
      <c r="I93">
        <f>VLOOKUP(A93,'Lookup tables'!ExternalData_9,2,FALSE)</f>
        <v>6.2</v>
      </c>
      <c r="J93">
        <f>VLOOKUP(A93,'Lookup tables'!ExternalData_10,2,FALSE)</f>
        <v>77.2</v>
      </c>
      <c r="K93">
        <f>VLOOKUP(A93,'Lookup tables'!ExternalData_3,2,FALSE)</f>
        <v>169.2</v>
      </c>
      <c r="L93">
        <f>VLOOKUP(A93,'Lookup tables'!ExternalData_3,3,FALSE)</f>
        <v>157.06</v>
      </c>
    </row>
    <row r="94" spans="1:12" x14ac:dyDescent="0.25">
      <c r="A94" t="s">
        <v>350</v>
      </c>
      <c r="B94">
        <f>VLOOKUP(A94,'Lookup tables'!ExternalData_1,2,FALSE)</f>
        <v>5.9</v>
      </c>
      <c r="C94">
        <f>VLOOKUP(A94,'Lookup tables'!ExternalData_2,2,FALSE)</f>
        <v>2569</v>
      </c>
      <c r="D94">
        <f>VLOOKUP(A94,'Lookup tables'!ExternalData_4,2,FALSE)</f>
        <v>58.9</v>
      </c>
      <c r="E94">
        <f>VLOOKUP(A94,'Lookup tables'!ExternalData_5,2,FALSE)</f>
        <v>19</v>
      </c>
      <c r="F94">
        <f>VLOOKUP(A94,'Lookup tables'!ExternalData_6,2,FALSE)</f>
        <v>15.8</v>
      </c>
      <c r="G94">
        <f>VLOOKUP(A94,'Lookup tables'!ExternalData_7,2,FALSE)</f>
        <v>2.99</v>
      </c>
      <c r="H94">
        <f>VLOOKUP(A94,'Lookup tables'!ExternalData_8,2,FALSE)</f>
        <v>0.95</v>
      </c>
      <c r="I94">
        <f>VLOOKUP(A94,'Lookup tables'!ExternalData_9,2,FALSE)</f>
        <v>8.9</v>
      </c>
      <c r="J94">
        <f>VLOOKUP(A94,'Lookup tables'!ExternalData_10,2,FALSE)</f>
        <v>43.9</v>
      </c>
      <c r="K94">
        <f>VLOOKUP(A94,'Lookup tables'!ExternalData_3,2,FALSE)</f>
        <v>175.02</v>
      </c>
      <c r="L94">
        <f>VLOOKUP(A94,'Lookup tables'!ExternalData_3,3,FALSE)</f>
        <v>161.99</v>
      </c>
    </row>
    <row r="95" spans="1:12" x14ac:dyDescent="0.25">
      <c r="A95" t="s">
        <v>85</v>
      </c>
      <c r="B95">
        <f>VLOOKUP(A95,'Lookup tables'!ExternalData_1,2,FALSE)</f>
        <v>1.2</v>
      </c>
      <c r="C95">
        <f>VLOOKUP(A95,'Lookup tables'!ExternalData_2,2,FALSE)</f>
        <v>49589</v>
      </c>
      <c r="D95">
        <f>VLOOKUP(A95,'Lookup tables'!ExternalData_4,2,FALSE)</f>
        <v>82.4</v>
      </c>
      <c r="E95">
        <f>VLOOKUP(A95,'Lookup tables'!ExternalData_5,2,FALSE)</f>
        <v>86.9</v>
      </c>
      <c r="F95">
        <f>VLOOKUP(A95,'Lookup tables'!ExternalData_6,2,FALSE)</f>
        <v>41.8</v>
      </c>
      <c r="G95">
        <f>VLOOKUP(A95,'Lookup tables'!ExternalData_7,2,FALSE)</f>
        <v>0.4</v>
      </c>
      <c r="H95">
        <f>VLOOKUP(A95,'Lookup tables'!ExternalData_8,2,FALSE)</f>
        <v>1.01</v>
      </c>
      <c r="I95">
        <f>VLOOKUP(A95,'Lookup tables'!ExternalData_9,2,FALSE)</f>
        <v>6.5</v>
      </c>
      <c r="J95">
        <f>VLOOKUP(A95,'Lookup tables'!ExternalData_10,2,FALSE)</f>
        <v>94.7</v>
      </c>
      <c r="K95">
        <f>VLOOKUP(A95,'Lookup tables'!ExternalData_3,2,FALSE)</f>
        <v>174.38</v>
      </c>
      <c r="L95">
        <f>VLOOKUP(A95,'Lookup tables'!ExternalData_3,3,FALSE)</f>
        <v>162.94999999999999</v>
      </c>
    </row>
    <row r="96" spans="1:12" x14ac:dyDescent="0.25">
      <c r="A96" t="s">
        <v>356</v>
      </c>
      <c r="B96">
        <f>VLOOKUP(A96,'Lookup tables'!ExternalData_1,2,FALSE)</f>
        <v>4.5999999999999996</v>
      </c>
      <c r="C96">
        <f>VLOOKUP(A96,'Lookup tables'!ExternalData_2,2,FALSE)</f>
        <v>5158</v>
      </c>
      <c r="D96">
        <f>VLOOKUP(A96,'Lookup tables'!ExternalData_4,2,FALSE)</f>
        <v>64.7</v>
      </c>
      <c r="E96">
        <f>VLOOKUP(A96,'Lookup tables'!ExternalData_5,2,FALSE)</f>
        <v>29.9</v>
      </c>
      <c r="F96">
        <f>VLOOKUP(A96,'Lookup tables'!ExternalData_6,2,FALSE)</f>
        <v>20.5</v>
      </c>
      <c r="G96">
        <f>VLOOKUP(A96,'Lookup tables'!ExternalData_7,2,FALSE)</f>
        <v>2.4900000000000002</v>
      </c>
      <c r="H96">
        <f>VLOOKUP(A96,'Lookup tables'!ExternalData_8,2,FALSE)</f>
        <v>0.93</v>
      </c>
      <c r="I96">
        <f>VLOOKUP(A96,'Lookup tables'!ExternalData_9,2,FALSE)</f>
        <v>7.5</v>
      </c>
      <c r="J96">
        <f>VLOOKUP(A96,'Lookup tables'!ExternalData_10,2,FALSE)</f>
        <v>55.3</v>
      </c>
      <c r="K96">
        <f>VLOOKUP(A96,'Lookup tables'!ExternalData_3,2,FALSE)</f>
        <v>165.54</v>
      </c>
      <c r="L96">
        <f>VLOOKUP(A96,'Lookup tables'!ExternalData_3,3,FALSE)</f>
        <v>160.06</v>
      </c>
    </row>
    <row r="97" spans="1:12" x14ac:dyDescent="0.25">
      <c r="A97" t="s">
        <v>360</v>
      </c>
      <c r="B97">
        <f>VLOOKUP(A97,'Lookup tables'!ExternalData_1,2,FALSE)</f>
        <v>1.4</v>
      </c>
      <c r="C97">
        <f>VLOOKUP(A97,'Lookup tables'!ExternalData_2,2,FALSE)</f>
        <v>26461</v>
      </c>
      <c r="D97">
        <f>VLOOKUP(A97,'Lookup tables'!ExternalData_4,2,FALSE)</f>
        <v>74.900000000000006</v>
      </c>
      <c r="E97">
        <f>VLOOKUP(A97,'Lookup tables'!ExternalData_5,2,FALSE)</f>
        <v>39.6</v>
      </c>
      <c r="F97">
        <f>VLOOKUP(A97,'Lookup tables'!ExternalData_6,2,FALSE)</f>
        <v>35.299999999999997</v>
      </c>
      <c r="G97">
        <f>VLOOKUP(A97,'Lookup tables'!ExternalData_7,2,FALSE)</f>
        <v>0.42</v>
      </c>
      <c r="H97">
        <f>VLOOKUP(A97,'Lookup tables'!ExternalData_8,2,FALSE)</f>
        <v>0.96</v>
      </c>
      <c r="I97">
        <f>VLOOKUP(A97,'Lookup tables'!ExternalData_9,2,FALSE)</f>
        <v>7.3</v>
      </c>
      <c r="J97">
        <f>VLOOKUP(A97,'Lookup tables'!ExternalData_10,2,FALSE)</f>
        <v>40.799999999999997</v>
      </c>
      <c r="K97">
        <f>VLOOKUP(A97,'Lookup tables'!ExternalData_3,2,FALSE)</f>
        <v>173.01</v>
      </c>
      <c r="L97">
        <f>VLOOKUP(A97,'Lookup tables'!ExternalData_3,3,FALSE)</f>
        <v>158.94</v>
      </c>
    </row>
    <row r="98" spans="1:12" x14ac:dyDescent="0.25">
      <c r="A98" t="s">
        <v>241</v>
      </c>
      <c r="B98">
        <f>VLOOKUP(A98,'Lookup tables'!ExternalData_1,2,FALSE)</f>
        <v>2.1</v>
      </c>
      <c r="C98">
        <f>VLOOKUP(A98,'Lookup tables'!ExternalData_2,2,FALSE)</f>
        <v>21363</v>
      </c>
      <c r="D98">
        <f>VLOOKUP(A98,'Lookup tables'!ExternalData_4,2,FALSE)</f>
        <v>75</v>
      </c>
      <c r="E98">
        <f>VLOOKUP(A98,'Lookup tables'!ExternalData_5,2,FALSE)</f>
        <v>58.6</v>
      </c>
      <c r="F98">
        <f>VLOOKUP(A98,'Lookup tables'!ExternalData_6,2,FALSE)</f>
        <v>28.3</v>
      </c>
      <c r="G98">
        <f>VLOOKUP(A98,'Lookup tables'!ExternalData_7,2,FALSE)</f>
        <v>1.24</v>
      </c>
      <c r="H98">
        <f>VLOOKUP(A98,'Lookup tables'!ExternalData_8,2,FALSE)</f>
        <v>0.96</v>
      </c>
      <c r="I98">
        <f>VLOOKUP(A98,'Lookup tables'!ExternalData_9,2,FALSE)</f>
        <v>5.2</v>
      </c>
      <c r="J98">
        <f>VLOOKUP(A98,'Lookup tables'!ExternalData_10,2,FALSE)</f>
        <v>80.7</v>
      </c>
      <c r="K98">
        <f>VLOOKUP(A98,'Lookup tables'!ExternalData_3,2,FALSE)</f>
        <v>170.29</v>
      </c>
      <c r="L98">
        <f>VLOOKUP(A98,'Lookup tables'!ExternalData_3,3,FALSE)</f>
        <v>157.9</v>
      </c>
    </row>
    <row r="99" spans="1:12" x14ac:dyDescent="0.25">
      <c r="A99" t="s">
        <v>366</v>
      </c>
      <c r="B99">
        <f>VLOOKUP(A99,'Lookup tables'!ExternalData_1,2,FALSE)</f>
        <v>1.3</v>
      </c>
      <c r="C99">
        <f>VLOOKUP(A99,'Lookup tables'!ExternalData_2,2,FALSE)</f>
        <v>8161</v>
      </c>
      <c r="D99">
        <f>VLOOKUP(A99,'Lookup tables'!ExternalData_4,2,FALSE)</f>
        <v>71.8</v>
      </c>
      <c r="E99">
        <f>VLOOKUP(A99,'Lookup tables'!ExternalData_5,2,FALSE)</f>
        <v>22.7</v>
      </c>
      <c r="F99">
        <f>VLOOKUP(A99,'Lookup tables'!ExternalData_6,2,FALSE)</f>
        <v>36.700000000000003</v>
      </c>
      <c r="G99">
        <f>VLOOKUP(A99,'Lookup tables'!ExternalData_7,2,FALSE)</f>
        <v>-0.04</v>
      </c>
      <c r="H99">
        <f>VLOOKUP(A99,'Lookup tables'!ExternalData_8,2,FALSE)</f>
        <v>0.96</v>
      </c>
      <c r="I99">
        <f>VLOOKUP(A99,'Lookup tables'!ExternalData_9,2,FALSE)</f>
        <v>13.4</v>
      </c>
      <c r="J99">
        <f>VLOOKUP(A99,'Lookup tables'!ExternalData_10,2,FALSE)</f>
        <v>42.8</v>
      </c>
      <c r="K99">
        <f>VLOOKUP(A99,'Lookup tables'!ExternalData_3,2,FALSE)</f>
        <v>175.59</v>
      </c>
      <c r="L99">
        <f>VLOOKUP(A99,'Lookup tables'!ExternalData_3,3,FALSE)</f>
        <v>162.96</v>
      </c>
    </row>
    <row r="100" spans="1:12" x14ac:dyDescent="0.25">
      <c r="A100" t="s">
        <v>330</v>
      </c>
      <c r="B100">
        <f>VLOOKUP(A100,'Lookup tables'!ExternalData_1,2,FALSE)</f>
        <v>2.9</v>
      </c>
      <c r="C100">
        <f>VLOOKUP(A100,'Lookup tables'!ExternalData_2,2,FALSE)</f>
        <v>15089</v>
      </c>
      <c r="D100">
        <f>VLOOKUP(A100,'Lookup tables'!ExternalData_4,2,FALSE)</f>
        <v>69.7</v>
      </c>
      <c r="E100">
        <f>VLOOKUP(A100,'Lookup tables'!ExternalData_5,2,FALSE)</f>
        <v>108.8</v>
      </c>
      <c r="F100">
        <f>VLOOKUP(A100,'Lookup tables'!ExternalData_6,2,FALSE)</f>
        <v>28.3</v>
      </c>
      <c r="G100">
        <f>VLOOKUP(A100,'Lookup tables'!ExternalData_7,2,FALSE)</f>
        <v>1.52</v>
      </c>
      <c r="H100">
        <f>VLOOKUP(A100,'Lookup tables'!ExternalData_8,2,FALSE)</f>
        <v>0.95</v>
      </c>
      <c r="I100">
        <f>VLOOKUP(A100,'Lookup tables'!ExternalData_9,2,FALSE)</f>
        <v>13.3</v>
      </c>
      <c r="J100">
        <f>VLOOKUP(A100,'Lookup tables'!ExternalData_10,2,FALSE)</f>
        <v>68.7</v>
      </c>
      <c r="K100">
        <f>VLOOKUP(A100,'Lookup tables'!ExternalData_3,2,FALSE)</f>
        <v>170.67</v>
      </c>
      <c r="L100">
        <f>VLOOKUP(A100,'Lookup tables'!ExternalData_3,3,FALSE)</f>
        <v>159.88999999999999</v>
      </c>
    </row>
    <row r="101" spans="1:12" x14ac:dyDescent="0.25">
      <c r="A101" t="s">
        <v>370</v>
      </c>
      <c r="B101">
        <f>VLOOKUP(A101,'Lookup tables'!ExternalData_1,2,FALSE)</f>
        <v>3.1</v>
      </c>
      <c r="C101">
        <f>VLOOKUP(A101,'Lookup tables'!ExternalData_2,2,FALSE)</f>
        <v>9667</v>
      </c>
      <c r="D101">
        <f>VLOOKUP(A101,'Lookup tables'!ExternalData_4,2,FALSE)</f>
        <v>76.5</v>
      </c>
      <c r="E101">
        <f>VLOOKUP(A101,'Lookup tables'!ExternalData_5,2,FALSE)</f>
        <v>20.6</v>
      </c>
      <c r="F101">
        <f>VLOOKUP(A101,'Lookup tables'!ExternalData_6,2,FALSE)</f>
        <v>29.3</v>
      </c>
      <c r="G101">
        <f>VLOOKUP(A101,'Lookup tables'!ExternalData_7,2,FALSE)</f>
        <v>1.43</v>
      </c>
      <c r="H101">
        <f>VLOOKUP(A101,'Lookup tables'!ExternalData_8,2,FALSE)</f>
        <v>1</v>
      </c>
      <c r="I101">
        <f>VLOOKUP(A101,'Lookup tables'!ExternalData_9,2,FALSE)</f>
        <v>3.1</v>
      </c>
      <c r="J101">
        <f>VLOOKUP(A101,'Lookup tables'!ExternalData_10,2,FALSE)</f>
        <v>63.5</v>
      </c>
      <c r="K101">
        <f>VLOOKUP(A101,'Lookup tables'!ExternalData_3,2,FALSE)</f>
        <v>176.35</v>
      </c>
      <c r="L101">
        <f>VLOOKUP(A101,'Lookup tables'!ExternalData_3,3,FALSE)</f>
        <v>161.18</v>
      </c>
    </row>
    <row r="102" spans="1:12" x14ac:dyDescent="0.25">
      <c r="A102" t="s">
        <v>374</v>
      </c>
      <c r="B102">
        <f>VLOOKUP(A102,'Lookup tables'!ExternalData_1,2,FALSE)</f>
        <v>4.9000000000000004</v>
      </c>
      <c r="C102">
        <f>VLOOKUP(A102,'Lookup tables'!ExternalData_2,2,FALSE)</f>
        <v>1372</v>
      </c>
      <c r="D102">
        <f>VLOOKUP(A102,'Lookup tables'!ExternalData_4,2,FALSE)</f>
        <v>60.2</v>
      </c>
      <c r="E102">
        <f>VLOOKUP(A102,'Lookup tables'!ExternalData_5,2,FALSE)</f>
        <v>5.6</v>
      </c>
      <c r="F102">
        <f>VLOOKUP(A102,'Lookup tables'!ExternalData_6,2,FALSE)</f>
        <v>17.2</v>
      </c>
      <c r="G102">
        <f>VLOOKUP(A102,'Lookup tables'!ExternalData_7,2,FALSE)</f>
        <v>2.5</v>
      </c>
      <c r="H102">
        <f>VLOOKUP(A102,'Lookup tables'!ExternalData_8,2,FALSE)</f>
        <v>0.97</v>
      </c>
      <c r="I102">
        <f>VLOOKUP(A102,'Lookup tables'!ExternalData_9,2,FALSE)</f>
        <v>8.4</v>
      </c>
      <c r="J102">
        <f>VLOOKUP(A102,'Lookup tables'!ExternalData_10,2,FALSE)</f>
        <v>37.1</v>
      </c>
      <c r="K102">
        <f>VLOOKUP(A102,'Lookup tables'!ExternalData_3,2,FALSE)</f>
        <v>164.3</v>
      </c>
      <c r="L102">
        <f>VLOOKUP(A102,'Lookup tables'!ExternalData_3,3,FALSE)</f>
        <v>155.41999999999999</v>
      </c>
    </row>
    <row r="103" spans="1:12" x14ac:dyDescent="0.25">
      <c r="A103" t="s">
        <v>378</v>
      </c>
      <c r="B103">
        <f>VLOOKUP(A103,'Lookup tables'!ExternalData_1,2,FALSE)</f>
        <v>3.4</v>
      </c>
      <c r="C103">
        <f>VLOOKUP(A103,'Lookup tables'!ExternalData_2,2,FALSE)</f>
        <v>11451</v>
      </c>
      <c r="D103">
        <f>VLOOKUP(A103,'Lookup tables'!ExternalData_4,2,FALSE)</f>
        <v>63.4</v>
      </c>
      <c r="E103">
        <f>VLOOKUP(A103,'Lookup tables'!ExternalData_5,2,FALSE)</f>
        <v>34</v>
      </c>
      <c r="F103">
        <f>VLOOKUP(A103,'Lookup tables'!ExternalData_6,2,FALSE)</f>
        <v>21.2</v>
      </c>
      <c r="G103">
        <f>VLOOKUP(A103,'Lookup tables'!ExternalData_7,2,FALSE)</f>
        <v>1.87</v>
      </c>
      <c r="H103">
        <f>VLOOKUP(A103,'Lookup tables'!ExternalData_8,2,FALSE)</f>
        <v>0.96</v>
      </c>
      <c r="I103">
        <f>VLOOKUP(A103,'Lookup tables'!ExternalData_9,2,FALSE)</f>
        <v>11.5</v>
      </c>
      <c r="J103">
        <f>VLOOKUP(A103,'Lookup tables'!ExternalData_10,2,FALSE)</f>
        <v>52</v>
      </c>
      <c r="K103">
        <f>VLOOKUP(A103,'Lookup tables'!ExternalData_3,2,FALSE)</f>
        <v>169.75</v>
      </c>
      <c r="L103">
        <f>VLOOKUP(A103,'Lookup tables'!ExternalData_3,3,FALSE)</f>
        <v>160.26</v>
      </c>
    </row>
    <row r="104" spans="1:12" x14ac:dyDescent="0.25">
      <c r="A104" t="s">
        <v>382</v>
      </c>
      <c r="B104">
        <f>VLOOKUP(A104,'Lookup tables'!ExternalData_1,2,FALSE)</f>
        <v>1.9</v>
      </c>
      <c r="C104">
        <f>VLOOKUP(A104,'Lookup tables'!ExternalData_2,2,FALSE)</f>
        <v>3550</v>
      </c>
      <c r="D104">
        <f>VLOOKUP(A104,'Lookup tables'!ExternalData_4,2,FALSE)</f>
        <v>70.5</v>
      </c>
      <c r="E104">
        <f>VLOOKUP(A104,'Lookup tables'!ExternalData_5,2,FALSE)</f>
        <v>10</v>
      </c>
      <c r="F104">
        <f>VLOOKUP(A104,'Lookup tables'!ExternalData_6,2,FALSE)</f>
        <v>24.1</v>
      </c>
      <c r="G104">
        <f>VLOOKUP(A104,'Lookup tables'!ExternalData_7,2,FALSE)</f>
        <v>1.1599999999999999</v>
      </c>
      <c r="H104">
        <f>VLOOKUP(A104,'Lookup tables'!ExternalData_8,2,FALSE)</f>
        <v>0.96</v>
      </c>
      <c r="I104">
        <f>VLOOKUP(A104,'Lookup tables'!ExternalData_9,2,FALSE)</f>
        <v>9.6</v>
      </c>
      <c r="J104">
        <f>VLOOKUP(A104,'Lookup tables'!ExternalData_10,2,FALSE)</f>
        <v>20.6</v>
      </c>
      <c r="K104">
        <f>VLOOKUP(A104,'Lookup tables'!ExternalData_3,2,FALSE)</f>
        <v>164.36</v>
      </c>
      <c r="L104">
        <f>VLOOKUP(A104,'Lookup tables'!ExternalData_3,3,FALSE)</f>
        <v>152.38999999999999</v>
      </c>
    </row>
    <row r="105" spans="1:12" x14ac:dyDescent="0.25">
      <c r="A105" t="s">
        <v>105</v>
      </c>
      <c r="B105">
        <f>VLOOKUP(A105,'Lookup tables'!ExternalData_1,2,FALSE)</f>
        <v>1.6</v>
      </c>
      <c r="C105">
        <f>VLOOKUP(A105,'Lookup tables'!ExternalData_2,2,FALSE)</f>
        <v>60299</v>
      </c>
      <c r="D105">
        <f>VLOOKUP(A105,'Lookup tables'!ExternalData_4,2,FALSE)</f>
        <v>82.1</v>
      </c>
      <c r="E105">
        <f>VLOOKUP(A105,'Lookup tables'!ExternalData_5,2,FALSE)</f>
        <v>89.3</v>
      </c>
      <c r="F105">
        <f>VLOOKUP(A105,'Lookup tables'!ExternalData_6,2,FALSE)</f>
        <v>42.6</v>
      </c>
      <c r="G105">
        <f>VLOOKUP(A105,'Lookup tables'!ExternalData_7,2,FALSE)</f>
        <v>0.45</v>
      </c>
      <c r="H105">
        <f>VLOOKUP(A105,'Lookup tables'!ExternalData_8,2,FALSE)</f>
        <v>0.98</v>
      </c>
      <c r="I105">
        <f>VLOOKUP(A105,'Lookup tables'!ExternalData_9,2,FALSE)</f>
        <v>9.6</v>
      </c>
      <c r="J105">
        <f>VLOOKUP(A105,'Lookup tables'!ExternalData_10,2,FALSE)</f>
        <v>92.2</v>
      </c>
      <c r="K105">
        <f>VLOOKUP(A105,'Lookup tables'!ExternalData_3,2,FALSE)</f>
        <v>183.78</v>
      </c>
      <c r="L105">
        <f>VLOOKUP(A105,'Lookup tables'!ExternalData_3,3,FALSE)</f>
        <v>170.36</v>
      </c>
    </row>
    <row r="106" spans="1:12" x14ac:dyDescent="0.25">
      <c r="A106" t="s">
        <v>180</v>
      </c>
      <c r="B106">
        <f>VLOOKUP(A106,'Lookup tables'!ExternalData_1,2,FALSE)</f>
        <v>1.7</v>
      </c>
      <c r="C106">
        <f>VLOOKUP(A106,'Lookup tables'!ExternalData_2,2,FALSE)</f>
        <v>42045</v>
      </c>
      <c r="D106">
        <f>VLOOKUP(A106,'Lookup tables'!ExternalData_4,2,FALSE)</f>
        <v>82.1</v>
      </c>
      <c r="E106">
        <f>VLOOKUP(A106,'Lookup tables'!ExternalData_5,2,FALSE)</f>
        <v>142.1</v>
      </c>
      <c r="F106">
        <f>VLOOKUP(A106,'Lookup tables'!ExternalData_6,2,FALSE)</f>
        <v>37.9</v>
      </c>
      <c r="G106">
        <f>VLOOKUP(A106,'Lookup tables'!ExternalData_7,2,FALSE)</f>
        <v>0.63</v>
      </c>
      <c r="H106">
        <f>VLOOKUP(A106,'Lookup tables'!ExternalData_8,2,FALSE)</f>
        <v>1</v>
      </c>
      <c r="I106">
        <f>VLOOKUP(A106,'Lookup tables'!ExternalData_9,2,FALSE)</f>
        <v>11.6</v>
      </c>
      <c r="J106">
        <f>VLOOKUP(A106,'Lookup tables'!ExternalData_10,2,FALSE)</f>
        <v>86.7</v>
      </c>
      <c r="K106">
        <f>VLOOKUP(A106,'Lookup tables'!ExternalData_3,2,FALSE)</f>
        <v>177.72</v>
      </c>
      <c r="L106">
        <f>VLOOKUP(A106,'Lookup tables'!ExternalData_3,3,FALSE)</f>
        <v>164.66</v>
      </c>
    </row>
    <row r="107" spans="1:12" x14ac:dyDescent="0.25">
      <c r="A107" t="s">
        <v>386</v>
      </c>
      <c r="B107">
        <f>VLOOKUP(A107,'Lookup tables'!ExternalData_1,2,FALSE)</f>
        <v>2.4</v>
      </c>
      <c r="C107">
        <f>VLOOKUP(A107,'Lookup tables'!ExternalData_2,2,FALSE)</f>
        <v>5297</v>
      </c>
      <c r="D107">
        <f>VLOOKUP(A107,'Lookup tables'!ExternalData_4,2,FALSE)</f>
        <v>74.3</v>
      </c>
      <c r="E107">
        <f>VLOOKUP(A107,'Lookup tables'!ExternalData_5,2,FALSE)</f>
        <v>14.9</v>
      </c>
      <c r="F107">
        <f>VLOOKUP(A107,'Lookup tables'!ExternalData_6,2,FALSE)</f>
        <v>25.7</v>
      </c>
      <c r="G107">
        <f>VLOOKUP(A107,'Lookup tables'!ExternalData_7,2,FALSE)</f>
        <v>1.46</v>
      </c>
      <c r="H107">
        <f>VLOOKUP(A107,'Lookup tables'!ExternalData_8,2,FALSE)</f>
        <v>0.95</v>
      </c>
      <c r="I107">
        <f>VLOOKUP(A107,'Lookup tables'!ExternalData_9,2,FALSE)</f>
        <v>11.9</v>
      </c>
      <c r="J107">
        <f>VLOOKUP(A107,'Lookup tables'!ExternalData_10,2,FALSE)</f>
        <v>59</v>
      </c>
      <c r="K107">
        <f>VLOOKUP(A107,'Lookup tables'!ExternalData_3,2,FALSE)</f>
        <v>169.91</v>
      </c>
      <c r="L107">
        <f>VLOOKUP(A107,'Lookup tables'!ExternalData_3,3,FALSE)</f>
        <v>155.62</v>
      </c>
    </row>
    <row r="108" spans="1:12" x14ac:dyDescent="0.25">
      <c r="A108" t="s">
        <v>388</v>
      </c>
      <c r="B108">
        <f>VLOOKUP(A108,'Lookup tables'!ExternalData_1,2,FALSE)</f>
        <v>5.3</v>
      </c>
      <c r="C108">
        <f>VLOOKUP(A108,'Lookup tables'!ExternalData_2,2,FALSE)</f>
        <v>1152</v>
      </c>
      <c r="D108">
        <f>VLOOKUP(A108,'Lookup tables'!ExternalData_4,2,FALSE)</f>
        <v>62</v>
      </c>
      <c r="E108">
        <f>VLOOKUP(A108,'Lookup tables'!ExternalData_5,2,FALSE)</f>
        <v>11.2</v>
      </c>
      <c r="F108">
        <f>VLOOKUP(A108,'Lookup tables'!ExternalData_6,2,FALSE)</f>
        <v>15.4</v>
      </c>
      <c r="G108">
        <f>VLOOKUP(A108,'Lookup tables'!ExternalData_7,2,FALSE)</f>
        <v>3.84</v>
      </c>
      <c r="H108">
        <f>VLOOKUP(A108,'Lookup tables'!ExternalData_8,2,FALSE)</f>
        <v>0.98</v>
      </c>
      <c r="I108">
        <f>VLOOKUP(A108,'Lookup tables'!ExternalData_9,2,FALSE)</f>
        <v>9</v>
      </c>
      <c r="J108">
        <f>VLOOKUP(A108,'Lookup tables'!ExternalData_10,2,FALSE)</f>
        <v>16.600000000000001</v>
      </c>
      <c r="K108">
        <f>VLOOKUP(A108,'Lookup tables'!ExternalData_3,2,FALSE)</f>
        <v>170.26</v>
      </c>
      <c r="L108">
        <f>VLOOKUP(A108,'Lookup tables'!ExternalData_3,3,FALSE)</f>
        <v>159.81</v>
      </c>
    </row>
    <row r="109" spans="1:12" x14ac:dyDescent="0.25">
      <c r="A109" t="s">
        <v>390</v>
      </c>
      <c r="B109">
        <f>VLOOKUP(A109,'Lookup tables'!ExternalData_1,2,FALSE)</f>
        <v>5.4</v>
      </c>
      <c r="C109">
        <f>VLOOKUP(A109,'Lookup tables'!ExternalData_2,2,FALSE)</f>
        <v>6172</v>
      </c>
      <c r="D109">
        <f>VLOOKUP(A109,'Lookup tables'!ExternalData_4,2,FALSE)</f>
        <v>54.3</v>
      </c>
      <c r="E109">
        <f>VLOOKUP(A109,'Lookup tables'!ExternalData_5,2,FALSE)</f>
        <v>8.6</v>
      </c>
      <c r="F109">
        <f>VLOOKUP(A109,'Lookup tables'!ExternalData_6,2,FALSE)</f>
        <v>18.399999999999999</v>
      </c>
      <c r="G109">
        <f>VLOOKUP(A109,'Lookup tables'!ExternalData_7,2,FALSE)</f>
        <v>2.79</v>
      </c>
      <c r="H109">
        <f>VLOOKUP(A109,'Lookup tables'!ExternalData_8,2,FALSE)</f>
        <v>1.02</v>
      </c>
      <c r="I109">
        <f>VLOOKUP(A109,'Lookup tables'!ExternalData_9,2,FALSE)</f>
        <v>17.3</v>
      </c>
      <c r="J109">
        <f>VLOOKUP(A109,'Lookup tables'!ExternalData_10,2,FALSE)</f>
        <v>52</v>
      </c>
      <c r="K109">
        <f>VLOOKUP(A109,'Lookup tables'!ExternalData_3,2,FALSE)</f>
        <v>171.55</v>
      </c>
      <c r="L109">
        <f>VLOOKUP(A109,'Lookup tables'!ExternalData_3,3,FALSE)</f>
        <v>158.13999999999999</v>
      </c>
    </row>
    <row r="110" spans="1:12" x14ac:dyDescent="0.25">
      <c r="A110" t="s">
        <v>392</v>
      </c>
      <c r="B110">
        <f>VLOOKUP(A110,'Lookup tables'!ExternalData_1,2,FALSE)</f>
        <v>1.5</v>
      </c>
      <c r="C110">
        <f>VLOOKUP(A110,'Lookup tables'!ExternalData_2,2,FALSE)</f>
        <v>17378</v>
      </c>
      <c r="D110">
        <f>VLOOKUP(A110,'Lookup tables'!ExternalData_4,2,FALSE)</f>
        <v>75.7</v>
      </c>
      <c r="E110">
        <f>VLOOKUP(A110,'Lookup tables'!ExternalData_5,2,FALSE)</f>
        <v>35.4</v>
      </c>
      <c r="F110">
        <f>VLOOKUP(A110,'Lookup tables'!ExternalData_6,2,FALSE)</f>
        <v>37.9</v>
      </c>
      <c r="G110">
        <f>VLOOKUP(A110,'Lookup tables'!ExternalData_7,2,FALSE)</f>
        <v>0.08</v>
      </c>
      <c r="H110">
        <f>VLOOKUP(A110,'Lookup tables'!ExternalData_8,2,FALSE)</f>
        <v>0.99</v>
      </c>
      <c r="I110">
        <f>VLOOKUP(A110,'Lookup tables'!ExternalData_9,2,FALSE)</f>
        <v>6.2</v>
      </c>
      <c r="J110">
        <f>VLOOKUP(A110,'Lookup tables'!ExternalData_10,2,FALSE)</f>
        <v>58.5</v>
      </c>
      <c r="K110">
        <f>VLOOKUP(A110,'Lookup tables'!ExternalData_3,2,FALSE)</f>
        <v>176.43</v>
      </c>
      <c r="L110">
        <f>VLOOKUP(A110,'Lookup tables'!ExternalData_3,3,FALSE)</f>
        <v>160.88</v>
      </c>
    </row>
    <row r="111" spans="1:12" x14ac:dyDescent="0.25">
      <c r="A111" t="s">
        <v>209</v>
      </c>
      <c r="B111">
        <f>VLOOKUP(A111,'Lookup tables'!ExternalData_1,2,FALSE)</f>
        <v>1.6</v>
      </c>
      <c r="C111">
        <f>VLOOKUP(A111,'Lookup tables'!ExternalData_2,2,FALSE)</f>
        <v>79638</v>
      </c>
      <c r="D111">
        <f>VLOOKUP(A111,'Lookup tables'!ExternalData_4,2,FALSE)</f>
        <v>82.5</v>
      </c>
      <c r="E111">
        <f>VLOOKUP(A111,'Lookup tables'!ExternalData_5,2,FALSE)</f>
        <v>61.7</v>
      </c>
      <c r="F111">
        <f>VLOOKUP(A111,'Lookup tables'!ExternalData_6,2,FALSE)</f>
        <v>39.200000000000003</v>
      </c>
      <c r="G111">
        <f>VLOOKUP(A111,'Lookup tables'!ExternalData_7,2,FALSE)</f>
        <v>1.32</v>
      </c>
      <c r="H111">
        <f>VLOOKUP(A111,'Lookup tables'!ExternalData_8,2,FALSE)</f>
        <v>1.02</v>
      </c>
      <c r="I111">
        <f>VLOOKUP(A111,'Lookup tables'!ExternalData_9,2,FALSE)</f>
        <v>10.1</v>
      </c>
      <c r="J111">
        <f>VLOOKUP(A111,'Lookup tables'!ExternalData_10,2,FALSE)</f>
        <v>83</v>
      </c>
      <c r="K111">
        <f>VLOOKUP(A111,'Lookup tables'!ExternalData_3,2,FALSE)</f>
        <v>180.48</v>
      </c>
      <c r="L111">
        <f>VLOOKUP(A111,'Lookup tables'!ExternalData_3,3,FALSE)</f>
        <v>166.45</v>
      </c>
    </row>
    <row r="112" spans="1:12" x14ac:dyDescent="0.25">
      <c r="A112" t="s">
        <v>184</v>
      </c>
      <c r="B112">
        <f>VLOOKUP(A112,'Lookup tables'!ExternalData_1,2,FALSE)</f>
        <v>2.9</v>
      </c>
      <c r="C112">
        <f>VLOOKUP(A112,'Lookup tables'!ExternalData_2,2,FALSE)</f>
        <v>48593</v>
      </c>
      <c r="D112">
        <f>VLOOKUP(A112,'Lookup tables'!ExternalData_4,2,FALSE)</f>
        <v>77.599999999999994</v>
      </c>
      <c r="E112">
        <f>VLOOKUP(A112,'Lookup tables'!ExternalData_5,2,FALSE)</f>
        <v>49.8</v>
      </c>
      <c r="F112">
        <f>VLOOKUP(A112,'Lookup tables'!ExternalData_6,2,FALSE)</f>
        <v>25.6</v>
      </c>
      <c r="G112">
        <f>VLOOKUP(A112,'Lookup tables'!ExternalData_7,2,FALSE)</f>
        <v>9.1300000000000008</v>
      </c>
      <c r="H112">
        <f>VLOOKUP(A112,'Lookup tables'!ExternalData_8,2,FALSE)</f>
        <v>1.18</v>
      </c>
      <c r="I112">
        <f>VLOOKUP(A112,'Lookup tables'!ExternalData_9,2,FALSE)</f>
        <v>3.5</v>
      </c>
      <c r="J112">
        <f>VLOOKUP(A112,'Lookup tables'!ExternalData_10,2,FALSE)</f>
        <v>86.3</v>
      </c>
      <c r="K112">
        <f>VLOOKUP(A112,'Lookup tables'!ExternalData_3,2,FALSE)</f>
        <v>171.7</v>
      </c>
      <c r="L112">
        <f>VLOOKUP(A112,'Lookup tables'!ExternalData_3,3,FALSE)</f>
        <v>158.44</v>
      </c>
    </row>
    <row r="113" spans="1:12" x14ac:dyDescent="0.25">
      <c r="A113" t="s">
        <v>394</v>
      </c>
      <c r="B113">
        <f>VLOOKUP(A113,'Lookup tables'!ExternalData_1,2,FALSE)</f>
        <v>3.5</v>
      </c>
      <c r="C113">
        <f>VLOOKUP(A113,'Lookup tables'!ExternalData_2,2,FALSE)</f>
        <v>6016</v>
      </c>
      <c r="D113">
        <f>VLOOKUP(A113,'Lookup tables'!ExternalData_4,2,FALSE)</f>
        <v>67.099999999999994</v>
      </c>
      <c r="E113">
        <f>VLOOKUP(A113,'Lookup tables'!ExternalData_5,2,FALSE)</f>
        <v>12.3</v>
      </c>
      <c r="F113">
        <f>VLOOKUP(A113,'Lookup tables'!ExternalData_6,2,FALSE)</f>
        <v>23.8</v>
      </c>
      <c r="G113">
        <f>VLOOKUP(A113,'Lookup tables'!ExternalData_7,2,FALSE)</f>
        <v>2.69</v>
      </c>
      <c r="H113">
        <f>VLOOKUP(A113,'Lookup tables'!ExternalData_8,2,FALSE)</f>
        <v>1.04</v>
      </c>
      <c r="I113">
        <f>VLOOKUP(A113,'Lookup tables'!ExternalData_9,2,FALSE)</f>
        <v>3.1</v>
      </c>
      <c r="J113">
        <f>VLOOKUP(A113,'Lookup tables'!ExternalData_10,2,FALSE)</f>
        <v>37.200000000000003</v>
      </c>
      <c r="K113">
        <f>VLOOKUP(A113,'Lookup tables'!ExternalData_3,2,FALSE)</f>
        <v>167.33</v>
      </c>
      <c r="L113">
        <f>VLOOKUP(A113,'Lookup tables'!ExternalData_3,3,FALSE)</f>
        <v>154.77000000000001</v>
      </c>
    </row>
    <row r="114" spans="1:12" x14ac:dyDescent="0.25">
      <c r="A114" t="s">
        <v>334</v>
      </c>
      <c r="B114">
        <f>VLOOKUP(A114,'Lookup tables'!ExternalData_1,2,FALSE)</f>
        <v>2.5</v>
      </c>
      <c r="C114">
        <f>VLOOKUP(A114,'Lookup tables'!ExternalData_2,2,FALSE)</f>
        <v>28456</v>
      </c>
      <c r="D114">
        <f>VLOOKUP(A114,'Lookup tables'!ExternalData_4,2,FALSE)</f>
        <v>78.3</v>
      </c>
      <c r="E114">
        <f>VLOOKUP(A114,'Lookup tables'!ExternalData_5,2,FALSE)</f>
        <v>54.5</v>
      </c>
      <c r="F114">
        <f>VLOOKUP(A114,'Lookup tables'!ExternalData_6,2,FALSE)</f>
        <v>29.2</v>
      </c>
      <c r="G114">
        <f>VLOOKUP(A114,'Lookup tables'!ExternalData_7,2,FALSE)</f>
        <v>1.64</v>
      </c>
      <c r="H114">
        <f>VLOOKUP(A114,'Lookup tables'!ExternalData_8,2,FALSE)</f>
        <v>1.01</v>
      </c>
      <c r="I114">
        <f>VLOOKUP(A114,'Lookup tables'!ExternalData_9,2,FALSE)</f>
        <v>4.4000000000000004</v>
      </c>
      <c r="J114">
        <f>VLOOKUP(A114,'Lookup tables'!ExternalData_10,2,FALSE)</f>
        <v>68.400000000000006</v>
      </c>
      <c r="K114">
        <f>VLOOKUP(A114,'Lookup tables'!ExternalData_3,2,FALSE)</f>
        <v>170.19</v>
      </c>
      <c r="L114">
        <f>VLOOKUP(A114,'Lookup tables'!ExternalData_3,3,FALSE)</f>
        <v>158.19</v>
      </c>
    </row>
    <row r="115" spans="1:12" x14ac:dyDescent="0.25">
      <c r="A115" t="s">
        <v>398</v>
      </c>
      <c r="B115">
        <f>VLOOKUP(A115,'Lookup tables'!ExternalData_1,2,FALSE)</f>
        <v>3.6</v>
      </c>
      <c r="C115">
        <f>VLOOKUP(A115,'Lookup tables'!ExternalData_2,2,FALSE)</f>
        <v>4081</v>
      </c>
      <c r="D115">
        <f>VLOOKUP(A115,'Lookup tables'!ExternalData_4,2,FALSE)</f>
        <v>64.3</v>
      </c>
      <c r="E115">
        <f>VLOOKUP(A115,'Lookup tables'!ExternalData_5,2,FALSE)</f>
        <v>73</v>
      </c>
      <c r="F115">
        <f>VLOOKUP(A115,'Lookup tables'!ExternalData_6,2,FALSE)</f>
        <v>23.1</v>
      </c>
      <c r="G115">
        <f>VLOOKUP(A115,'Lookup tables'!ExternalData_7,2,FALSE)</f>
        <v>2.17</v>
      </c>
      <c r="H115">
        <f>VLOOKUP(A115,'Lookup tables'!ExternalData_8,2,FALSE)</f>
        <v>1.04</v>
      </c>
      <c r="I115">
        <f>VLOOKUP(A115,'Lookup tables'!ExternalData_9,2,FALSE)</f>
        <v>7</v>
      </c>
      <c r="J115">
        <f>VLOOKUP(A115,'Lookup tables'!ExternalData_10,2,FALSE)</f>
        <v>13.3</v>
      </c>
      <c r="K115">
        <f>VLOOKUP(A115,'Lookup tables'!ExternalData_3,2,FALSE)</f>
        <v>163.1</v>
      </c>
      <c r="L115">
        <f>VLOOKUP(A115,'Lookup tables'!ExternalData_3,3,FALSE)</f>
        <v>156.88999999999999</v>
      </c>
    </row>
    <row r="116" spans="1:12" x14ac:dyDescent="0.25">
      <c r="A116" t="s">
        <v>380</v>
      </c>
      <c r="B116">
        <f>VLOOKUP(A116,'Lookup tables'!ExternalData_1,2,FALSE)</f>
        <v>2.4</v>
      </c>
      <c r="C116">
        <f>VLOOKUP(A116,'Lookup tables'!ExternalData_2,2,FALSE)</f>
        <v>13213</v>
      </c>
      <c r="D116">
        <f>VLOOKUP(A116,'Lookup tables'!ExternalData_4,2,FALSE)</f>
        <v>74.099999999999994</v>
      </c>
      <c r="E116">
        <f>VLOOKUP(A116,'Lookup tables'!ExternalData_5,2,FALSE)</f>
        <v>70.3</v>
      </c>
      <c r="F116">
        <f>VLOOKUP(A116,'Lookup tables'!ExternalData_6,2,FALSE)</f>
        <v>28.2</v>
      </c>
      <c r="G116">
        <f>VLOOKUP(A116,'Lookup tables'!ExternalData_7,2,FALSE)</f>
        <v>1.72</v>
      </c>
      <c r="H116">
        <f>VLOOKUP(A116,'Lookup tables'!ExternalData_8,2,FALSE)</f>
        <v>1</v>
      </c>
      <c r="I116">
        <f>VLOOKUP(A116,'Lookup tables'!ExternalData_9,2,FALSE)</f>
        <v>9.3000000000000007</v>
      </c>
      <c r="J116">
        <f>VLOOKUP(A116,'Lookup tables'!ExternalData_10,2,FALSE)</f>
        <v>62.2</v>
      </c>
      <c r="K116">
        <f>VLOOKUP(A116,'Lookup tables'!ExternalData_3,2,FALSE)</f>
        <v>173.81</v>
      </c>
      <c r="L116">
        <f>VLOOKUP(A116,'Lookup tables'!ExternalData_3,3,FALSE)</f>
        <v>159.76</v>
      </c>
    </row>
    <row r="117" spans="1:12" x14ac:dyDescent="0.25">
      <c r="A117" t="s">
        <v>258</v>
      </c>
      <c r="B117">
        <f>VLOOKUP(A117,'Lookup tables'!ExternalData_1,2,FALSE)</f>
        <v>2.2999999999999998</v>
      </c>
      <c r="C117">
        <f>VLOOKUP(A117,'Lookup tables'!ExternalData_2,2,FALSE)</f>
        <v>15399</v>
      </c>
      <c r="D117">
        <f>VLOOKUP(A117,'Lookup tables'!ExternalData_4,2,FALSE)</f>
        <v>76.5</v>
      </c>
      <c r="E117">
        <f>VLOOKUP(A117,'Lookup tables'!ExternalData_5,2,FALSE)</f>
        <v>34.5</v>
      </c>
      <c r="F117">
        <f>VLOOKUP(A117,'Lookup tables'!ExternalData_6,2,FALSE)</f>
        <v>28</v>
      </c>
      <c r="G117">
        <f>VLOOKUP(A117,'Lookup tables'!ExternalData_7,2,FALSE)</f>
        <v>1.25</v>
      </c>
      <c r="H117">
        <f>VLOOKUP(A117,'Lookup tables'!ExternalData_8,2,FALSE)</f>
        <v>0.96</v>
      </c>
      <c r="I117">
        <f>VLOOKUP(A117,'Lookup tables'!ExternalData_9,2,FALSE)</f>
        <v>5.0999999999999996</v>
      </c>
      <c r="J117">
        <f>VLOOKUP(A117,'Lookup tables'!ExternalData_10,2,FALSE)</f>
        <v>78.3</v>
      </c>
      <c r="K117">
        <f>VLOOKUP(A117,'Lookup tables'!ExternalData_3,2,FALSE)</f>
        <v>166.75</v>
      </c>
      <c r="L117">
        <f>VLOOKUP(A117,'Lookup tables'!ExternalData_3,3,FALSE)</f>
        <v>154.38999999999999</v>
      </c>
    </row>
    <row r="118" spans="1:12" x14ac:dyDescent="0.25">
      <c r="A118" t="s">
        <v>400</v>
      </c>
      <c r="B118">
        <f>VLOOKUP(A118,'Lookup tables'!ExternalData_1,2,FALSE)</f>
        <v>2.6</v>
      </c>
      <c r="C118">
        <f>VLOOKUP(A118,'Lookup tables'!ExternalData_2,2,FALSE)</f>
        <v>10094</v>
      </c>
      <c r="D118">
        <f>VLOOKUP(A118,'Lookup tables'!ExternalData_4,2,FALSE)</f>
        <v>71.099999999999994</v>
      </c>
      <c r="E118">
        <f>VLOOKUP(A118,'Lookup tables'!ExternalData_5,2,FALSE)</f>
        <v>31.1</v>
      </c>
      <c r="F118">
        <f>VLOOKUP(A118,'Lookup tables'!ExternalData_6,2,FALSE)</f>
        <v>23.5</v>
      </c>
      <c r="G118">
        <f>VLOOKUP(A118,'Lookup tables'!ExternalData_7,2,FALSE)</f>
        <v>1.72</v>
      </c>
      <c r="H118">
        <f>VLOOKUP(A118,'Lookup tables'!ExternalData_8,2,FALSE)</f>
        <v>1.01</v>
      </c>
      <c r="I118">
        <f>VLOOKUP(A118,'Lookup tables'!ExternalData_9,2,FALSE)</f>
        <v>3.7</v>
      </c>
      <c r="J118">
        <f>VLOOKUP(A118,'Lookup tables'!ExternalData_10,2,FALSE)</f>
        <v>47.4</v>
      </c>
      <c r="K118">
        <f>VLOOKUP(A118,'Lookup tables'!ExternalData_3,2,FALSE)</f>
        <v>165.23</v>
      </c>
      <c r="L118">
        <f>VLOOKUP(A118,'Lookup tables'!ExternalData_3,3,FALSE)</f>
        <v>154.13999999999999</v>
      </c>
    </row>
    <row r="119" spans="1:12" x14ac:dyDescent="0.25">
      <c r="A119" t="s">
        <v>384</v>
      </c>
      <c r="B119">
        <f>VLOOKUP(A119,'Lookup tables'!ExternalData_1,2,FALSE)</f>
        <v>1.5</v>
      </c>
      <c r="C119">
        <f>VLOOKUP(A119,'Lookup tables'!ExternalData_2,2,FALSE)</f>
        <v>35651</v>
      </c>
      <c r="D119">
        <f>VLOOKUP(A119,'Lookup tables'!ExternalData_4,2,FALSE)</f>
        <v>78.5</v>
      </c>
      <c r="E119">
        <f>VLOOKUP(A119,'Lookup tables'!ExternalData_5,2,FALSE)</f>
        <v>78.099999999999994</v>
      </c>
      <c r="F119">
        <f>VLOOKUP(A119,'Lookup tables'!ExternalData_6,2,FALSE)</f>
        <v>40.700000000000003</v>
      </c>
      <c r="G119">
        <f>VLOOKUP(A119,'Lookup tables'!ExternalData_7,2,FALSE)</f>
        <v>0.02</v>
      </c>
      <c r="H119">
        <f>VLOOKUP(A119,'Lookup tables'!ExternalData_8,2,FALSE)</f>
        <v>0.94</v>
      </c>
      <c r="I119">
        <f>VLOOKUP(A119,'Lookup tables'!ExternalData_9,2,FALSE)</f>
        <v>13.4</v>
      </c>
      <c r="J119">
        <f>VLOOKUP(A119,'Lookup tables'!ExternalData_10,2,FALSE)</f>
        <v>60</v>
      </c>
      <c r="K119">
        <f>VLOOKUP(A119,'Lookup tables'!ExternalData_3,2,FALSE)</f>
        <v>180.69</v>
      </c>
      <c r="L119">
        <f>VLOOKUP(A119,'Lookup tables'!ExternalData_3,3,FALSE)</f>
        <v>165.78</v>
      </c>
    </row>
    <row r="120" spans="1:12" x14ac:dyDescent="0.25">
      <c r="A120" t="s">
        <v>354</v>
      </c>
      <c r="B120">
        <f>VLOOKUP(A120,'Lookup tables'!ExternalData_1,2,FALSE)</f>
        <v>1.4</v>
      </c>
      <c r="C120">
        <f>VLOOKUP(A120,'Lookup tables'!ExternalData_2,2,FALSE)</f>
        <v>34936</v>
      </c>
      <c r="D120">
        <f>VLOOKUP(A120,'Lookup tables'!ExternalData_4,2,FALSE)</f>
        <v>81.900000000000006</v>
      </c>
      <c r="E120">
        <f>VLOOKUP(A120,'Lookup tables'!ExternalData_5,2,FALSE)</f>
        <v>91.1</v>
      </c>
      <c r="F120">
        <f>VLOOKUP(A120,'Lookup tables'!ExternalData_6,2,FALSE)</f>
        <v>42.2</v>
      </c>
      <c r="G120">
        <f>VLOOKUP(A120,'Lookup tables'!ExternalData_7,2,FALSE)</f>
        <v>-0.28999999999999998</v>
      </c>
      <c r="H120">
        <f>VLOOKUP(A120,'Lookup tables'!ExternalData_8,2,FALSE)</f>
        <v>0.9</v>
      </c>
      <c r="I120">
        <f>VLOOKUP(A120,'Lookup tables'!ExternalData_9,2,FALSE)</f>
        <v>8.6</v>
      </c>
      <c r="J120">
        <f>VLOOKUP(A120,'Lookup tables'!ExternalData_10,2,FALSE)</f>
        <v>66.3</v>
      </c>
      <c r="K120">
        <f>VLOOKUP(A120,'Lookup tables'!ExternalData_3,2,FALSE)</f>
        <v>174.37</v>
      </c>
      <c r="L120">
        <f>VLOOKUP(A120,'Lookup tables'!ExternalData_3,3,FALSE)</f>
        <v>161.22999999999999</v>
      </c>
    </row>
    <row r="121" spans="1:12" x14ac:dyDescent="0.25">
      <c r="A121" t="s">
        <v>403</v>
      </c>
      <c r="B121">
        <f>VLOOKUP(A121,'Lookup tables'!ExternalData_1,2,FALSE)</f>
        <v>1.8</v>
      </c>
      <c r="C121">
        <f>VLOOKUP(A121,'Lookup tables'!ExternalData_2,2,FALSE)</f>
        <v>29555</v>
      </c>
      <c r="D121">
        <f>VLOOKUP(A121,'Lookup tables'!ExternalData_4,2,FALSE)</f>
        <v>75.900000000000006</v>
      </c>
      <c r="E121">
        <f>VLOOKUP(A121,'Lookup tables'!ExternalData_5,2,FALSE)</f>
        <v>54.5</v>
      </c>
      <c r="F121">
        <f>VLOOKUP(A121,'Lookup tables'!ExternalData_6,2,FALSE)</f>
        <v>41.1</v>
      </c>
      <c r="G121">
        <f>VLOOKUP(A121,'Lookup tables'!ExternalData_7,2,FALSE)</f>
        <v>-0.27</v>
      </c>
      <c r="H121">
        <f>VLOOKUP(A121,'Lookup tables'!ExternalData_8,2,FALSE)</f>
        <v>0.95</v>
      </c>
      <c r="I121">
        <f>VLOOKUP(A121,'Lookup tables'!ExternalData_9,2,FALSE)</f>
        <v>8</v>
      </c>
      <c r="J121">
        <f>VLOOKUP(A121,'Lookup tables'!ExternalData_10,2,FALSE)</f>
        <v>56.4</v>
      </c>
      <c r="K121">
        <f>VLOOKUP(A121,'Lookup tables'!ExternalData_3,2,FALSE)</f>
        <v>177.82</v>
      </c>
      <c r="L121">
        <f>VLOOKUP(A121,'Lookup tables'!ExternalData_3,3,FALSE)</f>
        <v>164.73</v>
      </c>
    </row>
    <row r="122" spans="1:12" x14ac:dyDescent="0.25">
      <c r="A122" t="s">
        <v>294</v>
      </c>
      <c r="B122">
        <f>VLOOKUP(A122,'Lookup tables'!ExternalData_1,2,FALSE)</f>
        <v>1.82</v>
      </c>
      <c r="C122">
        <f>VLOOKUP(A122,'Lookup tables'!ExternalData_2,2,FALSE)</f>
        <v>30820</v>
      </c>
      <c r="D122">
        <f>VLOOKUP(A122,'Lookup tables'!ExternalData_4,2,FALSE)</f>
        <v>72.400000000000006</v>
      </c>
      <c r="E122">
        <f>VLOOKUP(A122,'Lookup tables'!ExternalData_5,2,FALSE)</f>
        <v>51</v>
      </c>
      <c r="F122">
        <f>VLOOKUP(A122,'Lookup tables'!ExternalData_6,2,FALSE)</f>
        <v>39.6</v>
      </c>
      <c r="G122">
        <f>VLOOKUP(A122,'Lookup tables'!ExternalData_7,2,FALSE)</f>
        <v>0.4</v>
      </c>
      <c r="H122">
        <f>VLOOKUP(A122,'Lookup tables'!ExternalData_8,2,FALSE)</f>
        <v>0.86</v>
      </c>
      <c r="I122">
        <f>VLOOKUP(A122,'Lookup tables'!ExternalData_9,2,FALSE)</f>
        <v>26.5</v>
      </c>
      <c r="J122">
        <f>VLOOKUP(A122,'Lookup tables'!ExternalData_10,2,FALSE)</f>
        <v>74.8</v>
      </c>
      <c r="K122">
        <f>VLOOKUP(A122,'Lookup tables'!ExternalData_3,2,FALSE)</f>
        <v>176.65</v>
      </c>
      <c r="L122">
        <f>VLOOKUP(A122,'Lookup tables'!ExternalData_3,3,FALSE)</f>
        <v>164.52</v>
      </c>
    </row>
    <row r="123" spans="1:12" x14ac:dyDescent="0.25">
      <c r="A123" t="s">
        <v>409</v>
      </c>
      <c r="B123">
        <f>VLOOKUP(A123,'Lookup tables'!ExternalData_1,2,FALSE)</f>
        <v>4</v>
      </c>
      <c r="C123">
        <f>VLOOKUP(A123,'Lookup tables'!ExternalData_2,2,FALSE)</f>
        <v>2642</v>
      </c>
      <c r="D123">
        <f>VLOOKUP(A123,'Lookup tables'!ExternalData_4,2,FALSE)</f>
        <v>68.7</v>
      </c>
      <c r="E123">
        <f>VLOOKUP(A123,'Lookup tables'!ExternalData_5,2,FALSE)</f>
        <v>4.4000000000000004</v>
      </c>
      <c r="F123">
        <f>VLOOKUP(A123,'Lookup tables'!ExternalData_6,2,FALSE)</f>
        <v>19</v>
      </c>
      <c r="G123">
        <f>VLOOKUP(A123,'Lookup tables'!ExternalData_7,2,FALSE)</f>
        <v>2.77</v>
      </c>
      <c r="H123">
        <f>VLOOKUP(A123,'Lookup tables'!ExternalData_8,2,FALSE)</f>
        <v>0.96</v>
      </c>
      <c r="I123">
        <f>VLOOKUP(A123,'Lookup tables'!ExternalData_9,2,FALSE)</f>
        <v>11</v>
      </c>
      <c r="J123">
        <f>VLOOKUP(A123,'Lookup tables'!ExternalData_10,2,FALSE)</f>
        <v>17.399999999999999</v>
      </c>
      <c r="K123">
        <f>VLOOKUP(A123,'Lookup tables'!ExternalData_3,2,FALSE)</f>
        <v>166.02</v>
      </c>
      <c r="L123">
        <f>VLOOKUP(A123,'Lookup tables'!ExternalData_3,3,FALSE)</f>
        <v>156.72</v>
      </c>
    </row>
    <row r="124" spans="1:12" x14ac:dyDescent="0.25">
      <c r="A124" t="s">
        <v>197</v>
      </c>
      <c r="B124">
        <f>VLOOKUP(A124,'Lookup tables'!ExternalData_1,2,FALSE)</f>
        <v>2.2999999999999998</v>
      </c>
      <c r="C124">
        <f>VLOOKUP(A124,'Lookup tables'!ExternalData_2,2,FALSE)</f>
        <v>56912</v>
      </c>
      <c r="D124">
        <f>VLOOKUP(A124,'Lookup tables'!ExternalData_4,2,FALSE)</f>
        <v>75</v>
      </c>
      <c r="E124">
        <f>VLOOKUP(A124,'Lookup tables'!ExternalData_5,2,FALSE)</f>
        <v>44.6</v>
      </c>
      <c r="F124">
        <f>VLOOKUP(A124,'Lookup tables'!ExternalData_6,2,FALSE)</f>
        <v>27.5</v>
      </c>
      <c r="G124">
        <f>VLOOKUP(A124,'Lookup tables'!ExternalData_7,2,FALSE)</f>
        <v>1.88</v>
      </c>
      <c r="H124">
        <f>VLOOKUP(A124,'Lookup tables'!ExternalData_8,2,FALSE)</f>
        <v>1.3</v>
      </c>
      <c r="I124">
        <f>VLOOKUP(A124,'Lookup tables'!ExternalData_9,2,FALSE)</f>
        <v>3.4</v>
      </c>
      <c r="J124">
        <f>VLOOKUP(A124,'Lookup tables'!ExternalData_10,2,FALSE)</f>
        <v>84.3</v>
      </c>
      <c r="K124">
        <f>VLOOKUP(A124,'Lookup tables'!ExternalData_3,2,FALSE)</f>
        <v>170.67</v>
      </c>
      <c r="L124">
        <f>VLOOKUP(A124,'Lookup tables'!ExternalData_3,3,FALSE)</f>
        <v>158.84</v>
      </c>
    </row>
    <row r="125" spans="1:12" x14ac:dyDescent="0.25">
      <c r="A125" t="s">
        <v>427</v>
      </c>
      <c r="B125">
        <f>VLOOKUP(A125,'Lookup tables'!ExternalData_1,2,FALSE)</f>
        <v>4.5999999999999996</v>
      </c>
      <c r="C125">
        <f>VLOOKUP(A125,'Lookup tables'!ExternalData_2,2,FALSE)</f>
        <v>4079</v>
      </c>
      <c r="D125">
        <f>VLOOKUP(A125,'Lookup tables'!ExternalData_4,2,FALSE)</f>
        <v>67.7</v>
      </c>
      <c r="E125">
        <f>VLOOKUP(A125,'Lookup tables'!ExternalData_5,2,FALSE)</f>
        <v>17.7</v>
      </c>
      <c r="F125">
        <f>VLOOKUP(A125,'Lookup tables'!ExternalData_6,2,FALSE)</f>
        <v>18.8</v>
      </c>
      <c r="G125">
        <f>VLOOKUP(A125,'Lookup tables'!ExternalData_7,2,FALSE)</f>
        <v>2.92</v>
      </c>
      <c r="H125">
        <f>VLOOKUP(A125,'Lookup tables'!ExternalData_8,2,FALSE)</f>
        <v>0.94</v>
      </c>
      <c r="I125">
        <f>VLOOKUP(A125,'Lookup tables'!ExternalData_9,2,FALSE)</f>
        <v>11.8</v>
      </c>
      <c r="J125">
        <f>VLOOKUP(A125,'Lookup tables'!ExternalData_10,2,FALSE)</f>
        <v>48.1</v>
      </c>
      <c r="K125">
        <f>VLOOKUP(A125,'Lookup tables'!ExternalData_3,2,FALSE)</f>
        <v>176.18</v>
      </c>
      <c r="L125">
        <f>VLOOKUP(A125,'Lookup tables'!ExternalData_3,3,FALSE)</f>
        <v>163.92</v>
      </c>
    </row>
    <row r="126" spans="1:12" x14ac:dyDescent="0.25">
      <c r="A126" t="s">
        <v>396</v>
      </c>
      <c r="B126">
        <f>VLOOKUP(A126,'Lookup tables'!ExternalData_1,2,FALSE)</f>
        <v>2.4</v>
      </c>
      <c r="C126">
        <f>VLOOKUP(A126,'Lookup tables'!ExternalData_2,2,FALSE)</f>
        <v>33118</v>
      </c>
      <c r="D126">
        <f>VLOOKUP(A126,'Lookup tables'!ExternalData_4,2,FALSE)</f>
        <v>73.3</v>
      </c>
      <c r="E126">
        <f>VLOOKUP(A126,'Lookup tables'!ExternalData_5,2,FALSE)</f>
        <v>51.1</v>
      </c>
      <c r="F126">
        <f>VLOOKUP(A126,'Lookup tables'!ExternalData_6,2,FALSE)</f>
        <v>35.4</v>
      </c>
      <c r="G126">
        <f>VLOOKUP(A126,'Lookup tables'!ExternalData_7,2,FALSE)</f>
        <v>0.39</v>
      </c>
      <c r="H126">
        <f>VLOOKUP(A126,'Lookup tables'!ExternalData_8,2,FALSE)</f>
        <v>1.07</v>
      </c>
      <c r="I126">
        <f>VLOOKUP(A126,'Lookup tables'!ExternalData_9,2,FALSE)</f>
        <v>8.3000000000000007</v>
      </c>
      <c r="J126">
        <f>VLOOKUP(A126,'Lookup tables'!ExternalData_10,2,FALSE)</f>
        <v>57.5</v>
      </c>
      <c r="K126">
        <f>VLOOKUP(A126,'Lookup tables'!ExternalData_3,2,FALSE)</f>
        <v>175.9</v>
      </c>
      <c r="L126">
        <f>VLOOKUP(A126,'Lookup tables'!ExternalData_3,3,FALSE)</f>
        <v>162.47</v>
      </c>
    </row>
    <row r="127" spans="1:12" x14ac:dyDescent="0.25">
      <c r="A127" t="s">
        <v>433</v>
      </c>
      <c r="B127">
        <f>VLOOKUP(A127,'Lookup tables'!ExternalData_1,2,FALSE)</f>
        <v>4.3</v>
      </c>
      <c r="C127">
        <f>VLOOKUP(A127,'Lookup tables'!ExternalData_2,2,FALSE)</f>
        <v>1765</v>
      </c>
      <c r="D127">
        <f>VLOOKUP(A127,'Lookup tables'!ExternalData_4,2,FALSE)</f>
        <v>54.3</v>
      </c>
      <c r="E127">
        <f>VLOOKUP(A127,'Lookup tables'!ExternalData_5,2,FALSE)</f>
        <v>6.1</v>
      </c>
      <c r="F127">
        <f>VLOOKUP(A127,'Lookup tables'!ExternalData_6,2,FALSE)</f>
        <v>19</v>
      </c>
      <c r="G127">
        <f>VLOOKUP(A127,'Lookup tables'!ExternalData_7,2,FALSE)</f>
        <v>1.91</v>
      </c>
      <c r="H127">
        <f>VLOOKUP(A127,'Lookup tables'!ExternalData_8,2,FALSE)</f>
        <v>0.95</v>
      </c>
      <c r="I127">
        <f>VLOOKUP(A127,'Lookup tables'!ExternalData_9,2,FALSE)</f>
        <v>16.100000000000001</v>
      </c>
      <c r="J127">
        <f>VLOOKUP(A127,'Lookup tables'!ExternalData_10,2,FALSE)</f>
        <v>42.9</v>
      </c>
      <c r="K127">
        <f>VLOOKUP(A127,'Lookup tables'!ExternalData_3,2,FALSE)</f>
        <v>166.43</v>
      </c>
      <c r="L127">
        <f>VLOOKUP(A127,'Lookup tables'!ExternalData_3,3,FALSE)</f>
        <v>157.34</v>
      </c>
    </row>
    <row r="128" spans="1:12" x14ac:dyDescent="0.25">
      <c r="A128" t="s">
        <v>30</v>
      </c>
      <c r="B128">
        <f>VLOOKUP(A128,'Lookup tables'!ExternalData_1,2,FALSE)</f>
        <v>1.1000000000000001</v>
      </c>
      <c r="C128">
        <f>VLOOKUP(A128,'Lookup tables'!ExternalData_2,2,FALSE)</f>
        <v>105689</v>
      </c>
      <c r="D128">
        <f>VLOOKUP(A128,'Lookup tables'!ExternalData_4,2,FALSE)</f>
        <v>83.8</v>
      </c>
      <c r="E128">
        <f>VLOOKUP(A128,'Lookup tables'!ExternalData_5,2,FALSE)</f>
        <v>71.099999999999994</v>
      </c>
      <c r="F128">
        <f>VLOOKUP(A128,'Lookup tables'!ExternalData_6,2,FALSE)</f>
        <v>34.6</v>
      </c>
      <c r="G128">
        <f>VLOOKUP(A128,'Lookup tables'!ExternalData_7,2,FALSE)</f>
        <v>2.4500000000000002</v>
      </c>
      <c r="H128">
        <f>VLOOKUP(A128,'Lookup tables'!ExternalData_8,2,FALSE)</f>
        <v>0.96</v>
      </c>
      <c r="I128">
        <f>VLOOKUP(A128,'Lookup tables'!ExternalData_9,2,FALSE)</f>
        <v>7.9</v>
      </c>
      <c r="J128">
        <f>VLOOKUP(A128,'Lookup tables'!ExternalData_10,2,FALSE)</f>
        <v>100</v>
      </c>
      <c r="K128">
        <f>VLOOKUP(A128,'Lookup tables'!ExternalData_3,2,FALSE)</f>
        <v>173.5</v>
      </c>
      <c r="L128">
        <f>VLOOKUP(A128,'Lookup tables'!ExternalData_3,3,FALSE)</f>
        <v>161.30000000000001</v>
      </c>
    </row>
    <row r="129" spans="1:12" x14ac:dyDescent="0.25">
      <c r="A129" t="s">
        <v>415</v>
      </c>
      <c r="B129">
        <f>VLOOKUP(A129,'Lookup tables'!ExternalData_1,2,FALSE)</f>
        <v>1.6</v>
      </c>
      <c r="C129">
        <f>VLOOKUP(A129,'Lookup tables'!ExternalData_2,2,FALSE)</f>
        <v>40344</v>
      </c>
      <c r="D129">
        <f>VLOOKUP(A129,'Lookup tables'!ExternalData_4,2,FALSE)</f>
        <v>81.2</v>
      </c>
      <c r="E129">
        <f>VLOOKUP(A129,'Lookup tables'!ExternalData_5,2,FALSE)</f>
        <v>88</v>
      </c>
      <c r="F129">
        <f>VLOOKUP(A129,'Lookup tables'!ExternalData_6,2,FALSE)</f>
        <v>44.5</v>
      </c>
      <c r="G129">
        <f>VLOOKUP(A129,'Lookup tables'!ExternalData_7,2,FALSE)</f>
        <v>0.26</v>
      </c>
      <c r="H129">
        <f>VLOOKUP(A129,'Lookup tables'!ExternalData_8,2,FALSE)</f>
        <v>1</v>
      </c>
      <c r="I129">
        <f>VLOOKUP(A129,'Lookup tables'!ExternalData_9,2,FALSE)</f>
        <v>13.3</v>
      </c>
      <c r="J129">
        <f>VLOOKUP(A129,'Lookup tables'!ExternalData_10,2,FALSE)</f>
        <v>55.1</v>
      </c>
      <c r="K129">
        <f>VLOOKUP(A129,'Lookup tables'!ExternalData_3,2,FALSE)</f>
        <v>180.98</v>
      </c>
      <c r="L129">
        <f>VLOOKUP(A129,'Lookup tables'!ExternalData_3,3,FALSE)</f>
        <v>167.2</v>
      </c>
    </row>
    <row r="130" spans="1:12" x14ac:dyDescent="0.25">
      <c r="A130" t="s">
        <v>435</v>
      </c>
      <c r="B130">
        <f>VLOOKUP(A130,'Lookup tables'!ExternalData_1,2,FALSE)</f>
        <v>4.4000000000000004</v>
      </c>
      <c r="C130">
        <f>VLOOKUP(A130,'Lookup tables'!ExternalData_2,2,FALSE)</f>
        <v>2363</v>
      </c>
      <c r="D130">
        <f>VLOOKUP(A130,'Lookup tables'!ExternalData_4,2,FALSE)</f>
        <v>72.8</v>
      </c>
      <c r="E130">
        <f>VLOOKUP(A130,'Lookup tables'!ExternalData_5,2,FALSE)</f>
        <v>9.6999999999999993</v>
      </c>
      <c r="F130">
        <f>VLOOKUP(A130,'Lookup tables'!ExternalData_6,2,FALSE)</f>
        <v>22.5</v>
      </c>
      <c r="G130">
        <f>VLOOKUP(A130,'Lookup tables'!ExternalData_7,2,FALSE)</f>
        <v>2.13</v>
      </c>
      <c r="H130">
        <f>VLOOKUP(A130,'Lookup tables'!ExternalData_8,2,FALSE)</f>
        <v>1.04</v>
      </c>
      <c r="I130">
        <f>VLOOKUP(A130,'Lookup tables'!ExternalData_9,2,FALSE)</f>
        <v>5.9</v>
      </c>
      <c r="J130">
        <f>VLOOKUP(A130,'Lookup tables'!ExternalData_10,2,FALSE)</f>
        <v>24.7</v>
      </c>
      <c r="K130">
        <f>VLOOKUP(A130,'Lookup tables'!ExternalData_3,2,FALSE)</f>
        <v>163.07</v>
      </c>
      <c r="L130">
        <f>VLOOKUP(A130,'Lookup tables'!ExternalData_3,3,FALSE)</f>
        <v>156.79</v>
      </c>
    </row>
    <row r="131" spans="1:12" x14ac:dyDescent="0.25">
      <c r="A131" t="s">
        <v>439</v>
      </c>
      <c r="B131">
        <f>VLOOKUP(A131,'Lookup tables'!ExternalData_1,2,FALSE)</f>
        <v>6.1</v>
      </c>
      <c r="C131">
        <f>VLOOKUP(A131,'Lookup tables'!ExternalData_2,2,FALSE)</f>
        <v>314.5</v>
      </c>
      <c r="D131">
        <f>VLOOKUP(A131,'Lookup tables'!ExternalData_4,2,FALSE)</f>
        <v>56.7</v>
      </c>
      <c r="E131">
        <f>VLOOKUP(A131,'Lookup tables'!ExternalData_5,2,FALSE)</f>
        <v>9.5</v>
      </c>
      <c r="F131">
        <f>VLOOKUP(A131,'Lookup tables'!ExternalData_6,2,FALSE)</f>
        <v>18.100000000000001</v>
      </c>
      <c r="G131">
        <f>VLOOKUP(A131,'Lookup tables'!ExternalData_7,2,FALSE)</f>
        <v>2.86</v>
      </c>
      <c r="H131">
        <f>VLOOKUP(A131,'Lookup tables'!ExternalData_8,2,FALSE)</f>
        <v>1.02</v>
      </c>
      <c r="I131">
        <f>VLOOKUP(A131,'Lookup tables'!ExternalData_9,2,FALSE)</f>
        <v>8.3000000000000007</v>
      </c>
      <c r="J131">
        <f>VLOOKUP(A131,'Lookup tables'!ExternalData_10,2,FALSE)</f>
        <v>46.1</v>
      </c>
      <c r="K131">
        <f>VLOOKUP(A131,'Lookup tables'!ExternalData_3,2,FALSE)</f>
        <v>171.22</v>
      </c>
      <c r="L131">
        <f>VLOOKUP(A131,'Lookup tables'!ExternalData_3,3,FALSE)</f>
        <v>159.86000000000001</v>
      </c>
    </row>
    <row r="132" spans="1:12" x14ac:dyDescent="0.25">
      <c r="A132" t="s">
        <v>346</v>
      </c>
      <c r="B132">
        <f>VLOOKUP(A132,'Lookup tables'!ExternalData_1,2,FALSE)</f>
        <v>2.4</v>
      </c>
      <c r="C132">
        <f>VLOOKUP(A132,'Lookup tables'!ExternalData_2,2,FALSE)</f>
        <v>13965</v>
      </c>
      <c r="D132">
        <f>VLOOKUP(A132,'Lookup tables'!ExternalData_4,2,FALSE)</f>
        <v>63.9</v>
      </c>
      <c r="E132">
        <f>VLOOKUP(A132,'Lookup tables'!ExternalData_5,2,FALSE)</f>
        <v>39</v>
      </c>
      <c r="F132">
        <f>VLOOKUP(A132,'Lookup tables'!ExternalData_6,2,FALSE)</f>
        <v>27.1</v>
      </c>
      <c r="G132">
        <f>VLOOKUP(A132,'Lookup tables'!ExternalData_7,2,FALSE)</f>
        <v>1.18</v>
      </c>
      <c r="H132">
        <f>VLOOKUP(A132,'Lookup tables'!ExternalData_8,2,FALSE)</f>
        <v>0.98</v>
      </c>
      <c r="I132">
        <f>VLOOKUP(A132,'Lookup tables'!ExternalData_9,2,FALSE)</f>
        <v>12.8</v>
      </c>
      <c r="J132">
        <f>VLOOKUP(A132,'Lookup tables'!ExternalData_10,2,FALSE)</f>
        <v>67.400000000000006</v>
      </c>
      <c r="K132">
        <f>VLOOKUP(A132,'Lookup tables'!ExternalData_3,2,FALSE)</f>
        <v>169.63</v>
      </c>
      <c r="L132">
        <f>VLOOKUP(A132,'Lookup tables'!ExternalData_3,3,FALSE)</f>
        <v>158.58000000000001</v>
      </c>
    </row>
    <row r="133" spans="1:12" x14ac:dyDescent="0.25">
      <c r="A133" t="s">
        <v>235</v>
      </c>
      <c r="B133">
        <f>VLOOKUP(A133,'Lookup tables'!ExternalData_1,2,FALSE)</f>
        <v>1.3</v>
      </c>
      <c r="C133">
        <f>VLOOKUP(A133,'Lookup tables'!ExternalData_2,2,FALSE)</f>
        <v>43007</v>
      </c>
      <c r="D133">
        <f>VLOOKUP(A133,'Lookup tables'!ExternalData_4,2,FALSE)</f>
        <v>83.4</v>
      </c>
      <c r="E133">
        <f>VLOOKUP(A133,'Lookup tables'!ExternalData_5,2,FALSE)</f>
        <v>118.6</v>
      </c>
      <c r="F133">
        <f>VLOOKUP(A133,'Lookup tables'!ExternalData_6,2,FALSE)</f>
        <v>42.7</v>
      </c>
      <c r="G133">
        <f>VLOOKUP(A133,'Lookup tables'!ExternalData_7,2,FALSE)</f>
        <v>0.09</v>
      </c>
      <c r="H133">
        <f>VLOOKUP(A133,'Lookup tables'!ExternalData_8,2,FALSE)</f>
        <v>0.98</v>
      </c>
      <c r="I133">
        <f>VLOOKUP(A133,'Lookup tables'!ExternalData_9,2,FALSE)</f>
        <v>6.1</v>
      </c>
      <c r="J133">
        <f>VLOOKUP(A133,'Lookup tables'!ExternalData_10,2,FALSE)</f>
        <v>80.8</v>
      </c>
      <c r="K133">
        <f>VLOOKUP(A133,'Lookup tables'!ExternalData_3,2,FALSE)</f>
        <v>176.11</v>
      </c>
      <c r="L133">
        <f>VLOOKUP(A133,'Lookup tables'!ExternalData_3,3,FALSE)</f>
        <v>162.03</v>
      </c>
    </row>
    <row r="134" spans="1:12" x14ac:dyDescent="0.25">
      <c r="A134" t="s">
        <v>447</v>
      </c>
      <c r="B134">
        <f>VLOOKUP(A134,'Lookup tables'!ExternalData_1,2,FALSE)</f>
        <v>2.2000000000000002</v>
      </c>
      <c r="C134">
        <f>VLOOKUP(A134,'Lookup tables'!ExternalData_2,2,FALSE)</f>
        <v>14509</v>
      </c>
      <c r="D134">
        <f>VLOOKUP(A134,'Lookup tables'!ExternalData_4,2,FALSE)</f>
        <v>76.8</v>
      </c>
      <c r="E134">
        <f>VLOOKUP(A134,'Lookup tables'!ExternalData_5,2,FALSE)</f>
        <v>6.6</v>
      </c>
      <c r="F134">
        <f>VLOOKUP(A134,'Lookup tables'!ExternalData_6,2,FALSE)</f>
        <v>32.799999999999997</v>
      </c>
      <c r="G134">
        <f>VLOOKUP(A134,'Lookup tables'!ExternalData_7,2,FALSE)</f>
        <v>1.04</v>
      </c>
      <c r="H134">
        <f>VLOOKUP(A134,'Lookup tables'!ExternalData_8,2,FALSE)</f>
        <v>0.95</v>
      </c>
      <c r="I134">
        <f>VLOOKUP(A134,'Lookup tables'!ExternalData_9,2,FALSE)</f>
        <v>14.2</v>
      </c>
      <c r="J134">
        <f>VLOOKUP(A134,'Lookup tables'!ExternalData_10,2,FALSE)</f>
        <v>18.7</v>
      </c>
      <c r="K134">
        <f>VLOOKUP(A134,'Lookup tables'!ExternalData_3,2,FALSE)</f>
        <v>168.07</v>
      </c>
      <c r="L134">
        <f>VLOOKUP(A134,'Lookup tables'!ExternalData_3,3,FALSE)</f>
        <v>155.88</v>
      </c>
    </row>
    <row r="135" spans="1:12" x14ac:dyDescent="0.25">
      <c r="A135" t="s">
        <v>449</v>
      </c>
      <c r="B135">
        <f>VLOOKUP(A135,'Lookup tables'!ExternalData_1,2,FALSE)</f>
        <v>4.4000000000000004</v>
      </c>
      <c r="C135">
        <f>VLOOKUP(A135,'Lookup tables'!ExternalData_2,2,FALSE)</f>
        <v>3986</v>
      </c>
      <c r="D135">
        <f>VLOOKUP(A135,'Lookup tables'!ExternalData_4,2,FALSE)</f>
        <v>65.099999999999994</v>
      </c>
      <c r="E135">
        <f>VLOOKUP(A135,'Lookup tables'!ExternalData_5,2,FALSE)</f>
        <v>21</v>
      </c>
      <c r="F135">
        <f>VLOOKUP(A135,'Lookup tables'!ExternalData_6,2,FALSE)</f>
        <v>19.899999999999999</v>
      </c>
      <c r="G135">
        <f>VLOOKUP(A135,'Lookup tables'!ExternalData_7,2,FALSE)</f>
        <v>2.08</v>
      </c>
      <c r="H135">
        <f>VLOOKUP(A135,'Lookup tables'!ExternalData_8,2,FALSE)</f>
        <v>1.01</v>
      </c>
      <c r="I135">
        <f>VLOOKUP(A135,'Lookup tables'!ExternalData_9,2,FALSE)</f>
        <v>9.5</v>
      </c>
      <c r="J135">
        <f>VLOOKUP(A135,'Lookup tables'!ExternalData_10,2,FALSE)</f>
        <v>35.299999999999997</v>
      </c>
      <c r="K135">
        <f>VLOOKUP(A135,'Lookup tables'!ExternalData_3,2,FALSE)</f>
        <v>172.07</v>
      </c>
      <c r="L135">
        <f>VLOOKUP(A135,'Lookup tables'!ExternalData_3,3,FALSE)</f>
        <v>160.36000000000001</v>
      </c>
    </row>
    <row r="136" spans="1:12" x14ac:dyDescent="0.25">
      <c r="A136" t="s">
        <v>358</v>
      </c>
      <c r="B136">
        <f>VLOOKUP(A136,'Lookup tables'!ExternalData_1,2,FALSE)</f>
        <v>2.4</v>
      </c>
      <c r="C136">
        <f>VLOOKUP(A136,'Lookup tables'!ExternalData_2,2,FALSE)</f>
        <v>16044</v>
      </c>
      <c r="D136">
        <f>VLOOKUP(A136,'Lookup tables'!ExternalData_4,2,FALSE)</f>
        <v>71.599999999999994</v>
      </c>
      <c r="E136">
        <f>VLOOKUP(A136,'Lookup tables'!ExternalData_5,2,FALSE)</f>
        <v>40.299999999999997</v>
      </c>
      <c r="F136">
        <f>VLOOKUP(A136,'Lookup tables'!ExternalData_6,2,FALSE)</f>
        <v>29.8</v>
      </c>
      <c r="G136">
        <f>VLOOKUP(A136,'Lookup tables'!ExternalData_7,2,FALSE)</f>
        <v>0.9</v>
      </c>
      <c r="H136">
        <f>VLOOKUP(A136,'Lookup tables'!ExternalData_8,2,FALSE)</f>
        <v>1.01</v>
      </c>
      <c r="I136">
        <f>VLOOKUP(A136,'Lookup tables'!ExternalData_9,2,FALSE)</f>
        <v>23.2</v>
      </c>
      <c r="J136">
        <f>VLOOKUP(A136,'Lookup tables'!ExternalData_10,2,FALSE)</f>
        <v>66.099999999999994</v>
      </c>
      <c r="K136">
        <f>VLOOKUP(A136,'Lookup tables'!ExternalData_3,2,FALSE)</f>
        <v>174.51</v>
      </c>
      <c r="L136">
        <f>VLOOKUP(A136,'Lookup tables'!ExternalData_3,3,FALSE)</f>
        <v>162.26</v>
      </c>
    </row>
    <row r="137" spans="1:12" x14ac:dyDescent="0.25">
      <c r="A137" t="s">
        <v>157</v>
      </c>
      <c r="B137">
        <f>VLOOKUP(A137,'Lookup tables'!ExternalData_1,2,FALSE)</f>
        <v>1.8</v>
      </c>
      <c r="C137">
        <f>VLOOKUP(A137,'Lookup tables'!ExternalData_2,2,FALSE)</f>
        <v>55989</v>
      </c>
      <c r="D137">
        <f>VLOOKUP(A137,'Lookup tables'!ExternalData_4,2,FALSE)</f>
        <v>82.7</v>
      </c>
      <c r="E137">
        <f>VLOOKUP(A137,'Lookup tables'!ExternalData_5,2,FALSE)</f>
        <v>76.099999999999994</v>
      </c>
      <c r="F137">
        <f>VLOOKUP(A137,'Lookup tables'!ExternalData_6,2,FALSE)</f>
        <v>41.2</v>
      </c>
      <c r="G137">
        <f>VLOOKUP(A137,'Lookup tables'!ExternalData_7,2,FALSE)</f>
        <v>0.71</v>
      </c>
      <c r="H137">
        <f>VLOOKUP(A137,'Lookup tables'!ExternalData_8,2,FALSE)</f>
        <v>1</v>
      </c>
      <c r="I137">
        <f>VLOOKUP(A137,'Lookup tables'!ExternalData_9,2,FALSE)</f>
        <v>13.8</v>
      </c>
      <c r="J137">
        <f>VLOOKUP(A137,'Lookup tables'!ExternalData_10,2,FALSE)</f>
        <v>88</v>
      </c>
      <c r="K137">
        <f>VLOOKUP(A137,'Lookup tables'!ExternalData_3,2,FALSE)</f>
        <v>180.46</v>
      </c>
      <c r="L137">
        <f>VLOOKUP(A137,'Lookup tables'!ExternalData_3,3,FALSE)</f>
        <v>166.67</v>
      </c>
    </row>
    <row r="138" spans="1:12" x14ac:dyDescent="0.25">
      <c r="A138" t="s">
        <v>454</v>
      </c>
      <c r="B138">
        <f>VLOOKUP(A138,'Lookup tables'!ExternalData_1,2,FALSE)</f>
        <v>3.6</v>
      </c>
      <c r="C138">
        <f>VLOOKUP(A138,'Lookup tables'!ExternalData_2,2,FALSE)</f>
        <v>3751</v>
      </c>
      <c r="D138">
        <f>VLOOKUP(A138,'Lookup tables'!ExternalData_4,2,FALSE)</f>
        <v>70.900000000000006</v>
      </c>
      <c r="E138">
        <f>VLOOKUP(A138,'Lookup tables'!ExternalData_5,2,FALSE)</f>
        <v>8.6999999999999993</v>
      </c>
      <c r="F138">
        <f>VLOOKUP(A138,'Lookup tables'!ExternalData_6,2,FALSE)</f>
        <v>24.5</v>
      </c>
      <c r="G138">
        <f>VLOOKUP(A138,'Lookup tables'!ExternalData_7,2,FALSE)</f>
        <v>2.4500000000000002</v>
      </c>
      <c r="H138">
        <f>VLOOKUP(A138,'Lookup tables'!ExternalData_8,2,FALSE)</f>
        <v>0.99</v>
      </c>
      <c r="I138">
        <f>VLOOKUP(A138,'Lookup tables'!ExternalData_9,2,FALSE)</f>
        <v>3.3</v>
      </c>
      <c r="J138">
        <f>VLOOKUP(A138,'Lookup tables'!ExternalData_10,2,FALSE)</f>
        <v>27.5</v>
      </c>
      <c r="K138">
        <f>VLOOKUP(A138,'Lookup tables'!ExternalData_3,2,FALSE)</f>
        <v>168.43</v>
      </c>
      <c r="L138">
        <f>VLOOKUP(A138,'Lookup tables'!ExternalData_3,3,FALSE)</f>
        <v>158.12</v>
      </c>
    </row>
    <row r="139" spans="1:12" x14ac:dyDescent="0.25">
      <c r="A139" t="s">
        <v>456</v>
      </c>
      <c r="B139">
        <f>VLOOKUP(A139,'Lookup tables'!ExternalData_1,2,FALSE)</f>
        <v>4.9000000000000004</v>
      </c>
      <c r="C139">
        <f>VLOOKUP(A139,'Lookup tables'!ExternalData_2,2,FALSE)</f>
        <v>3652</v>
      </c>
      <c r="D139">
        <f>VLOOKUP(A139,'Lookup tables'!ExternalData_4,2,FALSE)</f>
        <v>65</v>
      </c>
      <c r="E139">
        <f>VLOOKUP(A139,'Lookup tables'!ExternalData_5,2,FALSE)</f>
        <v>10</v>
      </c>
      <c r="F139">
        <f>VLOOKUP(A139,'Lookup tables'!ExternalData_6,2,FALSE)</f>
        <v>17.7</v>
      </c>
      <c r="G139">
        <f>VLOOKUP(A139,'Lookup tables'!ExternalData_7,2,FALSE)</f>
        <v>3.04</v>
      </c>
      <c r="H139">
        <f>VLOOKUP(A139,'Lookup tables'!ExternalData_8,2,FALSE)</f>
        <v>1</v>
      </c>
      <c r="I139">
        <f>VLOOKUP(A139,'Lookup tables'!ExternalData_9,2,FALSE)</f>
        <v>9.6</v>
      </c>
      <c r="J139">
        <f>VLOOKUP(A139,'Lookup tables'!ExternalData_10,2,FALSE)</f>
        <v>35.200000000000003</v>
      </c>
      <c r="K139">
        <f>VLOOKUP(A139,'Lookup tables'!ExternalData_3,2,FALSE)</f>
        <v>166.98</v>
      </c>
      <c r="L139">
        <f>VLOOKUP(A139,'Lookup tables'!ExternalData_3,3,FALSE)</f>
        <v>156.88999999999999</v>
      </c>
    </row>
    <row r="140" spans="1:12" x14ac:dyDescent="0.25">
      <c r="A140" t="s">
        <v>437</v>
      </c>
      <c r="B140">
        <f>VLOOKUP(A140,'Lookup tables'!ExternalData_1,2,FALSE)</f>
        <v>1.5</v>
      </c>
      <c r="C140">
        <f>VLOOKUP(A140,'Lookup tables'!ExternalData_2,2,FALSE)</f>
        <v>21361</v>
      </c>
      <c r="D140">
        <f>VLOOKUP(A140,'Lookup tables'!ExternalData_4,2,FALSE)</f>
        <v>76.900000000000006</v>
      </c>
      <c r="E140">
        <f>VLOOKUP(A140,'Lookup tables'!ExternalData_5,2,FALSE)</f>
        <v>27.9</v>
      </c>
      <c r="F140">
        <f>VLOOKUP(A140,'Lookup tables'!ExternalData_6,2,FALSE)</f>
        <v>37.700000000000003</v>
      </c>
      <c r="G140">
        <f>VLOOKUP(A140,'Lookup tables'!ExternalData_7,2,FALSE)</f>
        <v>0.31</v>
      </c>
      <c r="H140">
        <f>VLOOKUP(A140,'Lookup tables'!ExternalData_8,2,FALSE)</f>
        <v>0.96</v>
      </c>
      <c r="I140">
        <f>VLOOKUP(A140,'Lookup tables'!ExternalData_9,2,FALSE)</f>
        <v>12.9</v>
      </c>
      <c r="J140">
        <f>VLOOKUP(A140,'Lookup tables'!ExternalData_10,2,FALSE)</f>
        <v>51.4</v>
      </c>
      <c r="K140">
        <f>VLOOKUP(A140,'Lookup tables'!ExternalData_3,2,FALSE)</f>
        <v>171.61</v>
      </c>
      <c r="L140">
        <f>VLOOKUP(A140,'Lookup tables'!ExternalData_3,3,FALSE)</f>
        <v>159.41999999999999</v>
      </c>
    </row>
    <row r="141" spans="1:12" x14ac:dyDescent="0.25">
      <c r="A141" t="s">
        <v>458</v>
      </c>
      <c r="B141">
        <f>VLOOKUP(A141,'Lookup tables'!ExternalData_1,2,FALSE)</f>
        <v>4.3</v>
      </c>
      <c r="C141">
        <f>VLOOKUP(A141,'Lookup tables'!ExternalData_2,2,FALSE)</f>
        <v>1913</v>
      </c>
      <c r="D141">
        <f>VLOOKUP(A141,'Lookup tables'!ExternalData_4,2,FALSE)</f>
        <v>60.8</v>
      </c>
      <c r="E141">
        <f>VLOOKUP(A141,'Lookup tables'!ExternalData_5,2,FALSE)</f>
        <v>8.5</v>
      </c>
      <c r="F141">
        <f>VLOOKUP(A141,'Lookup tables'!ExternalData_6,2,FALSE)</f>
        <v>19.8</v>
      </c>
      <c r="G141">
        <f>VLOOKUP(A141,'Lookup tables'!ExternalData_7,2,FALSE)</f>
        <v>2.6</v>
      </c>
      <c r="H141">
        <f>VLOOKUP(A141,'Lookup tables'!ExternalData_8,2,FALSE)</f>
        <v>0.98</v>
      </c>
      <c r="I141">
        <f>VLOOKUP(A141,'Lookup tables'!ExternalData_9,2,FALSE)</f>
        <v>16.600000000000001</v>
      </c>
      <c r="J141">
        <f>VLOOKUP(A141,'Lookup tables'!ExternalData_10,2,FALSE)</f>
        <v>42.8</v>
      </c>
      <c r="K141">
        <f>VLOOKUP(A141,'Lookup tables'!ExternalData_3,2,FALSE)</f>
        <v>170.14</v>
      </c>
      <c r="L141">
        <f>VLOOKUP(A141,'Lookup tables'!ExternalData_3,3,FALSE)</f>
        <v>159.13</v>
      </c>
    </row>
    <row r="142" spans="1:12" x14ac:dyDescent="0.25">
      <c r="A142" t="s">
        <v>423</v>
      </c>
      <c r="B142">
        <f>VLOOKUP(A142,'Lookup tables'!ExternalData_1,2,FALSE)</f>
        <v>1.7</v>
      </c>
      <c r="C142">
        <f>VLOOKUP(A142,'Lookup tables'!ExternalData_2,2,FALSE)</f>
        <v>33713</v>
      </c>
      <c r="D142">
        <f>VLOOKUP(A142,'Lookup tables'!ExternalData_4,2,FALSE)</f>
        <v>73.400000000000006</v>
      </c>
      <c r="E142">
        <f>VLOOKUP(A142,'Lookup tables'!ExternalData_5,2,FALSE)</f>
        <v>57.8</v>
      </c>
      <c r="F142">
        <f>VLOOKUP(A142,'Lookup tables'!ExternalData_6,2,FALSE)</f>
        <v>36</v>
      </c>
      <c r="G142">
        <f>VLOOKUP(A142,'Lookup tables'!ExternalData_7,2,FALSE)</f>
        <v>0.33</v>
      </c>
      <c r="H142">
        <f>VLOOKUP(A142,'Lookup tables'!ExternalData_8,2,FALSE)</f>
        <v>1.03</v>
      </c>
      <c r="I142">
        <f>VLOOKUP(A142,'Lookup tables'!ExternalData_9,2,FALSE)</f>
        <v>12.9</v>
      </c>
      <c r="J142">
        <f>VLOOKUP(A142,'Lookup tables'!ExternalData_10,2,FALSE)</f>
        <v>53.2</v>
      </c>
      <c r="K142">
        <f>VLOOKUP(A142,'Lookup tables'!ExternalData_3,2,FALSE)</f>
        <v>176.03</v>
      </c>
      <c r="L142">
        <f>VLOOKUP(A142,'Lookup tables'!ExternalData_3,3,FALSE)</f>
        <v>163.38</v>
      </c>
    </row>
    <row r="143" spans="1:12" x14ac:dyDescent="0.25">
      <c r="A143" t="s">
        <v>326</v>
      </c>
      <c r="B143">
        <f>VLOOKUP(A143,'Lookup tables'!ExternalData_1,2,FALSE)</f>
        <v>2.2000000000000002</v>
      </c>
      <c r="C143">
        <f>VLOOKUP(A143,'Lookup tables'!ExternalData_2,2,FALSE)</f>
        <v>13093</v>
      </c>
      <c r="D143">
        <f>VLOOKUP(A143,'Lookup tables'!ExternalData_4,2,FALSE)</f>
        <v>76.5</v>
      </c>
      <c r="E143">
        <f>VLOOKUP(A143,'Lookup tables'!ExternalData_5,2,FALSE)</f>
        <v>25.5</v>
      </c>
      <c r="F143">
        <f>VLOOKUP(A143,'Lookup tables'!ExternalData_6,2,FALSE)</f>
        <v>31.6</v>
      </c>
      <c r="G143">
        <f>VLOOKUP(A143,'Lookup tables'!ExternalData_7,2,FALSE)</f>
        <v>0.97</v>
      </c>
      <c r="H143">
        <f>VLOOKUP(A143,'Lookup tables'!ExternalData_8,2,FALSE)</f>
        <v>0.99</v>
      </c>
      <c r="I143">
        <f>VLOOKUP(A143,'Lookup tables'!ExternalData_9,2,FALSE)</f>
        <v>3.2</v>
      </c>
      <c r="J143">
        <f>VLOOKUP(A143,'Lookup tables'!ExternalData_10,2,FALSE)</f>
        <v>69.599999999999994</v>
      </c>
      <c r="K143">
        <f>VLOOKUP(A143,'Lookup tables'!ExternalData_3,2,FALSE)</f>
        <v>176.85</v>
      </c>
      <c r="L143">
        <f>VLOOKUP(A143,'Lookup tables'!ExternalData_3,3,FALSE)</f>
        <v>161.69</v>
      </c>
    </row>
    <row r="144" spans="1:12" x14ac:dyDescent="0.25">
      <c r="A144" t="s">
        <v>283</v>
      </c>
      <c r="B144">
        <f>VLOOKUP(A144,'Lookup tables'!ExternalData_1,2,FALSE)</f>
        <v>2.1</v>
      </c>
      <c r="C144">
        <f>VLOOKUP(A144,'Lookup tables'!ExternalData_2,2,FALSE)</f>
        <v>29327</v>
      </c>
      <c r="D144">
        <f>VLOOKUP(A144,'Lookup tables'!ExternalData_4,2,FALSE)</f>
        <v>78.3</v>
      </c>
      <c r="E144">
        <f>VLOOKUP(A144,'Lookup tables'!ExternalData_5,2,FALSE)</f>
        <v>19.3</v>
      </c>
      <c r="F144">
        <f>VLOOKUP(A144,'Lookup tables'!ExternalData_6,2,FALSE)</f>
        <v>30.9</v>
      </c>
      <c r="G144">
        <f>VLOOKUP(A144,'Lookup tables'!ExternalData_7,2,FALSE)</f>
        <v>1.28</v>
      </c>
      <c r="H144">
        <f>VLOOKUP(A144,'Lookup tables'!ExternalData_8,2,FALSE)</f>
        <v>1.01</v>
      </c>
      <c r="I144">
        <f>VLOOKUP(A144,'Lookup tables'!ExternalData_9,2,FALSE)</f>
        <v>7.2</v>
      </c>
      <c r="J144">
        <f>VLOOKUP(A144,'Lookup tables'!ExternalData_10,2,FALSE)</f>
        <v>76.099999999999994</v>
      </c>
      <c r="K144">
        <f>VLOOKUP(A144,'Lookup tables'!ExternalData_3,2,FALSE)</f>
        <v>176.36</v>
      </c>
      <c r="L144">
        <f>VLOOKUP(A144,'Lookup tables'!ExternalData_3,3,FALSE)</f>
        <v>161.80000000000001</v>
      </c>
    </row>
    <row r="145" spans="1:12" x14ac:dyDescent="0.25">
      <c r="A145" t="s">
        <v>429</v>
      </c>
      <c r="B145">
        <f>VLOOKUP(A145,'Lookup tables'!ExternalData_1,2,FALSE)</f>
        <v>2.8</v>
      </c>
      <c r="C145">
        <f>VLOOKUP(A145,'Lookup tables'!ExternalData_2,2,FALSE)</f>
        <v>21855</v>
      </c>
      <c r="D145">
        <f>VLOOKUP(A145,'Lookup tables'!ExternalData_4,2,FALSE)</f>
        <v>68.099999999999994</v>
      </c>
      <c r="E145">
        <f>VLOOKUP(A145,'Lookup tables'!ExternalData_5,2,FALSE)</f>
        <v>41.7</v>
      </c>
      <c r="F145">
        <f>VLOOKUP(A145,'Lookup tables'!ExternalData_6,2,FALSE)</f>
        <v>27.9</v>
      </c>
      <c r="G145">
        <f>VLOOKUP(A145,'Lookup tables'!ExternalData_7,2,FALSE)</f>
        <v>1.29</v>
      </c>
      <c r="H145">
        <f>VLOOKUP(A145,'Lookup tables'!ExternalData_8,2,FALSE)</f>
        <v>0.98</v>
      </c>
      <c r="I145">
        <f>VLOOKUP(A145,'Lookup tables'!ExternalData_9,2,FALSE)</f>
        <v>7.2</v>
      </c>
      <c r="J145">
        <f>VLOOKUP(A145,'Lookup tables'!ExternalData_10,2,FALSE)</f>
        <v>52.5</v>
      </c>
      <c r="K145">
        <f>VLOOKUP(A145,'Lookup tables'!ExternalData_3,2,FALSE)</f>
        <v>174.37</v>
      </c>
      <c r="L145">
        <f>VLOOKUP(A145,'Lookup tables'!ExternalData_3,3,FALSE)</f>
        <v>162.83000000000001</v>
      </c>
    </row>
    <row r="146" spans="1:12" x14ac:dyDescent="0.25">
      <c r="A146" t="s">
        <v>466</v>
      </c>
      <c r="B146">
        <f>VLOOKUP(A146,'Lookup tables'!ExternalData_1,2,FALSE)</f>
        <v>5</v>
      </c>
      <c r="C146">
        <f>VLOOKUP(A146,'Lookup tables'!ExternalData_2,2,FALSE)</f>
        <v>2753</v>
      </c>
      <c r="D146">
        <f>VLOOKUP(A146,'Lookup tables'!ExternalData_4,2,FALSE)</f>
        <v>63</v>
      </c>
      <c r="E146">
        <f>VLOOKUP(A146,'Lookup tables'!ExternalData_5,2,FALSE)</f>
        <v>11.7</v>
      </c>
      <c r="F146">
        <f>VLOOKUP(A146,'Lookup tables'!ExternalData_6,2,FALSE)</f>
        <v>15.8</v>
      </c>
      <c r="G146">
        <f>VLOOKUP(A146,'Lookup tables'!ExternalData_7,2,FALSE)</f>
        <v>3.35</v>
      </c>
      <c r="H146">
        <f>VLOOKUP(A146,'Lookup tables'!ExternalData_8,2,FALSE)</f>
        <v>0.94</v>
      </c>
      <c r="I146">
        <f>VLOOKUP(A146,'Lookup tables'!ExternalData_9,2,FALSE)</f>
        <v>20</v>
      </c>
      <c r="J146">
        <f>VLOOKUP(A146,'Lookup tables'!ExternalData_10,2,FALSE)</f>
        <v>25</v>
      </c>
      <c r="K146">
        <f>VLOOKUP(A146,'Lookup tables'!ExternalData_3,2,FALSE)</f>
        <v>168.74</v>
      </c>
      <c r="L146">
        <f>VLOOKUP(A146,'Lookup tables'!ExternalData_3,3,FALSE)</f>
        <v>158.53</v>
      </c>
    </row>
    <row r="147" spans="1:12" x14ac:dyDescent="0.25">
      <c r="A147" t="s">
        <v>322</v>
      </c>
      <c r="B147">
        <f>VLOOKUP(A147,'Lookup tables'!ExternalData_1,2,FALSE)</f>
        <v>1.3</v>
      </c>
      <c r="C147">
        <f>VLOOKUP(A147,'Lookup tables'!ExternalData_2,2,FALSE)</f>
        <v>10130</v>
      </c>
      <c r="D147">
        <f>VLOOKUP(A147,'Lookup tables'!ExternalData_4,2,FALSE)</f>
        <v>72</v>
      </c>
      <c r="E147">
        <f>VLOOKUP(A147,'Lookup tables'!ExternalData_5,2,FALSE)</f>
        <v>32.299999999999997</v>
      </c>
      <c r="F147">
        <f>VLOOKUP(A147,'Lookup tables'!ExternalData_6,2,FALSE)</f>
        <v>40.6</v>
      </c>
      <c r="G147">
        <f>VLOOKUP(A147,'Lookup tables'!ExternalData_7,2,FALSE)</f>
        <v>-0.25</v>
      </c>
      <c r="H147">
        <f>VLOOKUP(A147,'Lookup tables'!ExternalData_8,2,FALSE)</f>
        <v>0.86</v>
      </c>
      <c r="I147">
        <f>VLOOKUP(A147,'Lookup tables'!ExternalData_9,2,FALSE)</f>
        <v>18.5</v>
      </c>
      <c r="J147">
        <f>VLOOKUP(A147,'Lookup tables'!ExternalData_10,2,FALSE)</f>
        <v>69.599999999999994</v>
      </c>
      <c r="K147">
        <f>VLOOKUP(A147,'Lookup tables'!ExternalData_3,2,FALSE)</f>
        <v>180.98</v>
      </c>
      <c r="L147">
        <f>VLOOKUP(A147,'Lookup tables'!ExternalData_3,3,FALSE)</f>
        <v>166.62</v>
      </c>
    </row>
    <row r="148" spans="1:12" x14ac:dyDescent="0.25">
      <c r="A148" t="s">
        <v>178</v>
      </c>
      <c r="B148">
        <f>VLOOKUP(A148,'Lookup tables'!ExternalData_1,2,FALSE)</f>
        <v>1.4</v>
      </c>
      <c r="C148">
        <f>VLOOKUP(A148,'Lookup tables'!ExternalData_2,2,FALSE)</f>
        <v>70441</v>
      </c>
      <c r="D148">
        <f>VLOOKUP(A148,'Lookup tables'!ExternalData_4,2,FALSE)</f>
        <v>77.8</v>
      </c>
      <c r="E148">
        <f>VLOOKUP(A148,'Lookup tables'!ExternalData_5,2,FALSE)</f>
        <v>74.400000000000006</v>
      </c>
      <c r="F148">
        <f>VLOOKUP(A148,'Lookup tables'!ExternalData_6,2,FALSE)</f>
        <v>30.3</v>
      </c>
      <c r="G148">
        <f>VLOOKUP(A148,'Lookup tables'!ExternalData_7,2,FALSE)</f>
        <v>3.1</v>
      </c>
      <c r="H148">
        <f>VLOOKUP(A148,'Lookup tables'!ExternalData_8,2,FALSE)</f>
        <v>2.56</v>
      </c>
      <c r="I148">
        <f>VLOOKUP(A148,'Lookup tables'!ExternalData_9,2,FALSE)</f>
        <v>2.7</v>
      </c>
      <c r="J148">
        <f>VLOOKUP(A148,'Lookup tables'!ExternalData_10,2,FALSE)</f>
        <v>87</v>
      </c>
      <c r="K148">
        <f>VLOOKUP(A148,'Lookup tables'!ExternalData_3,2,FALSE)</f>
        <v>174.08</v>
      </c>
      <c r="L148">
        <f>VLOOKUP(A148,'Lookup tables'!ExternalData_3,3,FALSE)</f>
        <v>160.53</v>
      </c>
    </row>
    <row r="149" spans="1:12" x14ac:dyDescent="0.25">
      <c r="A149" t="s">
        <v>201</v>
      </c>
      <c r="B149">
        <f>VLOOKUP(A149,'Lookup tables'!ExternalData_1,2,FALSE)</f>
        <v>1.7</v>
      </c>
      <c r="C149">
        <f>VLOOKUP(A149,'Lookup tables'!ExternalData_2,2,FALSE)</f>
        <v>48169</v>
      </c>
      <c r="D149">
        <f>VLOOKUP(A149,'Lookup tables'!ExternalData_4,2,FALSE)</f>
        <v>81.2</v>
      </c>
      <c r="E149">
        <f>VLOOKUP(A149,'Lookup tables'!ExternalData_5,2,FALSE)</f>
        <v>79.599999999999994</v>
      </c>
      <c r="F149">
        <f>VLOOKUP(A149,'Lookup tables'!ExternalData_6,2,FALSE)</f>
        <v>40.5</v>
      </c>
      <c r="G149">
        <f>VLOOKUP(A149,'Lookup tables'!ExternalData_7,2,FALSE)</f>
        <v>0.75</v>
      </c>
      <c r="H149">
        <f>VLOOKUP(A149,'Lookup tables'!ExternalData_8,2,FALSE)</f>
        <v>0.99</v>
      </c>
      <c r="I149">
        <f>VLOOKUP(A149,'Lookup tables'!ExternalData_9,2,FALSE)</f>
        <v>7.6</v>
      </c>
      <c r="J149">
        <f>VLOOKUP(A149,'Lookup tables'!ExternalData_10,2,FALSE)</f>
        <v>83.9</v>
      </c>
      <c r="K149">
        <f>VLOOKUP(A149,'Lookup tables'!ExternalData_3,2,FALSE)</f>
        <v>178.21</v>
      </c>
      <c r="L149">
        <f>VLOOKUP(A149,'Lookup tables'!ExternalData_3,3,FALSE)</f>
        <v>163.94</v>
      </c>
    </row>
    <row r="150" spans="1:12" x14ac:dyDescent="0.25">
      <c r="A150" t="s">
        <v>216</v>
      </c>
      <c r="B150">
        <f>VLOOKUP(A150,'Lookup tables'!ExternalData_1,2,FALSE)</f>
        <v>1.7</v>
      </c>
      <c r="C150">
        <f>VLOOKUP(A150,'Lookup tables'!ExternalData_2,2,FALSE)</f>
        <v>67426</v>
      </c>
      <c r="D150">
        <f>VLOOKUP(A150,'Lookup tables'!ExternalData_4,2,FALSE)</f>
        <v>78.900000000000006</v>
      </c>
      <c r="E150">
        <f>VLOOKUP(A150,'Lookup tables'!ExternalData_5,2,FALSE)</f>
        <v>124.8</v>
      </c>
      <c r="F150">
        <f>VLOOKUP(A150,'Lookup tables'!ExternalData_6,2,FALSE)</f>
        <v>38.1</v>
      </c>
      <c r="G150">
        <f>VLOOKUP(A150,'Lookup tables'!ExternalData_7,2,FALSE)</f>
        <v>0.74</v>
      </c>
      <c r="H150">
        <f>VLOOKUP(A150,'Lookup tables'!ExternalData_8,2,FALSE)</f>
        <v>0.97</v>
      </c>
      <c r="I150">
        <f>VLOOKUP(A150,'Lookup tables'!ExternalData_9,2,FALSE)</f>
        <v>13.7</v>
      </c>
      <c r="J150">
        <f>VLOOKUP(A150,'Lookup tables'!ExternalData_10,2,FALSE)</f>
        <v>82.7</v>
      </c>
      <c r="K150">
        <f>VLOOKUP(A150,'Lookup tables'!ExternalData_3,2,FALSE)</f>
        <v>176.94</v>
      </c>
      <c r="L150">
        <f>VLOOKUP(A150,'Lookup tables'!ExternalData_3,3,FALSE)</f>
        <v>163.31</v>
      </c>
    </row>
    <row r="151" spans="1:12" x14ac:dyDescent="0.25">
      <c r="A151" t="s">
        <v>77</v>
      </c>
      <c r="B151">
        <f>VLOOKUP(A151,'Lookup tables'!ExternalData_1,2,FALSE)</f>
        <v>2</v>
      </c>
      <c r="C151">
        <f>VLOOKUP(A151,'Lookup tables'!ExternalData_2,2,FALSE)</f>
        <v>24516</v>
      </c>
      <c r="D151">
        <f>VLOOKUP(A151,'Lookup tables'!ExternalData_4,2,FALSE)</f>
        <v>77.8</v>
      </c>
      <c r="E151">
        <f>VLOOKUP(A151,'Lookup tables'!ExternalData_5,2,FALSE)</f>
        <v>98.6</v>
      </c>
      <c r="F151">
        <f>VLOOKUP(A151,'Lookup tables'!ExternalData_6,2,FALSE)</f>
        <v>35</v>
      </c>
      <c r="G151">
        <f>VLOOKUP(A151,'Lookup tables'!ExternalData_7,2,FALSE)</f>
        <v>0.35</v>
      </c>
      <c r="H151">
        <f>VLOOKUP(A151,'Lookup tables'!ExternalData_8,2,FALSE)</f>
        <v>0.94</v>
      </c>
      <c r="I151">
        <f>VLOOKUP(A151,'Lookup tables'!ExternalData_9,2,FALSE)</f>
        <v>16.5</v>
      </c>
      <c r="J151">
        <f>VLOOKUP(A151,'Lookup tables'!ExternalData_10,2,FALSE)</f>
        <v>95.5</v>
      </c>
      <c r="K151">
        <f>VLOOKUP(A151,'Lookup tables'!ExternalData_3,2,FALSE)</f>
        <v>174.32</v>
      </c>
      <c r="L151">
        <f>VLOOKUP(A151,'Lookup tables'!ExternalData_3,3,FALSE)</f>
        <v>161.56</v>
      </c>
    </row>
    <row r="152" spans="1:12" x14ac:dyDescent="0.25">
      <c r="A152" t="s">
        <v>441</v>
      </c>
      <c r="B152">
        <f>VLOOKUP(A152,'Lookup tables'!ExternalData_1,2,FALSE)</f>
        <v>2.4</v>
      </c>
      <c r="C152">
        <f>VLOOKUP(A152,'Lookup tables'!ExternalData_2,2,FALSE)</f>
        <v>9595</v>
      </c>
      <c r="D152">
        <f>VLOOKUP(A152,'Lookup tables'!ExternalData_4,2,FALSE)</f>
        <v>71.5</v>
      </c>
      <c r="E152">
        <f>VLOOKUP(A152,'Lookup tables'!ExternalData_5,2,FALSE)</f>
        <v>20.7</v>
      </c>
      <c r="F152">
        <f>VLOOKUP(A152,'Lookup tables'!ExternalData_6,2,FALSE)</f>
        <v>28.6</v>
      </c>
      <c r="G152">
        <f>VLOOKUP(A152,'Lookup tables'!ExternalData_7,2,FALSE)</f>
        <v>1.47</v>
      </c>
      <c r="H152">
        <f>VLOOKUP(A152,'Lookup tables'!ExternalData_8,2,FALSE)</f>
        <v>0.99</v>
      </c>
      <c r="I152">
        <f>VLOOKUP(A152,'Lookup tables'!ExternalData_9,2,FALSE)</f>
        <v>7.4</v>
      </c>
      <c r="J152">
        <f>VLOOKUP(A152,'Lookup tables'!ExternalData_10,2,FALSE)</f>
        <v>50.4</v>
      </c>
      <c r="K152">
        <f>VLOOKUP(A152,'Lookup tables'!ExternalData_3,2,FALSE)</f>
        <v>170.94</v>
      </c>
      <c r="L152">
        <f>VLOOKUP(A152,'Lookup tables'!ExternalData_3,3,FALSE)</f>
        <v>160.29</v>
      </c>
    </row>
    <row r="153" spans="1:12" x14ac:dyDescent="0.25">
      <c r="A153" t="s">
        <v>470</v>
      </c>
      <c r="B153">
        <f>VLOOKUP(A153,'Lookup tables'!ExternalData_1,2,FALSE)</f>
        <v>3.8</v>
      </c>
      <c r="C153">
        <f>VLOOKUP(A153,'Lookup tables'!ExternalData_2,2,FALSE)</f>
        <v>3039</v>
      </c>
      <c r="D153">
        <f>VLOOKUP(A153,'Lookup tables'!ExternalData_4,2,FALSE)</f>
        <v>70.3</v>
      </c>
      <c r="E153">
        <f>VLOOKUP(A153,'Lookup tables'!ExternalData_5,2,FALSE)</f>
        <v>32.6</v>
      </c>
      <c r="F153">
        <f>VLOOKUP(A153,'Lookup tables'!ExternalData_6,2,FALSE)</f>
        <v>22</v>
      </c>
      <c r="G153">
        <f>VLOOKUP(A153,'Lookup tables'!ExternalData_7,2,FALSE)</f>
        <v>2.2400000000000002</v>
      </c>
      <c r="H153">
        <f>VLOOKUP(A153,'Lookup tables'!ExternalData_8,2,FALSE)</f>
        <v>0.99</v>
      </c>
      <c r="I153">
        <f>VLOOKUP(A153,'Lookup tables'!ExternalData_9,2,FALSE)</f>
        <v>5.4</v>
      </c>
      <c r="J153">
        <f>VLOOKUP(A153,'Lookup tables'!ExternalData_10,2,FALSE)</f>
        <v>25.5</v>
      </c>
      <c r="K153">
        <f>VLOOKUP(A153,'Lookup tables'!ExternalData_3,2,FALSE)</f>
        <v>168.29</v>
      </c>
      <c r="L153">
        <f>VLOOKUP(A153,'Lookup tables'!ExternalData_3,3,FALSE)</f>
        <v>160.47999999999999</v>
      </c>
    </row>
    <row r="154" spans="1:12" x14ac:dyDescent="0.25">
      <c r="A154" t="s">
        <v>149</v>
      </c>
      <c r="B154">
        <f>VLOOKUP(A154,'Lookup tables'!ExternalData_1,2,FALSE)</f>
        <v>2.2999999999999998</v>
      </c>
      <c r="C154">
        <f>VLOOKUP(A154,'Lookup tables'!ExternalData_2,2,FALSE)</f>
        <v>16055</v>
      </c>
      <c r="D154">
        <f>VLOOKUP(A154,'Lookup tables'!ExternalData_4,2,FALSE)</f>
        <v>72.099999999999994</v>
      </c>
      <c r="E154">
        <f>VLOOKUP(A154,'Lookup tables'!ExternalData_5,2,FALSE)</f>
        <v>56.6</v>
      </c>
      <c r="F154">
        <f>VLOOKUP(A154,'Lookup tables'!ExternalData_6,2,FALSE)</f>
        <v>28.3</v>
      </c>
      <c r="G154">
        <f>VLOOKUP(A154,'Lookup tables'!ExternalData_7,2,FALSE)</f>
        <v>1.53</v>
      </c>
      <c r="H154">
        <f>VLOOKUP(A154,'Lookup tables'!ExternalData_8,2,FALSE)</f>
        <v>0.99</v>
      </c>
      <c r="I154">
        <f>VLOOKUP(A154,'Lookup tables'!ExternalData_9,2,FALSE)</f>
        <v>3.8</v>
      </c>
      <c r="J154">
        <f>VLOOKUP(A154,'Lookup tables'!ExternalData_10,2,FALSE)</f>
        <v>88.3</v>
      </c>
      <c r="K154">
        <f>VLOOKUP(A154,'Lookup tables'!ExternalData_3,2,FALSE)</f>
        <v>173.53</v>
      </c>
      <c r="L154">
        <f>VLOOKUP(A154,'Lookup tables'!ExternalData_3,3,FALSE)</f>
        <v>160.04</v>
      </c>
    </row>
    <row r="155" spans="1:12" x14ac:dyDescent="0.25">
      <c r="A155" t="s">
        <v>468</v>
      </c>
      <c r="B155">
        <f>VLOOKUP(A155,'Lookup tables'!ExternalData_1,2,FALSE)</f>
        <v>2</v>
      </c>
      <c r="C155">
        <f>VLOOKUP(A155,'Lookup tables'!ExternalData_2,2,FALSE)</f>
        <v>8677</v>
      </c>
      <c r="D155">
        <f>VLOOKUP(A155,'Lookup tables'!ExternalData_4,2,FALSE)</f>
        <v>75.3</v>
      </c>
      <c r="E155">
        <f>VLOOKUP(A155,'Lookup tables'!ExternalData_5,2,FALSE)</f>
        <v>28.6</v>
      </c>
      <c r="F155">
        <f>VLOOKUP(A155,'Lookup tables'!ExternalData_6,2,FALSE)</f>
        <v>30.5</v>
      </c>
      <c r="G155">
        <f>VLOOKUP(A155,'Lookup tables'!ExternalData_7,2,FALSE)</f>
        <v>1.06</v>
      </c>
      <c r="H155">
        <f>VLOOKUP(A155,'Lookup tables'!ExternalData_8,2,FALSE)</f>
        <v>1.01</v>
      </c>
      <c r="I155">
        <f>VLOOKUP(A155,'Lookup tables'!ExternalData_9,2,FALSE)</f>
        <v>7</v>
      </c>
      <c r="J155">
        <f>VLOOKUP(A155,'Lookup tables'!ExternalData_10,2,FALSE)</f>
        <v>37.299999999999997</v>
      </c>
      <c r="K155">
        <f>VLOOKUP(A155,'Lookup tables'!ExternalData_3,2,FALSE)</f>
        <v>168.89</v>
      </c>
      <c r="L155">
        <f>VLOOKUP(A155,'Lookup tables'!ExternalData_3,3,FALSE)</f>
        <v>158.43</v>
      </c>
    </row>
    <row r="156" spans="1:12" x14ac:dyDescent="0.25">
      <c r="A156" t="s">
        <v>473</v>
      </c>
      <c r="B156">
        <f>VLOOKUP(A156,'Lookup tables'!ExternalData_1,2,FALSE)</f>
        <v>3.8</v>
      </c>
      <c r="C156">
        <f>VLOOKUP(A156,'Lookup tables'!ExternalData_2,2,FALSE)</f>
        <v>2312</v>
      </c>
      <c r="D156">
        <f>VLOOKUP(A156,'Lookup tables'!ExternalData_4,2,FALSE)</f>
        <v>66.099999999999994</v>
      </c>
      <c r="E156">
        <f>VLOOKUP(A156,'Lookup tables'!ExternalData_5,2,FALSE)</f>
        <v>14.7</v>
      </c>
      <c r="F156">
        <f>VLOOKUP(A156,'Lookup tables'!ExternalData_6,2,FALSE)</f>
        <v>19.5</v>
      </c>
      <c r="G156">
        <f>VLOOKUP(A156,'Lookup tables'!ExternalData_7,2,FALSE)</f>
        <v>2.33</v>
      </c>
      <c r="H156">
        <f>VLOOKUP(A156,'Lookup tables'!ExternalData_8,2,FALSE)</f>
        <v>1.02</v>
      </c>
      <c r="I156">
        <f>VLOOKUP(A156,'Lookup tables'!ExternalData_9,2,FALSE)</f>
        <v>9.8000000000000007</v>
      </c>
      <c r="J156">
        <f>VLOOKUP(A156,'Lookup tables'!ExternalData_10,2,FALSE)</f>
        <v>36.6</v>
      </c>
      <c r="K156">
        <f>VLOOKUP(A156,'Lookup tables'!ExternalData_3,2,FALSE)</f>
        <v>164.42</v>
      </c>
      <c r="L156">
        <f>VLOOKUP(A156,'Lookup tables'!ExternalData_3,3,FALSE)</f>
        <v>154.76</v>
      </c>
    </row>
    <row r="157" spans="1:12" x14ac:dyDescent="0.25">
      <c r="A157" t="s">
        <v>452</v>
      </c>
      <c r="B157">
        <f>VLOOKUP(A157,'Lookup tables'!ExternalData_1,2,FALSE)</f>
        <v>4.5999999999999996</v>
      </c>
      <c r="C157">
        <f>VLOOKUP(A157,'Lookup tables'!ExternalData_2,2,FALSE)</f>
        <v>4174</v>
      </c>
      <c r="D157">
        <f>VLOOKUP(A157,'Lookup tables'!ExternalData_4,2,FALSE)</f>
        <v>63.5</v>
      </c>
      <c r="E157">
        <f>VLOOKUP(A157,'Lookup tables'!ExternalData_5,2,FALSE)</f>
        <v>11.9</v>
      </c>
      <c r="F157">
        <f>VLOOKUP(A157,'Lookup tables'!ExternalData_6,2,FALSE)</f>
        <v>16.8</v>
      </c>
      <c r="G157">
        <f>VLOOKUP(A157,'Lookup tables'!ExternalData_7,2,FALSE)</f>
        <v>3.19</v>
      </c>
      <c r="H157">
        <f>VLOOKUP(A157,'Lookup tables'!ExternalData_8,2,FALSE)</f>
        <v>1</v>
      </c>
      <c r="I157">
        <f>VLOOKUP(A157,'Lookup tables'!ExternalData_9,2,FALSE)</f>
        <v>11.3</v>
      </c>
      <c r="J157">
        <f>VLOOKUP(A157,'Lookup tables'!ExternalData_10,2,FALSE)</f>
        <v>44.6</v>
      </c>
      <c r="K157">
        <f>VLOOKUP(A157,'Lookup tables'!ExternalData_3,2,FALSE)</f>
        <v>167.62</v>
      </c>
      <c r="L157">
        <f>VLOOKUP(A157,'Lookup tables'!ExternalData_3,3,FALSE)</f>
        <v>157.32</v>
      </c>
    </row>
    <row r="158" spans="1:12" x14ac:dyDescent="0.25">
      <c r="A158" t="s">
        <v>476</v>
      </c>
      <c r="B158">
        <f>VLOOKUP(A158,'Lookup tables'!ExternalData_1,2,FALSE)</f>
        <v>3.6</v>
      </c>
      <c r="C158">
        <f>VLOOKUP(A158,'Lookup tables'!ExternalData_2,2,FALSE)</f>
        <v>2778</v>
      </c>
      <c r="D158">
        <f>VLOOKUP(A158,'Lookup tables'!ExternalData_4,2,FALSE)</f>
        <v>61.2</v>
      </c>
      <c r="E158">
        <f>VLOOKUP(A158,'Lookup tables'!ExternalData_5,2,FALSE)</f>
        <v>15.2</v>
      </c>
      <c r="F158">
        <f>VLOOKUP(A158,'Lookup tables'!ExternalData_6,2,FALSE)</f>
        <v>20</v>
      </c>
      <c r="G158">
        <f>VLOOKUP(A158,'Lookup tables'!ExternalData_7,2,FALSE)</f>
        <v>2.7</v>
      </c>
      <c r="H158">
        <f>VLOOKUP(A158,'Lookup tables'!ExternalData_8,2,FALSE)</f>
        <v>0.96</v>
      </c>
      <c r="I158">
        <f>VLOOKUP(A158,'Lookup tables'!ExternalData_9,2,FALSE)</f>
        <v>19.100000000000001</v>
      </c>
      <c r="J158">
        <f>VLOOKUP(A158,'Lookup tables'!ExternalData_10,2,FALSE)</f>
        <v>32.200000000000003</v>
      </c>
      <c r="K158">
        <f>VLOOKUP(A158,'Lookup tables'!ExternalData_3,2,FALSE)</f>
        <v>170.69</v>
      </c>
      <c r="L158">
        <f>VLOOKUP(A158,'Lookup tables'!ExternalData_3,3,FALSE)</f>
        <v>159.85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7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10.28515625" bestFit="1" customWidth="1"/>
    <col min="3" max="3" width="11.28515625" bestFit="1" customWidth="1"/>
    <col min="5" max="5" width="14.28515625" customWidth="1"/>
    <col min="6" max="6" width="16.42578125" bestFit="1" customWidth="1"/>
    <col min="7" max="7" width="11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0</v>
      </c>
      <c r="P1" t="s">
        <v>9</v>
      </c>
      <c r="Q1" t="s">
        <v>2</v>
      </c>
      <c r="S1" t="s">
        <v>0</v>
      </c>
      <c r="T1" t="s">
        <v>10</v>
      </c>
      <c r="U1" t="s">
        <v>2</v>
      </c>
      <c r="W1" t="s">
        <v>0</v>
      </c>
      <c r="X1" t="s">
        <v>11</v>
      </c>
      <c r="Y1" t="s">
        <v>2</v>
      </c>
      <c r="AA1" t="s">
        <v>0</v>
      </c>
      <c r="AB1" t="s">
        <v>12</v>
      </c>
      <c r="AC1" t="s">
        <v>2</v>
      </c>
      <c r="AE1" t="s">
        <v>0</v>
      </c>
      <c r="AF1" t="s">
        <v>13</v>
      </c>
      <c r="AG1" t="s">
        <v>2</v>
      </c>
      <c r="AI1" t="s">
        <v>0</v>
      </c>
      <c r="AJ1" t="s">
        <v>14</v>
      </c>
      <c r="AK1" t="s">
        <v>2</v>
      </c>
      <c r="AM1" t="s">
        <v>0</v>
      </c>
      <c r="AN1" t="s">
        <v>15</v>
      </c>
      <c r="AO1" t="s">
        <v>2</v>
      </c>
    </row>
    <row r="2" spans="1:41" x14ac:dyDescent="0.25">
      <c r="A2" t="s">
        <v>16</v>
      </c>
      <c r="B2">
        <v>4.5</v>
      </c>
      <c r="C2" t="s">
        <v>17</v>
      </c>
      <c r="E2" t="s">
        <v>16</v>
      </c>
      <c r="F2">
        <v>2182</v>
      </c>
      <c r="G2" t="s">
        <v>17</v>
      </c>
      <c r="I2" t="s">
        <v>16</v>
      </c>
      <c r="J2">
        <v>168.5</v>
      </c>
      <c r="K2">
        <v>156.11000000000001</v>
      </c>
      <c r="L2">
        <v>5.53</v>
      </c>
      <c r="M2">
        <v>5.12</v>
      </c>
      <c r="O2" t="s">
        <v>16</v>
      </c>
      <c r="P2">
        <v>64.5</v>
      </c>
      <c r="Q2" t="s">
        <v>17</v>
      </c>
      <c r="S2" t="s">
        <v>16</v>
      </c>
      <c r="T2">
        <v>17.3</v>
      </c>
      <c r="U2" t="s">
        <v>17</v>
      </c>
      <c r="W2" t="s">
        <v>16</v>
      </c>
      <c r="X2">
        <v>27.4</v>
      </c>
      <c r="Y2" t="s">
        <v>17</v>
      </c>
      <c r="AA2" t="s">
        <v>16</v>
      </c>
      <c r="AB2">
        <v>2.41</v>
      </c>
      <c r="AC2" t="s">
        <v>17</v>
      </c>
      <c r="AE2" t="s">
        <v>16</v>
      </c>
      <c r="AF2">
        <v>1.03</v>
      </c>
      <c r="AG2" t="s">
        <v>17</v>
      </c>
      <c r="AI2" t="s">
        <v>16</v>
      </c>
      <c r="AJ2">
        <v>6.4</v>
      </c>
      <c r="AK2" t="s">
        <v>17</v>
      </c>
      <c r="AM2" t="s">
        <v>18</v>
      </c>
      <c r="AN2">
        <v>100</v>
      </c>
      <c r="AO2" t="s">
        <v>19</v>
      </c>
    </row>
    <row r="3" spans="1:41" x14ac:dyDescent="0.25">
      <c r="A3" t="s">
        <v>20</v>
      </c>
      <c r="B3">
        <v>1.6</v>
      </c>
      <c r="C3" t="s">
        <v>21</v>
      </c>
      <c r="E3" t="s">
        <v>20</v>
      </c>
      <c r="F3">
        <v>14866</v>
      </c>
      <c r="G3" t="s">
        <v>21</v>
      </c>
      <c r="I3" t="s">
        <v>20</v>
      </c>
      <c r="J3">
        <v>174.07</v>
      </c>
      <c r="K3">
        <v>162.22999999999999</v>
      </c>
      <c r="L3">
        <v>5.71</v>
      </c>
      <c r="M3">
        <v>5.32</v>
      </c>
      <c r="O3" t="s">
        <v>22</v>
      </c>
      <c r="P3">
        <v>76.7</v>
      </c>
      <c r="Q3" t="s">
        <v>23</v>
      </c>
      <c r="S3" t="s">
        <v>22</v>
      </c>
      <c r="T3">
        <v>18.3</v>
      </c>
      <c r="U3" t="s">
        <v>23</v>
      </c>
      <c r="W3" t="s">
        <v>20</v>
      </c>
      <c r="X3">
        <v>32.9</v>
      </c>
      <c r="Y3" t="s">
        <v>21</v>
      </c>
      <c r="AA3" t="s">
        <v>20</v>
      </c>
      <c r="AB3">
        <v>0.26</v>
      </c>
      <c r="AC3" t="s">
        <v>21</v>
      </c>
      <c r="AE3" t="s">
        <v>20</v>
      </c>
      <c r="AF3">
        <v>0.98</v>
      </c>
      <c r="AG3" t="s">
        <v>21</v>
      </c>
      <c r="AI3" t="s">
        <v>20</v>
      </c>
      <c r="AJ3">
        <v>5.6</v>
      </c>
      <c r="AK3" t="s">
        <v>21</v>
      </c>
      <c r="AM3" t="s">
        <v>24</v>
      </c>
      <c r="AN3">
        <v>100</v>
      </c>
      <c r="AO3" t="s">
        <v>25</v>
      </c>
    </row>
    <row r="4" spans="1:41" x14ac:dyDescent="0.25">
      <c r="A4" t="s">
        <v>22</v>
      </c>
      <c r="B4">
        <v>3</v>
      </c>
      <c r="C4" t="s">
        <v>23</v>
      </c>
      <c r="E4" t="s">
        <v>22</v>
      </c>
      <c r="F4">
        <v>16091</v>
      </c>
      <c r="G4" t="s">
        <v>23</v>
      </c>
      <c r="I4" t="s">
        <v>22</v>
      </c>
      <c r="J4">
        <v>175.04</v>
      </c>
      <c r="K4">
        <v>162.35</v>
      </c>
      <c r="L4">
        <v>5.74</v>
      </c>
      <c r="M4">
        <v>5.33</v>
      </c>
      <c r="O4" t="s">
        <v>26</v>
      </c>
      <c r="P4">
        <v>81.8</v>
      </c>
      <c r="Q4" t="s">
        <v>27</v>
      </c>
      <c r="S4" t="s">
        <v>28</v>
      </c>
      <c r="T4">
        <v>24.9</v>
      </c>
      <c r="U4" t="s">
        <v>29</v>
      </c>
      <c r="W4" t="s">
        <v>22</v>
      </c>
      <c r="X4">
        <v>28.1</v>
      </c>
      <c r="Y4" t="s">
        <v>23</v>
      </c>
      <c r="AA4" t="s">
        <v>22</v>
      </c>
      <c r="AB4">
        <v>1.89</v>
      </c>
      <c r="AC4" t="s">
        <v>23</v>
      </c>
      <c r="AE4" t="s">
        <v>22</v>
      </c>
      <c r="AF4">
        <v>1.03</v>
      </c>
      <c r="AG4" t="s">
        <v>23</v>
      </c>
      <c r="AI4" t="s">
        <v>22</v>
      </c>
      <c r="AJ4">
        <v>3.3</v>
      </c>
      <c r="AK4" t="s">
        <v>23</v>
      </c>
      <c r="AM4" t="s">
        <v>30</v>
      </c>
      <c r="AN4">
        <v>100</v>
      </c>
      <c r="AO4" t="s">
        <v>31</v>
      </c>
    </row>
    <row r="5" spans="1:41" x14ac:dyDescent="0.25">
      <c r="A5" t="s">
        <v>26</v>
      </c>
      <c r="B5">
        <v>1.3</v>
      </c>
      <c r="C5" t="s">
        <v>27</v>
      </c>
      <c r="E5" t="s">
        <v>32</v>
      </c>
      <c r="F5">
        <v>6763</v>
      </c>
      <c r="G5" t="s">
        <v>33</v>
      </c>
      <c r="I5" t="s">
        <v>28</v>
      </c>
      <c r="J5">
        <v>177.09</v>
      </c>
      <c r="K5">
        <v>167.55</v>
      </c>
      <c r="L5">
        <v>5.81</v>
      </c>
      <c r="M5">
        <v>5.5</v>
      </c>
      <c r="O5" t="s">
        <v>32</v>
      </c>
      <c r="P5">
        <v>60.8</v>
      </c>
      <c r="Q5" t="s">
        <v>33</v>
      </c>
      <c r="S5" t="s">
        <v>32</v>
      </c>
      <c r="T5">
        <v>19</v>
      </c>
      <c r="U5" t="s">
        <v>33</v>
      </c>
      <c r="W5" t="s">
        <v>28</v>
      </c>
      <c r="X5">
        <v>25.5</v>
      </c>
      <c r="Y5" t="s">
        <v>29</v>
      </c>
      <c r="AA5" t="s">
        <v>28</v>
      </c>
      <c r="AB5">
        <v>-0.26</v>
      </c>
      <c r="AC5" t="s">
        <v>29</v>
      </c>
      <c r="AE5" t="s">
        <v>28</v>
      </c>
      <c r="AF5">
        <v>1</v>
      </c>
      <c r="AG5" t="s">
        <v>29</v>
      </c>
      <c r="AI5" t="s">
        <v>32</v>
      </c>
      <c r="AJ5">
        <v>8.9</v>
      </c>
      <c r="AK5" t="s">
        <v>33</v>
      </c>
      <c r="AM5" t="s">
        <v>34</v>
      </c>
      <c r="AN5">
        <v>100</v>
      </c>
      <c r="AO5" t="s">
        <v>35</v>
      </c>
    </row>
    <row r="6" spans="1:41" x14ac:dyDescent="0.25">
      <c r="A6" t="s">
        <v>32</v>
      </c>
      <c r="B6">
        <v>5.5</v>
      </c>
      <c r="C6" t="s">
        <v>33</v>
      </c>
      <c r="E6" t="s">
        <v>36</v>
      </c>
      <c r="F6">
        <v>30593</v>
      </c>
      <c r="G6" t="s">
        <v>37</v>
      </c>
      <c r="I6" t="s">
        <v>26</v>
      </c>
      <c r="J6">
        <v>178.84</v>
      </c>
      <c r="K6">
        <v>165.53</v>
      </c>
      <c r="L6">
        <v>5.87</v>
      </c>
      <c r="M6">
        <v>5.43</v>
      </c>
      <c r="O6" t="s">
        <v>36</v>
      </c>
      <c r="P6">
        <v>76.900000000000006</v>
      </c>
      <c r="Q6" t="s">
        <v>37</v>
      </c>
      <c r="S6" t="s">
        <v>36</v>
      </c>
      <c r="T6">
        <v>56</v>
      </c>
      <c r="U6" t="s">
        <v>37</v>
      </c>
      <c r="W6" t="s">
        <v>26</v>
      </c>
      <c r="X6">
        <v>44.3</v>
      </c>
      <c r="Y6" t="s">
        <v>27</v>
      </c>
      <c r="AA6" t="s">
        <v>26</v>
      </c>
      <c r="AB6">
        <v>0.63</v>
      </c>
      <c r="AC6" t="s">
        <v>27</v>
      </c>
      <c r="AE6" t="s">
        <v>26</v>
      </c>
      <c r="AF6">
        <v>1.06</v>
      </c>
      <c r="AG6" t="s">
        <v>27</v>
      </c>
      <c r="AI6" t="s">
        <v>36</v>
      </c>
      <c r="AJ6">
        <v>0.5</v>
      </c>
      <c r="AK6" t="s">
        <v>37</v>
      </c>
      <c r="AM6" t="s">
        <v>38</v>
      </c>
      <c r="AN6">
        <v>100</v>
      </c>
      <c r="AO6" t="s">
        <v>39</v>
      </c>
    </row>
    <row r="7" spans="1:41" x14ac:dyDescent="0.25">
      <c r="A7" t="s">
        <v>36</v>
      </c>
      <c r="B7">
        <v>2</v>
      </c>
      <c r="C7" t="s">
        <v>37</v>
      </c>
      <c r="E7" t="s">
        <v>40</v>
      </c>
      <c r="F7">
        <v>19971</v>
      </c>
      <c r="G7" t="s">
        <v>41</v>
      </c>
      <c r="I7" t="s">
        <v>32</v>
      </c>
      <c r="J7">
        <v>168.46</v>
      </c>
      <c r="K7">
        <v>158.1</v>
      </c>
      <c r="L7">
        <v>5.53</v>
      </c>
      <c r="M7">
        <v>5.19</v>
      </c>
      <c r="O7" t="s">
        <v>40</v>
      </c>
      <c r="P7">
        <v>76.5</v>
      </c>
      <c r="Q7" t="s">
        <v>41</v>
      </c>
      <c r="S7" t="s">
        <v>40</v>
      </c>
      <c r="T7">
        <v>79.7</v>
      </c>
      <c r="U7" t="s">
        <v>41</v>
      </c>
      <c r="W7" t="s">
        <v>32</v>
      </c>
      <c r="X7">
        <v>15.9</v>
      </c>
      <c r="Y7" t="s">
        <v>33</v>
      </c>
      <c r="AA7" t="s">
        <v>32</v>
      </c>
      <c r="AB7">
        <v>3.12</v>
      </c>
      <c r="AC7" t="s">
        <v>33</v>
      </c>
      <c r="AE7" t="s">
        <v>32</v>
      </c>
      <c r="AF7">
        <v>0.95</v>
      </c>
      <c r="AG7" t="s">
        <v>33</v>
      </c>
      <c r="AI7" t="s">
        <v>40</v>
      </c>
      <c r="AJ7">
        <v>9.1</v>
      </c>
      <c r="AK7" t="s">
        <v>41</v>
      </c>
      <c r="AM7" t="s">
        <v>42</v>
      </c>
      <c r="AN7">
        <v>100</v>
      </c>
      <c r="AO7" t="s">
        <v>43</v>
      </c>
    </row>
    <row r="8" spans="1:41" x14ac:dyDescent="0.25">
      <c r="A8" t="s">
        <v>40</v>
      </c>
      <c r="B8">
        <v>2.2999999999999998</v>
      </c>
      <c r="C8" t="s">
        <v>41</v>
      </c>
      <c r="E8" t="s">
        <v>44</v>
      </c>
      <c r="F8">
        <v>11845</v>
      </c>
      <c r="G8" t="s">
        <v>45</v>
      </c>
      <c r="I8" t="s">
        <v>36</v>
      </c>
      <c r="J8">
        <v>178.84</v>
      </c>
      <c r="K8">
        <v>165.72</v>
      </c>
      <c r="L8">
        <v>5.87</v>
      </c>
      <c r="M8">
        <v>5.44</v>
      </c>
      <c r="O8" t="s">
        <v>44</v>
      </c>
      <c r="P8">
        <v>74.900000000000006</v>
      </c>
      <c r="Q8" t="s">
        <v>45</v>
      </c>
      <c r="S8" t="s">
        <v>44</v>
      </c>
      <c r="T8">
        <v>27.7</v>
      </c>
      <c r="U8" t="s">
        <v>45</v>
      </c>
      <c r="W8" t="s">
        <v>34</v>
      </c>
      <c r="X8">
        <v>34.799999999999997</v>
      </c>
      <c r="Y8" t="s">
        <v>35</v>
      </c>
      <c r="AA8" t="s">
        <v>36</v>
      </c>
      <c r="AB8">
        <v>1.03</v>
      </c>
      <c r="AC8" t="s">
        <v>37</v>
      </c>
      <c r="AE8" t="s">
        <v>34</v>
      </c>
      <c r="AF8">
        <v>0.9</v>
      </c>
      <c r="AG8" t="s">
        <v>35</v>
      </c>
      <c r="AI8" t="s">
        <v>44</v>
      </c>
      <c r="AJ8">
        <v>5.7</v>
      </c>
      <c r="AK8" t="s">
        <v>45</v>
      </c>
      <c r="AM8" t="s">
        <v>46</v>
      </c>
      <c r="AN8">
        <v>100</v>
      </c>
      <c r="AO8" t="s">
        <v>47</v>
      </c>
    </row>
    <row r="9" spans="1:41" x14ac:dyDescent="0.25">
      <c r="A9" t="s">
        <v>44</v>
      </c>
      <c r="B9">
        <v>1.8</v>
      </c>
      <c r="C9" t="s">
        <v>45</v>
      </c>
      <c r="E9" t="s">
        <v>48</v>
      </c>
      <c r="F9">
        <v>54799</v>
      </c>
      <c r="G9" t="s">
        <v>49</v>
      </c>
      <c r="I9" t="s">
        <v>40</v>
      </c>
      <c r="J9">
        <v>174.76</v>
      </c>
      <c r="K9">
        <v>161.22</v>
      </c>
      <c r="L9">
        <v>5.73</v>
      </c>
      <c r="M9">
        <v>5.29</v>
      </c>
      <c r="O9" t="s">
        <v>48</v>
      </c>
      <c r="P9">
        <v>83.3</v>
      </c>
      <c r="Q9" t="s">
        <v>49</v>
      </c>
      <c r="S9" t="s">
        <v>48</v>
      </c>
      <c r="T9">
        <v>108.2</v>
      </c>
      <c r="U9" t="s">
        <v>49</v>
      </c>
      <c r="W9" t="s">
        <v>36</v>
      </c>
      <c r="X9">
        <v>31.9</v>
      </c>
      <c r="Y9" t="s">
        <v>37</v>
      </c>
      <c r="AA9" t="s">
        <v>40</v>
      </c>
      <c r="AB9">
        <v>0.88</v>
      </c>
      <c r="AC9" t="s">
        <v>41</v>
      </c>
      <c r="AE9" t="s">
        <v>36</v>
      </c>
      <c r="AF9">
        <v>0.89</v>
      </c>
      <c r="AG9" t="s">
        <v>37</v>
      </c>
      <c r="AI9" t="s">
        <v>48</v>
      </c>
      <c r="AJ9">
        <v>11.7</v>
      </c>
      <c r="AK9" t="s">
        <v>49</v>
      </c>
      <c r="AM9" t="s">
        <v>50</v>
      </c>
      <c r="AN9">
        <v>100</v>
      </c>
      <c r="AO9" t="s">
        <v>51</v>
      </c>
    </row>
    <row r="10" spans="1:41" x14ac:dyDescent="0.25">
      <c r="A10" t="s">
        <v>52</v>
      </c>
      <c r="B10">
        <v>1.9</v>
      </c>
      <c r="C10" t="s">
        <v>53</v>
      </c>
      <c r="E10" t="s">
        <v>54</v>
      </c>
      <c r="F10">
        <v>55171</v>
      </c>
      <c r="G10" t="s">
        <v>55</v>
      </c>
      <c r="I10" t="s">
        <v>44</v>
      </c>
      <c r="J10">
        <v>173.67</v>
      </c>
      <c r="K10">
        <v>159.85</v>
      </c>
      <c r="L10">
        <v>5.7</v>
      </c>
      <c r="M10">
        <v>5.24</v>
      </c>
      <c r="O10" t="s">
        <v>54</v>
      </c>
      <c r="P10">
        <v>81.400000000000006</v>
      </c>
      <c r="Q10" t="s">
        <v>55</v>
      </c>
      <c r="S10" t="s">
        <v>54</v>
      </c>
      <c r="T10">
        <v>94.1</v>
      </c>
      <c r="U10" t="s">
        <v>55</v>
      </c>
      <c r="W10" t="s">
        <v>40</v>
      </c>
      <c r="X10">
        <v>31.7</v>
      </c>
      <c r="Y10" t="s">
        <v>41</v>
      </c>
      <c r="AA10" t="s">
        <v>44</v>
      </c>
      <c r="AB10">
        <v>0.17</v>
      </c>
      <c r="AC10" t="s">
        <v>45</v>
      </c>
      <c r="AE10" t="s">
        <v>40</v>
      </c>
      <c r="AF10">
        <v>0.98</v>
      </c>
      <c r="AG10" t="s">
        <v>41</v>
      </c>
      <c r="AI10" t="s">
        <v>54</v>
      </c>
      <c r="AJ10">
        <v>11.4</v>
      </c>
      <c r="AK10" t="s">
        <v>55</v>
      </c>
      <c r="AM10" t="s">
        <v>56</v>
      </c>
      <c r="AN10">
        <v>100</v>
      </c>
      <c r="AO10" t="s">
        <v>57</v>
      </c>
    </row>
    <row r="11" spans="1:41" x14ac:dyDescent="0.25">
      <c r="A11" t="s">
        <v>48</v>
      </c>
      <c r="B11">
        <v>1.7</v>
      </c>
      <c r="C11" t="s">
        <v>49</v>
      </c>
      <c r="E11" t="s">
        <v>58</v>
      </c>
      <c r="F11">
        <v>19156</v>
      </c>
      <c r="G11" t="s">
        <v>59</v>
      </c>
      <c r="I11" t="s">
        <v>48</v>
      </c>
      <c r="J11">
        <v>178.77</v>
      </c>
      <c r="K11">
        <v>164.67</v>
      </c>
      <c r="L11">
        <v>5.87</v>
      </c>
      <c r="M11">
        <v>5.4</v>
      </c>
      <c r="O11" t="s">
        <v>58</v>
      </c>
      <c r="P11">
        <v>72.900000000000006</v>
      </c>
      <c r="Q11" t="s">
        <v>59</v>
      </c>
      <c r="S11" t="s">
        <v>58</v>
      </c>
      <c r="T11">
        <v>15.9</v>
      </c>
      <c r="U11" t="s">
        <v>59</v>
      </c>
      <c r="W11" t="s">
        <v>44</v>
      </c>
      <c r="X11">
        <v>35.1</v>
      </c>
      <c r="Y11" t="s">
        <v>45</v>
      </c>
      <c r="AA11" t="s">
        <v>52</v>
      </c>
      <c r="AB11">
        <v>0.44</v>
      </c>
      <c r="AC11" t="s">
        <v>53</v>
      </c>
      <c r="AE11" t="s">
        <v>44</v>
      </c>
      <c r="AF11">
        <v>0.95</v>
      </c>
      <c r="AG11" t="s">
        <v>45</v>
      </c>
      <c r="AI11" t="s">
        <v>58</v>
      </c>
      <c r="AJ11">
        <v>2.6</v>
      </c>
      <c r="AK11" t="s">
        <v>59</v>
      </c>
      <c r="AM11" t="s">
        <v>60</v>
      </c>
      <c r="AN11">
        <v>100</v>
      </c>
      <c r="AO11" t="s">
        <v>61</v>
      </c>
    </row>
    <row r="12" spans="1:41" x14ac:dyDescent="0.25">
      <c r="A12" t="s">
        <v>54</v>
      </c>
      <c r="B12">
        <v>1.5</v>
      </c>
      <c r="C12" t="s">
        <v>55</v>
      </c>
      <c r="E12" t="s">
        <v>62</v>
      </c>
      <c r="F12">
        <v>51991</v>
      </c>
      <c r="G12" t="s">
        <v>63</v>
      </c>
      <c r="I12" t="s">
        <v>54</v>
      </c>
      <c r="J12">
        <v>178.52</v>
      </c>
      <c r="K12">
        <v>166.93</v>
      </c>
      <c r="L12">
        <v>5.86</v>
      </c>
      <c r="M12">
        <v>5.48</v>
      </c>
      <c r="O12" t="s">
        <v>62</v>
      </c>
      <c r="P12">
        <v>77.2</v>
      </c>
      <c r="Q12" t="s">
        <v>63</v>
      </c>
      <c r="S12" t="s">
        <v>62</v>
      </c>
      <c r="T12">
        <v>70.7</v>
      </c>
      <c r="U12" t="s">
        <v>63</v>
      </c>
      <c r="W12" t="s">
        <v>52</v>
      </c>
      <c r="X12">
        <v>39.299999999999997</v>
      </c>
      <c r="Y12" t="s">
        <v>53</v>
      </c>
      <c r="AA12" t="s">
        <v>48</v>
      </c>
      <c r="AB12">
        <v>1.6</v>
      </c>
      <c r="AC12" t="s">
        <v>49</v>
      </c>
      <c r="AE12" t="s">
        <v>52</v>
      </c>
      <c r="AF12">
        <v>0.9</v>
      </c>
      <c r="AG12" t="s">
        <v>53</v>
      </c>
      <c r="AI12" t="s">
        <v>62</v>
      </c>
      <c r="AJ12">
        <v>5.7</v>
      </c>
      <c r="AK12" t="s">
        <v>63</v>
      </c>
      <c r="AM12" t="s">
        <v>64</v>
      </c>
      <c r="AN12">
        <v>99.2</v>
      </c>
      <c r="AO12" t="s">
        <v>65</v>
      </c>
    </row>
    <row r="13" spans="1:41" x14ac:dyDescent="0.25">
      <c r="A13" t="s">
        <v>58</v>
      </c>
      <c r="B13">
        <v>1.7</v>
      </c>
      <c r="C13" t="s">
        <v>59</v>
      </c>
      <c r="E13" t="s">
        <v>66</v>
      </c>
      <c r="F13">
        <v>5453</v>
      </c>
      <c r="G13" t="s">
        <v>67</v>
      </c>
      <c r="I13" t="s">
        <v>58</v>
      </c>
      <c r="J13">
        <v>174</v>
      </c>
      <c r="K13">
        <v>161.37</v>
      </c>
      <c r="L13">
        <v>5.71</v>
      </c>
      <c r="M13">
        <v>5.29</v>
      </c>
      <c r="O13" t="s">
        <v>66</v>
      </c>
      <c r="P13">
        <v>72.3</v>
      </c>
      <c r="Q13" t="s">
        <v>67</v>
      </c>
      <c r="S13" t="s">
        <v>66</v>
      </c>
      <c r="T13">
        <v>3.1</v>
      </c>
      <c r="U13" t="s">
        <v>67</v>
      </c>
      <c r="W13" t="s">
        <v>48</v>
      </c>
      <c r="X13">
        <v>38.700000000000003</v>
      </c>
      <c r="Y13" t="s">
        <v>49</v>
      </c>
      <c r="AA13" t="s">
        <v>54</v>
      </c>
      <c r="AB13">
        <v>0.46</v>
      </c>
      <c r="AC13" t="s">
        <v>55</v>
      </c>
      <c r="AE13" t="s">
        <v>48</v>
      </c>
      <c r="AF13">
        <v>0.99</v>
      </c>
      <c r="AG13" t="s">
        <v>49</v>
      </c>
      <c r="AI13" t="s">
        <v>66</v>
      </c>
      <c r="AJ13">
        <v>6.1</v>
      </c>
      <c r="AK13" t="s">
        <v>67</v>
      </c>
      <c r="AM13" t="s">
        <v>68</v>
      </c>
      <c r="AN13">
        <v>98.1</v>
      </c>
      <c r="AO13" t="s">
        <v>69</v>
      </c>
    </row>
    <row r="14" spans="1:41" x14ac:dyDescent="0.25">
      <c r="A14" t="s">
        <v>62</v>
      </c>
      <c r="B14">
        <v>2</v>
      </c>
      <c r="C14" t="s">
        <v>63</v>
      </c>
      <c r="E14" t="s">
        <v>70</v>
      </c>
      <c r="F14">
        <v>19364</v>
      </c>
      <c r="G14" t="s">
        <v>71</v>
      </c>
      <c r="I14" t="s">
        <v>72</v>
      </c>
      <c r="J14">
        <v>174.4</v>
      </c>
      <c r="K14">
        <v>163.46</v>
      </c>
      <c r="L14">
        <v>5.72</v>
      </c>
      <c r="M14">
        <v>5.36</v>
      </c>
      <c r="O14" t="s">
        <v>70</v>
      </c>
      <c r="P14">
        <v>79.099999999999994</v>
      </c>
      <c r="Q14" t="s">
        <v>71</v>
      </c>
      <c r="S14" t="s">
        <v>70</v>
      </c>
      <c r="T14">
        <v>88.7</v>
      </c>
      <c r="U14" t="s">
        <v>71</v>
      </c>
      <c r="W14" t="s">
        <v>54</v>
      </c>
      <c r="X14">
        <v>44</v>
      </c>
      <c r="Y14" t="s">
        <v>55</v>
      </c>
      <c r="AA14" t="s">
        <v>58</v>
      </c>
      <c r="AB14">
        <v>1.35</v>
      </c>
      <c r="AC14" t="s">
        <v>59</v>
      </c>
      <c r="AE14" t="s">
        <v>54</v>
      </c>
      <c r="AF14">
        <v>0.96</v>
      </c>
      <c r="AG14" t="s">
        <v>55</v>
      </c>
      <c r="AI14" t="s">
        <v>70</v>
      </c>
      <c r="AJ14">
        <v>0.4</v>
      </c>
      <c r="AK14" t="s">
        <v>71</v>
      </c>
      <c r="AM14" t="s">
        <v>73</v>
      </c>
      <c r="AN14">
        <v>97.5</v>
      </c>
      <c r="AO14" t="s">
        <v>74</v>
      </c>
    </row>
    <row r="15" spans="1:41" x14ac:dyDescent="0.25">
      <c r="A15" t="s">
        <v>66</v>
      </c>
      <c r="B15">
        <v>2</v>
      </c>
      <c r="C15" t="s">
        <v>67</v>
      </c>
      <c r="E15" t="s">
        <v>75</v>
      </c>
      <c r="F15">
        <v>21224</v>
      </c>
      <c r="G15" t="s">
        <v>76</v>
      </c>
      <c r="I15" t="s">
        <v>62</v>
      </c>
      <c r="J15">
        <v>172.76</v>
      </c>
      <c r="K15">
        <v>158.29</v>
      </c>
      <c r="L15">
        <v>5.67</v>
      </c>
      <c r="M15">
        <v>5.19</v>
      </c>
      <c r="O15" t="s">
        <v>75</v>
      </c>
      <c r="P15">
        <v>74.599999999999994</v>
      </c>
      <c r="Q15" t="s">
        <v>76</v>
      </c>
      <c r="S15" t="s">
        <v>75</v>
      </c>
      <c r="T15">
        <v>58.6</v>
      </c>
      <c r="U15" t="s">
        <v>76</v>
      </c>
      <c r="W15" t="s">
        <v>58</v>
      </c>
      <c r="X15">
        <v>32.299999999999997</v>
      </c>
      <c r="Y15" t="s">
        <v>59</v>
      </c>
      <c r="AA15" t="s">
        <v>62</v>
      </c>
      <c r="AB15">
        <v>1.92</v>
      </c>
      <c r="AC15" t="s">
        <v>63</v>
      </c>
      <c r="AE15" t="s">
        <v>58</v>
      </c>
      <c r="AF15">
        <v>0.98</v>
      </c>
      <c r="AG15" t="s">
        <v>59</v>
      </c>
      <c r="AI15" t="s">
        <v>75</v>
      </c>
      <c r="AJ15">
        <v>21.4</v>
      </c>
      <c r="AK15" t="s">
        <v>76</v>
      </c>
      <c r="AM15" t="s">
        <v>77</v>
      </c>
      <c r="AN15">
        <v>95.5</v>
      </c>
      <c r="AO15" t="s">
        <v>78</v>
      </c>
    </row>
    <row r="16" spans="1:41" x14ac:dyDescent="0.25">
      <c r="A16" t="s">
        <v>70</v>
      </c>
      <c r="B16">
        <v>1.6</v>
      </c>
      <c r="C16" t="s">
        <v>71</v>
      </c>
      <c r="E16" t="s">
        <v>68</v>
      </c>
      <c r="F16">
        <v>50904</v>
      </c>
      <c r="G16" t="s">
        <v>69</v>
      </c>
      <c r="I16" t="s">
        <v>66</v>
      </c>
      <c r="J16">
        <v>165.08</v>
      </c>
      <c r="K16">
        <v>152.38</v>
      </c>
      <c r="L16">
        <v>5.42</v>
      </c>
      <c r="M16">
        <v>5</v>
      </c>
      <c r="O16" t="s">
        <v>68</v>
      </c>
      <c r="P16">
        <v>81.5</v>
      </c>
      <c r="Q16" t="s">
        <v>69</v>
      </c>
      <c r="S16" t="s">
        <v>68</v>
      </c>
      <c r="T16">
        <v>86.1</v>
      </c>
      <c r="U16" t="s">
        <v>69</v>
      </c>
      <c r="W16" t="s">
        <v>79</v>
      </c>
      <c r="X16">
        <v>32</v>
      </c>
      <c r="Y16" t="s">
        <v>80</v>
      </c>
      <c r="AA16" t="s">
        <v>66</v>
      </c>
      <c r="AB16">
        <v>1.19</v>
      </c>
      <c r="AC16" t="s">
        <v>67</v>
      </c>
      <c r="AE16" t="s">
        <v>79</v>
      </c>
      <c r="AF16">
        <v>0.96</v>
      </c>
      <c r="AG16" t="s">
        <v>80</v>
      </c>
      <c r="AI16" t="s">
        <v>68</v>
      </c>
      <c r="AJ16">
        <v>15.7</v>
      </c>
      <c r="AK16" t="s">
        <v>69</v>
      </c>
      <c r="AM16" t="s">
        <v>81</v>
      </c>
      <c r="AN16">
        <v>94.9</v>
      </c>
      <c r="AO16" t="s">
        <v>82</v>
      </c>
    </row>
    <row r="17" spans="1:41" x14ac:dyDescent="0.25">
      <c r="A17" t="s">
        <v>75</v>
      </c>
      <c r="B17">
        <v>1.4</v>
      </c>
      <c r="C17" t="s">
        <v>76</v>
      </c>
      <c r="E17" t="s">
        <v>83</v>
      </c>
      <c r="F17">
        <v>8791</v>
      </c>
      <c r="G17" t="s">
        <v>84</v>
      </c>
      <c r="I17" t="s">
        <v>70</v>
      </c>
      <c r="J17">
        <v>177.03</v>
      </c>
      <c r="K17">
        <v>165.66</v>
      </c>
      <c r="L17">
        <v>5.81</v>
      </c>
      <c r="M17">
        <v>5.44</v>
      </c>
      <c r="O17" t="s">
        <v>83</v>
      </c>
      <c r="P17">
        <v>74.5</v>
      </c>
      <c r="Q17" t="s">
        <v>84</v>
      </c>
      <c r="S17" t="s">
        <v>83</v>
      </c>
      <c r="T17">
        <v>74.7</v>
      </c>
      <c r="U17" t="s">
        <v>84</v>
      </c>
      <c r="W17" t="s">
        <v>62</v>
      </c>
      <c r="X17">
        <v>32.299999999999997</v>
      </c>
      <c r="Y17" t="s">
        <v>63</v>
      </c>
      <c r="AA17" t="s">
        <v>70</v>
      </c>
      <c r="AB17">
        <v>0.5</v>
      </c>
      <c r="AC17" t="s">
        <v>71</v>
      </c>
      <c r="AE17" t="s">
        <v>62</v>
      </c>
      <c r="AF17">
        <v>1.53</v>
      </c>
      <c r="AG17" t="s">
        <v>63</v>
      </c>
      <c r="AI17" t="s">
        <v>83</v>
      </c>
      <c r="AJ17">
        <v>5.9</v>
      </c>
      <c r="AK17" t="s">
        <v>84</v>
      </c>
      <c r="AM17" t="s">
        <v>85</v>
      </c>
      <c r="AN17">
        <v>94.7</v>
      </c>
      <c r="AO17" t="s">
        <v>86</v>
      </c>
    </row>
    <row r="18" spans="1:41" x14ac:dyDescent="0.25">
      <c r="A18" t="s">
        <v>68</v>
      </c>
      <c r="B18">
        <v>1.6</v>
      </c>
      <c r="C18" t="s">
        <v>69</v>
      </c>
      <c r="E18" t="s">
        <v>87</v>
      </c>
      <c r="F18">
        <v>3648</v>
      </c>
      <c r="G18" t="s">
        <v>88</v>
      </c>
      <c r="I18" t="s">
        <v>75</v>
      </c>
      <c r="J18">
        <v>178.69</v>
      </c>
      <c r="K18">
        <v>166.93</v>
      </c>
      <c r="L18">
        <v>5.86</v>
      </c>
      <c r="M18">
        <v>5.48</v>
      </c>
      <c r="O18" t="s">
        <v>87</v>
      </c>
      <c r="P18">
        <v>61.5</v>
      </c>
      <c r="Q18" t="s">
        <v>88</v>
      </c>
      <c r="S18" t="s">
        <v>87</v>
      </c>
      <c r="T18">
        <v>16.2</v>
      </c>
      <c r="U18" t="s">
        <v>88</v>
      </c>
      <c r="W18" t="s">
        <v>66</v>
      </c>
      <c r="X18">
        <v>26.7</v>
      </c>
      <c r="Y18" t="s">
        <v>67</v>
      </c>
      <c r="AA18" t="s">
        <v>75</v>
      </c>
      <c r="AB18">
        <v>-0.1</v>
      </c>
      <c r="AC18" t="s">
        <v>76</v>
      </c>
      <c r="AE18" t="s">
        <v>66</v>
      </c>
      <c r="AF18">
        <v>0.97</v>
      </c>
      <c r="AG18" t="s">
        <v>67</v>
      </c>
      <c r="AI18" t="s">
        <v>87</v>
      </c>
      <c r="AJ18">
        <v>15.7</v>
      </c>
      <c r="AK18" t="s">
        <v>88</v>
      </c>
      <c r="AM18" t="s">
        <v>89</v>
      </c>
      <c r="AN18">
        <v>93.9</v>
      </c>
      <c r="AO18" t="s">
        <v>90</v>
      </c>
    </row>
    <row r="19" spans="1:41" x14ac:dyDescent="0.25">
      <c r="A19" t="s">
        <v>83</v>
      </c>
      <c r="B19">
        <v>2.2999999999999998</v>
      </c>
      <c r="C19" t="s">
        <v>84</v>
      </c>
      <c r="E19" t="s">
        <v>91</v>
      </c>
      <c r="F19">
        <v>10627</v>
      </c>
      <c r="G19" t="s">
        <v>92</v>
      </c>
      <c r="I19" t="s">
        <v>68</v>
      </c>
      <c r="J19">
        <v>179.09</v>
      </c>
      <c r="K19">
        <v>163.4</v>
      </c>
      <c r="L19">
        <v>5.88</v>
      </c>
      <c r="M19">
        <v>5.36</v>
      </c>
      <c r="O19" t="s">
        <v>91</v>
      </c>
      <c r="P19">
        <v>71.5</v>
      </c>
      <c r="Q19" t="s">
        <v>92</v>
      </c>
      <c r="S19" t="s">
        <v>91</v>
      </c>
      <c r="T19">
        <v>3</v>
      </c>
      <c r="U19" t="s">
        <v>92</v>
      </c>
      <c r="W19" t="s">
        <v>70</v>
      </c>
      <c r="X19">
        <v>38.6</v>
      </c>
      <c r="Y19" t="s">
        <v>71</v>
      </c>
      <c r="AA19" t="s">
        <v>68</v>
      </c>
      <c r="AB19">
        <v>0.85</v>
      </c>
      <c r="AC19" t="s">
        <v>69</v>
      </c>
      <c r="AE19" t="s">
        <v>70</v>
      </c>
      <c r="AF19">
        <v>0.94</v>
      </c>
      <c r="AG19" t="s">
        <v>71</v>
      </c>
      <c r="AI19" t="s">
        <v>91</v>
      </c>
      <c r="AJ19">
        <v>11.6</v>
      </c>
      <c r="AK19" t="s">
        <v>92</v>
      </c>
      <c r="AM19" t="s">
        <v>93</v>
      </c>
      <c r="AN19">
        <v>93.6</v>
      </c>
      <c r="AO19" t="s">
        <v>94</v>
      </c>
    </row>
    <row r="20" spans="1:41" x14ac:dyDescent="0.25">
      <c r="A20" t="s">
        <v>87</v>
      </c>
      <c r="B20">
        <v>4.8</v>
      </c>
      <c r="C20" t="s">
        <v>88</v>
      </c>
      <c r="E20" t="s">
        <v>95</v>
      </c>
      <c r="F20">
        <v>8525</v>
      </c>
      <c r="G20" t="s">
        <v>96</v>
      </c>
      <c r="I20" t="s">
        <v>83</v>
      </c>
      <c r="J20">
        <v>170.52</v>
      </c>
      <c r="K20">
        <v>158.12</v>
      </c>
      <c r="L20">
        <v>5.59</v>
      </c>
      <c r="M20">
        <v>5.19</v>
      </c>
      <c r="O20" t="s">
        <v>95</v>
      </c>
      <c r="P20">
        <v>71.2</v>
      </c>
      <c r="Q20" t="s">
        <v>96</v>
      </c>
      <c r="S20" t="s">
        <v>95</v>
      </c>
      <c r="T20">
        <v>50</v>
      </c>
      <c r="U20" t="s">
        <v>96</v>
      </c>
      <c r="W20" t="s">
        <v>75</v>
      </c>
      <c r="X20">
        <v>40</v>
      </c>
      <c r="Y20" t="s">
        <v>76</v>
      </c>
      <c r="AA20" t="s">
        <v>83</v>
      </c>
      <c r="AB20">
        <v>2.4300000000000002</v>
      </c>
      <c r="AC20" t="s">
        <v>84</v>
      </c>
      <c r="AE20" t="s">
        <v>75</v>
      </c>
      <c r="AF20">
        <v>0.87</v>
      </c>
      <c r="AG20" t="s">
        <v>76</v>
      </c>
      <c r="AI20" t="s">
        <v>95</v>
      </c>
      <c r="AJ20">
        <v>12.9</v>
      </c>
      <c r="AK20" t="s">
        <v>96</v>
      </c>
      <c r="AM20" t="s">
        <v>97</v>
      </c>
      <c r="AN20">
        <v>93.6</v>
      </c>
      <c r="AO20" t="s">
        <v>98</v>
      </c>
    </row>
    <row r="21" spans="1:41" x14ac:dyDescent="0.25">
      <c r="A21" t="s">
        <v>38</v>
      </c>
      <c r="B21">
        <v>1.6</v>
      </c>
      <c r="C21" t="s">
        <v>39</v>
      </c>
      <c r="E21" t="s">
        <v>99</v>
      </c>
      <c r="F21">
        <v>14894</v>
      </c>
      <c r="G21" t="s">
        <v>100</v>
      </c>
      <c r="I21" t="s">
        <v>87</v>
      </c>
      <c r="J21">
        <v>168.44</v>
      </c>
      <c r="K21">
        <v>158.4</v>
      </c>
      <c r="L21">
        <v>5.53</v>
      </c>
      <c r="M21">
        <v>5.2</v>
      </c>
      <c r="O21" t="s">
        <v>99</v>
      </c>
      <c r="P21">
        <v>77.3</v>
      </c>
      <c r="Q21" t="s">
        <v>100</v>
      </c>
      <c r="S21" t="s">
        <v>99</v>
      </c>
      <c r="T21">
        <v>21.4</v>
      </c>
      <c r="U21" t="s">
        <v>100</v>
      </c>
      <c r="W21" t="s">
        <v>68</v>
      </c>
      <c r="X21">
        <v>41.4</v>
      </c>
      <c r="Y21" t="s">
        <v>69</v>
      </c>
      <c r="AA21" t="s">
        <v>87</v>
      </c>
      <c r="AB21">
        <v>2.73</v>
      </c>
      <c r="AC21" t="s">
        <v>88</v>
      </c>
      <c r="AE21" t="s">
        <v>68</v>
      </c>
      <c r="AF21">
        <v>0.97</v>
      </c>
      <c r="AG21" t="s">
        <v>69</v>
      </c>
      <c r="AI21" t="s">
        <v>99</v>
      </c>
      <c r="AJ21">
        <v>6.4</v>
      </c>
      <c r="AK21" t="s">
        <v>100</v>
      </c>
      <c r="AM21" t="s">
        <v>101</v>
      </c>
      <c r="AN21">
        <v>92.6</v>
      </c>
      <c r="AO21" t="s">
        <v>102</v>
      </c>
    </row>
    <row r="22" spans="1:41" x14ac:dyDescent="0.25">
      <c r="A22" t="s">
        <v>91</v>
      </c>
      <c r="B22">
        <v>2</v>
      </c>
      <c r="C22" t="s">
        <v>92</v>
      </c>
      <c r="E22" t="s">
        <v>103</v>
      </c>
      <c r="F22">
        <v>19388</v>
      </c>
      <c r="G22" t="s">
        <v>104</v>
      </c>
      <c r="I22" t="s">
        <v>38</v>
      </c>
      <c r="J22">
        <v>179.72</v>
      </c>
      <c r="K22">
        <v>166.11</v>
      </c>
      <c r="L22">
        <v>5.9</v>
      </c>
      <c r="M22">
        <v>5.45</v>
      </c>
      <c r="O22" t="s">
        <v>103</v>
      </c>
      <c r="P22">
        <v>69.3</v>
      </c>
      <c r="Q22" t="s">
        <v>104</v>
      </c>
      <c r="S22" t="s">
        <v>103</v>
      </c>
      <c r="T22">
        <v>27.3</v>
      </c>
      <c r="U22" t="s">
        <v>104</v>
      </c>
      <c r="W22" t="s">
        <v>83</v>
      </c>
      <c r="X22">
        <v>22.7</v>
      </c>
      <c r="Y22" t="s">
        <v>84</v>
      </c>
      <c r="AA22" t="s">
        <v>38</v>
      </c>
      <c r="AB22">
        <v>0.37</v>
      </c>
      <c r="AC22" t="s">
        <v>39</v>
      </c>
      <c r="AE22" t="s">
        <v>83</v>
      </c>
      <c r="AF22">
        <v>1</v>
      </c>
      <c r="AG22" t="s">
        <v>84</v>
      </c>
      <c r="AI22" t="s">
        <v>103</v>
      </c>
      <c r="AJ22">
        <v>11.5</v>
      </c>
      <c r="AK22" t="s">
        <v>104</v>
      </c>
      <c r="AM22" t="s">
        <v>105</v>
      </c>
      <c r="AN22">
        <v>92.2</v>
      </c>
      <c r="AO22" t="s">
        <v>106</v>
      </c>
    </row>
    <row r="23" spans="1:41" x14ac:dyDescent="0.25">
      <c r="A23" t="s">
        <v>95</v>
      </c>
      <c r="B23">
        <v>2.7</v>
      </c>
      <c r="C23" t="s">
        <v>96</v>
      </c>
      <c r="E23" t="s">
        <v>107</v>
      </c>
      <c r="F23">
        <v>17106</v>
      </c>
      <c r="G23" t="s">
        <v>108</v>
      </c>
      <c r="I23" t="s">
        <v>91</v>
      </c>
      <c r="J23">
        <v>167.05</v>
      </c>
      <c r="K23">
        <v>155.15</v>
      </c>
      <c r="L23">
        <v>5.48</v>
      </c>
      <c r="M23">
        <v>5.09</v>
      </c>
      <c r="O23" t="s">
        <v>107</v>
      </c>
      <c r="P23">
        <v>75.7</v>
      </c>
      <c r="Q23" t="s">
        <v>108</v>
      </c>
      <c r="S23" t="s">
        <v>107</v>
      </c>
      <c r="T23">
        <v>82.4</v>
      </c>
      <c r="U23" t="s">
        <v>108</v>
      </c>
      <c r="W23" t="s">
        <v>87</v>
      </c>
      <c r="X23">
        <v>18.2</v>
      </c>
      <c r="Y23" t="s">
        <v>88</v>
      </c>
      <c r="AA23" t="s">
        <v>91</v>
      </c>
      <c r="AB23">
        <v>1.68</v>
      </c>
      <c r="AC23" t="s">
        <v>92</v>
      </c>
      <c r="AE23" t="s">
        <v>87</v>
      </c>
      <c r="AF23">
        <v>0.97</v>
      </c>
      <c r="AG23" t="s">
        <v>88</v>
      </c>
      <c r="AI23" t="s">
        <v>107</v>
      </c>
      <c r="AJ23">
        <v>6.1</v>
      </c>
      <c r="AK23" t="s">
        <v>108</v>
      </c>
      <c r="AM23" t="s">
        <v>40</v>
      </c>
      <c r="AN23">
        <v>92.1</v>
      </c>
      <c r="AO23" t="s">
        <v>41</v>
      </c>
    </row>
    <row r="24" spans="1:41" x14ac:dyDescent="0.25">
      <c r="A24" t="s">
        <v>99</v>
      </c>
      <c r="B24">
        <v>1.3</v>
      </c>
      <c r="C24" t="s">
        <v>100</v>
      </c>
      <c r="E24" t="s">
        <v>109</v>
      </c>
      <c r="F24">
        <v>85011</v>
      </c>
      <c r="G24" t="s">
        <v>110</v>
      </c>
      <c r="I24" t="s">
        <v>95</v>
      </c>
      <c r="J24">
        <v>168.1</v>
      </c>
      <c r="K24">
        <v>155.58000000000001</v>
      </c>
      <c r="L24">
        <v>5.52</v>
      </c>
      <c r="M24">
        <v>5.0999999999999996</v>
      </c>
      <c r="O24" t="s">
        <v>109</v>
      </c>
      <c r="P24">
        <v>75.7</v>
      </c>
      <c r="Q24" t="s">
        <v>110</v>
      </c>
      <c r="S24" t="s">
        <v>111</v>
      </c>
      <c r="T24">
        <v>69.400000000000006</v>
      </c>
      <c r="U24" t="s">
        <v>112</v>
      </c>
      <c r="W24" t="s">
        <v>38</v>
      </c>
      <c r="X24">
        <v>43.4</v>
      </c>
      <c r="Y24" t="s">
        <v>39</v>
      </c>
      <c r="AA24" t="s">
        <v>95</v>
      </c>
      <c r="AB24">
        <v>1.65</v>
      </c>
      <c r="AC24" t="s">
        <v>96</v>
      </c>
      <c r="AE24" t="s">
        <v>38</v>
      </c>
      <c r="AF24">
        <v>0.94</v>
      </c>
      <c r="AG24" t="s">
        <v>39</v>
      </c>
      <c r="AI24" t="s">
        <v>109</v>
      </c>
      <c r="AJ24">
        <v>4.5</v>
      </c>
      <c r="AK24" t="s">
        <v>110</v>
      </c>
      <c r="AM24" t="s">
        <v>113</v>
      </c>
      <c r="AN24">
        <v>91.8</v>
      </c>
      <c r="AO24" t="s">
        <v>114</v>
      </c>
    </row>
    <row r="25" spans="1:41" x14ac:dyDescent="0.25">
      <c r="A25" t="s">
        <v>103</v>
      </c>
      <c r="B25">
        <v>2.9</v>
      </c>
      <c r="C25" t="s">
        <v>104</v>
      </c>
      <c r="E25" t="s">
        <v>111</v>
      </c>
      <c r="F25">
        <v>26034</v>
      </c>
      <c r="G25" t="s">
        <v>112</v>
      </c>
      <c r="I25" t="s">
        <v>99</v>
      </c>
      <c r="J25">
        <v>182.47</v>
      </c>
      <c r="K25">
        <v>167.47</v>
      </c>
      <c r="L25">
        <v>5.99</v>
      </c>
      <c r="M25">
        <v>5.49</v>
      </c>
      <c r="O25" t="s">
        <v>111</v>
      </c>
      <c r="P25">
        <v>74.900000000000006</v>
      </c>
      <c r="Q25" t="s">
        <v>112</v>
      </c>
      <c r="S25" t="s">
        <v>115</v>
      </c>
      <c r="T25">
        <v>11.2</v>
      </c>
      <c r="U25" t="s">
        <v>116</v>
      </c>
      <c r="W25" t="s">
        <v>91</v>
      </c>
      <c r="X25">
        <v>27.6</v>
      </c>
      <c r="Y25" t="s">
        <v>92</v>
      </c>
      <c r="AA25" t="s">
        <v>99</v>
      </c>
      <c r="AB25">
        <v>-0.14000000000000001</v>
      </c>
      <c r="AC25" t="s">
        <v>100</v>
      </c>
      <c r="AE25" t="s">
        <v>91</v>
      </c>
      <c r="AF25">
        <v>1.08</v>
      </c>
      <c r="AG25" t="s">
        <v>92</v>
      </c>
      <c r="AI25" t="s">
        <v>111</v>
      </c>
      <c r="AJ25">
        <v>7.9</v>
      </c>
      <c r="AK25" t="s">
        <v>112</v>
      </c>
      <c r="AM25" t="s">
        <v>117</v>
      </c>
      <c r="AN25">
        <v>91.8</v>
      </c>
      <c r="AO25" t="s">
        <v>118</v>
      </c>
    </row>
    <row r="26" spans="1:41" x14ac:dyDescent="0.25">
      <c r="A26" t="s">
        <v>107</v>
      </c>
      <c r="B26">
        <v>1.7</v>
      </c>
      <c r="C26" t="s">
        <v>108</v>
      </c>
      <c r="E26" t="s">
        <v>115</v>
      </c>
      <c r="F26">
        <v>2181</v>
      </c>
      <c r="G26" t="s">
        <v>116</v>
      </c>
      <c r="I26" t="s">
        <v>103</v>
      </c>
      <c r="J26">
        <v>173.16</v>
      </c>
      <c r="K26">
        <v>162.06</v>
      </c>
      <c r="L26">
        <v>5.68</v>
      </c>
      <c r="M26">
        <v>5.32</v>
      </c>
      <c r="O26" t="s">
        <v>115</v>
      </c>
      <c r="P26">
        <v>61.2</v>
      </c>
      <c r="Q26" t="s">
        <v>116</v>
      </c>
      <c r="S26" t="s">
        <v>119</v>
      </c>
      <c r="T26">
        <v>3.5</v>
      </c>
      <c r="U26" t="s">
        <v>120</v>
      </c>
      <c r="W26" t="s">
        <v>95</v>
      </c>
      <c r="X26">
        <v>24.3</v>
      </c>
      <c r="Y26" t="s">
        <v>96</v>
      </c>
      <c r="AA26" t="s">
        <v>103</v>
      </c>
      <c r="AB26">
        <v>0.86</v>
      </c>
      <c r="AC26" t="s">
        <v>104</v>
      </c>
      <c r="AE26" t="s">
        <v>95</v>
      </c>
      <c r="AF26">
        <v>0.98</v>
      </c>
      <c r="AG26" t="s">
        <v>96</v>
      </c>
      <c r="AI26" t="s">
        <v>115</v>
      </c>
      <c r="AJ26">
        <v>14.8</v>
      </c>
      <c r="AK26" t="s">
        <v>116</v>
      </c>
      <c r="AM26" t="s">
        <v>121</v>
      </c>
      <c r="AN26">
        <v>91.5</v>
      </c>
      <c r="AO26" t="s">
        <v>122</v>
      </c>
    </row>
    <row r="27" spans="1:41" x14ac:dyDescent="0.25">
      <c r="A27" t="s">
        <v>109</v>
      </c>
      <c r="B27">
        <v>1.8</v>
      </c>
      <c r="C27" t="s">
        <v>110</v>
      </c>
      <c r="E27" t="s">
        <v>119</v>
      </c>
      <c r="F27">
        <v>724</v>
      </c>
      <c r="G27" t="s">
        <v>120</v>
      </c>
      <c r="I27" t="s">
        <v>107</v>
      </c>
      <c r="J27">
        <v>175.73</v>
      </c>
      <c r="K27">
        <v>162.41</v>
      </c>
      <c r="L27">
        <v>5.77</v>
      </c>
      <c r="M27">
        <v>5.33</v>
      </c>
      <c r="O27" t="s">
        <v>119</v>
      </c>
      <c r="P27">
        <v>61.2</v>
      </c>
      <c r="Q27" t="s">
        <v>120</v>
      </c>
      <c r="S27" t="s">
        <v>123</v>
      </c>
      <c r="T27">
        <v>13.9</v>
      </c>
      <c r="U27" t="s">
        <v>124</v>
      </c>
      <c r="W27" t="s">
        <v>99</v>
      </c>
      <c r="X27">
        <v>42.1</v>
      </c>
      <c r="Y27" t="s">
        <v>100</v>
      </c>
      <c r="AA27" t="s">
        <v>107</v>
      </c>
      <c r="AB27">
        <v>0.87</v>
      </c>
      <c r="AC27" t="s">
        <v>108</v>
      </c>
      <c r="AE27" t="s">
        <v>99</v>
      </c>
      <c r="AF27">
        <v>0.95</v>
      </c>
      <c r="AG27" t="s">
        <v>100</v>
      </c>
      <c r="AI27" t="s">
        <v>119</v>
      </c>
      <c r="AJ27">
        <v>15</v>
      </c>
      <c r="AK27" t="s">
        <v>120</v>
      </c>
      <c r="AM27" t="s">
        <v>125</v>
      </c>
      <c r="AN27">
        <v>91.4</v>
      </c>
      <c r="AO27" t="s">
        <v>126</v>
      </c>
    </row>
    <row r="28" spans="1:41" x14ac:dyDescent="0.25">
      <c r="A28" t="s">
        <v>111</v>
      </c>
      <c r="B28">
        <v>1.6</v>
      </c>
      <c r="C28" t="s">
        <v>112</v>
      </c>
      <c r="E28" t="s">
        <v>123</v>
      </c>
      <c r="F28">
        <v>5004</v>
      </c>
      <c r="G28" t="s">
        <v>124</v>
      </c>
      <c r="I28" t="s">
        <v>109</v>
      </c>
      <c r="J28">
        <v>166.31</v>
      </c>
      <c r="K28">
        <v>154.9</v>
      </c>
      <c r="L28">
        <v>5.46</v>
      </c>
      <c r="M28">
        <v>5.08</v>
      </c>
      <c r="O28" t="s">
        <v>123</v>
      </c>
      <c r="P28">
        <v>69.599999999999994</v>
      </c>
      <c r="Q28" t="s">
        <v>124</v>
      </c>
      <c r="S28" t="s">
        <v>127</v>
      </c>
      <c r="T28">
        <v>14.4</v>
      </c>
      <c r="U28" t="s">
        <v>128</v>
      </c>
      <c r="W28" t="s">
        <v>103</v>
      </c>
      <c r="X28">
        <v>24.5</v>
      </c>
      <c r="Y28" t="s">
        <v>104</v>
      </c>
      <c r="AA28" t="s">
        <v>109</v>
      </c>
      <c r="AB28">
        <v>1.4</v>
      </c>
      <c r="AC28" t="s">
        <v>110</v>
      </c>
      <c r="AE28" t="s">
        <v>103</v>
      </c>
      <c r="AF28">
        <v>0.93</v>
      </c>
      <c r="AG28" t="s">
        <v>104</v>
      </c>
      <c r="AI28" t="s">
        <v>123</v>
      </c>
      <c r="AJ28">
        <v>5.9</v>
      </c>
      <c r="AK28" t="s">
        <v>124</v>
      </c>
      <c r="AM28" t="s">
        <v>129</v>
      </c>
      <c r="AN28">
        <v>90</v>
      </c>
      <c r="AO28" t="s">
        <v>130</v>
      </c>
    </row>
    <row r="29" spans="1:41" x14ac:dyDescent="0.25">
      <c r="A29" t="s">
        <v>115</v>
      </c>
      <c r="B29">
        <v>5.2</v>
      </c>
      <c r="C29" t="s">
        <v>116</v>
      </c>
      <c r="E29" t="s">
        <v>127</v>
      </c>
      <c r="F29">
        <v>4099</v>
      </c>
      <c r="G29" t="s">
        <v>128</v>
      </c>
      <c r="I29" t="s">
        <v>111</v>
      </c>
      <c r="J29">
        <v>174.17</v>
      </c>
      <c r="K29">
        <v>164.58</v>
      </c>
      <c r="L29">
        <v>5.71</v>
      </c>
      <c r="M29">
        <v>5.4</v>
      </c>
      <c r="O29" t="s">
        <v>127</v>
      </c>
      <c r="P29">
        <v>58.9</v>
      </c>
      <c r="Q29" t="s">
        <v>128</v>
      </c>
      <c r="S29" t="s">
        <v>131</v>
      </c>
      <c r="T29">
        <v>108.1</v>
      </c>
      <c r="U29" t="s">
        <v>132</v>
      </c>
      <c r="W29" t="s">
        <v>107</v>
      </c>
      <c r="X29">
        <v>32.6</v>
      </c>
      <c r="Y29" t="s">
        <v>108</v>
      </c>
      <c r="AA29" t="s">
        <v>111</v>
      </c>
      <c r="AB29">
        <v>-0.6</v>
      </c>
      <c r="AC29" t="s">
        <v>112</v>
      </c>
      <c r="AE29" t="s">
        <v>107</v>
      </c>
      <c r="AF29">
        <v>0.97</v>
      </c>
      <c r="AG29" t="s">
        <v>108</v>
      </c>
      <c r="AI29" t="s">
        <v>127</v>
      </c>
      <c r="AJ29">
        <v>19.5</v>
      </c>
      <c r="AK29" t="s">
        <v>128</v>
      </c>
      <c r="AM29" t="s">
        <v>133</v>
      </c>
      <c r="AN29">
        <v>90.1</v>
      </c>
      <c r="AO29" t="s">
        <v>134</v>
      </c>
    </row>
    <row r="30" spans="1:41" x14ac:dyDescent="0.25">
      <c r="A30" t="s">
        <v>119</v>
      </c>
      <c r="B30">
        <v>5.4</v>
      </c>
      <c r="C30" t="s">
        <v>120</v>
      </c>
      <c r="E30" t="s">
        <v>131</v>
      </c>
      <c r="F30">
        <v>52144</v>
      </c>
      <c r="G30" t="s">
        <v>132</v>
      </c>
      <c r="I30" t="s">
        <v>115</v>
      </c>
      <c r="J30">
        <v>171.89</v>
      </c>
      <c r="K30">
        <v>161.33000000000001</v>
      </c>
      <c r="L30">
        <v>5.64</v>
      </c>
      <c r="M30">
        <v>5.29</v>
      </c>
      <c r="O30" t="s">
        <v>131</v>
      </c>
      <c r="P30">
        <v>82.3</v>
      </c>
      <c r="Q30" t="s">
        <v>132</v>
      </c>
      <c r="S30" t="s">
        <v>135</v>
      </c>
      <c r="T30">
        <v>26.3</v>
      </c>
      <c r="U30" t="s">
        <v>136</v>
      </c>
      <c r="W30" t="s">
        <v>137</v>
      </c>
      <c r="X30">
        <v>36.5</v>
      </c>
      <c r="Y30" t="s">
        <v>138</v>
      </c>
      <c r="AA30" t="s">
        <v>115</v>
      </c>
      <c r="AB30">
        <v>2.86</v>
      </c>
      <c r="AC30" t="s">
        <v>116</v>
      </c>
      <c r="AE30" t="s">
        <v>109</v>
      </c>
      <c r="AF30">
        <v>0.96</v>
      </c>
      <c r="AG30" t="s">
        <v>110</v>
      </c>
      <c r="AI30" t="s">
        <v>131</v>
      </c>
      <c r="AJ30">
        <v>10.4</v>
      </c>
      <c r="AK30" t="s">
        <v>132</v>
      </c>
      <c r="AM30" t="s">
        <v>62</v>
      </c>
      <c r="AN30">
        <v>89.5</v>
      </c>
      <c r="AO30" t="s">
        <v>63</v>
      </c>
    </row>
    <row r="31" spans="1:41" x14ac:dyDescent="0.25">
      <c r="A31" t="s">
        <v>123</v>
      </c>
      <c r="B31">
        <v>2.5</v>
      </c>
      <c r="C31" t="s">
        <v>124</v>
      </c>
      <c r="E31" t="s">
        <v>135</v>
      </c>
      <c r="F31">
        <v>8716</v>
      </c>
      <c r="G31" t="s">
        <v>136</v>
      </c>
      <c r="I31" t="s">
        <v>119</v>
      </c>
      <c r="J31">
        <v>167.34</v>
      </c>
      <c r="K31">
        <v>155.08000000000001</v>
      </c>
      <c r="L31">
        <v>5.49</v>
      </c>
      <c r="M31">
        <v>5.09</v>
      </c>
      <c r="O31" t="s">
        <v>135</v>
      </c>
      <c r="P31">
        <v>72.8</v>
      </c>
      <c r="Q31" t="s">
        <v>136</v>
      </c>
      <c r="S31" t="s">
        <v>139</v>
      </c>
      <c r="T31">
        <v>28</v>
      </c>
      <c r="U31" t="s">
        <v>140</v>
      </c>
      <c r="W31" t="s">
        <v>109</v>
      </c>
      <c r="X31">
        <v>30.2</v>
      </c>
      <c r="Y31" t="s">
        <v>110</v>
      </c>
      <c r="AA31" t="s">
        <v>119</v>
      </c>
      <c r="AB31">
        <v>3.19</v>
      </c>
      <c r="AC31" t="s">
        <v>120</v>
      </c>
      <c r="AE31" t="s">
        <v>111</v>
      </c>
      <c r="AF31">
        <v>0.95</v>
      </c>
      <c r="AG31" t="s">
        <v>112</v>
      </c>
      <c r="AI31" t="s">
        <v>135</v>
      </c>
      <c r="AJ31">
        <v>15.1</v>
      </c>
      <c r="AK31" t="s">
        <v>136</v>
      </c>
      <c r="AM31" t="s">
        <v>141</v>
      </c>
      <c r="AN31">
        <v>89.1</v>
      </c>
      <c r="AO31" t="s">
        <v>142</v>
      </c>
    </row>
    <row r="32" spans="1:41" x14ac:dyDescent="0.25">
      <c r="A32" t="s">
        <v>127</v>
      </c>
      <c r="B32">
        <v>4.5999999999999996</v>
      </c>
      <c r="C32" t="s">
        <v>128</v>
      </c>
      <c r="E32" t="s">
        <v>139</v>
      </c>
      <c r="F32">
        <v>864</v>
      </c>
      <c r="G32" t="s">
        <v>140</v>
      </c>
      <c r="I32" t="s">
        <v>123</v>
      </c>
      <c r="J32">
        <v>165.35</v>
      </c>
      <c r="K32">
        <v>154.75</v>
      </c>
      <c r="L32">
        <v>5.42</v>
      </c>
      <c r="M32">
        <v>5.08</v>
      </c>
      <c r="O32" t="s">
        <v>139</v>
      </c>
      <c r="P32">
        <v>52.8</v>
      </c>
      <c r="Q32" t="s">
        <v>140</v>
      </c>
      <c r="S32" t="s">
        <v>143</v>
      </c>
      <c r="T32">
        <v>14.3</v>
      </c>
      <c r="U32" t="s">
        <v>144</v>
      </c>
      <c r="W32" t="s">
        <v>111</v>
      </c>
      <c r="X32">
        <v>42.7</v>
      </c>
      <c r="Y32" t="s">
        <v>112</v>
      </c>
      <c r="AA32" t="s">
        <v>123</v>
      </c>
      <c r="AB32">
        <v>1.76</v>
      </c>
      <c r="AC32" t="s">
        <v>124</v>
      </c>
      <c r="AE32" t="s">
        <v>115</v>
      </c>
      <c r="AF32">
        <v>0.96</v>
      </c>
      <c r="AG32" t="s">
        <v>116</v>
      </c>
      <c r="AI32" t="s">
        <v>139</v>
      </c>
      <c r="AJ32">
        <v>11.6</v>
      </c>
      <c r="AK32" t="s">
        <v>140</v>
      </c>
      <c r="AM32" t="s">
        <v>145</v>
      </c>
      <c r="AN32">
        <v>88.9</v>
      </c>
      <c r="AO32" t="s">
        <v>146</v>
      </c>
    </row>
    <row r="33" spans="1:41" x14ac:dyDescent="0.25">
      <c r="A33" t="s">
        <v>131</v>
      </c>
      <c r="B33">
        <v>1.5</v>
      </c>
      <c r="C33" t="s">
        <v>132</v>
      </c>
      <c r="E33" t="s">
        <v>143</v>
      </c>
      <c r="F33">
        <v>2603</v>
      </c>
      <c r="G33" t="s">
        <v>144</v>
      </c>
      <c r="I33" t="s">
        <v>127</v>
      </c>
      <c r="J33">
        <v>172.13</v>
      </c>
      <c r="K33">
        <v>160.41</v>
      </c>
      <c r="L33">
        <v>5.65</v>
      </c>
      <c r="M33">
        <v>5.26</v>
      </c>
      <c r="O33" t="s">
        <v>143</v>
      </c>
      <c r="P33">
        <v>54</v>
      </c>
      <c r="Q33" t="s">
        <v>144</v>
      </c>
      <c r="S33" t="s">
        <v>147</v>
      </c>
      <c r="T33">
        <v>66.400000000000006</v>
      </c>
      <c r="U33" t="s">
        <v>148</v>
      </c>
      <c r="W33" t="s">
        <v>115</v>
      </c>
      <c r="X33">
        <v>17.3</v>
      </c>
      <c r="Y33" t="s">
        <v>116</v>
      </c>
      <c r="AA33" t="s">
        <v>127</v>
      </c>
      <c r="AB33">
        <v>2.54</v>
      </c>
      <c r="AC33" t="s">
        <v>128</v>
      </c>
      <c r="AE33" t="s">
        <v>119</v>
      </c>
      <c r="AF33">
        <v>0.99</v>
      </c>
      <c r="AG33" t="s">
        <v>120</v>
      </c>
      <c r="AI33" t="s">
        <v>143</v>
      </c>
      <c r="AJ33">
        <v>15.5</v>
      </c>
      <c r="AK33" t="s">
        <v>144</v>
      </c>
      <c r="AM33" t="s">
        <v>149</v>
      </c>
      <c r="AN33">
        <v>88.3</v>
      </c>
      <c r="AO33" t="s">
        <v>150</v>
      </c>
    </row>
    <row r="34" spans="1:41" x14ac:dyDescent="0.25">
      <c r="A34" t="s">
        <v>135</v>
      </c>
      <c r="B34">
        <v>2.2999999999999998</v>
      </c>
      <c r="C34" t="s">
        <v>136</v>
      </c>
      <c r="E34" t="s">
        <v>147</v>
      </c>
      <c r="F34">
        <v>27150</v>
      </c>
      <c r="G34" t="s">
        <v>148</v>
      </c>
      <c r="I34" t="s">
        <v>131</v>
      </c>
      <c r="J34">
        <v>178.75</v>
      </c>
      <c r="K34">
        <v>164.73</v>
      </c>
      <c r="L34">
        <v>5.86</v>
      </c>
      <c r="M34">
        <v>5.4</v>
      </c>
      <c r="O34" t="s">
        <v>147</v>
      </c>
      <c r="P34">
        <v>80</v>
      </c>
      <c r="Q34" t="s">
        <v>148</v>
      </c>
      <c r="S34" t="s">
        <v>151</v>
      </c>
      <c r="T34">
        <v>52.4</v>
      </c>
      <c r="U34" t="s">
        <v>152</v>
      </c>
      <c r="W34" t="s">
        <v>119</v>
      </c>
      <c r="X34">
        <v>17</v>
      </c>
      <c r="Y34" t="s">
        <v>120</v>
      </c>
      <c r="AA34" t="s">
        <v>131</v>
      </c>
      <c r="AB34">
        <v>1.1399999999999999</v>
      </c>
      <c r="AC34" t="s">
        <v>132</v>
      </c>
      <c r="AE34" t="s">
        <v>123</v>
      </c>
      <c r="AF34">
        <v>0.95</v>
      </c>
      <c r="AG34" t="s">
        <v>124</v>
      </c>
      <c r="AI34" t="s">
        <v>147</v>
      </c>
      <c r="AJ34">
        <v>9.6999999999999993</v>
      </c>
      <c r="AK34" t="s">
        <v>148</v>
      </c>
      <c r="AM34" t="s">
        <v>153</v>
      </c>
      <c r="AN34">
        <v>88.1</v>
      </c>
      <c r="AO34" t="s">
        <v>154</v>
      </c>
    </row>
    <row r="35" spans="1:41" x14ac:dyDescent="0.25">
      <c r="A35" t="s">
        <v>139</v>
      </c>
      <c r="B35">
        <v>4.7</v>
      </c>
      <c r="C35" t="s">
        <v>140</v>
      </c>
      <c r="E35" t="s">
        <v>151</v>
      </c>
      <c r="F35">
        <v>20984</v>
      </c>
      <c r="G35" t="s">
        <v>152</v>
      </c>
      <c r="I35" t="s">
        <v>139</v>
      </c>
      <c r="J35">
        <v>169.01</v>
      </c>
      <c r="K35">
        <v>159.65</v>
      </c>
      <c r="L35">
        <v>5.54</v>
      </c>
      <c r="M35">
        <v>5.24</v>
      </c>
      <c r="O35" t="s">
        <v>151</v>
      </c>
      <c r="P35">
        <v>76.7</v>
      </c>
      <c r="Q35" t="s">
        <v>152</v>
      </c>
      <c r="S35" t="s">
        <v>155</v>
      </c>
      <c r="T35">
        <v>33.9</v>
      </c>
      <c r="U35" t="s">
        <v>156</v>
      </c>
      <c r="W35" t="s">
        <v>135</v>
      </c>
      <c r="X35">
        <v>25.4</v>
      </c>
      <c r="Y35" t="s">
        <v>136</v>
      </c>
      <c r="AA35" t="s">
        <v>135</v>
      </c>
      <c r="AB35">
        <v>0.78</v>
      </c>
      <c r="AC35" t="s">
        <v>136</v>
      </c>
      <c r="AE35" t="s">
        <v>127</v>
      </c>
      <c r="AF35">
        <v>0.99</v>
      </c>
      <c r="AG35" t="s">
        <v>128</v>
      </c>
      <c r="AI35" t="s">
        <v>151</v>
      </c>
      <c r="AJ35">
        <v>8</v>
      </c>
      <c r="AK35" t="s">
        <v>152</v>
      </c>
      <c r="AM35" t="s">
        <v>157</v>
      </c>
      <c r="AN35">
        <v>88</v>
      </c>
      <c r="AO35" t="s">
        <v>158</v>
      </c>
    </row>
    <row r="36" spans="1:41" x14ac:dyDescent="0.25">
      <c r="A36" t="s">
        <v>143</v>
      </c>
      <c r="B36">
        <v>5.7</v>
      </c>
      <c r="C36" t="s">
        <v>144</v>
      </c>
      <c r="E36" t="s">
        <v>155</v>
      </c>
      <c r="F36">
        <v>16265</v>
      </c>
      <c r="G36" t="s">
        <v>156</v>
      </c>
      <c r="I36" t="s">
        <v>143</v>
      </c>
      <c r="J36">
        <v>171.84</v>
      </c>
      <c r="K36">
        <v>162.12</v>
      </c>
      <c r="L36">
        <v>5.64</v>
      </c>
      <c r="M36">
        <v>5.32</v>
      </c>
      <c r="O36" t="s">
        <v>155</v>
      </c>
      <c r="P36">
        <v>77.099999999999994</v>
      </c>
      <c r="Q36" t="s">
        <v>156</v>
      </c>
      <c r="S36" t="s">
        <v>159</v>
      </c>
      <c r="T36">
        <v>7.6</v>
      </c>
      <c r="U36" t="s">
        <v>160</v>
      </c>
      <c r="W36" t="s">
        <v>123</v>
      </c>
      <c r="X36">
        <v>25.3</v>
      </c>
      <c r="Y36" t="s">
        <v>124</v>
      </c>
      <c r="AA36" t="s">
        <v>42</v>
      </c>
      <c r="AB36">
        <v>1.7</v>
      </c>
      <c r="AC36" t="s">
        <v>43</v>
      </c>
      <c r="AE36" t="s">
        <v>131</v>
      </c>
      <c r="AF36">
        <v>0.98</v>
      </c>
      <c r="AG36" t="s">
        <v>132</v>
      </c>
      <c r="AI36" t="s">
        <v>155</v>
      </c>
      <c r="AJ36">
        <v>7</v>
      </c>
      <c r="AK36" t="s">
        <v>156</v>
      </c>
      <c r="AM36" t="s">
        <v>26</v>
      </c>
      <c r="AN36">
        <v>87.9</v>
      </c>
      <c r="AO36" t="s">
        <v>27</v>
      </c>
    </row>
    <row r="37" spans="1:41" x14ac:dyDescent="0.25">
      <c r="A37" t="s">
        <v>147</v>
      </c>
      <c r="B37">
        <v>1.6</v>
      </c>
      <c r="C37" t="s">
        <v>148</v>
      </c>
      <c r="E37" t="s">
        <v>159</v>
      </c>
      <c r="F37">
        <v>2898</v>
      </c>
      <c r="G37" t="s">
        <v>160</v>
      </c>
      <c r="I37" t="s">
        <v>147</v>
      </c>
      <c r="J37">
        <v>172.88</v>
      </c>
      <c r="K37">
        <v>159.41999999999999</v>
      </c>
      <c r="L37">
        <v>5.67</v>
      </c>
      <c r="M37">
        <v>5.23</v>
      </c>
      <c r="O37" t="s">
        <v>159</v>
      </c>
      <c r="P37">
        <v>64.099999999999994</v>
      </c>
      <c r="Q37" t="s">
        <v>160</v>
      </c>
      <c r="S37" t="s">
        <v>161</v>
      </c>
      <c r="T37">
        <v>40.4</v>
      </c>
      <c r="U37" t="s">
        <v>162</v>
      </c>
      <c r="W37" t="s">
        <v>127</v>
      </c>
      <c r="X37">
        <v>18.5</v>
      </c>
      <c r="Y37" t="s">
        <v>128</v>
      </c>
      <c r="AA37" t="s">
        <v>139</v>
      </c>
      <c r="AB37">
        <v>1.99</v>
      </c>
      <c r="AC37" t="s">
        <v>140</v>
      </c>
      <c r="AE37" t="s">
        <v>135</v>
      </c>
      <c r="AF37">
        <v>0.95</v>
      </c>
      <c r="AG37" t="s">
        <v>136</v>
      </c>
      <c r="AI37" t="s">
        <v>159</v>
      </c>
      <c r="AJ37">
        <v>11.1</v>
      </c>
      <c r="AK37" t="s">
        <v>160</v>
      </c>
      <c r="AM37" t="s">
        <v>147</v>
      </c>
      <c r="AN37">
        <v>87.7</v>
      </c>
      <c r="AO37" t="s">
        <v>148</v>
      </c>
    </row>
    <row r="38" spans="1:41" x14ac:dyDescent="0.25">
      <c r="A38" t="s">
        <v>151</v>
      </c>
      <c r="B38">
        <v>1.7</v>
      </c>
      <c r="C38" t="s">
        <v>152</v>
      </c>
      <c r="E38" t="s">
        <v>161</v>
      </c>
      <c r="F38">
        <v>18651</v>
      </c>
      <c r="G38" t="s">
        <v>162</v>
      </c>
      <c r="I38" t="s">
        <v>151</v>
      </c>
      <c r="J38">
        <v>175.66</v>
      </c>
      <c r="K38">
        <v>163.46</v>
      </c>
      <c r="L38">
        <v>5.76</v>
      </c>
      <c r="M38">
        <v>5.36</v>
      </c>
      <c r="O38" t="s">
        <v>161</v>
      </c>
      <c r="P38">
        <v>80.099999999999994</v>
      </c>
      <c r="Q38" t="s">
        <v>162</v>
      </c>
      <c r="S38" t="s">
        <v>163</v>
      </c>
      <c r="T38">
        <v>49.9</v>
      </c>
      <c r="U38" t="s">
        <v>164</v>
      </c>
      <c r="W38" t="s">
        <v>131</v>
      </c>
      <c r="X38">
        <v>42.2</v>
      </c>
      <c r="Y38" t="s">
        <v>132</v>
      </c>
      <c r="AA38" t="s">
        <v>143</v>
      </c>
      <c r="AB38">
        <v>3</v>
      </c>
      <c r="AC38" t="s">
        <v>144</v>
      </c>
      <c r="AE38" t="s">
        <v>42</v>
      </c>
      <c r="AF38">
        <v>0.95</v>
      </c>
      <c r="AG38" t="s">
        <v>43</v>
      </c>
      <c r="AI38" t="s">
        <v>161</v>
      </c>
      <c r="AJ38">
        <v>7.5</v>
      </c>
      <c r="AK38" t="s">
        <v>162</v>
      </c>
      <c r="AM38" t="s">
        <v>28</v>
      </c>
      <c r="AN38">
        <v>87.2</v>
      </c>
      <c r="AO38" t="s">
        <v>29</v>
      </c>
    </row>
    <row r="39" spans="1:41" x14ac:dyDescent="0.25">
      <c r="A39" t="s">
        <v>155</v>
      </c>
      <c r="B39">
        <v>1.8</v>
      </c>
      <c r="C39" t="s">
        <v>156</v>
      </c>
      <c r="E39" t="s">
        <v>163</v>
      </c>
      <c r="F39">
        <v>29207</v>
      </c>
      <c r="G39" t="s">
        <v>164</v>
      </c>
      <c r="I39" t="s">
        <v>155</v>
      </c>
      <c r="J39">
        <v>171.85</v>
      </c>
      <c r="K39">
        <v>157.96</v>
      </c>
      <c r="L39">
        <v>5.64</v>
      </c>
      <c r="M39">
        <v>5.18</v>
      </c>
      <c r="O39" t="s">
        <v>163</v>
      </c>
      <c r="P39">
        <v>78.3</v>
      </c>
      <c r="Q39" t="s">
        <v>164</v>
      </c>
      <c r="S39" t="s">
        <v>165</v>
      </c>
      <c r="T39">
        <v>32.200000000000003</v>
      </c>
      <c r="U39" t="s">
        <v>166</v>
      </c>
      <c r="W39" t="s">
        <v>42</v>
      </c>
      <c r="X39">
        <v>40</v>
      </c>
      <c r="Y39" t="s">
        <v>43</v>
      </c>
      <c r="AA39" t="s">
        <v>147</v>
      </c>
      <c r="AB39">
        <v>0.9</v>
      </c>
      <c r="AC39" t="s">
        <v>148</v>
      </c>
      <c r="AE39" t="s">
        <v>139</v>
      </c>
      <c r="AF39">
        <v>0.99</v>
      </c>
      <c r="AG39" t="s">
        <v>140</v>
      </c>
      <c r="AI39" t="s">
        <v>163</v>
      </c>
      <c r="AJ39">
        <v>11.5</v>
      </c>
      <c r="AK39" t="s">
        <v>164</v>
      </c>
      <c r="AM39" t="s">
        <v>167</v>
      </c>
      <c r="AN39">
        <v>87.3</v>
      </c>
      <c r="AO39" t="s">
        <v>168</v>
      </c>
    </row>
    <row r="40" spans="1:41" x14ac:dyDescent="0.25">
      <c r="A40" t="s">
        <v>159</v>
      </c>
      <c r="B40">
        <v>4.2</v>
      </c>
      <c r="C40" t="s">
        <v>160</v>
      </c>
      <c r="E40" t="s">
        <v>165</v>
      </c>
      <c r="F40">
        <v>8822</v>
      </c>
      <c r="G40" t="s">
        <v>166</v>
      </c>
      <c r="I40" t="s">
        <v>159</v>
      </c>
      <c r="J40">
        <v>167.72</v>
      </c>
      <c r="K40">
        <v>156.54</v>
      </c>
      <c r="L40">
        <v>5.5</v>
      </c>
      <c r="M40">
        <v>5.14</v>
      </c>
      <c r="O40" t="s">
        <v>165</v>
      </c>
      <c r="P40">
        <v>78.599999999999994</v>
      </c>
      <c r="Q40" t="s">
        <v>166</v>
      </c>
      <c r="S40" t="s">
        <v>169</v>
      </c>
      <c r="T40">
        <v>131.30000000000001</v>
      </c>
      <c r="U40" t="s">
        <v>170</v>
      </c>
      <c r="W40" t="s">
        <v>139</v>
      </c>
      <c r="X40">
        <v>19.7</v>
      </c>
      <c r="Y40" t="s">
        <v>140</v>
      </c>
      <c r="AA40" t="s">
        <v>151</v>
      </c>
      <c r="AB40">
        <v>0.49</v>
      </c>
      <c r="AC40" t="s">
        <v>152</v>
      </c>
      <c r="AE40" t="s">
        <v>143</v>
      </c>
      <c r="AF40">
        <v>0.98</v>
      </c>
      <c r="AG40" t="s">
        <v>144</v>
      </c>
      <c r="AI40" t="s">
        <v>165</v>
      </c>
      <c r="AJ40">
        <v>10.1</v>
      </c>
      <c r="AK40" t="s">
        <v>166</v>
      </c>
      <c r="AM40" t="s">
        <v>171</v>
      </c>
      <c r="AN40">
        <v>86.8</v>
      </c>
      <c r="AO40" t="s">
        <v>172</v>
      </c>
    </row>
    <row r="41" spans="1:41" x14ac:dyDescent="0.25">
      <c r="A41" t="s">
        <v>161</v>
      </c>
      <c r="B41">
        <v>1.8</v>
      </c>
      <c r="C41" t="s">
        <v>162</v>
      </c>
      <c r="E41" t="s">
        <v>169</v>
      </c>
      <c r="F41">
        <v>42956</v>
      </c>
      <c r="G41" t="s">
        <v>170</v>
      </c>
      <c r="I41" t="s">
        <v>173</v>
      </c>
      <c r="J41">
        <v>178.32</v>
      </c>
      <c r="K41">
        <v>167.31</v>
      </c>
      <c r="L41">
        <v>5.85</v>
      </c>
      <c r="M41">
        <v>5.49</v>
      </c>
      <c r="O41" t="s">
        <v>169</v>
      </c>
      <c r="P41">
        <v>80.8</v>
      </c>
      <c r="Q41" t="s">
        <v>170</v>
      </c>
      <c r="S41" t="s">
        <v>174</v>
      </c>
      <c r="T41">
        <v>77.3</v>
      </c>
      <c r="U41" t="s">
        <v>175</v>
      </c>
      <c r="W41" t="s">
        <v>143</v>
      </c>
      <c r="X41">
        <v>17.8</v>
      </c>
      <c r="Y41" t="s">
        <v>144</v>
      </c>
      <c r="AA41" t="s">
        <v>155</v>
      </c>
      <c r="AB41">
        <v>1.32</v>
      </c>
      <c r="AC41" t="s">
        <v>156</v>
      </c>
      <c r="AE41" t="s">
        <v>147</v>
      </c>
      <c r="AF41">
        <v>0.97</v>
      </c>
      <c r="AG41" t="s">
        <v>148</v>
      </c>
      <c r="AI41" t="s">
        <v>169</v>
      </c>
      <c r="AJ41">
        <v>4.5</v>
      </c>
      <c r="AK41" t="s">
        <v>170</v>
      </c>
      <c r="AM41" t="s">
        <v>107</v>
      </c>
      <c r="AN41">
        <v>87.1</v>
      </c>
      <c r="AO41" t="s">
        <v>108</v>
      </c>
    </row>
    <row r="42" spans="1:41" x14ac:dyDescent="0.25">
      <c r="A42" t="s">
        <v>163</v>
      </c>
      <c r="B42">
        <v>1.5</v>
      </c>
      <c r="C42" t="s">
        <v>164</v>
      </c>
      <c r="E42" t="s">
        <v>174</v>
      </c>
      <c r="F42">
        <v>40585</v>
      </c>
      <c r="G42" t="s">
        <v>175</v>
      </c>
      <c r="I42" t="s">
        <v>161</v>
      </c>
      <c r="J42">
        <v>174.04</v>
      </c>
      <c r="K42">
        <v>160.36000000000001</v>
      </c>
      <c r="L42">
        <v>5.71</v>
      </c>
      <c r="M42">
        <v>5.26</v>
      </c>
      <c r="O42" t="s">
        <v>174</v>
      </c>
      <c r="P42">
        <v>79.2</v>
      </c>
      <c r="Q42" t="s">
        <v>175</v>
      </c>
      <c r="S42" t="s">
        <v>176</v>
      </c>
      <c r="T42">
        <v>4.8</v>
      </c>
      <c r="U42" t="s">
        <v>177</v>
      </c>
      <c r="W42" t="s">
        <v>147</v>
      </c>
      <c r="X42">
        <v>34.4</v>
      </c>
      <c r="Y42" t="s">
        <v>148</v>
      </c>
      <c r="AA42" t="s">
        <v>159</v>
      </c>
      <c r="AB42">
        <v>2.44</v>
      </c>
      <c r="AC42" t="s">
        <v>160</v>
      </c>
      <c r="AE42" t="s">
        <v>151</v>
      </c>
      <c r="AF42">
        <v>1.06</v>
      </c>
      <c r="AG42" t="s">
        <v>152</v>
      </c>
      <c r="AI42" t="s">
        <v>174</v>
      </c>
      <c r="AJ42">
        <v>10.5</v>
      </c>
      <c r="AK42" t="s">
        <v>175</v>
      </c>
      <c r="AM42" t="s">
        <v>178</v>
      </c>
      <c r="AN42">
        <v>87</v>
      </c>
      <c r="AO42" t="s">
        <v>179</v>
      </c>
    </row>
    <row r="43" spans="1:41" x14ac:dyDescent="0.25">
      <c r="A43" t="s">
        <v>165</v>
      </c>
      <c r="B43">
        <v>1.6</v>
      </c>
      <c r="C43" t="s">
        <v>166</v>
      </c>
      <c r="E43" t="s">
        <v>176</v>
      </c>
      <c r="F43">
        <v>873</v>
      </c>
      <c r="G43" t="s">
        <v>177</v>
      </c>
      <c r="I43" t="s">
        <v>163</v>
      </c>
      <c r="J43">
        <v>180.76</v>
      </c>
      <c r="K43">
        <v>166.8</v>
      </c>
      <c r="L43">
        <v>5.93</v>
      </c>
      <c r="M43">
        <v>5.47</v>
      </c>
      <c r="O43" t="s">
        <v>176</v>
      </c>
      <c r="P43">
        <v>60.4</v>
      </c>
      <c r="Q43" t="s">
        <v>177</v>
      </c>
      <c r="S43" t="s">
        <v>153</v>
      </c>
      <c r="T43">
        <v>145.9</v>
      </c>
      <c r="U43" t="s">
        <v>154</v>
      </c>
      <c r="W43" t="s">
        <v>151</v>
      </c>
      <c r="X43">
        <v>37.4</v>
      </c>
      <c r="Y43" t="s">
        <v>152</v>
      </c>
      <c r="AA43" t="s">
        <v>161</v>
      </c>
      <c r="AB43">
        <v>1.42</v>
      </c>
      <c r="AC43" t="s">
        <v>162</v>
      </c>
      <c r="AE43" t="s">
        <v>155</v>
      </c>
      <c r="AF43">
        <v>0.98</v>
      </c>
      <c r="AG43" t="s">
        <v>156</v>
      </c>
      <c r="AI43" t="s">
        <v>176</v>
      </c>
      <c r="AJ43">
        <v>9.6999999999999993</v>
      </c>
      <c r="AK43" t="s">
        <v>177</v>
      </c>
      <c r="AM43" t="s">
        <v>180</v>
      </c>
      <c r="AN43">
        <v>86.7</v>
      </c>
      <c r="AO43" t="s">
        <v>181</v>
      </c>
    </row>
    <row r="44" spans="1:41" x14ac:dyDescent="0.25">
      <c r="A44" t="s">
        <v>141</v>
      </c>
      <c r="B44">
        <v>1.7</v>
      </c>
      <c r="C44" t="s">
        <v>142</v>
      </c>
      <c r="E44" t="s">
        <v>153</v>
      </c>
      <c r="F44">
        <v>55675</v>
      </c>
      <c r="G44" t="s">
        <v>154</v>
      </c>
      <c r="I44" t="s">
        <v>165</v>
      </c>
      <c r="J44">
        <v>173.56</v>
      </c>
      <c r="K44">
        <v>160.13</v>
      </c>
      <c r="L44">
        <v>5.69</v>
      </c>
      <c r="M44">
        <v>5.25</v>
      </c>
      <c r="O44" t="s">
        <v>153</v>
      </c>
      <c r="P44">
        <v>80.8</v>
      </c>
      <c r="Q44" t="s">
        <v>154</v>
      </c>
      <c r="S44" t="s">
        <v>182</v>
      </c>
      <c r="T44">
        <v>17.100000000000001</v>
      </c>
      <c r="U44" t="s">
        <v>183</v>
      </c>
      <c r="W44" t="s">
        <v>155</v>
      </c>
      <c r="X44">
        <v>30</v>
      </c>
      <c r="Y44" t="s">
        <v>156</v>
      </c>
      <c r="AA44" t="s">
        <v>163</v>
      </c>
      <c r="AB44">
        <v>-0.32</v>
      </c>
      <c r="AC44" t="s">
        <v>164</v>
      </c>
      <c r="AE44" t="s">
        <v>159</v>
      </c>
      <c r="AF44">
        <v>0.94</v>
      </c>
      <c r="AG44" t="s">
        <v>160</v>
      </c>
      <c r="AI44" t="s">
        <v>153</v>
      </c>
      <c r="AJ44">
        <v>9.1999999999999993</v>
      </c>
      <c r="AK44" t="s">
        <v>154</v>
      </c>
      <c r="AM44" t="s">
        <v>184</v>
      </c>
      <c r="AN44">
        <v>86.3</v>
      </c>
      <c r="AO44" t="s">
        <v>185</v>
      </c>
    </row>
    <row r="45" spans="1:41" x14ac:dyDescent="0.25">
      <c r="A45" t="s">
        <v>169</v>
      </c>
      <c r="B45">
        <v>1.3</v>
      </c>
      <c r="C45" t="s">
        <v>170</v>
      </c>
      <c r="E45" t="s">
        <v>182</v>
      </c>
      <c r="F45">
        <v>5855</v>
      </c>
      <c r="G45" t="s">
        <v>183</v>
      </c>
      <c r="I45" t="s">
        <v>169</v>
      </c>
      <c r="J45">
        <v>172.75</v>
      </c>
      <c r="K45">
        <v>160.55000000000001</v>
      </c>
      <c r="L45">
        <v>5.67</v>
      </c>
      <c r="M45">
        <v>5.27</v>
      </c>
      <c r="O45" t="s">
        <v>182</v>
      </c>
      <c r="P45">
        <v>66.599999999999994</v>
      </c>
      <c r="Q45" t="s">
        <v>183</v>
      </c>
      <c r="S45" t="s">
        <v>186</v>
      </c>
      <c r="T45">
        <v>67.099999999999994</v>
      </c>
      <c r="U45" t="s">
        <v>187</v>
      </c>
      <c r="W45" t="s">
        <v>159</v>
      </c>
      <c r="X45">
        <v>19.899999999999999</v>
      </c>
      <c r="Y45" t="s">
        <v>160</v>
      </c>
      <c r="AA45" t="s">
        <v>165</v>
      </c>
      <c r="AB45">
        <v>-0.05</v>
      </c>
      <c r="AC45" t="s">
        <v>166</v>
      </c>
      <c r="AE45" t="s">
        <v>176</v>
      </c>
      <c r="AF45">
        <v>1</v>
      </c>
      <c r="AG45" t="s">
        <v>177</v>
      </c>
      <c r="AI45" t="s">
        <v>182</v>
      </c>
      <c r="AJ45">
        <v>8.5</v>
      </c>
      <c r="AK45" t="s">
        <v>183</v>
      </c>
      <c r="AM45" t="s">
        <v>48</v>
      </c>
      <c r="AN45">
        <v>86.2</v>
      </c>
      <c r="AO45" t="s">
        <v>49</v>
      </c>
    </row>
    <row r="46" spans="1:41" x14ac:dyDescent="0.25">
      <c r="A46" t="s">
        <v>174</v>
      </c>
      <c r="B46">
        <v>1.7</v>
      </c>
      <c r="C46" t="s">
        <v>175</v>
      </c>
      <c r="E46" t="s">
        <v>186</v>
      </c>
      <c r="F46">
        <v>12851</v>
      </c>
      <c r="G46" t="s">
        <v>187</v>
      </c>
      <c r="I46" t="s">
        <v>174</v>
      </c>
      <c r="J46">
        <v>181.19</v>
      </c>
      <c r="K46">
        <v>167.96</v>
      </c>
      <c r="L46">
        <v>5.94</v>
      </c>
      <c r="M46">
        <v>5.51</v>
      </c>
      <c r="O46" t="s">
        <v>188</v>
      </c>
      <c r="P46">
        <v>73.900000000000006</v>
      </c>
      <c r="Q46" t="s">
        <v>189</v>
      </c>
      <c r="S46" t="s">
        <v>188</v>
      </c>
      <c r="T46">
        <v>37.799999999999997</v>
      </c>
      <c r="U46" t="s">
        <v>189</v>
      </c>
      <c r="W46" t="s">
        <v>176</v>
      </c>
      <c r="X46">
        <v>18.600000000000001</v>
      </c>
      <c r="Y46" t="s">
        <v>177</v>
      </c>
      <c r="AA46" t="s">
        <v>141</v>
      </c>
      <c r="AB46">
        <v>0.73</v>
      </c>
      <c r="AC46" t="s">
        <v>142</v>
      </c>
      <c r="AE46" t="s">
        <v>190</v>
      </c>
      <c r="AF46">
        <v>1.01</v>
      </c>
      <c r="AG46" t="s">
        <v>191</v>
      </c>
      <c r="AI46" t="s">
        <v>188</v>
      </c>
      <c r="AJ46">
        <v>10.5</v>
      </c>
      <c r="AK46" t="s">
        <v>189</v>
      </c>
      <c r="AM46" t="s">
        <v>192</v>
      </c>
      <c r="AN46">
        <v>85.5</v>
      </c>
      <c r="AO46" t="s">
        <v>193</v>
      </c>
    </row>
    <row r="47" spans="1:41" x14ac:dyDescent="0.25">
      <c r="A47" t="s">
        <v>176</v>
      </c>
      <c r="B47">
        <v>5.9</v>
      </c>
      <c r="C47" t="s">
        <v>177</v>
      </c>
      <c r="E47" t="s">
        <v>188</v>
      </c>
      <c r="F47">
        <v>20625</v>
      </c>
      <c r="G47" t="s">
        <v>189</v>
      </c>
      <c r="I47" t="s">
        <v>153</v>
      </c>
      <c r="J47">
        <v>181.89</v>
      </c>
      <c r="K47">
        <v>169.47</v>
      </c>
      <c r="L47">
        <v>5.97</v>
      </c>
      <c r="M47">
        <v>5.56</v>
      </c>
      <c r="O47" t="s">
        <v>194</v>
      </c>
      <c r="P47">
        <v>69.3</v>
      </c>
      <c r="Q47" t="s">
        <v>195</v>
      </c>
      <c r="S47" t="s">
        <v>194</v>
      </c>
      <c r="T47">
        <v>41.3</v>
      </c>
      <c r="U47" t="s">
        <v>195</v>
      </c>
      <c r="W47" t="s">
        <v>190</v>
      </c>
      <c r="X47">
        <v>19.7</v>
      </c>
      <c r="Y47" t="s">
        <v>191</v>
      </c>
      <c r="AA47" t="s">
        <v>169</v>
      </c>
      <c r="AB47">
        <v>1.1100000000000001</v>
      </c>
      <c r="AC47" t="s">
        <v>170</v>
      </c>
      <c r="AE47" t="s">
        <v>173</v>
      </c>
      <c r="AF47">
        <v>1.06</v>
      </c>
      <c r="AG47" t="s">
        <v>196</v>
      </c>
      <c r="AI47" t="s">
        <v>194</v>
      </c>
      <c r="AJ47">
        <v>6.4</v>
      </c>
      <c r="AK47" t="s">
        <v>195</v>
      </c>
      <c r="AM47" t="s">
        <v>197</v>
      </c>
      <c r="AN47">
        <v>84.3</v>
      </c>
      <c r="AO47" t="s">
        <v>198</v>
      </c>
    </row>
    <row r="48" spans="1:41" x14ac:dyDescent="0.25">
      <c r="A48" t="s">
        <v>153</v>
      </c>
      <c r="B48">
        <v>1.7</v>
      </c>
      <c r="C48" t="s">
        <v>154</v>
      </c>
      <c r="E48" t="s">
        <v>194</v>
      </c>
      <c r="F48">
        <v>5321</v>
      </c>
      <c r="G48" t="s">
        <v>195</v>
      </c>
      <c r="I48" t="s">
        <v>182</v>
      </c>
      <c r="J48">
        <v>170.77</v>
      </c>
      <c r="K48">
        <v>159.82</v>
      </c>
      <c r="L48">
        <v>5.6</v>
      </c>
      <c r="M48">
        <v>5.24</v>
      </c>
      <c r="O48" t="s">
        <v>199</v>
      </c>
      <c r="P48">
        <v>76.8</v>
      </c>
      <c r="Q48" t="s">
        <v>200</v>
      </c>
      <c r="S48" t="s">
        <v>199</v>
      </c>
      <c r="T48">
        <v>45</v>
      </c>
      <c r="U48" t="s">
        <v>200</v>
      </c>
      <c r="W48" t="s">
        <v>173</v>
      </c>
      <c r="X48">
        <v>36.5</v>
      </c>
      <c r="Y48" t="s">
        <v>196</v>
      </c>
      <c r="AA48" t="s">
        <v>174</v>
      </c>
      <c r="AB48">
        <v>0.18</v>
      </c>
      <c r="AC48" t="s">
        <v>175</v>
      </c>
      <c r="AE48" t="s">
        <v>161</v>
      </c>
      <c r="AF48">
        <v>1</v>
      </c>
      <c r="AG48" t="s">
        <v>162</v>
      </c>
      <c r="AI48" t="s">
        <v>199</v>
      </c>
      <c r="AJ48">
        <v>7.2</v>
      </c>
      <c r="AK48" t="s">
        <v>200</v>
      </c>
      <c r="AM48" t="s">
        <v>201</v>
      </c>
      <c r="AN48">
        <v>83.9</v>
      </c>
      <c r="AO48" t="s">
        <v>202</v>
      </c>
    </row>
    <row r="49" spans="1:41" x14ac:dyDescent="0.25">
      <c r="A49" t="s">
        <v>182</v>
      </c>
      <c r="B49">
        <v>2.7</v>
      </c>
      <c r="C49" t="s">
        <v>183</v>
      </c>
      <c r="E49" t="s">
        <v>199</v>
      </c>
      <c r="F49">
        <v>11866</v>
      </c>
      <c r="G49" t="s">
        <v>200</v>
      </c>
      <c r="I49" t="s">
        <v>186</v>
      </c>
      <c r="J49">
        <v>180.15</v>
      </c>
      <c r="K49">
        <v>166.89</v>
      </c>
      <c r="L49">
        <v>5.91</v>
      </c>
      <c r="M49">
        <v>5.48</v>
      </c>
      <c r="O49" t="s">
        <v>203</v>
      </c>
      <c r="P49">
        <v>71.8</v>
      </c>
      <c r="Q49" t="s">
        <v>204</v>
      </c>
      <c r="S49" t="s">
        <v>203</v>
      </c>
      <c r="T49">
        <v>22.5</v>
      </c>
      <c r="U49" t="s">
        <v>204</v>
      </c>
      <c r="W49" t="s">
        <v>161</v>
      </c>
      <c r="X49">
        <v>31.3</v>
      </c>
      <c r="Y49" t="s">
        <v>162</v>
      </c>
      <c r="AA49" t="s">
        <v>176</v>
      </c>
      <c r="AB49">
        <v>2.74</v>
      </c>
      <c r="AC49" t="s">
        <v>177</v>
      </c>
      <c r="AE49" t="s">
        <v>163</v>
      </c>
      <c r="AF49">
        <v>0.93</v>
      </c>
      <c r="AG49" t="s">
        <v>164</v>
      </c>
      <c r="AI49" t="s">
        <v>203</v>
      </c>
      <c r="AJ49">
        <v>4.4000000000000004</v>
      </c>
      <c r="AK49" t="s">
        <v>204</v>
      </c>
      <c r="AM49" t="s">
        <v>79</v>
      </c>
      <c r="AN49">
        <v>83.2</v>
      </c>
      <c r="AO49" t="s">
        <v>80</v>
      </c>
    </row>
    <row r="50" spans="1:41" x14ac:dyDescent="0.25">
      <c r="A50" t="s">
        <v>186</v>
      </c>
      <c r="B50">
        <v>1.9</v>
      </c>
      <c r="C50" t="s">
        <v>187</v>
      </c>
      <c r="E50" t="s">
        <v>203</v>
      </c>
      <c r="F50">
        <v>14800</v>
      </c>
      <c r="G50" t="s">
        <v>204</v>
      </c>
      <c r="I50" t="s">
        <v>188</v>
      </c>
      <c r="J50">
        <v>174.65</v>
      </c>
      <c r="K50">
        <v>161.21</v>
      </c>
      <c r="L50">
        <v>5.73</v>
      </c>
      <c r="M50">
        <v>5.29</v>
      </c>
      <c r="O50" t="s">
        <v>205</v>
      </c>
      <c r="P50">
        <v>73.099999999999994</v>
      </c>
      <c r="Q50" t="s">
        <v>206</v>
      </c>
      <c r="S50" t="s">
        <v>205</v>
      </c>
      <c r="T50">
        <v>21.4</v>
      </c>
      <c r="U50" t="s">
        <v>206</v>
      </c>
      <c r="W50" t="s">
        <v>207</v>
      </c>
      <c r="X50">
        <v>20.9</v>
      </c>
      <c r="Y50" t="s">
        <v>208</v>
      </c>
      <c r="AA50" t="s">
        <v>153</v>
      </c>
      <c r="AB50">
        <v>0.36</v>
      </c>
      <c r="AC50" t="s">
        <v>154</v>
      </c>
      <c r="AE50" t="s">
        <v>165</v>
      </c>
      <c r="AF50">
        <v>0.99</v>
      </c>
      <c r="AG50" t="s">
        <v>166</v>
      </c>
      <c r="AI50" t="s">
        <v>205</v>
      </c>
      <c r="AJ50">
        <v>13.5</v>
      </c>
      <c r="AK50" t="s">
        <v>206</v>
      </c>
      <c r="AM50" t="s">
        <v>209</v>
      </c>
      <c r="AN50">
        <v>83</v>
      </c>
      <c r="AO50" t="s">
        <v>210</v>
      </c>
    </row>
    <row r="51" spans="1:41" x14ac:dyDescent="0.25">
      <c r="A51" t="s">
        <v>188</v>
      </c>
      <c r="B51">
        <v>2.2999999999999998</v>
      </c>
      <c r="C51" t="s">
        <v>189</v>
      </c>
      <c r="E51" t="s">
        <v>205</v>
      </c>
      <c r="F51">
        <v>8593</v>
      </c>
      <c r="G51" t="s">
        <v>206</v>
      </c>
      <c r="I51" t="s">
        <v>211</v>
      </c>
      <c r="J51">
        <v>168.6</v>
      </c>
      <c r="K51">
        <v>156.30000000000001</v>
      </c>
      <c r="L51">
        <v>5.53</v>
      </c>
      <c r="M51">
        <v>5.13</v>
      </c>
      <c r="O51" t="s">
        <v>212</v>
      </c>
      <c r="P51">
        <v>58.4</v>
      </c>
      <c r="Q51" t="s">
        <v>213</v>
      </c>
      <c r="S51" t="s">
        <v>214</v>
      </c>
      <c r="T51">
        <v>7.7</v>
      </c>
      <c r="U51" t="s">
        <v>215</v>
      </c>
      <c r="W51" t="s">
        <v>163</v>
      </c>
      <c r="X51">
        <v>43</v>
      </c>
      <c r="Y51" t="s">
        <v>164</v>
      </c>
      <c r="AA51" t="s">
        <v>182</v>
      </c>
      <c r="AB51">
        <v>1.52</v>
      </c>
      <c r="AC51" t="s">
        <v>183</v>
      </c>
      <c r="AE51" t="s">
        <v>141</v>
      </c>
      <c r="AF51">
        <v>0.92</v>
      </c>
      <c r="AG51" t="s">
        <v>142</v>
      </c>
      <c r="AI51" t="s">
        <v>212</v>
      </c>
      <c r="AJ51">
        <v>22</v>
      </c>
      <c r="AK51" t="s">
        <v>213</v>
      </c>
      <c r="AM51" t="s">
        <v>216</v>
      </c>
      <c r="AN51">
        <v>82.7</v>
      </c>
      <c r="AO51" t="s">
        <v>217</v>
      </c>
    </row>
    <row r="52" spans="1:41" x14ac:dyDescent="0.25">
      <c r="A52" t="s">
        <v>194</v>
      </c>
      <c r="B52">
        <v>4</v>
      </c>
      <c r="C52" t="s">
        <v>195</v>
      </c>
      <c r="E52" t="s">
        <v>212</v>
      </c>
      <c r="F52">
        <v>19961</v>
      </c>
      <c r="G52" t="s">
        <v>213</v>
      </c>
      <c r="I52" t="s">
        <v>199</v>
      </c>
      <c r="J52">
        <v>167.32</v>
      </c>
      <c r="K52">
        <v>155.25</v>
      </c>
      <c r="L52">
        <v>5.49</v>
      </c>
      <c r="M52">
        <v>5.09</v>
      </c>
      <c r="O52" t="s">
        <v>214</v>
      </c>
      <c r="P52">
        <v>65.900000000000006</v>
      </c>
      <c r="Q52" t="s">
        <v>215</v>
      </c>
      <c r="S52" t="s">
        <v>218</v>
      </c>
      <c r="T52">
        <v>67.400000000000006</v>
      </c>
      <c r="U52" t="s">
        <v>219</v>
      </c>
      <c r="W52" t="s">
        <v>165</v>
      </c>
      <c r="X52">
        <v>41.5</v>
      </c>
      <c r="Y52" t="s">
        <v>166</v>
      </c>
      <c r="AA52" t="s">
        <v>186</v>
      </c>
      <c r="AB52">
        <v>0.4</v>
      </c>
      <c r="AC52" t="s">
        <v>187</v>
      </c>
      <c r="AE52" t="s">
        <v>169</v>
      </c>
      <c r="AF52">
        <v>1.05</v>
      </c>
      <c r="AG52" t="s">
        <v>170</v>
      </c>
      <c r="AI52" t="s">
        <v>214</v>
      </c>
      <c r="AJ52">
        <v>13.8</v>
      </c>
      <c r="AK52" t="s">
        <v>215</v>
      </c>
      <c r="AM52" t="s">
        <v>188</v>
      </c>
      <c r="AN52">
        <v>82.5</v>
      </c>
      <c r="AO52" t="s">
        <v>189</v>
      </c>
    </row>
    <row r="53" spans="1:41" x14ac:dyDescent="0.25">
      <c r="A53" t="s">
        <v>199</v>
      </c>
      <c r="B53">
        <v>2.4</v>
      </c>
      <c r="C53" t="s">
        <v>200</v>
      </c>
      <c r="E53" t="s">
        <v>214</v>
      </c>
      <c r="F53">
        <v>1103</v>
      </c>
      <c r="G53" t="s">
        <v>215</v>
      </c>
      <c r="I53" t="s">
        <v>203</v>
      </c>
      <c r="J53">
        <v>174.57</v>
      </c>
      <c r="K53">
        <v>160.88</v>
      </c>
      <c r="L53">
        <v>5.73</v>
      </c>
      <c r="M53">
        <v>5.28</v>
      </c>
      <c r="O53" t="s">
        <v>218</v>
      </c>
      <c r="P53">
        <v>78.599999999999994</v>
      </c>
      <c r="Q53" t="s">
        <v>219</v>
      </c>
      <c r="S53" t="s">
        <v>220</v>
      </c>
      <c r="T53">
        <v>7.9</v>
      </c>
      <c r="U53" t="s">
        <v>221</v>
      </c>
      <c r="W53" t="s">
        <v>141</v>
      </c>
      <c r="X53">
        <v>36.1</v>
      </c>
      <c r="Y53" t="s">
        <v>142</v>
      </c>
      <c r="AA53" t="s">
        <v>188</v>
      </c>
      <c r="AB53">
        <v>1.26</v>
      </c>
      <c r="AC53" t="s">
        <v>189</v>
      </c>
      <c r="AE53" t="s">
        <v>174</v>
      </c>
      <c r="AF53">
        <v>0.97</v>
      </c>
      <c r="AG53" t="s">
        <v>175</v>
      </c>
      <c r="AI53" t="s">
        <v>218</v>
      </c>
      <c r="AJ53">
        <v>14.4</v>
      </c>
      <c r="AK53" t="s">
        <v>219</v>
      </c>
      <c r="AM53" t="s">
        <v>131</v>
      </c>
      <c r="AN53">
        <v>81.599999999999994</v>
      </c>
      <c r="AO53" t="s">
        <v>132</v>
      </c>
    </row>
    <row r="54" spans="1:41" x14ac:dyDescent="0.25">
      <c r="A54" t="s">
        <v>203</v>
      </c>
      <c r="B54">
        <v>3.3</v>
      </c>
      <c r="C54" t="s">
        <v>204</v>
      </c>
      <c r="E54" t="s">
        <v>218</v>
      </c>
      <c r="F54">
        <v>37606</v>
      </c>
      <c r="G54" t="s">
        <v>219</v>
      </c>
      <c r="I54" t="s">
        <v>205</v>
      </c>
      <c r="J54">
        <v>170.67</v>
      </c>
      <c r="K54">
        <v>156.38999999999999</v>
      </c>
      <c r="L54">
        <v>5.6</v>
      </c>
      <c r="M54">
        <v>5.13</v>
      </c>
      <c r="O54" t="s">
        <v>222</v>
      </c>
      <c r="P54">
        <v>59.4</v>
      </c>
      <c r="Q54" t="s">
        <v>223</v>
      </c>
      <c r="S54" t="s">
        <v>224</v>
      </c>
      <c r="T54">
        <v>39.1</v>
      </c>
      <c r="U54" t="s">
        <v>225</v>
      </c>
      <c r="W54" t="s">
        <v>169</v>
      </c>
      <c r="X54">
        <v>36.799999999999997</v>
      </c>
      <c r="Y54" t="s">
        <v>170</v>
      </c>
      <c r="AA54" t="s">
        <v>194</v>
      </c>
      <c r="AB54">
        <v>2.88</v>
      </c>
      <c r="AC54" t="s">
        <v>195</v>
      </c>
      <c r="AE54" t="s">
        <v>153</v>
      </c>
      <c r="AF54">
        <v>0.99</v>
      </c>
      <c r="AG54" t="s">
        <v>154</v>
      </c>
      <c r="AI54" t="s">
        <v>222</v>
      </c>
      <c r="AJ54">
        <v>16.7</v>
      </c>
      <c r="AK54" t="s">
        <v>223</v>
      </c>
      <c r="AM54" t="s">
        <v>226</v>
      </c>
      <c r="AN54">
        <v>81.400000000000006</v>
      </c>
      <c r="AO54" t="s">
        <v>227</v>
      </c>
    </row>
    <row r="55" spans="1:41" x14ac:dyDescent="0.25">
      <c r="A55" t="s">
        <v>205</v>
      </c>
      <c r="B55">
        <v>2</v>
      </c>
      <c r="C55" t="s">
        <v>206</v>
      </c>
      <c r="E55" t="s">
        <v>222</v>
      </c>
      <c r="F55">
        <v>11139</v>
      </c>
      <c r="G55" t="s">
        <v>223</v>
      </c>
      <c r="I55" t="s">
        <v>212</v>
      </c>
      <c r="J55">
        <v>168.18</v>
      </c>
      <c r="K55">
        <v>158.05000000000001</v>
      </c>
      <c r="L55">
        <v>5.52</v>
      </c>
      <c r="M55">
        <v>5.19</v>
      </c>
      <c r="O55" t="s">
        <v>220</v>
      </c>
      <c r="P55">
        <v>66.2</v>
      </c>
      <c r="Q55" t="s">
        <v>221</v>
      </c>
      <c r="S55" t="s">
        <v>192</v>
      </c>
      <c r="T55">
        <v>67.400000000000006</v>
      </c>
      <c r="U55" t="s">
        <v>193</v>
      </c>
      <c r="W55" t="s">
        <v>174</v>
      </c>
      <c r="X55">
        <v>42.1</v>
      </c>
      <c r="Y55" t="s">
        <v>175</v>
      </c>
      <c r="AA55" t="s">
        <v>199</v>
      </c>
      <c r="AB55">
        <v>1.6</v>
      </c>
      <c r="AC55" t="s">
        <v>200</v>
      </c>
      <c r="AE55" t="s">
        <v>182</v>
      </c>
      <c r="AF55">
        <v>0.83</v>
      </c>
      <c r="AG55" t="s">
        <v>183</v>
      </c>
      <c r="AI55" t="s">
        <v>220</v>
      </c>
      <c r="AJ55">
        <v>11.4</v>
      </c>
      <c r="AK55" t="s">
        <v>221</v>
      </c>
      <c r="AM55" t="s">
        <v>155</v>
      </c>
      <c r="AN55">
        <v>81.400000000000006</v>
      </c>
      <c r="AO55" t="s">
        <v>156</v>
      </c>
    </row>
    <row r="56" spans="1:41" x14ac:dyDescent="0.25">
      <c r="A56" t="s">
        <v>212</v>
      </c>
      <c r="B56">
        <v>4.5</v>
      </c>
      <c r="C56" t="s">
        <v>213</v>
      </c>
      <c r="E56" t="s">
        <v>220</v>
      </c>
      <c r="F56">
        <v>2702</v>
      </c>
      <c r="G56" t="s">
        <v>221</v>
      </c>
      <c r="I56" t="s">
        <v>214</v>
      </c>
      <c r="J56">
        <v>170.6</v>
      </c>
      <c r="K56">
        <v>157.58000000000001</v>
      </c>
      <c r="L56">
        <v>5.6</v>
      </c>
      <c r="M56">
        <v>5.17</v>
      </c>
      <c r="O56" t="s">
        <v>224</v>
      </c>
      <c r="P56">
        <v>67.3</v>
      </c>
      <c r="Q56" t="s">
        <v>225</v>
      </c>
      <c r="S56" t="s">
        <v>228</v>
      </c>
      <c r="T56">
        <v>77.599999999999994</v>
      </c>
      <c r="U56" t="s">
        <v>138</v>
      </c>
      <c r="W56" t="s">
        <v>153</v>
      </c>
      <c r="X56">
        <v>42.2</v>
      </c>
      <c r="Y56" t="s">
        <v>154</v>
      </c>
      <c r="AA56" t="s">
        <v>203</v>
      </c>
      <c r="AB56">
        <v>1.66</v>
      </c>
      <c r="AC56" t="s">
        <v>204</v>
      </c>
      <c r="AE56" t="s">
        <v>186</v>
      </c>
      <c r="AF56">
        <v>1.02</v>
      </c>
      <c r="AG56" t="s">
        <v>187</v>
      </c>
      <c r="AI56" t="s">
        <v>224</v>
      </c>
      <c r="AJ56">
        <v>5.5</v>
      </c>
      <c r="AK56" t="s">
        <v>225</v>
      </c>
      <c r="AM56" t="s">
        <v>229</v>
      </c>
      <c r="AN56">
        <v>81</v>
      </c>
      <c r="AO56" t="s">
        <v>230</v>
      </c>
    </row>
    <row r="57" spans="1:41" x14ac:dyDescent="0.25">
      <c r="A57" t="s">
        <v>214</v>
      </c>
      <c r="B57">
        <v>4.0999999999999996</v>
      </c>
      <c r="C57" t="s">
        <v>215</v>
      </c>
      <c r="E57" t="s">
        <v>224</v>
      </c>
      <c r="F57">
        <v>12689</v>
      </c>
      <c r="G57" t="s">
        <v>225</v>
      </c>
      <c r="I57" t="s">
        <v>218</v>
      </c>
      <c r="J57">
        <v>182.79</v>
      </c>
      <c r="K57">
        <v>168.66</v>
      </c>
      <c r="L57">
        <v>6</v>
      </c>
      <c r="M57">
        <v>5.53</v>
      </c>
      <c r="O57" t="s">
        <v>192</v>
      </c>
      <c r="P57">
        <v>81.7</v>
      </c>
      <c r="Q57" t="s">
        <v>193</v>
      </c>
      <c r="S57" t="s">
        <v>229</v>
      </c>
      <c r="T57">
        <v>101.1</v>
      </c>
      <c r="U57" t="s">
        <v>230</v>
      </c>
      <c r="W57" t="s">
        <v>182</v>
      </c>
      <c r="X57">
        <v>23.9</v>
      </c>
      <c r="Y57" t="s">
        <v>183</v>
      </c>
      <c r="AA57" t="s">
        <v>205</v>
      </c>
      <c r="AB57">
        <v>0.66</v>
      </c>
      <c r="AC57" t="s">
        <v>206</v>
      </c>
      <c r="AE57" t="s">
        <v>188</v>
      </c>
      <c r="AF57">
        <v>1.02</v>
      </c>
      <c r="AG57" t="s">
        <v>189</v>
      </c>
      <c r="AI57" t="s">
        <v>192</v>
      </c>
      <c r="AJ57">
        <v>11.7</v>
      </c>
      <c r="AK57" t="s">
        <v>193</v>
      </c>
      <c r="AM57" t="s">
        <v>231</v>
      </c>
      <c r="AN57">
        <v>81</v>
      </c>
      <c r="AO57" t="s">
        <v>232</v>
      </c>
    </row>
    <row r="58" spans="1:41" x14ac:dyDescent="0.25">
      <c r="A58" t="s">
        <v>218</v>
      </c>
      <c r="B58">
        <v>1.7</v>
      </c>
      <c r="C58" t="s">
        <v>219</v>
      </c>
      <c r="E58" t="s">
        <v>192</v>
      </c>
      <c r="F58">
        <v>49548</v>
      </c>
      <c r="G58" t="s">
        <v>193</v>
      </c>
      <c r="I58" t="s">
        <v>222</v>
      </c>
      <c r="J58">
        <v>169.41</v>
      </c>
      <c r="K58">
        <v>158.91999999999999</v>
      </c>
      <c r="L58">
        <v>5.56</v>
      </c>
      <c r="M58">
        <v>5.21</v>
      </c>
      <c r="O58" t="s">
        <v>229</v>
      </c>
      <c r="P58">
        <v>82.5</v>
      </c>
      <c r="Q58" t="s">
        <v>230</v>
      </c>
      <c r="S58" t="s">
        <v>233</v>
      </c>
      <c r="T58">
        <v>13.2</v>
      </c>
      <c r="U58" t="s">
        <v>234</v>
      </c>
      <c r="W58" t="s">
        <v>186</v>
      </c>
      <c r="X58">
        <v>33.5</v>
      </c>
      <c r="Y58" t="s">
        <v>187</v>
      </c>
      <c r="AA58" t="s">
        <v>212</v>
      </c>
      <c r="AB58">
        <v>2.8</v>
      </c>
      <c r="AC58" t="s">
        <v>213</v>
      </c>
      <c r="AE58" t="s">
        <v>199</v>
      </c>
      <c r="AF58">
        <v>0.99</v>
      </c>
      <c r="AG58" t="s">
        <v>200</v>
      </c>
      <c r="AI58" t="s">
        <v>229</v>
      </c>
      <c r="AJ58">
        <v>12.1</v>
      </c>
      <c r="AK58" t="s">
        <v>230</v>
      </c>
      <c r="AM58" t="s">
        <v>235</v>
      </c>
      <c r="AN58">
        <v>80.8</v>
      </c>
      <c r="AO58" t="s">
        <v>236</v>
      </c>
    </row>
    <row r="59" spans="1:41" x14ac:dyDescent="0.25">
      <c r="A59" t="s">
        <v>222</v>
      </c>
      <c r="B59">
        <v>3</v>
      </c>
      <c r="C59" t="s">
        <v>223</v>
      </c>
      <c r="E59" t="s">
        <v>229</v>
      </c>
      <c r="F59">
        <v>48640</v>
      </c>
      <c r="G59" t="s">
        <v>230</v>
      </c>
      <c r="I59" t="s">
        <v>220</v>
      </c>
      <c r="J59">
        <v>168.84</v>
      </c>
      <c r="K59">
        <v>157.15</v>
      </c>
      <c r="L59">
        <v>5.54</v>
      </c>
      <c r="M59">
        <v>5.16</v>
      </c>
      <c r="O59" t="s">
        <v>133</v>
      </c>
      <c r="P59">
        <v>66.2</v>
      </c>
      <c r="Q59" t="s">
        <v>134</v>
      </c>
      <c r="S59" t="s">
        <v>237</v>
      </c>
      <c r="T59">
        <v>112.2</v>
      </c>
      <c r="U59" t="s">
        <v>238</v>
      </c>
      <c r="W59" t="s">
        <v>188</v>
      </c>
      <c r="X59">
        <v>28.1</v>
      </c>
      <c r="Y59" t="s">
        <v>189</v>
      </c>
      <c r="AA59" t="s">
        <v>214</v>
      </c>
      <c r="AB59">
        <v>3.28</v>
      </c>
      <c r="AC59" t="s">
        <v>215</v>
      </c>
      <c r="AE59" t="s">
        <v>203</v>
      </c>
      <c r="AF59">
        <v>1.05</v>
      </c>
      <c r="AG59" t="s">
        <v>204</v>
      </c>
      <c r="AI59" t="s">
        <v>133</v>
      </c>
      <c r="AJ59">
        <v>9.6</v>
      </c>
      <c r="AK59" t="s">
        <v>134</v>
      </c>
      <c r="AM59" t="s">
        <v>161</v>
      </c>
      <c r="AN59">
        <v>80.8</v>
      </c>
      <c r="AO59" t="s">
        <v>162</v>
      </c>
    </row>
    <row r="60" spans="1:41" x14ac:dyDescent="0.25">
      <c r="A60" t="s">
        <v>220</v>
      </c>
      <c r="B60">
        <v>4.2</v>
      </c>
      <c r="C60" t="s">
        <v>221</v>
      </c>
      <c r="E60" t="s">
        <v>133</v>
      </c>
      <c r="F60">
        <v>19839</v>
      </c>
      <c r="G60" t="s">
        <v>134</v>
      </c>
      <c r="I60" t="s">
        <v>224</v>
      </c>
      <c r="J60">
        <v>173.98</v>
      </c>
      <c r="K60">
        <v>164.28</v>
      </c>
      <c r="L60">
        <v>5.71</v>
      </c>
      <c r="M60">
        <v>5.39</v>
      </c>
      <c r="O60" t="s">
        <v>239</v>
      </c>
      <c r="P60">
        <v>73.599999999999994</v>
      </c>
      <c r="Q60" t="s">
        <v>240</v>
      </c>
      <c r="S60" t="s">
        <v>133</v>
      </c>
      <c r="T60">
        <v>46</v>
      </c>
      <c r="U60" t="s">
        <v>134</v>
      </c>
      <c r="W60" t="s">
        <v>199</v>
      </c>
      <c r="X60">
        <v>27.7</v>
      </c>
      <c r="Y60" t="s">
        <v>200</v>
      </c>
      <c r="AA60" t="s">
        <v>218</v>
      </c>
      <c r="AB60">
        <v>-0.04</v>
      </c>
      <c r="AC60" t="s">
        <v>219</v>
      </c>
      <c r="AE60" t="s">
        <v>205</v>
      </c>
      <c r="AF60">
        <v>0.92</v>
      </c>
      <c r="AG60" t="s">
        <v>206</v>
      </c>
      <c r="AI60" t="s">
        <v>239</v>
      </c>
      <c r="AJ60">
        <v>6.7</v>
      </c>
      <c r="AK60" t="s">
        <v>240</v>
      </c>
      <c r="AM60" t="s">
        <v>241</v>
      </c>
      <c r="AN60">
        <v>80.7</v>
      </c>
      <c r="AO60" t="s">
        <v>242</v>
      </c>
    </row>
    <row r="61" spans="1:41" x14ac:dyDescent="0.25">
      <c r="A61" t="s">
        <v>243</v>
      </c>
      <c r="B61">
        <v>2.5</v>
      </c>
      <c r="C61" t="s">
        <v>244</v>
      </c>
      <c r="E61" t="s">
        <v>239</v>
      </c>
      <c r="F61">
        <v>13200</v>
      </c>
      <c r="G61" t="s">
        <v>240</v>
      </c>
      <c r="I61" t="s">
        <v>192</v>
      </c>
      <c r="J61">
        <v>180.57</v>
      </c>
      <c r="K61">
        <v>166.48</v>
      </c>
      <c r="L61">
        <v>5.92</v>
      </c>
      <c r="M61">
        <v>5.46</v>
      </c>
      <c r="O61" t="s">
        <v>245</v>
      </c>
      <c r="P61">
        <v>81.2</v>
      </c>
      <c r="Q61" t="s">
        <v>246</v>
      </c>
      <c r="S61" t="s">
        <v>239</v>
      </c>
      <c r="T61">
        <v>26</v>
      </c>
      <c r="U61" t="s">
        <v>240</v>
      </c>
      <c r="W61" t="s">
        <v>203</v>
      </c>
      <c r="X61">
        <v>23.9</v>
      </c>
      <c r="Y61" t="s">
        <v>204</v>
      </c>
      <c r="AA61" t="s">
        <v>222</v>
      </c>
      <c r="AB61">
        <v>1.54</v>
      </c>
      <c r="AC61" t="s">
        <v>223</v>
      </c>
      <c r="AE61" t="s">
        <v>212</v>
      </c>
      <c r="AF61">
        <v>1</v>
      </c>
      <c r="AG61" t="s">
        <v>213</v>
      </c>
      <c r="AI61" t="s">
        <v>245</v>
      </c>
      <c r="AJ61">
        <v>9.1</v>
      </c>
      <c r="AK61" t="s">
        <v>246</v>
      </c>
      <c r="AM61" t="s">
        <v>247</v>
      </c>
      <c r="AN61">
        <v>80.7</v>
      </c>
      <c r="AO61" t="s">
        <v>248</v>
      </c>
    </row>
    <row r="62" spans="1:41" x14ac:dyDescent="0.25">
      <c r="A62" t="s">
        <v>224</v>
      </c>
      <c r="B62">
        <v>2.8</v>
      </c>
      <c r="C62" t="s">
        <v>225</v>
      </c>
      <c r="E62" t="s">
        <v>245</v>
      </c>
      <c r="F62">
        <v>55306</v>
      </c>
      <c r="G62" t="s">
        <v>246</v>
      </c>
      <c r="I62" t="s">
        <v>229</v>
      </c>
      <c r="J62">
        <v>178.6</v>
      </c>
      <c r="K62">
        <v>164.49</v>
      </c>
      <c r="L62">
        <v>5.86</v>
      </c>
      <c r="M62">
        <v>5.4</v>
      </c>
      <c r="O62" t="s">
        <v>249</v>
      </c>
      <c r="P62">
        <v>63.8</v>
      </c>
      <c r="Q62" t="s">
        <v>250</v>
      </c>
      <c r="S62" t="s">
        <v>245</v>
      </c>
      <c r="T62">
        <v>82.1</v>
      </c>
      <c r="U62" t="s">
        <v>246</v>
      </c>
      <c r="W62" t="s">
        <v>205</v>
      </c>
      <c r="X62">
        <v>27.1</v>
      </c>
      <c r="Y62" t="s">
        <v>206</v>
      </c>
      <c r="AA62" t="s">
        <v>220</v>
      </c>
      <c r="AB62">
        <v>2.58</v>
      </c>
      <c r="AC62" t="s">
        <v>221</v>
      </c>
      <c r="AE62" t="s">
        <v>214</v>
      </c>
      <c r="AF62">
        <v>0.97</v>
      </c>
      <c r="AG62" t="s">
        <v>215</v>
      </c>
      <c r="AI62" t="s">
        <v>249</v>
      </c>
      <c r="AJ62">
        <v>8.6999999999999993</v>
      </c>
      <c r="AK62" t="s">
        <v>250</v>
      </c>
      <c r="AM62" t="s">
        <v>251</v>
      </c>
      <c r="AN62">
        <v>79.7</v>
      </c>
      <c r="AO62" t="s">
        <v>252</v>
      </c>
    </row>
    <row r="63" spans="1:41" x14ac:dyDescent="0.25">
      <c r="A63" t="s">
        <v>192</v>
      </c>
      <c r="B63">
        <v>1.4</v>
      </c>
      <c r="C63" t="s">
        <v>193</v>
      </c>
      <c r="E63" t="s">
        <v>249</v>
      </c>
      <c r="F63">
        <v>7343</v>
      </c>
      <c r="G63" t="s">
        <v>250</v>
      </c>
      <c r="I63" t="s">
        <v>237</v>
      </c>
      <c r="J63">
        <v>178.32</v>
      </c>
      <c r="K63">
        <v>166.52</v>
      </c>
      <c r="L63">
        <v>5.85</v>
      </c>
      <c r="M63">
        <v>5.46</v>
      </c>
      <c r="O63" t="s">
        <v>251</v>
      </c>
      <c r="P63">
        <v>82.1</v>
      </c>
      <c r="Q63" t="s">
        <v>252</v>
      </c>
      <c r="S63" t="s">
        <v>249</v>
      </c>
      <c r="T63">
        <v>9.9</v>
      </c>
      <c r="U63" t="s">
        <v>250</v>
      </c>
      <c r="W63" t="s">
        <v>212</v>
      </c>
      <c r="X63">
        <v>19.8</v>
      </c>
      <c r="Y63" t="s">
        <v>213</v>
      </c>
      <c r="AA63" t="s">
        <v>224</v>
      </c>
      <c r="AB63">
        <v>0.78</v>
      </c>
      <c r="AC63" t="s">
        <v>225</v>
      </c>
      <c r="AE63" t="s">
        <v>218</v>
      </c>
      <c r="AF63">
        <v>0.88</v>
      </c>
      <c r="AG63" t="s">
        <v>219</v>
      </c>
      <c r="AI63" t="s">
        <v>251</v>
      </c>
      <c r="AJ63">
        <v>3.8</v>
      </c>
      <c r="AK63" t="s">
        <v>252</v>
      </c>
      <c r="AM63" t="s">
        <v>75</v>
      </c>
      <c r="AN63">
        <v>79.5</v>
      </c>
      <c r="AO63" t="s">
        <v>76</v>
      </c>
    </row>
    <row r="64" spans="1:41" x14ac:dyDescent="0.25">
      <c r="A64" t="s">
        <v>229</v>
      </c>
      <c r="B64">
        <v>1.9</v>
      </c>
      <c r="C64" t="s">
        <v>230</v>
      </c>
      <c r="E64" t="s">
        <v>251</v>
      </c>
      <c r="F64">
        <v>31616</v>
      </c>
      <c r="G64" t="s">
        <v>252</v>
      </c>
      <c r="I64" t="s">
        <v>133</v>
      </c>
      <c r="J64">
        <v>170.48</v>
      </c>
      <c r="K64">
        <v>160.05000000000001</v>
      </c>
      <c r="L64">
        <v>5.59</v>
      </c>
      <c r="M64">
        <v>5.25</v>
      </c>
      <c r="O64" t="s">
        <v>167</v>
      </c>
      <c r="P64">
        <v>71.25</v>
      </c>
      <c r="Q64" t="s">
        <v>168</v>
      </c>
      <c r="S64" t="s">
        <v>251</v>
      </c>
      <c r="T64">
        <v>78.7</v>
      </c>
      <c r="U64" t="s">
        <v>252</v>
      </c>
      <c r="W64" t="s">
        <v>214</v>
      </c>
      <c r="X64">
        <v>19.7</v>
      </c>
      <c r="Y64" t="s">
        <v>215</v>
      </c>
      <c r="AA64" t="s">
        <v>192</v>
      </c>
      <c r="AB64">
        <v>0.48</v>
      </c>
      <c r="AC64" t="s">
        <v>193</v>
      </c>
      <c r="AE64" t="s">
        <v>222</v>
      </c>
      <c r="AF64">
        <v>0.9</v>
      </c>
      <c r="AG64" t="s">
        <v>223</v>
      </c>
      <c r="AI64" t="s">
        <v>167</v>
      </c>
      <c r="AJ64">
        <v>11.3</v>
      </c>
      <c r="AK64" t="s">
        <v>168</v>
      </c>
      <c r="AM64" t="s">
        <v>253</v>
      </c>
      <c r="AN64">
        <v>78.900000000000006</v>
      </c>
      <c r="AO64" t="s">
        <v>254</v>
      </c>
    </row>
    <row r="65" spans="1:41" x14ac:dyDescent="0.25">
      <c r="A65" t="s">
        <v>237</v>
      </c>
      <c r="B65">
        <v>1.9</v>
      </c>
      <c r="C65" t="s">
        <v>238</v>
      </c>
      <c r="E65" t="s">
        <v>167</v>
      </c>
      <c r="F65">
        <v>48182</v>
      </c>
      <c r="G65" t="s">
        <v>168</v>
      </c>
      <c r="I65" t="s">
        <v>255</v>
      </c>
      <c r="J65">
        <v>168.36</v>
      </c>
      <c r="K65">
        <v>161.72999999999999</v>
      </c>
      <c r="L65">
        <v>5.52</v>
      </c>
      <c r="M65">
        <v>5.31</v>
      </c>
      <c r="O65" t="s">
        <v>256</v>
      </c>
      <c r="P65">
        <v>72.400000000000006</v>
      </c>
      <c r="Q65" t="s">
        <v>257</v>
      </c>
      <c r="S65" t="s">
        <v>167</v>
      </c>
      <c r="T65">
        <v>63.4</v>
      </c>
      <c r="U65" t="s">
        <v>168</v>
      </c>
      <c r="W65" t="s">
        <v>218</v>
      </c>
      <c r="X65">
        <v>42.7</v>
      </c>
      <c r="Y65" t="s">
        <v>219</v>
      </c>
      <c r="AA65" t="s">
        <v>229</v>
      </c>
      <c r="AB65">
        <v>0.5</v>
      </c>
      <c r="AC65" t="s">
        <v>230</v>
      </c>
      <c r="AE65" t="s">
        <v>220</v>
      </c>
      <c r="AF65">
        <v>1</v>
      </c>
      <c r="AG65" t="s">
        <v>221</v>
      </c>
      <c r="AI65" t="s">
        <v>256</v>
      </c>
      <c r="AJ65">
        <v>1.7</v>
      </c>
      <c r="AK65" t="s">
        <v>257</v>
      </c>
      <c r="AM65" t="s">
        <v>258</v>
      </c>
      <c r="AN65">
        <v>78.3</v>
      </c>
      <c r="AO65" t="s">
        <v>259</v>
      </c>
    </row>
    <row r="66" spans="1:41" x14ac:dyDescent="0.25">
      <c r="A66" t="s">
        <v>133</v>
      </c>
      <c r="B66">
        <v>4</v>
      </c>
      <c r="C66" t="s">
        <v>134</v>
      </c>
      <c r="E66" t="s">
        <v>256</v>
      </c>
      <c r="F66">
        <v>17434</v>
      </c>
      <c r="G66" t="s">
        <v>257</v>
      </c>
      <c r="I66" t="s">
        <v>239</v>
      </c>
      <c r="J66">
        <v>175.98</v>
      </c>
      <c r="K66">
        <v>163.24</v>
      </c>
      <c r="L66">
        <v>5.77</v>
      </c>
      <c r="M66">
        <v>5.36</v>
      </c>
      <c r="O66" t="s">
        <v>260</v>
      </c>
      <c r="P66">
        <v>74.099999999999994</v>
      </c>
      <c r="Q66" t="s">
        <v>261</v>
      </c>
      <c r="S66" t="s">
        <v>256</v>
      </c>
      <c r="T66">
        <v>97</v>
      </c>
      <c r="U66" t="s">
        <v>257</v>
      </c>
      <c r="W66" t="s">
        <v>222</v>
      </c>
      <c r="X66">
        <v>21.7</v>
      </c>
      <c r="Y66" t="s">
        <v>223</v>
      </c>
      <c r="AA66" t="s">
        <v>237</v>
      </c>
      <c r="AB66">
        <v>1.08</v>
      </c>
      <c r="AC66" t="s">
        <v>238</v>
      </c>
      <c r="AE66" t="s">
        <v>243</v>
      </c>
      <c r="AF66">
        <v>1.08</v>
      </c>
      <c r="AG66" t="s">
        <v>244</v>
      </c>
      <c r="AI66" t="s">
        <v>260</v>
      </c>
      <c r="AJ66">
        <v>2.9</v>
      </c>
      <c r="AK66" t="s">
        <v>261</v>
      </c>
      <c r="AM66" t="s">
        <v>109</v>
      </c>
      <c r="AN66">
        <v>78.3</v>
      </c>
      <c r="AO66" t="s">
        <v>110</v>
      </c>
    </row>
    <row r="67" spans="1:41" x14ac:dyDescent="0.25">
      <c r="A67" t="s">
        <v>239</v>
      </c>
      <c r="B67">
        <v>2.1</v>
      </c>
      <c r="C67" t="s">
        <v>240</v>
      </c>
      <c r="E67" t="s">
        <v>260</v>
      </c>
      <c r="F67">
        <v>9009</v>
      </c>
      <c r="G67" t="s">
        <v>261</v>
      </c>
      <c r="I67" t="s">
        <v>245</v>
      </c>
      <c r="J67">
        <v>180.28</v>
      </c>
      <c r="K67">
        <v>166.18</v>
      </c>
      <c r="L67">
        <v>5.91</v>
      </c>
      <c r="M67">
        <v>5.45</v>
      </c>
      <c r="O67" t="s">
        <v>262</v>
      </c>
      <c r="P67">
        <v>61.2</v>
      </c>
      <c r="Q67" t="s">
        <v>263</v>
      </c>
      <c r="S67" t="s">
        <v>264</v>
      </c>
      <c r="T67">
        <v>12.7</v>
      </c>
      <c r="U67" t="s">
        <v>265</v>
      </c>
      <c r="W67" t="s">
        <v>220</v>
      </c>
      <c r="X67">
        <v>17.899999999999999</v>
      </c>
      <c r="Y67" t="s">
        <v>221</v>
      </c>
      <c r="AA67" t="s">
        <v>133</v>
      </c>
      <c r="AB67">
        <v>2.39</v>
      </c>
      <c r="AC67" t="s">
        <v>134</v>
      </c>
      <c r="AE67" t="s">
        <v>224</v>
      </c>
      <c r="AF67">
        <v>1.03</v>
      </c>
      <c r="AG67" t="s">
        <v>225</v>
      </c>
      <c r="AI67" t="s">
        <v>262</v>
      </c>
      <c r="AJ67">
        <v>10.5</v>
      </c>
      <c r="AK67" t="s">
        <v>263</v>
      </c>
      <c r="AM67" t="s">
        <v>182</v>
      </c>
      <c r="AN67">
        <v>78.099999999999994</v>
      </c>
      <c r="AO67" t="s">
        <v>183</v>
      </c>
    </row>
    <row r="68" spans="1:41" x14ac:dyDescent="0.25">
      <c r="A68" t="s">
        <v>245</v>
      </c>
      <c r="B68">
        <v>1.6</v>
      </c>
      <c r="C68" t="s">
        <v>246</v>
      </c>
      <c r="E68" t="s">
        <v>262</v>
      </c>
      <c r="F68">
        <v>2574</v>
      </c>
      <c r="G68" t="s">
        <v>263</v>
      </c>
      <c r="I68" t="s">
        <v>249</v>
      </c>
      <c r="J68">
        <v>170.3</v>
      </c>
      <c r="K68">
        <v>158.86000000000001</v>
      </c>
      <c r="L68">
        <v>5.59</v>
      </c>
      <c r="M68">
        <v>5.21</v>
      </c>
      <c r="O68" t="s">
        <v>262</v>
      </c>
      <c r="P68">
        <v>58</v>
      </c>
      <c r="Q68" t="s">
        <v>263</v>
      </c>
      <c r="S68" t="s">
        <v>81</v>
      </c>
      <c r="T68">
        <v>52.6</v>
      </c>
      <c r="U68" t="s">
        <v>82</v>
      </c>
      <c r="W68" t="s">
        <v>243</v>
      </c>
      <c r="X68">
        <v>37.6</v>
      </c>
      <c r="Y68" t="s">
        <v>244</v>
      </c>
      <c r="AA68" t="s">
        <v>239</v>
      </c>
      <c r="AB68">
        <v>0.63</v>
      </c>
      <c r="AC68" t="s">
        <v>240</v>
      </c>
      <c r="AE68" t="s">
        <v>192</v>
      </c>
      <c r="AF68">
        <v>0.97</v>
      </c>
      <c r="AG68" t="s">
        <v>193</v>
      </c>
      <c r="AI68" t="s">
        <v>262</v>
      </c>
      <c r="AJ68">
        <v>7.4</v>
      </c>
      <c r="AK68" t="s">
        <v>263</v>
      </c>
      <c r="AM68" t="s">
        <v>266</v>
      </c>
      <c r="AN68">
        <v>77.8</v>
      </c>
      <c r="AO68" t="s">
        <v>267</v>
      </c>
    </row>
    <row r="69" spans="1:41" x14ac:dyDescent="0.25">
      <c r="A69" t="s">
        <v>249</v>
      </c>
      <c r="B69">
        <v>3.9</v>
      </c>
      <c r="C69" t="s">
        <v>250</v>
      </c>
      <c r="E69" t="s">
        <v>262</v>
      </c>
      <c r="F69">
        <v>2113</v>
      </c>
      <c r="G69" t="s">
        <v>263</v>
      </c>
      <c r="I69" t="s">
        <v>251</v>
      </c>
      <c r="J69">
        <v>179.26</v>
      </c>
      <c r="K69">
        <v>165.81</v>
      </c>
      <c r="L69">
        <v>5.88</v>
      </c>
      <c r="M69">
        <v>5.44</v>
      </c>
      <c r="O69" t="s">
        <v>268</v>
      </c>
      <c r="P69">
        <v>69.8</v>
      </c>
      <c r="Q69" t="s">
        <v>269</v>
      </c>
      <c r="S69" t="s">
        <v>260</v>
      </c>
      <c r="T69">
        <v>23.8</v>
      </c>
      <c r="U69" t="s">
        <v>261</v>
      </c>
      <c r="W69" t="s">
        <v>224</v>
      </c>
      <c r="X69">
        <v>28.9</v>
      </c>
      <c r="Y69" t="s">
        <v>225</v>
      </c>
      <c r="AA69" t="s">
        <v>245</v>
      </c>
      <c r="AB69">
        <v>0.11</v>
      </c>
      <c r="AC69" t="s">
        <v>246</v>
      </c>
      <c r="AE69" t="s">
        <v>229</v>
      </c>
      <c r="AF69">
        <v>0.96</v>
      </c>
      <c r="AG69" t="s">
        <v>230</v>
      </c>
      <c r="AI69" t="s">
        <v>268</v>
      </c>
      <c r="AJ69">
        <v>30.2</v>
      </c>
      <c r="AK69" t="s">
        <v>269</v>
      </c>
      <c r="AM69" t="s">
        <v>245</v>
      </c>
      <c r="AN69">
        <v>77.5</v>
      </c>
      <c r="AO69" t="s">
        <v>246</v>
      </c>
    </row>
    <row r="70" spans="1:41" x14ac:dyDescent="0.25">
      <c r="A70" t="s">
        <v>251</v>
      </c>
      <c r="B70">
        <v>1.4</v>
      </c>
      <c r="C70" t="s">
        <v>252</v>
      </c>
      <c r="E70" t="s">
        <v>268</v>
      </c>
      <c r="F70">
        <v>17163</v>
      </c>
      <c r="G70" t="s">
        <v>269</v>
      </c>
      <c r="I70" t="s">
        <v>167</v>
      </c>
      <c r="J70">
        <v>173.84</v>
      </c>
      <c r="K70">
        <v>161.4</v>
      </c>
      <c r="L70">
        <v>5.7</v>
      </c>
      <c r="M70">
        <v>5.3</v>
      </c>
      <c r="O70" t="s">
        <v>270</v>
      </c>
      <c r="P70">
        <v>63.7</v>
      </c>
      <c r="Q70" t="s">
        <v>271</v>
      </c>
      <c r="S70" t="s">
        <v>262</v>
      </c>
      <c r="T70">
        <v>6.5</v>
      </c>
      <c r="U70" t="s">
        <v>263</v>
      </c>
      <c r="W70" t="s">
        <v>192</v>
      </c>
      <c r="X70">
        <v>42.5</v>
      </c>
      <c r="Y70" t="s">
        <v>193</v>
      </c>
      <c r="AA70" t="s">
        <v>249</v>
      </c>
      <c r="AB70">
        <v>2.17</v>
      </c>
      <c r="AC70" t="s">
        <v>250</v>
      </c>
      <c r="AE70" t="s">
        <v>237</v>
      </c>
      <c r="AF70">
        <v>1.05</v>
      </c>
      <c r="AG70" t="s">
        <v>238</v>
      </c>
      <c r="AI70" t="s">
        <v>270</v>
      </c>
      <c r="AJ70">
        <v>12.2</v>
      </c>
      <c r="AK70" t="s">
        <v>271</v>
      </c>
      <c r="AM70" t="s">
        <v>165</v>
      </c>
      <c r="AN70">
        <v>77.2</v>
      </c>
      <c r="AO70" t="s">
        <v>166</v>
      </c>
    </row>
    <row r="71" spans="1:41" x14ac:dyDescent="0.25">
      <c r="A71" t="s">
        <v>167</v>
      </c>
      <c r="B71">
        <v>2</v>
      </c>
      <c r="C71" t="s">
        <v>168</v>
      </c>
      <c r="E71" t="s">
        <v>270</v>
      </c>
      <c r="F71">
        <v>1916</v>
      </c>
      <c r="G71" t="s">
        <v>271</v>
      </c>
      <c r="I71" t="s">
        <v>256</v>
      </c>
      <c r="J71">
        <v>178.7</v>
      </c>
      <c r="K71">
        <v>165.99</v>
      </c>
      <c r="L71">
        <v>5.86</v>
      </c>
      <c r="M71">
        <v>5.45</v>
      </c>
      <c r="O71" t="s">
        <v>272</v>
      </c>
      <c r="P71">
        <v>75.099999999999994</v>
      </c>
      <c r="Q71" t="s">
        <v>273</v>
      </c>
      <c r="S71" t="s">
        <v>262</v>
      </c>
      <c r="T71">
        <v>13</v>
      </c>
      <c r="U71" t="s">
        <v>263</v>
      </c>
      <c r="W71" t="s">
        <v>229</v>
      </c>
      <c r="X71">
        <v>41.4</v>
      </c>
      <c r="Y71" t="s">
        <v>230</v>
      </c>
      <c r="AA71" t="s">
        <v>251</v>
      </c>
      <c r="AB71">
        <v>-0.18</v>
      </c>
      <c r="AC71" t="s">
        <v>252</v>
      </c>
      <c r="AE71" t="s">
        <v>133</v>
      </c>
      <c r="AF71">
        <v>1.08</v>
      </c>
      <c r="AG71" t="s">
        <v>134</v>
      </c>
      <c r="AI71" t="s">
        <v>272</v>
      </c>
      <c r="AJ71">
        <v>3.4</v>
      </c>
      <c r="AK71" t="s">
        <v>273</v>
      </c>
      <c r="AM71" t="s">
        <v>274</v>
      </c>
      <c r="AN71">
        <v>77.2</v>
      </c>
      <c r="AO71" t="s">
        <v>275</v>
      </c>
    </row>
    <row r="72" spans="1:41" x14ac:dyDescent="0.25">
      <c r="A72" t="s">
        <v>256</v>
      </c>
      <c r="B72">
        <v>2.1</v>
      </c>
      <c r="C72" t="s">
        <v>257</v>
      </c>
      <c r="E72" t="s">
        <v>272</v>
      </c>
      <c r="F72">
        <v>5600</v>
      </c>
      <c r="G72" t="s">
        <v>273</v>
      </c>
      <c r="I72" t="s">
        <v>260</v>
      </c>
      <c r="J72">
        <v>164.36</v>
      </c>
      <c r="K72">
        <v>150.91</v>
      </c>
      <c r="L72">
        <v>5.39</v>
      </c>
      <c r="M72">
        <v>4.95</v>
      </c>
      <c r="O72" t="s">
        <v>50</v>
      </c>
      <c r="P72">
        <v>84.7</v>
      </c>
      <c r="Q72" t="s">
        <v>51</v>
      </c>
      <c r="S72" t="s">
        <v>268</v>
      </c>
      <c r="T72">
        <v>31.8</v>
      </c>
      <c r="U72" t="s">
        <v>269</v>
      </c>
      <c r="W72" t="s">
        <v>237</v>
      </c>
      <c r="X72">
        <v>31.9</v>
      </c>
      <c r="Y72" t="s">
        <v>238</v>
      </c>
      <c r="AA72" t="s">
        <v>167</v>
      </c>
      <c r="AB72">
        <v>-0.11</v>
      </c>
      <c r="AC72" t="s">
        <v>168</v>
      </c>
      <c r="AE72" t="s">
        <v>276</v>
      </c>
      <c r="AF72">
        <v>0.98</v>
      </c>
      <c r="AG72" t="s">
        <v>277</v>
      </c>
      <c r="AI72" t="s">
        <v>278</v>
      </c>
      <c r="AJ72">
        <v>13.6</v>
      </c>
      <c r="AK72" t="s">
        <v>279</v>
      </c>
      <c r="AM72" t="s">
        <v>280</v>
      </c>
      <c r="AN72">
        <v>76.7</v>
      </c>
      <c r="AO72" t="s">
        <v>281</v>
      </c>
    </row>
    <row r="73" spans="1:41" x14ac:dyDescent="0.25">
      <c r="A73" t="s">
        <v>81</v>
      </c>
      <c r="B73">
        <v>2.2999999999999998</v>
      </c>
      <c r="C73" t="s">
        <v>82</v>
      </c>
      <c r="E73" t="s">
        <v>50</v>
      </c>
      <c r="F73">
        <v>66527</v>
      </c>
      <c r="G73" t="s">
        <v>51</v>
      </c>
      <c r="I73" t="s">
        <v>262</v>
      </c>
      <c r="J73">
        <v>170.7</v>
      </c>
      <c r="K73">
        <v>158.75</v>
      </c>
      <c r="L73">
        <v>5.6</v>
      </c>
      <c r="M73">
        <v>5.21</v>
      </c>
      <c r="O73" t="s">
        <v>278</v>
      </c>
      <c r="P73">
        <v>76.7</v>
      </c>
      <c r="Q73" t="s">
        <v>279</v>
      </c>
      <c r="S73" t="s">
        <v>270</v>
      </c>
      <c r="T73">
        <v>15.3</v>
      </c>
      <c r="U73" t="s">
        <v>271</v>
      </c>
      <c r="W73" t="s">
        <v>133</v>
      </c>
      <c r="X73">
        <v>18.600000000000001</v>
      </c>
      <c r="Y73" t="s">
        <v>134</v>
      </c>
      <c r="AA73" t="s">
        <v>256</v>
      </c>
      <c r="AB73">
        <v>0.39</v>
      </c>
      <c r="AC73" t="s">
        <v>257</v>
      </c>
      <c r="AE73" t="s">
        <v>282</v>
      </c>
      <c r="AF73">
        <v>1.02</v>
      </c>
      <c r="AG73" t="s">
        <v>138</v>
      </c>
      <c r="AI73" t="s">
        <v>89</v>
      </c>
      <c r="AJ73">
        <v>13.3</v>
      </c>
      <c r="AK73" t="s">
        <v>90</v>
      </c>
      <c r="AM73" t="s">
        <v>283</v>
      </c>
      <c r="AN73">
        <v>76.099999999999994</v>
      </c>
      <c r="AO73" t="s">
        <v>284</v>
      </c>
    </row>
    <row r="74" spans="1:41" x14ac:dyDescent="0.25">
      <c r="A74" t="s">
        <v>260</v>
      </c>
      <c r="B74">
        <v>2.9</v>
      </c>
      <c r="C74" t="s">
        <v>261</v>
      </c>
      <c r="E74" t="s">
        <v>278</v>
      </c>
      <c r="F74">
        <v>35941</v>
      </c>
      <c r="G74" t="s">
        <v>279</v>
      </c>
      <c r="I74" t="s">
        <v>285</v>
      </c>
      <c r="J74">
        <v>168.17</v>
      </c>
      <c r="K74">
        <v>158.72</v>
      </c>
      <c r="L74">
        <v>5.52</v>
      </c>
      <c r="M74">
        <v>5.21</v>
      </c>
      <c r="O74" t="s">
        <v>89</v>
      </c>
      <c r="P74">
        <v>82.9</v>
      </c>
      <c r="Q74" t="s">
        <v>90</v>
      </c>
      <c r="S74" t="s">
        <v>272</v>
      </c>
      <c r="T74">
        <v>24.7</v>
      </c>
      <c r="U74" t="s">
        <v>273</v>
      </c>
      <c r="W74" t="s">
        <v>276</v>
      </c>
      <c r="X74">
        <v>21</v>
      </c>
      <c r="Y74" t="s">
        <v>277</v>
      </c>
      <c r="AA74" t="s">
        <v>81</v>
      </c>
      <c r="AB74">
        <v>1.21</v>
      </c>
      <c r="AC74" t="s">
        <v>82</v>
      </c>
      <c r="AE74" t="s">
        <v>239</v>
      </c>
      <c r="AF74">
        <v>0.92</v>
      </c>
      <c r="AG74" t="s">
        <v>240</v>
      </c>
      <c r="AI74" t="s">
        <v>286</v>
      </c>
      <c r="AJ74">
        <v>16.5</v>
      </c>
      <c r="AK74" t="s">
        <v>287</v>
      </c>
      <c r="AM74" t="s">
        <v>173</v>
      </c>
      <c r="AN74">
        <v>75.5</v>
      </c>
      <c r="AO74" t="s">
        <v>196</v>
      </c>
    </row>
    <row r="75" spans="1:41" x14ac:dyDescent="0.25">
      <c r="A75" t="s">
        <v>262</v>
      </c>
      <c r="B75">
        <v>4.7</v>
      </c>
      <c r="C75" t="s">
        <v>263</v>
      </c>
      <c r="E75" t="s">
        <v>89</v>
      </c>
      <c r="F75">
        <v>56974</v>
      </c>
      <c r="G75" t="s">
        <v>90</v>
      </c>
      <c r="I75" t="s">
        <v>268</v>
      </c>
      <c r="J75">
        <v>172.15</v>
      </c>
      <c r="K75">
        <v>159.57</v>
      </c>
      <c r="L75">
        <v>5.65</v>
      </c>
      <c r="M75">
        <v>5.24</v>
      </c>
      <c r="O75" t="s">
        <v>286</v>
      </c>
      <c r="P75">
        <v>69.400000000000006</v>
      </c>
      <c r="Q75" t="s">
        <v>287</v>
      </c>
      <c r="S75" t="s">
        <v>278</v>
      </c>
      <c r="T75">
        <v>100.7</v>
      </c>
      <c r="U75" t="s">
        <v>279</v>
      </c>
      <c r="W75" t="s">
        <v>239</v>
      </c>
      <c r="X75">
        <v>38.1</v>
      </c>
      <c r="Y75" t="s">
        <v>240</v>
      </c>
      <c r="AA75" t="s">
        <v>260</v>
      </c>
      <c r="AB75">
        <v>2.5299999999999998</v>
      </c>
      <c r="AC75" t="s">
        <v>261</v>
      </c>
      <c r="AE75" t="s">
        <v>245</v>
      </c>
      <c r="AF75">
        <v>0.96</v>
      </c>
      <c r="AG75" t="s">
        <v>246</v>
      </c>
      <c r="AI75" t="s">
        <v>288</v>
      </c>
      <c r="AJ75">
        <v>3.7</v>
      </c>
      <c r="AK75" t="s">
        <v>289</v>
      </c>
      <c r="AM75" t="s">
        <v>290</v>
      </c>
      <c r="AN75">
        <v>75.900000000000006</v>
      </c>
      <c r="AO75" t="s">
        <v>291</v>
      </c>
    </row>
    <row r="76" spans="1:41" x14ac:dyDescent="0.25">
      <c r="A76" t="s">
        <v>262</v>
      </c>
      <c r="B76">
        <v>4.5</v>
      </c>
      <c r="C76" t="s">
        <v>263</v>
      </c>
      <c r="E76" t="s">
        <v>286</v>
      </c>
      <c r="F76">
        <v>9027</v>
      </c>
      <c r="G76" t="s">
        <v>287</v>
      </c>
      <c r="I76" t="s">
        <v>270</v>
      </c>
      <c r="J76">
        <v>172.23</v>
      </c>
      <c r="K76">
        <v>160.58000000000001</v>
      </c>
      <c r="L76">
        <v>5.65</v>
      </c>
      <c r="M76">
        <v>5.27</v>
      </c>
      <c r="O76" t="s">
        <v>288</v>
      </c>
      <c r="P76">
        <v>71.5</v>
      </c>
      <c r="Q76" t="s">
        <v>289</v>
      </c>
      <c r="S76" t="s">
        <v>89</v>
      </c>
      <c r="T76">
        <v>84.8</v>
      </c>
      <c r="U76" t="s">
        <v>90</v>
      </c>
      <c r="W76" t="s">
        <v>245</v>
      </c>
      <c r="X76">
        <v>47.1</v>
      </c>
      <c r="Y76" t="s">
        <v>246</v>
      </c>
      <c r="AA76" t="s">
        <v>262</v>
      </c>
      <c r="AB76">
        <v>2.56</v>
      </c>
      <c r="AC76" t="s">
        <v>263</v>
      </c>
      <c r="AE76" t="s">
        <v>249</v>
      </c>
      <c r="AF76">
        <v>0.97</v>
      </c>
      <c r="AG76" t="s">
        <v>250</v>
      </c>
      <c r="AI76" t="s">
        <v>290</v>
      </c>
      <c r="AJ76">
        <v>4</v>
      </c>
      <c r="AK76" t="s">
        <v>291</v>
      </c>
      <c r="AM76" t="s">
        <v>111</v>
      </c>
      <c r="AN76">
        <v>75.7</v>
      </c>
      <c r="AO76" t="s">
        <v>112</v>
      </c>
    </row>
    <row r="77" spans="1:41" x14ac:dyDescent="0.25">
      <c r="A77" t="s">
        <v>268</v>
      </c>
      <c r="B77">
        <v>2.5</v>
      </c>
      <c r="C77" t="s">
        <v>269</v>
      </c>
      <c r="E77" t="s">
        <v>288</v>
      </c>
      <c r="F77">
        <v>14841</v>
      </c>
      <c r="G77" t="s">
        <v>289</v>
      </c>
      <c r="I77" t="s">
        <v>272</v>
      </c>
      <c r="J77">
        <v>169.59</v>
      </c>
      <c r="K77">
        <v>155.18</v>
      </c>
      <c r="L77">
        <v>5.56</v>
      </c>
      <c r="M77">
        <v>5.09</v>
      </c>
      <c r="O77" t="s">
        <v>290</v>
      </c>
      <c r="P77">
        <v>76.5</v>
      </c>
      <c r="Q77" t="s">
        <v>291</v>
      </c>
      <c r="S77" t="s">
        <v>286</v>
      </c>
      <c r="T77">
        <v>5.2</v>
      </c>
      <c r="U77" t="s">
        <v>287</v>
      </c>
      <c r="W77" t="s">
        <v>249</v>
      </c>
      <c r="X77">
        <v>21.1</v>
      </c>
      <c r="Y77" t="s">
        <v>250</v>
      </c>
      <c r="AA77" t="s">
        <v>262</v>
      </c>
      <c r="AB77">
        <v>2.39</v>
      </c>
      <c r="AC77" t="s">
        <v>263</v>
      </c>
      <c r="AE77" t="s">
        <v>46</v>
      </c>
      <c r="AF77">
        <v>1.01</v>
      </c>
      <c r="AG77" t="s">
        <v>47</v>
      </c>
      <c r="AI77" t="s">
        <v>292</v>
      </c>
      <c r="AJ77">
        <v>4.0999999999999996</v>
      </c>
      <c r="AK77" t="s">
        <v>293</v>
      </c>
      <c r="AM77" t="s">
        <v>294</v>
      </c>
      <c r="AN77">
        <v>74.8</v>
      </c>
      <c r="AO77" t="s">
        <v>295</v>
      </c>
    </row>
    <row r="78" spans="1:41" x14ac:dyDescent="0.25">
      <c r="A78" t="s">
        <v>270</v>
      </c>
      <c r="B78">
        <v>2.9</v>
      </c>
      <c r="C78" t="s">
        <v>271</v>
      </c>
      <c r="E78" t="s">
        <v>290</v>
      </c>
      <c r="F78">
        <v>17832</v>
      </c>
      <c r="G78" t="s">
        <v>291</v>
      </c>
      <c r="I78" t="s">
        <v>50</v>
      </c>
      <c r="J78">
        <v>174.83</v>
      </c>
      <c r="K78">
        <v>160.62</v>
      </c>
      <c r="L78">
        <v>5.74</v>
      </c>
      <c r="M78">
        <v>5.27</v>
      </c>
      <c r="O78" t="s">
        <v>292</v>
      </c>
      <c r="P78">
        <v>70.5</v>
      </c>
      <c r="Q78" t="s">
        <v>293</v>
      </c>
      <c r="S78" t="s">
        <v>288</v>
      </c>
      <c r="T78">
        <v>8.3000000000000007</v>
      </c>
      <c r="U78" t="s">
        <v>289</v>
      </c>
      <c r="W78" t="s">
        <v>46</v>
      </c>
      <c r="X78">
        <v>34.700000000000003</v>
      </c>
      <c r="Y78" t="s">
        <v>47</v>
      </c>
      <c r="AA78" t="s">
        <v>268</v>
      </c>
      <c r="AB78">
        <v>0.56999999999999995</v>
      </c>
      <c r="AC78" t="s">
        <v>269</v>
      </c>
      <c r="AE78" t="s">
        <v>251</v>
      </c>
      <c r="AF78">
        <v>0.95</v>
      </c>
      <c r="AG78" t="s">
        <v>252</v>
      </c>
      <c r="AI78" t="s">
        <v>296</v>
      </c>
      <c r="AJ78">
        <v>10.9</v>
      </c>
      <c r="AK78" t="s">
        <v>297</v>
      </c>
      <c r="AM78" t="s">
        <v>174</v>
      </c>
      <c r="AN78">
        <v>74.099999999999994</v>
      </c>
      <c r="AO78" t="s">
        <v>175</v>
      </c>
    </row>
    <row r="79" spans="1:41" x14ac:dyDescent="0.25">
      <c r="A79" t="s">
        <v>272</v>
      </c>
      <c r="B79">
        <v>2.5</v>
      </c>
      <c r="C79" t="s">
        <v>273</v>
      </c>
      <c r="E79" t="s">
        <v>292</v>
      </c>
      <c r="F79">
        <v>18755</v>
      </c>
      <c r="G79" t="s">
        <v>293</v>
      </c>
      <c r="I79" t="s">
        <v>278</v>
      </c>
      <c r="J79">
        <v>176.59</v>
      </c>
      <c r="K79">
        <v>162.55000000000001</v>
      </c>
      <c r="L79">
        <v>5.79</v>
      </c>
      <c r="M79">
        <v>5.33</v>
      </c>
      <c r="O79" t="s">
        <v>296</v>
      </c>
      <c r="P79">
        <v>82.1</v>
      </c>
      <c r="Q79" t="s">
        <v>297</v>
      </c>
      <c r="S79" t="s">
        <v>290</v>
      </c>
      <c r="T79">
        <v>23.1</v>
      </c>
      <c r="U79" t="s">
        <v>291</v>
      </c>
      <c r="W79" t="s">
        <v>251</v>
      </c>
      <c r="X79">
        <v>44.5</v>
      </c>
      <c r="Y79" t="s">
        <v>252</v>
      </c>
      <c r="AA79" t="s">
        <v>270</v>
      </c>
      <c r="AB79">
        <v>1.39</v>
      </c>
      <c r="AC79" t="s">
        <v>271</v>
      </c>
      <c r="AE79" t="s">
        <v>167</v>
      </c>
      <c r="AF79">
        <v>1.08</v>
      </c>
      <c r="AG79" t="s">
        <v>168</v>
      </c>
      <c r="AI79" t="s">
        <v>101</v>
      </c>
      <c r="AJ79">
        <v>5.2</v>
      </c>
      <c r="AK79" t="s">
        <v>102</v>
      </c>
      <c r="AM79" t="s">
        <v>298</v>
      </c>
      <c r="AN79">
        <v>73.900000000000006</v>
      </c>
      <c r="AO79" t="s">
        <v>299</v>
      </c>
    </row>
    <row r="80" spans="1:41" x14ac:dyDescent="0.25">
      <c r="A80" t="s">
        <v>50</v>
      </c>
      <c r="B80">
        <v>1.1000000000000001</v>
      </c>
      <c r="C80" t="s">
        <v>51</v>
      </c>
      <c r="E80" t="s">
        <v>296</v>
      </c>
      <c r="F80">
        <v>86988</v>
      </c>
      <c r="G80" t="s">
        <v>297</v>
      </c>
      <c r="I80" t="s">
        <v>89</v>
      </c>
      <c r="J80">
        <v>182.1</v>
      </c>
      <c r="K80">
        <v>168.91</v>
      </c>
      <c r="L80">
        <v>5.97</v>
      </c>
      <c r="M80">
        <v>5.54</v>
      </c>
      <c r="O80" t="s">
        <v>101</v>
      </c>
      <c r="P80">
        <v>82.8</v>
      </c>
      <c r="Q80" t="s">
        <v>102</v>
      </c>
      <c r="S80" t="s">
        <v>292</v>
      </c>
      <c r="T80">
        <v>18.2</v>
      </c>
      <c r="U80" t="s">
        <v>293</v>
      </c>
      <c r="W80" t="s">
        <v>167</v>
      </c>
      <c r="X80">
        <v>33.9</v>
      </c>
      <c r="Y80" t="s">
        <v>168</v>
      </c>
      <c r="AA80" t="s">
        <v>272</v>
      </c>
      <c r="AB80">
        <v>2.0299999999999998</v>
      </c>
      <c r="AC80" t="s">
        <v>273</v>
      </c>
      <c r="AE80" t="s">
        <v>256</v>
      </c>
      <c r="AF80">
        <v>1.03</v>
      </c>
      <c r="AG80" t="s">
        <v>257</v>
      </c>
      <c r="AI80" t="s">
        <v>300</v>
      </c>
      <c r="AJ80">
        <v>5.5</v>
      </c>
      <c r="AK80" t="s">
        <v>301</v>
      </c>
      <c r="AM80" t="s">
        <v>22</v>
      </c>
      <c r="AN80">
        <v>73.7</v>
      </c>
      <c r="AO80" t="s">
        <v>23</v>
      </c>
    </row>
    <row r="81" spans="1:41" x14ac:dyDescent="0.25">
      <c r="A81" t="s">
        <v>278</v>
      </c>
      <c r="B81">
        <v>1.6</v>
      </c>
      <c r="C81" t="s">
        <v>279</v>
      </c>
      <c r="E81" t="s">
        <v>101</v>
      </c>
      <c r="F81">
        <v>40337</v>
      </c>
      <c r="G81" t="s">
        <v>102</v>
      </c>
      <c r="I81" t="s">
        <v>286</v>
      </c>
      <c r="J81">
        <v>166.5</v>
      </c>
      <c r="K81">
        <v>155.18</v>
      </c>
      <c r="L81">
        <v>5.46</v>
      </c>
      <c r="M81">
        <v>5.09</v>
      </c>
      <c r="O81" t="s">
        <v>300</v>
      </c>
      <c r="P81">
        <v>83.6</v>
      </c>
      <c r="Q81" t="s">
        <v>301</v>
      </c>
      <c r="S81" t="s">
        <v>296</v>
      </c>
      <c r="T81">
        <v>106.3</v>
      </c>
      <c r="U81" t="s">
        <v>297</v>
      </c>
      <c r="W81" t="s">
        <v>256</v>
      </c>
      <c r="X81">
        <v>31.5</v>
      </c>
      <c r="Y81" t="s">
        <v>257</v>
      </c>
      <c r="AA81" t="s">
        <v>50</v>
      </c>
      <c r="AB81">
        <v>1.17</v>
      </c>
      <c r="AC81" t="s">
        <v>51</v>
      </c>
      <c r="AE81" t="s">
        <v>81</v>
      </c>
      <c r="AF81">
        <v>1.06</v>
      </c>
      <c r="AG81" t="s">
        <v>82</v>
      </c>
      <c r="AI81" t="s">
        <v>207</v>
      </c>
      <c r="AJ81">
        <v>23</v>
      </c>
      <c r="AK81" t="s">
        <v>208</v>
      </c>
      <c r="AM81" t="s">
        <v>205</v>
      </c>
      <c r="AN81">
        <v>73.400000000000006</v>
      </c>
      <c r="AO81" t="s">
        <v>206</v>
      </c>
    </row>
    <row r="82" spans="1:41" x14ac:dyDescent="0.25">
      <c r="A82" t="s">
        <v>89</v>
      </c>
      <c r="B82">
        <v>1.7</v>
      </c>
      <c r="C82" t="s">
        <v>90</v>
      </c>
      <c r="E82" t="s">
        <v>300</v>
      </c>
      <c r="F82">
        <v>41582</v>
      </c>
      <c r="G82" t="s">
        <v>301</v>
      </c>
      <c r="I82" t="s">
        <v>288</v>
      </c>
      <c r="J82">
        <v>166.26</v>
      </c>
      <c r="K82">
        <v>154.36000000000001</v>
      </c>
      <c r="L82">
        <v>5.45</v>
      </c>
      <c r="M82">
        <v>5.0599999999999996</v>
      </c>
      <c r="O82" t="s">
        <v>207</v>
      </c>
      <c r="P82">
        <v>57.4</v>
      </c>
      <c r="Q82" t="s">
        <v>208</v>
      </c>
      <c r="S82" t="s">
        <v>101</v>
      </c>
      <c r="T82">
        <v>97.1</v>
      </c>
      <c r="U82" t="s">
        <v>102</v>
      </c>
      <c r="W82" t="s">
        <v>81</v>
      </c>
      <c r="X82">
        <v>29</v>
      </c>
      <c r="Y82" t="s">
        <v>82</v>
      </c>
      <c r="AA82" t="s">
        <v>278</v>
      </c>
      <c r="AB82">
        <v>-0.28000000000000003</v>
      </c>
      <c r="AC82" t="s">
        <v>279</v>
      </c>
      <c r="AE82" t="s">
        <v>260</v>
      </c>
      <c r="AF82">
        <v>0.99</v>
      </c>
      <c r="AG82" t="s">
        <v>261</v>
      </c>
      <c r="AI82" t="s">
        <v>302</v>
      </c>
      <c r="AJ82">
        <v>2</v>
      </c>
      <c r="AK82" t="s">
        <v>303</v>
      </c>
      <c r="AM82" t="s">
        <v>212</v>
      </c>
      <c r="AN82">
        <v>73.099999999999994</v>
      </c>
      <c r="AO82" t="s">
        <v>213</v>
      </c>
    </row>
    <row r="83" spans="1:41" x14ac:dyDescent="0.25">
      <c r="A83" t="s">
        <v>286</v>
      </c>
      <c r="B83">
        <v>2.2000000000000002</v>
      </c>
      <c r="C83" t="s">
        <v>287</v>
      </c>
      <c r="E83" t="s">
        <v>207</v>
      </c>
      <c r="F83">
        <v>4754</v>
      </c>
      <c r="G83" t="s">
        <v>208</v>
      </c>
      <c r="I83" t="s">
        <v>290</v>
      </c>
      <c r="J83">
        <v>175.62</v>
      </c>
      <c r="K83">
        <v>161.18</v>
      </c>
      <c r="L83">
        <v>5.76</v>
      </c>
      <c r="M83">
        <v>5.29</v>
      </c>
      <c r="O83" t="s">
        <v>302</v>
      </c>
      <c r="P83">
        <v>74.400000000000006</v>
      </c>
      <c r="Q83" t="s">
        <v>303</v>
      </c>
      <c r="S83" t="s">
        <v>300</v>
      </c>
      <c r="T83">
        <v>90.4</v>
      </c>
      <c r="U83" t="s">
        <v>301</v>
      </c>
      <c r="W83" t="s">
        <v>260</v>
      </c>
      <c r="X83">
        <v>22.1</v>
      </c>
      <c r="Y83" t="s">
        <v>261</v>
      </c>
      <c r="AA83" t="s">
        <v>89</v>
      </c>
      <c r="AB83">
        <v>0.35</v>
      </c>
      <c r="AC83" t="s">
        <v>90</v>
      </c>
      <c r="AE83" t="s">
        <v>304</v>
      </c>
      <c r="AF83">
        <v>0.99</v>
      </c>
      <c r="AG83" t="s">
        <v>305</v>
      </c>
      <c r="AI83" t="s">
        <v>117</v>
      </c>
      <c r="AJ83">
        <v>14.3</v>
      </c>
      <c r="AK83" t="s">
        <v>118</v>
      </c>
      <c r="AM83" t="s">
        <v>278</v>
      </c>
      <c r="AN83">
        <v>71.900000000000006</v>
      </c>
      <c r="AO83" t="s">
        <v>279</v>
      </c>
    </row>
    <row r="84" spans="1:41" x14ac:dyDescent="0.25">
      <c r="A84" t="s">
        <v>288</v>
      </c>
      <c r="B84">
        <v>2.2999999999999998</v>
      </c>
      <c r="C84" t="s">
        <v>289</v>
      </c>
      <c r="E84" t="s">
        <v>302</v>
      </c>
      <c r="F84">
        <v>9932</v>
      </c>
      <c r="G84" t="s">
        <v>303</v>
      </c>
      <c r="I84" t="s">
        <v>292</v>
      </c>
      <c r="J84">
        <v>173.79</v>
      </c>
      <c r="K84">
        <v>158.75</v>
      </c>
      <c r="L84">
        <v>5.7</v>
      </c>
      <c r="M84">
        <v>5.21</v>
      </c>
      <c r="O84" t="s">
        <v>117</v>
      </c>
      <c r="P84">
        <v>84.5</v>
      </c>
      <c r="Q84" t="s">
        <v>118</v>
      </c>
      <c r="S84" t="s">
        <v>207</v>
      </c>
      <c r="T84">
        <v>11.3</v>
      </c>
      <c r="U84" t="s">
        <v>208</v>
      </c>
      <c r="W84" t="s">
        <v>304</v>
      </c>
      <c r="X84">
        <v>43.8</v>
      </c>
      <c r="Y84" t="s">
        <v>305</v>
      </c>
      <c r="AA84" t="s">
        <v>286</v>
      </c>
      <c r="AB84">
        <v>1.26</v>
      </c>
      <c r="AC84" t="s">
        <v>287</v>
      </c>
      <c r="AE84" t="s">
        <v>262</v>
      </c>
      <c r="AF84">
        <v>1</v>
      </c>
      <c r="AG84" t="s">
        <v>263</v>
      </c>
      <c r="AI84" t="s">
        <v>125</v>
      </c>
      <c r="AJ84">
        <v>3.7</v>
      </c>
      <c r="AK84" t="s">
        <v>126</v>
      </c>
      <c r="AM84" t="s">
        <v>306</v>
      </c>
      <c r="AN84">
        <v>71.5</v>
      </c>
      <c r="AO84" t="s">
        <v>307</v>
      </c>
    </row>
    <row r="85" spans="1:41" x14ac:dyDescent="0.25">
      <c r="A85" t="s">
        <v>290</v>
      </c>
      <c r="B85">
        <v>2.9</v>
      </c>
      <c r="C85" t="s">
        <v>291</v>
      </c>
      <c r="E85" t="s">
        <v>117</v>
      </c>
      <c r="F85">
        <v>46827</v>
      </c>
      <c r="G85" t="s">
        <v>118</v>
      </c>
      <c r="I85" t="s">
        <v>296</v>
      </c>
      <c r="J85">
        <v>179.04</v>
      </c>
      <c r="K85">
        <v>164.5</v>
      </c>
      <c r="L85">
        <v>5.87</v>
      </c>
      <c r="M85">
        <v>5.4</v>
      </c>
      <c r="O85" t="s">
        <v>125</v>
      </c>
      <c r="P85">
        <v>74.400000000000006</v>
      </c>
      <c r="Q85" t="s">
        <v>126</v>
      </c>
      <c r="S85" t="s">
        <v>302</v>
      </c>
      <c r="T85">
        <v>56.8</v>
      </c>
      <c r="U85" t="s">
        <v>303</v>
      </c>
      <c r="W85" t="s">
        <v>262</v>
      </c>
      <c r="X85">
        <v>20.100000000000001</v>
      </c>
      <c r="Y85" t="s">
        <v>263</v>
      </c>
      <c r="AA85" t="s">
        <v>288</v>
      </c>
      <c r="AB85">
        <v>1.25</v>
      </c>
      <c r="AC85" t="s">
        <v>289</v>
      </c>
      <c r="AE85" t="s">
        <v>262</v>
      </c>
      <c r="AF85">
        <v>0.95</v>
      </c>
      <c r="AG85" t="s">
        <v>263</v>
      </c>
      <c r="AI85" t="s">
        <v>308</v>
      </c>
      <c r="AJ85">
        <v>22.8</v>
      </c>
      <c r="AK85" t="s">
        <v>309</v>
      </c>
      <c r="AM85" t="s">
        <v>186</v>
      </c>
      <c r="AN85">
        <v>71.099999999999994</v>
      </c>
      <c r="AO85" t="s">
        <v>187</v>
      </c>
    </row>
    <row r="86" spans="1:41" x14ac:dyDescent="0.25">
      <c r="A86" t="s">
        <v>292</v>
      </c>
      <c r="B86">
        <v>3.7</v>
      </c>
      <c r="C86" t="s">
        <v>293</v>
      </c>
      <c r="E86" t="s">
        <v>125</v>
      </c>
      <c r="F86">
        <v>9939</v>
      </c>
      <c r="G86" t="s">
        <v>126</v>
      </c>
      <c r="I86" t="s">
        <v>101</v>
      </c>
      <c r="J86">
        <v>175.98</v>
      </c>
      <c r="K86">
        <v>162.22</v>
      </c>
      <c r="L86">
        <v>5.77</v>
      </c>
      <c r="M86">
        <v>5.32</v>
      </c>
      <c r="O86" t="s">
        <v>308</v>
      </c>
      <c r="P86">
        <v>73.2</v>
      </c>
      <c r="Q86" t="s">
        <v>309</v>
      </c>
      <c r="S86" t="s">
        <v>117</v>
      </c>
      <c r="T86">
        <v>45.9</v>
      </c>
      <c r="U86" t="s">
        <v>118</v>
      </c>
      <c r="W86" t="s">
        <v>262</v>
      </c>
      <c r="X86">
        <v>18.899999999999999</v>
      </c>
      <c r="Y86" t="s">
        <v>263</v>
      </c>
      <c r="AA86" t="s">
        <v>290</v>
      </c>
      <c r="AB86">
        <v>1.32</v>
      </c>
      <c r="AC86" t="s">
        <v>291</v>
      </c>
      <c r="AE86" t="s">
        <v>268</v>
      </c>
      <c r="AF86">
        <v>1.02</v>
      </c>
      <c r="AG86" t="s">
        <v>269</v>
      </c>
      <c r="AI86" t="s">
        <v>310</v>
      </c>
      <c r="AJ86">
        <v>5.6</v>
      </c>
      <c r="AK86" t="s">
        <v>311</v>
      </c>
      <c r="AM86" t="s">
        <v>300</v>
      </c>
      <c r="AN86">
        <v>71</v>
      </c>
      <c r="AO86" t="s">
        <v>301</v>
      </c>
    </row>
    <row r="87" spans="1:41" x14ac:dyDescent="0.25">
      <c r="A87" t="s">
        <v>296</v>
      </c>
      <c r="B87">
        <v>1.8</v>
      </c>
      <c r="C87" t="s">
        <v>297</v>
      </c>
      <c r="E87" t="s">
        <v>308</v>
      </c>
      <c r="F87">
        <v>30178</v>
      </c>
      <c r="G87" t="s">
        <v>309</v>
      </c>
      <c r="I87" t="s">
        <v>300</v>
      </c>
      <c r="J87">
        <v>174.42</v>
      </c>
      <c r="K87">
        <v>161.81</v>
      </c>
      <c r="L87">
        <v>5.72</v>
      </c>
      <c r="M87">
        <v>5.31</v>
      </c>
      <c r="O87" t="s">
        <v>310</v>
      </c>
      <c r="P87">
        <v>63.3</v>
      </c>
      <c r="Q87" t="s">
        <v>311</v>
      </c>
      <c r="S87" t="s">
        <v>125</v>
      </c>
      <c r="T87">
        <v>29.8</v>
      </c>
      <c r="U87" t="s">
        <v>126</v>
      </c>
      <c r="W87" t="s">
        <v>268</v>
      </c>
      <c r="X87">
        <v>26.2</v>
      </c>
      <c r="Y87" t="s">
        <v>269</v>
      </c>
      <c r="AA87" t="s">
        <v>292</v>
      </c>
      <c r="AB87">
        <v>2.54</v>
      </c>
      <c r="AC87" t="s">
        <v>293</v>
      </c>
      <c r="AE87" t="s">
        <v>270</v>
      </c>
      <c r="AF87">
        <v>0.98</v>
      </c>
      <c r="AG87" t="s">
        <v>271</v>
      </c>
      <c r="AI87" t="s">
        <v>312</v>
      </c>
      <c r="AJ87">
        <v>15.2</v>
      </c>
      <c r="AK87" t="s">
        <v>313</v>
      </c>
      <c r="AM87" t="s">
        <v>292</v>
      </c>
      <c r="AN87">
        <v>70.900000000000006</v>
      </c>
      <c r="AO87" t="s">
        <v>293</v>
      </c>
    </row>
    <row r="88" spans="1:41" x14ac:dyDescent="0.25">
      <c r="A88" t="s">
        <v>314</v>
      </c>
      <c r="B88">
        <v>1.6</v>
      </c>
      <c r="C88" t="s">
        <v>315</v>
      </c>
      <c r="E88" t="s">
        <v>310</v>
      </c>
      <c r="F88">
        <v>4078</v>
      </c>
      <c r="G88" t="s">
        <v>311</v>
      </c>
      <c r="I88" t="s">
        <v>207</v>
      </c>
      <c r="J88">
        <v>168.23</v>
      </c>
      <c r="K88">
        <v>158.65</v>
      </c>
      <c r="L88">
        <v>5.52</v>
      </c>
      <c r="M88">
        <v>5.21</v>
      </c>
      <c r="O88" t="s">
        <v>312</v>
      </c>
      <c r="P88">
        <v>68.099999999999994</v>
      </c>
      <c r="Q88" t="s">
        <v>313</v>
      </c>
      <c r="S88" t="s">
        <v>308</v>
      </c>
      <c r="T88">
        <v>44.8</v>
      </c>
      <c r="U88" t="s">
        <v>309</v>
      </c>
      <c r="W88" t="s">
        <v>270</v>
      </c>
      <c r="X88">
        <v>23</v>
      </c>
      <c r="Y88" t="s">
        <v>271</v>
      </c>
      <c r="AA88" t="s">
        <v>296</v>
      </c>
      <c r="AB88">
        <v>0.26</v>
      </c>
      <c r="AC88" t="s">
        <v>297</v>
      </c>
      <c r="AE88" t="s">
        <v>272</v>
      </c>
      <c r="AF88">
        <v>0.95</v>
      </c>
      <c r="AG88" t="s">
        <v>273</v>
      </c>
      <c r="AI88" t="s">
        <v>316</v>
      </c>
      <c r="AJ88">
        <v>2.2000000000000002</v>
      </c>
      <c r="AK88" t="s">
        <v>317</v>
      </c>
      <c r="AM88" t="s">
        <v>103</v>
      </c>
      <c r="AN88">
        <v>70.900000000000006</v>
      </c>
      <c r="AO88" t="s">
        <v>104</v>
      </c>
    </row>
    <row r="89" spans="1:41" x14ac:dyDescent="0.25">
      <c r="A89" t="s">
        <v>101</v>
      </c>
      <c r="B89">
        <v>2.4</v>
      </c>
      <c r="C89" t="s">
        <v>102</v>
      </c>
      <c r="E89" t="s">
        <v>312</v>
      </c>
      <c r="F89">
        <v>2193</v>
      </c>
      <c r="G89" t="s">
        <v>313</v>
      </c>
      <c r="I89" t="s">
        <v>302</v>
      </c>
      <c r="J89">
        <v>176.97</v>
      </c>
      <c r="K89">
        <v>164.32</v>
      </c>
      <c r="L89">
        <v>5.81</v>
      </c>
      <c r="M89">
        <v>5.39</v>
      </c>
      <c r="O89" t="s">
        <v>316</v>
      </c>
      <c r="P89">
        <v>75.400000000000006</v>
      </c>
      <c r="Q89" t="s">
        <v>317</v>
      </c>
      <c r="S89" t="s">
        <v>310</v>
      </c>
      <c r="T89">
        <v>14.3</v>
      </c>
      <c r="U89" t="s">
        <v>311</v>
      </c>
      <c r="W89" t="s">
        <v>272</v>
      </c>
      <c r="X89">
        <v>23</v>
      </c>
      <c r="Y89" t="s">
        <v>273</v>
      </c>
      <c r="AA89" t="s">
        <v>314</v>
      </c>
      <c r="AB89">
        <v>0.74</v>
      </c>
      <c r="AC89" t="s">
        <v>315</v>
      </c>
      <c r="AE89" t="s">
        <v>50</v>
      </c>
      <c r="AF89">
        <v>0.86</v>
      </c>
      <c r="AG89" t="s">
        <v>51</v>
      </c>
      <c r="AI89" t="s">
        <v>318</v>
      </c>
      <c r="AJ89">
        <v>9.1</v>
      </c>
      <c r="AK89" t="s">
        <v>319</v>
      </c>
      <c r="AM89" t="s">
        <v>95</v>
      </c>
      <c r="AN89">
        <v>70.099999999999994</v>
      </c>
      <c r="AO89" t="s">
        <v>96</v>
      </c>
    </row>
    <row r="90" spans="1:41" x14ac:dyDescent="0.25">
      <c r="A90" t="s">
        <v>300</v>
      </c>
      <c r="B90">
        <v>1.3</v>
      </c>
      <c r="C90" t="s">
        <v>301</v>
      </c>
      <c r="E90" t="s">
        <v>316</v>
      </c>
      <c r="F90">
        <v>67891</v>
      </c>
      <c r="G90" t="s">
        <v>317</v>
      </c>
      <c r="I90" t="s">
        <v>117</v>
      </c>
      <c r="J90">
        <v>172.06</v>
      </c>
      <c r="K90">
        <v>158.5</v>
      </c>
      <c r="L90">
        <v>5.65</v>
      </c>
      <c r="M90">
        <v>5.2</v>
      </c>
      <c r="O90" t="s">
        <v>318</v>
      </c>
      <c r="P90">
        <v>71.3</v>
      </c>
      <c r="Q90" t="s">
        <v>319</v>
      </c>
      <c r="S90" t="s">
        <v>312</v>
      </c>
      <c r="T90">
        <v>32.1</v>
      </c>
      <c r="U90" t="s">
        <v>313</v>
      </c>
      <c r="W90" t="s">
        <v>50</v>
      </c>
      <c r="X90">
        <v>44.4</v>
      </c>
      <c r="Y90" t="s">
        <v>51</v>
      </c>
      <c r="AA90" t="s">
        <v>101</v>
      </c>
      <c r="AB90">
        <v>1.81</v>
      </c>
      <c r="AC90" t="s">
        <v>102</v>
      </c>
      <c r="AE90" t="s">
        <v>278</v>
      </c>
      <c r="AF90">
        <v>0.91</v>
      </c>
      <c r="AG90" t="s">
        <v>279</v>
      </c>
      <c r="AI90" t="s">
        <v>320</v>
      </c>
      <c r="AJ90">
        <v>9.3000000000000007</v>
      </c>
      <c r="AK90" t="s">
        <v>321</v>
      </c>
      <c r="AM90" t="s">
        <v>322</v>
      </c>
      <c r="AN90">
        <v>69.599999999999994</v>
      </c>
      <c r="AO90" t="s">
        <v>323</v>
      </c>
    </row>
    <row r="91" spans="1:41" x14ac:dyDescent="0.25">
      <c r="A91" t="s">
        <v>207</v>
      </c>
      <c r="B91">
        <v>4.5999999999999996</v>
      </c>
      <c r="C91" t="s">
        <v>208</v>
      </c>
      <c r="E91" t="s">
        <v>318</v>
      </c>
      <c r="F91">
        <v>4193</v>
      </c>
      <c r="G91" t="s">
        <v>319</v>
      </c>
      <c r="I91" t="s">
        <v>125</v>
      </c>
      <c r="J91">
        <v>174.84</v>
      </c>
      <c r="K91">
        <v>159.46</v>
      </c>
      <c r="L91">
        <v>5.74</v>
      </c>
      <c r="M91">
        <v>5.23</v>
      </c>
      <c r="O91" t="s">
        <v>320</v>
      </c>
      <c r="P91">
        <v>67.599999999999994</v>
      </c>
      <c r="Q91" t="s">
        <v>321</v>
      </c>
      <c r="S91" t="s">
        <v>316</v>
      </c>
      <c r="T91">
        <v>60.2</v>
      </c>
      <c r="U91" t="s">
        <v>317</v>
      </c>
      <c r="W91" t="s">
        <v>278</v>
      </c>
      <c r="X91">
        <v>42.3</v>
      </c>
      <c r="Y91" t="s">
        <v>279</v>
      </c>
      <c r="AA91" t="s">
        <v>300</v>
      </c>
      <c r="AB91">
        <v>0.32</v>
      </c>
      <c r="AC91" t="s">
        <v>301</v>
      </c>
      <c r="AE91" t="s">
        <v>89</v>
      </c>
      <c r="AF91">
        <v>1</v>
      </c>
      <c r="AG91" t="s">
        <v>90</v>
      </c>
      <c r="AI91" t="s">
        <v>324</v>
      </c>
      <c r="AJ91">
        <v>17.2</v>
      </c>
      <c r="AK91" t="s">
        <v>325</v>
      </c>
      <c r="AM91" t="s">
        <v>326</v>
      </c>
      <c r="AN91">
        <v>69.599999999999994</v>
      </c>
      <c r="AO91" t="s">
        <v>327</v>
      </c>
    </row>
    <row r="92" spans="1:41" x14ac:dyDescent="0.25">
      <c r="A92" t="s">
        <v>302</v>
      </c>
      <c r="B92">
        <v>2</v>
      </c>
      <c r="C92" t="s">
        <v>303</v>
      </c>
      <c r="E92" t="s">
        <v>320</v>
      </c>
      <c r="F92">
        <v>8684</v>
      </c>
      <c r="G92" t="s">
        <v>321</v>
      </c>
      <c r="I92" t="s">
        <v>308</v>
      </c>
      <c r="J92">
        <v>175.5</v>
      </c>
      <c r="K92">
        <v>161.74</v>
      </c>
      <c r="L92">
        <v>5.76</v>
      </c>
      <c r="M92">
        <v>5.31</v>
      </c>
      <c r="O92" t="s">
        <v>324</v>
      </c>
      <c r="P92">
        <v>75.2</v>
      </c>
      <c r="Q92" t="s">
        <v>325</v>
      </c>
      <c r="S92" t="s">
        <v>318</v>
      </c>
      <c r="T92">
        <v>39</v>
      </c>
      <c r="U92" t="s">
        <v>319</v>
      </c>
      <c r="W92" t="s">
        <v>89</v>
      </c>
      <c r="X92">
        <v>36.5</v>
      </c>
      <c r="Y92" t="s">
        <v>90</v>
      </c>
      <c r="AA92" t="s">
        <v>207</v>
      </c>
      <c r="AB92">
        <v>2.29</v>
      </c>
      <c r="AC92" t="s">
        <v>208</v>
      </c>
      <c r="AE92" t="s">
        <v>286</v>
      </c>
      <c r="AF92">
        <v>1.08</v>
      </c>
      <c r="AG92" t="s">
        <v>287</v>
      </c>
      <c r="AI92" t="s">
        <v>145</v>
      </c>
      <c r="AJ92">
        <v>3.2</v>
      </c>
      <c r="AK92" t="s">
        <v>146</v>
      </c>
      <c r="AM92" t="s">
        <v>218</v>
      </c>
      <c r="AN92">
        <v>69.2</v>
      </c>
      <c r="AO92" t="s">
        <v>219</v>
      </c>
    </row>
    <row r="93" spans="1:41" x14ac:dyDescent="0.25">
      <c r="A93" t="s">
        <v>117</v>
      </c>
      <c r="B93">
        <v>1.4</v>
      </c>
      <c r="C93" t="s">
        <v>118</v>
      </c>
      <c r="E93" t="s">
        <v>324</v>
      </c>
      <c r="F93">
        <v>32987</v>
      </c>
      <c r="G93" t="s">
        <v>325</v>
      </c>
      <c r="I93" t="s">
        <v>310</v>
      </c>
      <c r="J93">
        <v>170.46</v>
      </c>
      <c r="K93">
        <v>159.43</v>
      </c>
      <c r="L93">
        <v>5.59</v>
      </c>
      <c r="M93">
        <v>5.23</v>
      </c>
      <c r="O93" t="s">
        <v>145</v>
      </c>
      <c r="P93">
        <v>78.900000000000006</v>
      </c>
      <c r="Q93" t="s">
        <v>146</v>
      </c>
      <c r="S93" t="s">
        <v>320</v>
      </c>
      <c r="T93">
        <v>15</v>
      </c>
      <c r="U93" t="s">
        <v>321</v>
      </c>
      <c r="W93" t="s">
        <v>286</v>
      </c>
      <c r="X93">
        <v>28.1</v>
      </c>
      <c r="Y93" t="s">
        <v>287</v>
      </c>
      <c r="AA93" t="s">
        <v>302</v>
      </c>
      <c r="AB93">
        <v>0.21</v>
      </c>
      <c r="AC93" t="s">
        <v>303</v>
      </c>
      <c r="AE93" t="s">
        <v>288</v>
      </c>
      <c r="AF93">
        <v>1</v>
      </c>
      <c r="AG93" t="s">
        <v>289</v>
      </c>
      <c r="AI93" t="s">
        <v>328</v>
      </c>
      <c r="AJ93">
        <v>28.9</v>
      </c>
      <c r="AK93" t="s">
        <v>329</v>
      </c>
      <c r="AM93" t="s">
        <v>330</v>
      </c>
      <c r="AN93">
        <v>68.7</v>
      </c>
      <c r="AO93" t="s">
        <v>331</v>
      </c>
    </row>
    <row r="94" spans="1:41" x14ac:dyDescent="0.25">
      <c r="A94" t="s">
        <v>125</v>
      </c>
      <c r="B94">
        <v>2.8</v>
      </c>
      <c r="C94" t="s">
        <v>126</v>
      </c>
      <c r="E94" t="s">
        <v>145</v>
      </c>
      <c r="F94">
        <v>15599</v>
      </c>
      <c r="G94" t="s">
        <v>146</v>
      </c>
      <c r="I94" t="s">
        <v>312</v>
      </c>
      <c r="J94">
        <v>170.09</v>
      </c>
      <c r="K94">
        <v>161.04</v>
      </c>
      <c r="L94">
        <v>5.58</v>
      </c>
      <c r="M94">
        <v>5.28</v>
      </c>
      <c r="O94" t="s">
        <v>328</v>
      </c>
      <c r="P94">
        <v>53.7</v>
      </c>
      <c r="Q94" t="s">
        <v>329</v>
      </c>
      <c r="S94" t="s">
        <v>324</v>
      </c>
      <c r="T94">
        <v>45.7</v>
      </c>
      <c r="U94" t="s">
        <v>325</v>
      </c>
      <c r="W94" t="s">
        <v>288</v>
      </c>
      <c r="X94">
        <v>30.2</v>
      </c>
      <c r="Y94" t="s">
        <v>289</v>
      </c>
      <c r="AA94" t="s">
        <v>117</v>
      </c>
      <c r="AB94">
        <v>-0.2</v>
      </c>
      <c r="AC94" t="s">
        <v>118</v>
      </c>
      <c r="AE94" t="s">
        <v>290</v>
      </c>
      <c r="AF94">
        <v>1.03</v>
      </c>
      <c r="AG94" t="s">
        <v>291</v>
      </c>
      <c r="AI94" t="s">
        <v>332</v>
      </c>
      <c r="AJ94">
        <v>13.4</v>
      </c>
      <c r="AK94" t="s">
        <v>333</v>
      </c>
      <c r="AM94" t="s">
        <v>334</v>
      </c>
      <c r="AN94">
        <v>68.400000000000006</v>
      </c>
      <c r="AO94" t="s">
        <v>335</v>
      </c>
    </row>
    <row r="95" spans="1:41" x14ac:dyDescent="0.25">
      <c r="A95" t="s">
        <v>308</v>
      </c>
      <c r="B95">
        <v>2.8</v>
      </c>
      <c r="C95" t="s">
        <v>309</v>
      </c>
      <c r="E95" t="s">
        <v>328</v>
      </c>
      <c r="F95">
        <v>3655</v>
      </c>
      <c r="G95" t="s">
        <v>329</v>
      </c>
      <c r="I95" t="s">
        <v>316</v>
      </c>
      <c r="J95">
        <v>174.96</v>
      </c>
      <c r="K95">
        <v>160.1</v>
      </c>
      <c r="L95">
        <v>5.74</v>
      </c>
      <c r="M95">
        <v>5.25</v>
      </c>
      <c r="O95" t="s">
        <v>332</v>
      </c>
      <c r="P95">
        <v>63.7</v>
      </c>
      <c r="Q95" t="s">
        <v>333</v>
      </c>
      <c r="S95" t="s">
        <v>145</v>
      </c>
      <c r="T95">
        <v>63.1</v>
      </c>
      <c r="U95" t="s">
        <v>146</v>
      </c>
      <c r="W95" t="s">
        <v>290</v>
      </c>
      <c r="X95">
        <v>30.3</v>
      </c>
      <c r="Y95" t="s">
        <v>291</v>
      </c>
      <c r="AA95" t="s">
        <v>125</v>
      </c>
      <c r="AB95">
        <v>2.19</v>
      </c>
      <c r="AC95" t="s">
        <v>126</v>
      </c>
      <c r="AE95" t="s">
        <v>292</v>
      </c>
      <c r="AF95">
        <v>1.01</v>
      </c>
      <c r="AG95" t="s">
        <v>293</v>
      </c>
      <c r="AI95" t="s">
        <v>247</v>
      </c>
      <c r="AJ95">
        <v>5.5</v>
      </c>
      <c r="AK95" t="s">
        <v>248</v>
      </c>
      <c r="AM95" t="s">
        <v>324</v>
      </c>
      <c r="AN95">
        <v>68.3</v>
      </c>
      <c r="AO95" t="s">
        <v>325</v>
      </c>
    </row>
    <row r="96" spans="1:41" x14ac:dyDescent="0.25">
      <c r="A96" t="s">
        <v>310</v>
      </c>
      <c r="B96">
        <v>3.5</v>
      </c>
      <c r="C96" t="s">
        <v>311</v>
      </c>
      <c r="E96" t="s">
        <v>332</v>
      </c>
      <c r="F96">
        <v>1428</v>
      </c>
      <c r="G96" t="s">
        <v>333</v>
      </c>
      <c r="I96" t="s">
        <v>318</v>
      </c>
      <c r="J96">
        <v>171.66</v>
      </c>
      <c r="K96">
        <v>160.19999999999999</v>
      </c>
      <c r="L96">
        <v>5.63</v>
      </c>
      <c r="M96">
        <v>5.26</v>
      </c>
      <c r="O96" t="s">
        <v>247</v>
      </c>
      <c r="P96">
        <v>72.7</v>
      </c>
      <c r="Q96" t="s">
        <v>248</v>
      </c>
      <c r="S96" t="s">
        <v>328</v>
      </c>
      <c r="T96">
        <v>15.4</v>
      </c>
      <c r="U96" t="s">
        <v>329</v>
      </c>
      <c r="W96" t="s">
        <v>292</v>
      </c>
      <c r="X96">
        <v>20</v>
      </c>
      <c r="Y96" t="s">
        <v>293</v>
      </c>
      <c r="AA96" t="s">
        <v>308</v>
      </c>
      <c r="AB96">
        <v>1.43</v>
      </c>
      <c r="AC96" t="s">
        <v>309</v>
      </c>
      <c r="AE96" t="s">
        <v>296</v>
      </c>
      <c r="AF96">
        <v>1</v>
      </c>
      <c r="AG96" t="s">
        <v>297</v>
      </c>
      <c r="AI96" t="s">
        <v>336</v>
      </c>
      <c r="AJ96">
        <v>25.7</v>
      </c>
      <c r="AK96" t="s">
        <v>337</v>
      </c>
      <c r="AM96" t="s">
        <v>336</v>
      </c>
      <c r="AN96">
        <v>68</v>
      </c>
      <c r="AO96" t="s">
        <v>337</v>
      </c>
    </row>
    <row r="97" spans="1:41" x14ac:dyDescent="0.25">
      <c r="A97" t="s">
        <v>312</v>
      </c>
      <c r="B97">
        <v>3.6</v>
      </c>
      <c r="C97" t="s">
        <v>313</v>
      </c>
      <c r="E97" t="s">
        <v>247</v>
      </c>
      <c r="F97">
        <v>9446</v>
      </c>
      <c r="G97" t="s">
        <v>248</v>
      </c>
      <c r="I97" t="s">
        <v>320</v>
      </c>
      <c r="J97">
        <v>162.78</v>
      </c>
      <c r="K97">
        <v>153.1</v>
      </c>
      <c r="L97">
        <v>5.34</v>
      </c>
      <c r="M97">
        <v>5.0199999999999996</v>
      </c>
      <c r="O97" t="s">
        <v>338</v>
      </c>
      <c r="P97">
        <v>80.5</v>
      </c>
      <c r="Q97" t="s">
        <v>339</v>
      </c>
      <c r="S97" t="s">
        <v>332</v>
      </c>
      <c r="T97">
        <v>7.9</v>
      </c>
      <c r="U97" t="s">
        <v>333</v>
      </c>
      <c r="W97" t="s">
        <v>296</v>
      </c>
      <c r="X97">
        <v>36.799999999999997</v>
      </c>
      <c r="Y97" t="s">
        <v>297</v>
      </c>
      <c r="AA97" t="s">
        <v>310</v>
      </c>
      <c r="AB97">
        <v>2.7</v>
      </c>
      <c r="AC97" t="s">
        <v>311</v>
      </c>
      <c r="AE97" t="s">
        <v>314</v>
      </c>
      <c r="AF97">
        <v>1</v>
      </c>
      <c r="AG97" t="s">
        <v>315</v>
      </c>
      <c r="AI97" t="s">
        <v>121</v>
      </c>
      <c r="AJ97">
        <v>10.4</v>
      </c>
      <c r="AK97" t="s">
        <v>122</v>
      </c>
      <c r="AM97" t="s">
        <v>190</v>
      </c>
      <c r="AN97">
        <v>67.8</v>
      </c>
      <c r="AO97" t="s">
        <v>191</v>
      </c>
    </row>
    <row r="98" spans="1:41" x14ac:dyDescent="0.25">
      <c r="A98" t="s">
        <v>316</v>
      </c>
      <c r="B98">
        <v>2.1</v>
      </c>
      <c r="C98" t="s">
        <v>317</v>
      </c>
      <c r="E98" t="s">
        <v>336</v>
      </c>
      <c r="F98">
        <v>38751</v>
      </c>
      <c r="G98" t="s">
        <v>337</v>
      </c>
      <c r="I98" t="s">
        <v>324</v>
      </c>
      <c r="J98">
        <v>181.17</v>
      </c>
      <c r="K98">
        <v>168.81</v>
      </c>
      <c r="L98">
        <v>5.94</v>
      </c>
      <c r="M98">
        <v>5.54</v>
      </c>
      <c r="O98" t="s">
        <v>336</v>
      </c>
      <c r="P98">
        <v>75.7</v>
      </c>
      <c r="Q98" t="s">
        <v>337</v>
      </c>
      <c r="S98" t="s">
        <v>247</v>
      </c>
      <c r="T98">
        <v>28.6</v>
      </c>
      <c r="U98" t="s">
        <v>248</v>
      </c>
      <c r="W98" t="s">
        <v>314</v>
      </c>
      <c r="X98">
        <v>44.2</v>
      </c>
      <c r="Y98" t="s">
        <v>315</v>
      </c>
      <c r="AA98" t="s">
        <v>312</v>
      </c>
      <c r="AB98">
        <v>1.54</v>
      </c>
      <c r="AC98" t="s">
        <v>313</v>
      </c>
      <c r="AE98" t="s">
        <v>101</v>
      </c>
      <c r="AF98">
        <v>1.01</v>
      </c>
      <c r="AG98" t="s">
        <v>102</v>
      </c>
      <c r="AI98" t="s">
        <v>340</v>
      </c>
      <c r="AJ98">
        <v>6.9</v>
      </c>
      <c r="AK98" t="s">
        <v>341</v>
      </c>
      <c r="AM98" t="s">
        <v>342</v>
      </c>
      <c r="AN98">
        <v>67.5</v>
      </c>
      <c r="AO98" t="s">
        <v>343</v>
      </c>
    </row>
    <row r="99" spans="1:41" x14ac:dyDescent="0.25">
      <c r="A99" t="s">
        <v>318</v>
      </c>
      <c r="B99">
        <v>3.3</v>
      </c>
      <c r="C99" t="s">
        <v>319</v>
      </c>
      <c r="E99" t="s">
        <v>121</v>
      </c>
      <c r="F99">
        <v>112045</v>
      </c>
      <c r="G99" t="s">
        <v>122</v>
      </c>
      <c r="I99" t="s">
        <v>145</v>
      </c>
      <c r="J99">
        <v>178.96</v>
      </c>
      <c r="K99">
        <v>163.66999999999999</v>
      </c>
      <c r="L99">
        <v>5.87</v>
      </c>
      <c r="M99">
        <v>5.37</v>
      </c>
      <c r="O99" t="s">
        <v>121</v>
      </c>
      <c r="P99">
        <v>82.1</v>
      </c>
      <c r="Q99" t="s">
        <v>122</v>
      </c>
      <c r="S99" t="s">
        <v>336</v>
      </c>
      <c r="T99">
        <v>49.5</v>
      </c>
      <c r="U99" t="s">
        <v>337</v>
      </c>
      <c r="W99" t="s">
        <v>101</v>
      </c>
      <c r="X99">
        <v>29.9</v>
      </c>
      <c r="Y99" t="s">
        <v>102</v>
      </c>
      <c r="AA99" t="s">
        <v>316</v>
      </c>
      <c r="AB99">
        <v>3.95</v>
      </c>
      <c r="AC99" t="s">
        <v>317</v>
      </c>
      <c r="AE99" t="s">
        <v>300</v>
      </c>
      <c r="AF99">
        <v>0.93</v>
      </c>
      <c r="AG99" t="s">
        <v>301</v>
      </c>
      <c r="AI99" t="s">
        <v>344</v>
      </c>
      <c r="AJ99">
        <v>7.8</v>
      </c>
      <c r="AK99" t="s">
        <v>345</v>
      </c>
      <c r="AM99" t="s">
        <v>346</v>
      </c>
      <c r="AN99">
        <v>67.400000000000006</v>
      </c>
      <c r="AO99" t="s">
        <v>347</v>
      </c>
    </row>
    <row r="100" spans="1:41" x14ac:dyDescent="0.25">
      <c r="A100" t="s">
        <v>320</v>
      </c>
      <c r="B100">
        <v>2.7</v>
      </c>
      <c r="C100" t="s">
        <v>321</v>
      </c>
      <c r="E100" t="s">
        <v>56</v>
      </c>
      <c r="F100">
        <v>113352</v>
      </c>
      <c r="G100" t="s">
        <v>57</v>
      </c>
      <c r="I100" t="s">
        <v>328</v>
      </c>
      <c r="J100">
        <v>167.92</v>
      </c>
      <c r="K100">
        <v>156.72</v>
      </c>
      <c r="L100">
        <v>5.51</v>
      </c>
      <c r="M100">
        <v>5.14</v>
      </c>
      <c r="O100" t="s">
        <v>340</v>
      </c>
      <c r="P100">
        <v>66.7</v>
      </c>
      <c r="Q100" t="s">
        <v>341</v>
      </c>
      <c r="S100" t="s">
        <v>121</v>
      </c>
      <c r="T100">
        <v>141.69999999999999</v>
      </c>
      <c r="U100" t="s">
        <v>122</v>
      </c>
      <c r="W100" t="s">
        <v>300</v>
      </c>
      <c r="X100">
        <v>45.5</v>
      </c>
      <c r="Y100" t="s">
        <v>301</v>
      </c>
      <c r="AA100" t="s">
        <v>318</v>
      </c>
      <c r="AB100">
        <v>1.22</v>
      </c>
      <c r="AC100" t="s">
        <v>319</v>
      </c>
      <c r="AE100" t="s">
        <v>207</v>
      </c>
      <c r="AF100">
        <v>1.01</v>
      </c>
      <c r="AG100" t="s">
        <v>208</v>
      </c>
      <c r="AI100" t="s">
        <v>274</v>
      </c>
      <c r="AJ100">
        <v>6.2</v>
      </c>
      <c r="AK100" t="s">
        <v>275</v>
      </c>
      <c r="AM100" t="s">
        <v>169</v>
      </c>
      <c r="AN100">
        <v>66.8</v>
      </c>
      <c r="AO100" t="s">
        <v>170</v>
      </c>
    </row>
    <row r="101" spans="1:41" x14ac:dyDescent="0.25">
      <c r="A101" t="s">
        <v>324</v>
      </c>
      <c r="B101">
        <v>1.6</v>
      </c>
      <c r="C101" t="s">
        <v>325</v>
      </c>
      <c r="E101" t="s">
        <v>340</v>
      </c>
      <c r="F101">
        <v>1776</v>
      </c>
      <c r="G101" t="s">
        <v>341</v>
      </c>
      <c r="I101" t="s">
        <v>332</v>
      </c>
      <c r="J101">
        <v>165.48</v>
      </c>
      <c r="K101">
        <v>156.54</v>
      </c>
      <c r="L101">
        <v>5.43</v>
      </c>
      <c r="M101">
        <v>5.14</v>
      </c>
      <c r="O101" t="s">
        <v>344</v>
      </c>
      <c r="P101">
        <v>63.8</v>
      </c>
      <c r="Q101" t="s">
        <v>345</v>
      </c>
      <c r="S101" t="s">
        <v>340</v>
      </c>
      <c r="T101">
        <v>17.600000000000001</v>
      </c>
      <c r="U101" t="s">
        <v>341</v>
      </c>
      <c r="W101" t="s">
        <v>302</v>
      </c>
      <c r="X101">
        <v>26</v>
      </c>
      <c r="Y101" t="s">
        <v>303</v>
      </c>
      <c r="AA101" t="s">
        <v>320</v>
      </c>
      <c r="AB101">
        <v>1.89</v>
      </c>
      <c r="AC101" t="s">
        <v>321</v>
      </c>
      <c r="AE101" t="s">
        <v>302</v>
      </c>
      <c r="AF101">
        <v>0.98</v>
      </c>
      <c r="AG101" t="s">
        <v>303</v>
      </c>
      <c r="AI101" t="s">
        <v>348</v>
      </c>
      <c r="AJ101">
        <v>2.7</v>
      </c>
      <c r="AK101" t="s">
        <v>349</v>
      </c>
      <c r="AM101" t="s">
        <v>32</v>
      </c>
      <c r="AN101">
        <v>66.8</v>
      </c>
      <c r="AO101" t="s">
        <v>33</v>
      </c>
    </row>
    <row r="102" spans="1:41" x14ac:dyDescent="0.25">
      <c r="A102" t="s">
        <v>145</v>
      </c>
      <c r="B102">
        <v>2.1</v>
      </c>
      <c r="C102" t="s">
        <v>146</v>
      </c>
      <c r="E102" t="s">
        <v>344</v>
      </c>
      <c r="F102">
        <v>1292</v>
      </c>
      <c r="G102" t="s">
        <v>345</v>
      </c>
      <c r="I102" t="s">
        <v>247</v>
      </c>
      <c r="J102">
        <v>176.39</v>
      </c>
      <c r="K102">
        <v>162.56</v>
      </c>
      <c r="L102">
        <v>5.79</v>
      </c>
      <c r="M102">
        <v>5.33</v>
      </c>
      <c r="O102" t="s">
        <v>274</v>
      </c>
      <c r="P102">
        <v>76.099999999999994</v>
      </c>
      <c r="Q102" t="s">
        <v>275</v>
      </c>
      <c r="S102" t="s">
        <v>344</v>
      </c>
      <c r="T102">
        <v>5.0999999999999996</v>
      </c>
      <c r="U102" t="s">
        <v>345</v>
      </c>
      <c r="W102" t="s">
        <v>117</v>
      </c>
      <c r="X102">
        <v>47.3</v>
      </c>
      <c r="Y102" t="s">
        <v>118</v>
      </c>
      <c r="AA102" t="s">
        <v>324</v>
      </c>
      <c r="AB102">
        <v>-1.6</v>
      </c>
      <c r="AC102" t="s">
        <v>325</v>
      </c>
      <c r="AE102" t="s">
        <v>117</v>
      </c>
      <c r="AF102">
        <v>0.94</v>
      </c>
      <c r="AG102" t="s">
        <v>118</v>
      </c>
      <c r="AI102" t="s">
        <v>350</v>
      </c>
      <c r="AJ102">
        <v>8.9</v>
      </c>
      <c r="AK102" t="s">
        <v>351</v>
      </c>
      <c r="AM102" t="s">
        <v>135</v>
      </c>
      <c r="AN102">
        <v>66.7</v>
      </c>
      <c r="AO102" t="s">
        <v>136</v>
      </c>
    </row>
    <row r="103" spans="1:41" x14ac:dyDescent="0.25">
      <c r="A103" t="s">
        <v>328</v>
      </c>
      <c r="B103">
        <v>3.1</v>
      </c>
      <c r="C103" t="s">
        <v>329</v>
      </c>
      <c r="E103" t="s">
        <v>274</v>
      </c>
      <c r="F103">
        <v>34567</v>
      </c>
      <c r="G103" t="s">
        <v>275</v>
      </c>
      <c r="I103" t="s">
        <v>336</v>
      </c>
      <c r="J103">
        <v>180.72</v>
      </c>
      <c r="K103">
        <v>167.63</v>
      </c>
      <c r="L103">
        <v>5.93</v>
      </c>
      <c r="M103">
        <v>5.5</v>
      </c>
      <c r="O103" t="s">
        <v>350</v>
      </c>
      <c r="P103">
        <v>58.9</v>
      </c>
      <c r="Q103" t="s">
        <v>351</v>
      </c>
      <c r="S103" t="s">
        <v>274</v>
      </c>
      <c r="T103">
        <v>50.9</v>
      </c>
      <c r="U103" t="s">
        <v>275</v>
      </c>
      <c r="W103" t="s">
        <v>352</v>
      </c>
      <c r="X103">
        <v>38</v>
      </c>
      <c r="Y103" t="s">
        <v>353</v>
      </c>
      <c r="AA103" t="s">
        <v>145</v>
      </c>
      <c r="AB103">
        <v>0.96</v>
      </c>
      <c r="AC103" t="s">
        <v>146</v>
      </c>
      <c r="AE103" t="s">
        <v>352</v>
      </c>
      <c r="AF103">
        <v>0.97</v>
      </c>
      <c r="AG103" t="s">
        <v>353</v>
      </c>
      <c r="AI103" t="s">
        <v>85</v>
      </c>
      <c r="AJ103">
        <v>6.5</v>
      </c>
      <c r="AK103" t="s">
        <v>86</v>
      </c>
      <c r="AM103" t="s">
        <v>354</v>
      </c>
      <c r="AN103">
        <v>66.3</v>
      </c>
      <c r="AO103" t="s">
        <v>355</v>
      </c>
    </row>
    <row r="104" spans="1:41" x14ac:dyDescent="0.25">
      <c r="A104" t="s">
        <v>332</v>
      </c>
      <c r="B104">
        <v>4.3</v>
      </c>
      <c r="C104" t="s">
        <v>333</v>
      </c>
      <c r="E104" t="s">
        <v>348</v>
      </c>
      <c r="F104">
        <v>24796</v>
      </c>
      <c r="G104" t="s">
        <v>349</v>
      </c>
      <c r="I104" t="s">
        <v>121</v>
      </c>
      <c r="J104">
        <v>178.46</v>
      </c>
      <c r="K104">
        <v>165.07</v>
      </c>
      <c r="L104">
        <v>5.86</v>
      </c>
      <c r="M104">
        <v>5.42</v>
      </c>
      <c r="O104" t="s">
        <v>85</v>
      </c>
      <c r="P104">
        <v>82.4</v>
      </c>
      <c r="Q104" t="s">
        <v>86</v>
      </c>
      <c r="S104" t="s">
        <v>348</v>
      </c>
      <c r="T104">
        <v>16.600000000000001</v>
      </c>
      <c r="U104" t="s">
        <v>349</v>
      </c>
      <c r="W104" t="s">
        <v>125</v>
      </c>
      <c r="X104">
        <v>22.5</v>
      </c>
      <c r="Y104" t="s">
        <v>126</v>
      </c>
      <c r="AA104" t="s">
        <v>328</v>
      </c>
      <c r="AB104">
        <v>1.08</v>
      </c>
      <c r="AC104" t="s">
        <v>329</v>
      </c>
      <c r="AE104" t="s">
        <v>125</v>
      </c>
      <c r="AF104">
        <v>1.1100000000000001</v>
      </c>
      <c r="AG104" t="s">
        <v>126</v>
      </c>
      <c r="AI104" t="s">
        <v>356</v>
      </c>
      <c r="AJ104">
        <v>7.5</v>
      </c>
      <c r="AK104" t="s">
        <v>357</v>
      </c>
      <c r="AM104" t="s">
        <v>358</v>
      </c>
      <c r="AN104">
        <v>66.099999999999994</v>
      </c>
      <c r="AO104" t="s">
        <v>359</v>
      </c>
    </row>
    <row r="105" spans="1:41" x14ac:dyDescent="0.25">
      <c r="A105" t="s">
        <v>247</v>
      </c>
      <c r="B105">
        <v>2.2000000000000002</v>
      </c>
      <c r="C105" t="s">
        <v>248</v>
      </c>
      <c r="E105" t="s">
        <v>350</v>
      </c>
      <c r="F105">
        <v>2569</v>
      </c>
      <c r="G105" t="s">
        <v>351</v>
      </c>
      <c r="I105" t="s">
        <v>340</v>
      </c>
      <c r="J105">
        <v>165.16</v>
      </c>
      <c r="K105">
        <v>153.06</v>
      </c>
      <c r="L105">
        <v>5.42</v>
      </c>
      <c r="M105">
        <v>5.0199999999999996</v>
      </c>
      <c r="O105" t="s">
        <v>266</v>
      </c>
      <c r="P105">
        <v>73.900000000000006</v>
      </c>
      <c r="Q105" t="s">
        <v>267</v>
      </c>
      <c r="S105" t="s">
        <v>350</v>
      </c>
      <c r="T105">
        <v>19</v>
      </c>
      <c r="U105" t="s">
        <v>351</v>
      </c>
      <c r="W105" t="s">
        <v>308</v>
      </c>
      <c r="X105">
        <v>30.6</v>
      </c>
      <c r="Y105" t="s">
        <v>309</v>
      </c>
      <c r="AA105" t="s">
        <v>332</v>
      </c>
      <c r="AB105">
        <v>2.68</v>
      </c>
      <c r="AC105" t="s">
        <v>333</v>
      </c>
      <c r="AE105" t="s">
        <v>308</v>
      </c>
      <c r="AF105">
        <v>0.91</v>
      </c>
      <c r="AG105" t="s">
        <v>309</v>
      </c>
      <c r="AI105" t="s">
        <v>360</v>
      </c>
      <c r="AJ105">
        <v>7.3</v>
      </c>
      <c r="AK105" t="s">
        <v>361</v>
      </c>
      <c r="AM105" t="s">
        <v>199</v>
      </c>
      <c r="AN105">
        <v>64.2</v>
      </c>
      <c r="AO105" t="s">
        <v>200</v>
      </c>
    </row>
    <row r="106" spans="1:41" x14ac:dyDescent="0.25">
      <c r="A106" t="s">
        <v>338</v>
      </c>
      <c r="B106">
        <v>1.6</v>
      </c>
      <c r="C106" t="s">
        <v>339</v>
      </c>
      <c r="E106" t="s">
        <v>85</v>
      </c>
      <c r="F106">
        <v>49589</v>
      </c>
      <c r="G106" t="s">
        <v>86</v>
      </c>
      <c r="I106" t="s">
        <v>344</v>
      </c>
      <c r="J106">
        <v>165.68</v>
      </c>
      <c r="K106">
        <v>156.13999999999999</v>
      </c>
      <c r="L106">
        <v>5.44</v>
      </c>
      <c r="M106">
        <v>5.12</v>
      </c>
      <c r="O106" t="s">
        <v>356</v>
      </c>
      <c r="P106">
        <v>64.7</v>
      </c>
      <c r="Q106" t="s">
        <v>357</v>
      </c>
      <c r="S106" t="s">
        <v>85</v>
      </c>
      <c r="T106">
        <v>86.9</v>
      </c>
      <c r="U106" t="s">
        <v>86</v>
      </c>
      <c r="W106" t="s">
        <v>310</v>
      </c>
      <c r="X106">
        <v>19.7</v>
      </c>
      <c r="Y106" t="s">
        <v>311</v>
      </c>
      <c r="AA106" t="s">
        <v>247</v>
      </c>
      <c r="AB106">
        <v>0.84</v>
      </c>
      <c r="AC106" t="s">
        <v>248</v>
      </c>
      <c r="AE106" t="s">
        <v>310</v>
      </c>
      <c r="AF106">
        <v>1</v>
      </c>
      <c r="AG106" t="s">
        <v>311</v>
      </c>
      <c r="AI106" t="s">
        <v>241</v>
      </c>
      <c r="AJ106">
        <v>5.2</v>
      </c>
      <c r="AK106" t="s">
        <v>242</v>
      </c>
      <c r="AM106" t="s">
        <v>362</v>
      </c>
      <c r="AN106">
        <v>64</v>
      </c>
      <c r="AO106" t="s">
        <v>363</v>
      </c>
    </row>
    <row r="107" spans="1:41" x14ac:dyDescent="0.25">
      <c r="A107" t="s">
        <v>336</v>
      </c>
      <c r="B107">
        <v>1.6</v>
      </c>
      <c r="C107" t="s">
        <v>337</v>
      </c>
      <c r="E107" t="s">
        <v>266</v>
      </c>
      <c r="F107">
        <v>3972</v>
      </c>
      <c r="G107" t="s">
        <v>267</v>
      </c>
      <c r="I107" t="s">
        <v>274</v>
      </c>
      <c r="J107">
        <v>169.2</v>
      </c>
      <c r="K107">
        <v>157.06</v>
      </c>
      <c r="L107">
        <v>5.55</v>
      </c>
      <c r="M107">
        <v>5.15</v>
      </c>
      <c r="O107" t="s">
        <v>360</v>
      </c>
      <c r="P107">
        <v>74.900000000000006</v>
      </c>
      <c r="Q107" t="s">
        <v>361</v>
      </c>
      <c r="S107" t="s">
        <v>364</v>
      </c>
      <c r="T107">
        <v>13.9</v>
      </c>
      <c r="U107" t="s">
        <v>365</v>
      </c>
      <c r="W107" t="s">
        <v>312</v>
      </c>
      <c r="X107">
        <v>24.6</v>
      </c>
      <c r="Y107" t="s">
        <v>313</v>
      </c>
      <c r="AA107" t="s">
        <v>338</v>
      </c>
      <c r="AB107">
        <v>0.73</v>
      </c>
      <c r="AC107" t="s">
        <v>339</v>
      </c>
      <c r="AE107" t="s">
        <v>312</v>
      </c>
      <c r="AF107">
        <v>0.94</v>
      </c>
      <c r="AG107" t="s">
        <v>313</v>
      </c>
      <c r="AI107" t="s">
        <v>366</v>
      </c>
      <c r="AJ107">
        <v>13.4</v>
      </c>
      <c r="AK107" t="s">
        <v>367</v>
      </c>
      <c r="AM107" t="s">
        <v>296</v>
      </c>
      <c r="AN107">
        <v>63.7</v>
      </c>
      <c r="AO107" t="s">
        <v>297</v>
      </c>
    </row>
    <row r="108" spans="1:41" x14ac:dyDescent="0.25">
      <c r="A108" t="s">
        <v>121</v>
      </c>
      <c r="B108">
        <v>1.4</v>
      </c>
      <c r="C108" t="s">
        <v>122</v>
      </c>
      <c r="E108" t="s">
        <v>356</v>
      </c>
      <c r="F108">
        <v>5158</v>
      </c>
      <c r="G108" t="s">
        <v>357</v>
      </c>
      <c r="I108" t="s">
        <v>348</v>
      </c>
      <c r="J108">
        <v>167.87</v>
      </c>
      <c r="K108">
        <v>154.28</v>
      </c>
      <c r="L108">
        <v>5.51</v>
      </c>
      <c r="M108">
        <v>5.0599999999999996</v>
      </c>
      <c r="O108" t="s">
        <v>241</v>
      </c>
      <c r="P108">
        <v>75</v>
      </c>
      <c r="Q108" t="s">
        <v>242</v>
      </c>
      <c r="S108" t="s">
        <v>356</v>
      </c>
      <c r="T108">
        <v>29.9</v>
      </c>
      <c r="U108" t="s">
        <v>357</v>
      </c>
      <c r="W108" t="s">
        <v>368</v>
      </c>
      <c r="X108">
        <v>34</v>
      </c>
      <c r="Y108" t="s">
        <v>369</v>
      </c>
      <c r="AA108" t="s">
        <v>336</v>
      </c>
      <c r="AB108">
        <v>-1.48</v>
      </c>
      <c r="AC108" t="s">
        <v>337</v>
      </c>
      <c r="AE108" t="s">
        <v>368</v>
      </c>
      <c r="AF108">
        <v>0.95</v>
      </c>
      <c r="AG108" t="s">
        <v>369</v>
      </c>
      <c r="AI108" t="s">
        <v>330</v>
      </c>
      <c r="AJ108">
        <v>13.3</v>
      </c>
      <c r="AK108" t="s">
        <v>331</v>
      </c>
      <c r="AM108" t="s">
        <v>370</v>
      </c>
      <c r="AN108">
        <v>63.5</v>
      </c>
      <c r="AO108" t="s">
        <v>371</v>
      </c>
    </row>
    <row r="109" spans="1:41" x14ac:dyDescent="0.25">
      <c r="A109" t="s">
        <v>56</v>
      </c>
      <c r="B109">
        <v>1.2</v>
      </c>
      <c r="C109" t="s">
        <v>57</v>
      </c>
      <c r="E109" t="s">
        <v>360</v>
      </c>
      <c r="F109">
        <v>26461</v>
      </c>
      <c r="G109" t="s">
        <v>361</v>
      </c>
      <c r="I109" t="s">
        <v>350</v>
      </c>
      <c r="J109">
        <v>175.02</v>
      </c>
      <c r="K109">
        <v>161.99</v>
      </c>
      <c r="L109">
        <v>5.74</v>
      </c>
      <c r="M109">
        <v>5.31</v>
      </c>
      <c r="O109" t="s">
        <v>372</v>
      </c>
      <c r="P109">
        <v>67.8</v>
      </c>
      <c r="Q109" t="s">
        <v>373</v>
      </c>
      <c r="S109" t="s">
        <v>360</v>
      </c>
      <c r="T109">
        <v>39.6</v>
      </c>
      <c r="U109" t="s">
        <v>361</v>
      </c>
      <c r="W109" t="s">
        <v>226</v>
      </c>
      <c r="X109">
        <v>41.8</v>
      </c>
      <c r="Y109" t="s">
        <v>227</v>
      </c>
      <c r="AA109" t="s">
        <v>121</v>
      </c>
      <c r="AB109">
        <v>2.4900000000000002</v>
      </c>
      <c r="AC109" t="s">
        <v>122</v>
      </c>
      <c r="AE109" t="s">
        <v>226</v>
      </c>
      <c r="AF109">
        <v>1.01</v>
      </c>
      <c r="AG109" t="s">
        <v>227</v>
      </c>
      <c r="AI109" t="s">
        <v>342</v>
      </c>
      <c r="AJ109">
        <v>7.9</v>
      </c>
      <c r="AK109" t="s">
        <v>343</v>
      </c>
      <c r="AM109" t="s">
        <v>44</v>
      </c>
      <c r="AN109">
        <v>63.3</v>
      </c>
      <c r="AO109" t="s">
        <v>45</v>
      </c>
    </row>
    <row r="110" spans="1:41" x14ac:dyDescent="0.25">
      <c r="A110" t="s">
        <v>340</v>
      </c>
      <c r="B110">
        <v>4.0999999999999996</v>
      </c>
      <c r="C110" t="s">
        <v>341</v>
      </c>
      <c r="E110" t="s">
        <v>241</v>
      </c>
      <c r="F110">
        <v>21363</v>
      </c>
      <c r="G110" t="s">
        <v>242</v>
      </c>
      <c r="I110" t="s">
        <v>85</v>
      </c>
      <c r="J110">
        <v>174.38</v>
      </c>
      <c r="K110">
        <v>162.94999999999999</v>
      </c>
      <c r="L110">
        <v>5.72</v>
      </c>
      <c r="M110">
        <v>5.35</v>
      </c>
      <c r="O110" t="s">
        <v>366</v>
      </c>
      <c r="P110">
        <v>71.8</v>
      </c>
      <c r="Q110" t="s">
        <v>367</v>
      </c>
      <c r="S110" t="s">
        <v>241</v>
      </c>
      <c r="T110">
        <v>58.6</v>
      </c>
      <c r="U110" t="s">
        <v>242</v>
      </c>
      <c r="W110" t="s">
        <v>316</v>
      </c>
      <c r="X110">
        <v>29.3</v>
      </c>
      <c r="Y110" t="s">
        <v>317</v>
      </c>
      <c r="AA110" t="s">
        <v>56</v>
      </c>
      <c r="AB110">
        <v>1.9</v>
      </c>
      <c r="AC110" t="s">
        <v>57</v>
      </c>
      <c r="AE110" t="s">
        <v>316</v>
      </c>
      <c r="AF110">
        <v>1.38</v>
      </c>
      <c r="AG110" t="s">
        <v>317</v>
      </c>
      <c r="AI110" t="s">
        <v>370</v>
      </c>
      <c r="AJ110">
        <v>3.1</v>
      </c>
      <c r="AK110" t="s">
        <v>371</v>
      </c>
      <c r="AM110" t="s">
        <v>276</v>
      </c>
      <c r="AN110">
        <v>62.6</v>
      </c>
      <c r="AO110" t="s">
        <v>277</v>
      </c>
    </row>
    <row r="111" spans="1:41" x14ac:dyDescent="0.25">
      <c r="A111" t="s">
        <v>344</v>
      </c>
      <c r="B111">
        <v>4.2</v>
      </c>
      <c r="C111" t="s">
        <v>345</v>
      </c>
      <c r="E111" t="s">
        <v>372</v>
      </c>
      <c r="F111">
        <v>3657</v>
      </c>
      <c r="G111" t="s">
        <v>373</v>
      </c>
      <c r="I111" t="s">
        <v>266</v>
      </c>
      <c r="J111">
        <v>165.26</v>
      </c>
      <c r="K111">
        <v>154.76</v>
      </c>
      <c r="L111">
        <v>5.42</v>
      </c>
      <c r="M111">
        <v>5.08</v>
      </c>
      <c r="O111" t="s">
        <v>330</v>
      </c>
      <c r="P111">
        <v>69.7</v>
      </c>
      <c r="Q111" t="s">
        <v>331</v>
      </c>
      <c r="S111" t="s">
        <v>366</v>
      </c>
      <c r="T111">
        <v>22.7</v>
      </c>
      <c r="U111" t="s">
        <v>367</v>
      </c>
      <c r="W111" t="s">
        <v>318</v>
      </c>
      <c r="X111">
        <v>26.5</v>
      </c>
      <c r="Y111" t="s">
        <v>319</v>
      </c>
      <c r="AA111" t="s">
        <v>340</v>
      </c>
      <c r="AB111">
        <v>2.8</v>
      </c>
      <c r="AC111" t="s">
        <v>341</v>
      </c>
      <c r="AE111" t="s">
        <v>318</v>
      </c>
      <c r="AF111">
        <v>0.96</v>
      </c>
      <c r="AG111" t="s">
        <v>319</v>
      </c>
      <c r="AI111" t="s">
        <v>374</v>
      </c>
      <c r="AJ111">
        <v>8.4</v>
      </c>
      <c r="AK111" t="s">
        <v>375</v>
      </c>
      <c r="AM111" t="s">
        <v>368</v>
      </c>
      <c r="AN111">
        <v>62.4</v>
      </c>
      <c r="AO111" t="s">
        <v>369</v>
      </c>
    </row>
    <row r="112" spans="1:41" x14ac:dyDescent="0.25">
      <c r="A112" t="s">
        <v>274</v>
      </c>
      <c r="B112">
        <v>2</v>
      </c>
      <c r="C112" t="s">
        <v>275</v>
      </c>
      <c r="E112" t="s">
        <v>366</v>
      </c>
      <c r="F112">
        <v>8161</v>
      </c>
      <c r="G112" t="s">
        <v>367</v>
      </c>
      <c r="I112" t="s">
        <v>356</v>
      </c>
      <c r="J112">
        <v>165.54</v>
      </c>
      <c r="K112">
        <v>160.06</v>
      </c>
      <c r="L112">
        <v>5.43</v>
      </c>
      <c r="M112">
        <v>5.25</v>
      </c>
      <c r="O112" t="s">
        <v>342</v>
      </c>
      <c r="P112">
        <v>76.8</v>
      </c>
      <c r="Q112" t="s">
        <v>343</v>
      </c>
      <c r="S112" t="s">
        <v>330</v>
      </c>
      <c r="T112">
        <v>108.8</v>
      </c>
      <c r="U112" t="s">
        <v>331</v>
      </c>
      <c r="W112" t="s">
        <v>320</v>
      </c>
      <c r="X112">
        <v>23</v>
      </c>
      <c r="Y112" t="s">
        <v>321</v>
      </c>
      <c r="AA112" t="s">
        <v>344</v>
      </c>
      <c r="AB112">
        <v>2.86</v>
      </c>
      <c r="AC112" t="s">
        <v>345</v>
      </c>
      <c r="AE112" t="s">
        <v>320</v>
      </c>
      <c r="AF112">
        <v>0.99</v>
      </c>
      <c r="AG112" t="s">
        <v>321</v>
      </c>
      <c r="AI112" t="s">
        <v>376</v>
      </c>
      <c r="AJ112">
        <v>8.1</v>
      </c>
      <c r="AK112" t="s">
        <v>377</v>
      </c>
      <c r="AM112" t="s">
        <v>237</v>
      </c>
      <c r="AN112">
        <v>62</v>
      </c>
      <c r="AO112" t="s">
        <v>238</v>
      </c>
    </row>
    <row r="113" spans="1:41" x14ac:dyDescent="0.25">
      <c r="A113" t="s">
        <v>348</v>
      </c>
      <c r="B113">
        <v>1.9</v>
      </c>
      <c r="C113" t="s">
        <v>349</v>
      </c>
      <c r="E113" t="s">
        <v>330</v>
      </c>
      <c r="F113">
        <v>15089</v>
      </c>
      <c r="G113" t="s">
        <v>331</v>
      </c>
      <c r="I113" t="s">
        <v>360</v>
      </c>
      <c r="J113">
        <v>173.01</v>
      </c>
      <c r="K113">
        <v>158.94</v>
      </c>
      <c r="L113">
        <v>5.68</v>
      </c>
      <c r="M113">
        <v>5.21</v>
      </c>
      <c r="O113" t="s">
        <v>370</v>
      </c>
      <c r="P113">
        <v>76.5</v>
      </c>
      <c r="Q113" t="s">
        <v>371</v>
      </c>
      <c r="S113" t="s">
        <v>370</v>
      </c>
      <c r="T113">
        <v>20.6</v>
      </c>
      <c r="U113" t="s">
        <v>371</v>
      </c>
      <c r="W113" t="s">
        <v>324</v>
      </c>
      <c r="X113">
        <v>43.6</v>
      </c>
      <c r="Y113" t="s">
        <v>325</v>
      </c>
      <c r="AA113" t="s">
        <v>274</v>
      </c>
      <c r="AB113">
        <v>1.66</v>
      </c>
      <c r="AC113" t="s">
        <v>275</v>
      </c>
      <c r="AE113" t="s">
        <v>324</v>
      </c>
      <c r="AF113">
        <v>0.86</v>
      </c>
      <c r="AG113" t="s">
        <v>325</v>
      </c>
      <c r="AI113" t="s">
        <v>378</v>
      </c>
      <c r="AJ113">
        <v>11.5</v>
      </c>
      <c r="AK113" t="s">
        <v>379</v>
      </c>
      <c r="AM113" t="s">
        <v>380</v>
      </c>
      <c r="AN113">
        <v>62.2</v>
      </c>
      <c r="AO113" t="s">
        <v>381</v>
      </c>
    </row>
    <row r="114" spans="1:41" x14ac:dyDescent="0.25">
      <c r="A114" t="s">
        <v>350</v>
      </c>
      <c r="B114">
        <v>5.9</v>
      </c>
      <c r="C114" t="s">
        <v>351</v>
      </c>
      <c r="E114" t="s">
        <v>342</v>
      </c>
      <c r="F114">
        <v>21977</v>
      </c>
      <c r="G114" t="s">
        <v>343</v>
      </c>
      <c r="I114" t="s">
        <v>241</v>
      </c>
      <c r="J114">
        <v>170.29</v>
      </c>
      <c r="K114">
        <v>157.9</v>
      </c>
      <c r="L114">
        <v>5.59</v>
      </c>
      <c r="M114">
        <v>5.18</v>
      </c>
      <c r="O114" t="s">
        <v>374</v>
      </c>
      <c r="P114">
        <v>60.2</v>
      </c>
      <c r="Q114" t="s">
        <v>375</v>
      </c>
      <c r="S114" t="s">
        <v>374</v>
      </c>
      <c r="T114">
        <v>5.6</v>
      </c>
      <c r="U114" t="s">
        <v>375</v>
      </c>
      <c r="W114" t="s">
        <v>145</v>
      </c>
      <c r="X114">
        <v>30.5</v>
      </c>
      <c r="Y114" t="s">
        <v>146</v>
      </c>
      <c r="AA114" t="s">
        <v>348</v>
      </c>
      <c r="AB114">
        <v>1.93</v>
      </c>
      <c r="AC114" t="s">
        <v>349</v>
      </c>
      <c r="AE114" t="s">
        <v>145</v>
      </c>
      <c r="AF114">
        <v>1</v>
      </c>
      <c r="AG114" t="s">
        <v>146</v>
      </c>
      <c r="AI114" t="s">
        <v>382</v>
      </c>
      <c r="AJ114">
        <v>9.6</v>
      </c>
      <c r="AK114" t="s">
        <v>383</v>
      </c>
      <c r="AM114" t="s">
        <v>20</v>
      </c>
      <c r="AN114">
        <v>62.1</v>
      </c>
      <c r="AO114" t="s">
        <v>21</v>
      </c>
    </row>
    <row r="115" spans="1:41" x14ac:dyDescent="0.25">
      <c r="A115" t="s">
        <v>85</v>
      </c>
      <c r="B115">
        <v>1.2</v>
      </c>
      <c r="C115" t="s">
        <v>86</v>
      </c>
      <c r="E115" t="s">
        <v>370</v>
      </c>
      <c r="F115">
        <v>9667</v>
      </c>
      <c r="G115" t="s">
        <v>371</v>
      </c>
      <c r="I115" t="s">
        <v>372</v>
      </c>
      <c r="J115">
        <v>169.57</v>
      </c>
      <c r="K115">
        <v>159.66</v>
      </c>
      <c r="L115">
        <v>5.56</v>
      </c>
      <c r="M115">
        <v>5.24</v>
      </c>
      <c r="O115" t="s">
        <v>376</v>
      </c>
      <c r="P115">
        <v>66.900000000000006</v>
      </c>
      <c r="Q115" t="s">
        <v>377</v>
      </c>
      <c r="S115" t="s">
        <v>376</v>
      </c>
      <c r="T115">
        <v>10.7</v>
      </c>
      <c r="U115" t="s">
        <v>377</v>
      </c>
      <c r="W115" t="s">
        <v>328</v>
      </c>
      <c r="X115">
        <v>24.2</v>
      </c>
      <c r="Y115" t="s">
        <v>329</v>
      </c>
      <c r="AA115" t="s">
        <v>350</v>
      </c>
      <c r="AB115">
        <v>2.99</v>
      </c>
      <c r="AC115" t="s">
        <v>351</v>
      </c>
      <c r="AE115" t="s">
        <v>328</v>
      </c>
      <c r="AF115">
        <v>0.98</v>
      </c>
      <c r="AG115" t="s">
        <v>329</v>
      </c>
      <c r="AI115" t="s">
        <v>105</v>
      </c>
      <c r="AJ115">
        <v>9.6</v>
      </c>
      <c r="AK115" t="s">
        <v>106</v>
      </c>
      <c r="AM115" t="s">
        <v>151</v>
      </c>
      <c r="AN115">
        <v>61.4</v>
      </c>
      <c r="AO115" t="s">
        <v>152</v>
      </c>
    </row>
    <row r="116" spans="1:41" x14ac:dyDescent="0.25">
      <c r="A116" t="s">
        <v>266</v>
      </c>
      <c r="B116">
        <v>4</v>
      </c>
      <c r="C116" t="s">
        <v>267</v>
      </c>
      <c r="E116" t="s">
        <v>374</v>
      </c>
      <c r="F116">
        <v>1372</v>
      </c>
      <c r="G116" t="s">
        <v>375</v>
      </c>
      <c r="I116" t="s">
        <v>366</v>
      </c>
      <c r="J116">
        <v>175.59</v>
      </c>
      <c r="K116">
        <v>162.96</v>
      </c>
      <c r="L116">
        <v>5.76</v>
      </c>
      <c r="M116">
        <v>5.35</v>
      </c>
      <c r="O116" t="s">
        <v>378</v>
      </c>
      <c r="P116">
        <v>63.4</v>
      </c>
      <c r="Q116" t="s">
        <v>379</v>
      </c>
      <c r="S116" t="s">
        <v>378</v>
      </c>
      <c r="T116">
        <v>34</v>
      </c>
      <c r="U116" t="s">
        <v>379</v>
      </c>
      <c r="W116" t="s">
        <v>332</v>
      </c>
      <c r="X116">
        <v>17.8</v>
      </c>
      <c r="Y116" t="s">
        <v>333</v>
      </c>
      <c r="AA116" t="s">
        <v>85</v>
      </c>
      <c r="AB116">
        <v>0.4</v>
      </c>
      <c r="AC116" t="s">
        <v>86</v>
      </c>
      <c r="AE116" t="s">
        <v>332</v>
      </c>
      <c r="AF116">
        <v>1</v>
      </c>
      <c r="AG116" t="s">
        <v>333</v>
      </c>
      <c r="AI116" t="s">
        <v>180</v>
      </c>
      <c r="AJ116">
        <v>11.6</v>
      </c>
      <c r="AK116" t="s">
        <v>181</v>
      </c>
      <c r="AM116" t="s">
        <v>384</v>
      </c>
      <c r="AN116">
        <v>60</v>
      </c>
      <c r="AO116" t="s">
        <v>385</v>
      </c>
    </row>
    <row r="117" spans="1:41" x14ac:dyDescent="0.25">
      <c r="A117" t="s">
        <v>356</v>
      </c>
      <c r="B117">
        <v>4.5999999999999996</v>
      </c>
      <c r="C117" t="s">
        <v>357</v>
      </c>
      <c r="E117" t="s">
        <v>376</v>
      </c>
      <c r="F117">
        <v>7220</v>
      </c>
      <c r="G117" t="s">
        <v>377</v>
      </c>
      <c r="I117" t="s">
        <v>330</v>
      </c>
      <c r="J117">
        <v>170.67</v>
      </c>
      <c r="K117">
        <v>159.88999999999999</v>
      </c>
      <c r="L117">
        <v>5.6</v>
      </c>
      <c r="M117">
        <v>5.25</v>
      </c>
      <c r="O117" t="s">
        <v>382</v>
      </c>
      <c r="P117">
        <v>70.5</v>
      </c>
      <c r="Q117" t="s">
        <v>383</v>
      </c>
      <c r="S117" t="s">
        <v>382</v>
      </c>
      <c r="T117">
        <v>10</v>
      </c>
      <c r="U117" t="s">
        <v>383</v>
      </c>
      <c r="W117" t="s">
        <v>247</v>
      </c>
      <c r="X117">
        <v>28.9</v>
      </c>
      <c r="Y117" t="s">
        <v>248</v>
      </c>
      <c r="AA117" t="s">
        <v>266</v>
      </c>
      <c r="AB117">
        <v>0.11</v>
      </c>
      <c r="AC117" t="s">
        <v>267</v>
      </c>
      <c r="AE117" t="s">
        <v>247</v>
      </c>
      <c r="AF117">
        <v>1.05</v>
      </c>
      <c r="AG117" t="s">
        <v>248</v>
      </c>
      <c r="AI117" t="s">
        <v>386</v>
      </c>
      <c r="AJ117">
        <v>11.9</v>
      </c>
      <c r="AK117" t="s">
        <v>387</v>
      </c>
      <c r="AM117" t="s">
        <v>239</v>
      </c>
      <c r="AN117">
        <v>59.5</v>
      </c>
      <c r="AO117" t="s">
        <v>240</v>
      </c>
    </row>
    <row r="118" spans="1:41" x14ac:dyDescent="0.25">
      <c r="A118" t="s">
        <v>360</v>
      </c>
      <c r="B118">
        <v>1.4</v>
      </c>
      <c r="C118" t="s">
        <v>361</v>
      </c>
      <c r="E118" t="s">
        <v>378</v>
      </c>
      <c r="F118">
        <v>11451</v>
      </c>
      <c r="G118" t="s">
        <v>379</v>
      </c>
      <c r="I118" t="s">
        <v>342</v>
      </c>
      <c r="J118">
        <v>183.3</v>
      </c>
      <c r="K118">
        <v>169.96</v>
      </c>
      <c r="L118">
        <v>6.01</v>
      </c>
      <c r="M118">
        <v>5.58</v>
      </c>
      <c r="O118" t="s">
        <v>105</v>
      </c>
      <c r="P118">
        <v>82.1</v>
      </c>
      <c r="Q118" t="s">
        <v>106</v>
      </c>
      <c r="S118" t="s">
        <v>105</v>
      </c>
      <c r="T118">
        <v>89.3</v>
      </c>
      <c r="U118" t="s">
        <v>106</v>
      </c>
      <c r="W118" t="s">
        <v>338</v>
      </c>
      <c r="X118">
        <v>43.2</v>
      </c>
      <c r="Y118" t="s">
        <v>339</v>
      </c>
      <c r="AA118" t="s">
        <v>356</v>
      </c>
      <c r="AB118">
        <v>2.4900000000000002</v>
      </c>
      <c r="AC118" t="s">
        <v>357</v>
      </c>
      <c r="AE118" t="s">
        <v>338</v>
      </c>
      <c r="AF118">
        <v>0.99</v>
      </c>
      <c r="AG118" t="s">
        <v>339</v>
      </c>
      <c r="AI118" t="s">
        <v>388</v>
      </c>
      <c r="AJ118">
        <v>9</v>
      </c>
      <c r="AK118" t="s">
        <v>389</v>
      </c>
      <c r="AM118" t="s">
        <v>386</v>
      </c>
      <c r="AN118">
        <v>59</v>
      </c>
      <c r="AO118" t="s">
        <v>387</v>
      </c>
    </row>
    <row r="119" spans="1:41" x14ac:dyDescent="0.25">
      <c r="A119" t="s">
        <v>241</v>
      </c>
      <c r="B119">
        <v>2.1</v>
      </c>
      <c r="C119" t="s">
        <v>242</v>
      </c>
      <c r="E119" t="s">
        <v>24</v>
      </c>
      <c r="F119">
        <v>9073</v>
      </c>
      <c r="G119" t="s">
        <v>25</v>
      </c>
      <c r="I119" t="s">
        <v>370</v>
      </c>
      <c r="J119">
        <v>176.35</v>
      </c>
      <c r="K119">
        <v>161.18</v>
      </c>
      <c r="L119">
        <v>5.79</v>
      </c>
      <c r="M119">
        <v>5.29</v>
      </c>
      <c r="O119" t="s">
        <v>180</v>
      </c>
      <c r="P119">
        <v>82.1</v>
      </c>
      <c r="Q119" t="s">
        <v>181</v>
      </c>
      <c r="S119" t="s">
        <v>306</v>
      </c>
      <c r="T119">
        <v>76.599999999999994</v>
      </c>
      <c r="U119" t="s">
        <v>307</v>
      </c>
      <c r="W119" t="s">
        <v>336</v>
      </c>
      <c r="X119">
        <v>43.7</v>
      </c>
      <c r="Y119" t="s">
        <v>337</v>
      </c>
      <c r="AA119" t="s">
        <v>360</v>
      </c>
      <c r="AB119">
        <v>0.42</v>
      </c>
      <c r="AC119" t="s">
        <v>361</v>
      </c>
      <c r="AE119" t="s">
        <v>336</v>
      </c>
      <c r="AF119">
        <v>0.86</v>
      </c>
      <c r="AG119" t="s">
        <v>337</v>
      </c>
      <c r="AI119" t="s">
        <v>390</v>
      </c>
      <c r="AJ119">
        <v>17.3</v>
      </c>
      <c r="AK119" t="s">
        <v>391</v>
      </c>
      <c r="AM119" t="s">
        <v>54</v>
      </c>
      <c r="AN119">
        <v>58.7</v>
      </c>
      <c r="AO119" t="s">
        <v>55</v>
      </c>
    </row>
    <row r="120" spans="1:41" x14ac:dyDescent="0.25">
      <c r="A120" t="s">
        <v>372</v>
      </c>
      <c r="B120">
        <v>3.1</v>
      </c>
      <c r="C120" t="s">
        <v>373</v>
      </c>
      <c r="E120" t="s">
        <v>382</v>
      </c>
      <c r="F120">
        <v>3550</v>
      </c>
      <c r="G120" t="s">
        <v>383</v>
      </c>
      <c r="I120" t="s">
        <v>374</v>
      </c>
      <c r="J120">
        <v>164.3</v>
      </c>
      <c r="K120">
        <v>155.41999999999999</v>
      </c>
      <c r="L120">
        <v>5.39</v>
      </c>
      <c r="M120">
        <v>5.0999999999999996</v>
      </c>
      <c r="O120" t="s">
        <v>386</v>
      </c>
      <c r="P120">
        <v>74.3</v>
      </c>
      <c r="Q120" t="s">
        <v>387</v>
      </c>
      <c r="S120" t="s">
        <v>180</v>
      </c>
      <c r="T120">
        <v>142.1</v>
      </c>
      <c r="U120" t="s">
        <v>181</v>
      </c>
      <c r="W120" t="s">
        <v>121</v>
      </c>
      <c r="X120">
        <v>39.299999999999997</v>
      </c>
      <c r="Y120" t="s">
        <v>122</v>
      </c>
      <c r="AA120" t="s">
        <v>241</v>
      </c>
      <c r="AB120">
        <v>1.24</v>
      </c>
      <c r="AC120" t="s">
        <v>242</v>
      </c>
      <c r="AE120" t="s">
        <v>121</v>
      </c>
      <c r="AF120">
        <v>1.02</v>
      </c>
      <c r="AG120" t="s">
        <v>122</v>
      </c>
      <c r="AI120" t="s">
        <v>368</v>
      </c>
      <c r="AJ120">
        <v>10.6</v>
      </c>
      <c r="AK120" t="s">
        <v>369</v>
      </c>
      <c r="AM120" t="s">
        <v>392</v>
      </c>
      <c r="AN120">
        <v>58.5</v>
      </c>
      <c r="AO120" t="s">
        <v>393</v>
      </c>
    </row>
    <row r="121" spans="1:41" x14ac:dyDescent="0.25">
      <c r="A121" t="s">
        <v>366</v>
      </c>
      <c r="B121">
        <v>1.3</v>
      </c>
      <c r="C121" t="s">
        <v>367</v>
      </c>
      <c r="E121" t="s">
        <v>105</v>
      </c>
      <c r="F121">
        <v>60299</v>
      </c>
      <c r="G121" t="s">
        <v>106</v>
      </c>
      <c r="I121" t="s">
        <v>376</v>
      </c>
      <c r="J121">
        <v>166.7</v>
      </c>
      <c r="K121">
        <v>154.71</v>
      </c>
      <c r="L121">
        <v>5.47</v>
      </c>
      <c r="M121">
        <v>5.08</v>
      </c>
      <c r="O121" t="s">
        <v>388</v>
      </c>
      <c r="P121">
        <v>62</v>
      </c>
      <c r="Q121" t="s">
        <v>389</v>
      </c>
      <c r="S121" t="s">
        <v>386</v>
      </c>
      <c r="T121">
        <v>14.9</v>
      </c>
      <c r="U121" t="s">
        <v>387</v>
      </c>
      <c r="W121" t="s">
        <v>56</v>
      </c>
      <c r="X121">
        <v>39.299999999999997</v>
      </c>
      <c r="Y121" t="s">
        <v>57</v>
      </c>
      <c r="AA121" t="s">
        <v>372</v>
      </c>
      <c r="AB121">
        <v>-0.03</v>
      </c>
      <c r="AC121" t="s">
        <v>373</v>
      </c>
      <c r="AE121" t="s">
        <v>56</v>
      </c>
      <c r="AF121">
        <v>0.9</v>
      </c>
      <c r="AG121" t="s">
        <v>57</v>
      </c>
      <c r="AI121" t="s">
        <v>392</v>
      </c>
      <c r="AJ121">
        <v>6.2</v>
      </c>
      <c r="AK121" t="s">
        <v>393</v>
      </c>
      <c r="AM121" t="s">
        <v>272</v>
      </c>
      <c r="AN121">
        <v>58.4</v>
      </c>
      <c r="AO121" t="s">
        <v>273</v>
      </c>
    </row>
    <row r="122" spans="1:41" x14ac:dyDescent="0.25">
      <c r="A122" t="s">
        <v>330</v>
      </c>
      <c r="B122">
        <v>2.9</v>
      </c>
      <c r="C122" t="s">
        <v>331</v>
      </c>
      <c r="E122" t="s">
        <v>180</v>
      </c>
      <c r="F122">
        <v>42045</v>
      </c>
      <c r="G122" t="s">
        <v>181</v>
      </c>
      <c r="I122" t="s">
        <v>378</v>
      </c>
      <c r="J122">
        <v>169.75</v>
      </c>
      <c r="K122">
        <v>160.26</v>
      </c>
      <c r="L122">
        <v>5.57</v>
      </c>
      <c r="M122">
        <v>5.26</v>
      </c>
      <c r="O122" t="s">
        <v>390</v>
      </c>
      <c r="P122">
        <v>54.3</v>
      </c>
      <c r="Q122" t="s">
        <v>391</v>
      </c>
      <c r="S122" t="s">
        <v>388</v>
      </c>
      <c r="T122">
        <v>11.2</v>
      </c>
      <c r="U122" t="s">
        <v>389</v>
      </c>
      <c r="W122" t="s">
        <v>392</v>
      </c>
      <c r="X122">
        <v>37.9</v>
      </c>
      <c r="Y122" t="s">
        <v>393</v>
      </c>
      <c r="AA122" t="s">
        <v>366</v>
      </c>
      <c r="AB122">
        <v>-0.04</v>
      </c>
      <c r="AC122" t="s">
        <v>367</v>
      </c>
      <c r="AE122" t="s">
        <v>340</v>
      </c>
      <c r="AF122">
        <v>1</v>
      </c>
      <c r="AG122" t="s">
        <v>341</v>
      </c>
      <c r="AI122" t="s">
        <v>209</v>
      </c>
      <c r="AJ122">
        <v>10.1</v>
      </c>
      <c r="AK122" t="s">
        <v>210</v>
      </c>
      <c r="AM122" t="s">
        <v>308</v>
      </c>
      <c r="AN122">
        <v>57.7</v>
      </c>
      <c r="AO122" t="s">
        <v>309</v>
      </c>
    </row>
    <row r="123" spans="1:41" x14ac:dyDescent="0.25">
      <c r="A123" t="s">
        <v>342</v>
      </c>
      <c r="B123">
        <v>1.7</v>
      </c>
      <c r="C123" t="s">
        <v>343</v>
      </c>
      <c r="E123" t="s">
        <v>386</v>
      </c>
      <c r="F123">
        <v>5297</v>
      </c>
      <c r="G123" t="s">
        <v>387</v>
      </c>
      <c r="I123" t="s">
        <v>24</v>
      </c>
      <c r="J123">
        <v>169.57</v>
      </c>
      <c r="K123">
        <v>157.82</v>
      </c>
      <c r="L123">
        <v>5.56</v>
      </c>
      <c r="M123">
        <v>5.18</v>
      </c>
      <c r="O123" t="s">
        <v>392</v>
      </c>
      <c r="P123">
        <v>75.7</v>
      </c>
      <c r="Q123" t="s">
        <v>393</v>
      </c>
      <c r="S123" t="s">
        <v>390</v>
      </c>
      <c r="T123">
        <v>8.6</v>
      </c>
      <c r="U123" t="s">
        <v>391</v>
      </c>
      <c r="W123" t="s">
        <v>340</v>
      </c>
      <c r="X123">
        <v>19.7</v>
      </c>
      <c r="Y123" t="s">
        <v>341</v>
      </c>
      <c r="AA123" t="s">
        <v>18</v>
      </c>
      <c r="AB123">
        <v>0.85</v>
      </c>
      <c r="AC123" t="s">
        <v>19</v>
      </c>
      <c r="AE123" t="s">
        <v>344</v>
      </c>
      <c r="AF123">
        <v>0.98</v>
      </c>
      <c r="AG123" t="s">
        <v>345</v>
      </c>
      <c r="AI123" t="s">
        <v>184</v>
      </c>
      <c r="AJ123">
        <v>3.5</v>
      </c>
      <c r="AK123" t="s">
        <v>185</v>
      </c>
      <c r="AM123" t="s">
        <v>163</v>
      </c>
      <c r="AN123">
        <v>57.6</v>
      </c>
      <c r="AO123" t="s">
        <v>164</v>
      </c>
    </row>
    <row r="124" spans="1:41" x14ac:dyDescent="0.25">
      <c r="A124" t="s">
        <v>370</v>
      </c>
      <c r="B124">
        <v>3.1</v>
      </c>
      <c r="C124" t="s">
        <v>371</v>
      </c>
      <c r="E124" t="s">
        <v>388</v>
      </c>
      <c r="F124">
        <v>1152</v>
      </c>
      <c r="G124" t="s">
        <v>389</v>
      </c>
      <c r="I124" t="s">
        <v>382</v>
      </c>
      <c r="J124">
        <v>164.36</v>
      </c>
      <c r="K124">
        <v>152.38999999999999</v>
      </c>
      <c r="L124">
        <v>5.39</v>
      </c>
      <c r="M124">
        <v>5</v>
      </c>
      <c r="O124" t="s">
        <v>209</v>
      </c>
      <c r="P124">
        <v>82.5</v>
      </c>
      <c r="Q124" t="s">
        <v>210</v>
      </c>
      <c r="S124" t="s">
        <v>368</v>
      </c>
      <c r="T124">
        <v>10.8</v>
      </c>
      <c r="U124" t="s">
        <v>369</v>
      </c>
      <c r="W124" t="s">
        <v>344</v>
      </c>
      <c r="X124">
        <v>16.5</v>
      </c>
      <c r="Y124" t="s">
        <v>345</v>
      </c>
      <c r="AA124" t="s">
        <v>330</v>
      </c>
      <c r="AB124">
        <v>1.52</v>
      </c>
      <c r="AC124" t="s">
        <v>331</v>
      </c>
      <c r="AE124" t="s">
        <v>274</v>
      </c>
      <c r="AF124">
        <v>1.03</v>
      </c>
      <c r="AG124" t="s">
        <v>275</v>
      </c>
      <c r="AI124" t="s">
        <v>394</v>
      </c>
      <c r="AJ124">
        <v>3.1</v>
      </c>
      <c r="AK124" t="s">
        <v>395</v>
      </c>
      <c r="AM124" t="s">
        <v>127</v>
      </c>
      <c r="AN124">
        <v>57.6</v>
      </c>
      <c r="AO124" t="s">
        <v>128</v>
      </c>
    </row>
    <row r="125" spans="1:41" x14ac:dyDescent="0.25">
      <c r="A125" t="s">
        <v>374</v>
      </c>
      <c r="B125">
        <v>4.9000000000000004</v>
      </c>
      <c r="C125" t="s">
        <v>375</v>
      </c>
      <c r="E125" t="s">
        <v>390</v>
      </c>
      <c r="F125">
        <v>6172</v>
      </c>
      <c r="G125" t="s">
        <v>391</v>
      </c>
      <c r="I125" t="s">
        <v>105</v>
      </c>
      <c r="J125">
        <v>183.78</v>
      </c>
      <c r="K125">
        <v>170.36</v>
      </c>
      <c r="L125">
        <v>6.03</v>
      </c>
      <c r="M125">
        <v>5.59</v>
      </c>
      <c r="O125" t="s">
        <v>184</v>
      </c>
      <c r="P125">
        <v>77.599999999999994</v>
      </c>
      <c r="Q125" t="s">
        <v>185</v>
      </c>
      <c r="S125" t="s">
        <v>392</v>
      </c>
      <c r="T125">
        <v>35.4</v>
      </c>
      <c r="U125" t="s">
        <v>393</v>
      </c>
      <c r="W125" t="s">
        <v>274</v>
      </c>
      <c r="X125">
        <v>28.5</v>
      </c>
      <c r="Y125" t="s">
        <v>275</v>
      </c>
      <c r="AA125" t="s">
        <v>342</v>
      </c>
      <c r="AB125">
        <v>7.0000000000000007E-2</v>
      </c>
      <c r="AC125" t="s">
        <v>343</v>
      </c>
      <c r="AE125" t="s">
        <v>348</v>
      </c>
      <c r="AF125">
        <v>1.1299999999999999</v>
      </c>
      <c r="AG125" t="s">
        <v>349</v>
      </c>
      <c r="AI125" t="s">
        <v>334</v>
      </c>
      <c r="AJ125">
        <v>4.4000000000000004</v>
      </c>
      <c r="AK125" t="s">
        <v>335</v>
      </c>
      <c r="AM125" t="s">
        <v>396</v>
      </c>
      <c r="AN125">
        <v>57.5</v>
      </c>
      <c r="AO125" t="s">
        <v>397</v>
      </c>
    </row>
    <row r="126" spans="1:41" x14ac:dyDescent="0.25">
      <c r="A126" t="s">
        <v>376</v>
      </c>
      <c r="B126">
        <v>2.2000000000000002</v>
      </c>
      <c r="C126" t="s">
        <v>377</v>
      </c>
      <c r="E126" t="s">
        <v>392</v>
      </c>
      <c r="F126">
        <v>17378</v>
      </c>
      <c r="G126" t="s">
        <v>393</v>
      </c>
      <c r="I126" t="s">
        <v>180</v>
      </c>
      <c r="J126">
        <v>177.72</v>
      </c>
      <c r="K126">
        <v>164.66</v>
      </c>
      <c r="L126">
        <v>5.83</v>
      </c>
      <c r="M126">
        <v>5.4</v>
      </c>
      <c r="O126" t="s">
        <v>394</v>
      </c>
      <c r="P126">
        <v>67.099999999999994</v>
      </c>
      <c r="Q126" t="s">
        <v>395</v>
      </c>
      <c r="S126" t="s">
        <v>209</v>
      </c>
      <c r="T126">
        <v>61.7</v>
      </c>
      <c r="U126" t="s">
        <v>210</v>
      </c>
      <c r="W126" t="s">
        <v>348</v>
      </c>
      <c r="X126">
        <v>28.2</v>
      </c>
      <c r="Y126" t="s">
        <v>349</v>
      </c>
      <c r="AA126" t="s">
        <v>370</v>
      </c>
      <c r="AB126">
        <v>1.43</v>
      </c>
      <c r="AC126" t="s">
        <v>371</v>
      </c>
      <c r="AE126" t="s">
        <v>350</v>
      </c>
      <c r="AF126">
        <v>0.95</v>
      </c>
      <c r="AG126" t="s">
        <v>351</v>
      </c>
      <c r="AI126" t="s">
        <v>398</v>
      </c>
      <c r="AJ126">
        <v>7</v>
      </c>
      <c r="AK126" t="s">
        <v>399</v>
      </c>
      <c r="AM126" t="s">
        <v>249</v>
      </c>
      <c r="AN126">
        <v>57.3</v>
      </c>
      <c r="AO126" t="s">
        <v>250</v>
      </c>
    </row>
    <row r="127" spans="1:41" x14ac:dyDescent="0.25">
      <c r="A127" t="s">
        <v>378</v>
      </c>
      <c r="B127">
        <v>3.4</v>
      </c>
      <c r="C127" t="s">
        <v>379</v>
      </c>
      <c r="E127" t="s">
        <v>209</v>
      </c>
      <c r="F127">
        <v>79638</v>
      </c>
      <c r="G127" t="s">
        <v>210</v>
      </c>
      <c r="I127" t="s">
        <v>386</v>
      </c>
      <c r="J127">
        <v>169.91</v>
      </c>
      <c r="K127">
        <v>155.62</v>
      </c>
      <c r="L127">
        <v>5.57</v>
      </c>
      <c r="M127">
        <v>5.1100000000000003</v>
      </c>
      <c r="O127" t="s">
        <v>231</v>
      </c>
      <c r="P127">
        <v>73.7</v>
      </c>
      <c r="Q127" t="s">
        <v>232</v>
      </c>
      <c r="S127" t="s">
        <v>184</v>
      </c>
      <c r="T127">
        <v>49.8</v>
      </c>
      <c r="U127" t="s">
        <v>185</v>
      </c>
      <c r="W127" t="s">
        <v>350</v>
      </c>
      <c r="X127">
        <v>15.8</v>
      </c>
      <c r="Y127" t="s">
        <v>351</v>
      </c>
      <c r="AA127" t="s">
        <v>374</v>
      </c>
      <c r="AB127">
        <v>2.5</v>
      </c>
      <c r="AC127" t="s">
        <v>375</v>
      </c>
      <c r="AE127" t="s">
        <v>85</v>
      </c>
      <c r="AF127">
        <v>1.01</v>
      </c>
      <c r="AG127" t="s">
        <v>86</v>
      </c>
      <c r="AI127" t="s">
        <v>380</v>
      </c>
      <c r="AJ127">
        <v>9.3000000000000007</v>
      </c>
      <c r="AK127" t="s">
        <v>381</v>
      </c>
      <c r="AM127" t="s">
        <v>224</v>
      </c>
      <c r="AN127">
        <v>57.2</v>
      </c>
      <c r="AO127" t="s">
        <v>225</v>
      </c>
    </row>
    <row r="128" spans="1:41" x14ac:dyDescent="0.25">
      <c r="A128" t="s">
        <v>382</v>
      </c>
      <c r="B128">
        <v>1.9</v>
      </c>
      <c r="C128" t="s">
        <v>383</v>
      </c>
      <c r="E128" t="s">
        <v>184</v>
      </c>
      <c r="F128">
        <v>48593</v>
      </c>
      <c r="G128" t="s">
        <v>185</v>
      </c>
      <c r="I128" t="s">
        <v>388</v>
      </c>
      <c r="J128">
        <v>170.26</v>
      </c>
      <c r="K128">
        <v>159.81</v>
      </c>
      <c r="L128">
        <v>5.59</v>
      </c>
      <c r="M128">
        <v>5.24</v>
      </c>
      <c r="O128" t="s">
        <v>280</v>
      </c>
      <c r="P128">
        <v>73.900000000000006</v>
      </c>
      <c r="Q128" t="s">
        <v>281</v>
      </c>
      <c r="S128" t="s">
        <v>394</v>
      </c>
      <c r="T128">
        <v>12.3</v>
      </c>
      <c r="U128" t="s">
        <v>395</v>
      </c>
      <c r="W128" t="s">
        <v>85</v>
      </c>
      <c r="X128">
        <v>41.8</v>
      </c>
      <c r="Y128" t="s">
        <v>86</v>
      </c>
      <c r="AA128" t="s">
        <v>376</v>
      </c>
      <c r="AB128">
        <v>0.85</v>
      </c>
      <c r="AC128" t="s">
        <v>377</v>
      </c>
      <c r="AE128" t="s">
        <v>266</v>
      </c>
      <c r="AF128">
        <v>1.03</v>
      </c>
      <c r="AG128" t="s">
        <v>267</v>
      </c>
      <c r="AI128" t="s">
        <v>258</v>
      </c>
      <c r="AJ128">
        <v>5.0999999999999996</v>
      </c>
      <c r="AK128" t="s">
        <v>259</v>
      </c>
      <c r="AM128" t="s">
        <v>270</v>
      </c>
      <c r="AN128">
        <v>57.1</v>
      </c>
      <c r="AO128" t="s">
        <v>271</v>
      </c>
    </row>
    <row r="129" spans="1:41" x14ac:dyDescent="0.25">
      <c r="A129" t="s">
        <v>105</v>
      </c>
      <c r="B129">
        <v>1.6</v>
      </c>
      <c r="C129" t="s">
        <v>106</v>
      </c>
      <c r="E129" t="s">
        <v>394</v>
      </c>
      <c r="F129">
        <v>6016</v>
      </c>
      <c r="G129" t="s">
        <v>395</v>
      </c>
      <c r="I129" t="s">
        <v>390</v>
      </c>
      <c r="J129">
        <v>171.55</v>
      </c>
      <c r="K129">
        <v>158.13999999999999</v>
      </c>
      <c r="L129">
        <v>5.63</v>
      </c>
      <c r="M129">
        <v>5.19</v>
      </c>
      <c r="O129" t="s">
        <v>334</v>
      </c>
      <c r="P129">
        <v>78.3</v>
      </c>
      <c r="Q129" t="s">
        <v>335</v>
      </c>
      <c r="S129" t="s">
        <v>334</v>
      </c>
      <c r="T129">
        <v>54.5</v>
      </c>
      <c r="U129" t="s">
        <v>335</v>
      </c>
      <c r="W129" t="s">
        <v>266</v>
      </c>
      <c r="X129">
        <v>22.9</v>
      </c>
      <c r="Y129" t="s">
        <v>267</v>
      </c>
      <c r="AA129" t="s">
        <v>378</v>
      </c>
      <c r="AB129">
        <v>1.87</v>
      </c>
      <c r="AC129" t="s">
        <v>379</v>
      </c>
      <c r="AE129" t="s">
        <v>356</v>
      </c>
      <c r="AF129">
        <v>0.93</v>
      </c>
      <c r="AG129" t="s">
        <v>357</v>
      </c>
      <c r="AI129" t="s">
        <v>400</v>
      </c>
      <c r="AJ129">
        <v>3.7</v>
      </c>
      <c r="AK129" t="s">
        <v>401</v>
      </c>
      <c r="AM129" t="s">
        <v>288</v>
      </c>
      <c r="AN129">
        <v>56.6</v>
      </c>
      <c r="AO129" t="s">
        <v>289</v>
      </c>
    </row>
    <row r="130" spans="1:41" x14ac:dyDescent="0.25">
      <c r="A130" t="s">
        <v>306</v>
      </c>
      <c r="B130">
        <v>2</v>
      </c>
      <c r="C130" t="s">
        <v>307</v>
      </c>
      <c r="E130" t="s">
        <v>231</v>
      </c>
      <c r="F130">
        <v>16855</v>
      </c>
      <c r="G130" t="s">
        <v>232</v>
      </c>
      <c r="I130" t="s">
        <v>402</v>
      </c>
      <c r="J130">
        <v>177.19</v>
      </c>
      <c r="K130">
        <v>167.03</v>
      </c>
      <c r="L130">
        <v>5.81</v>
      </c>
      <c r="M130">
        <v>5.48</v>
      </c>
      <c r="O130" t="s">
        <v>398</v>
      </c>
      <c r="P130">
        <v>64.3</v>
      </c>
      <c r="Q130" t="s">
        <v>399</v>
      </c>
      <c r="S130" t="s">
        <v>398</v>
      </c>
      <c r="T130">
        <v>73</v>
      </c>
      <c r="U130" t="s">
        <v>399</v>
      </c>
      <c r="W130" t="s">
        <v>356</v>
      </c>
      <c r="X130">
        <v>20.5</v>
      </c>
      <c r="Y130" t="s">
        <v>357</v>
      </c>
      <c r="AA130" t="s">
        <v>382</v>
      </c>
      <c r="AB130">
        <v>1.1599999999999999</v>
      </c>
      <c r="AC130" t="s">
        <v>383</v>
      </c>
      <c r="AE130" t="s">
        <v>360</v>
      </c>
      <c r="AF130">
        <v>0.96</v>
      </c>
      <c r="AG130" t="s">
        <v>361</v>
      </c>
      <c r="AI130" t="s">
        <v>384</v>
      </c>
      <c r="AJ130">
        <v>13.4</v>
      </c>
      <c r="AK130" t="s">
        <v>385</v>
      </c>
      <c r="AM130" t="s">
        <v>403</v>
      </c>
      <c r="AN130">
        <v>56.4</v>
      </c>
      <c r="AO130" t="s">
        <v>404</v>
      </c>
    </row>
    <row r="131" spans="1:41" x14ac:dyDescent="0.25">
      <c r="A131" t="s">
        <v>180</v>
      </c>
      <c r="B131">
        <v>1.7</v>
      </c>
      <c r="C131" t="s">
        <v>181</v>
      </c>
      <c r="E131" t="s">
        <v>334</v>
      </c>
      <c r="F131">
        <v>28456</v>
      </c>
      <c r="G131" t="s">
        <v>335</v>
      </c>
      <c r="I131" t="s">
        <v>368</v>
      </c>
      <c r="J131">
        <v>174.69</v>
      </c>
      <c r="K131">
        <v>161.22</v>
      </c>
      <c r="L131">
        <v>5.73</v>
      </c>
      <c r="M131">
        <v>5.29</v>
      </c>
      <c r="O131" t="s">
        <v>380</v>
      </c>
      <c r="P131">
        <v>74.099999999999994</v>
      </c>
      <c r="Q131" t="s">
        <v>381</v>
      </c>
      <c r="S131" t="s">
        <v>380</v>
      </c>
      <c r="T131">
        <v>70.3</v>
      </c>
      <c r="U131" t="s">
        <v>381</v>
      </c>
      <c r="W131" t="s">
        <v>360</v>
      </c>
      <c r="X131">
        <v>35.299999999999997</v>
      </c>
      <c r="Y131" t="s">
        <v>361</v>
      </c>
      <c r="AA131" t="s">
        <v>105</v>
      </c>
      <c r="AB131">
        <v>0.45</v>
      </c>
      <c r="AC131" t="s">
        <v>106</v>
      </c>
      <c r="AE131" t="s">
        <v>241</v>
      </c>
      <c r="AF131">
        <v>0.96</v>
      </c>
      <c r="AG131" t="s">
        <v>242</v>
      </c>
      <c r="AI131" t="s">
        <v>354</v>
      </c>
      <c r="AJ131">
        <v>8.6</v>
      </c>
      <c r="AK131" t="s">
        <v>355</v>
      </c>
      <c r="AM131" t="s">
        <v>405</v>
      </c>
      <c r="AN131">
        <v>56.4</v>
      </c>
      <c r="AO131" t="s">
        <v>406</v>
      </c>
    </row>
    <row r="132" spans="1:41" x14ac:dyDescent="0.25">
      <c r="A132" t="s">
        <v>386</v>
      </c>
      <c r="B132">
        <v>2.4</v>
      </c>
      <c r="C132" t="s">
        <v>387</v>
      </c>
      <c r="E132" t="s">
        <v>398</v>
      </c>
      <c r="F132">
        <v>4081</v>
      </c>
      <c r="G132" t="s">
        <v>399</v>
      </c>
      <c r="I132" t="s">
        <v>392</v>
      </c>
      <c r="J132">
        <v>176.43</v>
      </c>
      <c r="K132">
        <v>160.88</v>
      </c>
      <c r="L132">
        <v>5.79</v>
      </c>
      <c r="M132">
        <v>5.28</v>
      </c>
      <c r="O132" t="s">
        <v>258</v>
      </c>
      <c r="P132">
        <v>76.5</v>
      </c>
      <c r="Q132" t="s">
        <v>259</v>
      </c>
      <c r="S132" t="s">
        <v>258</v>
      </c>
      <c r="T132">
        <v>34.5</v>
      </c>
      <c r="U132" t="s">
        <v>259</v>
      </c>
      <c r="W132" t="s">
        <v>241</v>
      </c>
      <c r="X132">
        <v>28.3</v>
      </c>
      <c r="Y132" t="s">
        <v>242</v>
      </c>
      <c r="AA132" t="s">
        <v>306</v>
      </c>
      <c r="AB132">
        <v>1.6</v>
      </c>
      <c r="AC132" t="s">
        <v>307</v>
      </c>
      <c r="AE132" t="s">
        <v>372</v>
      </c>
      <c r="AF132">
        <v>0.97</v>
      </c>
      <c r="AG132" t="s">
        <v>373</v>
      </c>
      <c r="AI132" t="s">
        <v>64</v>
      </c>
      <c r="AJ132">
        <v>5.8</v>
      </c>
      <c r="AK132" t="s">
        <v>65</v>
      </c>
      <c r="AM132" t="s">
        <v>58</v>
      </c>
      <c r="AN132">
        <v>56.4</v>
      </c>
      <c r="AO132" t="s">
        <v>59</v>
      </c>
    </row>
    <row r="133" spans="1:41" x14ac:dyDescent="0.25">
      <c r="A133" t="s">
        <v>388</v>
      </c>
      <c r="B133">
        <v>5.3</v>
      </c>
      <c r="C133" t="s">
        <v>389</v>
      </c>
      <c r="E133" t="s">
        <v>380</v>
      </c>
      <c r="F133">
        <v>13213</v>
      </c>
      <c r="G133" t="s">
        <v>381</v>
      </c>
      <c r="I133" t="s">
        <v>209</v>
      </c>
      <c r="J133">
        <v>180.48</v>
      </c>
      <c r="K133">
        <v>166.45</v>
      </c>
      <c r="L133">
        <v>5.92</v>
      </c>
      <c r="M133">
        <v>5.46</v>
      </c>
      <c r="O133" t="s">
        <v>400</v>
      </c>
      <c r="P133">
        <v>71.099999999999994</v>
      </c>
      <c r="Q133" t="s">
        <v>401</v>
      </c>
      <c r="S133" t="s">
        <v>400</v>
      </c>
      <c r="T133">
        <v>31.1</v>
      </c>
      <c r="U133" t="s">
        <v>401</v>
      </c>
      <c r="W133" t="s">
        <v>372</v>
      </c>
      <c r="X133">
        <v>25.1</v>
      </c>
      <c r="Y133" t="s">
        <v>373</v>
      </c>
      <c r="AA133" t="s">
        <v>180</v>
      </c>
      <c r="AB133">
        <v>0.63</v>
      </c>
      <c r="AC133" t="s">
        <v>181</v>
      </c>
      <c r="AE133" t="s">
        <v>366</v>
      </c>
      <c r="AF133">
        <v>0.96</v>
      </c>
      <c r="AG133" t="s">
        <v>367</v>
      </c>
      <c r="AI133" t="s">
        <v>190</v>
      </c>
      <c r="AJ133">
        <v>9.3000000000000007</v>
      </c>
      <c r="AK133" t="s">
        <v>191</v>
      </c>
      <c r="AM133" t="s">
        <v>302</v>
      </c>
      <c r="AN133">
        <v>56.3</v>
      </c>
      <c r="AO133" t="s">
        <v>303</v>
      </c>
    </row>
    <row r="134" spans="1:41" x14ac:dyDescent="0.25">
      <c r="A134" t="s">
        <v>390</v>
      </c>
      <c r="B134">
        <v>5.4</v>
      </c>
      <c r="C134" t="s">
        <v>391</v>
      </c>
      <c r="E134" t="s">
        <v>258</v>
      </c>
      <c r="F134">
        <v>15399</v>
      </c>
      <c r="G134" t="s">
        <v>259</v>
      </c>
      <c r="I134" t="s">
        <v>184</v>
      </c>
      <c r="J134">
        <v>171.7</v>
      </c>
      <c r="K134">
        <v>158.44</v>
      </c>
      <c r="L134">
        <v>5.63</v>
      </c>
      <c r="M134">
        <v>5.2</v>
      </c>
      <c r="O134" t="s">
        <v>384</v>
      </c>
      <c r="P134">
        <v>78.5</v>
      </c>
      <c r="Q134" t="s">
        <v>385</v>
      </c>
      <c r="S134" t="s">
        <v>384</v>
      </c>
      <c r="T134">
        <v>78.099999999999994</v>
      </c>
      <c r="U134" t="s">
        <v>385</v>
      </c>
      <c r="W134" t="s">
        <v>366</v>
      </c>
      <c r="X134">
        <v>36.700000000000003</v>
      </c>
      <c r="Y134" t="s">
        <v>367</v>
      </c>
      <c r="AA134" t="s">
        <v>386</v>
      </c>
      <c r="AB134">
        <v>1.46</v>
      </c>
      <c r="AC134" t="s">
        <v>387</v>
      </c>
      <c r="AE134" t="s">
        <v>18</v>
      </c>
      <c r="AF134">
        <v>0.94</v>
      </c>
      <c r="AG134" t="s">
        <v>19</v>
      </c>
      <c r="AI134" t="s">
        <v>403</v>
      </c>
      <c r="AJ134">
        <v>8</v>
      </c>
      <c r="AK134" t="s">
        <v>404</v>
      </c>
      <c r="AM134" t="s">
        <v>312</v>
      </c>
      <c r="AN134">
        <v>55.6</v>
      </c>
      <c r="AO134" t="s">
        <v>313</v>
      </c>
    </row>
    <row r="135" spans="1:41" x14ac:dyDescent="0.25">
      <c r="A135" t="s">
        <v>368</v>
      </c>
      <c r="B135">
        <v>1.9</v>
      </c>
      <c r="C135" t="s">
        <v>369</v>
      </c>
      <c r="E135" t="s">
        <v>400</v>
      </c>
      <c r="F135">
        <v>10094</v>
      </c>
      <c r="G135" t="s">
        <v>401</v>
      </c>
      <c r="I135" t="s">
        <v>394</v>
      </c>
      <c r="J135">
        <v>167.33</v>
      </c>
      <c r="K135">
        <v>154.77000000000001</v>
      </c>
      <c r="L135">
        <v>5.49</v>
      </c>
      <c r="M135">
        <v>5.08</v>
      </c>
      <c r="O135" t="s">
        <v>354</v>
      </c>
      <c r="P135">
        <v>81.900000000000006</v>
      </c>
      <c r="Q135" t="s">
        <v>355</v>
      </c>
      <c r="S135" t="s">
        <v>354</v>
      </c>
      <c r="T135">
        <v>91.1</v>
      </c>
      <c r="U135" t="s">
        <v>355</v>
      </c>
      <c r="W135" t="s">
        <v>18</v>
      </c>
      <c r="X135">
        <v>53.1</v>
      </c>
      <c r="Y135" t="s">
        <v>19</v>
      </c>
      <c r="AA135" t="s">
        <v>388</v>
      </c>
      <c r="AB135">
        <v>3.84</v>
      </c>
      <c r="AC135" t="s">
        <v>389</v>
      </c>
      <c r="AE135" t="s">
        <v>330</v>
      </c>
      <c r="AF135">
        <v>0.95</v>
      </c>
      <c r="AG135" t="s">
        <v>331</v>
      </c>
      <c r="AI135" t="s">
        <v>294</v>
      </c>
      <c r="AJ135">
        <v>26.5</v>
      </c>
      <c r="AK135" t="s">
        <v>295</v>
      </c>
      <c r="AM135" t="s">
        <v>407</v>
      </c>
      <c r="AN135">
        <v>55.5</v>
      </c>
      <c r="AO135" t="s">
        <v>408</v>
      </c>
    </row>
    <row r="136" spans="1:41" x14ac:dyDescent="0.25">
      <c r="A136" t="s">
        <v>392</v>
      </c>
      <c r="B136">
        <v>1.5</v>
      </c>
      <c r="C136" t="s">
        <v>393</v>
      </c>
      <c r="E136" t="s">
        <v>384</v>
      </c>
      <c r="F136">
        <v>35651</v>
      </c>
      <c r="G136" t="s">
        <v>385</v>
      </c>
      <c r="I136" t="s">
        <v>231</v>
      </c>
      <c r="J136">
        <v>170.62</v>
      </c>
      <c r="K136">
        <v>159.52000000000001</v>
      </c>
      <c r="L136">
        <v>5.6</v>
      </c>
      <c r="M136">
        <v>5.23</v>
      </c>
      <c r="O136" t="s">
        <v>190</v>
      </c>
      <c r="P136">
        <v>64.3</v>
      </c>
      <c r="Q136" t="s">
        <v>191</v>
      </c>
      <c r="S136" t="s">
        <v>64</v>
      </c>
      <c r="T136">
        <v>90.5</v>
      </c>
      <c r="U136" t="s">
        <v>65</v>
      </c>
      <c r="W136" t="s">
        <v>330</v>
      </c>
      <c r="X136">
        <v>28.3</v>
      </c>
      <c r="Y136" t="s">
        <v>331</v>
      </c>
      <c r="AA136" t="s">
        <v>390</v>
      </c>
      <c r="AB136">
        <v>2.79</v>
      </c>
      <c r="AC136" t="s">
        <v>391</v>
      </c>
      <c r="AE136" t="s">
        <v>342</v>
      </c>
      <c r="AF136">
        <v>0.97</v>
      </c>
      <c r="AG136" t="s">
        <v>343</v>
      </c>
      <c r="AI136" t="s">
        <v>409</v>
      </c>
      <c r="AJ136">
        <v>11</v>
      </c>
      <c r="AK136" t="s">
        <v>410</v>
      </c>
      <c r="AM136" t="s">
        <v>356</v>
      </c>
      <c r="AN136">
        <v>55.3</v>
      </c>
      <c r="AO136" t="s">
        <v>357</v>
      </c>
    </row>
    <row r="137" spans="1:41" x14ac:dyDescent="0.25">
      <c r="A137" t="s">
        <v>209</v>
      </c>
      <c r="B137">
        <v>1.6</v>
      </c>
      <c r="C137" t="s">
        <v>210</v>
      </c>
      <c r="E137" t="s">
        <v>354</v>
      </c>
      <c r="F137">
        <v>34936</v>
      </c>
      <c r="G137" t="s">
        <v>355</v>
      </c>
      <c r="I137" t="s">
        <v>280</v>
      </c>
      <c r="J137">
        <v>175.05</v>
      </c>
      <c r="K137">
        <v>161.28</v>
      </c>
      <c r="L137">
        <v>5.74</v>
      </c>
      <c r="M137">
        <v>5.29</v>
      </c>
      <c r="O137" t="s">
        <v>403</v>
      </c>
      <c r="P137">
        <v>75.900000000000006</v>
      </c>
      <c r="Q137" t="s">
        <v>404</v>
      </c>
      <c r="S137" t="s">
        <v>190</v>
      </c>
      <c r="T137">
        <v>13.3</v>
      </c>
      <c r="U137" t="s">
        <v>191</v>
      </c>
      <c r="W137" t="s">
        <v>342</v>
      </c>
      <c r="X137">
        <v>40.700000000000003</v>
      </c>
      <c r="Y137" t="s">
        <v>343</v>
      </c>
      <c r="AA137" t="s">
        <v>368</v>
      </c>
      <c r="AB137">
        <v>0.53</v>
      </c>
      <c r="AC137" t="s">
        <v>369</v>
      </c>
      <c r="AE137" t="s">
        <v>411</v>
      </c>
      <c r="AF137">
        <v>1</v>
      </c>
      <c r="AG137" t="s">
        <v>412</v>
      </c>
      <c r="AI137" t="s">
        <v>413</v>
      </c>
      <c r="AJ137">
        <v>7.3</v>
      </c>
      <c r="AK137" t="s">
        <v>414</v>
      </c>
      <c r="AM137" t="s">
        <v>415</v>
      </c>
      <c r="AN137">
        <v>55.1</v>
      </c>
      <c r="AO137" t="s">
        <v>416</v>
      </c>
    </row>
    <row r="138" spans="1:41" x14ac:dyDescent="0.25">
      <c r="A138" t="s">
        <v>184</v>
      </c>
      <c r="B138">
        <v>2.9</v>
      </c>
      <c r="C138" t="s">
        <v>185</v>
      </c>
      <c r="E138" t="s">
        <v>93</v>
      </c>
      <c r="F138">
        <v>41198</v>
      </c>
      <c r="G138" t="s">
        <v>94</v>
      </c>
      <c r="I138" t="s">
        <v>334</v>
      </c>
      <c r="J138">
        <v>170.19</v>
      </c>
      <c r="K138">
        <v>158.19</v>
      </c>
      <c r="L138">
        <v>5.58</v>
      </c>
      <c r="M138">
        <v>5.19</v>
      </c>
      <c r="O138" t="s">
        <v>294</v>
      </c>
      <c r="P138">
        <v>72.400000000000006</v>
      </c>
      <c r="Q138" t="s">
        <v>295</v>
      </c>
      <c r="S138" t="s">
        <v>403</v>
      </c>
      <c r="T138">
        <v>54.5</v>
      </c>
      <c r="U138" t="s">
        <v>404</v>
      </c>
      <c r="W138" t="s">
        <v>411</v>
      </c>
      <c r="X138">
        <v>33.200000000000003</v>
      </c>
      <c r="Y138" t="s">
        <v>412</v>
      </c>
      <c r="AA138" t="s">
        <v>392</v>
      </c>
      <c r="AB138">
        <v>0.08</v>
      </c>
      <c r="AC138" t="s">
        <v>393</v>
      </c>
      <c r="AE138" t="s">
        <v>370</v>
      </c>
      <c r="AF138">
        <v>1</v>
      </c>
      <c r="AG138" t="s">
        <v>371</v>
      </c>
      <c r="AI138" t="s">
        <v>417</v>
      </c>
      <c r="AJ138">
        <v>2.4</v>
      </c>
      <c r="AK138" t="s">
        <v>418</v>
      </c>
      <c r="AM138" t="s">
        <v>419</v>
      </c>
      <c r="AN138">
        <v>53.8</v>
      </c>
      <c r="AO138" t="s">
        <v>420</v>
      </c>
    </row>
    <row r="139" spans="1:41" x14ac:dyDescent="0.25">
      <c r="A139" t="s">
        <v>394</v>
      </c>
      <c r="B139">
        <v>3.5</v>
      </c>
      <c r="C139" t="s">
        <v>395</v>
      </c>
      <c r="E139" t="s">
        <v>190</v>
      </c>
      <c r="F139">
        <v>7336</v>
      </c>
      <c r="G139" t="s">
        <v>191</v>
      </c>
      <c r="I139" t="s">
        <v>398</v>
      </c>
      <c r="J139">
        <v>163.1</v>
      </c>
      <c r="K139">
        <v>156.88999999999999</v>
      </c>
      <c r="L139">
        <v>5.35</v>
      </c>
      <c r="M139">
        <v>5.15</v>
      </c>
      <c r="O139" t="s">
        <v>409</v>
      </c>
      <c r="P139">
        <v>68.7</v>
      </c>
      <c r="Q139" t="s">
        <v>410</v>
      </c>
      <c r="S139" t="s">
        <v>294</v>
      </c>
      <c r="T139">
        <v>51</v>
      </c>
      <c r="U139" t="s">
        <v>295</v>
      </c>
      <c r="W139" t="s">
        <v>370</v>
      </c>
      <c r="X139">
        <v>29.3</v>
      </c>
      <c r="Y139" t="s">
        <v>371</v>
      </c>
      <c r="AA139" t="s">
        <v>113</v>
      </c>
      <c r="AB139">
        <v>0.14000000000000001</v>
      </c>
      <c r="AC139" t="s">
        <v>114</v>
      </c>
      <c r="AE139" t="s">
        <v>374</v>
      </c>
      <c r="AF139">
        <v>0.97</v>
      </c>
      <c r="AG139" t="s">
        <v>375</v>
      </c>
      <c r="AI139" t="s">
        <v>421</v>
      </c>
      <c r="AJ139">
        <v>5.4</v>
      </c>
      <c r="AK139" t="s">
        <v>422</v>
      </c>
      <c r="AM139" t="s">
        <v>423</v>
      </c>
      <c r="AN139">
        <v>53.2</v>
      </c>
      <c r="AO139" t="s">
        <v>424</v>
      </c>
    </row>
    <row r="140" spans="1:41" x14ac:dyDescent="0.25">
      <c r="A140" t="s">
        <v>231</v>
      </c>
      <c r="B140">
        <v>2.2000000000000002</v>
      </c>
      <c r="C140" t="s">
        <v>232</v>
      </c>
      <c r="E140" t="s">
        <v>403</v>
      </c>
      <c r="F140">
        <v>29555</v>
      </c>
      <c r="G140" t="s">
        <v>404</v>
      </c>
      <c r="I140" t="s">
        <v>380</v>
      </c>
      <c r="J140">
        <v>173.81</v>
      </c>
      <c r="K140">
        <v>159.76</v>
      </c>
      <c r="L140">
        <v>5.7</v>
      </c>
      <c r="M140">
        <v>5.24</v>
      </c>
      <c r="O140" t="s">
        <v>425</v>
      </c>
      <c r="P140">
        <v>74.599999999999994</v>
      </c>
      <c r="Q140" t="s">
        <v>426</v>
      </c>
      <c r="S140" t="s">
        <v>409</v>
      </c>
      <c r="T140">
        <v>4.4000000000000004</v>
      </c>
      <c r="U140" t="s">
        <v>410</v>
      </c>
      <c r="W140" t="s">
        <v>374</v>
      </c>
      <c r="X140">
        <v>17.2</v>
      </c>
      <c r="Y140" t="s">
        <v>375</v>
      </c>
      <c r="AA140" t="s">
        <v>209</v>
      </c>
      <c r="AB140">
        <v>1.32</v>
      </c>
      <c r="AC140" t="s">
        <v>210</v>
      </c>
      <c r="AE140" t="s">
        <v>376</v>
      </c>
      <c r="AF140">
        <v>0.97</v>
      </c>
      <c r="AG140" t="s">
        <v>377</v>
      </c>
      <c r="AI140" t="s">
        <v>197</v>
      </c>
      <c r="AJ140">
        <v>3.4</v>
      </c>
      <c r="AK140" t="s">
        <v>198</v>
      </c>
      <c r="AM140" t="s">
        <v>314</v>
      </c>
      <c r="AN140">
        <v>52.9</v>
      </c>
      <c r="AO140" t="s">
        <v>315</v>
      </c>
    </row>
    <row r="141" spans="1:41" x14ac:dyDescent="0.25">
      <c r="A141" t="s">
        <v>334</v>
      </c>
      <c r="B141">
        <v>2.5</v>
      </c>
      <c r="C141" t="s">
        <v>335</v>
      </c>
      <c r="E141" t="s">
        <v>294</v>
      </c>
      <c r="F141">
        <v>30820</v>
      </c>
      <c r="G141" t="s">
        <v>295</v>
      </c>
      <c r="I141" t="s">
        <v>258</v>
      </c>
      <c r="J141">
        <v>166.75</v>
      </c>
      <c r="K141">
        <v>154.38999999999999</v>
      </c>
      <c r="L141">
        <v>5.47</v>
      </c>
      <c r="M141">
        <v>5.07</v>
      </c>
      <c r="O141" t="s">
        <v>413</v>
      </c>
      <c r="P141">
        <v>76.099999999999994</v>
      </c>
      <c r="Q141" t="s">
        <v>414</v>
      </c>
      <c r="S141" t="s">
        <v>425</v>
      </c>
      <c r="T141">
        <v>99.3</v>
      </c>
      <c r="U141" t="s">
        <v>426</v>
      </c>
      <c r="W141" t="s">
        <v>378</v>
      </c>
      <c r="X141">
        <v>21.2</v>
      </c>
      <c r="Y141" t="s">
        <v>379</v>
      </c>
      <c r="AA141" t="s">
        <v>184</v>
      </c>
      <c r="AB141">
        <v>9.1300000000000008</v>
      </c>
      <c r="AC141" t="s">
        <v>185</v>
      </c>
      <c r="AE141" t="s">
        <v>378</v>
      </c>
      <c r="AF141">
        <v>0.96</v>
      </c>
      <c r="AG141" t="s">
        <v>379</v>
      </c>
      <c r="AI141" t="s">
        <v>427</v>
      </c>
      <c r="AJ141">
        <v>11.8</v>
      </c>
      <c r="AK141" t="s">
        <v>428</v>
      </c>
      <c r="AM141" t="s">
        <v>417</v>
      </c>
      <c r="AN141">
        <v>53</v>
      </c>
      <c r="AO141" t="s">
        <v>418</v>
      </c>
    </row>
    <row r="142" spans="1:41" x14ac:dyDescent="0.25">
      <c r="A142" t="s">
        <v>398</v>
      </c>
      <c r="B142">
        <v>3.6</v>
      </c>
      <c r="C142" t="s">
        <v>399</v>
      </c>
      <c r="E142" t="s">
        <v>409</v>
      </c>
      <c r="F142">
        <v>2642</v>
      </c>
      <c r="G142" t="s">
        <v>410</v>
      </c>
      <c r="I142" t="s">
        <v>400</v>
      </c>
      <c r="J142">
        <v>165.23</v>
      </c>
      <c r="K142">
        <v>154.13999999999999</v>
      </c>
      <c r="L142">
        <v>5.42</v>
      </c>
      <c r="M142">
        <v>5.0599999999999996</v>
      </c>
      <c r="O142" t="s">
        <v>417</v>
      </c>
      <c r="P142">
        <v>72.400000000000006</v>
      </c>
      <c r="Q142" t="s">
        <v>418</v>
      </c>
      <c r="S142" t="s">
        <v>413</v>
      </c>
      <c r="T142">
        <v>124.1</v>
      </c>
      <c r="U142" t="s">
        <v>414</v>
      </c>
      <c r="W142" t="s">
        <v>24</v>
      </c>
      <c r="X142">
        <v>26.4</v>
      </c>
      <c r="Y142" t="s">
        <v>25</v>
      </c>
      <c r="AA142" t="s">
        <v>394</v>
      </c>
      <c r="AB142">
        <v>2.69</v>
      </c>
      <c r="AC142" t="s">
        <v>395</v>
      </c>
      <c r="AE142" t="s">
        <v>24</v>
      </c>
      <c r="AF142">
        <v>0.88</v>
      </c>
      <c r="AG142" t="s">
        <v>25</v>
      </c>
      <c r="AI142" t="s">
        <v>405</v>
      </c>
      <c r="AJ142">
        <v>10.9</v>
      </c>
      <c r="AK142" t="s">
        <v>406</v>
      </c>
      <c r="AM142" t="s">
        <v>429</v>
      </c>
      <c r="AN142">
        <v>52.5</v>
      </c>
      <c r="AO142" t="s">
        <v>430</v>
      </c>
    </row>
    <row r="143" spans="1:41" x14ac:dyDescent="0.25">
      <c r="A143" t="s">
        <v>380</v>
      </c>
      <c r="B143">
        <v>2.4</v>
      </c>
      <c r="C143" t="s">
        <v>381</v>
      </c>
      <c r="E143" t="s">
        <v>425</v>
      </c>
      <c r="F143">
        <v>31950</v>
      </c>
      <c r="G143" t="s">
        <v>426</v>
      </c>
      <c r="I143" t="s">
        <v>384</v>
      </c>
      <c r="J143">
        <v>180.69</v>
      </c>
      <c r="K143">
        <v>165.78</v>
      </c>
      <c r="L143">
        <v>5.93</v>
      </c>
      <c r="M143">
        <v>5.44</v>
      </c>
      <c r="O143" t="s">
        <v>421</v>
      </c>
      <c r="P143">
        <v>73.2</v>
      </c>
      <c r="Q143" t="s">
        <v>422</v>
      </c>
      <c r="S143" t="s">
        <v>417</v>
      </c>
      <c r="T143">
        <v>79.099999999999994</v>
      </c>
      <c r="U143" t="s">
        <v>418</v>
      </c>
      <c r="W143" t="s">
        <v>382</v>
      </c>
      <c r="X143">
        <v>24.1</v>
      </c>
      <c r="Y143" t="s">
        <v>383</v>
      </c>
      <c r="AA143" t="s">
        <v>231</v>
      </c>
      <c r="AB143">
        <v>0.72</v>
      </c>
      <c r="AC143" t="s">
        <v>232</v>
      </c>
      <c r="AE143" t="s">
        <v>382</v>
      </c>
      <c r="AF143">
        <v>0.96</v>
      </c>
      <c r="AG143" t="s">
        <v>383</v>
      </c>
      <c r="AI143" t="s">
        <v>396</v>
      </c>
      <c r="AJ143">
        <v>8.3000000000000007</v>
      </c>
      <c r="AK143" t="s">
        <v>397</v>
      </c>
      <c r="AM143" t="s">
        <v>332</v>
      </c>
      <c r="AN143">
        <v>52.1</v>
      </c>
      <c r="AO143" t="s">
        <v>333</v>
      </c>
    </row>
    <row r="144" spans="1:41" x14ac:dyDescent="0.25">
      <c r="A144" t="s">
        <v>258</v>
      </c>
      <c r="B144">
        <v>2.2999999999999998</v>
      </c>
      <c r="C144" t="s">
        <v>259</v>
      </c>
      <c r="E144" t="s">
        <v>413</v>
      </c>
      <c r="F144">
        <v>15159</v>
      </c>
      <c r="G144" t="s">
        <v>414</v>
      </c>
      <c r="I144" t="s">
        <v>354</v>
      </c>
      <c r="J144">
        <v>174.37</v>
      </c>
      <c r="K144">
        <v>161.22999999999999</v>
      </c>
      <c r="L144">
        <v>5.72</v>
      </c>
      <c r="M144">
        <v>5.29</v>
      </c>
      <c r="O144" t="s">
        <v>431</v>
      </c>
      <c r="P144">
        <v>70.2</v>
      </c>
      <c r="Q144" t="s">
        <v>432</v>
      </c>
      <c r="S144" t="s">
        <v>421</v>
      </c>
      <c r="T144">
        <v>82.6</v>
      </c>
      <c r="U144" t="s">
        <v>422</v>
      </c>
      <c r="W144" t="s">
        <v>105</v>
      </c>
      <c r="X144">
        <v>42.6</v>
      </c>
      <c r="Y144" t="s">
        <v>106</v>
      </c>
      <c r="AA144" t="s">
        <v>280</v>
      </c>
      <c r="AB144">
        <v>3.01</v>
      </c>
      <c r="AC144" t="s">
        <v>281</v>
      </c>
      <c r="AE144" t="s">
        <v>105</v>
      </c>
      <c r="AF144">
        <v>0.98</v>
      </c>
      <c r="AG144" t="s">
        <v>106</v>
      </c>
      <c r="AI144" t="s">
        <v>433</v>
      </c>
      <c r="AJ144">
        <v>16.100000000000001</v>
      </c>
      <c r="AK144" t="s">
        <v>434</v>
      </c>
      <c r="AM144" t="s">
        <v>390</v>
      </c>
      <c r="AN144">
        <v>52</v>
      </c>
      <c r="AO144" t="s">
        <v>391</v>
      </c>
    </row>
    <row r="145" spans="1:41" x14ac:dyDescent="0.25">
      <c r="A145" t="s">
        <v>400</v>
      </c>
      <c r="B145">
        <v>2.6</v>
      </c>
      <c r="C145" t="s">
        <v>401</v>
      </c>
      <c r="E145" t="s">
        <v>417</v>
      </c>
      <c r="F145">
        <v>12983</v>
      </c>
      <c r="G145" t="s">
        <v>418</v>
      </c>
      <c r="I145" t="s">
        <v>93</v>
      </c>
      <c r="J145">
        <v>179.48</v>
      </c>
      <c r="K145">
        <v>163.06</v>
      </c>
      <c r="L145">
        <v>5.89</v>
      </c>
      <c r="M145">
        <v>5.35</v>
      </c>
      <c r="O145" t="s">
        <v>197</v>
      </c>
      <c r="P145">
        <v>75</v>
      </c>
      <c r="Q145" t="s">
        <v>198</v>
      </c>
      <c r="S145" t="s">
        <v>431</v>
      </c>
      <c r="T145">
        <v>9.6</v>
      </c>
      <c r="U145" t="s">
        <v>432</v>
      </c>
      <c r="W145" t="s">
        <v>306</v>
      </c>
      <c r="X145">
        <v>32</v>
      </c>
      <c r="Y145" t="s">
        <v>307</v>
      </c>
      <c r="AA145" t="s">
        <v>334</v>
      </c>
      <c r="AB145">
        <v>1.64</v>
      </c>
      <c r="AC145" t="s">
        <v>335</v>
      </c>
      <c r="AE145" t="s">
        <v>306</v>
      </c>
      <c r="AF145">
        <v>1</v>
      </c>
      <c r="AG145" t="s">
        <v>307</v>
      </c>
      <c r="AI145" t="s">
        <v>30</v>
      </c>
      <c r="AJ145">
        <v>7.9</v>
      </c>
      <c r="AK145" t="s">
        <v>31</v>
      </c>
      <c r="AM145" t="s">
        <v>378</v>
      </c>
      <c r="AN145">
        <v>52</v>
      </c>
      <c r="AO145" t="s">
        <v>379</v>
      </c>
    </row>
    <row r="146" spans="1:41" x14ac:dyDescent="0.25">
      <c r="A146" t="s">
        <v>384</v>
      </c>
      <c r="B146">
        <v>1.5</v>
      </c>
      <c r="C146" t="s">
        <v>385</v>
      </c>
      <c r="E146" t="s">
        <v>421</v>
      </c>
      <c r="F146">
        <v>6493</v>
      </c>
      <c r="G146" t="s">
        <v>422</v>
      </c>
      <c r="I146" t="s">
        <v>64</v>
      </c>
      <c r="J146">
        <v>173.27</v>
      </c>
      <c r="K146">
        <v>160.72</v>
      </c>
      <c r="L146">
        <v>5.68</v>
      </c>
      <c r="M146">
        <v>5.27</v>
      </c>
      <c r="O146" t="s">
        <v>427</v>
      </c>
      <c r="P146">
        <v>67.7</v>
      </c>
      <c r="Q146" t="s">
        <v>428</v>
      </c>
      <c r="S146" t="s">
        <v>197</v>
      </c>
      <c r="T146">
        <v>44.6</v>
      </c>
      <c r="U146" t="s">
        <v>198</v>
      </c>
      <c r="W146" t="s">
        <v>180</v>
      </c>
      <c r="X146">
        <v>37.9</v>
      </c>
      <c r="Y146" t="s">
        <v>181</v>
      </c>
      <c r="AA146" t="s">
        <v>398</v>
      </c>
      <c r="AB146">
        <v>2.17</v>
      </c>
      <c r="AC146" t="s">
        <v>399</v>
      </c>
      <c r="AE146" t="s">
        <v>180</v>
      </c>
      <c r="AF146">
        <v>1</v>
      </c>
      <c r="AG146" t="s">
        <v>181</v>
      </c>
      <c r="AI146" t="s">
        <v>419</v>
      </c>
      <c r="AJ146">
        <v>10.1</v>
      </c>
      <c r="AK146" t="s">
        <v>420</v>
      </c>
      <c r="AM146" t="s">
        <v>260</v>
      </c>
      <c r="AN146">
        <v>51.8</v>
      </c>
      <c r="AO146" t="s">
        <v>261</v>
      </c>
    </row>
    <row r="147" spans="1:41" x14ac:dyDescent="0.25">
      <c r="A147" t="s">
        <v>354</v>
      </c>
      <c r="B147">
        <v>1.4</v>
      </c>
      <c r="C147" t="s">
        <v>355</v>
      </c>
      <c r="E147" t="s">
        <v>73</v>
      </c>
      <c r="F147">
        <v>62913</v>
      </c>
      <c r="G147" t="s">
        <v>74</v>
      </c>
      <c r="I147" t="s">
        <v>190</v>
      </c>
      <c r="J147">
        <v>171.23</v>
      </c>
      <c r="K147">
        <v>158.78</v>
      </c>
      <c r="L147">
        <v>5.62</v>
      </c>
      <c r="M147">
        <v>5.21</v>
      </c>
      <c r="O147" t="s">
        <v>405</v>
      </c>
      <c r="P147">
        <v>75.8</v>
      </c>
      <c r="Q147" t="s">
        <v>406</v>
      </c>
      <c r="S147" t="s">
        <v>427</v>
      </c>
      <c r="T147">
        <v>17.7</v>
      </c>
      <c r="U147" t="s">
        <v>428</v>
      </c>
      <c r="W147" t="s">
        <v>386</v>
      </c>
      <c r="X147">
        <v>25.7</v>
      </c>
      <c r="Y147" t="s">
        <v>387</v>
      </c>
      <c r="AA147" t="s">
        <v>380</v>
      </c>
      <c r="AB147">
        <v>1.72</v>
      </c>
      <c r="AC147" t="s">
        <v>381</v>
      </c>
      <c r="AE147" t="s">
        <v>386</v>
      </c>
      <c r="AF147">
        <v>0.95</v>
      </c>
      <c r="AG147" t="s">
        <v>387</v>
      </c>
      <c r="AI147" t="s">
        <v>415</v>
      </c>
      <c r="AJ147">
        <v>13.3</v>
      </c>
      <c r="AK147" t="s">
        <v>416</v>
      </c>
      <c r="AM147" t="s">
        <v>207</v>
      </c>
      <c r="AN147">
        <v>51.7</v>
      </c>
      <c r="AO147" t="s">
        <v>208</v>
      </c>
    </row>
    <row r="148" spans="1:41" x14ac:dyDescent="0.25">
      <c r="A148" t="s">
        <v>64</v>
      </c>
      <c r="B148">
        <v>1.9</v>
      </c>
      <c r="C148" t="s">
        <v>65</v>
      </c>
      <c r="E148" t="s">
        <v>197</v>
      </c>
      <c r="F148">
        <v>56912</v>
      </c>
      <c r="G148" t="s">
        <v>198</v>
      </c>
      <c r="I148" t="s">
        <v>403</v>
      </c>
      <c r="J148">
        <v>177.82</v>
      </c>
      <c r="K148">
        <v>164.73</v>
      </c>
      <c r="L148">
        <v>5.83</v>
      </c>
      <c r="M148">
        <v>5.4</v>
      </c>
      <c r="O148" t="s">
        <v>396</v>
      </c>
      <c r="P148">
        <v>73.3</v>
      </c>
      <c r="Q148" t="s">
        <v>397</v>
      </c>
      <c r="S148" t="s">
        <v>396</v>
      </c>
      <c r="T148">
        <v>51.1</v>
      </c>
      <c r="U148" t="s">
        <v>397</v>
      </c>
      <c r="W148" t="s">
        <v>390</v>
      </c>
      <c r="X148">
        <v>18.399999999999999</v>
      </c>
      <c r="Y148" t="s">
        <v>391</v>
      </c>
      <c r="AA148" t="s">
        <v>258</v>
      </c>
      <c r="AB148">
        <v>1.25</v>
      </c>
      <c r="AC148" t="s">
        <v>259</v>
      </c>
      <c r="AE148" t="s">
        <v>388</v>
      </c>
      <c r="AF148">
        <v>0.98</v>
      </c>
      <c r="AG148" t="s">
        <v>389</v>
      </c>
      <c r="AI148" t="s">
        <v>435</v>
      </c>
      <c r="AJ148">
        <v>5.9</v>
      </c>
      <c r="AK148" t="s">
        <v>436</v>
      </c>
      <c r="AM148" t="s">
        <v>437</v>
      </c>
      <c r="AN148">
        <v>51.4</v>
      </c>
      <c r="AO148" t="s">
        <v>438</v>
      </c>
    </row>
    <row r="149" spans="1:41" x14ac:dyDescent="0.25">
      <c r="A149" t="s">
        <v>190</v>
      </c>
      <c r="B149">
        <v>4.4000000000000004</v>
      </c>
      <c r="C149" t="s">
        <v>191</v>
      </c>
      <c r="E149" t="s">
        <v>427</v>
      </c>
      <c r="F149">
        <v>4079</v>
      </c>
      <c r="G149" t="s">
        <v>428</v>
      </c>
      <c r="I149" t="s">
        <v>294</v>
      </c>
      <c r="J149">
        <v>176.65</v>
      </c>
      <c r="K149">
        <v>164.52</v>
      </c>
      <c r="L149">
        <v>5.8</v>
      </c>
      <c r="M149">
        <v>5.4</v>
      </c>
      <c r="O149" t="s">
        <v>433</v>
      </c>
      <c r="P149">
        <v>54.3</v>
      </c>
      <c r="Q149" t="s">
        <v>434</v>
      </c>
      <c r="S149" t="s">
        <v>433</v>
      </c>
      <c r="T149">
        <v>6.1</v>
      </c>
      <c r="U149" t="s">
        <v>434</v>
      </c>
      <c r="W149" t="s">
        <v>388</v>
      </c>
      <c r="X149">
        <v>15.4</v>
      </c>
      <c r="Y149" t="s">
        <v>389</v>
      </c>
      <c r="AA149" t="s">
        <v>400</v>
      </c>
      <c r="AB149">
        <v>1.72</v>
      </c>
      <c r="AC149" t="s">
        <v>401</v>
      </c>
      <c r="AE149" t="s">
        <v>390</v>
      </c>
      <c r="AF149">
        <v>1.02</v>
      </c>
      <c r="AG149" t="s">
        <v>391</v>
      </c>
      <c r="AI149" t="s">
        <v>439</v>
      </c>
      <c r="AJ149">
        <v>8.3000000000000007</v>
      </c>
      <c r="AK149" t="s">
        <v>440</v>
      </c>
      <c r="AM149" t="s">
        <v>441</v>
      </c>
      <c r="AN149">
        <v>50.4</v>
      </c>
      <c r="AO149" t="s">
        <v>442</v>
      </c>
    </row>
    <row r="150" spans="1:41" x14ac:dyDescent="0.25">
      <c r="A150" t="s">
        <v>403</v>
      </c>
      <c r="B150">
        <v>1.8</v>
      </c>
      <c r="C150" t="s">
        <v>404</v>
      </c>
      <c r="E150" t="s">
        <v>405</v>
      </c>
      <c r="F150">
        <v>19767</v>
      </c>
      <c r="G150" t="s">
        <v>406</v>
      </c>
      <c r="I150" t="s">
        <v>409</v>
      </c>
      <c r="J150">
        <v>166.02</v>
      </c>
      <c r="K150">
        <v>156.72</v>
      </c>
      <c r="L150">
        <v>5.45</v>
      </c>
      <c r="M150">
        <v>5.14</v>
      </c>
      <c r="O150" t="s">
        <v>30</v>
      </c>
      <c r="P150">
        <v>83.8</v>
      </c>
      <c r="Q150" t="s">
        <v>31</v>
      </c>
      <c r="S150" t="s">
        <v>30</v>
      </c>
      <c r="T150">
        <v>71.099999999999994</v>
      </c>
      <c r="U150" t="s">
        <v>31</v>
      </c>
      <c r="W150" t="s">
        <v>113</v>
      </c>
      <c r="X150">
        <v>33.6</v>
      </c>
      <c r="Y150" t="s">
        <v>114</v>
      </c>
      <c r="AA150" t="s">
        <v>384</v>
      </c>
      <c r="AB150">
        <v>0.02</v>
      </c>
      <c r="AC150" t="s">
        <v>385</v>
      </c>
      <c r="AE150" t="s">
        <v>392</v>
      </c>
      <c r="AF150">
        <v>0.99</v>
      </c>
      <c r="AG150" t="s">
        <v>393</v>
      </c>
      <c r="AI150" t="s">
        <v>346</v>
      </c>
      <c r="AJ150">
        <v>12.8</v>
      </c>
      <c r="AK150" t="s">
        <v>347</v>
      </c>
      <c r="AM150" t="s">
        <v>99</v>
      </c>
      <c r="AN150">
        <v>49</v>
      </c>
      <c r="AO150" t="s">
        <v>100</v>
      </c>
    </row>
    <row r="151" spans="1:41" x14ac:dyDescent="0.25">
      <c r="A151" t="s">
        <v>294</v>
      </c>
      <c r="B151">
        <v>1.82</v>
      </c>
      <c r="C151" t="s">
        <v>295</v>
      </c>
      <c r="E151" t="s">
        <v>396</v>
      </c>
      <c r="F151">
        <v>33118</v>
      </c>
      <c r="G151" t="s">
        <v>397</v>
      </c>
      <c r="I151" t="s">
        <v>425</v>
      </c>
      <c r="J151">
        <v>173.71</v>
      </c>
      <c r="K151">
        <v>162.78</v>
      </c>
      <c r="L151">
        <v>5.7</v>
      </c>
      <c r="M151">
        <v>5.34</v>
      </c>
      <c r="O151" t="s">
        <v>419</v>
      </c>
      <c r="P151">
        <v>77.400000000000006</v>
      </c>
      <c r="Q151" t="s">
        <v>420</v>
      </c>
      <c r="S151" t="s">
        <v>419</v>
      </c>
      <c r="T151">
        <v>67.400000000000006</v>
      </c>
      <c r="U151" t="s">
        <v>420</v>
      </c>
      <c r="W151" t="s">
        <v>209</v>
      </c>
      <c r="X151">
        <v>39.200000000000003</v>
      </c>
      <c r="Y151" t="s">
        <v>210</v>
      </c>
      <c r="AA151" t="s">
        <v>354</v>
      </c>
      <c r="AB151">
        <v>-0.28999999999999998</v>
      </c>
      <c r="AC151" t="s">
        <v>355</v>
      </c>
      <c r="AE151" t="s">
        <v>113</v>
      </c>
      <c r="AF151">
        <v>1.1299999999999999</v>
      </c>
      <c r="AG151" t="s">
        <v>114</v>
      </c>
      <c r="AI151" t="s">
        <v>226</v>
      </c>
      <c r="AJ151">
        <v>20.2</v>
      </c>
      <c r="AK151" t="s">
        <v>227</v>
      </c>
      <c r="AM151" t="s">
        <v>87</v>
      </c>
      <c r="AN151">
        <v>48.4</v>
      </c>
      <c r="AO151" t="s">
        <v>88</v>
      </c>
    </row>
    <row r="152" spans="1:41" x14ac:dyDescent="0.25">
      <c r="A152" t="s">
        <v>294</v>
      </c>
      <c r="B152">
        <v>1.6</v>
      </c>
      <c r="C152" t="s">
        <v>295</v>
      </c>
      <c r="E152" t="s">
        <v>433</v>
      </c>
      <c r="F152">
        <v>1765</v>
      </c>
      <c r="G152" t="s">
        <v>434</v>
      </c>
      <c r="I152" t="s">
        <v>413</v>
      </c>
      <c r="J152">
        <v>176.43</v>
      </c>
      <c r="K152">
        <v>165.52</v>
      </c>
      <c r="L152">
        <v>5.79</v>
      </c>
      <c r="M152">
        <v>5.43</v>
      </c>
      <c r="O152" t="s">
        <v>415</v>
      </c>
      <c r="P152">
        <v>81.2</v>
      </c>
      <c r="Q152" t="s">
        <v>416</v>
      </c>
      <c r="S152" t="s">
        <v>415</v>
      </c>
      <c r="T152">
        <v>88</v>
      </c>
      <c r="U152" t="s">
        <v>416</v>
      </c>
      <c r="W152" t="s">
        <v>184</v>
      </c>
      <c r="X152">
        <v>25.6</v>
      </c>
      <c r="Y152" t="s">
        <v>185</v>
      </c>
      <c r="AA152" t="s">
        <v>93</v>
      </c>
      <c r="AB152">
        <v>-0.73</v>
      </c>
      <c r="AC152" t="s">
        <v>94</v>
      </c>
      <c r="AE152" t="s">
        <v>209</v>
      </c>
      <c r="AF152">
        <v>1.02</v>
      </c>
      <c r="AG152" t="s">
        <v>210</v>
      </c>
      <c r="AI152" t="s">
        <v>443</v>
      </c>
      <c r="AJ152">
        <v>6.1</v>
      </c>
      <c r="AK152" t="s">
        <v>444</v>
      </c>
      <c r="AM152" t="s">
        <v>427</v>
      </c>
      <c r="AN152">
        <v>48.1</v>
      </c>
      <c r="AO152" t="s">
        <v>428</v>
      </c>
    </row>
    <row r="153" spans="1:41" x14ac:dyDescent="0.25">
      <c r="A153" t="s">
        <v>409</v>
      </c>
      <c r="B153">
        <v>4</v>
      </c>
      <c r="C153" t="s">
        <v>410</v>
      </c>
      <c r="E153" t="s">
        <v>30</v>
      </c>
      <c r="F153">
        <v>105689</v>
      </c>
      <c r="G153" t="s">
        <v>31</v>
      </c>
      <c r="I153" t="s">
        <v>417</v>
      </c>
      <c r="J153">
        <v>177.49</v>
      </c>
      <c r="K153">
        <v>165.3</v>
      </c>
      <c r="L153">
        <v>5.82</v>
      </c>
      <c r="M153">
        <v>5.42</v>
      </c>
      <c r="O153" t="s">
        <v>435</v>
      </c>
      <c r="P153">
        <v>72.8</v>
      </c>
      <c r="Q153" t="s">
        <v>436</v>
      </c>
      <c r="S153" t="s">
        <v>435</v>
      </c>
      <c r="T153">
        <v>9.6999999999999993</v>
      </c>
      <c r="U153" t="s">
        <v>436</v>
      </c>
      <c r="W153" t="s">
        <v>394</v>
      </c>
      <c r="X153">
        <v>23.8</v>
      </c>
      <c r="Y153" t="s">
        <v>395</v>
      </c>
      <c r="AA153" t="s">
        <v>64</v>
      </c>
      <c r="AB153">
        <v>7.05</v>
      </c>
      <c r="AC153" t="s">
        <v>65</v>
      </c>
      <c r="AE153" t="s">
        <v>184</v>
      </c>
      <c r="AF153">
        <v>1.18</v>
      </c>
      <c r="AG153" t="s">
        <v>185</v>
      </c>
      <c r="AI153" t="s">
        <v>235</v>
      </c>
      <c r="AJ153">
        <v>6.1</v>
      </c>
      <c r="AK153" t="s">
        <v>236</v>
      </c>
      <c r="AM153" t="s">
        <v>400</v>
      </c>
      <c r="AN153">
        <v>47.4</v>
      </c>
      <c r="AO153" t="s">
        <v>401</v>
      </c>
    </row>
    <row r="154" spans="1:41" x14ac:dyDescent="0.25">
      <c r="A154" t="s">
        <v>445</v>
      </c>
      <c r="B154">
        <v>1.8</v>
      </c>
      <c r="C154" t="s">
        <v>446</v>
      </c>
      <c r="E154" t="s">
        <v>419</v>
      </c>
      <c r="F154">
        <v>38321</v>
      </c>
      <c r="G154" t="s">
        <v>420</v>
      </c>
      <c r="I154" t="s">
        <v>421</v>
      </c>
      <c r="J154">
        <v>174.42</v>
      </c>
      <c r="K154">
        <v>163.82</v>
      </c>
      <c r="L154">
        <v>5.72</v>
      </c>
      <c r="M154">
        <v>5.37</v>
      </c>
      <c r="O154" t="s">
        <v>439</v>
      </c>
      <c r="P154">
        <v>56.7</v>
      </c>
      <c r="Q154" t="s">
        <v>440</v>
      </c>
      <c r="S154" t="s">
        <v>439</v>
      </c>
      <c r="T154">
        <v>9.5</v>
      </c>
      <c r="U154" t="s">
        <v>440</v>
      </c>
      <c r="W154" t="s">
        <v>231</v>
      </c>
      <c r="X154">
        <v>33.4</v>
      </c>
      <c r="Y154" t="s">
        <v>232</v>
      </c>
      <c r="AA154" t="s">
        <v>190</v>
      </c>
      <c r="AB154">
        <v>2.61</v>
      </c>
      <c r="AC154" t="s">
        <v>191</v>
      </c>
      <c r="AE154" t="s">
        <v>394</v>
      </c>
      <c r="AF154">
        <v>1.04</v>
      </c>
      <c r="AG154" t="s">
        <v>395</v>
      </c>
      <c r="AI154" t="s">
        <v>447</v>
      </c>
      <c r="AJ154">
        <v>14.2</v>
      </c>
      <c r="AK154" t="s">
        <v>448</v>
      </c>
      <c r="AM154" t="s">
        <v>439</v>
      </c>
      <c r="AN154">
        <v>46.1</v>
      </c>
      <c r="AO154" t="s">
        <v>440</v>
      </c>
    </row>
    <row r="155" spans="1:41" x14ac:dyDescent="0.25">
      <c r="A155" t="s">
        <v>421</v>
      </c>
      <c r="B155">
        <v>3.9</v>
      </c>
      <c r="C155" t="s">
        <v>422</v>
      </c>
      <c r="E155" t="s">
        <v>415</v>
      </c>
      <c r="F155">
        <v>40344</v>
      </c>
      <c r="G155" t="s">
        <v>416</v>
      </c>
      <c r="I155" t="s">
        <v>431</v>
      </c>
      <c r="J155">
        <v>170.37</v>
      </c>
      <c r="K155">
        <v>159.81</v>
      </c>
      <c r="L155">
        <v>5.59</v>
      </c>
      <c r="M155">
        <v>5.24</v>
      </c>
      <c r="O155" t="s">
        <v>346</v>
      </c>
      <c r="P155">
        <v>63.9</v>
      </c>
      <c r="Q155" t="s">
        <v>347</v>
      </c>
      <c r="S155" t="s">
        <v>346</v>
      </c>
      <c r="T155">
        <v>39</v>
      </c>
      <c r="U155" t="s">
        <v>347</v>
      </c>
      <c r="W155" t="s">
        <v>334</v>
      </c>
      <c r="X155">
        <v>29.2</v>
      </c>
      <c r="Y155" t="s">
        <v>335</v>
      </c>
      <c r="AA155" t="s">
        <v>403</v>
      </c>
      <c r="AB155">
        <v>-0.27</v>
      </c>
      <c r="AC155" t="s">
        <v>404</v>
      </c>
      <c r="AE155" t="s">
        <v>231</v>
      </c>
      <c r="AF155">
        <v>1.07</v>
      </c>
      <c r="AG155" t="s">
        <v>232</v>
      </c>
      <c r="AI155" t="s">
        <v>449</v>
      </c>
      <c r="AJ155">
        <v>9.5</v>
      </c>
      <c r="AK155" t="s">
        <v>450</v>
      </c>
      <c r="AM155" t="s">
        <v>83</v>
      </c>
      <c r="AN155">
        <v>46</v>
      </c>
      <c r="AO155" t="s">
        <v>84</v>
      </c>
    </row>
    <row r="156" spans="1:41" x14ac:dyDescent="0.25">
      <c r="A156" t="s">
        <v>73</v>
      </c>
      <c r="B156">
        <v>1.3</v>
      </c>
      <c r="C156" t="s">
        <v>74</v>
      </c>
      <c r="E156" t="s">
        <v>435</v>
      </c>
      <c r="F156">
        <v>2363</v>
      </c>
      <c r="G156" t="s">
        <v>436</v>
      </c>
      <c r="I156" t="s">
        <v>197</v>
      </c>
      <c r="J156">
        <v>170.67</v>
      </c>
      <c r="K156">
        <v>158.84</v>
      </c>
      <c r="L156">
        <v>5.6</v>
      </c>
      <c r="M156">
        <v>5.21</v>
      </c>
      <c r="O156" t="s">
        <v>443</v>
      </c>
      <c r="P156">
        <v>57.6</v>
      </c>
      <c r="Q156" t="s">
        <v>444</v>
      </c>
      <c r="S156" t="s">
        <v>226</v>
      </c>
      <c r="T156">
        <v>48</v>
      </c>
      <c r="U156" t="s">
        <v>227</v>
      </c>
      <c r="W156" t="s">
        <v>398</v>
      </c>
      <c r="X156">
        <v>23.1</v>
      </c>
      <c r="Y156" t="s">
        <v>399</v>
      </c>
      <c r="AA156" t="s">
        <v>294</v>
      </c>
      <c r="AB156">
        <v>0.4</v>
      </c>
      <c r="AC156" t="s">
        <v>295</v>
      </c>
      <c r="AE156" t="s">
        <v>334</v>
      </c>
      <c r="AF156">
        <v>1.01</v>
      </c>
      <c r="AG156" t="s">
        <v>335</v>
      </c>
      <c r="AI156" t="s">
        <v>358</v>
      </c>
      <c r="AJ156">
        <v>23.2</v>
      </c>
      <c r="AK156" t="s">
        <v>359</v>
      </c>
      <c r="AM156" t="s">
        <v>402</v>
      </c>
      <c r="AN156">
        <v>46.2</v>
      </c>
      <c r="AO156" t="s">
        <v>451</v>
      </c>
    </row>
    <row r="157" spans="1:41" x14ac:dyDescent="0.25">
      <c r="A157" t="s">
        <v>431</v>
      </c>
      <c r="B157">
        <v>4.3</v>
      </c>
      <c r="C157" t="s">
        <v>432</v>
      </c>
      <c r="E157" t="s">
        <v>439</v>
      </c>
      <c r="F157">
        <v>314.5</v>
      </c>
      <c r="G157" t="s">
        <v>440</v>
      </c>
      <c r="I157" t="s">
        <v>427</v>
      </c>
      <c r="J157">
        <v>176.18</v>
      </c>
      <c r="K157">
        <v>163.92</v>
      </c>
      <c r="L157">
        <v>5.78</v>
      </c>
      <c r="M157">
        <v>5.38</v>
      </c>
      <c r="O157" t="s">
        <v>235</v>
      </c>
      <c r="P157">
        <v>83.4</v>
      </c>
      <c r="Q157" t="s">
        <v>236</v>
      </c>
      <c r="S157" t="s">
        <v>443</v>
      </c>
      <c r="T157">
        <v>13.1</v>
      </c>
      <c r="U157" t="s">
        <v>444</v>
      </c>
      <c r="W157" t="s">
        <v>380</v>
      </c>
      <c r="X157">
        <v>28.2</v>
      </c>
      <c r="Y157" t="s">
        <v>381</v>
      </c>
      <c r="AA157" t="s">
        <v>409</v>
      </c>
      <c r="AB157">
        <v>2.77</v>
      </c>
      <c r="AC157" t="s">
        <v>410</v>
      </c>
      <c r="AE157" t="s">
        <v>398</v>
      </c>
      <c r="AF157">
        <v>1.04</v>
      </c>
      <c r="AG157" t="s">
        <v>399</v>
      </c>
      <c r="AI157" t="s">
        <v>157</v>
      </c>
      <c r="AJ157">
        <v>13.8</v>
      </c>
      <c r="AK157" t="s">
        <v>158</v>
      </c>
      <c r="AM157" t="s">
        <v>176</v>
      </c>
      <c r="AN157">
        <v>45.6</v>
      </c>
      <c r="AO157" t="s">
        <v>177</v>
      </c>
    </row>
    <row r="158" spans="1:41" x14ac:dyDescent="0.25">
      <c r="A158" t="s">
        <v>197</v>
      </c>
      <c r="B158">
        <v>2.2999999999999998</v>
      </c>
      <c r="C158" t="s">
        <v>198</v>
      </c>
      <c r="E158" t="s">
        <v>346</v>
      </c>
      <c r="F158">
        <v>13965</v>
      </c>
      <c r="G158" t="s">
        <v>347</v>
      </c>
      <c r="I158" t="s">
        <v>405</v>
      </c>
      <c r="J158">
        <v>180.74</v>
      </c>
      <c r="K158">
        <v>168.29</v>
      </c>
      <c r="L158">
        <v>5.93</v>
      </c>
      <c r="M158">
        <v>5.52</v>
      </c>
      <c r="O158" t="s">
        <v>447</v>
      </c>
      <c r="P158">
        <v>76.8</v>
      </c>
      <c r="Q158" t="s">
        <v>448</v>
      </c>
      <c r="S158" t="s">
        <v>235</v>
      </c>
      <c r="T158">
        <v>118.6</v>
      </c>
      <c r="U158" t="s">
        <v>236</v>
      </c>
      <c r="W158" t="s">
        <v>258</v>
      </c>
      <c r="X158">
        <v>28</v>
      </c>
      <c r="Y158" t="s">
        <v>259</v>
      </c>
      <c r="AA158" t="s">
        <v>425</v>
      </c>
      <c r="AB158">
        <v>1.1499999999999999</v>
      </c>
      <c r="AC158" t="s">
        <v>426</v>
      </c>
      <c r="AE158" t="s">
        <v>380</v>
      </c>
      <c r="AF158">
        <v>1</v>
      </c>
      <c r="AG158" t="s">
        <v>381</v>
      </c>
      <c r="AI158" t="s">
        <v>298</v>
      </c>
      <c r="AJ158">
        <v>11.3</v>
      </c>
      <c r="AK158" t="s">
        <v>299</v>
      </c>
      <c r="AM158" t="s">
        <v>452</v>
      </c>
      <c r="AN158">
        <v>44.6</v>
      </c>
      <c r="AO158" t="s">
        <v>453</v>
      </c>
    </row>
    <row r="159" spans="1:41" x14ac:dyDescent="0.25">
      <c r="A159" t="s">
        <v>427</v>
      </c>
      <c r="B159">
        <v>4.5999999999999996</v>
      </c>
      <c r="C159" t="s">
        <v>428</v>
      </c>
      <c r="E159" t="s">
        <v>226</v>
      </c>
      <c r="F159">
        <v>46452</v>
      </c>
      <c r="G159" t="s">
        <v>227</v>
      </c>
      <c r="I159" t="s">
        <v>396</v>
      </c>
      <c r="J159">
        <v>175.9</v>
      </c>
      <c r="K159">
        <v>162.47</v>
      </c>
      <c r="L159">
        <v>5.77</v>
      </c>
      <c r="M159">
        <v>5.33</v>
      </c>
      <c r="O159" t="s">
        <v>449</v>
      </c>
      <c r="P159">
        <v>65.099999999999994</v>
      </c>
      <c r="Q159" t="s">
        <v>450</v>
      </c>
      <c r="S159" t="s">
        <v>447</v>
      </c>
      <c r="T159">
        <v>6.6</v>
      </c>
      <c r="U159" t="s">
        <v>448</v>
      </c>
      <c r="W159" t="s">
        <v>400</v>
      </c>
      <c r="X159">
        <v>23.5</v>
      </c>
      <c r="Y159" t="s">
        <v>401</v>
      </c>
      <c r="AA159" t="s">
        <v>413</v>
      </c>
      <c r="AB159">
        <v>0.89</v>
      </c>
      <c r="AC159" t="s">
        <v>414</v>
      </c>
      <c r="AE159" t="s">
        <v>258</v>
      </c>
      <c r="AF159">
        <v>0.96</v>
      </c>
      <c r="AG159" t="s">
        <v>259</v>
      </c>
      <c r="AI159" t="s">
        <v>407</v>
      </c>
      <c r="AJ159">
        <v>2.4</v>
      </c>
      <c r="AK159" t="s">
        <v>408</v>
      </c>
      <c r="AM159" t="s">
        <v>262</v>
      </c>
      <c r="AN159">
        <v>44.2</v>
      </c>
      <c r="AO159" t="s">
        <v>263</v>
      </c>
    </row>
    <row r="160" spans="1:41" x14ac:dyDescent="0.25">
      <c r="A160" t="s">
        <v>405</v>
      </c>
      <c r="B160">
        <v>1.5</v>
      </c>
      <c r="C160" t="s">
        <v>406</v>
      </c>
      <c r="E160" t="s">
        <v>443</v>
      </c>
      <c r="F160">
        <v>1715</v>
      </c>
      <c r="G160" t="s">
        <v>444</v>
      </c>
      <c r="I160" t="s">
        <v>433</v>
      </c>
      <c r="J160">
        <v>166.43</v>
      </c>
      <c r="K160">
        <v>157.34</v>
      </c>
      <c r="L160">
        <v>5.46</v>
      </c>
      <c r="M160">
        <v>5.16</v>
      </c>
      <c r="O160" t="s">
        <v>358</v>
      </c>
      <c r="P160">
        <v>71.599999999999994</v>
      </c>
      <c r="Q160" t="s">
        <v>359</v>
      </c>
      <c r="S160" t="s">
        <v>449</v>
      </c>
      <c r="T160">
        <v>21</v>
      </c>
      <c r="U160" t="s">
        <v>450</v>
      </c>
      <c r="W160" t="s">
        <v>384</v>
      </c>
      <c r="X160">
        <v>40.700000000000003</v>
      </c>
      <c r="Y160" t="s">
        <v>385</v>
      </c>
      <c r="AA160" t="s">
        <v>417</v>
      </c>
      <c r="AB160">
        <v>0.01</v>
      </c>
      <c r="AC160" t="s">
        <v>418</v>
      </c>
      <c r="AE160" t="s">
        <v>400</v>
      </c>
      <c r="AF160">
        <v>1.01</v>
      </c>
      <c r="AG160" t="s">
        <v>401</v>
      </c>
      <c r="AI160" t="s">
        <v>454</v>
      </c>
      <c r="AJ160">
        <v>3.3</v>
      </c>
      <c r="AK160" t="s">
        <v>455</v>
      </c>
      <c r="AM160" t="s">
        <v>350</v>
      </c>
      <c r="AN160">
        <v>43.9</v>
      </c>
      <c r="AO160" t="s">
        <v>351</v>
      </c>
    </row>
    <row r="161" spans="1:41" x14ac:dyDescent="0.25">
      <c r="A161" t="s">
        <v>396</v>
      </c>
      <c r="B161">
        <v>2.4</v>
      </c>
      <c r="C161" t="s">
        <v>397</v>
      </c>
      <c r="E161" t="s">
        <v>235</v>
      </c>
      <c r="F161">
        <v>43007</v>
      </c>
      <c r="G161" t="s">
        <v>236</v>
      </c>
      <c r="I161" t="s">
        <v>30</v>
      </c>
      <c r="J161">
        <v>173.5</v>
      </c>
      <c r="K161">
        <v>161.30000000000001</v>
      </c>
      <c r="L161">
        <v>5.69</v>
      </c>
      <c r="M161">
        <v>5.29</v>
      </c>
      <c r="O161" t="s">
        <v>157</v>
      </c>
      <c r="P161">
        <v>82.7</v>
      </c>
      <c r="Q161" t="s">
        <v>158</v>
      </c>
      <c r="S161" t="s">
        <v>358</v>
      </c>
      <c r="T161">
        <v>40.299999999999997</v>
      </c>
      <c r="U161" t="s">
        <v>359</v>
      </c>
      <c r="W161" t="s">
        <v>354</v>
      </c>
      <c r="X161">
        <v>42.2</v>
      </c>
      <c r="Y161" t="s">
        <v>355</v>
      </c>
      <c r="AA161" t="s">
        <v>421</v>
      </c>
      <c r="AB161">
        <v>0.78</v>
      </c>
      <c r="AC161" t="s">
        <v>422</v>
      </c>
      <c r="AE161" t="s">
        <v>384</v>
      </c>
      <c r="AF161">
        <v>0.94</v>
      </c>
      <c r="AG161" t="s">
        <v>385</v>
      </c>
      <c r="AI161" t="s">
        <v>456</v>
      </c>
      <c r="AJ161">
        <v>9.6</v>
      </c>
      <c r="AK161" t="s">
        <v>457</v>
      </c>
      <c r="AM161" t="s">
        <v>52</v>
      </c>
      <c r="AN161">
        <v>43.7</v>
      </c>
      <c r="AO161" t="s">
        <v>53</v>
      </c>
    </row>
    <row r="162" spans="1:41" x14ac:dyDescent="0.25">
      <c r="A162" t="s">
        <v>433</v>
      </c>
      <c r="B162">
        <v>4.3</v>
      </c>
      <c r="C162" t="s">
        <v>434</v>
      </c>
      <c r="E162" t="s">
        <v>447</v>
      </c>
      <c r="F162">
        <v>14509</v>
      </c>
      <c r="G162" t="s">
        <v>448</v>
      </c>
      <c r="I162" t="s">
        <v>419</v>
      </c>
      <c r="J162">
        <v>181.02</v>
      </c>
      <c r="K162">
        <v>167.12</v>
      </c>
      <c r="L162">
        <v>5.94</v>
      </c>
      <c r="M162">
        <v>5.48</v>
      </c>
      <c r="O162" t="s">
        <v>407</v>
      </c>
      <c r="P162">
        <v>71.8</v>
      </c>
      <c r="Q162" t="s">
        <v>408</v>
      </c>
      <c r="S162" t="s">
        <v>157</v>
      </c>
      <c r="T162">
        <v>76.099999999999994</v>
      </c>
      <c r="U162" t="s">
        <v>158</v>
      </c>
      <c r="W162" t="s">
        <v>93</v>
      </c>
      <c r="X162">
        <v>41.5</v>
      </c>
      <c r="Y162" t="s">
        <v>94</v>
      </c>
      <c r="AA162" t="s">
        <v>73</v>
      </c>
      <c r="AB162">
        <v>0.64</v>
      </c>
      <c r="AC162" t="s">
        <v>74</v>
      </c>
      <c r="AE162" t="s">
        <v>354</v>
      </c>
      <c r="AF162">
        <v>0.9</v>
      </c>
      <c r="AG162" t="s">
        <v>355</v>
      </c>
      <c r="AI162" t="s">
        <v>437</v>
      </c>
      <c r="AJ162">
        <v>12.9</v>
      </c>
      <c r="AK162" t="s">
        <v>438</v>
      </c>
      <c r="AM162" t="s">
        <v>433</v>
      </c>
      <c r="AN162">
        <v>42.9</v>
      </c>
      <c r="AO162" t="s">
        <v>434</v>
      </c>
    </row>
    <row r="163" spans="1:41" x14ac:dyDescent="0.25">
      <c r="A163" t="s">
        <v>30</v>
      </c>
      <c r="B163">
        <v>1.1000000000000001</v>
      </c>
      <c r="C163" t="s">
        <v>31</v>
      </c>
      <c r="E163" t="s">
        <v>449</v>
      </c>
      <c r="F163">
        <v>3986</v>
      </c>
      <c r="G163" t="s">
        <v>450</v>
      </c>
      <c r="I163" t="s">
        <v>415</v>
      </c>
      <c r="J163">
        <v>180.98</v>
      </c>
      <c r="K163">
        <v>167.2</v>
      </c>
      <c r="L163">
        <v>5.94</v>
      </c>
      <c r="M163">
        <v>5.49</v>
      </c>
      <c r="O163" t="s">
        <v>454</v>
      </c>
      <c r="P163">
        <v>70.900000000000006</v>
      </c>
      <c r="Q163" t="s">
        <v>455</v>
      </c>
      <c r="S163" t="s">
        <v>298</v>
      </c>
      <c r="T163">
        <v>72.900000000000006</v>
      </c>
      <c r="U163" t="s">
        <v>299</v>
      </c>
      <c r="W163" t="s">
        <v>64</v>
      </c>
      <c r="X163">
        <v>33.200000000000003</v>
      </c>
      <c r="Y163" t="s">
        <v>65</v>
      </c>
      <c r="AA163" t="s">
        <v>197</v>
      </c>
      <c r="AB163">
        <v>1.88</v>
      </c>
      <c r="AC163" t="s">
        <v>198</v>
      </c>
      <c r="AE163" t="s">
        <v>93</v>
      </c>
      <c r="AF163">
        <v>0.9</v>
      </c>
      <c r="AG163" t="s">
        <v>94</v>
      </c>
      <c r="AI163" t="s">
        <v>79</v>
      </c>
      <c r="AJ163">
        <v>1.6</v>
      </c>
      <c r="AK163" t="s">
        <v>80</v>
      </c>
      <c r="AM163" t="s">
        <v>203</v>
      </c>
      <c r="AN163">
        <v>42.8</v>
      </c>
      <c r="AO163" t="s">
        <v>204</v>
      </c>
    </row>
    <row r="164" spans="1:41" x14ac:dyDescent="0.25">
      <c r="A164" t="s">
        <v>60</v>
      </c>
      <c r="B164">
        <v>2</v>
      </c>
      <c r="C164" t="s">
        <v>61</v>
      </c>
      <c r="E164" t="s">
        <v>358</v>
      </c>
      <c r="F164">
        <v>16044</v>
      </c>
      <c r="G164" t="s">
        <v>359</v>
      </c>
      <c r="I164" t="s">
        <v>435</v>
      </c>
      <c r="J164">
        <v>163.07</v>
      </c>
      <c r="K164">
        <v>156.79</v>
      </c>
      <c r="L164">
        <v>5.35</v>
      </c>
      <c r="M164">
        <v>5.14</v>
      </c>
      <c r="O164" t="s">
        <v>456</v>
      </c>
      <c r="P164">
        <v>65</v>
      </c>
      <c r="Q164" t="s">
        <v>457</v>
      </c>
      <c r="S164" t="s">
        <v>407</v>
      </c>
      <c r="T164">
        <v>21.2</v>
      </c>
      <c r="U164" t="s">
        <v>408</v>
      </c>
      <c r="W164" t="s">
        <v>403</v>
      </c>
      <c r="X164">
        <v>41.1</v>
      </c>
      <c r="Y164" t="s">
        <v>404</v>
      </c>
      <c r="AA164" t="s">
        <v>427</v>
      </c>
      <c r="AB164">
        <v>2.92</v>
      </c>
      <c r="AC164" t="s">
        <v>428</v>
      </c>
      <c r="AE164" t="s">
        <v>64</v>
      </c>
      <c r="AF164">
        <v>3.39</v>
      </c>
      <c r="AG164" t="s">
        <v>65</v>
      </c>
      <c r="AI164" t="s">
        <v>276</v>
      </c>
      <c r="AJ164">
        <v>10</v>
      </c>
      <c r="AK164" t="s">
        <v>277</v>
      </c>
      <c r="AM164" t="s">
        <v>366</v>
      </c>
      <c r="AN164">
        <v>42.8</v>
      </c>
      <c r="AO164" t="s">
        <v>367</v>
      </c>
    </row>
    <row r="165" spans="1:41" x14ac:dyDescent="0.25">
      <c r="A165" t="s">
        <v>415</v>
      </c>
      <c r="B165">
        <v>1.6</v>
      </c>
      <c r="C165" t="s">
        <v>416</v>
      </c>
      <c r="E165" t="s">
        <v>157</v>
      </c>
      <c r="F165">
        <v>55989</v>
      </c>
      <c r="G165" t="s">
        <v>158</v>
      </c>
      <c r="I165" t="s">
        <v>439</v>
      </c>
      <c r="J165">
        <v>171.22</v>
      </c>
      <c r="K165">
        <v>159.86000000000001</v>
      </c>
      <c r="L165">
        <v>5.62</v>
      </c>
      <c r="M165">
        <v>5.24</v>
      </c>
      <c r="O165" t="s">
        <v>437</v>
      </c>
      <c r="P165">
        <v>76.900000000000006</v>
      </c>
      <c r="Q165" t="s">
        <v>438</v>
      </c>
      <c r="S165" t="s">
        <v>454</v>
      </c>
      <c r="T165">
        <v>8.6999999999999993</v>
      </c>
      <c r="U165" t="s">
        <v>455</v>
      </c>
      <c r="W165" t="s">
        <v>294</v>
      </c>
      <c r="X165">
        <v>39.6</v>
      </c>
      <c r="Y165" t="s">
        <v>295</v>
      </c>
      <c r="AA165" t="s">
        <v>405</v>
      </c>
      <c r="AB165">
        <v>-0.48</v>
      </c>
      <c r="AC165" t="s">
        <v>406</v>
      </c>
      <c r="AE165" t="s">
        <v>403</v>
      </c>
      <c r="AF165">
        <v>0.95</v>
      </c>
      <c r="AG165" t="s">
        <v>404</v>
      </c>
      <c r="AI165" t="s">
        <v>458</v>
      </c>
      <c r="AJ165">
        <v>16.600000000000001</v>
      </c>
      <c r="AK165" t="s">
        <v>459</v>
      </c>
      <c r="AM165" t="s">
        <v>243</v>
      </c>
      <c r="AN165">
        <v>42.4</v>
      </c>
      <c r="AO165" t="s">
        <v>244</v>
      </c>
    </row>
    <row r="166" spans="1:41" x14ac:dyDescent="0.25">
      <c r="A166" t="s">
        <v>435</v>
      </c>
      <c r="B166">
        <v>4.4000000000000004</v>
      </c>
      <c r="C166" t="s">
        <v>436</v>
      </c>
      <c r="E166" t="s">
        <v>298</v>
      </c>
      <c r="F166">
        <v>67558</v>
      </c>
      <c r="G166" t="s">
        <v>299</v>
      </c>
      <c r="I166" t="s">
        <v>346</v>
      </c>
      <c r="J166">
        <v>169.63</v>
      </c>
      <c r="K166">
        <v>158.58000000000001</v>
      </c>
      <c r="L166">
        <v>5.57</v>
      </c>
      <c r="M166">
        <v>5.2</v>
      </c>
      <c r="O166" t="s">
        <v>79</v>
      </c>
      <c r="P166">
        <v>73.8</v>
      </c>
      <c r="Q166" t="s">
        <v>80</v>
      </c>
      <c r="S166" t="s">
        <v>456</v>
      </c>
      <c r="T166">
        <v>10</v>
      </c>
      <c r="U166" t="s">
        <v>457</v>
      </c>
      <c r="W166" t="s">
        <v>409</v>
      </c>
      <c r="X166">
        <v>19</v>
      </c>
      <c r="Y166" t="s">
        <v>410</v>
      </c>
      <c r="AA166" t="s">
        <v>396</v>
      </c>
      <c r="AB166">
        <v>0.39</v>
      </c>
      <c r="AC166" t="s">
        <v>397</v>
      </c>
      <c r="AE166" t="s">
        <v>294</v>
      </c>
      <c r="AF166">
        <v>0.86</v>
      </c>
      <c r="AG166" t="s">
        <v>295</v>
      </c>
      <c r="AI166" t="s">
        <v>460</v>
      </c>
      <c r="AJ166">
        <v>4</v>
      </c>
      <c r="AK166" t="s">
        <v>461</v>
      </c>
      <c r="AM166" t="s">
        <v>458</v>
      </c>
      <c r="AN166">
        <v>42.8</v>
      </c>
      <c r="AO166" t="s">
        <v>459</v>
      </c>
    </row>
    <row r="167" spans="1:41" x14ac:dyDescent="0.25">
      <c r="A167" t="s">
        <v>439</v>
      </c>
      <c r="B167">
        <v>6.1</v>
      </c>
      <c r="C167" t="s">
        <v>440</v>
      </c>
      <c r="E167" t="s">
        <v>253</v>
      </c>
      <c r="F167">
        <v>57214</v>
      </c>
      <c r="G167" t="s">
        <v>254</v>
      </c>
      <c r="I167" t="s">
        <v>226</v>
      </c>
      <c r="J167">
        <v>175.52</v>
      </c>
      <c r="K167">
        <v>163.22999999999999</v>
      </c>
      <c r="L167">
        <v>5.76</v>
      </c>
      <c r="M167">
        <v>5.36</v>
      </c>
      <c r="O167" t="s">
        <v>276</v>
      </c>
      <c r="P167">
        <v>61.7</v>
      </c>
      <c r="Q167" t="s">
        <v>277</v>
      </c>
      <c r="S167" t="s">
        <v>437</v>
      </c>
      <c r="T167">
        <v>27.9</v>
      </c>
      <c r="U167" t="s">
        <v>438</v>
      </c>
      <c r="W167" t="s">
        <v>462</v>
      </c>
      <c r="X167">
        <v>44.1</v>
      </c>
      <c r="Y167" t="s">
        <v>463</v>
      </c>
      <c r="AA167" t="s">
        <v>433</v>
      </c>
      <c r="AB167">
        <v>1.91</v>
      </c>
      <c r="AC167" t="s">
        <v>434</v>
      </c>
      <c r="AE167" t="s">
        <v>409</v>
      </c>
      <c r="AF167">
        <v>0.96</v>
      </c>
      <c r="AG167" t="s">
        <v>410</v>
      </c>
      <c r="AI167" t="s">
        <v>423</v>
      </c>
      <c r="AJ167">
        <v>12.9</v>
      </c>
      <c r="AK167" t="s">
        <v>424</v>
      </c>
      <c r="AM167" t="s">
        <v>91</v>
      </c>
      <c r="AN167">
        <v>42.3</v>
      </c>
      <c r="AO167" t="s">
        <v>92</v>
      </c>
    </row>
    <row r="168" spans="1:41" x14ac:dyDescent="0.25">
      <c r="A168" t="s">
        <v>346</v>
      </c>
      <c r="B168">
        <v>2.4</v>
      </c>
      <c r="C168" t="s">
        <v>347</v>
      </c>
      <c r="E168" t="s">
        <v>454</v>
      </c>
      <c r="F168">
        <v>3751</v>
      </c>
      <c r="G168" t="s">
        <v>455</v>
      </c>
      <c r="I168" t="s">
        <v>235</v>
      </c>
      <c r="J168">
        <v>176.11</v>
      </c>
      <c r="K168">
        <v>162.03</v>
      </c>
      <c r="L168">
        <v>5.78</v>
      </c>
      <c r="M168">
        <v>5.32</v>
      </c>
      <c r="O168" t="s">
        <v>458</v>
      </c>
      <c r="P168">
        <v>60.8</v>
      </c>
      <c r="Q168" t="s">
        <v>459</v>
      </c>
      <c r="S168" t="s">
        <v>79</v>
      </c>
      <c r="T168">
        <v>123.6</v>
      </c>
      <c r="U168" t="s">
        <v>80</v>
      </c>
      <c r="W168" t="s">
        <v>425</v>
      </c>
      <c r="X168">
        <v>35</v>
      </c>
      <c r="Y168" t="s">
        <v>426</v>
      </c>
      <c r="AA168" t="s">
        <v>30</v>
      </c>
      <c r="AB168">
        <v>2.4500000000000002</v>
      </c>
      <c r="AC168" t="s">
        <v>31</v>
      </c>
      <c r="AE168" t="s">
        <v>462</v>
      </c>
      <c r="AF168">
        <v>1.1200000000000001</v>
      </c>
      <c r="AG168" t="s">
        <v>463</v>
      </c>
      <c r="AI168" t="s">
        <v>326</v>
      </c>
      <c r="AJ168">
        <v>3.2</v>
      </c>
      <c r="AK168" t="s">
        <v>327</v>
      </c>
      <c r="AM168" t="s">
        <v>139</v>
      </c>
      <c r="AN168">
        <v>42.2</v>
      </c>
      <c r="AO168" t="s">
        <v>140</v>
      </c>
    </row>
    <row r="169" spans="1:41" x14ac:dyDescent="0.25">
      <c r="A169" t="s">
        <v>226</v>
      </c>
      <c r="B169">
        <v>1.6</v>
      </c>
      <c r="C169" t="s">
        <v>227</v>
      </c>
      <c r="E169" t="s">
        <v>456</v>
      </c>
      <c r="F169">
        <v>3652</v>
      </c>
      <c r="G169" t="s">
        <v>457</v>
      </c>
      <c r="I169" t="s">
        <v>447</v>
      </c>
      <c r="J169">
        <v>168.07</v>
      </c>
      <c r="K169">
        <v>155.88</v>
      </c>
      <c r="L169">
        <v>5.51</v>
      </c>
      <c r="M169">
        <v>5.1100000000000003</v>
      </c>
      <c r="O169" t="s">
        <v>460</v>
      </c>
      <c r="P169">
        <v>70.8</v>
      </c>
      <c r="Q169" t="s">
        <v>461</v>
      </c>
      <c r="S169" t="s">
        <v>276</v>
      </c>
      <c r="T169">
        <v>5.2</v>
      </c>
      <c r="U169" t="s">
        <v>277</v>
      </c>
      <c r="W169" t="s">
        <v>413</v>
      </c>
      <c r="X169">
        <v>34.799999999999997</v>
      </c>
      <c r="Y169" t="s">
        <v>414</v>
      </c>
      <c r="AA169" t="s">
        <v>419</v>
      </c>
      <c r="AB169">
        <v>0.22</v>
      </c>
      <c r="AC169" t="s">
        <v>420</v>
      </c>
      <c r="AE169" t="s">
        <v>464</v>
      </c>
      <c r="AF169">
        <v>1.01</v>
      </c>
      <c r="AG169" t="s">
        <v>465</v>
      </c>
      <c r="AI169" t="s">
        <v>283</v>
      </c>
      <c r="AJ169">
        <v>7.2</v>
      </c>
      <c r="AK169" t="s">
        <v>284</v>
      </c>
      <c r="AM169" t="s">
        <v>214</v>
      </c>
      <c r="AN169">
        <v>41.3</v>
      </c>
      <c r="AO169" t="s">
        <v>215</v>
      </c>
    </row>
    <row r="170" spans="1:41" x14ac:dyDescent="0.25">
      <c r="A170" t="s">
        <v>443</v>
      </c>
      <c r="B170">
        <v>4.7</v>
      </c>
      <c r="C170" t="s">
        <v>444</v>
      </c>
      <c r="E170" t="s">
        <v>437</v>
      </c>
      <c r="F170">
        <v>21361</v>
      </c>
      <c r="G170" t="s">
        <v>438</v>
      </c>
      <c r="I170" t="s">
        <v>449</v>
      </c>
      <c r="J170">
        <v>172.07</v>
      </c>
      <c r="K170">
        <v>160.36000000000001</v>
      </c>
      <c r="L170">
        <v>5.65</v>
      </c>
      <c r="M170">
        <v>5.26</v>
      </c>
      <c r="O170" t="s">
        <v>423</v>
      </c>
      <c r="P170">
        <v>73.400000000000006</v>
      </c>
      <c r="Q170" t="s">
        <v>424</v>
      </c>
      <c r="S170" t="s">
        <v>458</v>
      </c>
      <c r="T170">
        <v>8.5</v>
      </c>
      <c r="U170" t="s">
        <v>459</v>
      </c>
      <c r="W170" t="s">
        <v>445</v>
      </c>
      <c r="X170">
        <v>32.5</v>
      </c>
      <c r="Y170" t="s">
        <v>446</v>
      </c>
      <c r="AA170" t="s">
        <v>415</v>
      </c>
      <c r="AB170">
        <v>0.26</v>
      </c>
      <c r="AC170" t="s">
        <v>416</v>
      </c>
      <c r="AE170" t="s">
        <v>425</v>
      </c>
      <c r="AF170">
        <v>1</v>
      </c>
      <c r="AG170" t="s">
        <v>426</v>
      </c>
      <c r="AI170" t="s">
        <v>429</v>
      </c>
      <c r="AJ170">
        <v>7.2</v>
      </c>
      <c r="AK170" t="s">
        <v>430</v>
      </c>
      <c r="AM170" t="s">
        <v>360</v>
      </c>
      <c r="AN170">
        <v>40.799999999999997</v>
      </c>
      <c r="AO170" t="s">
        <v>361</v>
      </c>
    </row>
    <row r="171" spans="1:41" x14ac:dyDescent="0.25">
      <c r="A171" t="s">
        <v>235</v>
      </c>
      <c r="B171">
        <v>1.3</v>
      </c>
      <c r="C171" t="s">
        <v>236</v>
      </c>
      <c r="E171" t="s">
        <v>79</v>
      </c>
      <c r="F171">
        <v>33432</v>
      </c>
      <c r="G171" t="s">
        <v>80</v>
      </c>
      <c r="I171" t="s">
        <v>358</v>
      </c>
      <c r="J171">
        <v>174.51</v>
      </c>
      <c r="K171">
        <v>162.26</v>
      </c>
      <c r="L171">
        <v>5.73</v>
      </c>
      <c r="M171">
        <v>5.32</v>
      </c>
      <c r="O171" t="s">
        <v>326</v>
      </c>
      <c r="P171">
        <v>76.5</v>
      </c>
      <c r="Q171" t="s">
        <v>327</v>
      </c>
      <c r="S171" t="s">
        <v>423</v>
      </c>
      <c r="T171">
        <v>57.8</v>
      </c>
      <c r="U171" t="s">
        <v>424</v>
      </c>
      <c r="W171" t="s">
        <v>129</v>
      </c>
      <c r="X171">
        <v>46.5</v>
      </c>
      <c r="Y171" t="s">
        <v>130</v>
      </c>
      <c r="AA171" t="s">
        <v>435</v>
      </c>
      <c r="AB171">
        <v>2.13</v>
      </c>
      <c r="AC171" t="s">
        <v>436</v>
      </c>
      <c r="AE171" t="s">
        <v>413</v>
      </c>
      <c r="AF171">
        <v>0.95</v>
      </c>
      <c r="AG171" t="s">
        <v>414</v>
      </c>
      <c r="AI171" t="s">
        <v>466</v>
      </c>
      <c r="AJ171">
        <v>20</v>
      </c>
      <c r="AK171" t="s">
        <v>467</v>
      </c>
      <c r="AM171" t="s">
        <v>348</v>
      </c>
      <c r="AN171">
        <v>40.700000000000003</v>
      </c>
      <c r="AO171" t="s">
        <v>349</v>
      </c>
    </row>
    <row r="172" spans="1:41" x14ac:dyDescent="0.25">
      <c r="A172" t="s">
        <v>447</v>
      </c>
      <c r="B172">
        <v>2.2000000000000002</v>
      </c>
      <c r="C172" t="s">
        <v>448</v>
      </c>
      <c r="E172" t="s">
        <v>276</v>
      </c>
      <c r="F172">
        <v>2892</v>
      </c>
      <c r="G172" t="s">
        <v>277</v>
      </c>
      <c r="I172" t="s">
        <v>157</v>
      </c>
      <c r="J172">
        <v>180.46</v>
      </c>
      <c r="K172">
        <v>166.67</v>
      </c>
      <c r="L172">
        <v>5.92</v>
      </c>
      <c r="M172">
        <v>5.47</v>
      </c>
      <c r="O172" t="s">
        <v>283</v>
      </c>
      <c r="P172">
        <v>78.3</v>
      </c>
      <c r="Q172" t="s">
        <v>284</v>
      </c>
      <c r="S172" t="s">
        <v>326</v>
      </c>
      <c r="T172">
        <v>25.5</v>
      </c>
      <c r="U172" t="s">
        <v>327</v>
      </c>
      <c r="W172" t="s">
        <v>417</v>
      </c>
      <c r="X172">
        <v>33.6</v>
      </c>
      <c r="Y172" t="s">
        <v>418</v>
      </c>
      <c r="AA172" t="s">
        <v>439</v>
      </c>
      <c r="AB172">
        <v>2.86</v>
      </c>
      <c r="AC172" t="s">
        <v>440</v>
      </c>
      <c r="AE172" t="s">
        <v>445</v>
      </c>
      <c r="AF172">
        <v>0.92</v>
      </c>
      <c r="AG172" t="s">
        <v>446</v>
      </c>
      <c r="AI172" t="s">
        <v>322</v>
      </c>
      <c r="AJ172">
        <v>18.5</v>
      </c>
      <c r="AK172" t="s">
        <v>323</v>
      </c>
      <c r="AM172" t="s">
        <v>464</v>
      </c>
      <c r="AN172">
        <v>40.1</v>
      </c>
      <c r="AO172" t="s">
        <v>465</v>
      </c>
    </row>
    <row r="173" spans="1:41" x14ac:dyDescent="0.25">
      <c r="A173" t="s">
        <v>449</v>
      </c>
      <c r="B173">
        <v>4.4000000000000004</v>
      </c>
      <c r="C173" t="s">
        <v>450</v>
      </c>
      <c r="E173" t="s">
        <v>458</v>
      </c>
      <c r="F173">
        <v>1913</v>
      </c>
      <c r="G173" t="s">
        <v>459</v>
      </c>
      <c r="I173" t="s">
        <v>298</v>
      </c>
      <c r="J173">
        <v>178.73</v>
      </c>
      <c r="K173">
        <v>164.33</v>
      </c>
      <c r="L173">
        <v>5.86</v>
      </c>
      <c r="M173">
        <v>5.39</v>
      </c>
      <c r="O173" t="s">
        <v>429</v>
      </c>
      <c r="P173">
        <v>68.099999999999994</v>
      </c>
      <c r="Q173" t="s">
        <v>430</v>
      </c>
      <c r="S173" t="s">
        <v>283</v>
      </c>
      <c r="T173">
        <v>19.3</v>
      </c>
      <c r="U173" t="s">
        <v>284</v>
      </c>
      <c r="W173" t="s">
        <v>421</v>
      </c>
      <c r="X173">
        <v>24.4</v>
      </c>
      <c r="Y173" t="s">
        <v>422</v>
      </c>
      <c r="AA173" t="s">
        <v>346</v>
      </c>
      <c r="AB173">
        <v>1.18</v>
      </c>
      <c r="AC173" t="s">
        <v>347</v>
      </c>
      <c r="AE173" t="s">
        <v>129</v>
      </c>
      <c r="AF173">
        <v>0.94</v>
      </c>
      <c r="AG173" t="s">
        <v>130</v>
      </c>
      <c r="AI173" t="s">
        <v>178</v>
      </c>
      <c r="AJ173">
        <v>2.7</v>
      </c>
      <c r="AK173" t="s">
        <v>179</v>
      </c>
      <c r="AM173" t="s">
        <v>340</v>
      </c>
      <c r="AN173">
        <v>38.5</v>
      </c>
      <c r="AO173" t="s">
        <v>341</v>
      </c>
    </row>
    <row r="174" spans="1:41" x14ac:dyDescent="0.25">
      <c r="A174" t="s">
        <v>358</v>
      </c>
      <c r="B174">
        <v>2.4</v>
      </c>
      <c r="C174" t="s">
        <v>359</v>
      </c>
      <c r="E174" t="s">
        <v>460</v>
      </c>
      <c r="F174">
        <v>6867</v>
      </c>
      <c r="G174" t="s">
        <v>461</v>
      </c>
      <c r="I174" t="s">
        <v>407</v>
      </c>
      <c r="J174">
        <v>171.64</v>
      </c>
      <c r="K174">
        <v>159.38</v>
      </c>
      <c r="L174">
        <v>5.63</v>
      </c>
      <c r="M174">
        <v>5.23</v>
      </c>
      <c r="O174" t="s">
        <v>466</v>
      </c>
      <c r="P174">
        <v>63</v>
      </c>
      <c r="Q174" t="s">
        <v>467</v>
      </c>
      <c r="S174" t="s">
        <v>429</v>
      </c>
      <c r="T174">
        <v>41.7</v>
      </c>
      <c r="U174" t="s">
        <v>430</v>
      </c>
      <c r="W174" t="s">
        <v>73</v>
      </c>
      <c r="X174">
        <v>44.4</v>
      </c>
      <c r="Y174" t="s">
        <v>74</v>
      </c>
      <c r="AA174" t="s">
        <v>226</v>
      </c>
      <c r="AB174">
        <v>0.45</v>
      </c>
      <c r="AC174" t="s">
        <v>227</v>
      </c>
      <c r="AE174" t="s">
        <v>417</v>
      </c>
      <c r="AF174">
        <v>1.04</v>
      </c>
      <c r="AG174" t="s">
        <v>418</v>
      </c>
      <c r="AI174" t="s">
        <v>201</v>
      </c>
      <c r="AJ174">
        <v>7.6</v>
      </c>
      <c r="AK174" t="s">
        <v>202</v>
      </c>
      <c r="AM174" t="s">
        <v>66</v>
      </c>
      <c r="AN174">
        <v>38.200000000000003</v>
      </c>
      <c r="AO174" t="s">
        <v>67</v>
      </c>
    </row>
    <row r="175" spans="1:41" x14ac:dyDescent="0.25">
      <c r="A175" t="s">
        <v>157</v>
      </c>
      <c r="B175">
        <v>1.8</v>
      </c>
      <c r="C175" t="s">
        <v>158</v>
      </c>
      <c r="E175" t="s">
        <v>423</v>
      </c>
      <c r="F175">
        <v>33713</v>
      </c>
      <c r="G175" t="s">
        <v>424</v>
      </c>
      <c r="I175" t="s">
        <v>253</v>
      </c>
      <c r="J175">
        <v>173.53</v>
      </c>
      <c r="K175">
        <v>160.69999999999999</v>
      </c>
      <c r="L175">
        <v>5.69</v>
      </c>
      <c r="M175">
        <v>5.27</v>
      </c>
      <c r="O175" t="s">
        <v>322</v>
      </c>
      <c r="P175">
        <v>72</v>
      </c>
      <c r="Q175" t="s">
        <v>323</v>
      </c>
      <c r="S175" t="s">
        <v>466</v>
      </c>
      <c r="T175">
        <v>11.7</v>
      </c>
      <c r="U175" t="s">
        <v>467</v>
      </c>
      <c r="W175" t="s">
        <v>431</v>
      </c>
      <c r="X175">
        <v>18.399999999999999</v>
      </c>
      <c r="Y175" t="s">
        <v>432</v>
      </c>
      <c r="AA175" t="s">
        <v>443</v>
      </c>
      <c r="AB175">
        <v>4.3</v>
      </c>
      <c r="AC175" t="s">
        <v>444</v>
      </c>
      <c r="AE175" t="s">
        <v>421</v>
      </c>
      <c r="AF175">
        <v>1.04</v>
      </c>
      <c r="AG175" t="s">
        <v>422</v>
      </c>
      <c r="AI175" t="s">
        <v>216</v>
      </c>
      <c r="AJ175">
        <v>13.7</v>
      </c>
      <c r="AK175" t="s">
        <v>217</v>
      </c>
      <c r="AM175" t="s">
        <v>468</v>
      </c>
      <c r="AN175">
        <v>37.299999999999997</v>
      </c>
      <c r="AO175" t="s">
        <v>469</v>
      </c>
    </row>
    <row r="176" spans="1:41" x14ac:dyDescent="0.25">
      <c r="A176" t="s">
        <v>298</v>
      </c>
      <c r="B176">
        <v>1.5</v>
      </c>
      <c r="C176" t="s">
        <v>299</v>
      </c>
      <c r="E176" t="s">
        <v>326</v>
      </c>
      <c r="F176">
        <v>13093</v>
      </c>
      <c r="G176" t="s">
        <v>327</v>
      </c>
      <c r="I176" t="s">
        <v>454</v>
      </c>
      <c r="J176">
        <v>168.43</v>
      </c>
      <c r="K176">
        <v>158.12</v>
      </c>
      <c r="L176">
        <v>5.53</v>
      </c>
      <c r="M176">
        <v>5.19</v>
      </c>
      <c r="O176" t="s">
        <v>178</v>
      </c>
      <c r="P176">
        <v>77.8</v>
      </c>
      <c r="Q176" t="s">
        <v>179</v>
      </c>
      <c r="S176" t="s">
        <v>322</v>
      </c>
      <c r="T176">
        <v>32.299999999999997</v>
      </c>
      <c r="U176" t="s">
        <v>323</v>
      </c>
      <c r="W176" t="s">
        <v>197</v>
      </c>
      <c r="X176">
        <v>27.5</v>
      </c>
      <c r="Y176" t="s">
        <v>198</v>
      </c>
      <c r="AA176" t="s">
        <v>235</v>
      </c>
      <c r="AB176">
        <v>0.09</v>
      </c>
      <c r="AC176" t="s">
        <v>236</v>
      </c>
      <c r="AE176" t="s">
        <v>73</v>
      </c>
      <c r="AF176">
        <v>0.94</v>
      </c>
      <c r="AG176" t="s">
        <v>74</v>
      </c>
      <c r="AI176" t="s">
        <v>77</v>
      </c>
      <c r="AJ176">
        <v>16.5</v>
      </c>
      <c r="AK176" t="s">
        <v>78</v>
      </c>
      <c r="AM176" t="s">
        <v>394</v>
      </c>
      <c r="AN176">
        <v>37.200000000000003</v>
      </c>
      <c r="AO176" t="s">
        <v>395</v>
      </c>
    </row>
    <row r="177" spans="1:41" x14ac:dyDescent="0.25">
      <c r="A177" t="s">
        <v>407</v>
      </c>
      <c r="B177">
        <v>2.8</v>
      </c>
      <c r="C177" t="s">
        <v>408</v>
      </c>
      <c r="E177" t="s">
        <v>283</v>
      </c>
      <c r="F177">
        <v>29327</v>
      </c>
      <c r="G177" t="s">
        <v>284</v>
      </c>
      <c r="I177" t="s">
        <v>456</v>
      </c>
      <c r="J177">
        <v>166.98</v>
      </c>
      <c r="K177">
        <v>156.88999999999999</v>
      </c>
      <c r="L177">
        <v>5.48</v>
      </c>
      <c r="M177">
        <v>5.15</v>
      </c>
      <c r="O177" t="s">
        <v>201</v>
      </c>
      <c r="P177">
        <v>81.2</v>
      </c>
      <c r="Q177" t="s">
        <v>202</v>
      </c>
      <c r="S177" t="s">
        <v>178</v>
      </c>
      <c r="T177">
        <v>74.400000000000006</v>
      </c>
      <c r="U177" t="s">
        <v>179</v>
      </c>
      <c r="W177" t="s">
        <v>427</v>
      </c>
      <c r="X177">
        <v>18.8</v>
      </c>
      <c r="Y177" t="s">
        <v>428</v>
      </c>
      <c r="AA177" t="s">
        <v>447</v>
      </c>
      <c r="AB177">
        <v>1.04</v>
      </c>
      <c r="AC177" t="s">
        <v>448</v>
      </c>
      <c r="AE177" t="s">
        <v>431</v>
      </c>
      <c r="AF177">
        <v>1</v>
      </c>
      <c r="AG177" t="s">
        <v>432</v>
      </c>
      <c r="AI177" t="s">
        <v>441</v>
      </c>
      <c r="AJ177">
        <v>7.4</v>
      </c>
      <c r="AK177" t="s">
        <v>442</v>
      </c>
      <c r="AM177" t="s">
        <v>374</v>
      </c>
      <c r="AN177">
        <v>37.1</v>
      </c>
      <c r="AO177" t="s">
        <v>375</v>
      </c>
    </row>
    <row r="178" spans="1:41" x14ac:dyDescent="0.25">
      <c r="A178" t="s">
        <v>454</v>
      </c>
      <c r="B178">
        <v>3.6</v>
      </c>
      <c r="C178" t="s">
        <v>455</v>
      </c>
      <c r="E178" t="s">
        <v>429</v>
      </c>
      <c r="F178">
        <v>21855</v>
      </c>
      <c r="G178" t="s">
        <v>430</v>
      </c>
      <c r="I178" t="s">
        <v>437</v>
      </c>
      <c r="J178">
        <v>171.61</v>
      </c>
      <c r="K178">
        <v>159.41999999999999</v>
      </c>
      <c r="L178">
        <v>5.63</v>
      </c>
      <c r="M178">
        <v>5.23</v>
      </c>
      <c r="O178" t="s">
        <v>216</v>
      </c>
      <c r="P178">
        <v>78.900000000000006</v>
      </c>
      <c r="Q178" t="s">
        <v>217</v>
      </c>
      <c r="S178" t="s">
        <v>201</v>
      </c>
      <c r="T178">
        <v>79.599999999999994</v>
      </c>
      <c r="U178" t="s">
        <v>202</v>
      </c>
      <c r="W178" t="s">
        <v>405</v>
      </c>
      <c r="X178">
        <v>42.6</v>
      </c>
      <c r="Y178" t="s">
        <v>406</v>
      </c>
      <c r="AA178" t="s">
        <v>449</v>
      </c>
      <c r="AB178">
        <v>2.08</v>
      </c>
      <c r="AC178" t="s">
        <v>450</v>
      </c>
      <c r="AE178" t="s">
        <v>197</v>
      </c>
      <c r="AF178">
        <v>1.3</v>
      </c>
      <c r="AG178" t="s">
        <v>198</v>
      </c>
      <c r="AI178" t="s">
        <v>470</v>
      </c>
      <c r="AJ178">
        <v>5.4</v>
      </c>
      <c r="AK178" t="s">
        <v>471</v>
      </c>
      <c r="AM178" t="s">
        <v>318</v>
      </c>
      <c r="AN178">
        <v>36.9</v>
      </c>
      <c r="AO178" t="s">
        <v>319</v>
      </c>
    </row>
    <row r="179" spans="1:41" x14ac:dyDescent="0.25">
      <c r="A179" t="s">
        <v>456</v>
      </c>
      <c r="B179">
        <v>4.9000000000000004</v>
      </c>
      <c r="C179" t="s">
        <v>457</v>
      </c>
      <c r="E179" t="s">
        <v>362</v>
      </c>
      <c r="F179">
        <v>4535</v>
      </c>
      <c r="G179" t="s">
        <v>363</v>
      </c>
      <c r="I179" t="s">
        <v>472</v>
      </c>
      <c r="J179">
        <v>160.13</v>
      </c>
      <c r="K179">
        <v>152.71</v>
      </c>
      <c r="L179">
        <v>5.25</v>
      </c>
      <c r="M179">
        <v>5.01</v>
      </c>
      <c r="O179" t="s">
        <v>77</v>
      </c>
      <c r="P179">
        <v>77.8</v>
      </c>
      <c r="Q179" t="s">
        <v>78</v>
      </c>
      <c r="S179" t="s">
        <v>216</v>
      </c>
      <c r="T179">
        <v>124.8</v>
      </c>
      <c r="U179" t="s">
        <v>217</v>
      </c>
      <c r="W179" t="s">
        <v>396</v>
      </c>
      <c r="X179">
        <v>35.4</v>
      </c>
      <c r="Y179" t="s">
        <v>397</v>
      </c>
      <c r="AA179" t="s">
        <v>358</v>
      </c>
      <c r="AB179">
        <v>0.9</v>
      </c>
      <c r="AC179" t="s">
        <v>359</v>
      </c>
      <c r="AE179" t="s">
        <v>427</v>
      </c>
      <c r="AF179">
        <v>0.94</v>
      </c>
      <c r="AG179" t="s">
        <v>428</v>
      </c>
      <c r="AI179" t="s">
        <v>149</v>
      </c>
      <c r="AJ179">
        <v>3.8</v>
      </c>
      <c r="AK179" t="s">
        <v>150</v>
      </c>
      <c r="AM179" t="s">
        <v>473</v>
      </c>
      <c r="AN179">
        <v>36.6</v>
      </c>
      <c r="AO179" t="s">
        <v>474</v>
      </c>
    </row>
    <row r="180" spans="1:41" x14ac:dyDescent="0.25">
      <c r="A180" t="s">
        <v>437</v>
      </c>
      <c r="B180">
        <v>1.5</v>
      </c>
      <c r="C180" t="s">
        <v>438</v>
      </c>
      <c r="E180" t="s">
        <v>466</v>
      </c>
      <c r="F180">
        <v>2753</v>
      </c>
      <c r="G180" t="s">
        <v>467</v>
      </c>
      <c r="I180" t="s">
        <v>458</v>
      </c>
      <c r="J180">
        <v>170.14</v>
      </c>
      <c r="K180">
        <v>159.13</v>
      </c>
      <c r="L180">
        <v>5.58</v>
      </c>
      <c r="M180">
        <v>5.22</v>
      </c>
      <c r="O180" t="s">
        <v>441</v>
      </c>
      <c r="P180">
        <v>71.5</v>
      </c>
      <c r="Q180" t="s">
        <v>442</v>
      </c>
      <c r="S180" t="s">
        <v>77</v>
      </c>
      <c r="T180">
        <v>98.6</v>
      </c>
      <c r="U180" t="s">
        <v>78</v>
      </c>
      <c r="W180" t="s">
        <v>433</v>
      </c>
      <c r="X180">
        <v>19</v>
      </c>
      <c r="Y180" t="s">
        <v>434</v>
      </c>
      <c r="AA180" t="s">
        <v>157</v>
      </c>
      <c r="AB180">
        <v>0.71</v>
      </c>
      <c r="AC180" t="s">
        <v>158</v>
      </c>
      <c r="AE180" t="s">
        <v>405</v>
      </c>
      <c r="AF180">
        <v>0.95</v>
      </c>
      <c r="AG180" t="s">
        <v>406</v>
      </c>
      <c r="AI180" t="s">
        <v>468</v>
      </c>
      <c r="AJ180">
        <v>7</v>
      </c>
      <c r="AK180" t="s">
        <v>469</v>
      </c>
      <c r="AM180" t="s">
        <v>256</v>
      </c>
      <c r="AN180">
        <v>36.5</v>
      </c>
      <c r="AO180" t="s">
        <v>257</v>
      </c>
    </row>
    <row r="181" spans="1:41" x14ac:dyDescent="0.25">
      <c r="A181" t="s">
        <v>79</v>
      </c>
      <c r="B181">
        <v>1.8</v>
      </c>
      <c r="C181" t="s">
        <v>80</v>
      </c>
      <c r="E181" t="s">
        <v>322</v>
      </c>
      <c r="F181">
        <v>10130</v>
      </c>
      <c r="G181" t="s">
        <v>323</v>
      </c>
      <c r="I181" t="s">
        <v>475</v>
      </c>
      <c r="J181">
        <v>176.06</v>
      </c>
      <c r="K181">
        <v>166.08</v>
      </c>
      <c r="L181">
        <v>5.78</v>
      </c>
      <c r="M181">
        <v>5.45</v>
      </c>
      <c r="O181" t="s">
        <v>470</v>
      </c>
      <c r="P181">
        <v>70.3</v>
      </c>
      <c r="Q181" t="s">
        <v>471</v>
      </c>
      <c r="S181" t="s">
        <v>441</v>
      </c>
      <c r="T181">
        <v>20.7</v>
      </c>
      <c r="U181" t="s">
        <v>442</v>
      </c>
      <c r="W181" t="s">
        <v>30</v>
      </c>
      <c r="X181">
        <v>34.6</v>
      </c>
      <c r="Y181" t="s">
        <v>31</v>
      </c>
      <c r="AA181" t="s">
        <v>298</v>
      </c>
      <c r="AB181">
        <v>1.07</v>
      </c>
      <c r="AC181" t="s">
        <v>299</v>
      </c>
      <c r="AE181" t="s">
        <v>396</v>
      </c>
      <c r="AF181">
        <v>1.07</v>
      </c>
      <c r="AG181" t="s">
        <v>397</v>
      </c>
      <c r="AI181" t="s">
        <v>473</v>
      </c>
      <c r="AJ181">
        <v>9.8000000000000007</v>
      </c>
      <c r="AK181" t="s">
        <v>474</v>
      </c>
      <c r="AM181" t="s">
        <v>262</v>
      </c>
      <c r="AN181">
        <v>36.5</v>
      </c>
      <c r="AO181" t="s">
        <v>263</v>
      </c>
    </row>
    <row r="182" spans="1:41" x14ac:dyDescent="0.25">
      <c r="A182" t="s">
        <v>276</v>
      </c>
      <c r="B182">
        <v>5.2</v>
      </c>
      <c r="C182" t="s">
        <v>277</v>
      </c>
      <c r="E182" t="s">
        <v>178</v>
      </c>
      <c r="F182">
        <v>70441</v>
      </c>
      <c r="G182" t="s">
        <v>179</v>
      </c>
      <c r="I182" t="s">
        <v>460</v>
      </c>
      <c r="J182">
        <v>175.11</v>
      </c>
      <c r="K182">
        <v>166.08</v>
      </c>
      <c r="L182">
        <v>5.75</v>
      </c>
      <c r="M182">
        <v>5.45</v>
      </c>
      <c r="O182" t="s">
        <v>149</v>
      </c>
      <c r="P182">
        <v>72.099999999999994</v>
      </c>
      <c r="Q182" t="s">
        <v>150</v>
      </c>
      <c r="S182" t="s">
        <v>470</v>
      </c>
      <c r="T182">
        <v>32.6</v>
      </c>
      <c r="U182" t="s">
        <v>471</v>
      </c>
      <c r="W182" t="s">
        <v>60</v>
      </c>
      <c r="X182">
        <v>41</v>
      </c>
      <c r="Y182" t="s">
        <v>61</v>
      </c>
      <c r="AA182" t="s">
        <v>407</v>
      </c>
      <c r="AB182">
        <v>1.97</v>
      </c>
      <c r="AC182" t="s">
        <v>408</v>
      </c>
      <c r="AE182" t="s">
        <v>433</v>
      </c>
      <c r="AF182">
        <v>0.95</v>
      </c>
      <c r="AG182" t="s">
        <v>434</v>
      </c>
      <c r="AI182" t="s">
        <v>452</v>
      </c>
      <c r="AJ182">
        <v>11.3</v>
      </c>
      <c r="AK182" t="s">
        <v>453</v>
      </c>
      <c r="AM182" t="s">
        <v>320</v>
      </c>
      <c r="AN182">
        <v>36.299999999999997</v>
      </c>
      <c r="AO182" t="s">
        <v>321</v>
      </c>
    </row>
    <row r="183" spans="1:41" x14ac:dyDescent="0.25">
      <c r="A183" t="s">
        <v>458</v>
      </c>
      <c r="B183">
        <v>4.3</v>
      </c>
      <c r="C183" t="s">
        <v>459</v>
      </c>
      <c r="E183" t="s">
        <v>201</v>
      </c>
      <c r="F183">
        <v>48169</v>
      </c>
      <c r="G183" t="s">
        <v>202</v>
      </c>
      <c r="I183" t="s">
        <v>423</v>
      </c>
      <c r="J183">
        <v>176.03</v>
      </c>
      <c r="K183">
        <v>163.38</v>
      </c>
      <c r="L183">
        <v>5.78</v>
      </c>
      <c r="M183">
        <v>5.36</v>
      </c>
      <c r="O183" t="s">
        <v>468</v>
      </c>
      <c r="P183">
        <v>75.3</v>
      </c>
      <c r="Q183" t="s">
        <v>469</v>
      </c>
      <c r="S183" t="s">
        <v>149</v>
      </c>
      <c r="T183">
        <v>56.6</v>
      </c>
      <c r="U183" t="s">
        <v>150</v>
      </c>
      <c r="W183" t="s">
        <v>419</v>
      </c>
      <c r="X183">
        <v>40.5</v>
      </c>
      <c r="Y183" t="s">
        <v>420</v>
      </c>
      <c r="AA183" t="s">
        <v>454</v>
      </c>
      <c r="AB183">
        <v>2.4500000000000002</v>
      </c>
      <c r="AC183" t="s">
        <v>455</v>
      </c>
      <c r="AE183" t="s">
        <v>30</v>
      </c>
      <c r="AF183">
        <v>0.96</v>
      </c>
      <c r="AG183" t="s">
        <v>31</v>
      </c>
      <c r="AI183" t="s">
        <v>476</v>
      </c>
      <c r="AJ183">
        <v>19.100000000000001</v>
      </c>
      <c r="AK183" t="s">
        <v>477</v>
      </c>
      <c r="AM183" t="s">
        <v>449</v>
      </c>
      <c r="AN183">
        <v>35.299999999999997</v>
      </c>
      <c r="AO183" t="s">
        <v>450</v>
      </c>
    </row>
    <row r="184" spans="1:41" x14ac:dyDescent="0.25">
      <c r="A184" t="s">
        <v>460</v>
      </c>
      <c r="B184">
        <v>3.6</v>
      </c>
      <c r="C184" t="s">
        <v>461</v>
      </c>
      <c r="E184" t="s">
        <v>216</v>
      </c>
      <c r="F184">
        <v>67426</v>
      </c>
      <c r="G184" t="s">
        <v>217</v>
      </c>
      <c r="I184" t="s">
        <v>326</v>
      </c>
      <c r="J184">
        <v>176.85</v>
      </c>
      <c r="K184">
        <v>161.69</v>
      </c>
      <c r="L184">
        <v>5.8</v>
      </c>
      <c r="M184">
        <v>5.3</v>
      </c>
      <c r="O184" t="s">
        <v>473</v>
      </c>
      <c r="P184">
        <v>66.099999999999994</v>
      </c>
      <c r="Q184" t="s">
        <v>474</v>
      </c>
      <c r="S184" t="s">
        <v>468</v>
      </c>
      <c r="T184">
        <v>28.6</v>
      </c>
      <c r="U184" t="s">
        <v>469</v>
      </c>
      <c r="W184" t="s">
        <v>415</v>
      </c>
      <c r="X184">
        <v>44.5</v>
      </c>
      <c r="Y184" t="s">
        <v>416</v>
      </c>
      <c r="AA184" t="s">
        <v>456</v>
      </c>
      <c r="AB184">
        <v>3.04</v>
      </c>
      <c r="AC184" t="s">
        <v>457</v>
      </c>
      <c r="AE184" t="s">
        <v>60</v>
      </c>
      <c r="AF184">
        <v>0.98</v>
      </c>
      <c r="AG184" t="s">
        <v>61</v>
      </c>
      <c r="AM184" t="s">
        <v>456</v>
      </c>
      <c r="AN184">
        <v>35.200000000000003</v>
      </c>
      <c r="AO184" t="s">
        <v>457</v>
      </c>
    </row>
    <row r="185" spans="1:41" x14ac:dyDescent="0.25">
      <c r="A185" t="s">
        <v>423</v>
      </c>
      <c r="B185">
        <v>1.7</v>
      </c>
      <c r="C185" t="s">
        <v>424</v>
      </c>
      <c r="E185" t="s">
        <v>77</v>
      </c>
      <c r="F185">
        <v>24516</v>
      </c>
      <c r="G185" t="s">
        <v>78</v>
      </c>
      <c r="I185" t="s">
        <v>283</v>
      </c>
      <c r="J185">
        <v>176.36</v>
      </c>
      <c r="K185">
        <v>161.80000000000001</v>
      </c>
      <c r="L185">
        <v>5.79</v>
      </c>
      <c r="M185">
        <v>5.31</v>
      </c>
      <c r="O185" t="s">
        <v>452</v>
      </c>
      <c r="P185">
        <v>63.5</v>
      </c>
      <c r="Q185" t="s">
        <v>453</v>
      </c>
      <c r="S185" t="s">
        <v>478</v>
      </c>
      <c r="T185">
        <v>6.6</v>
      </c>
      <c r="U185" t="s">
        <v>479</v>
      </c>
      <c r="W185" t="s">
        <v>435</v>
      </c>
      <c r="X185">
        <v>22.5</v>
      </c>
      <c r="Y185" t="s">
        <v>436</v>
      </c>
      <c r="AA185" t="s">
        <v>437</v>
      </c>
      <c r="AB185">
        <v>0.31</v>
      </c>
      <c r="AC185" t="s">
        <v>438</v>
      </c>
      <c r="AE185" t="s">
        <v>419</v>
      </c>
      <c r="AF185">
        <v>0.94</v>
      </c>
      <c r="AG185" t="s">
        <v>420</v>
      </c>
      <c r="AM185" t="s">
        <v>286</v>
      </c>
      <c r="AN185">
        <v>34.9</v>
      </c>
      <c r="AO185" t="s">
        <v>287</v>
      </c>
    </row>
    <row r="186" spans="1:41" x14ac:dyDescent="0.25">
      <c r="A186" t="s">
        <v>326</v>
      </c>
      <c r="B186">
        <v>2.2000000000000002</v>
      </c>
      <c r="C186" t="s">
        <v>327</v>
      </c>
      <c r="E186" t="s">
        <v>441</v>
      </c>
      <c r="F186">
        <v>9595</v>
      </c>
      <c r="G186" t="s">
        <v>442</v>
      </c>
      <c r="I186" t="s">
        <v>429</v>
      </c>
      <c r="J186">
        <v>174.37</v>
      </c>
      <c r="K186">
        <v>162.83000000000001</v>
      </c>
      <c r="L186">
        <v>5.72</v>
      </c>
      <c r="M186">
        <v>5.34</v>
      </c>
      <c r="O186" t="s">
        <v>476</v>
      </c>
      <c r="P186">
        <v>61.2</v>
      </c>
      <c r="Q186" t="s">
        <v>477</v>
      </c>
      <c r="S186" t="s">
        <v>473</v>
      </c>
      <c r="T186">
        <v>14.7</v>
      </c>
      <c r="U186" t="s">
        <v>474</v>
      </c>
      <c r="W186" t="s">
        <v>439</v>
      </c>
      <c r="X186">
        <v>18.100000000000001</v>
      </c>
      <c r="Y186" t="s">
        <v>440</v>
      </c>
      <c r="AA186" t="s">
        <v>79</v>
      </c>
      <c r="AB186">
        <v>1.52</v>
      </c>
      <c r="AC186" t="s">
        <v>80</v>
      </c>
      <c r="AE186" t="s">
        <v>415</v>
      </c>
      <c r="AF186">
        <v>1</v>
      </c>
      <c r="AG186" t="s">
        <v>416</v>
      </c>
      <c r="AM186" t="s">
        <v>476</v>
      </c>
      <c r="AN186">
        <v>32.200000000000003</v>
      </c>
      <c r="AO186" t="s">
        <v>477</v>
      </c>
    </row>
    <row r="187" spans="1:41" x14ac:dyDescent="0.25">
      <c r="A187" t="s">
        <v>283</v>
      </c>
      <c r="B187">
        <v>2.1</v>
      </c>
      <c r="C187" t="s">
        <v>284</v>
      </c>
      <c r="E187" t="s">
        <v>470</v>
      </c>
      <c r="F187">
        <v>3039</v>
      </c>
      <c r="G187" t="s">
        <v>471</v>
      </c>
      <c r="I187" t="s">
        <v>362</v>
      </c>
      <c r="J187">
        <v>171.3</v>
      </c>
      <c r="K187">
        <v>163.57</v>
      </c>
      <c r="L187">
        <v>5.62</v>
      </c>
      <c r="M187">
        <v>5.37</v>
      </c>
      <c r="S187" t="s">
        <v>452</v>
      </c>
      <c r="T187">
        <v>11.9</v>
      </c>
      <c r="U187" t="s">
        <v>453</v>
      </c>
      <c r="W187" t="s">
        <v>346</v>
      </c>
      <c r="X187">
        <v>27.1</v>
      </c>
      <c r="Y187" t="s">
        <v>347</v>
      </c>
      <c r="AA187" t="s">
        <v>276</v>
      </c>
      <c r="AB187">
        <v>3.19</v>
      </c>
      <c r="AC187" t="s">
        <v>277</v>
      </c>
      <c r="AE187" t="s">
        <v>435</v>
      </c>
      <c r="AF187">
        <v>1.04</v>
      </c>
      <c r="AG187" t="s">
        <v>436</v>
      </c>
      <c r="AM187" t="s">
        <v>194</v>
      </c>
      <c r="AN187">
        <v>31.3</v>
      </c>
      <c r="AO187" t="s">
        <v>195</v>
      </c>
    </row>
    <row r="188" spans="1:41" x14ac:dyDescent="0.25">
      <c r="A188" t="s">
        <v>429</v>
      </c>
      <c r="B188">
        <v>2.8</v>
      </c>
      <c r="C188" t="s">
        <v>430</v>
      </c>
      <c r="E188" t="s">
        <v>149</v>
      </c>
      <c r="F188">
        <v>16055</v>
      </c>
      <c r="G188" t="s">
        <v>150</v>
      </c>
      <c r="I188" t="s">
        <v>466</v>
      </c>
      <c r="J188">
        <v>168.74</v>
      </c>
      <c r="K188">
        <v>158.53</v>
      </c>
      <c r="L188">
        <v>5.54</v>
      </c>
      <c r="M188">
        <v>5.2</v>
      </c>
      <c r="S188" t="s">
        <v>476</v>
      </c>
      <c r="T188">
        <v>15.2</v>
      </c>
      <c r="U188" t="s">
        <v>477</v>
      </c>
      <c r="W188" t="s">
        <v>443</v>
      </c>
      <c r="X188">
        <v>17.3</v>
      </c>
      <c r="Y188" t="s">
        <v>444</v>
      </c>
      <c r="AA188" t="s">
        <v>458</v>
      </c>
      <c r="AB188">
        <v>2.6</v>
      </c>
      <c r="AC188" t="s">
        <v>459</v>
      </c>
      <c r="AE188" t="s">
        <v>439</v>
      </c>
      <c r="AF188">
        <v>1.02</v>
      </c>
      <c r="AG188" t="s">
        <v>440</v>
      </c>
      <c r="AM188" t="s">
        <v>70</v>
      </c>
      <c r="AN188">
        <v>31.2</v>
      </c>
      <c r="AO188" t="s">
        <v>71</v>
      </c>
    </row>
    <row r="189" spans="1:41" x14ac:dyDescent="0.25">
      <c r="A189" t="s">
        <v>466</v>
      </c>
      <c r="B189">
        <v>5</v>
      </c>
      <c r="C189" t="s">
        <v>467</v>
      </c>
      <c r="E189" t="s">
        <v>468</v>
      </c>
      <c r="F189">
        <v>8677</v>
      </c>
      <c r="G189" t="s">
        <v>469</v>
      </c>
      <c r="I189" t="s">
        <v>322</v>
      </c>
      <c r="J189">
        <v>180.98</v>
      </c>
      <c r="K189">
        <v>166.62</v>
      </c>
      <c r="L189">
        <v>5.94</v>
      </c>
      <c r="M189">
        <v>5.47</v>
      </c>
      <c r="W189" t="s">
        <v>235</v>
      </c>
      <c r="X189">
        <v>42.7</v>
      </c>
      <c r="Y189" t="s">
        <v>236</v>
      </c>
      <c r="AA189" t="s">
        <v>460</v>
      </c>
      <c r="AB189">
        <v>0.37</v>
      </c>
      <c r="AC189" t="s">
        <v>461</v>
      </c>
      <c r="AE189" t="s">
        <v>346</v>
      </c>
      <c r="AF189">
        <v>0.98</v>
      </c>
      <c r="AG189" t="s">
        <v>347</v>
      </c>
      <c r="AM189" t="s">
        <v>376</v>
      </c>
      <c r="AN189">
        <v>31.1</v>
      </c>
      <c r="AO189" t="s">
        <v>377</v>
      </c>
    </row>
    <row r="190" spans="1:41" x14ac:dyDescent="0.25">
      <c r="A190" t="s">
        <v>322</v>
      </c>
      <c r="B190">
        <v>1.3</v>
      </c>
      <c r="C190" t="s">
        <v>323</v>
      </c>
      <c r="E190" t="s">
        <v>473</v>
      </c>
      <c r="F190">
        <v>2312</v>
      </c>
      <c r="G190" t="s">
        <v>474</v>
      </c>
      <c r="I190" t="s">
        <v>178</v>
      </c>
      <c r="J190">
        <v>174.08</v>
      </c>
      <c r="K190">
        <v>160.53</v>
      </c>
      <c r="L190">
        <v>5.71</v>
      </c>
      <c r="M190">
        <v>5.27</v>
      </c>
      <c r="W190" t="s">
        <v>447</v>
      </c>
      <c r="X190">
        <v>32.799999999999997</v>
      </c>
      <c r="Y190" t="s">
        <v>448</v>
      </c>
      <c r="AA190" t="s">
        <v>423</v>
      </c>
      <c r="AB190">
        <v>0.33</v>
      </c>
      <c r="AC190" t="s">
        <v>424</v>
      </c>
      <c r="AE190" t="s">
        <v>443</v>
      </c>
      <c r="AF190">
        <v>1.06</v>
      </c>
      <c r="AG190" t="s">
        <v>444</v>
      </c>
      <c r="AM190" t="s">
        <v>304</v>
      </c>
      <c r="AN190">
        <v>31</v>
      </c>
      <c r="AO190" t="s">
        <v>305</v>
      </c>
    </row>
    <row r="191" spans="1:41" x14ac:dyDescent="0.25">
      <c r="A191" t="s">
        <v>178</v>
      </c>
      <c r="B191">
        <v>1.4</v>
      </c>
      <c r="C191" t="s">
        <v>179</v>
      </c>
      <c r="E191" t="s">
        <v>452</v>
      </c>
      <c r="F191">
        <v>4174</v>
      </c>
      <c r="G191" t="s">
        <v>453</v>
      </c>
      <c r="I191" t="s">
        <v>201</v>
      </c>
      <c r="J191">
        <v>178.21</v>
      </c>
      <c r="K191">
        <v>163.94</v>
      </c>
      <c r="L191">
        <v>5.85</v>
      </c>
      <c r="M191">
        <v>5.38</v>
      </c>
      <c r="W191" t="s">
        <v>449</v>
      </c>
      <c r="X191">
        <v>19.899999999999999</v>
      </c>
      <c r="Y191" t="s">
        <v>450</v>
      </c>
      <c r="AA191" t="s">
        <v>326</v>
      </c>
      <c r="AB191">
        <v>0.97</v>
      </c>
      <c r="AC191" t="s">
        <v>327</v>
      </c>
      <c r="AE191" t="s">
        <v>235</v>
      </c>
      <c r="AF191">
        <v>0.98</v>
      </c>
      <c r="AG191" t="s">
        <v>236</v>
      </c>
      <c r="AM191" t="s">
        <v>352</v>
      </c>
      <c r="AN191">
        <v>31</v>
      </c>
      <c r="AO191" t="s">
        <v>353</v>
      </c>
    </row>
    <row r="192" spans="1:41" x14ac:dyDescent="0.25">
      <c r="A192" t="s">
        <v>201</v>
      </c>
      <c r="B192">
        <v>1.7</v>
      </c>
      <c r="C192" t="s">
        <v>202</v>
      </c>
      <c r="E192" t="s">
        <v>476</v>
      </c>
      <c r="F192">
        <v>2778</v>
      </c>
      <c r="G192" t="s">
        <v>477</v>
      </c>
      <c r="I192" t="s">
        <v>216</v>
      </c>
      <c r="J192">
        <v>176.94</v>
      </c>
      <c r="K192">
        <v>163.31</v>
      </c>
      <c r="L192">
        <v>5.81</v>
      </c>
      <c r="M192">
        <v>5.36</v>
      </c>
      <c r="W192" t="s">
        <v>358</v>
      </c>
      <c r="X192">
        <v>29.8</v>
      </c>
      <c r="Y192" t="s">
        <v>359</v>
      </c>
      <c r="AA192" t="s">
        <v>283</v>
      </c>
      <c r="AB192">
        <v>1.28</v>
      </c>
      <c r="AC192" t="s">
        <v>284</v>
      </c>
      <c r="AE192" t="s">
        <v>447</v>
      </c>
      <c r="AF192">
        <v>0.95</v>
      </c>
      <c r="AG192" t="s">
        <v>448</v>
      </c>
      <c r="AM192" t="s">
        <v>425</v>
      </c>
      <c r="AN192">
        <v>30.8</v>
      </c>
      <c r="AO192" t="s">
        <v>426</v>
      </c>
    </row>
    <row r="193" spans="1:41" x14ac:dyDescent="0.25">
      <c r="A193" t="s">
        <v>216</v>
      </c>
      <c r="B193">
        <v>1.7</v>
      </c>
      <c r="C193" t="s">
        <v>217</v>
      </c>
      <c r="I193" t="s">
        <v>77</v>
      </c>
      <c r="J193">
        <v>174.32</v>
      </c>
      <c r="K193">
        <v>161.56</v>
      </c>
      <c r="L193">
        <v>5.72</v>
      </c>
      <c r="M193">
        <v>5.3</v>
      </c>
      <c r="W193" t="s">
        <v>157</v>
      </c>
      <c r="X193">
        <v>41.2</v>
      </c>
      <c r="Y193" t="s">
        <v>158</v>
      </c>
      <c r="AA193" t="s">
        <v>429</v>
      </c>
      <c r="AB193">
        <v>1.29</v>
      </c>
      <c r="AC193" t="s">
        <v>430</v>
      </c>
      <c r="AE193" t="s">
        <v>449</v>
      </c>
      <c r="AF193">
        <v>1.01</v>
      </c>
      <c r="AG193" t="s">
        <v>450</v>
      </c>
      <c r="AM193" t="s">
        <v>115</v>
      </c>
      <c r="AN193">
        <v>30.6</v>
      </c>
      <c r="AO193" t="s">
        <v>116</v>
      </c>
    </row>
    <row r="194" spans="1:41" x14ac:dyDescent="0.25">
      <c r="A194" t="s">
        <v>77</v>
      </c>
      <c r="B194">
        <v>2</v>
      </c>
      <c r="C194" t="s">
        <v>78</v>
      </c>
      <c r="I194" t="s">
        <v>441</v>
      </c>
      <c r="J194">
        <v>170.94</v>
      </c>
      <c r="K194">
        <v>160.29</v>
      </c>
      <c r="L194">
        <v>5.61</v>
      </c>
      <c r="M194">
        <v>5.26</v>
      </c>
      <c r="W194" t="s">
        <v>298</v>
      </c>
      <c r="X194">
        <v>42.4</v>
      </c>
      <c r="Y194" t="s">
        <v>299</v>
      </c>
      <c r="AA194" t="s">
        <v>97</v>
      </c>
      <c r="AB194">
        <v>2.19</v>
      </c>
      <c r="AC194" t="s">
        <v>98</v>
      </c>
      <c r="AE194" t="s">
        <v>358</v>
      </c>
      <c r="AF194">
        <v>1.01</v>
      </c>
      <c r="AG194" t="s">
        <v>359</v>
      </c>
      <c r="AM194" t="s">
        <v>159</v>
      </c>
      <c r="AN194">
        <v>29.4</v>
      </c>
      <c r="AO194" t="s">
        <v>160</v>
      </c>
    </row>
    <row r="195" spans="1:41" x14ac:dyDescent="0.25">
      <c r="A195" t="s">
        <v>441</v>
      </c>
      <c r="B195">
        <v>2.4</v>
      </c>
      <c r="C195" t="s">
        <v>442</v>
      </c>
      <c r="I195" t="s">
        <v>470</v>
      </c>
      <c r="J195">
        <v>168.29</v>
      </c>
      <c r="K195">
        <v>160.47999999999999</v>
      </c>
      <c r="L195">
        <v>5.52</v>
      </c>
      <c r="M195">
        <v>5.27</v>
      </c>
      <c r="W195" t="s">
        <v>407</v>
      </c>
      <c r="X195">
        <v>24.3</v>
      </c>
      <c r="Y195" t="s">
        <v>408</v>
      </c>
      <c r="AA195" t="s">
        <v>362</v>
      </c>
      <c r="AB195">
        <v>0.16</v>
      </c>
      <c r="AC195" t="s">
        <v>363</v>
      </c>
      <c r="AE195" t="s">
        <v>157</v>
      </c>
      <c r="AF195">
        <v>1</v>
      </c>
      <c r="AG195" t="s">
        <v>158</v>
      </c>
      <c r="AM195" t="s">
        <v>328</v>
      </c>
      <c r="AN195">
        <v>29</v>
      </c>
      <c r="AO195" t="s">
        <v>329</v>
      </c>
    </row>
    <row r="196" spans="1:41" x14ac:dyDescent="0.25">
      <c r="A196" t="s">
        <v>470</v>
      </c>
      <c r="B196">
        <v>3.8</v>
      </c>
      <c r="C196" t="s">
        <v>471</v>
      </c>
      <c r="I196" t="s">
        <v>149</v>
      </c>
      <c r="J196">
        <v>173.53</v>
      </c>
      <c r="K196">
        <v>160.04</v>
      </c>
      <c r="L196">
        <v>5.69</v>
      </c>
      <c r="M196">
        <v>5.25</v>
      </c>
      <c r="W196" t="s">
        <v>253</v>
      </c>
      <c r="X196">
        <v>40.700000000000003</v>
      </c>
      <c r="Y196" t="s">
        <v>254</v>
      </c>
      <c r="AA196" t="s">
        <v>466</v>
      </c>
      <c r="AB196">
        <v>3.35</v>
      </c>
      <c r="AC196" t="s">
        <v>467</v>
      </c>
      <c r="AE196" t="s">
        <v>298</v>
      </c>
      <c r="AF196">
        <v>0.98</v>
      </c>
      <c r="AG196" t="s">
        <v>299</v>
      </c>
      <c r="AM196" t="s">
        <v>310</v>
      </c>
      <c r="AN196">
        <v>28</v>
      </c>
      <c r="AO196" t="s">
        <v>311</v>
      </c>
    </row>
    <row r="197" spans="1:41" x14ac:dyDescent="0.25">
      <c r="A197" t="s">
        <v>149</v>
      </c>
      <c r="B197">
        <v>2.2999999999999998</v>
      </c>
      <c r="C197" t="s">
        <v>150</v>
      </c>
      <c r="I197" t="s">
        <v>468</v>
      </c>
      <c r="J197">
        <v>168.89</v>
      </c>
      <c r="K197">
        <v>158.43</v>
      </c>
      <c r="L197">
        <v>5.54</v>
      </c>
      <c r="M197">
        <v>5.2</v>
      </c>
      <c r="W197" t="s">
        <v>454</v>
      </c>
      <c r="X197">
        <v>24.5</v>
      </c>
      <c r="Y197" t="s">
        <v>455</v>
      </c>
      <c r="AA197" t="s">
        <v>322</v>
      </c>
      <c r="AB197">
        <v>-0.25</v>
      </c>
      <c r="AC197" t="s">
        <v>323</v>
      </c>
      <c r="AE197" t="s">
        <v>407</v>
      </c>
      <c r="AF197">
        <v>1</v>
      </c>
      <c r="AG197" t="s">
        <v>408</v>
      </c>
      <c r="AM197" t="s">
        <v>454</v>
      </c>
      <c r="AN197">
        <v>27.5</v>
      </c>
      <c r="AO197" t="s">
        <v>455</v>
      </c>
    </row>
    <row r="198" spans="1:41" x14ac:dyDescent="0.25">
      <c r="A198" t="s">
        <v>468</v>
      </c>
      <c r="B198">
        <v>2</v>
      </c>
      <c r="C198" t="s">
        <v>469</v>
      </c>
      <c r="I198" t="s">
        <v>473</v>
      </c>
      <c r="J198">
        <v>164.42</v>
      </c>
      <c r="K198">
        <v>154.76</v>
      </c>
      <c r="L198">
        <v>5.39</v>
      </c>
      <c r="M198">
        <v>5.08</v>
      </c>
      <c r="W198" t="s">
        <v>456</v>
      </c>
      <c r="X198">
        <v>17.7</v>
      </c>
      <c r="Y198" t="s">
        <v>457</v>
      </c>
      <c r="AA198" t="s">
        <v>178</v>
      </c>
      <c r="AB198">
        <v>3.1</v>
      </c>
      <c r="AC198" t="s">
        <v>179</v>
      </c>
      <c r="AE198" t="s">
        <v>253</v>
      </c>
      <c r="AF198">
        <v>0.97</v>
      </c>
      <c r="AG198" t="s">
        <v>254</v>
      </c>
      <c r="AM198" t="s">
        <v>268</v>
      </c>
      <c r="AN198">
        <v>26.8</v>
      </c>
      <c r="AO198" t="s">
        <v>269</v>
      </c>
    </row>
    <row r="199" spans="1:41" x14ac:dyDescent="0.25">
      <c r="A199" t="s">
        <v>478</v>
      </c>
      <c r="B199">
        <v>2.1</v>
      </c>
      <c r="C199" t="s">
        <v>479</v>
      </c>
      <c r="I199" t="s">
        <v>452</v>
      </c>
      <c r="J199">
        <v>167.62</v>
      </c>
      <c r="K199">
        <v>157.32</v>
      </c>
      <c r="L199">
        <v>5.5</v>
      </c>
      <c r="M199">
        <v>5.16</v>
      </c>
      <c r="W199" t="s">
        <v>437</v>
      </c>
      <c r="X199">
        <v>37.700000000000003</v>
      </c>
      <c r="Y199" t="s">
        <v>438</v>
      </c>
      <c r="AA199" t="s">
        <v>201</v>
      </c>
      <c r="AB199">
        <v>0.75</v>
      </c>
      <c r="AC199" t="s">
        <v>202</v>
      </c>
      <c r="AE199" t="s">
        <v>454</v>
      </c>
      <c r="AF199">
        <v>0.99</v>
      </c>
      <c r="AG199" t="s">
        <v>455</v>
      </c>
      <c r="AM199" t="s">
        <v>16</v>
      </c>
      <c r="AN199">
        <v>26</v>
      </c>
      <c r="AO199" t="s">
        <v>17</v>
      </c>
    </row>
    <row r="200" spans="1:41" x14ac:dyDescent="0.25">
      <c r="A200" t="s">
        <v>473</v>
      </c>
      <c r="B200">
        <v>3.8</v>
      </c>
      <c r="C200" t="s">
        <v>474</v>
      </c>
      <c r="I200" t="s">
        <v>476</v>
      </c>
      <c r="J200">
        <v>170.69</v>
      </c>
      <c r="K200">
        <v>159.85</v>
      </c>
      <c r="L200">
        <v>5.6</v>
      </c>
      <c r="M200">
        <v>5.24</v>
      </c>
      <c r="W200" t="s">
        <v>194</v>
      </c>
      <c r="X200">
        <v>18.899999999999999</v>
      </c>
      <c r="Y200" t="s">
        <v>195</v>
      </c>
      <c r="AA200" t="s">
        <v>216</v>
      </c>
      <c r="AB200">
        <v>0.74</v>
      </c>
      <c r="AC200" t="s">
        <v>217</v>
      </c>
      <c r="AE200" t="s">
        <v>456</v>
      </c>
      <c r="AF200">
        <v>1</v>
      </c>
      <c r="AG200" t="s">
        <v>457</v>
      </c>
      <c r="AM200" t="s">
        <v>470</v>
      </c>
      <c r="AN200">
        <v>25.5</v>
      </c>
      <c r="AO200" t="s">
        <v>471</v>
      </c>
    </row>
    <row r="201" spans="1:41" x14ac:dyDescent="0.25">
      <c r="A201" t="s">
        <v>452</v>
      </c>
      <c r="B201">
        <v>4.5999999999999996</v>
      </c>
      <c r="C201" t="s">
        <v>453</v>
      </c>
      <c r="W201" t="s">
        <v>458</v>
      </c>
      <c r="X201">
        <v>19.8</v>
      </c>
      <c r="Y201" t="s">
        <v>459</v>
      </c>
      <c r="AA201" t="s">
        <v>77</v>
      </c>
      <c r="AB201">
        <v>0.35</v>
      </c>
      <c r="AC201" t="s">
        <v>78</v>
      </c>
      <c r="AE201" t="s">
        <v>437</v>
      </c>
      <c r="AF201">
        <v>0.96</v>
      </c>
      <c r="AG201" t="s">
        <v>438</v>
      </c>
      <c r="AM201" t="s">
        <v>466</v>
      </c>
      <c r="AN201">
        <v>25</v>
      </c>
      <c r="AO201" t="s">
        <v>467</v>
      </c>
    </row>
    <row r="202" spans="1:41" x14ac:dyDescent="0.25">
      <c r="A202" t="s">
        <v>476</v>
      </c>
      <c r="B202">
        <v>3.6</v>
      </c>
      <c r="C202" t="s">
        <v>477</v>
      </c>
      <c r="W202" t="s">
        <v>460</v>
      </c>
      <c r="X202">
        <v>23</v>
      </c>
      <c r="Y202" t="s">
        <v>461</v>
      </c>
      <c r="AA202" t="s">
        <v>441</v>
      </c>
      <c r="AB202">
        <v>1.47</v>
      </c>
      <c r="AC202" t="s">
        <v>442</v>
      </c>
      <c r="AE202" t="s">
        <v>194</v>
      </c>
      <c r="AF202">
        <v>1</v>
      </c>
      <c r="AG202" t="s">
        <v>195</v>
      </c>
      <c r="AM202" t="s">
        <v>435</v>
      </c>
      <c r="AN202">
        <v>24.7</v>
      </c>
      <c r="AO202" t="s">
        <v>436</v>
      </c>
    </row>
    <row r="203" spans="1:41" x14ac:dyDescent="0.25">
      <c r="W203" t="s">
        <v>423</v>
      </c>
      <c r="X203">
        <v>36</v>
      </c>
      <c r="Y203" t="s">
        <v>424</v>
      </c>
      <c r="AA203" t="s">
        <v>470</v>
      </c>
      <c r="AB203">
        <v>2.2400000000000002</v>
      </c>
      <c r="AC203" t="s">
        <v>471</v>
      </c>
      <c r="AE203" t="s">
        <v>458</v>
      </c>
      <c r="AF203">
        <v>0.98</v>
      </c>
      <c r="AG203" t="s">
        <v>459</v>
      </c>
      <c r="AM203" t="s">
        <v>36</v>
      </c>
      <c r="AN203">
        <v>24.4</v>
      </c>
      <c r="AO203" t="s">
        <v>37</v>
      </c>
    </row>
    <row r="204" spans="1:41" x14ac:dyDescent="0.25">
      <c r="W204" t="s">
        <v>326</v>
      </c>
      <c r="X204">
        <v>31.6</v>
      </c>
      <c r="Y204" t="s">
        <v>327</v>
      </c>
      <c r="AA204" t="s">
        <v>149</v>
      </c>
      <c r="AB204">
        <v>1.53</v>
      </c>
      <c r="AC204" t="s">
        <v>150</v>
      </c>
      <c r="AE204" t="s">
        <v>460</v>
      </c>
      <c r="AF204">
        <v>1.01</v>
      </c>
      <c r="AG204" t="s">
        <v>461</v>
      </c>
      <c r="AM204" t="s">
        <v>222</v>
      </c>
      <c r="AN204">
        <v>24.2</v>
      </c>
      <c r="AO204" t="s">
        <v>223</v>
      </c>
    </row>
    <row r="205" spans="1:41" x14ac:dyDescent="0.25">
      <c r="W205" t="s">
        <v>283</v>
      </c>
      <c r="X205">
        <v>30.9</v>
      </c>
      <c r="Y205" t="s">
        <v>284</v>
      </c>
      <c r="AA205" t="s">
        <v>468</v>
      </c>
      <c r="AB205">
        <v>1.06</v>
      </c>
      <c r="AC205" t="s">
        <v>469</v>
      </c>
      <c r="AE205" t="s">
        <v>423</v>
      </c>
      <c r="AF205">
        <v>1.03</v>
      </c>
      <c r="AG205" t="s">
        <v>424</v>
      </c>
      <c r="AM205" t="s">
        <v>123</v>
      </c>
      <c r="AN205">
        <v>24.2</v>
      </c>
      <c r="AO205" t="s">
        <v>124</v>
      </c>
    </row>
    <row r="206" spans="1:41" x14ac:dyDescent="0.25">
      <c r="W206" t="s">
        <v>429</v>
      </c>
      <c r="X206">
        <v>27.9</v>
      </c>
      <c r="Y206" t="s">
        <v>430</v>
      </c>
      <c r="AA206" t="s">
        <v>473</v>
      </c>
      <c r="AB206">
        <v>2.33</v>
      </c>
      <c r="AC206" t="s">
        <v>474</v>
      </c>
      <c r="AE206" t="s">
        <v>326</v>
      </c>
      <c r="AF206">
        <v>0.99</v>
      </c>
      <c r="AG206" t="s">
        <v>327</v>
      </c>
      <c r="AM206" t="s">
        <v>143</v>
      </c>
      <c r="AN206">
        <v>23.5</v>
      </c>
      <c r="AO206" t="s">
        <v>144</v>
      </c>
    </row>
    <row r="207" spans="1:41" x14ac:dyDescent="0.25">
      <c r="W207" t="s">
        <v>97</v>
      </c>
      <c r="X207">
        <v>33.299999999999997</v>
      </c>
      <c r="Y207" t="s">
        <v>98</v>
      </c>
      <c r="AA207" t="s">
        <v>452</v>
      </c>
      <c r="AB207">
        <v>3.19</v>
      </c>
      <c r="AC207" t="s">
        <v>453</v>
      </c>
      <c r="AE207" t="s">
        <v>283</v>
      </c>
      <c r="AF207">
        <v>1.01</v>
      </c>
      <c r="AG207" t="s">
        <v>284</v>
      </c>
      <c r="AM207" t="s">
        <v>460</v>
      </c>
      <c r="AN207">
        <v>23.1</v>
      </c>
      <c r="AO207" t="s">
        <v>461</v>
      </c>
    </row>
    <row r="208" spans="1:41" x14ac:dyDescent="0.25">
      <c r="W208" t="s">
        <v>362</v>
      </c>
      <c r="X208">
        <v>25.7</v>
      </c>
      <c r="Y208" t="s">
        <v>363</v>
      </c>
      <c r="AA208" t="s">
        <v>476</v>
      </c>
      <c r="AB208">
        <v>2.7</v>
      </c>
      <c r="AC208" t="s">
        <v>477</v>
      </c>
      <c r="AE208" t="s">
        <v>429</v>
      </c>
      <c r="AF208">
        <v>0.98</v>
      </c>
      <c r="AG208" t="s">
        <v>430</v>
      </c>
      <c r="AM208" t="s">
        <v>220</v>
      </c>
      <c r="AN208">
        <v>21.7</v>
      </c>
      <c r="AO208" t="s">
        <v>221</v>
      </c>
    </row>
    <row r="209" spans="23:41" x14ac:dyDescent="0.25">
      <c r="W209" t="s">
        <v>466</v>
      </c>
      <c r="X209">
        <v>15.8</v>
      </c>
      <c r="Y209" t="s">
        <v>467</v>
      </c>
      <c r="AE209" t="s">
        <v>97</v>
      </c>
      <c r="AF209">
        <v>1.01</v>
      </c>
      <c r="AG209" t="s">
        <v>98</v>
      </c>
      <c r="AM209" t="s">
        <v>382</v>
      </c>
      <c r="AN209">
        <v>20.6</v>
      </c>
      <c r="AO209" t="s">
        <v>383</v>
      </c>
    </row>
    <row r="210" spans="23:41" x14ac:dyDescent="0.25">
      <c r="W210" t="s">
        <v>322</v>
      </c>
      <c r="X210">
        <v>40.6</v>
      </c>
      <c r="Y210" t="s">
        <v>323</v>
      </c>
      <c r="AE210" t="s">
        <v>362</v>
      </c>
      <c r="AF210">
        <v>0.98</v>
      </c>
      <c r="AG210" t="s">
        <v>363</v>
      </c>
      <c r="AM210" t="s">
        <v>443</v>
      </c>
      <c r="AN210">
        <v>20.2</v>
      </c>
      <c r="AO210" t="s">
        <v>444</v>
      </c>
    </row>
    <row r="211" spans="23:41" x14ac:dyDescent="0.25">
      <c r="W211" t="s">
        <v>178</v>
      </c>
      <c r="X211">
        <v>30.3</v>
      </c>
      <c r="Y211" t="s">
        <v>179</v>
      </c>
      <c r="AE211" t="s">
        <v>466</v>
      </c>
      <c r="AF211">
        <v>0.94</v>
      </c>
      <c r="AG211" t="s">
        <v>467</v>
      </c>
      <c r="AM211" t="s">
        <v>413</v>
      </c>
      <c r="AN211">
        <v>18.8</v>
      </c>
      <c r="AO211" t="s">
        <v>414</v>
      </c>
    </row>
    <row r="212" spans="23:41" x14ac:dyDescent="0.25">
      <c r="W212" t="s">
        <v>201</v>
      </c>
      <c r="X212">
        <v>40.5</v>
      </c>
      <c r="Y212" t="s">
        <v>202</v>
      </c>
      <c r="AE212" t="s">
        <v>322</v>
      </c>
      <c r="AF212">
        <v>0.86</v>
      </c>
      <c r="AG212" t="s">
        <v>323</v>
      </c>
      <c r="AM212" t="s">
        <v>447</v>
      </c>
      <c r="AN212">
        <v>18.7</v>
      </c>
      <c r="AO212" t="s">
        <v>448</v>
      </c>
    </row>
    <row r="213" spans="23:41" x14ac:dyDescent="0.25">
      <c r="W213" t="s">
        <v>216</v>
      </c>
      <c r="X213">
        <v>38.1</v>
      </c>
      <c r="Y213" t="s">
        <v>217</v>
      </c>
      <c r="AE213" t="s">
        <v>178</v>
      </c>
      <c r="AF213">
        <v>2.56</v>
      </c>
      <c r="AG213" t="s">
        <v>179</v>
      </c>
      <c r="AM213" t="s">
        <v>409</v>
      </c>
      <c r="AN213">
        <v>17.399999999999999</v>
      </c>
      <c r="AO213" t="s">
        <v>410</v>
      </c>
    </row>
    <row r="214" spans="23:41" x14ac:dyDescent="0.25">
      <c r="W214" t="s">
        <v>77</v>
      </c>
      <c r="X214">
        <v>35</v>
      </c>
      <c r="Y214" t="s">
        <v>78</v>
      </c>
      <c r="AE214" t="s">
        <v>201</v>
      </c>
      <c r="AF214">
        <v>0.99</v>
      </c>
      <c r="AG214" t="s">
        <v>202</v>
      </c>
      <c r="AM214" t="s">
        <v>344</v>
      </c>
      <c r="AN214">
        <v>17.399999999999999</v>
      </c>
      <c r="AO214" t="s">
        <v>345</v>
      </c>
    </row>
    <row r="215" spans="23:41" x14ac:dyDescent="0.25">
      <c r="W215" t="s">
        <v>441</v>
      </c>
      <c r="X215">
        <v>28.6</v>
      </c>
      <c r="Y215" t="s">
        <v>442</v>
      </c>
      <c r="AE215" t="s">
        <v>216</v>
      </c>
      <c r="AF215">
        <v>0.97</v>
      </c>
      <c r="AG215" t="s">
        <v>217</v>
      </c>
      <c r="AM215" t="s">
        <v>388</v>
      </c>
      <c r="AN215">
        <v>16.600000000000001</v>
      </c>
      <c r="AO215" t="s">
        <v>389</v>
      </c>
    </row>
    <row r="216" spans="23:41" x14ac:dyDescent="0.25">
      <c r="W216" t="s">
        <v>470</v>
      </c>
      <c r="X216">
        <v>22</v>
      </c>
      <c r="Y216" t="s">
        <v>471</v>
      </c>
      <c r="AE216" t="s">
        <v>77</v>
      </c>
      <c r="AF216">
        <v>0.94</v>
      </c>
      <c r="AG216" t="s">
        <v>78</v>
      </c>
      <c r="AM216" t="s">
        <v>338</v>
      </c>
      <c r="AN216">
        <v>14.4</v>
      </c>
      <c r="AO216" t="s">
        <v>339</v>
      </c>
    </row>
    <row r="217" spans="23:41" x14ac:dyDescent="0.25">
      <c r="W217" t="s">
        <v>149</v>
      </c>
      <c r="X217">
        <v>28.3</v>
      </c>
      <c r="Y217" t="s">
        <v>150</v>
      </c>
      <c r="AE217" t="s">
        <v>441</v>
      </c>
      <c r="AF217">
        <v>0.99</v>
      </c>
      <c r="AG217" t="s">
        <v>442</v>
      </c>
      <c r="AM217" t="s">
        <v>119</v>
      </c>
      <c r="AN217">
        <v>13.7</v>
      </c>
      <c r="AO217" t="s">
        <v>120</v>
      </c>
    </row>
    <row r="218" spans="23:41" x14ac:dyDescent="0.25">
      <c r="W218" t="s">
        <v>468</v>
      </c>
      <c r="X218">
        <v>30.5</v>
      </c>
      <c r="Y218" t="s">
        <v>469</v>
      </c>
      <c r="AE218" t="s">
        <v>470</v>
      </c>
      <c r="AF218">
        <v>0.99</v>
      </c>
      <c r="AG218" t="s">
        <v>471</v>
      </c>
      <c r="AM218" t="s">
        <v>398</v>
      </c>
      <c r="AN218">
        <v>13.3</v>
      </c>
      <c r="AO218" t="s">
        <v>399</v>
      </c>
    </row>
    <row r="219" spans="23:41" x14ac:dyDescent="0.25">
      <c r="W219" t="s">
        <v>478</v>
      </c>
      <c r="X219">
        <v>41</v>
      </c>
      <c r="Y219" t="s">
        <v>479</v>
      </c>
      <c r="AE219" t="s">
        <v>149</v>
      </c>
      <c r="AF219">
        <v>0.99</v>
      </c>
      <c r="AG219" t="s">
        <v>150</v>
      </c>
      <c r="AM219" t="s">
        <v>411</v>
      </c>
      <c r="AN219">
        <v>9.1</v>
      </c>
      <c r="AO219" t="s">
        <v>412</v>
      </c>
    </row>
    <row r="220" spans="23:41" x14ac:dyDescent="0.25">
      <c r="W220" t="s">
        <v>480</v>
      </c>
      <c r="X220">
        <v>32.200000000000003</v>
      </c>
      <c r="Y220" t="s">
        <v>481</v>
      </c>
      <c r="AE220" t="s">
        <v>468</v>
      </c>
      <c r="AF220">
        <v>1.01</v>
      </c>
      <c r="AG220" t="s">
        <v>469</v>
      </c>
    </row>
    <row r="221" spans="23:41" x14ac:dyDescent="0.25">
      <c r="W221" t="s">
        <v>171</v>
      </c>
      <c r="X221">
        <v>21.1</v>
      </c>
      <c r="Y221" t="s">
        <v>172</v>
      </c>
      <c r="AE221" t="s">
        <v>478</v>
      </c>
      <c r="AF221">
        <v>0.91</v>
      </c>
      <c r="AG221" t="s">
        <v>479</v>
      </c>
    </row>
    <row r="222" spans="23:41" x14ac:dyDescent="0.25">
      <c r="W222" t="s">
        <v>473</v>
      </c>
      <c r="X222">
        <v>19.5</v>
      </c>
      <c r="Y222" t="s">
        <v>474</v>
      </c>
      <c r="AE222" t="s">
        <v>478</v>
      </c>
      <c r="AF222">
        <v>0.91</v>
      </c>
      <c r="AG222" t="s">
        <v>479</v>
      </c>
    </row>
    <row r="223" spans="23:41" x14ac:dyDescent="0.25">
      <c r="W223" t="s">
        <v>452</v>
      </c>
      <c r="X223">
        <v>16.8</v>
      </c>
      <c r="Y223" t="s">
        <v>453</v>
      </c>
      <c r="AE223" t="s">
        <v>480</v>
      </c>
      <c r="AF223">
        <v>1.04</v>
      </c>
      <c r="AG223" t="s">
        <v>481</v>
      </c>
    </row>
    <row r="224" spans="23:41" x14ac:dyDescent="0.25">
      <c r="W224" t="s">
        <v>476</v>
      </c>
      <c r="X224">
        <v>20</v>
      </c>
      <c r="Y224" t="s">
        <v>477</v>
      </c>
      <c r="AE224" t="s">
        <v>171</v>
      </c>
      <c r="AF224">
        <v>0.99</v>
      </c>
      <c r="AG224" t="s">
        <v>172</v>
      </c>
    </row>
    <row r="225" spans="31:33" x14ac:dyDescent="0.25">
      <c r="AE225" t="s">
        <v>473</v>
      </c>
      <c r="AF225">
        <v>1.02</v>
      </c>
      <c r="AG225" t="s">
        <v>474</v>
      </c>
    </row>
    <row r="226" spans="31:33" x14ac:dyDescent="0.25">
      <c r="AE226" t="s">
        <v>452</v>
      </c>
      <c r="AF226">
        <v>1</v>
      </c>
      <c r="AG226" t="s">
        <v>453</v>
      </c>
    </row>
    <row r="227" spans="31:33" x14ac:dyDescent="0.25">
      <c r="AE227" t="s">
        <v>476</v>
      </c>
      <c r="AF227">
        <v>0.96</v>
      </c>
      <c r="AG227" t="s">
        <v>477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F19" sqref="F19"/>
    </sheetView>
  </sheetViews>
  <sheetFormatPr defaultRowHeight="15" x14ac:dyDescent="0.25"/>
  <cols>
    <col min="1" max="1" width="28.7109375" customWidth="1"/>
    <col min="2" max="2" width="16.140625" customWidth="1"/>
    <col min="3" max="3" width="16.85546875" customWidth="1"/>
  </cols>
  <sheetData>
    <row r="1" spans="1:3" x14ac:dyDescent="0.25">
      <c r="A1" t="s">
        <v>0</v>
      </c>
      <c r="B1" t="s">
        <v>3</v>
      </c>
      <c r="C1" t="s">
        <v>9</v>
      </c>
    </row>
    <row r="2" spans="1:3" x14ac:dyDescent="0.25">
      <c r="A2" t="s">
        <v>16</v>
      </c>
      <c r="B2">
        <v>2182</v>
      </c>
      <c r="C2">
        <v>64.5</v>
      </c>
    </row>
    <row r="3" spans="1:3" x14ac:dyDescent="0.25">
      <c r="A3" t="s">
        <v>22</v>
      </c>
      <c r="B3">
        <v>16091</v>
      </c>
      <c r="C3">
        <v>76.7</v>
      </c>
    </row>
    <row r="4" spans="1:3" x14ac:dyDescent="0.25">
      <c r="A4" t="s">
        <v>32</v>
      </c>
      <c r="B4">
        <v>6763</v>
      </c>
      <c r="C4">
        <v>60.8</v>
      </c>
    </row>
    <row r="5" spans="1:3" x14ac:dyDescent="0.25">
      <c r="A5" t="s">
        <v>36</v>
      </c>
      <c r="B5">
        <v>30593</v>
      </c>
      <c r="C5">
        <v>76.900000000000006</v>
      </c>
    </row>
    <row r="6" spans="1:3" x14ac:dyDescent="0.25">
      <c r="A6" t="s">
        <v>40</v>
      </c>
      <c r="B6">
        <v>19971</v>
      </c>
      <c r="C6">
        <v>76.5</v>
      </c>
    </row>
    <row r="7" spans="1:3" x14ac:dyDescent="0.25">
      <c r="A7" t="s">
        <v>44</v>
      </c>
      <c r="B7">
        <v>11845</v>
      </c>
      <c r="C7">
        <v>74.900000000000006</v>
      </c>
    </row>
    <row r="8" spans="1:3" x14ac:dyDescent="0.25">
      <c r="A8" t="s">
        <v>48</v>
      </c>
      <c r="B8">
        <v>54799</v>
      </c>
      <c r="C8">
        <v>83.3</v>
      </c>
    </row>
    <row r="9" spans="1:3" x14ac:dyDescent="0.25">
      <c r="A9" t="s">
        <v>54</v>
      </c>
      <c r="B9">
        <v>55171</v>
      </c>
      <c r="C9">
        <v>81.400000000000006</v>
      </c>
    </row>
    <row r="10" spans="1:3" x14ac:dyDescent="0.25">
      <c r="A10" t="s">
        <v>58</v>
      </c>
      <c r="B10">
        <v>19156</v>
      </c>
      <c r="C10">
        <v>72.900000000000006</v>
      </c>
    </row>
    <row r="11" spans="1:3" x14ac:dyDescent="0.25">
      <c r="A11" t="s">
        <v>62</v>
      </c>
      <c r="B11">
        <v>51991</v>
      </c>
      <c r="C11">
        <v>77.2</v>
      </c>
    </row>
    <row r="12" spans="1:3" x14ac:dyDescent="0.25">
      <c r="A12" t="s">
        <v>66</v>
      </c>
      <c r="B12">
        <v>5453</v>
      </c>
      <c r="C12">
        <v>72.3</v>
      </c>
    </row>
    <row r="13" spans="1:3" x14ac:dyDescent="0.25">
      <c r="A13" t="s">
        <v>70</v>
      </c>
      <c r="B13">
        <v>19364</v>
      </c>
      <c r="C13">
        <v>79.099999999999994</v>
      </c>
    </row>
    <row r="14" spans="1:3" x14ac:dyDescent="0.25">
      <c r="A14" t="s">
        <v>75</v>
      </c>
      <c r="B14">
        <v>21224</v>
      </c>
      <c r="C14">
        <v>74.599999999999994</v>
      </c>
    </row>
    <row r="15" spans="1:3" x14ac:dyDescent="0.25">
      <c r="A15" t="s">
        <v>68</v>
      </c>
      <c r="B15">
        <v>50904</v>
      </c>
      <c r="C15">
        <v>81.5</v>
      </c>
    </row>
    <row r="16" spans="1:3" x14ac:dyDescent="0.25">
      <c r="A16" t="s">
        <v>83</v>
      </c>
      <c r="B16">
        <v>8791</v>
      </c>
      <c r="C16">
        <v>74.5</v>
      </c>
    </row>
    <row r="17" spans="1:3" x14ac:dyDescent="0.25">
      <c r="A17" t="s">
        <v>87</v>
      </c>
      <c r="B17">
        <v>3648</v>
      </c>
      <c r="C17">
        <v>61.5</v>
      </c>
    </row>
    <row r="18" spans="1:3" x14ac:dyDescent="0.25">
      <c r="A18" t="s">
        <v>91</v>
      </c>
      <c r="B18">
        <v>10627</v>
      </c>
      <c r="C18">
        <v>71.5</v>
      </c>
    </row>
    <row r="19" spans="1:3" x14ac:dyDescent="0.25">
      <c r="A19" t="s">
        <v>95</v>
      </c>
      <c r="B19">
        <v>8525</v>
      </c>
      <c r="C19">
        <v>71.2</v>
      </c>
    </row>
    <row r="20" spans="1:3" x14ac:dyDescent="0.25">
      <c r="A20" t="s">
        <v>99</v>
      </c>
      <c r="B20">
        <v>14894</v>
      </c>
      <c r="C20">
        <v>77.3</v>
      </c>
    </row>
    <row r="21" spans="1:3" x14ac:dyDescent="0.25">
      <c r="A21" t="s">
        <v>103</v>
      </c>
      <c r="B21">
        <v>19388</v>
      </c>
      <c r="C21">
        <v>69.3</v>
      </c>
    </row>
    <row r="22" spans="1:3" x14ac:dyDescent="0.25">
      <c r="A22" t="s">
        <v>107</v>
      </c>
      <c r="B22">
        <v>17106</v>
      </c>
      <c r="C22">
        <v>75.7</v>
      </c>
    </row>
    <row r="23" spans="1:3" x14ac:dyDescent="0.25">
      <c r="A23" t="s">
        <v>111</v>
      </c>
      <c r="B23">
        <v>26034</v>
      </c>
      <c r="C23">
        <v>74.900000000000006</v>
      </c>
    </row>
    <row r="24" spans="1:3" x14ac:dyDescent="0.25">
      <c r="A24" t="s">
        <v>115</v>
      </c>
      <c r="B24">
        <v>2181</v>
      </c>
      <c r="C24">
        <v>61.2</v>
      </c>
    </row>
    <row r="25" spans="1:3" x14ac:dyDescent="0.25">
      <c r="A25" t="s">
        <v>119</v>
      </c>
      <c r="B25">
        <v>724</v>
      </c>
      <c r="C25">
        <v>61.2</v>
      </c>
    </row>
    <row r="26" spans="1:3" x14ac:dyDescent="0.25">
      <c r="A26" t="s">
        <v>123</v>
      </c>
      <c r="B26">
        <v>5004</v>
      </c>
      <c r="C26">
        <v>69.599999999999994</v>
      </c>
    </row>
    <row r="27" spans="1:3" x14ac:dyDescent="0.25">
      <c r="A27" t="s">
        <v>127</v>
      </c>
      <c r="B27">
        <v>4099</v>
      </c>
      <c r="C27">
        <v>58.9</v>
      </c>
    </row>
    <row r="28" spans="1:3" x14ac:dyDescent="0.25">
      <c r="A28" t="s">
        <v>131</v>
      </c>
      <c r="B28">
        <v>52144</v>
      </c>
      <c r="C28">
        <v>82.3</v>
      </c>
    </row>
    <row r="29" spans="1:3" x14ac:dyDescent="0.25">
      <c r="A29" t="s">
        <v>139</v>
      </c>
      <c r="B29">
        <v>864</v>
      </c>
      <c r="C29">
        <v>52.8</v>
      </c>
    </row>
    <row r="30" spans="1:3" x14ac:dyDescent="0.25">
      <c r="A30" t="s">
        <v>143</v>
      </c>
      <c r="B30">
        <v>2603</v>
      </c>
      <c r="C30">
        <v>54</v>
      </c>
    </row>
    <row r="31" spans="1:3" x14ac:dyDescent="0.25">
      <c r="A31" t="s">
        <v>147</v>
      </c>
      <c r="B31">
        <v>27150</v>
      </c>
      <c r="C31">
        <v>80</v>
      </c>
    </row>
    <row r="32" spans="1:3" x14ac:dyDescent="0.25">
      <c r="A32" t="s">
        <v>151</v>
      </c>
      <c r="B32">
        <v>20984</v>
      </c>
      <c r="C32">
        <v>76.7</v>
      </c>
    </row>
    <row r="33" spans="1:3" x14ac:dyDescent="0.25">
      <c r="A33" t="s">
        <v>155</v>
      </c>
      <c r="B33">
        <v>16265</v>
      </c>
      <c r="C33">
        <v>77.099999999999994</v>
      </c>
    </row>
    <row r="34" spans="1:3" x14ac:dyDescent="0.25">
      <c r="A34" t="s">
        <v>159</v>
      </c>
      <c r="B34">
        <v>2898</v>
      </c>
      <c r="C34">
        <v>64.099999999999994</v>
      </c>
    </row>
    <row r="35" spans="1:3" x14ac:dyDescent="0.25">
      <c r="A35" t="s">
        <v>190</v>
      </c>
      <c r="B35">
        <v>7336</v>
      </c>
      <c r="C35">
        <v>64.3</v>
      </c>
    </row>
    <row r="36" spans="1:3" x14ac:dyDescent="0.25">
      <c r="A36" t="s">
        <v>161</v>
      </c>
      <c r="B36">
        <v>18651</v>
      </c>
      <c r="C36">
        <v>80.099999999999994</v>
      </c>
    </row>
    <row r="37" spans="1:3" x14ac:dyDescent="0.25">
      <c r="A37" t="s">
        <v>163</v>
      </c>
      <c r="B37">
        <v>29207</v>
      </c>
      <c r="C37">
        <v>78.3</v>
      </c>
    </row>
    <row r="38" spans="1:3" x14ac:dyDescent="0.25">
      <c r="A38" t="s">
        <v>165</v>
      </c>
      <c r="B38">
        <v>8822</v>
      </c>
      <c r="C38">
        <v>78.599999999999994</v>
      </c>
    </row>
    <row r="39" spans="1:3" x14ac:dyDescent="0.25">
      <c r="A39" t="s">
        <v>169</v>
      </c>
      <c r="B39">
        <v>42956</v>
      </c>
      <c r="C39">
        <v>80.8</v>
      </c>
    </row>
    <row r="40" spans="1:3" x14ac:dyDescent="0.25">
      <c r="A40" t="s">
        <v>174</v>
      </c>
      <c r="B40">
        <v>40585</v>
      </c>
      <c r="C40">
        <v>79.2</v>
      </c>
    </row>
    <row r="41" spans="1:3" x14ac:dyDescent="0.25">
      <c r="A41" t="s">
        <v>153</v>
      </c>
      <c r="B41">
        <v>55675</v>
      </c>
      <c r="C41">
        <v>80.8</v>
      </c>
    </row>
    <row r="42" spans="1:3" x14ac:dyDescent="0.25">
      <c r="A42" t="s">
        <v>182</v>
      </c>
      <c r="B42">
        <v>5855</v>
      </c>
      <c r="C42">
        <v>66.599999999999994</v>
      </c>
    </row>
    <row r="43" spans="1:3" x14ac:dyDescent="0.25">
      <c r="A43" t="s">
        <v>188</v>
      </c>
      <c r="B43">
        <v>20625</v>
      </c>
      <c r="C43">
        <v>73.900000000000006</v>
      </c>
    </row>
    <row r="44" spans="1:3" x14ac:dyDescent="0.25">
      <c r="A44" t="s">
        <v>199</v>
      </c>
      <c r="B44">
        <v>11866</v>
      </c>
      <c r="C44">
        <v>76.8</v>
      </c>
    </row>
    <row r="45" spans="1:3" x14ac:dyDescent="0.25">
      <c r="A45" t="s">
        <v>203</v>
      </c>
      <c r="B45">
        <v>14800</v>
      </c>
      <c r="C45">
        <v>71.8</v>
      </c>
    </row>
    <row r="46" spans="1:3" x14ac:dyDescent="0.25">
      <c r="A46" t="s">
        <v>205</v>
      </c>
      <c r="B46">
        <v>8593</v>
      </c>
      <c r="C46">
        <v>73.099999999999994</v>
      </c>
    </row>
    <row r="47" spans="1:3" x14ac:dyDescent="0.25">
      <c r="A47" t="s">
        <v>214</v>
      </c>
      <c r="B47">
        <v>1103</v>
      </c>
      <c r="C47">
        <v>65.900000000000006</v>
      </c>
    </row>
    <row r="48" spans="1:3" x14ac:dyDescent="0.25">
      <c r="A48" t="s">
        <v>218</v>
      </c>
      <c r="B48">
        <v>37606</v>
      </c>
      <c r="C48">
        <v>78.599999999999994</v>
      </c>
    </row>
    <row r="49" spans="1:3" x14ac:dyDescent="0.25">
      <c r="A49" t="s">
        <v>220</v>
      </c>
      <c r="B49">
        <v>2702</v>
      </c>
      <c r="C49">
        <v>66.2</v>
      </c>
    </row>
    <row r="50" spans="1:3" x14ac:dyDescent="0.25">
      <c r="A50" t="s">
        <v>224</v>
      </c>
      <c r="B50">
        <v>12689</v>
      </c>
      <c r="C50">
        <v>67.3</v>
      </c>
    </row>
    <row r="51" spans="1:3" x14ac:dyDescent="0.25">
      <c r="A51" t="s">
        <v>192</v>
      </c>
      <c r="B51">
        <v>49548</v>
      </c>
      <c r="C51">
        <v>81.7</v>
      </c>
    </row>
    <row r="52" spans="1:3" x14ac:dyDescent="0.25">
      <c r="A52" t="s">
        <v>229</v>
      </c>
      <c r="B52">
        <v>48640</v>
      </c>
      <c r="C52">
        <v>82.5</v>
      </c>
    </row>
    <row r="53" spans="1:3" x14ac:dyDescent="0.25">
      <c r="A53" t="s">
        <v>133</v>
      </c>
      <c r="B53">
        <v>19839</v>
      </c>
      <c r="C53">
        <v>66.2</v>
      </c>
    </row>
    <row r="54" spans="1:3" x14ac:dyDescent="0.25">
      <c r="A54" t="s">
        <v>239</v>
      </c>
      <c r="B54">
        <v>13200</v>
      </c>
      <c r="C54">
        <v>73.599999999999994</v>
      </c>
    </row>
    <row r="55" spans="1:3" x14ac:dyDescent="0.25">
      <c r="A55" t="s">
        <v>245</v>
      </c>
      <c r="B55">
        <v>55306</v>
      </c>
      <c r="C55">
        <v>81.2</v>
      </c>
    </row>
    <row r="56" spans="1:3" x14ac:dyDescent="0.25">
      <c r="A56" t="s">
        <v>249</v>
      </c>
      <c r="B56">
        <v>7343</v>
      </c>
      <c r="C56">
        <v>63.8</v>
      </c>
    </row>
    <row r="57" spans="1:3" x14ac:dyDescent="0.25">
      <c r="A57" t="s">
        <v>251</v>
      </c>
      <c r="B57">
        <v>31616</v>
      </c>
      <c r="C57">
        <v>82.1</v>
      </c>
    </row>
    <row r="58" spans="1:3" x14ac:dyDescent="0.25">
      <c r="A58" t="s">
        <v>167</v>
      </c>
      <c r="B58">
        <v>48182</v>
      </c>
      <c r="C58">
        <v>71.25</v>
      </c>
    </row>
    <row r="59" spans="1:3" x14ac:dyDescent="0.25">
      <c r="A59" t="s">
        <v>256</v>
      </c>
      <c r="B59">
        <v>17434</v>
      </c>
      <c r="C59">
        <v>72.400000000000006</v>
      </c>
    </row>
    <row r="60" spans="1:3" x14ac:dyDescent="0.25">
      <c r="A60" t="s">
        <v>260</v>
      </c>
      <c r="B60">
        <v>9009</v>
      </c>
      <c r="C60">
        <v>74.099999999999994</v>
      </c>
    </row>
    <row r="61" spans="1:3" x14ac:dyDescent="0.25">
      <c r="A61" t="s">
        <v>262</v>
      </c>
      <c r="B61">
        <v>2574</v>
      </c>
      <c r="C61">
        <v>61.2</v>
      </c>
    </row>
    <row r="62" spans="1:3" x14ac:dyDescent="0.25">
      <c r="A62" t="s">
        <v>262</v>
      </c>
      <c r="B62">
        <v>2574</v>
      </c>
      <c r="C62">
        <v>61.2</v>
      </c>
    </row>
    <row r="63" spans="1:3" x14ac:dyDescent="0.25">
      <c r="A63" t="s">
        <v>268</v>
      </c>
      <c r="B63">
        <v>17163</v>
      </c>
      <c r="C63">
        <v>69.8</v>
      </c>
    </row>
    <row r="64" spans="1:3" x14ac:dyDescent="0.25">
      <c r="A64" t="s">
        <v>270</v>
      </c>
      <c r="B64">
        <v>1916</v>
      </c>
      <c r="C64">
        <v>63.7</v>
      </c>
    </row>
    <row r="65" spans="1:3" x14ac:dyDescent="0.25">
      <c r="A65" t="s">
        <v>272</v>
      </c>
      <c r="B65">
        <v>5600</v>
      </c>
      <c r="C65">
        <v>75.099999999999994</v>
      </c>
    </row>
    <row r="66" spans="1:3" x14ac:dyDescent="0.25">
      <c r="A66" t="s">
        <v>278</v>
      </c>
      <c r="B66">
        <v>35941</v>
      </c>
      <c r="C66">
        <v>76.7</v>
      </c>
    </row>
    <row r="67" spans="1:3" x14ac:dyDescent="0.25">
      <c r="A67" t="s">
        <v>89</v>
      </c>
      <c r="B67">
        <v>56974</v>
      </c>
      <c r="C67">
        <v>82.9</v>
      </c>
    </row>
    <row r="68" spans="1:3" x14ac:dyDescent="0.25">
      <c r="A68" t="s">
        <v>286</v>
      </c>
      <c r="B68">
        <v>9027</v>
      </c>
      <c r="C68">
        <v>69.400000000000006</v>
      </c>
    </row>
    <row r="69" spans="1:3" x14ac:dyDescent="0.25">
      <c r="A69" t="s">
        <v>288</v>
      </c>
      <c r="B69">
        <v>14841</v>
      </c>
      <c r="C69">
        <v>71.5</v>
      </c>
    </row>
    <row r="70" spans="1:3" x14ac:dyDescent="0.25">
      <c r="A70" t="s">
        <v>290</v>
      </c>
      <c r="B70">
        <v>17832</v>
      </c>
      <c r="C70">
        <v>76.5</v>
      </c>
    </row>
    <row r="71" spans="1:3" x14ac:dyDescent="0.25">
      <c r="A71" t="s">
        <v>292</v>
      </c>
      <c r="B71">
        <v>18755</v>
      </c>
      <c r="C71">
        <v>70.5</v>
      </c>
    </row>
    <row r="72" spans="1:3" x14ac:dyDescent="0.25">
      <c r="A72" t="s">
        <v>296</v>
      </c>
      <c r="B72">
        <v>86988</v>
      </c>
      <c r="C72">
        <v>82.1</v>
      </c>
    </row>
    <row r="73" spans="1:3" x14ac:dyDescent="0.25">
      <c r="A73" t="s">
        <v>101</v>
      </c>
      <c r="B73">
        <v>40337</v>
      </c>
      <c r="C73">
        <v>82.8</v>
      </c>
    </row>
    <row r="74" spans="1:3" x14ac:dyDescent="0.25">
      <c r="A74" t="s">
        <v>300</v>
      </c>
      <c r="B74">
        <v>41582</v>
      </c>
      <c r="C74">
        <v>83.6</v>
      </c>
    </row>
    <row r="75" spans="1:3" x14ac:dyDescent="0.25">
      <c r="A75" t="s">
        <v>207</v>
      </c>
      <c r="B75">
        <v>4754</v>
      </c>
      <c r="C75">
        <v>57.4</v>
      </c>
    </row>
    <row r="76" spans="1:3" x14ac:dyDescent="0.25">
      <c r="A76" t="s">
        <v>302</v>
      </c>
      <c r="B76">
        <v>9932</v>
      </c>
      <c r="C76">
        <v>74.400000000000006</v>
      </c>
    </row>
    <row r="77" spans="1:3" x14ac:dyDescent="0.25">
      <c r="A77" t="s">
        <v>117</v>
      </c>
      <c r="B77">
        <v>46827</v>
      </c>
      <c r="C77">
        <v>84.5</v>
      </c>
    </row>
    <row r="78" spans="1:3" x14ac:dyDescent="0.25">
      <c r="A78" t="s">
        <v>125</v>
      </c>
      <c r="B78">
        <v>9939</v>
      </c>
      <c r="C78">
        <v>74.400000000000006</v>
      </c>
    </row>
    <row r="79" spans="1:3" x14ac:dyDescent="0.25">
      <c r="A79" t="s">
        <v>308</v>
      </c>
      <c r="B79">
        <v>30178</v>
      </c>
      <c r="C79">
        <v>73.2</v>
      </c>
    </row>
    <row r="80" spans="1:3" x14ac:dyDescent="0.25">
      <c r="A80" t="s">
        <v>310</v>
      </c>
      <c r="B80">
        <v>4078</v>
      </c>
      <c r="C80">
        <v>63.3</v>
      </c>
    </row>
    <row r="81" spans="1:3" x14ac:dyDescent="0.25">
      <c r="A81" t="s">
        <v>312</v>
      </c>
      <c r="B81">
        <v>2193</v>
      </c>
      <c r="C81">
        <v>68.099999999999994</v>
      </c>
    </row>
    <row r="82" spans="1:3" x14ac:dyDescent="0.25">
      <c r="A82" t="s">
        <v>318</v>
      </c>
      <c r="B82">
        <v>4193</v>
      </c>
      <c r="C82">
        <v>71.3</v>
      </c>
    </row>
    <row r="83" spans="1:3" x14ac:dyDescent="0.25">
      <c r="A83" t="s">
        <v>320</v>
      </c>
      <c r="B83">
        <v>8684</v>
      </c>
      <c r="C83">
        <v>67.599999999999994</v>
      </c>
    </row>
    <row r="84" spans="1:3" x14ac:dyDescent="0.25">
      <c r="A84" t="s">
        <v>324</v>
      </c>
      <c r="B84">
        <v>32987</v>
      </c>
      <c r="C84">
        <v>75.2</v>
      </c>
    </row>
    <row r="85" spans="1:3" x14ac:dyDescent="0.25">
      <c r="A85" t="s">
        <v>145</v>
      </c>
      <c r="B85">
        <v>15599</v>
      </c>
      <c r="C85">
        <v>78.900000000000006</v>
      </c>
    </row>
    <row r="86" spans="1:3" x14ac:dyDescent="0.25">
      <c r="A86" t="s">
        <v>328</v>
      </c>
      <c r="B86">
        <v>3655</v>
      </c>
      <c r="C86">
        <v>53.7</v>
      </c>
    </row>
    <row r="87" spans="1:3" x14ac:dyDescent="0.25">
      <c r="A87" t="s">
        <v>332</v>
      </c>
      <c r="B87">
        <v>1428</v>
      </c>
      <c r="C87">
        <v>63.7</v>
      </c>
    </row>
    <row r="88" spans="1:3" x14ac:dyDescent="0.25">
      <c r="A88" t="s">
        <v>247</v>
      </c>
      <c r="B88">
        <v>9446</v>
      </c>
      <c r="C88">
        <v>72.7</v>
      </c>
    </row>
    <row r="89" spans="1:3" x14ac:dyDescent="0.25">
      <c r="A89" t="s">
        <v>336</v>
      </c>
      <c r="B89">
        <v>38751</v>
      </c>
      <c r="C89">
        <v>75.7</v>
      </c>
    </row>
    <row r="90" spans="1:3" x14ac:dyDescent="0.25">
      <c r="A90" t="s">
        <v>121</v>
      </c>
      <c r="B90">
        <v>112045</v>
      </c>
      <c r="C90">
        <v>82.1</v>
      </c>
    </row>
    <row r="91" spans="1:3" x14ac:dyDescent="0.25">
      <c r="A91" t="s">
        <v>340</v>
      </c>
      <c r="B91">
        <v>1776</v>
      </c>
      <c r="C91">
        <v>66.7</v>
      </c>
    </row>
    <row r="92" spans="1:3" x14ac:dyDescent="0.25">
      <c r="A92" t="s">
        <v>344</v>
      </c>
      <c r="B92">
        <v>1292</v>
      </c>
      <c r="C92">
        <v>63.8</v>
      </c>
    </row>
    <row r="93" spans="1:3" x14ac:dyDescent="0.25">
      <c r="A93" t="s">
        <v>274</v>
      </c>
      <c r="B93">
        <v>34567</v>
      </c>
      <c r="C93">
        <v>76.099999999999994</v>
      </c>
    </row>
    <row r="94" spans="1:3" x14ac:dyDescent="0.25">
      <c r="A94" t="s">
        <v>350</v>
      </c>
      <c r="B94">
        <v>2569</v>
      </c>
      <c r="C94">
        <v>58.9</v>
      </c>
    </row>
    <row r="95" spans="1:3" x14ac:dyDescent="0.25">
      <c r="A95" t="s">
        <v>85</v>
      </c>
      <c r="B95">
        <v>49589</v>
      </c>
      <c r="C95">
        <v>82.4</v>
      </c>
    </row>
    <row r="96" spans="1:3" x14ac:dyDescent="0.25">
      <c r="A96" t="s">
        <v>356</v>
      </c>
      <c r="B96">
        <v>5158</v>
      </c>
      <c r="C96">
        <v>64.7</v>
      </c>
    </row>
    <row r="97" spans="1:3" x14ac:dyDescent="0.25">
      <c r="A97" t="s">
        <v>360</v>
      </c>
      <c r="B97">
        <v>26461</v>
      </c>
      <c r="C97">
        <v>74.900000000000006</v>
      </c>
    </row>
    <row r="98" spans="1:3" x14ac:dyDescent="0.25">
      <c r="A98" t="s">
        <v>241</v>
      </c>
      <c r="B98">
        <v>21363</v>
      </c>
      <c r="C98">
        <v>75</v>
      </c>
    </row>
    <row r="99" spans="1:3" x14ac:dyDescent="0.25">
      <c r="A99" t="s">
        <v>366</v>
      </c>
      <c r="B99">
        <v>8161</v>
      </c>
      <c r="C99">
        <v>71.8</v>
      </c>
    </row>
    <row r="100" spans="1:3" x14ac:dyDescent="0.25">
      <c r="A100" t="s">
        <v>330</v>
      </c>
      <c r="B100">
        <v>15089</v>
      </c>
      <c r="C100">
        <v>69.7</v>
      </c>
    </row>
    <row r="101" spans="1:3" x14ac:dyDescent="0.25">
      <c r="A101" t="s">
        <v>370</v>
      </c>
      <c r="B101">
        <v>9667</v>
      </c>
      <c r="C101">
        <v>76.5</v>
      </c>
    </row>
    <row r="102" spans="1:3" x14ac:dyDescent="0.25">
      <c r="A102" t="s">
        <v>374</v>
      </c>
      <c r="B102">
        <v>1372</v>
      </c>
      <c r="C102">
        <v>60.2</v>
      </c>
    </row>
    <row r="103" spans="1:3" x14ac:dyDescent="0.25">
      <c r="A103" t="s">
        <v>378</v>
      </c>
      <c r="B103">
        <v>11451</v>
      </c>
      <c r="C103">
        <v>63.4</v>
      </c>
    </row>
    <row r="104" spans="1:3" x14ac:dyDescent="0.25">
      <c r="A104" t="s">
        <v>382</v>
      </c>
      <c r="B104">
        <v>3550</v>
      </c>
      <c r="C104">
        <v>70.5</v>
      </c>
    </row>
    <row r="105" spans="1:3" x14ac:dyDescent="0.25">
      <c r="A105" t="s">
        <v>105</v>
      </c>
      <c r="B105">
        <v>60299</v>
      </c>
      <c r="C105">
        <v>82.1</v>
      </c>
    </row>
    <row r="106" spans="1:3" x14ac:dyDescent="0.25">
      <c r="A106" t="s">
        <v>180</v>
      </c>
      <c r="B106">
        <v>42045</v>
      </c>
      <c r="C106">
        <v>82.1</v>
      </c>
    </row>
    <row r="107" spans="1:3" x14ac:dyDescent="0.25">
      <c r="A107" t="s">
        <v>386</v>
      </c>
      <c r="B107">
        <v>5297</v>
      </c>
      <c r="C107">
        <v>74.3</v>
      </c>
    </row>
    <row r="108" spans="1:3" x14ac:dyDescent="0.25">
      <c r="A108" t="s">
        <v>388</v>
      </c>
      <c r="B108">
        <v>1152</v>
      </c>
      <c r="C108">
        <v>62</v>
      </c>
    </row>
    <row r="109" spans="1:3" x14ac:dyDescent="0.25">
      <c r="A109" t="s">
        <v>390</v>
      </c>
      <c r="B109">
        <v>6172</v>
      </c>
      <c r="C109">
        <v>54.3</v>
      </c>
    </row>
    <row r="110" spans="1:3" x14ac:dyDescent="0.25">
      <c r="A110" t="s">
        <v>392</v>
      </c>
      <c r="B110">
        <v>17378</v>
      </c>
      <c r="C110">
        <v>75.7</v>
      </c>
    </row>
    <row r="111" spans="1:3" x14ac:dyDescent="0.25">
      <c r="A111" t="s">
        <v>209</v>
      </c>
      <c r="B111">
        <v>79638</v>
      </c>
      <c r="C111">
        <v>82.5</v>
      </c>
    </row>
    <row r="112" spans="1:3" x14ac:dyDescent="0.25">
      <c r="A112" t="s">
        <v>184</v>
      </c>
      <c r="B112">
        <v>48593</v>
      </c>
      <c r="C112">
        <v>77.599999999999994</v>
      </c>
    </row>
    <row r="113" spans="1:3" x14ac:dyDescent="0.25">
      <c r="A113" t="s">
        <v>394</v>
      </c>
      <c r="B113">
        <v>6016</v>
      </c>
      <c r="C113">
        <v>67.099999999999994</v>
      </c>
    </row>
    <row r="114" spans="1:3" x14ac:dyDescent="0.25">
      <c r="A114" t="s">
        <v>334</v>
      </c>
      <c r="B114">
        <v>28456</v>
      </c>
      <c r="C114">
        <v>78.3</v>
      </c>
    </row>
    <row r="115" spans="1:3" x14ac:dyDescent="0.25">
      <c r="A115" t="s">
        <v>398</v>
      </c>
      <c r="B115">
        <v>4081</v>
      </c>
      <c r="C115">
        <v>64.3</v>
      </c>
    </row>
    <row r="116" spans="1:3" x14ac:dyDescent="0.25">
      <c r="A116" t="s">
        <v>380</v>
      </c>
      <c r="B116">
        <v>13213</v>
      </c>
      <c r="C116">
        <v>74.099999999999994</v>
      </c>
    </row>
    <row r="117" spans="1:3" x14ac:dyDescent="0.25">
      <c r="A117" t="s">
        <v>258</v>
      </c>
      <c r="B117">
        <v>15399</v>
      </c>
      <c r="C117">
        <v>76.5</v>
      </c>
    </row>
    <row r="118" spans="1:3" x14ac:dyDescent="0.25">
      <c r="A118" t="s">
        <v>400</v>
      </c>
      <c r="B118">
        <v>10094</v>
      </c>
      <c r="C118">
        <v>71.099999999999994</v>
      </c>
    </row>
    <row r="119" spans="1:3" x14ac:dyDescent="0.25">
      <c r="A119" t="s">
        <v>384</v>
      </c>
      <c r="B119">
        <v>35651</v>
      </c>
      <c r="C119">
        <v>78.5</v>
      </c>
    </row>
    <row r="120" spans="1:3" x14ac:dyDescent="0.25">
      <c r="A120" t="s">
        <v>354</v>
      </c>
      <c r="B120">
        <v>34936</v>
      </c>
      <c r="C120">
        <v>81.900000000000006</v>
      </c>
    </row>
    <row r="121" spans="1:3" x14ac:dyDescent="0.25">
      <c r="A121" t="s">
        <v>403</v>
      </c>
      <c r="B121">
        <v>29555</v>
      </c>
      <c r="C121">
        <v>75.900000000000006</v>
      </c>
    </row>
    <row r="122" spans="1:3" x14ac:dyDescent="0.25">
      <c r="A122" t="s">
        <v>294</v>
      </c>
      <c r="B122">
        <v>30820</v>
      </c>
      <c r="C122">
        <v>72.400000000000006</v>
      </c>
    </row>
    <row r="123" spans="1:3" x14ac:dyDescent="0.25">
      <c r="A123" t="s">
        <v>409</v>
      </c>
      <c r="B123">
        <v>2642</v>
      </c>
      <c r="C123">
        <v>68.7</v>
      </c>
    </row>
    <row r="124" spans="1:3" x14ac:dyDescent="0.25">
      <c r="A124" t="s">
        <v>197</v>
      </c>
      <c r="B124">
        <v>56912</v>
      </c>
      <c r="C124">
        <v>75</v>
      </c>
    </row>
    <row r="125" spans="1:3" x14ac:dyDescent="0.25">
      <c r="A125" t="s">
        <v>427</v>
      </c>
      <c r="B125">
        <v>4079</v>
      </c>
      <c r="C125">
        <v>67.7</v>
      </c>
    </row>
    <row r="126" spans="1:3" x14ac:dyDescent="0.25">
      <c r="A126" t="s">
        <v>396</v>
      </c>
      <c r="B126">
        <v>33118</v>
      </c>
      <c r="C126">
        <v>73.3</v>
      </c>
    </row>
    <row r="127" spans="1:3" x14ac:dyDescent="0.25">
      <c r="A127" t="s">
        <v>433</v>
      </c>
      <c r="B127">
        <v>1765</v>
      </c>
      <c r="C127">
        <v>54.3</v>
      </c>
    </row>
    <row r="128" spans="1:3" x14ac:dyDescent="0.25">
      <c r="A128" t="s">
        <v>30</v>
      </c>
      <c r="B128">
        <v>105689</v>
      </c>
      <c r="C128">
        <v>83.8</v>
      </c>
    </row>
    <row r="129" spans="1:3" x14ac:dyDescent="0.25">
      <c r="A129" t="s">
        <v>415</v>
      </c>
      <c r="B129">
        <v>40344</v>
      </c>
      <c r="C129">
        <v>81.2</v>
      </c>
    </row>
    <row r="130" spans="1:3" x14ac:dyDescent="0.25">
      <c r="A130" t="s">
        <v>435</v>
      </c>
      <c r="B130">
        <v>2363</v>
      </c>
      <c r="C130">
        <v>72.8</v>
      </c>
    </row>
    <row r="131" spans="1:3" x14ac:dyDescent="0.25">
      <c r="A131" t="s">
        <v>439</v>
      </c>
      <c r="B131">
        <v>314.5</v>
      </c>
      <c r="C131">
        <v>56.7</v>
      </c>
    </row>
    <row r="132" spans="1:3" x14ac:dyDescent="0.25">
      <c r="A132" t="s">
        <v>346</v>
      </c>
      <c r="B132">
        <v>13965</v>
      </c>
      <c r="C132">
        <v>63.9</v>
      </c>
    </row>
    <row r="133" spans="1:3" x14ac:dyDescent="0.25">
      <c r="A133" t="s">
        <v>235</v>
      </c>
      <c r="B133">
        <v>43007</v>
      </c>
      <c r="C133">
        <v>83.4</v>
      </c>
    </row>
    <row r="134" spans="1:3" x14ac:dyDescent="0.25">
      <c r="A134" t="s">
        <v>447</v>
      </c>
      <c r="B134">
        <v>14509</v>
      </c>
      <c r="C134">
        <v>76.8</v>
      </c>
    </row>
    <row r="135" spans="1:3" x14ac:dyDescent="0.25">
      <c r="A135" t="s">
        <v>449</v>
      </c>
      <c r="B135">
        <v>3986</v>
      </c>
      <c r="C135">
        <v>65.099999999999994</v>
      </c>
    </row>
    <row r="136" spans="1:3" x14ac:dyDescent="0.25">
      <c r="A136" t="s">
        <v>358</v>
      </c>
      <c r="B136">
        <v>16044</v>
      </c>
      <c r="C136">
        <v>71.599999999999994</v>
      </c>
    </row>
    <row r="137" spans="1:3" x14ac:dyDescent="0.25">
      <c r="A137" t="s">
        <v>157</v>
      </c>
      <c r="B137">
        <v>55989</v>
      </c>
      <c r="C137">
        <v>82.7</v>
      </c>
    </row>
    <row r="138" spans="1:3" x14ac:dyDescent="0.25">
      <c r="A138" t="s">
        <v>454</v>
      </c>
      <c r="B138">
        <v>3751</v>
      </c>
      <c r="C138">
        <v>70.900000000000006</v>
      </c>
    </row>
    <row r="139" spans="1:3" x14ac:dyDescent="0.25">
      <c r="A139" t="s">
        <v>456</v>
      </c>
      <c r="B139">
        <v>3652</v>
      </c>
      <c r="C139">
        <v>65</v>
      </c>
    </row>
    <row r="140" spans="1:3" x14ac:dyDescent="0.25">
      <c r="A140" t="s">
        <v>437</v>
      </c>
      <c r="B140">
        <v>21361</v>
      </c>
      <c r="C140">
        <v>76.900000000000006</v>
      </c>
    </row>
    <row r="141" spans="1:3" x14ac:dyDescent="0.25">
      <c r="A141" t="s">
        <v>458</v>
      </c>
      <c r="B141">
        <v>1913</v>
      </c>
      <c r="C141">
        <v>60.8</v>
      </c>
    </row>
    <row r="142" spans="1:3" x14ac:dyDescent="0.25">
      <c r="A142" t="s">
        <v>423</v>
      </c>
      <c r="B142">
        <v>33713</v>
      </c>
      <c r="C142">
        <v>73.400000000000006</v>
      </c>
    </row>
    <row r="143" spans="1:3" x14ac:dyDescent="0.25">
      <c r="A143" t="s">
        <v>326</v>
      </c>
      <c r="B143">
        <v>13093</v>
      </c>
      <c r="C143">
        <v>76.5</v>
      </c>
    </row>
    <row r="144" spans="1:3" x14ac:dyDescent="0.25">
      <c r="A144" t="s">
        <v>283</v>
      </c>
      <c r="B144">
        <v>29327</v>
      </c>
      <c r="C144">
        <v>78.3</v>
      </c>
    </row>
    <row r="145" spans="1:3" x14ac:dyDescent="0.25">
      <c r="A145" t="s">
        <v>429</v>
      </c>
      <c r="B145">
        <v>21855</v>
      </c>
      <c r="C145">
        <v>68.099999999999994</v>
      </c>
    </row>
    <row r="146" spans="1:3" x14ac:dyDescent="0.25">
      <c r="A146" t="s">
        <v>466</v>
      </c>
      <c r="B146">
        <v>2753</v>
      </c>
      <c r="C146">
        <v>63</v>
      </c>
    </row>
    <row r="147" spans="1:3" x14ac:dyDescent="0.25">
      <c r="A147" t="s">
        <v>322</v>
      </c>
      <c r="B147">
        <v>10130</v>
      </c>
      <c r="C147">
        <v>72</v>
      </c>
    </row>
    <row r="148" spans="1:3" x14ac:dyDescent="0.25">
      <c r="A148" t="s">
        <v>178</v>
      </c>
      <c r="B148">
        <v>70441</v>
      </c>
      <c r="C148">
        <v>77.8</v>
      </c>
    </row>
    <row r="149" spans="1:3" x14ac:dyDescent="0.25">
      <c r="A149" t="s">
        <v>201</v>
      </c>
      <c r="B149">
        <v>48169</v>
      </c>
      <c r="C149">
        <v>81.2</v>
      </c>
    </row>
    <row r="150" spans="1:3" x14ac:dyDescent="0.25">
      <c r="A150" t="s">
        <v>216</v>
      </c>
      <c r="B150">
        <v>67426</v>
      </c>
      <c r="C150">
        <v>78.900000000000006</v>
      </c>
    </row>
    <row r="151" spans="1:3" x14ac:dyDescent="0.25">
      <c r="A151" t="s">
        <v>77</v>
      </c>
      <c r="B151">
        <v>24516</v>
      </c>
      <c r="C151">
        <v>77.8</v>
      </c>
    </row>
    <row r="152" spans="1:3" x14ac:dyDescent="0.25">
      <c r="A152" t="s">
        <v>441</v>
      </c>
      <c r="B152">
        <v>9595</v>
      </c>
      <c r="C152">
        <v>71.5</v>
      </c>
    </row>
    <row r="153" spans="1:3" x14ac:dyDescent="0.25">
      <c r="A153" t="s">
        <v>470</v>
      </c>
      <c r="B153">
        <v>3039</v>
      </c>
      <c r="C153">
        <v>70.3</v>
      </c>
    </row>
    <row r="154" spans="1:3" x14ac:dyDescent="0.25">
      <c r="A154" t="s">
        <v>149</v>
      </c>
      <c r="B154">
        <v>16055</v>
      </c>
      <c r="C154">
        <v>72.099999999999994</v>
      </c>
    </row>
    <row r="155" spans="1:3" x14ac:dyDescent="0.25">
      <c r="A155" t="s">
        <v>468</v>
      </c>
      <c r="B155">
        <v>8677</v>
      </c>
      <c r="C155">
        <v>75.3</v>
      </c>
    </row>
    <row r="156" spans="1:3" x14ac:dyDescent="0.25">
      <c r="A156" t="s">
        <v>473</v>
      </c>
      <c r="B156">
        <v>2312</v>
      </c>
      <c r="C156">
        <v>66.099999999999994</v>
      </c>
    </row>
    <row r="157" spans="1:3" x14ac:dyDescent="0.25">
      <c r="A157" t="s">
        <v>452</v>
      </c>
      <c r="B157">
        <v>4174</v>
      </c>
      <c r="C157">
        <v>63.5</v>
      </c>
    </row>
    <row r="158" spans="1:3" x14ac:dyDescent="0.25">
      <c r="A158" t="s">
        <v>476</v>
      </c>
      <c r="B158">
        <v>2778</v>
      </c>
      <c r="C158">
        <v>61.2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workbookViewId="0">
      <selection activeCell="D4" sqref="D4"/>
    </sheetView>
  </sheetViews>
  <sheetFormatPr defaultRowHeight="15" x14ac:dyDescent="0.25"/>
  <cols>
    <col min="1" max="1" width="25.42578125" customWidth="1"/>
    <col min="2" max="2" width="19.85546875" customWidth="1"/>
    <col min="3" max="3" width="19.5703125" customWidth="1"/>
  </cols>
  <sheetData>
    <row r="1" spans="1:3" x14ac:dyDescent="0.25">
      <c r="A1" t="s">
        <v>0</v>
      </c>
      <c r="B1" t="s">
        <v>10</v>
      </c>
      <c r="C1" t="s">
        <v>12</v>
      </c>
    </row>
    <row r="2" spans="1:3" x14ac:dyDescent="0.25">
      <c r="A2" t="s">
        <v>16</v>
      </c>
      <c r="B2">
        <v>17.3</v>
      </c>
      <c r="C2">
        <v>2.41</v>
      </c>
    </row>
    <row r="3" spans="1:3" x14ac:dyDescent="0.25">
      <c r="A3" t="s">
        <v>22</v>
      </c>
      <c r="B3">
        <v>18.3</v>
      </c>
      <c r="C3">
        <v>1.89</v>
      </c>
    </row>
    <row r="4" spans="1:3" x14ac:dyDescent="0.25">
      <c r="A4" t="s">
        <v>32</v>
      </c>
      <c r="B4">
        <v>19</v>
      </c>
      <c r="C4">
        <v>3.12</v>
      </c>
    </row>
    <row r="5" spans="1:3" x14ac:dyDescent="0.25">
      <c r="A5" t="s">
        <v>36</v>
      </c>
      <c r="B5">
        <v>56</v>
      </c>
      <c r="C5">
        <v>1.03</v>
      </c>
    </row>
    <row r="6" spans="1:3" x14ac:dyDescent="0.25">
      <c r="A6" t="s">
        <v>40</v>
      </c>
      <c r="B6">
        <v>79.7</v>
      </c>
      <c r="C6">
        <v>0.88</v>
      </c>
    </row>
    <row r="7" spans="1:3" x14ac:dyDescent="0.25">
      <c r="A7" t="s">
        <v>44</v>
      </c>
      <c r="B7">
        <v>27.7</v>
      </c>
      <c r="C7">
        <v>0.17</v>
      </c>
    </row>
    <row r="8" spans="1:3" x14ac:dyDescent="0.25">
      <c r="A8" t="s">
        <v>48</v>
      </c>
      <c r="B8">
        <v>108.2</v>
      </c>
      <c r="C8">
        <v>1.6</v>
      </c>
    </row>
    <row r="9" spans="1:3" x14ac:dyDescent="0.25">
      <c r="A9" t="s">
        <v>54</v>
      </c>
      <c r="B9">
        <v>94.1</v>
      </c>
      <c r="C9">
        <v>0.46</v>
      </c>
    </row>
    <row r="10" spans="1:3" x14ac:dyDescent="0.25">
      <c r="A10" t="s">
        <v>58</v>
      </c>
      <c r="B10">
        <v>15.9</v>
      </c>
      <c r="C10">
        <v>1.35</v>
      </c>
    </row>
    <row r="11" spans="1:3" x14ac:dyDescent="0.25">
      <c r="A11" t="s">
        <v>62</v>
      </c>
      <c r="B11">
        <v>70.7</v>
      </c>
      <c r="C11">
        <v>1.92</v>
      </c>
    </row>
    <row r="12" spans="1:3" x14ac:dyDescent="0.25">
      <c r="A12" t="s">
        <v>66</v>
      </c>
      <c r="B12">
        <v>3.1</v>
      </c>
      <c r="C12">
        <v>1.19</v>
      </c>
    </row>
    <row r="13" spans="1:3" x14ac:dyDescent="0.25">
      <c r="A13" t="s">
        <v>70</v>
      </c>
      <c r="B13">
        <v>88.7</v>
      </c>
      <c r="C13">
        <v>0.5</v>
      </c>
    </row>
    <row r="14" spans="1:3" x14ac:dyDescent="0.25">
      <c r="A14" t="s">
        <v>75</v>
      </c>
      <c r="B14">
        <v>58.6</v>
      </c>
      <c r="C14">
        <v>-0.1</v>
      </c>
    </row>
    <row r="15" spans="1:3" x14ac:dyDescent="0.25">
      <c r="A15" t="s">
        <v>68</v>
      </c>
      <c r="B15">
        <v>86.1</v>
      </c>
      <c r="C15">
        <v>0.85</v>
      </c>
    </row>
    <row r="16" spans="1:3" x14ac:dyDescent="0.25">
      <c r="A16" t="s">
        <v>83</v>
      </c>
      <c r="B16">
        <v>74.7</v>
      </c>
      <c r="C16">
        <v>2.4300000000000002</v>
      </c>
    </row>
    <row r="17" spans="1:3" x14ac:dyDescent="0.25">
      <c r="A17" t="s">
        <v>87</v>
      </c>
      <c r="B17">
        <v>16.2</v>
      </c>
      <c r="C17">
        <v>2.73</v>
      </c>
    </row>
    <row r="18" spans="1:3" x14ac:dyDescent="0.25">
      <c r="A18" t="s">
        <v>91</v>
      </c>
      <c r="B18">
        <v>3</v>
      </c>
      <c r="C18">
        <v>1.68</v>
      </c>
    </row>
    <row r="19" spans="1:3" x14ac:dyDescent="0.25">
      <c r="A19" t="s">
        <v>95</v>
      </c>
      <c r="B19">
        <v>50</v>
      </c>
      <c r="C19">
        <v>1.65</v>
      </c>
    </row>
    <row r="20" spans="1:3" x14ac:dyDescent="0.25">
      <c r="A20" t="s">
        <v>99</v>
      </c>
      <c r="B20">
        <v>21.4</v>
      </c>
      <c r="C20">
        <v>-0.14000000000000001</v>
      </c>
    </row>
    <row r="21" spans="1:3" x14ac:dyDescent="0.25">
      <c r="A21" t="s">
        <v>103</v>
      </c>
      <c r="B21">
        <v>27.3</v>
      </c>
      <c r="C21">
        <v>0.86</v>
      </c>
    </row>
    <row r="22" spans="1:3" x14ac:dyDescent="0.25">
      <c r="A22" t="s">
        <v>107</v>
      </c>
      <c r="B22">
        <v>82.4</v>
      </c>
      <c r="C22">
        <v>0.87</v>
      </c>
    </row>
    <row r="23" spans="1:3" x14ac:dyDescent="0.25">
      <c r="A23" t="s">
        <v>111</v>
      </c>
      <c r="B23">
        <v>69.400000000000006</v>
      </c>
      <c r="C23">
        <v>-0.6</v>
      </c>
    </row>
    <row r="24" spans="1:3" x14ac:dyDescent="0.25">
      <c r="A24" t="s">
        <v>115</v>
      </c>
      <c r="B24">
        <v>11.2</v>
      </c>
      <c r="C24">
        <v>2.86</v>
      </c>
    </row>
    <row r="25" spans="1:3" x14ac:dyDescent="0.25">
      <c r="A25" t="s">
        <v>119</v>
      </c>
      <c r="B25">
        <v>3.5</v>
      </c>
      <c r="C25">
        <v>3.19</v>
      </c>
    </row>
    <row r="26" spans="1:3" x14ac:dyDescent="0.25">
      <c r="A26" t="s">
        <v>123</v>
      </c>
      <c r="B26">
        <v>13.9</v>
      </c>
      <c r="C26">
        <v>1.76</v>
      </c>
    </row>
    <row r="27" spans="1:3" x14ac:dyDescent="0.25">
      <c r="A27" t="s">
        <v>127</v>
      </c>
      <c r="B27">
        <v>14.4</v>
      </c>
      <c r="C27">
        <v>2.54</v>
      </c>
    </row>
    <row r="28" spans="1:3" x14ac:dyDescent="0.25">
      <c r="A28" t="s">
        <v>131</v>
      </c>
      <c r="B28">
        <v>108.1</v>
      </c>
      <c r="C28">
        <v>1.1399999999999999</v>
      </c>
    </row>
    <row r="29" spans="1:3" x14ac:dyDescent="0.25">
      <c r="A29" t="s">
        <v>139</v>
      </c>
      <c r="B29">
        <v>28</v>
      </c>
      <c r="C29">
        <v>1.99</v>
      </c>
    </row>
    <row r="30" spans="1:3" x14ac:dyDescent="0.25">
      <c r="A30" t="s">
        <v>143</v>
      </c>
      <c r="B30">
        <v>14.3</v>
      </c>
      <c r="C30">
        <v>3</v>
      </c>
    </row>
    <row r="31" spans="1:3" x14ac:dyDescent="0.25">
      <c r="A31" t="s">
        <v>147</v>
      </c>
      <c r="B31">
        <v>66.400000000000006</v>
      </c>
      <c r="C31">
        <v>0.9</v>
      </c>
    </row>
    <row r="32" spans="1:3" x14ac:dyDescent="0.25">
      <c r="A32" t="s">
        <v>151</v>
      </c>
      <c r="B32">
        <v>52.4</v>
      </c>
      <c r="C32">
        <v>0.49</v>
      </c>
    </row>
    <row r="33" spans="1:3" x14ac:dyDescent="0.25">
      <c r="A33" t="s">
        <v>155</v>
      </c>
      <c r="B33">
        <v>33.9</v>
      </c>
      <c r="C33">
        <v>1.32</v>
      </c>
    </row>
    <row r="34" spans="1:3" x14ac:dyDescent="0.25">
      <c r="A34" t="s">
        <v>159</v>
      </c>
      <c r="B34">
        <v>7.6</v>
      </c>
      <c r="C34">
        <v>2.44</v>
      </c>
    </row>
    <row r="35" spans="1:3" x14ac:dyDescent="0.25">
      <c r="A35" t="s">
        <v>190</v>
      </c>
      <c r="B35">
        <v>13.3</v>
      </c>
      <c r="C35">
        <v>2.61</v>
      </c>
    </row>
    <row r="36" spans="1:3" x14ac:dyDescent="0.25">
      <c r="A36" t="s">
        <v>161</v>
      </c>
      <c r="B36">
        <v>40.4</v>
      </c>
      <c r="C36">
        <v>1.42</v>
      </c>
    </row>
    <row r="37" spans="1:3" x14ac:dyDescent="0.25">
      <c r="A37" t="s">
        <v>163</v>
      </c>
      <c r="B37">
        <v>49.9</v>
      </c>
      <c r="C37">
        <v>-0.32</v>
      </c>
    </row>
    <row r="38" spans="1:3" x14ac:dyDescent="0.25">
      <c r="A38" t="s">
        <v>165</v>
      </c>
      <c r="B38">
        <v>32.200000000000003</v>
      </c>
      <c r="C38">
        <v>-0.05</v>
      </c>
    </row>
    <row r="39" spans="1:3" x14ac:dyDescent="0.25">
      <c r="A39" t="s">
        <v>169</v>
      </c>
      <c r="B39">
        <v>131.30000000000001</v>
      </c>
      <c r="C39">
        <v>1.1100000000000001</v>
      </c>
    </row>
    <row r="40" spans="1:3" x14ac:dyDescent="0.25">
      <c r="A40" t="s">
        <v>174</v>
      </c>
      <c r="B40">
        <v>77.3</v>
      </c>
      <c r="C40">
        <v>0.18</v>
      </c>
    </row>
    <row r="41" spans="1:3" x14ac:dyDescent="0.25">
      <c r="A41" t="s">
        <v>153</v>
      </c>
      <c r="B41">
        <v>145.9</v>
      </c>
      <c r="C41">
        <v>0.36</v>
      </c>
    </row>
    <row r="42" spans="1:3" x14ac:dyDescent="0.25">
      <c r="A42" t="s">
        <v>182</v>
      </c>
      <c r="B42">
        <v>17.100000000000001</v>
      </c>
      <c r="C42">
        <v>1.52</v>
      </c>
    </row>
    <row r="43" spans="1:3" x14ac:dyDescent="0.25">
      <c r="A43" t="s">
        <v>188</v>
      </c>
      <c r="B43">
        <v>37.799999999999997</v>
      </c>
      <c r="C43">
        <v>1.26</v>
      </c>
    </row>
    <row r="44" spans="1:3" x14ac:dyDescent="0.25">
      <c r="A44" t="s">
        <v>199</v>
      </c>
      <c r="B44">
        <v>45</v>
      </c>
      <c r="C44">
        <v>1.6</v>
      </c>
    </row>
    <row r="45" spans="1:3" x14ac:dyDescent="0.25">
      <c r="A45" t="s">
        <v>203</v>
      </c>
      <c r="B45">
        <v>22.5</v>
      </c>
      <c r="C45">
        <v>1.66</v>
      </c>
    </row>
    <row r="46" spans="1:3" x14ac:dyDescent="0.25">
      <c r="A46" t="s">
        <v>205</v>
      </c>
      <c r="B46">
        <v>21.4</v>
      </c>
      <c r="C46">
        <v>0.66</v>
      </c>
    </row>
    <row r="47" spans="1:3" x14ac:dyDescent="0.25">
      <c r="A47" t="s">
        <v>214</v>
      </c>
      <c r="B47">
        <v>7.7</v>
      </c>
      <c r="C47">
        <v>3.28</v>
      </c>
    </row>
    <row r="48" spans="1:3" x14ac:dyDescent="0.25">
      <c r="A48" t="s">
        <v>218</v>
      </c>
      <c r="B48">
        <v>67.400000000000006</v>
      </c>
      <c r="C48">
        <v>-0.04</v>
      </c>
    </row>
    <row r="49" spans="1:3" x14ac:dyDescent="0.25">
      <c r="A49" t="s">
        <v>220</v>
      </c>
      <c r="B49">
        <v>7.9</v>
      </c>
      <c r="C49">
        <v>2.58</v>
      </c>
    </row>
    <row r="50" spans="1:3" x14ac:dyDescent="0.25">
      <c r="A50" t="s">
        <v>224</v>
      </c>
      <c r="B50">
        <v>39.1</v>
      </c>
      <c r="C50">
        <v>0.78</v>
      </c>
    </row>
    <row r="51" spans="1:3" x14ac:dyDescent="0.25">
      <c r="A51" t="s">
        <v>192</v>
      </c>
      <c r="B51">
        <v>67.400000000000006</v>
      </c>
      <c r="C51">
        <v>0.48</v>
      </c>
    </row>
    <row r="52" spans="1:3" x14ac:dyDescent="0.25">
      <c r="A52" t="s">
        <v>229</v>
      </c>
      <c r="B52">
        <v>101.1</v>
      </c>
      <c r="C52">
        <v>0.5</v>
      </c>
    </row>
    <row r="53" spans="1:3" x14ac:dyDescent="0.25">
      <c r="A53" t="s">
        <v>133</v>
      </c>
      <c r="B53">
        <v>46</v>
      </c>
      <c r="C53">
        <v>2.39</v>
      </c>
    </row>
    <row r="54" spans="1:3" x14ac:dyDescent="0.25">
      <c r="A54" t="s">
        <v>239</v>
      </c>
      <c r="B54">
        <v>26</v>
      </c>
      <c r="C54">
        <v>0.63</v>
      </c>
    </row>
    <row r="55" spans="1:3" x14ac:dyDescent="0.25">
      <c r="A55" t="s">
        <v>245</v>
      </c>
      <c r="B55">
        <v>82.1</v>
      </c>
      <c r="C55">
        <v>0.11</v>
      </c>
    </row>
    <row r="56" spans="1:3" x14ac:dyDescent="0.25">
      <c r="A56" t="s">
        <v>249</v>
      </c>
      <c r="B56">
        <v>9.9</v>
      </c>
      <c r="C56">
        <v>2.17</v>
      </c>
    </row>
    <row r="57" spans="1:3" x14ac:dyDescent="0.25">
      <c r="A57" t="s">
        <v>251</v>
      </c>
      <c r="B57">
        <v>78.7</v>
      </c>
      <c r="C57">
        <v>-0.18</v>
      </c>
    </row>
    <row r="58" spans="1:3" x14ac:dyDescent="0.25">
      <c r="A58" t="s">
        <v>167</v>
      </c>
      <c r="B58">
        <v>63.4</v>
      </c>
      <c r="C58">
        <v>-0.11</v>
      </c>
    </row>
    <row r="59" spans="1:3" x14ac:dyDescent="0.25">
      <c r="A59" t="s">
        <v>256</v>
      </c>
      <c r="B59">
        <v>97</v>
      </c>
      <c r="C59">
        <v>0.39</v>
      </c>
    </row>
    <row r="60" spans="1:3" x14ac:dyDescent="0.25">
      <c r="A60" t="s">
        <v>260</v>
      </c>
      <c r="B60">
        <v>23.8</v>
      </c>
      <c r="C60">
        <v>2.5299999999999998</v>
      </c>
    </row>
    <row r="61" spans="1:3" x14ac:dyDescent="0.25">
      <c r="A61" t="s">
        <v>262</v>
      </c>
      <c r="B61">
        <v>6.5</v>
      </c>
      <c r="C61">
        <v>2.56</v>
      </c>
    </row>
    <row r="62" spans="1:3" x14ac:dyDescent="0.25">
      <c r="A62" t="s">
        <v>262</v>
      </c>
      <c r="B62">
        <v>6.5</v>
      </c>
      <c r="C62">
        <v>2.56</v>
      </c>
    </row>
    <row r="63" spans="1:3" x14ac:dyDescent="0.25">
      <c r="A63" t="s">
        <v>268</v>
      </c>
      <c r="B63">
        <v>31.8</v>
      </c>
      <c r="C63">
        <v>0.56999999999999995</v>
      </c>
    </row>
    <row r="64" spans="1:3" x14ac:dyDescent="0.25">
      <c r="A64" t="s">
        <v>270</v>
      </c>
      <c r="B64">
        <v>15.3</v>
      </c>
      <c r="C64">
        <v>1.39</v>
      </c>
    </row>
    <row r="65" spans="1:3" x14ac:dyDescent="0.25">
      <c r="A65" t="s">
        <v>272</v>
      </c>
      <c r="B65">
        <v>24.7</v>
      </c>
      <c r="C65">
        <v>2.0299999999999998</v>
      </c>
    </row>
    <row r="66" spans="1:3" x14ac:dyDescent="0.25">
      <c r="A66" t="s">
        <v>278</v>
      </c>
      <c r="B66">
        <v>100.7</v>
      </c>
      <c r="C66">
        <v>-0.28000000000000003</v>
      </c>
    </row>
    <row r="67" spans="1:3" x14ac:dyDescent="0.25">
      <c r="A67" t="s">
        <v>89</v>
      </c>
      <c r="B67">
        <v>84.8</v>
      </c>
      <c r="C67">
        <v>0.35</v>
      </c>
    </row>
    <row r="68" spans="1:3" x14ac:dyDescent="0.25">
      <c r="A68" t="s">
        <v>286</v>
      </c>
      <c r="B68">
        <v>5.2</v>
      </c>
      <c r="C68">
        <v>1.26</v>
      </c>
    </row>
    <row r="69" spans="1:3" x14ac:dyDescent="0.25">
      <c r="A69" t="s">
        <v>288</v>
      </c>
      <c r="B69">
        <v>8.3000000000000007</v>
      </c>
      <c r="C69">
        <v>1.25</v>
      </c>
    </row>
    <row r="70" spans="1:3" x14ac:dyDescent="0.25">
      <c r="A70" t="s">
        <v>290</v>
      </c>
      <c r="B70">
        <v>23.1</v>
      </c>
      <c r="C70">
        <v>1.32</v>
      </c>
    </row>
    <row r="71" spans="1:3" x14ac:dyDescent="0.25">
      <c r="A71" t="s">
        <v>292</v>
      </c>
      <c r="B71">
        <v>18.2</v>
      </c>
      <c r="C71">
        <v>2.54</v>
      </c>
    </row>
    <row r="72" spans="1:3" x14ac:dyDescent="0.25">
      <c r="A72" t="s">
        <v>296</v>
      </c>
      <c r="B72">
        <v>106.3</v>
      </c>
      <c r="C72">
        <v>0.26</v>
      </c>
    </row>
    <row r="73" spans="1:3" x14ac:dyDescent="0.25">
      <c r="A73" t="s">
        <v>101</v>
      </c>
      <c r="B73">
        <v>97.1</v>
      </c>
      <c r="C73">
        <v>1.81</v>
      </c>
    </row>
    <row r="74" spans="1:3" x14ac:dyDescent="0.25">
      <c r="A74" t="s">
        <v>300</v>
      </c>
      <c r="B74">
        <v>90.4</v>
      </c>
      <c r="C74">
        <v>0.32</v>
      </c>
    </row>
    <row r="75" spans="1:3" x14ac:dyDescent="0.25">
      <c r="A75" t="s">
        <v>207</v>
      </c>
      <c r="B75">
        <v>11.3</v>
      </c>
      <c r="C75">
        <v>2.29</v>
      </c>
    </row>
    <row r="76" spans="1:3" x14ac:dyDescent="0.25">
      <c r="A76" t="s">
        <v>302</v>
      </c>
      <c r="B76">
        <v>56.8</v>
      </c>
      <c r="C76">
        <v>0.21</v>
      </c>
    </row>
    <row r="77" spans="1:3" x14ac:dyDescent="0.25">
      <c r="A77" t="s">
        <v>117</v>
      </c>
      <c r="B77">
        <v>45.9</v>
      </c>
      <c r="C77">
        <v>-0.2</v>
      </c>
    </row>
    <row r="78" spans="1:3" x14ac:dyDescent="0.25">
      <c r="A78" t="s">
        <v>125</v>
      </c>
      <c r="B78">
        <v>29.8</v>
      </c>
      <c r="C78">
        <v>2.19</v>
      </c>
    </row>
    <row r="79" spans="1:3" x14ac:dyDescent="0.25">
      <c r="A79" t="s">
        <v>308</v>
      </c>
      <c r="B79">
        <v>44.8</v>
      </c>
      <c r="C79">
        <v>1.43</v>
      </c>
    </row>
    <row r="80" spans="1:3" x14ac:dyDescent="0.25">
      <c r="A80" t="s">
        <v>310</v>
      </c>
      <c r="B80">
        <v>14.3</v>
      </c>
      <c r="C80">
        <v>2.7</v>
      </c>
    </row>
    <row r="81" spans="1:3" x14ac:dyDescent="0.25">
      <c r="A81" t="s">
        <v>312</v>
      </c>
      <c r="B81">
        <v>32.1</v>
      </c>
      <c r="C81">
        <v>1.54</v>
      </c>
    </row>
    <row r="82" spans="1:3" x14ac:dyDescent="0.25">
      <c r="A82" t="s">
        <v>318</v>
      </c>
      <c r="B82">
        <v>39</v>
      </c>
      <c r="C82">
        <v>1.22</v>
      </c>
    </row>
    <row r="83" spans="1:3" x14ac:dyDescent="0.25">
      <c r="A83" t="s">
        <v>320</v>
      </c>
      <c r="B83">
        <v>15</v>
      </c>
      <c r="C83">
        <v>1.89</v>
      </c>
    </row>
    <row r="84" spans="1:3" x14ac:dyDescent="0.25">
      <c r="A84" t="s">
        <v>324</v>
      </c>
      <c r="B84">
        <v>45.7</v>
      </c>
      <c r="C84">
        <v>-1.6</v>
      </c>
    </row>
    <row r="85" spans="1:3" x14ac:dyDescent="0.25">
      <c r="A85" t="s">
        <v>145</v>
      </c>
      <c r="B85">
        <v>63.1</v>
      </c>
      <c r="C85">
        <v>0.96</v>
      </c>
    </row>
    <row r="86" spans="1:3" x14ac:dyDescent="0.25">
      <c r="A86" t="s">
        <v>328</v>
      </c>
      <c r="B86">
        <v>15.4</v>
      </c>
      <c r="C86">
        <v>1.08</v>
      </c>
    </row>
    <row r="87" spans="1:3" x14ac:dyDescent="0.25">
      <c r="A87" t="s">
        <v>332</v>
      </c>
      <c r="B87">
        <v>7.9</v>
      </c>
      <c r="C87">
        <v>2.68</v>
      </c>
    </row>
    <row r="88" spans="1:3" x14ac:dyDescent="0.25">
      <c r="A88" t="s">
        <v>247</v>
      </c>
      <c r="B88">
        <v>28.6</v>
      </c>
      <c r="C88">
        <v>0.84</v>
      </c>
    </row>
    <row r="89" spans="1:3" x14ac:dyDescent="0.25">
      <c r="A89" t="s">
        <v>336</v>
      </c>
      <c r="B89">
        <v>49.5</v>
      </c>
      <c r="C89">
        <v>-1.48</v>
      </c>
    </row>
    <row r="90" spans="1:3" x14ac:dyDescent="0.25">
      <c r="A90" t="s">
        <v>121</v>
      </c>
      <c r="B90">
        <v>141.69999999999999</v>
      </c>
      <c r="C90">
        <v>2.4900000000000002</v>
      </c>
    </row>
    <row r="91" spans="1:3" x14ac:dyDescent="0.25">
      <c r="A91" t="s">
        <v>340</v>
      </c>
      <c r="B91">
        <v>17.600000000000001</v>
      </c>
      <c r="C91">
        <v>2.8</v>
      </c>
    </row>
    <row r="92" spans="1:3" x14ac:dyDescent="0.25">
      <c r="A92" t="s">
        <v>344</v>
      </c>
      <c r="B92">
        <v>5.0999999999999996</v>
      </c>
      <c r="C92">
        <v>2.86</v>
      </c>
    </row>
    <row r="93" spans="1:3" x14ac:dyDescent="0.25">
      <c r="A93" t="s">
        <v>274</v>
      </c>
      <c r="B93">
        <v>50.9</v>
      </c>
      <c r="C93">
        <v>1.66</v>
      </c>
    </row>
    <row r="94" spans="1:3" x14ac:dyDescent="0.25">
      <c r="A94" t="s">
        <v>350</v>
      </c>
      <c r="B94">
        <v>19</v>
      </c>
      <c r="C94">
        <v>2.99</v>
      </c>
    </row>
    <row r="95" spans="1:3" x14ac:dyDescent="0.25">
      <c r="A95" t="s">
        <v>85</v>
      </c>
      <c r="B95">
        <v>86.9</v>
      </c>
      <c r="C95">
        <v>0.4</v>
      </c>
    </row>
    <row r="96" spans="1:3" x14ac:dyDescent="0.25">
      <c r="A96" t="s">
        <v>356</v>
      </c>
      <c r="B96">
        <v>29.9</v>
      </c>
      <c r="C96">
        <v>2.4900000000000002</v>
      </c>
    </row>
    <row r="97" spans="1:3" x14ac:dyDescent="0.25">
      <c r="A97" t="s">
        <v>360</v>
      </c>
      <c r="B97">
        <v>39.6</v>
      </c>
      <c r="C97">
        <v>0.42</v>
      </c>
    </row>
    <row r="98" spans="1:3" x14ac:dyDescent="0.25">
      <c r="A98" t="s">
        <v>241</v>
      </c>
      <c r="B98">
        <v>58.6</v>
      </c>
      <c r="C98">
        <v>1.24</v>
      </c>
    </row>
    <row r="99" spans="1:3" x14ac:dyDescent="0.25">
      <c r="A99" t="s">
        <v>366</v>
      </c>
      <c r="B99">
        <v>22.7</v>
      </c>
      <c r="C99">
        <v>-0.04</v>
      </c>
    </row>
    <row r="100" spans="1:3" x14ac:dyDescent="0.25">
      <c r="A100" t="s">
        <v>330</v>
      </c>
      <c r="B100">
        <v>108.8</v>
      </c>
      <c r="C100">
        <v>1.52</v>
      </c>
    </row>
    <row r="101" spans="1:3" x14ac:dyDescent="0.25">
      <c r="A101" t="s">
        <v>370</v>
      </c>
      <c r="B101">
        <v>20.6</v>
      </c>
      <c r="C101">
        <v>1.43</v>
      </c>
    </row>
    <row r="102" spans="1:3" x14ac:dyDescent="0.25">
      <c r="A102" t="s">
        <v>374</v>
      </c>
      <c r="B102">
        <v>5.6</v>
      </c>
      <c r="C102">
        <v>2.5</v>
      </c>
    </row>
    <row r="103" spans="1:3" x14ac:dyDescent="0.25">
      <c r="A103" t="s">
        <v>378</v>
      </c>
      <c r="B103">
        <v>34</v>
      </c>
      <c r="C103">
        <v>1.87</v>
      </c>
    </row>
    <row r="104" spans="1:3" x14ac:dyDescent="0.25">
      <c r="A104" t="s">
        <v>382</v>
      </c>
      <c r="B104">
        <v>10</v>
      </c>
      <c r="C104">
        <v>1.1599999999999999</v>
      </c>
    </row>
    <row r="105" spans="1:3" x14ac:dyDescent="0.25">
      <c r="A105" t="s">
        <v>105</v>
      </c>
      <c r="B105">
        <v>89.3</v>
      </c>
      <c r="C105">
        <v>0.45</v>
      </c>
    </row>
    <row r="106" spans="1:3" x14ac:dyDescent="0.25">
      <c r="A106" t="s">
        <v>180</v>
      </c>
      <c r="B106">
        <v>142.1</v>
      </c>
      <c r="C106">
        <v>0.63</v>
      </c>
    </row>
    <row r="107" spans="1:3" x14ac:dyDescent="0.25">
      <c r="A107" t="s">
        <v>386</v>
      </c>
      <c r="B107">
        <v>14.9</v>
      </c>
      <c r="C107">
        <v>1.46</v>
      </c>
    </row>
    <row r="108" spans="1:3" x14ac:dyDescent="0.25">
      <c r="A108" t="s">
        <v>388</v>
      </c>
      <c r="B108">
        <v>11.2</v>
      </c>
      <c r="C108">
        <v>3.84</v>
      </c>
    </row>
    <row r="109" spans="1:3" x14ac:dyDescent="0.25">
      <c r="A109" t="s">
        <v>390</v>
      </c>
      <c r="B109">
        <v>8.6</v>
      </c>
      <c r="C109">
        <v>2.79</v>
      </c>
    </row>
    <row r="110" spans="1:3" x14ac:dyDescent="0.25">
      <c r="A110" t="s">
        <v>392</v>
      </c>
      <c r="B110">
        <v>35.4</v>
      </c>
      <c r="C110">
        <v>0.08</v>
      </c>
    </row>
    <row r="111" spans="1:3" x14ac:dyDescent="0.25">
      <c r="A111" t="s">
        <v>209</v>
      </c>
      <c r="B111">
        <v>61.7</v>
      </c>
      <c r="C111">
        <v>1.32</v>
      </c>
    </row>
    <row r="112" spans="1:3" x14ac:dyDescent="0.25">
      <c r="A112" t="s">
        <v>184</v>
      </c>
      <c r="B112">
        <v>49.8</v>
      </c>
      <c r="C112">
        <v>9.1300000000000008</v>
      </c>
    </row>
    <row r="113" spans="1:3" x14ac:dyDescent="0.25">
      <c r="A113" t="s">
        <v>394</v>
      </c>
      <c r="B113">
        <v>12.3</v>
      </c>
      <c r="C113">
        <v>2.69</v>
      </c>
    </row>
    <row r="114" spans="1:3" x14ac:dyDescent="0.25">
      <c r="A114" t="s">
        <v>334</v>
      </c>
      <c r="B114">
        <v>54.5</v>
      </c>
      <c r="C114">
        <v>1.64</v>
      </c>
    </row>
    <row r="115" spans="1:3" x14ac:dyDescent="0.25">
      <c r="A115" t="s">
        <v>398</v>
      </c>
      <c r="B115">
        <v>73</v>
      </c>
      <c r="C115">
        <v>2.17</v>
      </c>
    </row>
    <row r="116" spans="1:3" x14ac:dyDescent="0.25">
      <c r="A116" t="s">
        <v>380</v>
      </c>
      <c r="B116">
        <v>70.3</v>
      </c>
      <c r="C116">
        <v>1.72</v>
      </c>
    </row>
    <row r="117" spans="1:3" x14ac:dyDescent="0.25">
      <c r="A117" t="s">
        <v>258</v>
      </c>
      <c r="B117">
        <v>34.5</v>
      </c>
      <c r="C117">
        <v>1.25</v>
      </c>
    </row>
    <row r="118" spans="1:3" x14ac:dyDescent="0.25">
      <c r="A118" t="s">
        <v>400</v>
      </c>
      <c r="B118">
        <v>31.1</v>
      </c>
      <c r="C118">
        <v>1.72</v>
      </c>
    </row>
    <row r="119" spans="1:3" x14ac:dyDescent="0.25">
      <c r="A119" t="s">
        <v>384</v>
      </c>
      <c r="B119">
        <v>78.099999999999994</v>
      </c>
      <c r="C119">
        <v>0.02</v>
      </c>
    </row>
    <row r="120" spans="1:3" x14ac:dyDescent="0.25">
      <c r="A120" t="s">
        <v>354</v>
      </c>
      <c r="B120">
        <v>91.1</v>
      </c>
      <c r="C120">
        <v>-0.28999999999999998</v>
      </c>
    </row>
    <row r="121" spans="1:3" x14ac:dyDescent="0.25">
      <c r="A121" t="s">
        <v>403</v>
      </c>
      <c r="B121">
        <v>54.5</v>
      </c>
      <c r="C121">
        <v>-0.27</v>
      </c>
    </row>
    <row r="122" spans="1:3" x14ac:dyDescent="0.25">
      <c r="A122" t="s">
        <v>294</v>
      </c>
      <c r="B122">
        <v>51</v>
      </c>
      <c r="C122">
        <v>0.4</v>
      </c>
    </row>
    <row r="123" spans="1:3" x14ac:dyDescent="0.25">
      <c r="A123" t="s">
        <v>409</v>
      </c>
      <c r="B123">
        <v>4.4000000000000004</v>
      </c>
      <c r="C123">
        <v>2.77</v>
      </c>
    </row>
    <row r="124" spans="1:3" x14ac:dyDescent="0.25">
      <c r="A124" t="s">
        <v>197</v>
      </c>
      <c r="B124">
        <v>44.6</v>
      </c>
      <c r="C124">
        <v>1.88</v>
      </c>
    </row>
    <row r="125" spans="1:3" x14ac:dyDescent="0.25">
      <c r="A125" t="s">
        <v>427</v>
      </c>
      <c r="B125">
        <v>17.7</v>
      </c>
      <c r="C125">
        <v>2.92</v>
      </c>
    </row>
    <row r="126" spans="1:3" x14ac:dyDescent="0.25">
      <c r="A126" t="s">
        <v>396</v>
      </c>
      <c r="B126">
        <v>51.1</v>
      </c>
      <c r="C126">
        <v>0.39</v>
      </c>
    </row>
    <row r="127" spans="1:3" x14ac:dyDescent="0.25">
      <c r="A127" t="s">
        <v>433</v>
      </c>
      <c r="B127">
        <v>6.1</v>
      </c>
      <c r="C127">
        <v>1.91</v>
      </c>
    </row>
    <row r="128" spans="1:3" x14ac:dyDescent="0.25">
      <c r="A128" t="s">
        <v>30</v>
      </c>
      <c r="B128">
        <v>71.099999999999994</v>
      </c>
      <c r="C128">
        <v>2.4500000000000002</v>
      </c>
    </row>
    <row r="129" spans="1:3" x14ac:dyDescent="0.25">
      <c r="A129" t="s">
        <v>415</v>
      </c>
      <c r="B129">
        <v>88</v>
      </c>
      <c r="C129">
        <v>0.26</v>
      </c>
    </row>
    <row r="130" spans="1:3" x14ac:dyDescent="0.25">
      <c r="A130" t="s">
        <v>435</v>
      </c>
      <c r="B130">
        <v>9.6999999999999993</v>
      </c>
      <c r="C130">
        <v>2.13</v>
      </c>
    </row>
    <row r="131" spans="1:3" x14ac:dyDescent="0.25">
      <c r="A131" t="s">
        <v>439</v>
      </c>
      <c r="B131">
        <v>9.5</v>
      </c>
      <c r="C131">
        <v>2.86</v>
      </c>
    </row>
    <row r="132" spans="1:3" x14ac:dyDescent="0.25">
      <c r="A132" t="s">
        <v>346</v>
      </c>
      <c r="B132">
        <v>39</v>
      </c>
      <c r="C132">
        <v>1.18</v>
      </c>
    </row>
    <row r="133" spans="1:3" x14ac:dyDescent="0.25">
      <c r="A133" t="s">
        <v>235</v>
      </c>
      <c r="B133">
        <v>118.6</v>
      </c>
      <c r="C133">
        <v>0.09</v>
      </c>
    </row>
    <row r="134" spans="1:3" x14ac:dyDescent="0.25">
      <c r="A134" t="s">
        <v>447</v>
      </c>
      <c r="B134">
        <v>6.6</v>
      </c>
      <c r="C134">
        <v>1.04</v>
      </c>
    </row>
    <row r="135" spans="1:3" x14ac:dyDescent="0.25">
      <c r="A135" t="s">
        <v>449</v>
      </c>
      <c r="B135">
        <v>21</v>
      </c>
      <c r="C135">
        <v>2.08</v>
      </c>
    </row>
    <row r="136" spans="1:3" x14ac:dyDescent="0.25">
      <c r="A136" t="s">
        <v>358</v>
      </c>
      <c r="B136">
        <v>40.299999999999997</v>
      </c>
      <c r="C136">
        <v>0.9</v>
      </c>
    </row>
    <row r="137" spans="1:3" x14ac:dyDescent="0.25">
      <c r="A137" t="s">
        <v>157</v>
      </c>
      <c r="B137">
        <v>76.099999999999994</v>
      </c>
      <c r="C137">
        <v>0.71</v>
      </c>
    </row>
    <row r="138" spans="1:3" x14ac:dyDescent="0.25">
      <c r="A138" t="s">
        <v>454</v>
      </c>
      <c r="B138">
        <v>8.6999999999999993</v>
      </c>
      <c r="C138">
        <v>2.4500000000000002</v>
      </c>
    </row>
    <row r="139" spans="1:3" x14ac:dyDescent="0.25">
      <c r="A139" t="s">
        <v>456</v>
      </c>
      <c r="B139">
        <v>10</v>
      </c>
      <c r="C139">
        <v>3.04</v>
      </c>
    </row>
    <row r="140" spans="1:3" x14ac:dyDescent="0.25">
      <c r="A140" t="s">
        <v>437</v>
      </c>
      <c r="B140">
        <v>27.9</v>
      </c>
      <c r="C140">
        <v>0.31</v>
      </c>
    </row>
    <row r="141" spans="1:3" x14ac:dyDescent="0.25">
      <c r="A141" t="s">
        <v>458</v>
      </c>
      <c r="B141">
        <v>8.5</v>
      </c>
      <c r="C141">
        <v>2.6</v>
      </c>
    </row>
    <row r="142" spans="1:3" x14ac:dyDescent="0.25">
      <c r="A142" t="s">
        <v>423</v>
      </c>
      <c r="B142">
        <v>57.8</v>
      </c>
      <c r="C142">
        <v>0.33</v>
      </c>
    </row>
    <row r="143" spans="1:3" x14ac:dyDescent="0.25">
      <c r="A143" t="s">
        <v>326</v>
      </c>
      <c r="B143">
        <v>25.5</v>
      </c>
      <c r="C143">
        <v>0.97</v>
      </c>
    </row>
    <row r="144" spans="1:3" x14ac:dyDescent="0.25">
      <c r="A144" t="s">
        <v>283</v>
      </c>
      <c r="B144">
        <v>19.3</v>
      </c>
      <c r="C144">
        <v>1.28</v>
      </c>
    </row>
    <row r="145" spans="1:3" x14ac:dyDescent="0.25">
      <c r="A145" t="s">
        <v>429</v>
      </c>
      <c r="B145">
        <v>41.7</v>
      </c>
      <c r="C145">
        <v>1.29</v>
      </c>
    </row>
    <row r="146" spans="1:3" x14ac:dyDescent="0.25">
      <c r="A146" t="s">
        <v>466</v>
      </c>
      <c r="B146">
        <v>11.7</v>
      </c>
      <c r="C146">
        <v>3.35</v>
      </c>
    </row>
    <row r="147" spans="1:3" x14ac:dyDescent="0.25">
      <c r="A147" t="s">
        <v>322</v>
      </c>
      <c r="B147">
        <v>32.299999999999997</v>
      </c>
      <c r="C147">
        <v>-0.25</v>
      </c>
    </row>
    <row r="148" spans="1:3" x14ac:dyDescent="0.25">
      <c r="A148" t="s">
        <v>178</v>
      </c>
      <c r="B148">
        <v>74.400000000000006</v>
      </c>
      <c r="C148">
        <v>3.1</v>
      </c>
    </row>
    <row r="149" spans="1:3" x14ac:dyDescent="0.25">
      <c r="A149" t="s">
        <v>201</v>
      </c>
      <c r="B149">
        <v>79.599999999999994</v>
      </c>
      <c r="C149">
        <v>0.75</v>
      </c>
    </row>
    <row r="150" spans="1:3" x14ac:dyDescent="0.25">
      <c r="A150" t="s">
        <v>216</v>
      </c>
      <c r="B150">
        <v>124.8</v>
      </c>
      <c r="C150">
        <v>0.74</v>
      </c>
    </row>
    <row r="151" spans="1:3" x14ac:dyDescent="0.25">
      <c r="A151" t="s">
        <v>77</v>
      </c>
      <c r="B151">
        <v>98.6</v>
      </c>
      <c r="C151">
        <v>0.35</v>
      </c>
    </row>
    <row r="152" spans="1:3" x14ac:dyDescent="0.25">
      <c r="A152" t="s">
        <v>441</v>
      </c>
      <c r="B152">
        <v>20.7</v>
      </c>
      <c r="C152">
        <v>1.47</v>
      </c>
    </row>
    <row r="153" spans="1:3" x14ac:dyDescent="0.25">
      <c r="A153" t="s">
        <v>470</v>
      </c>
      <c r="B153">
        <v>32.6</v>
      </c>
      <c r="C153">
        <v>2.2400000000000002</v>
      </c>
    </row>
    <row r="154" spans="1:3" x14ac:dyDescent="0.25">
      <c r="A154" t="s">
        <v>149</v>
      </c>
      <c r="B154">
        <v>56.6</v>
      </c>
      <c r="C154">
        <v>1.53</v>
      </c>
    </row>
    <row r="155" spans="1:3" x14ac:dyDescent="0.25">
      <c r="A155" t="s">
        <v>468</v>
      </c>
      <c r="B155">
        <v>28.6</v>
      </c>
      <c r="C155">
        <v>1.06</v>
      </c>
    </row>
    <row r="156" spans="1:3" x14ac:dyDescent="0.25">
      <c r="A156" t="s">
        <v>473</v>
      </c>
      <c r="B156">
        <v>14.7</v>
      </c>
      <c r="C156">
        <v>2.33</v>
      </c>
    </row>
    <row r="157" spans="1:3" x14ac:dyDescent="0.25">
      <c r="A157" t="s">
        <v>452</v>
      </c>
      <c r="B157">
        <v>11.9</v>
      </c>
      <c r="C157">
        <v>3.19</v>
      </c>
    </row>
    <row r="158" spans="1:3" x14ac:dyDescent="0.25">
      <c r="A158" t="s">
        <v>476</v>
      </c>
      <c r="B158">
        <v>15.2</v>
      </c>
      <c r="C158">
        <v>2.7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Q21" sqref="Q21"/>
    </sheetView>
  </sheetViews>
  <sheetFormatPr defaultRowHeight="15" x14ac:dyDescent="0.25"/>
  <sheetData>
    <row r="1" spans="1:8" x14ac:dyDescent="0.25">
      <c r="A1" t="s">
        <v>15</v>
      </c>
      <c r="B1" t="s">
        <v>5</v>
      </c>
      <c r="C1" t="s">
        <v>6</v>
      </c>
    </row>
    <row r="2" spans="1:8" x14ac:dyDescent="0.25">
      <c r="A2">
        <v>36.299999999999997</v>
      </c>
      <c r="B2">
        <v>162.78</v>
      </c>
      <c r="C2">
        <v>153.1</v>
      </c>
      <c r="G2" t="s">
        <v>488</v>
      </c>
      <c r="H2" t="s">
        <v>489</v>
      </c>
    </row>
    <row r="3" spans="1:8" x14ac:dyDescent="0.25">
      <c r="A3">
        <v>24.7</v>
      </c>
      <c r="B3">
        <v>163.07</v>
      </c>
      <c r="C3">
        <v>156.79</v>
      </c>
      <c r="F3" t="s">
        <v>482</v>
      </c>
      <c r="G3">
        <v>0</v>
      </c>
      <c r="H3">
        <v>5</v>
      </c>
    </row>
    <row r="4" spans="1:8" x14ac:dyDescent="0.25">
      <c r="A4">
        <v>13.3</v>
      </c>
      <c r="B4">
        <v>163.1</v>
      </c>
      <c r="C4">
        <v>156.88999999999999</v>
      </c>
      <c r="F4" t="s">
        <v>483</v>
      </c>
      <c r="G4">
        <v>0</v>
      </c>
      <c r="H4">
        <v>32</v>
      </c>
    </row>
    <row r="5" spans="1:8" x14ac:dyDescent="0.25">
      <c r="A5">
        <v>37.1</v>
      </c>
      <c r="B5">
        <v>164.3</v>
      </c>
      <c r="C5">
        <v>155.41999999999999</v>
      </c>
      <c r="F5" t="s">
        <v>484</v>
      </c>
      <c r="G5">
        <v>0</v>
      </c>
      <c r="H5">
        <v>66</v>
      </c>
    </row>
    <row r="6" spans="1:8" x14ac:dyDescent="0.25">
      <c r="A6">
        <v>51.8</v>
      </c>
      <c r="B6">
        <v>164.36</v>
      </c>
      <c r="C6">
        <v>150.91</v>
      </c>
      <c r="F6" t="s">
        <v>485</v>
      </c>
      <c r="G6">
        <v>14</v>
      </c>
      <c r="H6">
        <v>37</v>
      </c>
    </row>
    <row r="7" spans="1:8" x14ac:dyDescent="0.25">
      <c r="A7">
        <v>20.6</v>
      </c>
      <c r="B7">
        <v>164.36</v>
      </c>
      <c r="C7">
        <v>152.38999999999999</v>
      </c>
      <c r="F7" t="s">
        <v>486</v>
      </c>
      <c r="G7">
        <v>30</v>
      </c>
      <c r="H7">
        <v>16</v>
      </c>
    </row>
    <row r="8" spans="1:8" x14ac:dyDescent="0.25">
      <c r="A8">
        <v>36.6</v>
      </c>
      <c r="B8">
        <v>164.42</v>
      </c>
      <c r="C8">
        <v>154.76</v>
      </c>
      <c r="F8" t="s">
        <v>487</v>
      </c>
      <c r="G8">
        <v>113</v>
      </c>
      <c r="H8">
        <v>1</v>
      </c>
    </row>
    <row r="9" spans="1:8" x14ac:dyDescent="0.25">
      <c r="A9">
        <v>38.200000000000003</v>
      </c>
      <c r="B9">
        <v>165.08</v>
      </c>
      <c r="C9">
        <v>152.38</v>
      </c>
    </row>
    <row r="10" spans="1:8" x14ac:dyDescent="0.25">
      <c r="A10">
        <v>38.5</v>
      </c>
      <c r="B10">
        <v>165.16</v>
      </c>
      <c r="C10">
        <v>153.06</v>
      </c>
    </row>
    <row r="11" spans="1:8" x14ac:dyDescent="0.25">
      <c r="A11">
        <v>47.4</v>
      </c>
      <c r="B11">
        <v>165.23</v>
      </c>
      <c r="C11">
        <v>154.13999999999999</v>
      </c>
    </row>
    <row r="12" spans="1:8" x14ac:dyDescent="0.25">
      <c r="A12">
        <v>24.2</v>
      </c>
      <c r="B12">
        <v>165.35</v>
      </c>
      <c r="C12">
        <v>154.75</v>
      </c>
    </row>
    <row r="13" spans="1:8" x14ac:dyDescent="0.25">
      <c r="A13">
        <v>52.1</v>
      </c>
      <c r="B13">
        <v>165.48</v>
      </c>
      <c r="C13">
        <v>156.54</v>
      </c>
    </row>
    <row r="14" spans="1:8" x14ac:dyDescent="0.25">
      <c r="A14">
        <v>55.3</v>
      </c>
      <c r="B14">
        <v>165.54</v>
      </c>
      <c r="C14">
        <v>160.06</v>
      </c>
    </row>
    <row r="15" spans="1:8" x14ac:dyDescent="0.25">
      <c r="A15">
        <v>17.399999999999999</v>
      </c>
      <c r="B15">
        <v>165.68</v>
      </c>
      <c r="C15">
        <v>156.13999999999999</v>
      </c>
    </row>
    <row r="16" spans="1:8" x14ac:dyDescent="0.25">
      <c r="A16">
        <v>17.399999999999999</v>
      </c>
      <c r="B16">
        <v>166.02</v>
      </c>
      <c r="C16">
        <v>156.72</v>
      </c>
    </row>
    <row r="17" spans="1:3" x14ac:dyDescent="0.25">
      <c r="A17">
        <v>56.6</v>
      </c>
      <c r="B17">
        <v>166.26</v>
      </c>
      <c r="C17">
        <v>154.36000000000001</v>
      </c>
    </row>
    <row r="18" spans="1:3" x14ac:dyDescent="0.25">
      <c r="A18">
        <v>42.9</v>
      </c>
      <c r="B18">
        <v>166.43</v>
      </c>
      <c r="C18">
        <v>157.34</v>
      </c>
    </row>
    <row r="19" spans="1:3" x14ac:dyDescent="0.25">
      <c r="A19">
        <v>34.9</v>
      </c>
      <c r="B19">
        <v>166.5</v>
      </c>
      <c r="C19">
        <v>155.18</v>
      </c>
    </row>
    <row r="20" spans="1:3" x14ac:dyDescent="0.25">
      <c r="A20">
        <v>78.3</v>
      </c>
      <c r="B20">
        <v>166.75</v>
      </c>
      <c r="C20">
        <v>154.38999999999999</v>
      </c>
    </row>
    <row r="21" spans="1:3" x14ac:dyDescent="0.25">
      <c r="A21">
        <v>35.200000000000003</v>
      </c>
      <c r="B21">
        <v>166.98</v>
      </c>
      <c r="C21">
        <v>156.88999999999999</v>
      </c>
    </row>
    <row r="22" spans="1:3" x14ac:dyDescent="0.25">
      <c r="A22">
        <v>42.3</v>
      </c>
      <c r="B22">
        <v>167.05</v>
      </c>
      <c r="C22">
        <v>155.15</v>
      </c>
    </row>
    <row r="23" spans="1:3" x14ac:dyDescent="0.25">
      <c r="A23">
        <v>64.2</v>
      </c>
      <c r="B23">
        <v>167.32</v>
      </c>
      <c r="C23">
        <v>155.25</v>
      </c>
    </row>
    <row r="24" spans="1:3" x14ac:dyDescent="0.25">
      <c r="A24">
        <v>37.200000000000003</v>
      </c>
      <c r="B24">
        <v>167.33</v>
      </c>
      <c r="C24">
        <v>154.77000000000001</v>
      </c>
    </row>
    <row r="25" spans="1:3" x14ac:dyDescent="0.25">
      <c r="A25">
        <v>13.7</v>
      </c>
      <c r="B25">
        <v>167.34</v>
      </c>
      <c r="C25">
        <v>155.08000000000001</v>
      </c>
    </row>
    <row r="26" spans="1:3" x14ac:dyDescent="0.25">
      <c r="A26">
        <v>44.6</v>
      </c>
      <c r="B26">
        <v>167.62</v>
      </c>
      <c r="C26">
        <v>157.32</v>
      </c>
    </row>
    <row r="27" spans="1:3" x14ac:dyDescent="0.25">
      <c r="A27">
        <v>29.4</v>
      </c>
      <c r="B27">
        <v>167.72</v>
      </c>
      <c r="C27">
        <v>156.54</v>
      </c>
    </row>
    <row r="28" spans="1:3" x14ac:dyDescent="0.25">
      <c r="A28">
        <v>29</v>
      </c>
      <c r="B28">
        <v>167.92</v>
      </c>
      <c r="C28">
        <v>156.72</v>
      </c>
    </row>
    <row r="29" spans="1:3" x14ac:dyDescent="0.25">
      <c r="A29">
        <v>18.7</v>
      </c>
      <c r="B29">
        <v>168.07</v>
      </c>
      <c r="C29">
        <v>155.88</v>
      </c>
    </row>
    <row r="30" spans="1:3" x14ac:dyDescent="0.25">
      <c r="A30">
        <v>70.099999999999994</v>
      </c>
      <c r="B30">
        <v>168.1</v>
      </c>
      <c r="C30">
        <v>155.58000000000001</v>
      </c>
    </row>
    <row r="31" spans="1:3" x14ac:dyDescent="0.25">
      <c r="A31">
        <v>51.7</v>
      </c>
      <c r="B31">
        <v>168.23</v>
      </c>
      <c r="C31">
        <v>158.65</v>
      </c>
    </row>
    <row r="32" spans="1:3" x14ac:dyDescent="0.25">
      <c r="A32">
        <v>25.5</v>
      </c>
      <c r="B32">
        <v>168.29</v>
      </c>
      <c r="C32">
        <v>160.47999999999999</v>
      </c>
    </row>
    <row r="33" spans="1:3" x14ac:dyDescent="0.25">
      <c r="A33">
        <v>27.5</v>
      </c>
      <c r="B33">
        <v>168.43</v>
      </c>
      <c r="C33">
        <v>158.12</v>
      </c>
    </row>
    <row r="34" spans="1:3" x14ac:dyDescent="0.25">
      <c r="A34">
        <v>48.4</v>
      </c>
      <c r="B34">
        <v>168.44</v>
      </c>
      <c r="C34">
        <v>158.4</v>
      </c>
    </row>
    <row r="35" spans="1:3" x14ac:dyDescent="0.25">
      <c r="A35">
        <v>66.8</v>
      </c>
      <c r="B35">
        <v>168.46</v>
      </c>
      <c r="C35">
        <v>158.1</v>
      </c>
    </row>
    <row r="36" spans="1:3" x14ac:dyDescent="0.25">
      <c r="A36">
        <v>26</v>
      </c>
      <c r="B36">
        <v>168.5</v>
      </c>
      <c r="C36">
        <v>156.11000000000001</v>
      </c>
    </row>
    <row r="37" spans="1:3" x14ac:dyDescent="0.25">
      <c r="A37">
        <v>25</v>
      </c>
      <c r="B37">
        <v>168.74</v>
      </c>
      <c r="C37">
        <v>158.53</v>
      </c>
    </row>
    <row r="38" spans="1:3" x14ac:dyDescent="0.25">
      <c r="A38">
        <v>21.7</v>
      </c>
      <c r="B38">
        <v>168.84</v>
      </c>
      <c r="C38">
        <v>157.15</v>
      </c>
    </row>
    <row r="39" spans="1:3" x14ac:dyDescent="0.25">
      <c r="A39">
        <v>37.299999999999997</v>
      </c>
      <c r="B39">
        <v>168.89</v>
      </c>
      <c r="C39">
        <v>158.43</v>
      </c>
    </row>
    <row r="40" spans="1:3" x14ac:dyDescent="0.25">
      <c r="A40">
        <v>42.2</v>
      </c>
      <c r="B40">
        <v>169.01</v>
      </c>
      <c r="C40">
        <v>159.65</v>
      </c>
    </row>
    <row r="41" spans="1:3" x14ac:dyDescent="0.25">
      <c r="A41">
        <v>77.2</v>
      </c>
      <c r="B41">
        <v>169.2</v>
      </c>
      <c r="C41">
        <v>157.06</v>
      </c>
    </row>
    <row r="42" spans="1:3" x14ac:dyDescent="0.25">
      <c r="A42">
        <v>58.4</v>
      </c>
      <c r="B42">
        <v>169.59</v>
      </c>
      <c r="C42">
        <v>155.18</v>
      </c>
    </row>
    <row r="43" spans="1:3" x14ac:dyDescent="0.25">
      <c r="A43">
        <v>67.400000000000006</v>
      </c>
      <c r="B43">
        <v>169.63</v>
      </c>
      <c r="C43">
        <v>158.58000000000001</v>
      </c>
    </row>
    <row r="44" spans="1:3" x14ac:dyDescent="0.25">
      <c r="A44">
        <v>52</v>
      </c>
      <c r="B44">
        <v>169.75</v>
      </c>
      <c r="C44">
        <v>160.26</v>
      </c>
    </row>
    <row r="45" spans="1:3" x14ac:dyDescent="0.25">
      <c r="A45">
        <v>59</v>
      </c>
      <c r="B45">
        <v>169.91</v>
      </c>
      <c r="C45">
        <v>155.62</v>
      </c>
    </row>
    <row r="46" spans="1:3" x14ac:dyDescent="0.25">
      <c r="A46">
        <v>55.6</v>
      </c>
      <c r="B46">
        <v>170.09</v>
      </c>
      <c r="C46">
        <v>161.04</v>
      </c>
    </row>
    <row r="47" spans="1:3" x14ac:dyDescent="0.25">
      <c r="A47">
        <v>42.8</v>
      </c>
      <c r="B47">
        <v>170.14</v>
      </c>
      <c r="C47">
        <v>159.13</v>
      </c>
    </row>
    <row r="48" spans="1:3" x14ac:dyDescent="0.25">
      <c r="A48">
        <v>68.400000000000006</v>
      </c>
      <c r="B48">
        <v>170.19</v>
      </c>
      <c r="C48">
        <v>158.19</v>
      </c>
    </row>
    <row r="49" spans="1:3" x14ac:dyDescent="0.25">
      <c r="A49">
        <v>16.600000000000001</v>
      </c>
      <c r="B49">
        <v>170.26</v>
      </c>
      <c r="C49">
        <v>159.81</v>
      </c>
    </row>
    <row r="50" spans="1:3" x14ac:dyDescent="0.25">
      <c r="A50">
        <v>80.7</v>
      </c>
      <c r="B50">
        <v>170.29</v>
      </c>
      <c r="C50">
        <v>157.9</v>
      </c>
    </row>
    <row r="51" spans="1:3" x14ac:dyDescent="0.25">
      <c r="A51">
        <v>57.3</v>
      </c>
      <c r="B51">
        <v>170.3</v>
      </c>
      <c r="C51">
        <v>158.86000000000001</v>
      </c>
    </row>
    <row r="52" spans="1:3" x14ac:dyDescent="0.25">
      <c r="A52">
        <v>28</v>
      </c>
      <c r="B52">
        <v>170.46</v>
      </c>
      <c r="C52">
        <v>159.43</v>
      </c>
    </row>
    <row r="53" spans="1:3" x14ac:dyDescent="0.25">
      <c r="A53">
        <v>90.1</v>
      </c>
      <c r="B53">
        <v>170.48</v>
      </c>
      <c r="C53">
        <v>160.05000000000001</v>
      </c>
    </row>
    <row r="54" spans="1:3" x14ac:dyDescent="0.25">
      <c r="A54">
        <v>46</v>
      </c>
      <c r="B54">
        <v>170.52</v>
      </c>
      <c r="C54">
        <v>158.12</v>
      </c>
    </row>
    <row r="55" spans="1:3" x14ac:dyDescent="0.25">
      <c r="A55">
        <v>41.3</v>
      </c>
      <c r="B55">
        <v>170.6</v>
      </c>
      <c r="C55">
        <v>157.58000000000001</v>
      </c>
    </row>
    <row r="56" spans="1:3" x14ac:dyDescent="0.25">
      <c r="A56">
        <v>73.400000000000006</v>
      </c>
      <c r="B56">
        <v>170.67</v>
      </c>
      <c r="C56">
        <v>156.38999999999999</v>
      </c>
    </row>
    <row r="57" spans="1:3" x14ac:dyDescent="0.25">
      <c r="A57">
        <v>84.3</v>
      </c>
      <c r="B57">
        <v>170.67</v>
      </c>
      <c r="C57">
        <v>158.84</v>
      </c>
    </row>
    <row r="58" spans="1:3" x14ac:dyDescent="0.25">
      <c r="A58">
        <v>68.7</v>
      </c>
      <c r="B58">
        <v>170.67</v>
      </c>
      <c r="C58">
        <v>159.88999999999999</v>
      </c>
    </row>
    <row r="59" spans="1:3" x14ac:dyDescent="0.25">
      <c r="A59">
        <v>32.200000000000003</v>
      </c>
      <c r="B59">
        <v>170.69</v>
      </c>
      <c r="C59">
        <v>159.85</v>
      </c>
    </row>
    <row r="60" spans="1:3" x14ac:dyDescent="0.25">
      <c r="A60">
        <v>44.2</v>
      </c>
      <c r="B60">
        <v>170.7</v>
      </c>
      <c r="C60">
        <v>158.75</v>
      </c>
    </row>
    <row r="61" spans="1:3" x14ac:dyDescent="0.25">
      <c r="A61">
        <v>44.2</v>
      </c>
      <c r="B61">
        <v>170.7</v>
      </c>
      <c r="C61">
        <v>158.75</v>
      </c>
    </row>
    <row r="62" spans="1:3" x14ac:dyDescent="0.25">
      <c r="A62">
        <v>78.099999999999994</v>
      </c>
      <c r="B62">
        <v>170.77</v>
      </c>
      <c r="C62">
        <v>159.82</v>
      </c>
    </row>
    <row r="63" spans="1:3" x14ac:dyDescent="0.25">
      <c r="A63">
        <v>50.4</v>
      </c>
      <c r="B63">
        <v>170.94</v>
      </c>
      <c r="C63">
        <v>160.29</v>
      </c>
    </row>
    <row r="64" spans="1:3" x14ac:dyDescent="0.25">
      <c r="A64">
        <v>46.1</v>
      </c>
      <c r="B64">
        <v>171.22</v>
      </c>
      <c r="C64">
        <v>159.86000000000001</v>
      </c>
    </row>
    <row r="65" spans="1:3" x14ac:dyDescent="0.25">
      <c r="A65">
        <v>67.8</v>
      </c>
      <c r="B65">
        <v>171.23</v>
      </c>
      <c r="C65">
        <v>158.78</v>
      </c>
    </row>
    <row r="66" spans="1:3" x14ac:dyDescent="0.25">
      <c r="A66">
        <v>52</v>
      </c>
      <c r="B66">
        <v>171.55</v>
      </c>
      <c r="C66">
        <v>158.13999999999999</v>
      </c>
    </row>
    <row r="67" spans="1:3" x14ac:dyDescent="0.25">
      <c r="A67">
        <v>51.4</v>
      </c>
      <c r="B67">
        <v>171.61</v>
      </c>
      <c r="C67">
        <v>159.41999999999999</v>
      </c>
    </row>
    <row r="68" spans="1:3" x14ac:dyDescent="0.25">
      <c r="A68">
        <v>36.9</v>
      </c>
      <c r="B68">
        <v>171.66</v>
      </c>
      <c r="C68">
        <v>160.19999999999999</v>
      </c>
    </row>
    <row r="69" spans="1:3" x14ac:dyDescent="0.25">
      <c r="A69">
        <v>86.3</v>
      </c>
      <c r="B69">
        <v>171.7</v>
      </c>
      <c r="C69">
        <v>158.44</v>
      </c>
    </row>
    <row r="70" spans="1:3" x14ac:dyDescent="0.25">
      <c r="A70">
        <v>23.5</v>
      </c>
      <c r="B70">
        <v>171.84</v>
      </c>
      <c r="C70">
        <v>162.12</v>
      </c>
    </row>
    <row r="71" spans="1:3" x14ac:dyDescent="0.25">
      <c r="A71">
        <v>81.400000000000006</v>
      </c>
      <c r="B71">
        <v>171.85</v>
      </c>
      <c r="C71">
        <v>157.96</v>
      </c>
    </row>
    <row r="72" spans="1:3" x14ac:dyDescent="0.25">
      <c r="A72">
        <v>30.6</v>
      </c>
      <c r="B72">
        <v>171.89</v>
      </c>
      <c r="C72">
        <v>161.33000000000001</v>
      </c>
    </row>
    <row r="73" spans="1:3" x14ac:dyDescent="0.25">
      <c r="A73">
        <v>91.8</v>
      </c>
      <c r="B73">
        <v>172.06</v>
      </c>
      <c r="C73">
        <v>158.5</v>
      </c>
    </row>
    <row r="74" spans="1:3" x14ac:dyDescent="0.25">
      <c r="A74">
        <v>35.299999999999997</v>
      </c>
      <c r="B74">
        <v>172.07</v>
      </c>
      <c r="C74">
        <v>160.36000000000001</v>
      </c>
    </row>
    <row r="75" spans="1:3" x14ac:dyDescent="0.25">
      <c r="A75">
        <v>57.6</v>
      </c>
      <c r="B75">
        <v>172.13</v>
      </c>
      <c r="C75">
        <v>160.41</v>
      </c>
    </row>
    <row r="76" spans="1:3" x14ac:dyDescent="0.25">
      <c r="A76">
        <v>26.8</v>
      </c>
      <c r="B76">
        <v>172.15</v>
      </c>
      <c r="C76">
        <v>159.57</v>
      </c>
    </row>
    <row r="77" spans="1:3" x14ac:dyDescent="0.25">
      <c r="A77">
        <v>57.1</v>
      </c>
      <c r="B77">
        <v>172.23</v>
      </c>
      <c r="C77">
        <v>160.58000000000001</v>
      </c>
    </row>
    <row r="78" spans="1:3" x14ac:dyDescent="0.25">
      <c r="A78">
        <v>66.8</v>
      </c>
      <c r="B78">
        <v>172.75</v>
      </c>
      <c r="C78">
        <v>160.55000000000001</v>
      </c>
    </row>
    <row r="79" spans="1:3" x14ac:dyDescent="0.25">
      <c r="A79">
        <v>89.5</v>
      </c>
      <c r="B79">
        <v>172.76</v>
      </c>
      <c r="C79">
        <v>158.29</v>
      </c>
    </row>
    <row r="80" spans="1:3" x14ac:dyDescent="0.25">
      <c r="A80">
        <v>87.7</v>
      </c>
      <c r="B80">
        <v>172.88</v>
      </c>
      <c r="C80">
        <v>159.41999999999999</v>
      </c>
    </row>
    <row r="81" spans="1:3" x14ac:dyDescent="0.25">
      <c r="A81">
        <v>40.799999999999997</v>
      </c>
      <c r="B81">
        <v>173.01</v>
      </c>
      <c r="C81">
        <v>158.94</v>
      </c>
    </row>
    <row r="82" spans="1:3" x14ac:dyDescent="0.25">
      <c r="A82">
        <v>70.900000000000006</v>
      </c>
      <c r="B82">
        <v>173.16</v>
      </c>
      <c r="C82">
        <v>162.06</v>
      </c>
    </row>
    <row r="83" spans="1:3" x14ac:dyDescent="0.25">
      <c r="A83">
        <v>100</v>
      </c>
      <c r="B83">
        <v>173.5</v>
      </c>
      <c r="C83">
        <v>161.30000000000001</v>
      </c>
    </row>
    <row r="84" spans="1:3" x14ac:dyDescent="0.25">
      <c r="A84">
        <v>88.3</v>
      </c>
      <c r="B84">
        <v>173.53</v>
      </c>
      <c r="C84">
        <v>160.04</v>
      </c>
    </row>
    <row r="85" spans="1:3" x14ac:dyDescent="0.25">
      <c r="A85">
        <v>77.2</v>
      </c>
      <c r="B85">
        <v>173.56</v>
      </c>
      <c r="C85">
        <v>160.13</v>
      </c>
    </row>
    <row r="86" spans="1:3" x14ac:dyDescent="0.25">
      <c r="A86">
        <v>63.3</v>
      </c>
      <c r="B86">
        <v>173.67</v>
      </c>
      <c r="C86">
        <v>159.85</v>
      </c>
    </row>
    <row r="87" spans="1:3" x14ac:dyDescent="0.25">
      <c r="A87">
        <v>70.900000000000006</v>
      </c>
      <c r="B87">
        <v>173.79</v>
      </c>
      <c r="C87">
        <v>158.75</v>
      </c>
    </row>
    <row r="88" spans="1:3" x14ac:dyDescent="0.25">
      <c r="A88">
        <v>62.2</v>
      </c>
      <c r="B88">
        <v>173.81</v>
      </c>
      <c r="C88">
        <v>159.76</v>
      </c>
    </row>
    <row r="89" spans="1:3" x14ac:dyDescent="0.25">
      <c r="A89">
        <v>87.3</v>
      </c>
      <c r="B89">
        <v>173.84</v>
      </c>
      <c r="C89">
        <v>161.4</v>
      </c>
    </row>
    <row r="90" spans="1:3" x14ac:dyDescent="0.25">
      <c r="A90">
        <v>57.2</v>
      </c>
      <c r="B90">
        <v>173.98</v>
      </c>
      <c r="C90">
        <v>164.28</v>
      </c>
    </row>
    <row r="91" spans="1:3" x14ac:dyDescent="0.25">
      <c r="A91">
        <v>56.4</v>
      </c>
      <c r="B91">
        <v>174</v>
      </c>
      <c r="C91">
        <v>161.37</v>
      </c>
    </row>
    <row r="92" spans="1:3" x14ac:dyDescent="0.25">
      <c r="A92">
        <v>80.8</v>
      </c>
      <c r="B92">
        <v>174.04</v>
      </c>
      <c r="C92">
        <v>160.36000000000001</v>
      </c>
    </row>
    <row r="93" spans="1:3" x14ac:dyDescent="0.25">
      <c r="A93">
        <v>87</v>
      </c>
      <c r="B93">
        <v>174.08</v>
      </c>
      <c r="C93">
        <v>160.53</v>
      </c>
    </row>
    <row r="94" spans="1:3" x14ac:dyDescent="0.25">
      <c r="A94">
        <v>75.7</v>
      </c>
      <c r="B94">
        <v>174.17</v>
      </c>
      <c r="C94">
        <v>164.58</v>
      </c>
    </row>
    <row r="95" spans="1:3" x14ac:dyDescent="0.25">
      <c r="A95">
        <v>95.5</v>
      </c>
      <c r="B95">
        <v>174.32</v>
      </c>
      <c r="C95">
        <v>161.56</v>
      </c>
    </row>
    <row r="96" spans="1:3" x14ac:dyDescent="0.25">
      <c r="A96">
        <v>66.3</v>
      </c>
      <c r="B96">
        <v>174.37</v>
      </c>
      <c r="C96">
        <v>161.22999999999999</v>
      </c>
    </row>
    <row r="97" spans="1:3" x14ac:dyDescent="0.25">
      <c r="A97">
        <v>52.5</v>
      </c>
      <c r="B97">
        <v>174.37</v>
      </c>
      <c r="C97">
        <v>162.83000000000001</v>
      </c>
    </row>
    <row r="98" spans="1:3" x14ac:dyDescent="0.25">
      <c r="A98">
        <v>94.7</v>
      </c>
      <c r="B98">
        <v>174.38</v>
      </c>
      <c r="C98">
        <v>162.94999999999999</v>
      </c>
    </row>
    <row r="99" spans="1:3" x14ac:dyDescent="0.25">
      <c r="A99">
        <v>71</v>
      </c>
      <c r="B99">
        <v>174.42</v>
      </c>
      <c r="C99">
        <v>161.81</v>
      </c>
    </row>
    <row r="100" spans="1:3" x14ac:dyDescent="0.25">
      <c r="A100">
        <v>66.099999999999994</v>
      </c>
      <c r="B100">
        <v>174.51</v>
      </c>
      <c r="C100">
        <v>162.26</v>
      </c>
    </row>
    <row r="101" spans="1:3" x14ac:dyDescent="0.25">
      <c r="A101">
        <v>42.8</v>
      </c>
      <c r="B101">
        <v>174.57</v>
      </c>
      <c r="C101">
        <v>160.88</v>
      </c>
    </row>
    <row r="102" spans="1:3" x14ac:dyDescent="0.25">
      <c r="A102">
        <v>82.5</v>
      </c>
      <c r="B102">
        <v>174.65</v>
      </c>
      <c r="C102">
        <v>161.21</v>
      </c>
    </row>
    <row r="103" spans="1:3" x14ac:dyDescent="0.25">
      <c r="A103">
        <v>92.1</v>
      </c>
      <c r="B103">
        <v>174.76</v>
      </c>
      <c r="C103">
        <v>161.22</v>
      </c>
    </row>
    <row r="104" spans="1:3" x14ac:dyDescent="0.25">
      <c r="A104">
        <v>91.4</v>
      </c>
      <c r="B104">
        <v>174.84</v>
      </c>
      <c r="C104">
        <v>159.46</v>
      </c>
    </row>
    <row r="105" spans="1:3" x14ac:dyDescent="0.25">
      <c r="A105">
        <v>43.9</v>
      </c>
      <c r="B105">
        <v>175.02</v>
      </c>
      <c r="C105">
        <v>161.99</v>
      </c>
    </row>
    <row r="106" spans="1:3" x14ac:dyDescent="0.25">
      <c r="A106">
        <v>73.7</v>
      </c>
      <c r="B106">
        <v>175.04</v>
      </c>
      <c r="C106">
        <v>162.35</v>
      </c>
    </row>
    <row r="107" spans="1:3" x14ac:dyDescent="0.25">
      <c r="A107">
        <v>57.7</v>
      </c>
      <c r="B107">
        <v>175.5</v>
      </c>
      <c r="C107">
        <v>161.74</v>
      </c>
    </row>
    <row r="108" spans="1:3" x14ac:dyDescent="0.25">
      <c r="A108">
        <v>42.8</v>
      </c>
      <c r="B108">
        <v>175.59</v>
      </c>
      <c r="C108">
        <v>162.96</v>
      </c>
    </row>
    <row r="109" spans="1:3" x14ac:dyDescent="0.25">
      <c r="A109">
        <v>75.900000000000006</v>
      </c>
      <c r="B109">
        <v>175.62</v>
      </c>
      <c r="C109">
        <v>161.18</v>
      </c>
    </row>
    <row r="110" spans="1:3" x14ac:dyDescent="0.25">
      <c r="A110">
        <v>61.4</v>
      </c>
      <c r="B110">
        <v>175.66</v>
      </c>
      <c r="C110">
        <v>163.46</v>
      </c>
    </row>
    <row r="111" spans="1:3" x14ac:dyDescent="0.25">
      <c r="A111">
        <v>87.1</v>
      </c>
      <c r="B111">
        <v>175.73</v>
      </c>
      <c r="C111">
        <v>162.41</v>
      </c>
    </row>
    <row r="112" spans="1:3" x14ac:dyDescent="0.25">
      <c r="A112">
        <v>57.5</v>
      </c>
      <c r="B112">
        <v>175.9</v>
      </c>
      <c r="C112">
        <v>162.47</v>
      </c>
    </row>
    <row r="113" spans="1:3" x14ac:dyDescent="0.25">
      <c r="A113">
        <v>92.6</v>
      </c>
      <c r="B113">
        <v>175.98</v>
      </c>
      <c r="C113">
        <v>162.22</v>
      </c>
    </row>
    <row r="114" spans="1:3" x14ac:dyDescent="0.25">
      <c r="A114">
        <v>59.5</v>
      </c>
      <c r="B114">
        <v>175.98</v>
      </c>
      <c r="C114">
        <v>163.24</v>
      </c>
    </row>
    <row r="115" spans="1:3" x14ac:dyDescent="0.25">
      <c r="A115">
        <v>53.2</v>
      </c>
      <c r="B115">
        <v>176.03</v>
      </c>
      <c r="C115">
        <v>163.38</v>
      </c>
    </row>
    <row r="116" spans="1:3" x14ac:dyDescent="0.25">
      <c r="A116">
        <v>80.8</v>
      </c>
      <c r="B116">
        <v>176.11</v>
      </c>
      <c r="C116">
        <v>162.03</v>
      </c>
    </row>
    <row r="117" spans="1:3" x14ac:dyDescent="0.25">
      <c r="A117">
        <v>48.1</v>
      </c>
      <c r="B117">
        <v>176.18</v>
      </c>
      <c r="C117">
        <v>163.92</v>
      </c>
    </row>
    <row r="118" spans="1:3" x14ac:dyDescent="0.25">
      <c r="A118">
        <v>63.5</v>
      </c>
      <c r="B118">
        <v>176.35</v>
      </c>
      <c r="C118">
        <v>161.18</v>
      </c>
    </row>
    <row r="119" spans="1:3" x14ac:dyDescent="0.25">
      <c r="A119">
        <v>76.099999999999994</v>
      </c>
      <c r="B119">
        <v>176.36</v>
      </c>
      <c r="C119">
        <v>161.80000000000001</v>
      </c>
    </row>
    <row r="120" spans="1:3" x14ac:dyDescent="0.25">
      <c r="A120">
        <v>80.7</v>
      </c>
      <c r="B120">
        <v>176.39</v>
      </c>
      <c r="C120">
        <v>162.56</v>
      </c>
    </row>
    <row r="121" spans="1:3" x14ac:dyDescent="0.25">
      <c r="A121">
        <v>58.5</v>
      </c>
      <c r="B121">
        <v>176.43</v>
      </c>
      <c r="C121">
        <v>160.88</v>
      </c>
    </row>
    <row r="122" spans="1:3" x14ac:dyDescent="0.25">
      <c r="A122">
        <v>71.900000000000006</v>
      </c>
      <c r="B122">
        <v>176.59</v>
      </c>
      <c r="C122">
        <v>162.55000000000001</v>
      </c>
    </row>
    <row r="123" spans="1:3" x14ac:dyDescent="0.25">
      <c r="A123">
        <v>74.8</v>
      </c>
      <c r="B123">
        <v>176.65</v>
      </c>
      <c r="C123">
        <v>164.52</v>
      </c>
    </row>
    <row r="124" spans="1:3" x14ac:dyDescent="0.25">
      <c r="A124">
        <v>69.599999999999994</v>
      </c>
      <c r="B124">
        <v>176.85</v>
      </c>
      <c r="C124">
        <v>161.69</v>
      </c>
    </row>
    <row r="125" spans="1:3" x14ac:dyDescent="0.25">
      <c r="A125">
        <v>82.7</v>
      </c>
      <c r="B125">
        <v>176.94</v>
      </c>
      <c r="C125">
        <v>163.31</v>
      </c>
    </row>
    <row r="126" spans="1:3" x14ac:dyDescent="0.25">
      <c r="A126">
        <v>56.3</v>
      </c>
      <c r="B126">
        <v>176.97</v>
      </c>
      <c r="C126">
        <v>164.32</v>
      </c>
    </row>
    <row r="127" spans="1:3" x14ac:dyDescent="0.25">
      <c r="A127">
        <v>31.2</v>
      </c>
      <c r="B127">
        <v>177.03</v>
      </c>
      <c r="C127">
        <v>165.66</v>
      </c>
    </row>
    <row r="128" spans="1:3" x14ac:dyDescent="0.25">
      <c r="A128">
        <v>86.7</v>
      </c>
      <c r="B128">
        <v>177.72</v>
      </c>
      <c r="C128">
        <v>164.66</v>
      </c>
    </row>
    <row r="129" spans="1:3" x14ac:dyDescent="0.25">
      <c r="A129">
        <v>56.4</v>
      </c>
      <c r="B129">
        <v>177.82</v>
      </c>
      <c r="C129">
        <v>164.73</v>
      </c>
    </row>
    <row r="130" spans="1:3" x14ac:dyDescent="0.25">
      <c r="A130">
        <v>83.9</v>
      </c>
      <c r="B130">
        <v>178.21</v>
      </c>
      <c r="C130">
        <v>163.94</v>
      </c>
    </row>
    <row r="131" spans="1:3" x14ac:dyDescent="0.25">
      <c r="A131">
        <v>91.5</v>
      </c>
      <c r="B131">
        <v>178.46</v>
      </c>
      <c r="C131">
        <v>165.07</v>
      </c>
    </row>
    <row r="132" spans="1:3" x14ac:dyDescent="0.25">
      <c r="A132">
        <v>58.7</v>
      </c>
      <c r="B132">
        <v>178.52</v>
      </c>
      <c r="C132">
        <v>166.93</v>
      </c>
    </row>
    <row r="133" spans="1:3" x14ac:dyDescent="0.25">
      <c r="A133">
        <v>81</v>
      </c>
      <c r="B133">
        <v>178.6</v>
      </c>
      <c r="C133">
        <v>164.49</v>
      </c>
    </row>
    <row r="134" spans="1:3" x14ac:dyDescent="0.25">
      <c r="A134">
        <v>79.5</v>
      </c>
      <c r="B134">
        <v>178.69</v>
      </c>
      <c r="C134">
        <v>166.93</v>
      </c>
    </row>
    <row r="135" spans="1:3" x14ac:dyDescent="0.25">
      <c r="A135">
        <v>36.5</v>
      </c>
      <c r="B135">
        <v>178.7</v>
      </c>
      <c r="C135">
        <v>165.99</v>
      </c>
    </row>
    <row r="136" spans="1:3" x14ac:dyDescent="0.25">
      <c r="A136">
        <v>81.599999999999994</v>
      </c>
      <c r="B136">
        <v>178.75</v>
      </c>
      <c r="C136">
        <v>164.73</v>
      </c>
    </row>
    <row r="137" spans="1:3" x14ac:dyDescent="0.25">
      <c r="A137">
        <v>86.2</v>
      </c>
      <c r="B137">
        <v>178.77</v>
      </c>
      <c r="C137">
        <v>164.67</v>
      </c>
    </row>
    <row r="138" spans="1:3" x14ac:dyDescent="0.25">
      <c r="A138">
        <v>24.4</v>
      </c>
      <c r="B138">
        <v>178.84</v>
      </c>
      <c r="C138">
        <v>165.72</v>
      </c>
    </row>
    <row r="139" spans="1:3" x14ac:dyDescent="0.25">
      <c r="A139">
        <v>88.9</v>
      </c>
      <c r="B139">
        <v>178.96</v>
      </c>
      <c r="C139">
        <v>163.66999999999999</v>
      </c>
    </row>
    <row r="140" spans="1:3" x14ac:dyDescent="0.25">
      <c r="A140">
        <v>63.7</v>
      </c>
      <c r="B140">
        <v>179.04</v>
      </c>
      <c r="C140">
        <v>164.5</v>
      </c>
    </row>
    <row r="141" spans="1:3" x14ac:dyDescent="0.25">
      <c r="A141">
        <v>98.1</v>
      </c>
      <c r="B141">
        <v>179.09</v>
      </c>
      <c r="C141">
        <v>163.4</v>
      </c>
    </row>
    <row r="142" spans="1:3" x14ac:dyDescent="0.25">
      <c r="A142">
        <v>79.7</v>
      </c>
      <c r="B142">
        <v>179.26</v>
      </c>
      <c r="C142">
        <v>165.81</v>
      </c>
    </row>
    <row r="143" spans="1:3" x14ac:dyDescent="0.25">
      <c r="A143">
        <v>77.5</v>
      </c>
      <c r="B143">
        <v>180.28</v>
      </c>
      <c r="C143">
        <v>166.18</v>
      </c>
    </row>
    <row r="144" spans="1:3" x14ac:dyDescent="0.25">
      <c r="A144">
        <v>88</v>
      </c>
      <c r="B144">
        <v>180.46</v>
      </c>
      <c r="C144">
        <v>166.67</v>
      </c>
    </row>
    <row r="145" spans="1:3" x14ac:dyDescent="0.25">
      <c r="A145">
        <v>83</v>
      </c>
      <c r="B145">
        <v>180.48</v>
      </c>
      <c r="C145">
        <v>166.45</v>
      </c>
    </row>
    <row r="146" spans="1:3" x14ac:dyDescent="0.25">
      <c r="A146">
        <v>85.5</v>
      </c>
      <c r="B146">
        <v>180.57</v>
      </c>
      <c r="C146">
        <v>166.48</v>
      </c>
    </row>
    <row r="147" spans="1:3" x14ac:dyDescent="0.25">
      <c r="A147">
        <v>60</v>
      </c>
      <c r="B147">
        <v>180.69</v>
      </c>
      <c r="C147">
        <v>165.78</v>
      </c>
    </row>
    <row r="148" spans="1:3" x14ac:dyDescent="0.25">
      <c r="A148">
        <v>68</v>
      </c>
      <c r="B148">
        <v>180.72</v>
      </c>
      <c r="C148">
        <v>167.63</v>
      </c>
    </row>
    <row r="149" spans="1:3" x14ac:dyDescent="0.25">
      <c r="A149">
        <v>57.6</v>
      </c>
      <c r="B149">
        <v>180.76</v>
      </c>
      <c r="C149">
        <v>166.8</v>
      </c>
    </row>
    <row r="150" spans="1:3" x14ac:dyDescent="0.25">
      <c r="A150">
        <v>69.599999999999994</v>
      </c>
      <c r="B150">
        <v>180.98</v>
      </c>
      <c r="C150">
        <v>166.62</v>
      </c>
    </row>
    <row r="151" spans="1:3" x14ac:dyDescent="0.25">
      <c r="A151">
        <v>55.1</v>
      </c>
      <c r="B151">
        <v>180.98</v>
      </c>
      <c r="C151">
        <v>167.2</v>
      </c>
    </row>
    <row r="152" spans="1:3" x14ac:dyDescent="0.25">
      <c r="A152">
        <v>68.3</v>
      </c>
      <c r="B152">
        <v>181.17</v>
      </c>
      <c r="C152">
        <v>168.81</v>
      </c>
    </row>
    <row r="153" spans="1:3" x14ac:dyDescent="0.25">
      <c r="A153">
        <v>74.099999999999994</v>
      </c>
      <c r="B153">
        <v>181.19</v>
      </c>
      <c r="C153">
        <v>167.96</v>
      </c>
    </row>
    <row r="154" spans="1:3" x14ac:dyDescent="0.25">
      <c r="A154">
        <v>88.1</v>
      </c>
      <c r="B154">
        <v>181.89</v>
      </c>
      <c r="C154">
        <v>169.47</v>
      </c>
    </row>
    <row r="155" spans="1:3" x14ac:dyDescent="0.25">
      <c r="A155">
        <v>93.9</v>
      </c>
      <c r="B155">
        <v>182.1</v>
      </c>
      <c r="C155">
        <v>168.91</v>
      </c>
    </row>
    <row r="156" spans="1:3" x14ac:dyDescent="0.25">
      <c r="A156">
        <v>49</v>
      </c>
      <c r="B156">
        <v>182.47</v>
      </c>
      <c r="C156">
        <v>167.47</v>
      </c>
    </row>
    <row r="157" spans="1:3" x14ac:dyDescent="0.25">
      <c r="A157">
        <v>69.2</v>
      </c>
      <c r="B157">
        <v>182.79</v>
      </c>
      <c r="C157">
        <v>168.66</v>
      </c>
    </row>
    <row r="158" spans="1:3" x14ac:dyDescent="0.25">
      <c r="A158">
        <v>92.2</v>
      </c>
      <c r="B158">
        <v>183.78</v>
      </c>
      <c r="C158">
        <v>170.36</v>
      </c>
    </row>
  </sheetData>
  <sortState ref="A2:C159">
    <sortCondition ref="B1:B15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K20" sqref="K20"/>
    </sheetView>
  </sheetViews>
  <sheetFormatPr defaultRowHeight="15" x14ac:dyDescent="0.25"/>
  <cols>
    <col min="1" max="3" width="9.5703125" customWidth="1"/>
  </cols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16</v>
      </c>
      <c r="B2">
        <v>4.5</v>
      </c>
      <c r="C2">
        <v>27.4</v>
      </c>
    </row>
    <row r="3" spans="1:3" x14ac:dyDescent="0.25">
      <c r="A3" t="s">
        <v>22</v>
      </c>
      <c r="B3">
        <v>3</v>
      </c>
      <c r="C3">
        <v>28.1</v>
      </c>
    </row>
    <row r="4" spans="1:3" x14ac:dyDescent="0.25">
      <c r="A4" t="s">
        <v>32</v>
      </c>
      <c r="B4">
        <v>5.5</v>
      </c>
      <c r="C4">
        <v>15.9</v>
      </c>
    </row>
    <row r="5" spans="1:3" x14ac:dyDescent="0.25">
      <c r="A5" t="s">
        <v>36</v>
      </c>
      <c r="B5">
        <v>2</v>
      </c>
      <c r="C5">
        <v>31.9</v>
      </c>
    </row>
    <row r="6" spans="1:3" x14ac:dyDescent="0.25">
      <c r="A6" t="s">
        <v>40</v>
      </c>
      <c r="B6">
        <v>2.2999999999999998</v>
      </c>
      <c r="C6">
        <v>31.7</v>
      </c>
    </row>
    <row r="7" spans="1:3" x14ac:dyDescent="0.25">
      <c r="A7" t="s">
        <v>44</v>
      </c>
      <c r="B7">
        <v>1.8</v>
      </c>
      <c r="C7">
        <v>35.1</v>
      </c>
    </row>
    <row r="8" spans="1:3" x14ac:dyDescent="0.25">
      <c r="A8" t="s">
        <v>48</v>
      </c>
      <c r="B8">
        <v>1.7</v>
      </c>
      <c r="C8">
        <v>38.700000000000003</v>
      </c>
    </row>
    <row r="9" spans="1:3" x14ac:dyDescent="0.25">
      <c r="A9" t="s">
        <v>54</v>
      </c>
      <c r="B9">
        <v>1.5</v>
      </c>
      <c r="C9">
        <v>44</v>
      </c>
    </row>
    <row r="10" spans="1:3" x14ac:dyDescent="0.25">
      <c r="A10" t="s">
        <v>58</v>
      </c>
      <c r="B10">
        <v>1.7</v>
      </c>
      <c r="C10">
        <v>32.299999999999997</v>
      </c>
    </row>
    <row r="11" spans="1:3" x14ac:dyDescent="0.25">
      <c r="A11" t="s">
        <v>62</v>
      </c>
      <c r="B11">
        <v>2</v>
      </c>
      <c r="C11">
        <v>32.299999999999997</v>
      </c>
    </row>
    <row r="12" spans="1:3" x14ac:dyDescent="0.25">
      <c r="A12" t="s">
        <v>66</v>
      </c>
      <c r="B12">
        <v>2</v>
      </c>
      <c r="C12">
        <v>26.7</v>
      </c>
    </row>
    <row r="13" spans="1:3" x14ac:dyDescent="0.25">
      <c r="A13" t="s">
        <v>70</v>
      </c>
      <c r="B13">
        <v>1.6</v>
      </c>
      <c r="C13">
        <v>38.6</v>
      </c>
    </row>
    <row r="14" spans="1:3" x14ac:dyDescent="0.25">
      <c r="A14" t="s">
        <v>75</v>
      </c>
      <c r="B14">
        <v>1.4</v>
      </c>
      <c r="C14">
        <v>40</v>
      </c>
    </row>
    <row r="15" spans="1:3" x14ac:dyDescent="0.25">
      <c r="A15" t="s">
        <v>68</v>
      </c>
      <c r="B15">
        <v>1.6</v>
      </c>
      <c r="C15">
        <v>41.4</v>
      </c>
    </row>
    <row r="16" spans="1:3" x14ac:dyDescent="0.25">
      <c r="A16" t="s">
        <v>83</v>
      </c>
      <c r="B16">
        <v>2.2999999999999998</v>
      </c>
      <c r="C16">
        <v>22.7</v>
      </c>
    </row>
    <row r="17" spans="1:3" x14ac:dyDescent="0.25">
      <c r="A17" t="s">
        <v>87</v>
      </c>
      <c r="B17">
        <v>4.8</v>
      </c>
      <c r="C17">
        <v>18.2</v>
      </c>
    </row>
    <row r="18" spans="1:3" x14ac:dyDescent="0.25">
      <c r="A18" t="s">
        <v>91</v>
      </c>
      <c r="B18">
        <v>2</v>
      </c>
      <c r="C18">
        <v>27.6</v>
      </c>
    </row>
    <row r="19" spans="1:3" x14ac:dyDescent="0.25">
      <c r="A19" t="s">
        <v>95</v>
      </c>
      <c r="B19">
        <v>2.7</v>
      </c>
      <c r="C19">
        <v>24.3</v>
      </c>
    </row>
    <row r="20" spans="1:3" x14ac:dyDescent="0.25">
      <c r="A20" t="s">
        <v>99</v>
      </c>
      <c r="B20">
        <v>1.3</v>
      </c>
      <c r="C20">
        <v>42.1</v>
      </c>
    </row>
    <row r="21" spans="1:3" x14ac:dyDescent="0.25">
      <c r="A21" t="s">
        <v>103</v>
      </c>
      <c r="B21">
        <v>2.9</v>
      </c>
      <c r="C21">
        <v>24.5</v>
      </c>
    </row>
    <row r="22" spans="1:3" x14ac:dyDescent="0.25">
      <c r="A22" t="s">
        <v>107</v>
      </c>
      <c r="B22">
        <v>1.7</v>
      </c>
      <c r="C22">
        <v>32.6</v>
      </c>
    </row>
    <row r="23" spans="1:3" x14ac:dyDescent="0.25">
      <c r="A23" t="s">
        <v>111</v>
      </c>
      <c r="B23">
        <v>1.6</v>
      </c>
      <c r="C23">
        <v>42.7</v>
      </c>
    </row>
    <row r="24" spans="1:3" x14ac:dyDescent="0.25">
      <c r="A24" t="s">
        <v>115</v>
      </c>
      <c r="B24">
        <v>5.2</v>
      </c>
      <c r="C24">
        <v>17.3</v>
      </c>
    </row>
    <row r="25" spans="1:3" x14ac:dyDescent="0.25">
      <c r="A25" t="s">
        <v>119</v>
      </c>
      <c r="B25">
        <v>5.4</v>
      </c>
      <c r="C25">
        <v>17</v>
      </c>
    </row>
    <row r="26" spans="1:3" x14ac:dyDescent="0.25">
      <c r="A26" t="s">
        <v>123</v>
      </c>
      <c r="B26">
        <v>2.5</v>
      </c>
      <c r="C26">
        <v>25.3</v>
      </c>
    </row>
    <row r="27" spans="1:3" x14ac:dyDescent="0.25">
      <c r="A27" t="s">
        <v>127</v>
      </c>
      <c r="B27">
        <v>4.5999999999999996</v>
      </c>
      <c r="C27">
        <v>18.5</v>
      </c>
    </row>
    <row r="28" spans="1:3" x14ac:dyDescent="0.25">
      <c r="A28" t="s">
        <v>131</v>
      </c>
      <c r="B28">
        <v>1.5</v>
      </c>
      <c r="C28">
        <v>42.2</v>
      </c>
    </row>
    <row r="29" spans="1:3" x14ac:dyDescent="0.25">
      <c r="A29" t="s">
        <v>139</v>
      </c>
      <c r="B29">
        <v>4.7</v>
      </c>
      <c r="C29">
        <v>19.7</v>
      </c>
    </row>
    <row r="30" spans="1:3" x14ac:dyDescent="0.25">
      <c r="A30" t="s">
        <v>143</v>
      </c>
      <c r="B30">
        <v>5.7</v>
      </c>
      <c r="C30">
        <v>17.8</v>
      </c>
    </row>
    <row r="31" spans="1:3" x14ac:dyDescent="0.25">
      <c r="A31" t="s">
        <v>147</v>
      </c>
      <c r="B31">
        <v>1.6</v>
      </c>
      <c r="C31">
        <v>34.4</v>
      </c>
    </row>
    <row r="32" spans="1:3" x14ac:dyDescent="0.25">
      <c r="A32" t="s">
        <v>151</v>
      </c>
      <c r="B32">
        <v>1.7</v>
      </c>
      <c r="C32">
        <v>37.4</v>
      </c>
    </row>
    <row r="33" spans="1:3" x14ac:dyDescent="0.25">
      <c r="A33" t="s">
        <v>155</v>
      </c>
      <c r="B33">
        <v>1.8</v>
      </c>
      <c r="C33">
        <v>30</v>
      </c>
    </row>
    <row r="34" spans="1:3" x14ac:dyDescent="0.25">
      <c r="A34" t="s">
        <v>159</v>
      </c>
      <c r="B34">
        <v>4.2</v>
      </c>
      <c r="C34">
        <v>19.899999999999999</v>
      </c>
    </row>
    <row r="35" spans="1:3" x14ac:dyDescent="0.25">
      <c r="A35" t="s">
        <v>190</v>
      </c>
      <c r="B35">
        <v>4.4000000000000004</v>
      </c>
      <c r="C35">
        <v>19.7</v>
      </c>
    </row>
    <row r="36" spans="1:3" x14ac:dyDescent="0.25">
      <c r="A36" t="s">
        <v>161</v>
      </c>
      <c r="B36">
        <v>1.8</v>
      </c>
      <c r="C36">
        <v>31.3</v>
      </c>
    </row>
    <row r="37" spans="1:3" x14ac:dyDescent="0.25">
      <c r="A37" t="s">
        <v>163</v>
      </c>
      <c r="B37">
        <v>1.5</v>
      </c>
      <c r="C37">
        <v>43</v>
      </c>
    </row>
    <row r="38" spans="1:3" x14ac:dyDescent="0.25">
      <c r="A38" t="s">
        <v>165</v>
      </c>
      <c r="B38">
        <v>1.6</v>
      </c>
      <c r="C38">
        <v>41.5</v>
      </c>
    </row>
    <row r="39" spans="1:3" x14ac:dyDescent="0.25">
      <c r="A39" t="s">
        <v>169</v>
      </c>
      <c r="B39">
        <v>1.3</v>
      </c>
      <c r="C39">
        <v>36.799999999999997</v>
      </c>
    </row>
    <row r="40" spans="1:3" x14ac:dyDescent="0.25">
      <c r="A40" t="s">
        <v>174</v>
      </c>
      <c r="B40">
        <v>1.7</v>
      </c>
      <c r="C40">
        <v>42.1</v>
      </c>
    </row>
    <row r="41" spans="1:3" x14ac:dyDescent="0.25">
      <c r="A41" t="s">
        <v>153</v>
      </c>
      <c r="B41">
        <v>1.7</v>
      </c>
      <c r="C41">
        <v>42.2</v>
      </c>
    </row>
    <row r="42" spans="1:3" x14ac:dyDescent="0.25">
      <c r="A42" t="s">
        <v>182</v>
      </c>
      <c r="B42">
        <v>2.7</v>
      </c>
      <c r="C42">
        <v>23.9</v>
      </c>
    </row>
    <row r="43" spans="1:3" x14ac:dyDescent="0.25">
      <c r="A43" t="s">
        <v>188</v>
      </c>
      <c r="B43">
        <v>2.2999999999999998</v>
      </c>
      <c r="C43">
        <v>28.1</v>
      </c>
    </row>
    <row r="44" spans="1:3" x14ac:dyDescent="0.25">
      <c r="A44" t="s">
        <v>199</v>
      </c>
      <c r="B44">
        <v>2.4</v>
      </c>
      <c r="C44">
        <v>27.7</v>
      </c>
    </row>
    <row r="45" spans="1:3" x14ac:dyDescent="0.25">
      <c r="A45" t="s">
        <v>203</v>
      </c>
      <c r="B45">
        <v>3.3</v>
      </c>
      <c r="C45">
        <v>23.9</v>
      </c>
    </row>
    <row r="46" spans="1:3" x14ac:dyDescent="0.25">
      <c r="A46" t="s">
        <v>205</v>
      </c>
      <c r="B46">
        <v>2</v>
      </c>
      <c r="C46">
        <v>27.1</v>
      </c>
    </row>
    <row r="47" spans="1:3" x14ac:dyDescent="0.25">
      <c r="A47" t="s">
        <v>214</v>
      </c>
      <c r="B47">
        <v>4.0999999999999996</v>
      </c>
      <c r="C47">
        <v>19.7</v>
      </c>
    </row>
    <row r="48" spans="1:3" x14ac:dyDescent="0.25">
      <c r="A48" t="s">
        <v>218</v>
      </c>
      <c r="B48">
        <v>1.7</v>
      </c>
      <c r="C48">
        <v>42.7</v>
      </c>
    </row>
    <row r="49" spans="1:3" x14ac:dyDescent="0.25">
      <c r="A49" t="s">
        <v>220</v>
      </c>
      <c r="B49">
        <v>4.2</v>
      </c>
      <c r="C49">
        <v>17.899999999999999</v>
      </c>
    </row>
    <row r="50" spans="1:3" x14ac:dyDescent="0.25">
      <c r="A50" t="s">
        <v>224</v>
      </c>
      <c r="B50">
        <v>2.8</v>
      </c>
      <c r="C50">
        <v>28.9</v>
      </c>
    </row>
    <row r="51" spans="1:3" x14ac:dyDescent="0.25">
      <c r="A51" t="s">
        <v>192</v>
      </c>
      <c r="B51">
        <v>1.4</v>
      </c>
      <c r="C51">
        <v>42.5</v>
      </c>
    </row>
    <row r="52" spans="1:3" x14ac:dyDescent="0.25">
      <c r="A52" t="s">
        <v>229</v>
      </c>
      <c r="B52">
        <v>1.9</v>
      </c>
      <c r="C52">
        <v>41.4</v>
      </c>
    </row>
    <row r="53" spans="1:3" x14ac:dyDescent="0.25">
      <c r="A53" t="s">
        <v>133</v>
      </c>
      <c r="B53">
        <v>4</v>
      </c>
      <c r="C53">
        <v>18.600000000000001</v>
      </c>
    </row>
    <row r="54" spans="1:3" x14ac:dyDescent="0.25">
      <c r="A54" t="s">
        <v>239</v>
      </c>
      <c r="B54">
        <v>2.1</v>
      </c>
      <c r="C54">
        <v>38.1</v>
      </c>
    </row>
    <row r="55" spans="1:3" x14ac:dyDescent="0.25">
      <c r="A55" t="s">
        <v>245</v>
      </c>
      <c r="B55">
        <v>1.6</v>
      </c>
      <c r="C55">
        <v>47.1</v>
      </c>
    </row>
    <row r="56" spans="1:3" x14ac:dyDescent="0.25">
      <c r="A56" t="s">
        <v>249</v>
      </c>
      <c r="B56">
        <v>3.9</v>
      </c>
      <c r="C56">
        <v>21.1</v>
      </c>
    </row>
    <row r="57" spans="1:3" x14ac:dyDescent="0.25">
      <c r="A57" t="s">
        <v>251</v>
      </c>
      <c r="B57">
        <v>1.4</v>
      </c>
      <c r="C57">
        <v>44.5</v>
      </c>
    </row>
    <row r="58" spans="1:3" x14ac:dyDescent="0.25">
      <c r="A58" t="s">
        <v>167</v>
      </c>
      <c r="B58">
        <v>2</v>
      </c>
      <c r="C58">
        <v>33.9</v>
      </c>
    </row>
    <row r="59" spans="1:3" x14ac:dyDescent="0.25">
      <c r="A59" t="s">
        <v>256</v>
      </c>
      <c r="B59">
        <v>2.1</v>
      </c>
      <c r="C59">
        <v>31.5</v>
      </c>
    </row>
    <row r="60" spans="1:3" x14ac:dyDescent="0.25">
      <c r="A60" t="s">
        <v>260</v>
      </c>
      <c r="B60">
        <v>2.9</v>
      </c>
      <c r="C60">
        <v>22.1</v>
      </c>
    </row>
    <row r="61" spans="1:3" x14ac:dyDescent="0.25">
      <c r="A61" t="s">
        <v>262</v>
      </c>
      <c r="B61">
        <v>4.7</v>
      </c>
      <c r="C61">
        <v>20.100000000000001</v>
      </c>
    </row>
    <row r="62" spans="1:3" x14ac:dyDescent="0.25">
      <c r="A62" t="s">
        <v>262</v>
      </c>
      <c r="B62">
        <v>4.7</v>
      </c>
      <c r="C62">
        <v>20.100000000000001</v>
      </c>
    </row>
    <row r="63" spans="1:3" x14ac:dyDescent="0.25">
      <c r="A63" t="s">
        <v>268</v>
      </c>
      <c r="B63">
        <v>2.5</v>
      </c>
      <c r="C63">
        <v>26.2</v>
      </c>
    </row>
    <row r="64" spans="1:3" x14ac:dyDescent="0.25">
      <c r="A64" t="s">
        <v>270</v>
      </c>
      <c r="B64">
        <v>2.9</v>
      </c>
      <c r="C64">
        <v>23</v>
      </c>
    </row>
    <row r="65" spans="1:3" x14ac:dyDescent="0.25">
      <c r="A65" t="s">
        <v>272</v>
      </c>
      <c r="B65">
        <v>2.5</v>
      </c>
      <c r="C65">
        <v>23</v>
      </c>
    </row>
    <row r="66" spans="1:3" x14ac:dyDescent="0.25">
      <c r="A66" t="s">
        <v>278</v>
      </c>
      <c r="B66">
        <v>1.6</v>
      </c>
      <c r="C66">
        <v>42.3</v>
      </c>
    </row>
    <row r="67" spans="1:3" x14ac:dyDescent="0.25">
      <c r="A67" t="s">
        <v>89</v>
      </c>
      <c r="B67">
        <v>1.7</v>
      </c>
      <c r="C67">
        <v>36.5</v>
      </c>
    </row>
    <row r="68" spans="1:3" x14ac:dyDescent="0.25">
      <c r="A68" t="s">
        <v>286</v>
      </c>
      <c r="B68">
        <v>2.2000000000000002</v>
      </c>
      <c r="C68">
        <v>28.1</v>
      </c>
    </row>
    <row r="69" spans="1:3" x14ac:dyDescent="0.25">
      <c r="A69" t="s">
        <v>288</v>
      </c>
      <c r="B69">
        <v>2.2999999999999998</v>
      </c>
      <c r="C69">
        <v>30.2</v>
      </c>
    </row>
    <row r="70" spans="1:3" x14ac:dyDescent="0.25">
      <c r="A70" t="s">
        <v>290</v>
      </c>
      <c r="B70">
        <v>2.9</v>
      </c>
      <c r="C70">
        <v>30.3</v>
      </c>
    </row>
    <row r="71" spans="1:3" x14ac:dyDescent="0.25">
      <c r="A71" t="s">
        <v>292</v>
      </c>
      <c r="B71">
        <v>3.7</v>
      </c>
      <c r="C71">
        <v>20</v>
      </c>
    </row>
    <row r="72" spans="1:3" x14ac:dyDescent="0.25">
      <c r="A72" t="s">
        <v>296</v>
      </c>
      <c r="B72">
        <v>1.8</v>
      </c>
      <c r="C72">
        <v>36.799999999999997</v>
      </c>
    </row>
    <row r="73" spans="1:3" x14ac:dyDescent="0.25">
      <c r="A73" t="s">
        <v>101</v>
      </c>
      <c r="B73">
        <v>2.4</v>
      </c>
      <c r="C73">
        <v>29.9</v>
      </c>
    </row>
    <row r="74" spans="1:3" x14ac:dyDescent="0.25">
      <c r="A74" t="s">
        <v>300</v>
      </c>
      <c r="B74">
        <v>1.3</v>
      </c>
      <c r="C74">
        <v>45.5</v>
      </c>
    </row>
    <row r="75" spans="1:3" x14ac:dyDescent="0.25">
      <c r="A75" t="s">
        <v>207</v>
      </c>
      <c r="B75">
        <v>4.5999999999999996</v>
      </c>
      <c r="C75">
        <v>20.9</v>
      </c>
    </row>
    <row r="76" spans="1:3" x14ac:dyDescent="0.25">
      <c r="A76" t="s">
        <v>302</v>
      </c>
      <c r="B76">
        <v>2</v>
      </c>
      <c r="C76">
        <v>26</v>
      </c>
    </row>
    <row r="77" spans="1:3" x14ac:dyDescent="0.25">
      <c r="A77" t="s">
        <v>117</v>
      </c>
      <c r="B77">
        <v>1.4</v>
      </c>
      <c r="C77">
        <v>47.3</v>
      </c>
    </row>
    <row r="78" spans="1:3" x14ac:dyDescent="0.25">
      <c r="A78" t="s">
        <v>125</v>
      </c>
      <c r="B78">
        <v>2.8</v>
      </c>
      <c r="C78">
        <v>22.5</v>
      </c>
    </row>
    <row r="79" spans="1:3" x14ac:dyDescent="0.25">
      <c r="A79" t="s">
        <v>308</v>
      </c>
      <c r="B79">
        <v>2.8</v>
      </c>
      <c r="C79">
        <v>30.6</v>
      </c>
    </row>
    <row r="80" spans="1:3" x14ac:dyDescent="0.25">
      <c r="A80" t="s">
        <v>310</v>
      </c>
      <c r="B80">
        <v>3.5</v>
      </c>
      <c r="C80">
        <v>19.7</v>
      </c>
    </row>
    <row r="81" spans="1:3" x14ac:dyDescent="0.25">
      <c r="A81" t="s">
        <v>312</v>
      </c>
      <c r="B81">
        <v>3.6</v>
      </c>
      <c r="C81">
        <v>24.6</v>
      </c>
    </row>
    <row r="82" spans="1:3" x14ac:dyDescent="0.25">
      <c r="A82" t="s">
        <v>318</v>
      </c>
      <c r="B82">
        <v>3.3</v>
      </c>
      <c r="C82">
        <v>26.5</v>
      </c>
    </row>
    <row r="83" spans="1:3" x14ac:dyDescent="0.25">
      <c r="A83" t="s">
        <v>320</v>
      </c>
      <c r="B83">
        <v>2.7</v>
      </c>
      <c r="C83">
        <v>23</v>
      </c>
    </row>
    <row r="84" spans="1:3" x14ac:dyDescent="0.25">
      <c r="A84" t="s">
        <v>324</v>
      </c>
      <c r="B84">
        <v>1.6</v>
      </c>
      <c r="C84">
        <v>43.6</v>
      </c>
    </row>
    <row r="85" spans="1:3" x14ac:dyDescent="0.25">
      <c r="A85" t="s">
        <v>145</v>
      </c>
      <c r="B85">
        <v>2.1</v>
      </c>
      <c r="C85">
        <v>30.5</v>
      </c>
    </row>
    <row r="86" spans="1:3" x14ac:dyDescent="0.25">
      <c r="A86" t="s">
        <v>328</v>
      </c>
      <c r="B86">
        <v>3.1</v>
      </c>
      <c r="C86">
        <v>24.2</v>
      </c>
    </row>
    <row r="87" spans="1:3" x14ac:dyDescent="0.25">
      <c r="A87" t="s">
        <v>332</v>
      </c>
      <c r="B87">
        <v>4.3</v>
      </c>
      <c r="C87">
        <v>17.8</v>
      </c>
    </row>
    <row r="88" spans="1:3" x14ac:dyDescent="0.25">
      <c r="A88" t="s">
        <v>247</v>
      </c>
      <c r="B88">
        <v>2.2000000000000002</v>
      </c>
      <c r="C88">
        <v>28.9</v>
      </c>
    </row>
    <row r="89" spans="1:3" x14ac:dyDescent="0.25">
      <c r="A89" t="s">
        <v>336</v>
      </c>
      <c r="B89">
        <v>1.6</v>
      </c>
      <c r="C89">
        <v>43.7</v>
      </c>
    </row>
    <row r="90" spans="1:3" x14ac:dyDescent="0.25">
      <c r="A90" t="s">
        <v>121</v>
      </c>
      <c r="B90">
        <v>1.4</v>
      </c>
      <c r="C90">
        <v>39.299999999999997</v>
      </c>
    </row>
    <row r="91" spans="1:3" x14ac:dyDescent="0.25">
      <c r="A91" t="s">
        <v>340</v>
      </c>
      <c r="B91">
        <v>4.0999999999999996</v>
      </c>
      <c r="C91">
        <v>19.7</v>
      </c>
    </row>
    <row r="92" spans="1:3" x14ac:dyDescent="0.25">
      <c r="A92" t="s">
        <v>344</v>
      </c>
      <c r="B92">
        <v>4.2</v>
      </c>
      <c r="C92">
        <v>16.5</v>
      </c>
    </row>
    <row r="93" spans="1:3" x14ac:dyDescent="0.25">
      <c r="A93" t="s">
        <v>274</v>
      </c>
      <c r="B93">
        <v>2</v>
      </c>
      <c r="C93">
        <v>28.5</v>
      </c>
    </row>
    <row r="94" spans="1:3" x14ac:dyDescent="0.25">
      <c r="A94" t="s">
        <v>350</v>
      </c>
      <c r="B94">
        <v>5.9</v>
      </c>
      <c r="C94">
        <v>15.8</v>
      </c>
    </row>
    <row r="95" spans="1:3" x14ac:dyDescent="0.25">
      <c r="A95" t="s">
        <v>85</v>
      </c>
      <c r="B95">
        <v>1.2</v>
      </c>
      <c r="C95">
        <v>41.8</v>
      </c>
    </row>
    <row r="96" spans="1:3" x14ac:dyDescent="0.25">
      <c r="A96" t="s">
        <v>356</v>
      </c>
      <c r="B96">
        <v>4.5999999999999996</v>
      </c>
      <c r="C96">
        <v>20.5</v>
      </c>
    </row>
    <row r="97" spans="1:3" x14ac:dyDescent="0.25">
      <c r="A97" t="s">
        <v>360</v>
      </c>
      <c r="B97">
        <v>1.4</v>
      </c>
      <c r="C97">
        <v>35.299999999999997</v>
      </c>
    </row>
    <row r="98" spans="1:3" x14ac:dyDescent="0.25">
      <c r="A98" t="s">
        <v>241</v>
      </c>
      <c r="B98">
        <v>2.1</v>
      </c>
      <c r="C98">
        <v>28.3</v>
      </c>
    </row>
    <row r="99" spans="1:3" x14ac:dyDescent="0.25">
      <c r="A99" t="s">
        <v>366</v>
      </c>
      <c r="B99">
        <v>1.3</v>
      </c>
      <c r="C99">
        <v>36.700000000000003</v>
      </c>
    </row>
    <row r="100" spans="1:3" x14ac:dyDescent="0.25">
      <c r="A100" t="s">
        <v>330</v>
      </c>
      <c r="B100">
        <v>2.9</v>
      </c>
      <c r="C100">
        <v>28.3</v>
      </c>
    </row>
    <row r="101" spans="1:3" x14ac:dyDescent="0.25">
      <c r="A101" t="s">
        <v>370</v>
      </c>
      <c r="B101">
        <v>3.1</v>
      </c>
      <c r="C101">
        <v>29.3</v>
      </c>
    </row>
    <row r="102" spans="1:3" x14ac:dyDescent="0.25">
      <c r="A102" t="s">
        <v>374</v>
      </c>
      <c r="B102">
        <v>4.9000000000000004</v>
      </c>
      <c r="C102">
        <v>17.2</v>
      </c>
    </row>
    <row r="103" spans="1:3" x14ac:dyDescent="0.25">
      <c r="A103" t="s">
        <v>378</v>
      </c>
      <c r="B103">
        <v>3.4</v>
      </c>
      <c r="C103">
        <v>21.2</v>
      </c>
    </row>
    <row r="104" spans="1:3" x14ac:dyDescent="0.25">
      <c r="A104" t="s">
        <v>382</v>
      </c>
      <c r="B104">
        <v>1.9</v>
      </c>
      <c r="C104">
        <v>24.1</v>
      </c>
    </row>
    <row r="105" spans="1:3" x14ac:dyDescent="0.25">
      <c r="A105" t="s">
        <v>105</v>
      </c>
      <c r="B105">
        <v>1.6</v>
      </c>
      <c r="C105">
        <v>42.6</v>
      </c>
    </row>
    <row r="106" spans="1:3" x14ac:dyDescent="0.25">
      <c r="A106" t="s">
        <v>180</v>
      </c>
      <c r="B106">
        <v>1.7</v>
      </c>
      <c r="C106">
        <v>37.9</v>
      </c>
    </row>
    <row r="107" spans="1:3" x14ac:dyDescent="0.25">
      <c r="A107" t="s">
        <v>386</v>
      </c>
      <c r="B107">
        <v>2.4</v>
      </c>
      <c r="C107">
        <v>25.7</v>
      </c>
    </row>
    <row r="108" spans="1:3" x14ac:dyDescent="0.25">
      <c r="A108" t="s">
        <v>388</v>
      </c>
      <c r="B108">
        <v>5.3</v>
      </c>
      <c r="C108">
        <v>15.4</v>
      </c>
    </row>
    <row r="109" spans="1:3" x14ac:dyDescent="0.25">
      <c r="A109" t="s">
        <v>390</v>
      </c>
      <c r="B109">
        <v>5.4</v>
      </c>
      <c r="C109">
        <v>18.399999999999999</v>
      </c>
    </row>
    <row r="110" spans="1:3" x14ac:dyDescent="0.25">
      <c r="A110" t="s">
        <v>392</v>
      </c>
      <c r="B110">
        <v>1.5</v>
      </c>
      <c r="C110">
        <v>37.9</v>
      </c>
    </row>
    <row r="111" spans="1:3" x14ac:dyDescent="0.25">
      <c r="A111" t="s">
        <v>209</v>
      </c>
      <c r="B111">
        <v>1.6</v>
      </c>
      <c r="C111">
        <v>39.200000000000003</v>
      </c>
    </row>
    <row r="112" spans="1:3" x14ac:dyDescent="0.25">
      <c r="A112" t="s">
        <v>184</v>
      </c>
      <c r="B112">
        <v>2.9</v>
      </c>
      <c r="C112">
        <v>25.6</v>
      </c>
    </row>
    <row r="113" spans="1:3" x14ac:dyDescent="0.25">
      <c r="A113" t="s">
        <v>394</v>
      </c>
      <c r="B113">
        <v>3.5</v>
      </c>
      <c r="C113">
        <v>23.8</v>
      </c>
    </row>
    <row r="114" spans="1:3" x14ac:dyDescent="0.25">
      <c r="A114" t="s">
        <v>334</v>
      </c>
      <c r="B114">
        <v>2.5</v>
      </c>
      <c r="C114">
        <v>29.2</v>
      </c>
    </row>
    <row r="115" spans="1:3" x14ac:dyDescent="0.25">
      <c r="A115" t="s">
        <v>398</v>
      </c>
      <c r="B115">
        <v>3.6</v>
      </c>
      <c r="C115">
        <v>23.1</v>
      </c>
    </row>
    <row r="116" spans="1:3" x14ac:dyDescent="0.25">
      <c r="A116" t="s">
        <v>380</v>
      </c>
      <c r="B116">
        <v>2.4</v>
      </c>
      <c r="C116">
        <v>28.2</v>
      </c>
    </row>
    <row r="117" spans="1:3" x14ac:dyDescent="0.25">
      <c r="A117" t="s">
        <v>258</v>
      </c>
      <c r="B117">
        <v>2.2999999999999998</v>
      </c>
      <c r="C117">
        <v>28</v>
      </c>
    </row>
    <row r="118" spans="1:3" x14ac:dyDescent="0.25">
      <c r="A118" t="s">
        <v>400</v>
      </c>
      <c r="B118">
        <v>2.6</v>
      </c>
      <c r="C118">
        <v>23.5</v>
      </c>
    </row>
    <row r="119" spans="1:3" x14ac:dyDescent="0.25">
      <c r="A119" t="s">
        <v>384</v>
      </c>
      <c r="B119">
        <v>1.5</v>
      </c>
      <c r="C119">
        <v>40.700000000000003</v>
      </c>
    </row>
    <row r="120" spans="1:3" x14ac:dyDescent="0.25">
      <c r="A120" t="s">
        <v>354</v>
      </c>
      <c r="B120">
        <v>1.4</v>
      </c>
      <c r="C120">
        <v>42.2</v>
      </c>
    </row>
    <row r="121" spans="1:3" x14ac:dyDescent="0.25">
      <c r="A121" t="s">
        <v>403</v>
      </c>
      <c r="B121">
        <v>1.8</v>
      </c>
      <c r="C121">
        <v>41.1</v>
      </c>
    </row>
    <row r="122" spans="1:3" x14ac:dyDescent="0.25">
      <c r="A122" t="s">
        <v>294</v>
      </c>
      <c r="B122">
        <v>1.82</v>
      </c>
      <c r="C122">
        <v>39.6</v>
      </c>
    </row>
    <row r="123" spans="1:3" x14ac:dyDescent="0.25">
      <c r="A123" t="s">
        <v>409</v>
      </c>
      <c r="B123">
        <v>4</v>
      </c>
      <c r="C123">
        <v>19</v>
      </c>
    </row>
    <row r="124" spans="1:3" x14ac:dyDescent="0.25">
      <c r="A124" t="s">
        <v>197</v>
      </c>
      <c r="B124">
        <v>2.2999999999999998</v>
      </c>
      <c r="C124">
        <v>27.5</v>
      </c>
    </row>
    <row r="125" spans="1:3" x14ac:dyDescent="0.25">
      <c r="A125" t="s">
        <v>427</v>
      </c>
      <c r="B125">
        <v>4.5999999999999996</v>
      </c>
      <c r="C125">
        <v>18.8</v>
      </c>
    </row>
    <row r="126" spans="1:3" x14ac:dyDescent="0.25">
      <c r="A126" t="s">
        <v>396</v>
      </c>
      <c r="B126">
        <v>2.4</v>
      </c>
      <c r="C126">
        <v>35.4</v>
      </c>
    </row>
    <row r="127" spans="1:3" x14ac:dyDescent="0.25">
      <c r="A127" t="s">
        <v>433</v>
      </c>
      <c r="B127">
        <v>4.3</v>
      </c>
      <c r="C127">
        <v>19</v>
      </c>
    </row>
    <row r="128" spans="1:3" x14ac:dyDescent="0.25">
      <c r="A128" t="s">
        <v>30</v>
      </c>
      <c r="B128">
        <v>1.1000000000000001</v>
      </c>
      <c r="C128">
        <v>34.6</v>
      </c>
    </row>
    <row r="129" spans="1:3" x14ac:dyDescent="0.25">
      <c r="A129" t="s">
        <v>415</v>
      </c>
      <c r="B129">
        <v>1.6</v>
      </c>
      <c r="C129">
        <v>44.5</v>
      </c>
    </row>
    <row r="130" spans="1:3" x14ac:dyDescent="0.25">
      <c r="A130" t="s">
        <v>435</v>
      </c>
      <c r="B130">
        <v>4.4000000000000004</v>
      </c>
      <c r="C130">
        <v>22.5</v>
      </c>
    </row>
    <row r="131" spans="1:3" x14ac:dyDescent="0.25">
      <c r="A131" t="s">
        <v>439</v>
      </c>
      <c r="B131">
        <v>6.1</v>
      </c>
      <c r="C131">
        <v>18.100000000000001</v>
      </c>
    </row>
    <row r="132" spans="1:3" x14ac:dyDescent="0.25">
      <c r="A132" t="s">
        <v>346</v>
      </c>
      <c r="B132">
        <v>2.4</v>
      </c>
      <c r="C132">
        <v>27.1</v>
      </c>
    </row>
    <row r="133" spans="1:3" x14ac:dyDescent="0.25">
      <c r="A133" t="s">
        <v>235</v>
      </c>
      <c r="B133">
        <v>1.3</v>
      </c>
      <c r="C133">
        <v>42.7</v>
      </c>
    </row>
    <row r="134" spans="1:3" x14ac:dyDescent="0.25">
      <c r="A134" t="s">
        <v>447</v>
      </c>
      <c r="B134">
        <v>2.2000000000000002</v>
      </c>
      <c r="C134">
        <v>32.799999999999997</v>
      </c>
    </row>
    <row r="135" spans="1:3" x14ac:dyDescent="0.25">
      <c r="A135" t="s">
        <v>449</v>
      </c>
      <c r="B135">
        <v>4.4000000000000004</v>
      </c>
      <c r="C135">
        <v>19.899999999999999</v>
      </c>
    </row>
    <row r="136" spans="1:3" x14ac:dyDescent="0.25">
      <c r="A136" t="s">
        <v>358</v>
      </c>
      <c r="B136">
        <v>2.4</v>
      </c>
      <c r="C136">
        <v>29.8</v>
      </c>
    </row>
    <row r="137" spans="1:3" x14ac:dyDescent="0.25">
      <c r="A137" t="s">
        <v>157</v>
      </c>
      <c r="B137">
        <v>1.8</v>
      </c>
      <c r="C137">
        <v>41.2</v>
      </c>
    </row>
    <row r="138" spans="1:3" x14ac:dyDescent="0.25">
      <c r="A138" t="s">
        <v>454</v>
      </c>
      <c r="B138">
        <v>3.6</v>
      </c>
      <c r="C138">
        <v>24.5</v>
      </c>
    </row>
    <row r="139" spans="1:3" x14ac:dyDescent="0.25">
      <c r="A139" t="s">
        <v>456</v>
      </c>
      <c r="B139">
        <v>4.9000000000000004</v>
      </c>
      <c r="C139">
        <v>17.7</v>
      </c>
    </row>
    <row r="140" spans="1:3" x14ac:dyDescent="0.25">
      <c r="A140" t="s">
        <v>437</v>
      </c>
      <c r="B140">
        <v>1.5</v>
      </c>
      <c r="C140">
        <v>37.700000000000003</v>
      </c>
    </row>
    <row r="141" spans="1:3" x14ac:dyDescent="0.25">
      <c r="A141" t="s">
        <v>458</v>
      </c>
      <c r="B141">
        <v>4.3</v>
      </c>
      <c r="C141">
        <v>19.8</v>
      </c>
    </row>
    <row r="142" spans="1:3" x14ac:dyDescent="0.25">
      <c r="A142" t="s">
        <v>423</v>
      </c>
      <c r="B142">
        <v>1.7</v>
      </c>
      <c r="C142">
        <v>36</v>
      </c>
    </row>
    <row r="143" spans="1:3" x14ac:dyDescent="0.25">
      <c r="A143" t="s">
        <v>326</v>
      </c>
      <c r="B143">
        <v>2.2000000000000002</v>
      </c>
      <c r="C143">
        <v>31.6</v>
      </c>
    </row>
    <row r="144" spans="1:3" x14ac:dyDescent="0.25">
      <c r="A144" t="s">
        <v>283</v>
      </c>
      <c r="B144">
        <v>2.1</v>
      </c>
      <c r="C144">
        <v>30.9</v>
      </c>
    </row>
    <row r="145" spans="1:3" x14ac:dyDescent="0.25">
      <c r="A145" t="s">
        <v>429</v>
      </c>
      <c r="B145">
        <v>2.8</v>
      </c>
      <c r="C145">
        <v>27.9</v>
      </c>
    </row>
    <row r="146" spans="1:3" x14ac:dyDescent="0.25">
      <c r="A146" t="s">
        <v>466</v>
      </c>
      <c r="B146">
        <v>5</v>
      </c>
      <c r="C146">
        <v>15.8</v>
      </c>
    </row>
    <row r="147" spans="1:3" x14ac:dyDescent="0.25">
      <c r="A147" t="s">
        <v>322</v>
      </c>
      <c r="B147">
        <v>1.3</v>
      </c>
      <c r="C147">
        <v>40.6</v>
      </c>
    </row>
    <row r="148" spans="1:3" x14ac:dyDescent="0.25">
      <c r="A148" t="s">
        <v>178</v>
      </c>
      <c r="B148">
        <v>1.4</v>
      </c>
      <c r="C148">
        <v>30.3</v>
      </c>
    </row>
    <row r="149" spans="1:3" x14ac:dyDescent="0.25">
      <c r="A149" t="s">
        <v>201</v>
      </c>
      <c r="B149">
        <v>1.7</v>
      </c>
      <c r="C149">
        <v>40.5</v>
      </c>
    </row>
    <row r="150" spans="1:3" x14ac:dyDescent="0.25">
      <c r="A150" t="s">
        <v>216</v>
      </c>
      <c r="B150">
        <v>1.7</v>
      </c>
      <c r="C150">
        <v>38.1</v>
      </c>
    </row>
    <row r="151" spans="1:3" x14ac:dyDescent="0.25">
      <c r="A151" t="s">
        <v>77</v>
      </c>
      <c r="B151">
        <v>2</v>
      </c>
      <c r="C151">
        <v>35</v>
      </c>
    </row>
    <row r="152" spans="1:3" x14ac:dyDescent="0.25">
      <c r="A152" t="s">
        <v>441</v>
      </c>
      <c r="B152">
        <v>2.4</v>
      </c>
      <c r="C152">
        <v>28.6</v>
      </c>
    </row>
    <row r="153" spans="1:3" x14ac:dyDescent="0.25">
      <c r="A153" t="s">
        <v>470</v>
      </c>
      <c r="B153">
        <v>3.8</v>
      </c>
      <c r="C153">
        <v>22</v>
      </c>
    </row>
    <row r="154" spans="1:3" x14ac:dyDescent="0.25">
      <c r="A154" t="s">
        <v>149</v>
      </c>
      <c r="B154">
        <v>2.2999999999999998</v>
      </c>
      <c r="C154">
        <v>28.3</v>
      </c>
    </row>
    <row r="155" spans="1:3" x14ac:dyDescent="0.25">
      <c r="A155" t="s">
        <v>468</v>
      </c>
      <c r="B155">
        <v>2</v>
      </c>
      <c r="C155">
        <v>30.5</v>
      </c>
    </row>
    <row r="156" spans="1:3" x14ac:dyDescent="0.25">
      <c r="A156" t="s">
        <v>473</v>
      </c>
      <c r="B156">
        <v>3.8</v>
      </c>
      <c r="C156">
        <v>19.5</v>
      </c>
    </row>
    <row r="157" spans="1:3" x14ac:dyDescent="0.25">
      <c r="A157" t="s">
        <v>452</v>
      </c>
      <c r="B157">
        <v>4.5999999999999996</v>
      </c>
      <c r="C157">
        <v>16.8</v>
      </c>
    </row>
    <row r="158" spans="1:3" x14ac:dyDescent="0.25">
      <c r="A158" t="s">
        <v>476</v>
      </c>
      <c r="B158">
        <v>3.6</v>
      </c>
      <c r="C158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E19" sqref="E19"/>
    </sheetView>
  </sheetViews>
  <sheetFormatPr defaultRowHeight="15" x14ac:dyDescent="0.25"/>
  <cols>
    <col min="1" max="1" width="41.85546875" bestFit="1" customWidth="1"/>
    <col min="2" max="2" width="11.140625" customWidth="1"/>
    <col min="3" max="3" width="13.5703125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16</v>
      </c>
      <c r="B2">
        <v>1.03</v>
      </c>
      <c r="C2">
        <v>6.4</v>
      </c>
    </row>
    <row r="3" spans="1:3" x14ac:dyDescent="0.25">
      <c r="A3" t="s">
        <v>22</v>
      </c>
      <c r="B3">
        <v>1.03</v>
      </c>
      <c r="C3">
        <v>3.3</v>
      </c>
    </row>
    <row r="4" spans="1:3" x14ac:dyDescent="0.25">
      <c r="A4" t="s">
        <v>32</v>
      </c>
      <c r="B4">
        <v>0.95</v>
      </c>
      <c r="C4">
        <v>8.9</v>
      </c>
    </row>
    <row r="5" spans="1:3" x14ac:dyDescent="0.25">
      <c r="A5" t="s">
        <v>36</v>
      </c>
      <c r="B5">
        <v>0.89</v>
      </c>
      <c r="C5">
        <v>0.5</v>
      </c>
    </row>
    <row r="6" spans="1:3" x14ac:dyDescent="0.25">
      <c r="A6" t="s">
        <v>40</v>
      </c>
      <c r="B6">
        <v>0.98</v>
      </c>
      <c r="C6">
        <v>9.1</v>
      </c>
    </row>
    <row r="7" spans="1:3" x14ac:dyDescent="0.25">
      <c r="A7" t="s">
        <v>44</v>
      </c>
      <c r="B7">
        <v>0.95</v>
      </c>
      <c r="C7">
        <v>5.7</v>
      </c>
    </row>
    <row r="8" spans="1:3" x14ac:dyDescent="0.25">
      <c r="A8" t="s">
        <v>48</v>
      </c>
      <c r="B8">
        <v>0.99</v>
      </c>
      <c r="C8">
        <v>11.7</v>
      </c>
    </row>
    <row r="9" spans="1:3" x14ac:dyDescent="0.25">
      <c r="A9" t="s">
        <v>54</v>
      </c>
      <c r="B9">
        <v>0.96</v>
      </c>
      <c r="C9">
        <v>11.4</v>
      </c>
    </row>
    <row r="10" spans="1:3" x14ac:dyDescent="0.25">
      <c r="A10" t="s">
        <v>58</v>
      </c>
      <c r="B10">
        <v>0.98</v>
      </c>
      <c r="C10">
        <v>2.6</v>
      </c>
    </row>
    <row r="11" spans="1:3" x14ac:dyDescent="0.25">
      <c r="A11" t="s">
        <v>62</v>
      </c>
      <c r="B11">
        <v>1.53</v>
      </c>
      <c r="C11">
        <v>5.7</v>
      </c>
    </row>
    <row r="12" spans="1:3" x14ac:dyDescent="0.25">
      <c r="A12" t="s">
        <v>66</v>
      </c>
      <c r="B12">
        <v>0.97</v>
      </c>
      <c r="C12">
        <v>6.1</v>
      </c>
    </row>
    <row r="13" spans="1:3" x14ac:dyDescent="0.25">
      <c r="A13" t="s">
        <v>70</v>
      </c>
      <c r="B13">
        <v>0.94</v>
      </c>
      <c r="C13">
        <v>0.4</v>
      </c>
    </row>
    <row r="14" spans="1:3" x14ac:dyDescent="0.25">
      <c r="A14" t="s">
        <v>75</v>
      </c>
      <c r="B14">
        <v>0.87</v>
      </c>
      <c r="C14">
        <v>21.4</v>
      </c>
    </row>
    <row r="15" spans="1:3" x14ac:dyDescent="0.25">
      <c r="A15" t="s">
        <v>68</v>
      </c>
      <c r="B15">
        <v>0.97</v>
      </c>
      <c r="C15">
        <v>15.7</v>
      </c>
    </row>
    <row r="16" spans="1:3" x14ac:dyDescent="0.25">
      <c r="A16" t="s">
        <v>83</v>
      </c>
      <c r="B16">
        <v>1</v>
      </c>
      <c r="C16">
        <v>5.9</v>
      </c>
    </row>
    <row r="17" spans="1:3" x14ac:dyDescent="0.25">
      <c r="A17" t="s">
        <v>87</v>
      </c>
      <c r="B17">
        <v>0.97</v>
      </c>
      <c r="C17">
        <v>15.7</v>
      </c>
    </row>
    <row r="18" spans="1:3" x14ac:dyDescent="0.25">
      <c r="A18" t="s">
        <v>91</v>
      </c>
      <c r="B18">
        <v>1.08</v>
      </c>
      <c r="C18">
        <v>11.6</v>
      </c>
    </row>
    <row r="19" spans="1:3" x14ac:dyDescent="0.25">
      <c r="A19" t="s">
        <v>95</v>
      </c>
      <c r="B19">
        <v>0.98</v>
      </c>
      <c r="C19">
        <v>12.9</v>
      </c>
    </row>
    <row r="20" spans="1:3" x14ac:dyDescent="0.25">
      <c r="A20" t="s">
        <v>99</v>
      </c>
      <c r="B20">
        <v>0.95</v>
      </c>
      <c r="C20">
        <v>6.4</v>
      </c>
    </row>
    <row r="21" spans="1:3" x14ac:dyDescent="0.25">
      <c r="A21" t="s">
        <v>103</v>
      </c>
      <c r="B21">
        <v>0.93</v>
      </c>
      <c r="C21">
        <v>11.5</v>
      </c>
    </row>
    <row r="22" spans="1:3" x14ac:dyDescent="0.25">
      <c r="A22" t="s">
        <v>107</v>
      </c>
      <c r="B22">
        <v>0.97</v>
      </c>
      <c r="C22">
        <v>6.1</v>
      </c>
    </row>
    <row r="23" spans="1:3" x14ac:dyDescent="0.25">
      <c r="A23" t="s">
        <v>111</v>
      </c>
      <c r="B23">
        <v>0.95</v>
      </c>
      <c r="C23">
        <v>7.9</v>
      </c>
    </row>
    <row r="24" spans="1:3" x14ac:dyDescent="0.25">
      <c r="A24" t="s">
        <v>115</v>
      </c>
      <c r="B24">
        <v>0.96</v>
      </c>
      <c r="C24">
        <v>14.8</v>
      </c>
    </row>
    <row r="25" spans="1:3" x14ac:dyDescent="0.25">
      <c r="A25" t="s">
        <v>119</v>
      </c>
      <c r="B25">
        <v>0.99</v>
      </c>
      <c r="C25">
        <v>15</v>
      </c>
    </row>
    <row r="26" spans="1:3" x14ac:dyDescent="0.25">
      <c r="A26" t="s">
        <v>123</v>
      </c>
      <c r="B26">
        <v>0.95</v>
      </c>
      <c r="C26">
        <v>5.9</v>
      </c>
    </row>
    <row r="27" spans="1:3" x14ac:dyDescent="0.25">
      <c r="A27" t="s">
        <v>127</v>
      </c>
      <c r="B27">
        <v>0.99</v>
      </c>
      <c r="C27">
        <v>19.5</v>
      </c>
    </row>
    <row r="28" spans="1:3" x14ac:dyDescent="0.25">
      <c r="A28" t="s">
        <v>131</v>
      </c>
      <c r="B28">
        <v>0.98</v>
      </c>
      <c r="C28">
        <v>10.4</v>
      </c>
    </row>
    <row r="29" spans="1:3" x14ac:dyDescent="0.25">
      <c r="A29" t="s">
        <v>139</v>
      </c>
      <c r="B29">
        <v>0.99</v>
      </c>
      <c r="C29">
        <v>11.6</v>
      </c>
    </row>
    <row r="30" spans="1:3" x14ac:dyDescent="0.25">
      <c r="A30" t="s">
        <v>143</v>
      </c>
      <c r="B30">
        <v>0.98</v>
      </c>
      <c r="C30">
        <v>15.5</v>
      </c>
    </row>
    <row r="31" spans="1:3" x14ac:dyDescent="0.25">
      <c r="A31" t="s">
        <v>147</v>
      </c>
      <c r="B31">
        <v>0.97</v>
      </c>
      <c r="C31">
        <v>9.6999999999999993</v>
      </c>
    </row>
    <row r="32" spans="1:3" x14ac:dyDescent="0.25">
      <c r="A32" t="s">
        <v>151</v>
      </c>
      <c r="B32">
        <v>1.06</v>
      </c>
      <c r="C32">
        <v>8</v>
      </c>
    </row>
    <row r="33" spans="1:3" x14ac:dyDescent="0.25">
      <c r="A33" t="s">
        <v>155</v>
      </c>
      <c r="B33">
        <v>0.98</v>
      </c>
      <c r="C33">
        <v>7</v>
      </c>
    </row>
    <row r="34" spans="1:3" x14ac:dyDescent="0.25">
      <c r="A34" t="s">
        <v>159</v>
      </c>
      <c r="B34">
        <v>0.94</v>
      </c>
      <c r="C34">
        <v>11.1</v>
      </c>
    </row>
    <row r="35" spans="1:3" x14ac:dyDescent="0.25">
      <c r="A35" t="s">
        <v>190</v>
      </c>
      <c r="B35">
        <v>1.01</v>
      </c>
      <c r="C35">
        <v>9.3000000000000007</v>
      </c>
    </row>
    <row r="36" spans="1:3" x14ac:dyDescent="0.25">
      <c r="A36" t="s">
        <v>161</v>
      </c>
      <c r="B36">
        <v>1</v>
      </c>
      <c r="C36">
        <v>7.5</v>
      </c>
    </row>
    <row r="37" spans="1:3" x14ac:dyDescent="0.25">
      <c r="A37" t="s">
        <v>163</v>
      </c>
      <c r="B37">
        <v>0.93</v>
      </c>
      <c r="C37">
        <v>11.5</v>
      </c>
    </row>
    <row r="38" spans="1:3" x14ac:dyDescent="0.25">
      <c r="A38" t="s">
        <v>165</v>
      </c>
      <c r="B38">
        <v>0.99</v>
      </c>
      <c r="C38">
        <v>10.1</v>
      </c>
    </row>
    <row r="39" spans="1:3" x14ac:dyDescent="0.25">
      <c r="A39" t="s">
        <v>169</v>
      </c>
      <c r="B39">
        <v>1.05</v>
      </c>
      <c r="C39">
        <v>4.5</v>
      </c>
    </row>
    <row r="40" spans="1:3" x14ac:dyDescent="0.25">
      <c r="A40" t="s">
        <v>174</v>
      </c>
      <c r="B40">
        <v>0.97</v>
      </c>
      <c r="C40">
        <v>10.5</v>
      </c>
    </row>
    <row r="41" spans="1:3" x14ac:dyDescent="0.25">
      <c r="A41" t="s">
        <v>153</v>
      </c>
      <c r="B41">
        <v>0.99</v>
      </c>
      <c r="C41">
        <v>9.1999999999999993</v>
      </c>
    </row>
    <row r="42" spans="1:3" x14ac:dyDescent="0.25">
      <c r="A42" t="s">
        <v>182</v>
      </c>
      <c r="B42">
        <v>0.83</v>
      </c>
      <c r="C42">
        <v>8.5</v>
      </c>
    </row>
    <row r="43" spans="1:3" x14ac:dyDescent="0.25">
      <c r="A43" t="s">
        <v>188</v>
      </c>
      <c r="B43">
        <v>1.02</v>
      </c>
      <c r="C43">
        <v>10.5</v>
      </c>
    </row>
    <row r="44" spans="1:3" x14ac:dyDescent="0.25">
      <c r="A44" t="s">
        <v>199</v>
      </c>
      <c r="B44">
        <v>0.99</v>
      </c>
      <c r="C44">
        <v>7.2</v>
      </c>
    </row>
    <row r="45" spans="1:3" x14ac:dyDescent="0.25">
      <c r="A45" t="s">
        <v>203</v>
      </c>
      <c r="B45">
        <v>1.05</v>
      </c>
      <c r="C45">
        <v>4.4000000000000004</v>
      </c>
    </row>
    <row r="46" spans="1:3" x14ac:dyDescent="0.25">
      <c r="A46" t="s">
        <v>205</v>
      </c>
      <c r="B46">
        <v>0.92</v>
      </c>
      <c r="C46">
        <v>13.5</v>
      </c>
    </row>
    <row r="47" spans="1:3" x14ac:dyDescent="0.25">
      <c r="A47" t="s">
        <v>214</v>
      </c>
      <c r="B47">
        <v>0.97</v>
      </c>
      <c r="C47">
        <v>13.8</v>
      </c>
    </row>
    <row r="48" spans="1:3" x14ac:dyDescent="0.25">
      <c r="A48" t="s">
        <v>218</v>
      </c>
      <c r="B48">
        <v>0.88</v>
      </c>
      <c r="C48">
        <v>14.4</v>
      </c>
    </row>
    <row r="49" spans="1:3" x14ac:dyDescent="0.25">
      <c r="A49" t="s">
        <v>220</v>
      </c>
      <c r="B49">
        <v>1</v>
      </c>
      <c r="C49">
        <v>11.4</v>
      </c>
    </row>
    <row r="50" spans="1:3" x14ac:dyDescent="0.25">
      <c r="A50" t="s">
        <v>224</v>
      </c>
      <c r="B50">
        <v>1.03</v>
      </c>
      <c r="C50">
        <v>5.5</v>
      </c>
    </row>
    <row r="51" spans="1:3" x14ac:dyDescent="0.25">
      <c r="A51" t="s">
        <v>192</v>
      </c>
      <c r="B51">
        <v>0.97</v>
      </c>
      <c r="C51">
        <v>11.7</v>
      </c>
    </row>
    <row r="52" spans="1:3" x14ac:dyDescent="0.25">
      <c r="A52" t="s">
        <v>229</v>
      </c>
      <c r="B52">
        <v>0.96</v>
      </c>
      <c r="C52">
        <v>12.1</v>
      </c>
    </row>
    <row r="53" spans="1:3" x14ac:dyDescent="0.25">
      <c r="A53" t="s">
        <v>133</v>
      </c>
      <c r="B53">
        <v>1.08</v>
      </c>
      <c r="C53">
        <v>9.6</v>
      </c>
    </row>
    <row r="54" spans="1:3" x14ac:dyDescent="0.25">
      <c r="A54" t="s">
        <v>239</v>
      </c>
      <c r="B54">
        <v>0.92</v>
      </c>
      <c r="C54">
        <v>6.7</v>
      </c>
    </row>
    <row r="55" spans="1:3" x14ac:dyDescent="0.25">
      <c r="A55" t="s">
        <v>245</v>
      </c>
      <c r="B55">
        <v>0.96</v>
      </c>
      <c r="C55">
        <v>9.1</v>
      </c>
    </row>
    <row r="56" spans="1:3" x14ac:dyDescent="0.25">
      <c r="A56" t="s">
        <v>249</v>
      </c>
      <c r="B56">
        <v>0.97</v>
      </c>
      <c r="C56">
        <v>8.6999999999999993</v>
      </c>
    </row>
    <row r="57" spans="1:3" x14ac:dyDescent="0.25">
      <c r="A57" t="s">
        <v>251</v>
      </c>
      <c r="B57">
        <v>0.95</v>
      </c>
      <c r="C57">
        <v>3.8</v>
      </c>
    </row>
    <row r="58" spans="1:3" x14ac:dyDescent="0.25">
      <c r="A58" t="s">
        <v>167</v>
      </c>
      <c r="B58">
        <v>1.08</v>
      </c>
      <c r="C58">
        <v>11.3</v>
      </c>
    </row>
    <row r="59" spans="1:3" x14ac:dyDescent="0.25">
      <c r="A59" t="s">
        <v>256</v>
      </c>
      <c r="B59">
        <v>1.03</v>
      </c>
      <c r="C59">
        <v>1.7</v>
      </c>
    </row>
    <row r="60" spans="1:3" x14ac:dyDescent="0.25">
      <c r="A60" t="s">
        <v>260</v>
      </c>
      <c r="B60">
        <v>0.99</v>
      </c>
      <c r="C60">
        <v>2.9</v>
      </c>
    </row>
    <row r="61" spans="1:3" x14ac:dyDescent="0.25">
      <c r="A61" t="s">
        <v>262</v>
      </c>
      <c r="B61">
        <v>1</v>
      </c>
      <c r="C61">
        <v>10.5</v>
      </c>
    </row>
    <row r="62" spans="1:3" x14ac:dyDescent="0.25">
      <c r="A62" t="s">
        <v>262</v>
      </c>
      <c r="B62">
        <v>1</v>
      </c>
      <c r="C62">
        <v>10.5</v>
      </c>
    </row>
    <row r="63" spans="1:3" x14ac:dyDescent="0.25">
      <c r="A63" t="s">
        <v>268</v>
      </c>
      <c r="B63">
        <v>1.02</v>
      </c>
      <c r="C63">
        <v>30.2</v>
      </c>
    </row>
    <row r="64" spans="1:3" x14ac:dyDescent="0.25">
      <c r="A64" t="s">
        <v>270</v>
      </c>
      <c r="B64">
        <v>0.98</v>
      </c>
      <c r="C64">
        <v>12.2</v>
      </c>
    </row>
    <row r="65" spans="1:3" x14ac:dyDescent="0.25">
      <c r="A65" t="s">
        <v>272</v>
      </c>
      <c r="B65">
        <v>0.95</v>
      </c>
      <c r="C65">
        <v>3.4</v>
      </c>
    </row>
    <row r="66" spans="1:3" x14ac:dyDescent="0.25">
      <c r="A66" t="s">
        <v>278</v>
      </c>
      <c r="B66">
        <v>0.91</v>
      </c>
      <c r="C66">
        <v>13.6</v>
      </c>
    </row>
    <row r="67" spans="1:3" x14ac:dyDescent="0.25">
      <c r="A67" t="s">
        <v>89</v>
      </c>
      <c r="B67">
        <v>1</v>
      </c>
      <c r="C67">
        <v>13.3</v>
      </c>
    </row>
    <row r="68" spans="1:3" x14ac:dyDescent="0.25">
      <c r="A68" t="s">
        <v>286</v>
      </c>
      <c r="B68">
        <v>1.08</v>
      </c>
      <c r="C68">
        <v>16.5</v>
      </c>
    </row>
    <row r="69" spans="1:3" x14ac:dyDescent="0.25">
      <c r="A69" t="s">
        <v>288</v>
      </c>
      <c r="B69">
        <v>1</v>
      </c>
      <c r="C69">
        <v>3.7</v>
      </c>
    </row>
    <row r="70" spans="1:3" x14ac:dyDescent="0.25">
      <c r="A70" t="s">
        <v>290</v>
      </c>
      <c r="B70">
        <v>1.03</v>
      </c>
      <c r="C70">
        <v>4</v>
      </c>
    </row>
    <row r="71" spans="1:3" x14ac:dyDescent="0.25">
      <c r="A71" t="s">
        <v>292</v>
      </c>
      <c r="B71">
        <v>1.01</v>
      </c>
      <c r="C71">
        <v>4.0999999999999996</v>
      </c>
    </row>
    <row r="72" spans="1:3" x14ac:dyDescent="0.25">
      <c r="A72" t="s">
        <v>296</v>
      </c>
      <c r="B72">
        <v>1</v>
      </c>
      <c r="C72">
        <v>10.9</v>
      </c>
    </row>
    <row r="73" spans="1:3" x14ac:dyDescent="0.25">
      <c r="A73" t="s">
        <v>101</v>
      </c>
      <c r="B73">
        <v>1.01</v>
      </c>
      <c r="C73">
        <v>5.2</v>
      </c>
    </row>
    <row r="74" spans="1:3" x14ac:dyDescent="0.25">
      <c r="A74" t="s">
        <v>300</v>
      </c>
      <c r="B74">
        <v>0.93</v>
      </c>
      <c r="C74">
        <v>5.5</v>
      </c>
    </row>
    <row r="75" spans="1:3" x14ac:dyDescent="0.25">
      <c r="A75" t="s">
        <v>207</v>
      </c>
      <c r="B75">
        <v>1.01</v>
      </c>
      <c r="C75">
        <v>23</v>
      </c>
    </row>
    <row r="76" spans="1:3" x14ac:dyDescent="0.25">
      <c r="A76" t="s">
        <v>302</v>
      </c>
      <c r="B76">
        <v>0.98</v>
      </c>
      <c r="C76">
        <v>2</v>
      </c>
    </row>
    <row r="77" spans="1:3" x14ac:dyDescent="0.25">
      <c r="A77" t="s">
        <v>117</v>
      </c>
      <c r="B77">
        <v>0.94</v>
      </c>
      <c r="C77">
        <v>14.3</v>
      </c>
    </row>
    <row r="78" spans="1:3" x14ac:dyDescent="0.25">
      <c r="A78" t="s">
        <v>125</v>
      </c>
      <c r="B78">
        <v>1.1100000000000001</v>
      </c>
      <c r="C78">
        <v>3.7</v>
      </c>
    </row>
    <row r="79" spans="1:3" x14ac:dyDescent="0.25">
      <c r="A79" t="s">
        <v>308</v>
      </c>
      <c r="B79">
        <v>0.91</v>
      </c>
      <c r="C79">
        <v>22.8</v>
      </c>
    </row>
    <row r="80" spans="1:3" x14ac:dyDescent="0.25">
      <c r="A80" t="s">
        <v>310</v>
      </c>
      <c r="B80">
        <v>1</v>
      </c>
      <c r="C80">
        <v>5.6</v>
      </c>
    </row>
    <row r="81" spans="1:3" x14ac:dyDescent="0.25">
      <c r="A81" t="s">
        <v>312</v>
      </c>
      <c r="B81">
        <v>0.94</v>
      </c>
      <c r="C81">
        <v>15.2</v>
      </c>
    </row>
    <row r="82" spans="1:3" x14ac:dyDescent="0.25">
      <c r="A82" t="s">
        <v>318</v>
      </c>
      <c r="B82">
        <v>0.96</v>
      </c>
      <c r="C82">
        <v>9.1</v>
      </c>
    </row>
    <row r="83" spans="1:3" x14ac:dyDescent="0.25">
      <c r="A83" t="s">
        <v>320</v>
      </c>
      <c r="B83">
        <v>0.99</v>
      </c>
      <c r="C83">
        <v>9.3000000000000007</v>
      </c>
    </row>
    <row r="84" spans="1:3" x14ac:dyDescent="0.25">
      <c r="A84" t="s">
        <v>324</v>
      </c>
      <c r="B84">
        <v>0.86</v>
      </c>
      <c r="C84">
        <v>17.2</v>
      </c>
    </row>
    <row r="85" spans="1:3" x14ac:dyDescent="0.25">
      <c r="A85" t="s">
        <v>145</v>
      </c>
      <c r="B85">
        <v>1</v>
      </c>
      <c r="C85">
        <v>3.2</v>
      </c>
    </row>
    <row r="86" spans="1:3" x14ac:dyDescent="0.25">
      <c r="A86" t="s">
        <v>328</v>
      </c>
      <c r="B86">
        <v>0.98</v>
      </c>
      <c r="C86">
        <v>28.9</v>
      </c>
    </row>
    <row r="87" spans="1:3" x14ac:dyDescent="0.25">
      <c r="A87" t="s">
        <v>332</v>
      </c>
      <c r="B87">
        <v>1</v>
      </c>
      <c r="C87">
        <v>13.4</v>
      </c>
    </row>
    <row r="88" spans="1:3" x14ac:dyDescent="0.25">
      <c r="A88" t="s">
        <v>247</v>
      </c>
      <c r="B88">
        <v>1.05</v>
      </c>
      <c r="C88">
        <v>5.5</v>
      </c>
    </row>
    <row r="89" spans="1:3" x14ac:dyDescent="0.25">
      <c r="A89" t="s">
        <v>336</v>
      </c>
      <c r="B89">
        <v>0.86</v>
      </c>
      <c r="C89">
        <v>25.7</v>
      </c>
    </row>
    <row r="90" spans="1:3" x14ac:dyDescent="0.25">
      <c r="A90" t="s">
        <v>121</v>
      </c>
      <c r="B90">
        <v>1.02</v>
      </c>
      <c r="C90">
        <v>10.4</v>
      </c>
    </row>
    <row r="91" spans="1:3" x14ac:dyDescent="0.25">
      <c r="A91" t="s">
        <v>340</v>
      </c>
      <c r="B91">
        <v>1</v>
      </c>
      <c r="C91">
        <v>6.9</v>
      </c>
    </row>
    <row r="92" spans="1:3" x14ac:dyDescent="0.25">
      <c r="A92" t="s">
        <v>344</v>
      </c>
      <c r="B92">
        <v>0.98</v>
      </c>
      <c r="C92">
        <v>7.8</v>
      </c>
    </row>
    <row r="93" spans="1:3" x14ac:dyDescent="0.25">
      <c r="A93" t="s">
        <v>274</v>
      </c>
      <c r="B93">
        <v>1.03</v>
      </c>
      <c r="C93">
        <v>6.2</v>
      </c>
    </row>
    <row r="94" spans="1:3" x14ac:dyDescent="0.25">
      <c r="A94" t="s">
        <v>350</v>
      </c>
      <c r="B94">
        <v>0.95</v>
      </c>
      <c r="C94">
        <v>8.9</v>
      </c>
    </row>
    <row r="95" spans="1:3" x14ac:dyDescent="0.25">
      <c r="A95" t="s">
        <v>85</v>
      </c>
      <c r="B95">
        <v>1.01</v>
      </c>
      <c r="C95">
        <v>6.5</v>
      </c>
    </row>
    <row r="96" spans="1:3" x14ac:dyDescent="0.25">
      <c r="A96" t="s">
        <v>356</v>
      </c>
      <c r="B96">
        <v>0.93</v>
      </c>
      <c r="C96">
        <v>7.5</v>
      </c>
    </row>
    <row r="97" spans="1:3" x14ac:dyDescent="0.25">
      <c r="A97" t="s">
        <v>360</v>
      </c>
      <c r="B97">
        <v>0.96</v>
      </c>
      <c r="C97">
        <v>7.3</v>
      </c>
    </row>
    <row r="98" spans="1:3" x14ac:dyDescent="0.25">
      <c r="A98" t="s">
        <v>241</v>
      </c>
      <c r="B98">
        <v>0.96</v>
      </c>
      <c r="C98">
        <v>5.2</v>
      </c>
    </row>
    <row r="99" spans="1:3" x14ac:dyDescent="0.25">
      <c r="A99" t="s">
        <v>366</v>
      </c>
      <c r="B99">
        <v>0.96</v>
      </c>
      <c r="C99">
        <v>13.4</v>
      </c>
    </row>
    <row r="100" spans="1:3" x14ac:dyDescent="0.25">
      <c r="A100" t="s">
        <v>330</v>
      </c>
      <c r="B100">
        <v>0.95</v>
      </c>
      <c r="C100">
        <v>13.3</v>
      </c>
    </row>
    <row r="101" spans="1:3" x14ac:dyDescent="0.25">
      <c r="A101" t="s">
        <v>370</v>
      </c>
      <c r="B101">
        <v>1</v>
      </c>
      <c r="C101">
        <v>3.1</v>
      </c>
    </row>
    <row r="102" spans="1:3" x14ac:dyDescent="0.25">
      <c r="A102" t="s">
        <v>374</v>
      </c>
      <c r="B102">
        <v>0.97</v>
      </c>
      <c r="C102">
        <v>8.4</v>
      </c>
    </row>
    <row r="103" spans="1:3" x14ac:dyDescent="0.25">
      <c r="A103" t="s">
        <v>378</v>
      </c>
      <c r="B103">
        <v>0.96</v>
      </c>
      <c r="C103">
        <v>11.5</v>
      </c>
    </row>
    <row r="104" spans="1:3" x14ac:dyDescent="0.25">
      <c r="A104" t="s">
        <v>382</v>
      </c>
      <c r="B104">
        <v>0.96</v>
      </c>
      <c r="C104">
        <v>9.6</v>
      </c>
    </row>
    <row r="105" spans="1:3" x14ac:dyDescent="0.25">
      <c r="A105" t="s">
        <v>105</v>
      </c>
      <c r="B105">
        <v>0.98</v>
      </c>
      <c r="C105">
        <v>9.6</v>
      </c>
    </row>
    <row r="106" spans="1:3" x14ac:dyDescent="0.25">
      <c r="A106" t="s">
        <v>180</v>
      </c>
      <c r="B106">
        <v>1</v>
      </c>
      <c r="C106">
        <v>11.6</v>
      </c>
    </row>
    <row r="107" spans="1:3" x14ac:dyDescent="0.25">
      <c r="A107" t="s">
        <v>386</v>
      </c>
      <c r="B107">
        <v>0.95</v>
      </c>
      <c r="C107">
        <v>11.9</v>
      </c>
    </row>
    <row r="108" spans="1:3" x14ac:dyDescent="0.25">
      <c r="A108" t="s">
        <v>388</v>
      </c>
      <c r="B108">
        <v>0.98</v>
      </c>
      <c r="C108">
        <v>9</v>
      </c>
    </row>
    <row r="109" spans="1:3" x14ac:dyDescent="0.25">
      <c r="A109" t="s">
        <v>390</v>
      </c>
      <c r="B109">
        <v>1.02</v>
      </c>
      <c r="C109">
        <v>17.3</v>
      </c>
    </row>
    <row r="110" spans="1:3" x14ac:dyDescent="0.25">
      <c r="A110" t="s">
        <v>392</v>
      </c>
      <c r="B110">
        <v>0.99</v>
      </c>
      <c r="C110">
        <v>6.2</v>
      </c>
    </row>
    <row r="111" spans="1:3" x14ac:dyDescent="0.25">
      <c r="A111" t="s">
        <v>209</v>
      </c>
      <c r="B111">
        <v>1.02</v>
      </c>
      <c r="C111">
        <v>10.1</v>
      </c>
    </row>
    <row r="112" spans="1:3" x14ac:dyDescent="0.25">
      <c r="A112" t="s">
        <v>184</v>
      </c>
      <c r="B112">
        <v>1.18</v>
      </c>
      <c r="C112">
        <v>3.5</v>
      </c>
    </row>
    <row r="113" spans="1:3" x14ac:dyDescent="0.25">
      <c r="A113" t="s">
        <v>394</v>
      </c>
      <c r="B113">
        <v>1.04</v>
      </c>
      <c r="C113">
        <v>3.1</v>
      </c>
    </row>
    <row r="114" spans="1:3" x14ac:dyDescent="0.25">
      <c r="A114" t="s">
        <v>334</v>
      </c>
      <c r="B114">
        <v>1.01</v>
      </c>
      <c r="C114">
        <v>4.4000000000000004</v>
      </c>
    </row>
    <row r="115" spans="1:3" x14ac:dyDescent="0.25">
      <c r="A115" t="s">
        <v>398</v>
      </c>
      <c r="B115">
        <v>1.04</v>
      </c>
      <c r="C115">
        <v>7</v>
      </c>
    </row>
    <row r="116" spans="1:3" x14ac:dyDescent="0.25">
      <c r="A116" t="s">
        <v>380</v>
      </c>
      <c r="B116">
        <v>1</v>
      </c>
      <c r="C116">
        <v>9.3000000000000007</v>
      </c>
    </row>
    <row r="117" spans="1:3" x14ac:dyDescent="0.25">
      <c r="A117" t="s">
        <v>258</v>
      </c>
      <c r="B117">
        <v>0.96</v>
      </c>
      <c r="C117">
        <v>5.0999999999999996</v>
      </c>
    </row>
    <row r="118" spans="1:3" x14ac:dyDescent="0.25">
      <c r="A118" t="s">
        <v>400</v>
      </c>
      <c r="B118">
        <v>1.01</v>
      </c>
      <c r="C118">
        <v>3.7</v>
      </c>
    </row>
    <row r="119" spans="1:3" x14ac:dyDescent="0.25">
      <c r="A119" t="s">
        <v>384</v>
      </c>
      <c r="B119">
        <v>0.94</v>
      </c>
      <c r="C119">
        <v>13.4</v>
      </c>
    </row>
    <row r="120" spans="1:3" x14ac:dyDescent="0.25">
      <c r="A120" t="s">
        <v>354</v>
      </c>
      <c r="B120">
        <v>0.9</v>
      </c>
      <c r="C120">
        <v>8.6</v>
      </c>
    </row>
    <row r="121" spans="1:3" x14ac:dyDescent="0.25">
      <c r="A121" t="s">
        <v>403</v>
      </c>
      <c r="B121">
        <v>0.95</v>
      </c>
      <c r="C121">
        <v>8</v>
      </c>
    </row>
    <row r="122" spans="1:3" x14ac:dyDescent="0.25">
      <c r="A122" t="s">
        <v>294</v>
      </c>
      <c r="B122">
        <v>0.86</v>
      </c>
      <c r="C122">
        <v>26.5</v>
      </c>
    </row>
    <row r="123" spans="1:3" x14ac:dyDescent="0.25">
      <c r="A123" t="s">
        <v>409</v>
      </c>
      <c r="B123">
        <v>0.96</v>
      </c>
      <c r="C123">
        <v>11</v>
      </c>
    </row>
    <row r="124" spans="1:3" x14ac:dyDescent="0.25">
      <c r="A124" t="s">
        <v>197</v>
      </c>
      <c r="B124">
        <v>1.3</v>
      </c>
      <c r="C124">
        <v>3.4</v>
      </c>
    </row>
    <row r="125" spans="1:3" x14ac:dyDescent="0.25">
      <c r="A125" t="s">
        <v>427</v>
      </c>
      <c r="B125">
        <v>0.94</v>
      </c>
      <c r="C125">
        <v>11.8</v>
      </c>
    </row>
    <row r="126" spans="1:3" x14ac:dyDescent="0.25">
      <c r="A126" t="s">
        <v>396</v>
      </c>
      <c r="B126">
        <v>1.07</v>
      </c>
      <c r="C126">
        <v>8.3000000000000007</v>
      </c>
    </row>
    <row r="127" spans="1:3" x14ac:dyDescent="0.25">
      <c r="A127" t="s">
        <v>433</v>
      </c>
      <c r="B127">
        <v>0.95</v>
      </c>
      <c r="C127">
        <v>16.100000000000001</v>
      </c>
    </row>
    <row r="128" spans="1:3" x14ac:dyDescent="0.25">
      <c r="A128" t="s">
        <v>30</v>
      </c>
      <c r="B128">
        <v>0.96</v>
      </c>
      <c r="C128">
        <v>7.9</v>
      </c>
    </row>
    <row r="129" spans="1:3" x14ac:dyDescent="0.25">
      <c r="A129" t="s">
        <v>415</v>
      </c>
      <c r="B129">
        <v>1</v>
      </c>
      <c r="C129">
        <v>13.3</v>
      </c>
    </row>
    <row r="130" spans="1:3" x14ac:dyDescent="0.25">
      <c r="A130" t="s">
        <v>435</v>
      </c>
      <c r="B130">
        <v>1.04</v>
      </c>
      <c r="C130">
        <v>5.9</v>
      </c>
    </row>
    <row r="131" spans="1:3" x14ac:dyDescent="0.25">
      <c r="A131" t="s">
        <v>439</v>
      </c>
      <c r="B131">
        <v>1.02</v>
      </c>
      <c r="C131">
        <v>8.3000000000000007</v>
      </c>
    </row>
    <row r="132" spans="1:3" x14ac:dyDescent="0.25">
      <c r="A132" t="s">
        <v>346</v>
      </c>
      <c r="B132">
        <v>0.98</v>
      </c>
      <c r="C132">
        <v>12.8</v>
      </c>
    </row>
    <row r="133" spans="1:3" x14ac:dyDescent="0.25">
      <c r="A133" t="s">
        <v>235</v>
      </c>
      <c r="B133">
        <v>0.98</v>
      </c>
      <c r="C133">
        <v>6.1</v>
      </c>
    </row>
    <row r="134" spans="1:3" x14ac:dyDescent="0.25">
      <c r="A134" t="s">
        <v>447</v>
      </c>
      <c r="B134">
        <v>0.95</v>
      </c>
      <c r="C134">
        <v>14.2</v>
      </c>
    </row>
    <row r="135" spans="1:3" x14ac:dyDescent="0.25">
      <c r="A135" t="s">
        <v>449</v>
      </c>
      <c r="B135">
        <v>1.01</v>
      </c>
      <c r="C135">
        <v>9.5</v>
      </c>
    </row>
    <row r="136" spans="1:3" x14ac:dyDescent="0.25">
      <c r="A136" t="s">
        <v>358</v>
      </c>
      <c r="B136">
        <v>1.01</v>
      </c>
      <c r="C136">
        <v>23.2</v>
      </c>
    </row>
    <row r="137" spans="1:3" x14ac:dyDescent="0.25">
      <c r="A137" t="s">
        <v>157</v>
      </c>
      <c r="B137">
        <v>1</v>
      </c>
      <c r="C137">
        <v>13.8</v>
      </c>
    </row>
    <row r="138" spans="1:3" x14ac:dyDescent="0.25">
      <c r="A138" t="s">
        <v>454</v>
      </c>
      <c r="B138">
        <v>0.99</v>
      </c>
      <c r="C138">
        <v>3.3</v>
      </c>
    </row>
    <row r="139" spans="1:3" x14ac:dyDescent="0.25">
      <c r="A139" t="s">
        <v>456</v>
      </c>
      <c r="B139">
        <v>1</v>
      </c>
      <c r="C139">
        <v>9.6</v>
      </c>
    </row>
    <row r="140" spans="1:3" x14ac:dyDescent="0.25">
      <c r="A140" t="s">
        <v>437</v>
      </c>
      <c r="B140">
        <v>0.96</v>
      </c>
      <c r="C140">
        <v>12.9</v>
      </c>
    </row>
    <row r="141" spans="1:3" x14ac:dyDescent="0.25">
      <c r="A141" t="s">
        <v>458</v>
      </c>
      <c r="B141">
        <v>0.98</v>
      </c>
      <c r="C141">
        <v>16.600000000000001</v>
      </c>
    </row>
    <row r="142" spans="1:3" x14ac:dyDescent="0.25">
      <c r="A142" t="s">
        <v>423</v>
      </c>
      <c r="B142">
        <v>1.03</v>
      </c>
      <c r="C142">
        <v>12.9</v>
      </c>
    </row>
    <row r="143" spans="1:3" x14ac:dyDescent="0.25">
      <c r="A143" t="s">
        <v>326</v>
      </c>
      <c r="B143">
        <v>0.99</v>
      </c>
      <c r="C143">
        <v>3.2</v>
      </c>
    </row>
    <row r="144" spans="1:3" x14ac:dyDescent="0.25">
      <c r="A144" t="s">
        <v>283</v>
      </c>
      <c r="B144">
        <v>1.01</v>
      </c>
      <c r="C144">
        <v>7.2</v>
      </c>
    </row>
    <row r="145" spans="1:3" x14ac:dyDescent="0.25">
      <c r="A145" t="s">
        <v>429</v>
      </c>
      <c r="B145">
        <v>0.98</v>
      </c>
      <c r="C145">
        <v>7.2</v>
      </c>
    </row>
    <row r="146" spans="1:3" x14ac:dyDescent="0.25">
      <c r="A146" t="s">
        <v>466</v>
      </c>
      <c r="B146">
        <v>0.94</v>
      </c>
      <c r="C146">
        <v>20</v>
      </c>
    </row>
    <row r="147" spans="1:3" x14ac:dyDescent="0.25">
      <c r="A147" t="s">
        <v>322</v>
      </c>
      <c r="B147">
        <v>0.86</v>
      </c>
      <c r="C147">
        <v>18.5</v>
      </c>
    </row>
    <row r="148" spans="1:3" x14ac:dyDescent="0.25">
      <c r="A148" t="s">
        <v>178</v>
      </c>
      <c r="B148">
        <v>2.56</v>
      </c>
      <c r="C148">
        <v>2.7</v>
      </c>
    </row>
    <row r="149" spans="1:3" x14ac:dyDescent="0.25">
      <c r="A149" t="s">
        <v>201</v>
      </c>
      <c r="B149">
        <v>0.99</v>
      </c>
      <c r="C149">
        <v>7.6</v>
      </c>
    </row>
    <row r="150" spans="1:3" x14ac:dyDescent="0.25">
      <c r="A150" t="s">
        <v>216</v>
      </c>
      <c r="B150">
        <v>0.97</v>
      </c>
      <c r="C150">
        <v>13.7</v>
      </c>
    </row>
    <row r="151" spans="1:3" x14ac:dyDescent="0.25">
      <c r="A151" t="s">
        <v>77</v>
      </c>
      <c r="B151">
        <v>0.94</v>
      </c>
      <c r="C151">
        <v>16.5</v>
      </c>
    </row>
    <row r="152" spans="1:3" x14ac:dyDescent="0.25">
      <c r="A152" t="s">
        <v>441</v>
      </c>
      <c r="B152">
        <v>0.99</v>
      </c>
      <c r="C152">
        <v>7.4</v>
      </c>
    </row>
    <row r="153" spans="1:3" x14ac:dyDescent="0.25">
      <c r="A153" t="s">
        <v>470</v>
      </c>
      <c r="B153">
        <v>0.99</v>
      </c>
      <c r="C153">
        <v>5.4</v>
      </c>
    </row>
    <row r="154" spans="1:3" x14ac:dyDescent="0.25">
      <c r="A154" t="s">
        <v>149</v>
      </c>
      <c r="B154">
        <v>0.99</v>
      </c>
      <c r="C154">
        <v>3.8</v>
      </c>
    </row>
    <row r="155" spans="1:3" x14ac:dyDescent="0.25">
      <c r="A155" t="s">
        <v>468</v>
      </c>
      <c r="B155">
        <v>1.01</v>
      </c>
      <c r="C155">
        <v>7</v>
      </c>
    </row>
    <row r="156" spans="1:3" x14ac:dyDescent="0.25">
      <c r="A156" t="s">
        <v>473</v>
      </c>
      <c r="B156">
        <v>1.02</v>
      </c>
      <c r="C156">
        <v>9.8000000000000007</v>
      </c>
    </row>
    <row r="157" spans="1:3" x14ac:dyDescent="0.25">
      <c r="A157" t="s">
        <v>452</v>
      </c>
      <c r="B157">
        <v>1</v>
      </c>
      <c r="C157">
        <v>11.3</v>
      </c>
    </row>
    <row r="158" spans="1:3" x14ac:dyDescent="0.25">
      <c r="A158" t="s">
        <v>476</v>
      </c>
      <c r="B158">
        <v>0.96</v>
      </c>
      <c r="C158">
        <v>19.100000000000001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5facb5c-8bc8-488d-b4cf-1b4cd06685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EC14C71AD7A48B70C6DAFB47E636A" ma:contentTypeVersion="9" ma:contentTypeDescription="Create a new document." ma:contentTypeScope="" ma:versionID="4481f99291ca21c0541282b5bc56bb4c">
  <xsd:schema xmlns:xsd="http://www.w3.org/2001/XMLSchema" xmlns:xs="http://www.w3.org/2001/XMLSchema" xmlns:p="http://schemas.microsoft.com/office/2006/metadata/properties" xmlns:ns2="45facb5c-8bc8-488d-b4cf-1b4cd0668569" targetNamespace="http://schemas.microsoft.com/office/2006/metadata/properties" ma:root="true" ma:fieldsID="49acf8c468f55f4dbc135fe848c3c3bd" ns2:_="">
    <xsd:import namespace="45facb5c-8bc8-488d-b4cf-1b4cd06685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cb5c-8bc8-488d-b4cf-1b4cd066856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U F A A B Q S w M E F A A C A A g A B 5 y H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H n I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y H V B o S J s c 9 A g A A t B M A A B M A H A B G b 3 J t d W x h c y 9 T Z W N 0 a W 9 u M S 5 t I K I Y A C i g F A A A A A A A A A A A A A A A A A A A A A A A A A A A A O 2 X w W 7 a Q B C G 7 0 i 8 w 8 i 5 E M l B C U 1 z a O V D a 0 o T q U l p T C 6 N e 1 j s A V a x d 6 3 d c Y K L 8 u 5 d g y G A k c L B 8 q E y F 9 Y 7 4 / l n 5 h s v W G N A X A r w V t 8 X n 9 u t d k v P m M I Q B q i I R 5 w y c C B C a r f A f D y Z q g D N j q u f u 3 0 Z p D E K 6 g x 4 h F 1 X C j I X u m O 5 n / w H j U r 7 X 7 m 8 / 3 1 + 6 f d R P 5 F M / J A R A y Z Y l B E P t O 8 y j e B R G m b Q N x Z / o 9 g N 9 L N 1 a j / 2 M e I x J 1 S O Z V s 2 u D J K Y 6 G d D z Z 8 E 4 E M u Z g 6 F 7 2 P P R t + p Z L Q o y x C 5 2 3 Z v Z M C / 5 z a q 8 x P r K G S s b G F c I 0 s N O l Z p o w R G x v H w l L s d 1 Z F 2 v B Y 7 H + J I i 9 g E V P a I Z V u h 3 R n T E x N x F G W 4 F u 4 k W J C T 6 S K V w n n R t 0 5 o G 8 v F p Y r U 0 E q M 9 W R c Q P C O b 3 a s L A 2 v V h b R B q P U S 1 t N 9 7 P M 1 M + 7 t z 0 e t p u c X E w s W 2 q J 9 b 3 / h A S V B C w h B O z a q O 7 q 9 s g 3 g d R N e d r 5 N M Z g Z z A L Y v Q g M k f 6 T h f j j M o c o L e e a 9 X 3 w g c n d I 7 0 3 H 1 H 0 3 H P R N P p r Q b Q V e X 3 d x z i X 7 d j D s W Y 2 l w l s 0 r e s k F u P G B 2 S n 6 + o 7 X X q Q B H R O p 5 H X 0 S P 7 g E w S c J + b X h o k g q 2 / w 9 o S b w 6 e E o u r T 5 x Y Z Q S C F T u M k / 2 t R H + t 9 5 Q Z 2 G U b 1 t E P O B L A p 1 s l 5 r d k Q 3 g Z Q N d u h T N K I L V 8 T p k q + 0 K w + x C X p h v Q B H F U D 9 3 B + p n K F + k B v J B v A W + 2 v H G z K A x 4 i m O g 1 n t P b q g 3 e X Q h V E 3 5 Q Y y b 4 3 9 X x U C / m k n T D + g C O C o D / A 1 B L A Q I t A B Q A A g A I A A e c h 1 T R 3 V a M p g A A A P g A A A A S A A A A A A A A A A A A A A A A A A A A A A B D b 2 5 m a W c v U G F j a 2 F n Z S 5 4 b W x Q S w E C L Q A U A A I A C A A H n I d U D 8 r p q 6 Q A A A D p A A A A E w A A A A A A A A A A A A A A A A D y A A A A W 0 N v b n R l b n R f V H l w Z X N d L n h t b F B L A Q I t A B Q A A g A I A A e c h 1 Q a E i b H P Q I A A L Q T A A A T A A A A A A A A A A A A A A A A A O M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F e A A A A A A A A L 1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l c n R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l c n R p b G l 0 e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y d G l s a X R 5 L 0 N o Y W 5 n Z W Q g V H l w Z S 5 7 Q 2 9 1 b n R y e S w w f S Z x d W 9 0 O y w m c X V v d D t T Z W N 0 a W 9 u M S 9 G Z X J 0 a W x p d H k v Q 2 h h b m d l Z C B U e X B l L n t G Z X J 0 a W x p d H k s M X 0 m c X V v d D s s J n F 1 b 3 Q 7 U 2 V j d G l v b j E v R m V y d G l s a X R 5 L 0 N o Y W 5 n Z W Q g V H l w Z S 5 7 S V N P L W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V y d G l s a X R 5 L 0 N o Y W 5 n Z W Q g V H l w Z S 5 7 Q 2 9 1 b n R y e S w w f S Z x d W 9 0 O y w m c X V v d D t T Z W N 0 a W 9 u M S 9 G Z X J 0 a W x p d H k v Q 2 h h b m d l Z C B U e X B l L n t G Z X J 0 a W x p d H k s M X 0 m c X V v d D s s J n F 1 b 3 Q 7 U 2 V j d G l v b j E v R m V y d G l s a X R 5 L 0 N o Y W 5 n Z W Q g V H l w Z S 5 7 S V N P L W N v Z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R m V y d G l s a X R 5 J n F 1 b 3 Q 7 L C Z x d W 9 0 O 0 l T T y 1 j b 2 R l J n F 1 b 3 Q 7 X S I g L z 4 8 R W 5 0 c n k g V H l w Z T 0 i R m l s b E N v b H V t b l R 5 c G V z I i B W Y W x 1 Z T 0 i c 0 J n V U c i I C 8 + P E V u d H J 5 I F R 5 c G U 9 I k Z p b G x M Y X N 0 V X B k Y X R l Z C I g V m F s d W U 9 I m Q y M D I y L T A 0 L T A 3 V D E 2 O j Q 4 O j U 4 L j Q z N j M y N D h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m V y d G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c n R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X J 0 a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R F B f c G V y X 2 N h c G l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E 2 O j Q 5 O j M 2 L j E 0 O T U 1 N D V a I i A v P j x F b n R y e S B U e X B l P S J G a W x s Q 2 9 s d W 1 u V H l w Z X M i I F Z h b H V l P S J z Q m d V R y I g L z 4 8 R W 5 0 c n k g V H l w Z T 0 i R m l s b E N v b H V t b k 5 h b W V z I i B W Y W x 1 Z T 0 i c 1 s m c X V v d D t D b 3 V u d H J 5 J n F 1 b 3 Q 7 L C Z x d W 9 0 O 0 d E U C B w Z X I g Y 2 F w a X R h J n F 1 b 3 Q 7 L C Z x d W 9 0 O 0 l T T y 1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I H B l c i B j Y X B p d G E v Q 2 h h b m d l Z C B U e X B l L n t D b 3 V u d H J 5 L D B 9 J n F 1 b 3 Q 7 L C Z x d W 9 0 O 1 N l Y 3 R p b 2 4 x L 0 d E U C B w Z X I g Y 2 F w a X R h L 0 N o Y W 5 n Z W Q g V H l w Z S 5 7 R 0 R Q I H B l c i B j Y X B p d G E s M X 0 m c X V v d D s s J n F 1 b 3 Q 7 U 2 V j d G l v b j E v R 0 R Q I H B l c i B j Y X B p d G E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R F A g c G V y I G N h c G l 0 Y S 9 D a G F u Z 2 V k I F R 5 c G U u e 0 N v d W 5 0 c n k s M H 0 m c X V v d D s s J n F 1 b 3 Q 7 U 2 V j d G l v b j E v R 0 R Q I H B l c i B j Y X B p d G E v Q 2 h h b m d l Z C B U e X B l L n t H R F A g c G V y I G N h c G l 0 Y S w x f S Z x d W 9 0 O y w m c X V v d D t T Z W N 0 a W 9 u M S 9 H R F A g c G V y I G N h c G l 0 Y S 9 D a G F u Z 2 V k I F R 5 c G U u e 0 l T T y 1 j b 2 R l L D J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0 R Q J T I w c G V y J T I w Y 2 F w a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H B l c i U y M G N h c G l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w Z X I l M j B j Y X B p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v Z i U y M E 1 h b G U l M j B h b m Q l M j B G Z W 1 h b G U l M j B i e S U y M E N v d W 5 0 c n k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V p Z 2 h 0 X 2 9 m X 0 1 h b G V f Y W 5 k X 0 Z l b W F s Z V 9 i e V 9 D b 3 V u d H J 5 X z I w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j o 1 M D o 1 O C 4 2 M T M 2 N T Q y W i I g L z 4 8 R W 5 0 c n k g V H l w Z T 0 i R m l s b E N v b H V t b l R 5 c G V z I i B W Y W x 1 Z T 0 i c 0 F 3 W U Z C U V V G I i A v P j x F b n R y e S B U e X B l P S J G a W x s Q 2 9 s d W 1 u T m F t Z X M i I F Z h b H V l P S J z W y Z x d W 9 0 O 1 J h b m s m c X V v d D s s J n F 1 b 3 Q 7 Q 2 9 1 b n R y e S B O Y W 1 l J n F 1 b 3 Q 7 L C Z x d W 9 0 O 0 1 h b G U g S G V p Z 2 h 0 I G l u I E N t J n F 1 b 3 Q 7 L C Z x d W 9 0 O 0 Z l b W F s Z S B I Z W l n a H Q g a W 4 g Q 2 0 m c X V v d D s s J n F 1 b 3 Q 7 T W F s Z S B I Z W l n a H Q g a W 4 g R n Q m c X V v d D s s J n F 1 b 3 Q 7 R m V t Y W x l I E h l a W d o d C B p b i B G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a W d o d C B v Z i B N Y W x l I G F u Z C B G Z W 1 h b G U g Y n k g Q 2 9 1 b n R y e S A y M D I y L 0 N o Y W 5 n Z W Q g V H l w Z S 5 7 U m F u a y w w f S Z x d W 9 0 O y w m c X V v d D t T Z W N 0 a W 9 u M S 9 I Z W l n a H Q g b 2 Y g T W F s Z S B h b m Q g R m V t Y W x l I G J 5 I E N v d W 5 0 c n k g M j A y M i 9 D a G F u Z 2 V k I F R 5 c G U u e 0 N v d W 5 0 c n k g T m F t Z S w x f S Z x d W 9 0 O y w m c X V v d D t T Z W N 0 a W 9 u M S 9 I Z W l n a H Q g b 2 Y g T W F s Z S B h b m Q g R m V t Y W x l I G J 5 I E N v d W 5 0 c n k g M j A y M i 9 D a G F u Z 2 V k I F R 5 c G U u e 0 1 h b G U g S G V p Z 2 h 0 I G l u I E N t L D J 9 J n F 1 b 3 Q 7 L C Z x d W 9 0 O 1 N l Y 3 R p b 2 4 x L 0 h l a W d o d C B v Z i B N Y W x l I G F u Z C B G Z W 1 h b G U g Y n k g Q 2 9 1 b n R y e S A y M D I y L 0 N o Y W 5 n Z W Q g V H l w Z S 5 7 R m V t Y W x l I E h l a W d o d C B p b i B D b S w z f S Z x d W 9 0 O y w m c X V v d D t T Z W N 0 a W 9 u M S 9 I Z W l n a H Q g b 2 Y g T W F s Z S B h b m Q g R m V t Y W x l I G J 5 I E N v d W 5 0 c n k g M j A y M i 9 D a G F u Z 2 V k I F R 5 c G U u e 0 1 h b G U g S G V p Z 2 h 0 I G l u I E Z 0 L D R 9 J n F 1 b 3 Q 7 L C Z x d W 9 0 O 1 N l Y 3 R p b 2 4 x L 0 h l a W d o d C B v Z i B N Y W x l I G F u Z C B G Z W 1 h b G U g Y n k g Q 2 9 1 b n R y e S A y M D I y L 0 N o Y W 5 n Z W Q g V H l w Z S 5 7 R m V t Y W x l I E h l a W d o d C B p b i B G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Z W l n a H Q g b 2 Y g T W F s Z S B h b m Q g R m V t Y W x l I G J 5 I E N v d W 5 0 c n k g M j A y M i 9 D a G F u Z 2 V k I F R 5 c G U u e 1 J h b m s s M H 0 m c X V v d D s s J n F 1 b 3 Q 7 U 2 V j d G l v b j E v S G V p Z 2 h 0 I G 9 m I E 1 h b G U g Y W 5 k I E Z l b W F s Z S B i e S B D b 3 V u d H J 5 I D I w M j I v Q 2 h h b m d l Z C B U e X B l L n t D b 3 V u d H J 5 I E 5 h b W U s M X 0 m c X V v d D s s J n F 1 b 3 Q 7 U 2 V j d G l v b j E v S G V p Z 2 h 0 I G 9 m I E 1 h b G U g Y W 5 k I E Z l b W F s Z S B i e S B D b 3 V u d H J 5 I D I w M j I v Q 2 h h b m d l Z C B U e X B l L n t N Y W x l I E h l a W d o d C B p b i B D b S w y f S Z x d W 9 0 O y w m c X V v d D t T Z W N 0 a W 9 u M S 9 I Z W l n a H Q g b 2 Y g T W F s Z S B h b m Q g R m V t Y W x l I G J 5 I E N v d W 5 0 c n k g M j A y M i 9 D a G F u Z 2 V k I F R 5 c G U u e 0 Z l b W F s Z S B I Z W l n a H Q g a W 4 g Q 2 0 s M 3 0 m c X V v d D s s J n F 1 b 3 Q 7 U 2 V j d G l v b j E v S G V p Z 2 h 0 I G 9 m I E 1 h b G U g Y W 5 k I E Z l b W F s Z S B i e S B D b 3 V u d H J 5 I D I w M j I v Q 2 h h b m d l Z C B U e X B l L n t N Y W x l I E h l a W d o d C B p b i B G d C w 0 f S Z x d W 9 0 O y w m c X V v d D t T Z W N 0 a W 9 u M S 9 I Z W l n a H Q g b 2 Y g T W F s Z S B h b m Q g R m V t Y W x l I G J 5 I E N v d W 5 0 c n k g M j A y M i 9 D a G F u Z 2 V k I F R 5 c G U u e 0 Z l b W F s Z S B I Z W l n a H Q g a W 4 g R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a W d o d C U y M G 9 m J T I w T W F s Z S U y M G F u Z C U y M E Z l b W F s Z S U y M G J 5 J T I w Q 2 9 1 b n R y e S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p Z 2 h 0 J T I w b 2 Y l M j B N Y W x l J T I w Y W 5 k J T I w R m V t Y W x l J T I w Y n k l M j B D b 3 V u d H J 5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v Z i U y M E 1 h b G U l M j B h b m Q l M j B G Z W 1 h b G U l M j B i e S U y M E N v d W 5 0 c n k l M j A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m Z S U y M G V 4 c G V j d G F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W Z l X 2 V 4 c G V j d G F u Y 3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j o 1 M T o x N C 4 y M D k 4 N j k z W i I g L z 4 8 R W 5 0 c n k g V H l w Z T 0 i R m l s b E N v b H V t b l R 5 c G V z I i B W Y W x 1 Z T 0 i c 0 J n V U c i I C 8 + P E V u d H J 5 I F R 5 c G U 9 I k Z p b G x D b 2 x 1 b W 5 O Y W 1 l c y I g V m F s d W U 9 I n N b J n F 1 b 3 Q 7 Q 2 9 1 b n R y e S Z x d W 9 0 O y w m c X V v d D t M a W Z l I G V 4 c G V j d G F u Y 3 k m c X V v d D s s J n F 1 b 3 Q 7 S V N P L W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Z l I G V 4 c G V j d G F u Y 3 k v Q 2 h h b m d l Z C B U e X B l L n t D b 3 V u d H J 5 L D B 9 J n F 1 b 3 Q 7 L C Z x d W 9 0 O 1 N l Y 3 R p b 2 4 x L 0 x p Z m U g Z X h w Z W N 0 Y W 5 j e S 9 D a G F u Z 2 V k I F R 5 c G U u e 0 x p Z m U g Z X h w Z W N 0 Y W 5 j e S w x f S Z x d W 9 0 O y w m c X V v d D t T Z W N 0 a W 9 u M S 9 M a W Z l I G V 4 c G V j d G F u Y 3 k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Z l I G V 4 c G V j d G F u Y 3 k v Q 2 h h b m d l Z C B U e X B l L n t D b 3 V u d H J 5 L D B 9 J n F 1 b 3 Q 7 L C Z x d W 9 0 O 1 N l Y 3 R p b 2 4 x L 0 x p Z m U g Z X h w Z W N 0 Y W 5 j e S 9 D a G F u Z 2 V k I F R 5 c G U u e 0 x p Z m U g Z X h w Z W N 0 Y W 5 j e S w x f S Z x d W 9 0 O y w m c X V v d D t T Z W N 0 a W 9 u M S 9 M a W Z l I G V 4 c G V j d G F u Y 3 k v Q 2 h h b m d l Z C B U e X B l L n t J U 0 8 t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m Z S U y M G V 4 c G V j d G F u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m Z S U y M G V 4 c G V j d G F u Y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m Z S U y M G V 4 c G V j d G F u Y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J T I w Y 2 9 u c 3 V t c H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W F 0 X 2 N v b n N 1 b X B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Y 6 N T E 6 M j k u N T Y 2 N D M 1 N F o i I C 8 + P E V u d H J 5 I F R 5 c G U 9 I k Z p b G x D b 2 x 1 b W 5 U e X B l c y I g V m F s d W U 9 I n N C Z 1 V H I i A v P j x F b n R y e S B U e X B l P S J G a W x s Q 2 9 s d W 1 u T m F t Z X M i I F Z h b H V l P S J z W y Z x d W 9 0 O 0 N v d W 5 0 c n k m c X V v d D s s J n F 1 b 3 Q 7 T W V h d C B j b 2 5 z d W 1 w d G l v b i Z x d W 9 0 O y w m c X V v d D t J U 0 8 t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Q g Y 2 9 u c 3 V t c H R p b 2 4 v Q 2 h h b m d l Z C B U e X B l L n t D b 3 V u d H J 5 L D B 9 J n F 1 b 3 Q 7 L C Z x d W 9 0 O 1 N l Y 3 R p b 2 4 x L 0 1 l Y X Q g Y 2 9 u c 3 V t c H R p b 2 4 v Q 2 h h b m d l Z C B U e X B l L n t N Z W F 0 I G N v b n N 1 b X B 0 a W 9 u L D F 9 J n F 1 b 3 Q 7 L C Z x d W 9 0 O 1 N l Y 3 R p b 2 4 x L 0 1 l Y X Q g Y 2 9 u c 3 V t c H R p b 2 4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F 0 I G N v b n N 1 b X B 0 a W 9 u L 0 N o Y W 5 n Z W Q g V H l w Z S 5 7 Q 2 9 1 b n R y e S w w f S Z x d W 9 0 O y w m c X V v d D t T Z W N 0 a W 9 u M S 9 N Z W F 0 I G N v b n N 1 b X B 0 a W 9 u L 0 N o Y W 5 n Z W Q g V H l w Z S 5 7 T W V h d C B j b 2 5 z d W 1 w d G l v b i w x f S Z x d W 9 0 O y w m c X V v d D t T Z W N 0 a W 9 u M S 9 N Z W F 0 I G N v b n N 1 b X B 0 a W 9 u L 0 N o Y W 5 n Z W Q g V H l w Z S 5 7 S V N P L W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Q l M j B j b 2 5 z d W 1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J T I w Y 2 9 u c 3 V t c H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C U y M G N v b n N 1 b X B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J T I w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k a W F u X 2 F n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E 2 O j U x O j Q z L j I 2 M j M w N D B a I i A v P j x F b n R y e S B U e X B l P S J G a W x s Q 2 9 s d W 1 u V H l w Z X M i I F Z h b H V l P S J z Q m d V R y I g L z 4 8 R W 5 0 c n k g V H l w Z T 0 i R m l s b E N v b H V t b k 5 h b W V z I i B W Y W x 1 Z T 0 i c 1 s m c X V v d D t D b 3 V u d H J 5 J n F 1 b 3 Q 7 L C Z x d W 9 0 O 0 1 l Z G l h b i B h Z 2 U m c X V v d D s s J n F 1 b 3 Q 7 S V N P L W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W 4 g Y W d l L 0 N o Y W 5 n Z W Q g V H l w Z S 5 7 Q 2 9 1 b n R y e S w w f S Z x d W 9 0 O y w m c X V v d D t T Z W N 0 a W 9 u M S 9 N Z W R p Y W 4 g Y W d l L 0 N o Y W 5 n Z W Q g V H l w Z S 5 7 T W V k a W F u I G F n Z S w x f S Z x d W 9 0 O y w m c X V v d D t T Z W N 0 a W 9 u M S 9 N Z W R p Y W 4 g Y W d l L 0 N o Y W 5 n Z W Q g V H l w Z S 5 7 S V N P L W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k a W F u I G F n Z S 9 D a G F u Z 2 V k I F R 5 c G U u e 0 N v d W 5 0 c n k s M H 0 m c X V v d D s s J n F 1 b 3 Q 7 U 2 V j d G l v b j E v T W V k a W F u I G F n Z S 9 D a G F u Z 2 V k I F R 5 c G U u e 0 1 l Z G l h b i B h Z 2 U s M X 0 m c X V v d D s s J n F 1 b 3 Q 7 U 2 V j d G l v b j E v T W V k a W F u I G F n Z S 9 D a G F u Z 2 V k I F R 5 c G U u e 0 l T T y 1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p Y W 4 l M j B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J T I w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i U y M G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l M j B n c m 9 3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B 1 b G F 0 a W 9 u X 2 d y b 3 d 0 a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E 2 O j U x O j U 5 L j Y 5 M j I 3 M D F a I i A v P j x F b n R y e S B U e X B l P S J G a W x s Q 2 9 s d W 1 u V H l w Z X M i I F Z h b H V l P S J z Q m d V R y I g L z 4 8 R W 5 0 c n k g V H l w Z T 0 i R m l s b E N v b H V t b k 5 h b W V z I i B W Y W x 1 Z T 0 i c 1 s m c X V v d D t D b 3 V u d H J 5 J n F 1 b 3 Q 7 L C Z x d W 9 0 O 1 B v c H V s Y X R p b 2 4 g Z 3 J v d 3 R o J n F 1 b 3 Q 7 L C Z x d W 9 0 O 0 l T T y 1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i B n c m 9 3 d G g v Q 2 h h b m d l Z C B U e X B l L n t D b 3 V u d H J 5 L D B 9 J n F 1 b 3 Q 7 L C Z x d W 9 0 O 1 N l Y 3 R p b 2 4 x L 1 B v c H V s Y X R p b 2 4 g Z 3 J v d 3 R o L 0 N o Y W 5 n Z W Q g V H l w Z S 5 7 U G 9 w d W x h d G l v b i B n c m 9 3 d G g s M X 0 m c X V v d D s s J n F 1 b 3 Q 7 U 2 V j d G l v b j E v U G 9 w d W x h d G l v b i B n c m 9 3 d G g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B 1 b G F 0 a W 9 u I G d y b 3 d 0 a C 9 D a G F u Z 2 V k I F R 5 c G U u e 0 N v d W 5 0 c n k s M H 0 m c X V v d D s s J n F 1 b 3 Q 7 U 2 V j d G l v b j E v U G 9 w d W x h d G l v b i B n c m 9 3 d G g v Q 2 h h b m d l Z C B U e X B l L n t Q b 3 B 1 b G F 0 a W 9 u I G d y b 3 d 0 a C w x f S Z x d W 9 0 O y w m c X V v d D t T Z W N 0 a W 9 u M S 9 Q b 3 B 1 b G F 0 a W 9 u I G d y b 3 d 0 a C 9 D a G F u Z 2 V k I F R 5 c G U u e 0 l T T y 1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J T I w Z 3 J v d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l M j B n c m 9 3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U y M G d y b 3 d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C 1 y Y X R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e F 9 y Y X R p b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j o 1 M j o y N i 4 z O D c z N j E w W i I g L z 4 8 R W 5 0 c n k g V H l w Z T 0 i R m l s b E N v b H V t b l R 5 c G V z I i B W Y W x 1 Z T 0 i c 0 J n V U c i I C 8 + P E V u d H J 5 I F R 5 c G U 9 I k Z p b G x D b 2 x 1 b W 5 O Y W 1 l c y I g V m F s d W U 9 I n N b J n F 1 b 3 Q 7 Q 2 9 1 b n R y e S Z x d W 9 0 O y w m c X V v d D t T Z X g t c m F 0 a W 8 m c X V v d D s s J n F 1 b 3 Q 7 S V N P L W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g t c m F 0 a W 8 v Q 2 h h b m d l Z C B U e X B l L n t D b 3 V u d H J 5 L D B 9 J n F 1 b 3 Q 7 L C Z x d W 9 0 O 1 N l Y 3 R p b 2 4 x L 1 N l e C 1 y Y X R p b y 9 D a G F u Z 2 V k I F R 5 c G U u e 1 N l e C 1 y Y X R p b y w x f S Z x d W 9 0 O y w m c X V v d D t T Z W N 0 a W 9 u M S 9 T Z X g t c m F 0 a W 8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g t c m F 0 a W 8 v Q 2 h h b m d l Z C B U e X B l L n t D b 3 V u d H J 5 L D B 9 J n F 1 b 3 Q 7 L C Z x d W 9 0 O 1 N l Y 3 R p b 2 4 x L 1 N l e C 1 y Y X R p b y 9 D a G F u Z 2 V k I F R 5 c G U u e 1 N l e C 1 y Y X R p b y w x f S Z x d W 9 0 O y w m c X V v d D t T Z W N 0 a W 9 u M S 9 T Z X g t c m F 0 a W 8 v Q 2 h h b m d l Z C B U e X B l L n t J U 0 8 t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4 L X J h d G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C 1 y Y X R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g t c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l j a W R l J T I w c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1 a W N p Z G V f c m F 0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j o 1 M j o 0 O C 4 w N T Q 0 M z k 4 W i I g L z 4 8 R W 5 0 c n k g V H l w Z T 0 i R m l s b E N v b H V t b l R 5 c G V z I i B W Y W x 1 Z T 0 i c 0 J n V U c i I C 8 + P E V u d H J 5 I F R 5 c G U 9 I k Z p b G x D b 2 x 1 b W 5 O Y W 1 l c y I g V m F s d W U 9 I n N b J n F 1 b 3 Q 7 Q 2 9 1 b n R y e S Z x d W 9 0 O y w m c X V v d D t T d W l j a W R l I H J h d G U m c X V v d D s s J n F 1 b 3 Q 7 S V N P L W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l j a W R l I H J h d G U v Q 2 h h b m d l Z C B U e X B l L n t D b 3 V u d H J 5 L D B 9 J n F 1 b 3 Q 7 L C Z x d W 9 0 O 1 N l Y 3 R p b 2 4 x L 1 N 1 a W N p Z G U g c m F 0 Z S 9 D a G F u Z 2 V k I F R 5 c G U u e 1 N 1 a W N p Z G U g c m F 0 Z S w x f S Z x d W 9 0 O y w m c X V v d D t T Z W N 0 a W 9 u M S 9 T d W l j a W R l I H J h d G U v Q 2 h h b m d l Z C B U e X B l L n t J U 0 8 t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l j a W R l I H J h d G U v Q 2 h h b m d l Z C B U e X B l L n t D b 3 V u d H J 5 L D B 9 J n F 1 b 3 Q 7 L C Z x d W 9 0 O 1 N l Y 3 R p b 2 4 x L 1 N 1 a W N p Z G U g c m F 0 Z S 9 D a G F u Z 2 V k I F R 5 c G U u e 1 N 1 a W N p Z G U g c m F 0 Z S w x f S Z x d W 9 0 O y w m c X V v d D t T Z W N 0 a W 9 u M S 9 T d W l j a W R l I H J h d G U v Q 2 h h b m d l Z C B U e X B l L n t J U 0 8 t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p Y 2 l k Z S U y M H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p Y 2 l k Z S U y M H J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p Y 2 l k Z S U y M H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J h b m l 6 Y X R p b 2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X J i Y W 5 p e m F 0 a W 9 u X 3 J h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Y 6 N T M 6 M D E u M j E 1 N j E 5 N l o i I C 8 + P E V u d H J 5 I F R 5 c G U 9 I k Z p b G x D b 2 x 1 b W 5 U e X B l c y I g V m F s d W U 9 I n N C Z 1 V H I i A v P j x F b n R y e S B U e X B l P S J G a W x s Q 2 9 s d W 1 u T m F t Z X M i I F Z h b H V l P S J z W y Z x d W 9 0 O 0 N v d W 5 0 c n k m c X V v d D s s J n F 1 b 3 Q 7 V X J i Y W 5 p e m F 0 a W 9 u I H J h d G U m c X V v d D s s J n F 1 b 3 Q 7 S V N P L W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J h b m l 6 Y X R p b 2 4 g c m F 0 Z S 9 D a G F u Z 2 V k I F R 5 c G U u e 0 N v d W 5 0 c n k s M H 0 m c X V v d D s s J n F 1 b 3 Q 7 U 2 V j d G l v b j E v V X J i Y W 5 p e m F 0 a W 9 u I H J h d G U v Q 2 h h b m d l Z C B U e X B l L n t V c m J h b m l 6 Y X R p b 2 4 g c m F 0 Z S w x f S Z x d W 9 0 O y w m c X V v d D t T Z W N 0 a W 9 u M S 9 V c m J h b m l 6 Y X R p b 2 4 g c m F 0 Z S 9 D a G F u Z 2 V k I F R 5 c G U u e 0 l T T y 1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y Y m F u a X p h d G l v b i B y Y X R l L 0 N o Y W 5 n Z W Q g V H l w Z S 5 7 Q 2 9 1 b n R y e S w w f S Z x d W 9 0 O y w m c X V v d D t T Z W N 0 a W 9 u M S 9 V c m J h b m l 6 Y X R p b 2 4 g c m F 0 Z S 9 D a G F u Z 2 V k I F R 5 c G U u e 1 V y Y m F u a X p h d G l v b i B y Y X R l L D F 9 J n F 1 b 3 Q 7 L C Z x d W 9 0 O 1 N l Y 3 R p b 2 4 x L 1 V y Y m F u a X p h d G l v b i B y Y X R l L 0 N o Y W 5 n Z W Q g V H l w Z S 5 7 S V N P L W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y Y m F u a X p h d G l v b i U y M H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J i Y W 5 p e m F 0 a W 9 u J T I w c m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J h b m l 6 Y X R p b 2 4 l M j B y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s 4 2 y + M 5 F B s 7 + F w C N I E c k A A A A A A g A A A A A A E G Y A A A A B A A A g A A A A f 4 i H A B Y h f z U e J M C y x h n l C y u X I u d I M B G L h V M R s G c R T O E A A A A A D o A A A A A C A A A g A A A A 0 u G i 0 a 9 m 0 4 l n F i z H U k W p 5 L o U 6 6 r 3 q o d / P 9 k Q X q T b x 6 h Q A A A A Z T p B k Q i Z p W t U O h f S + J e w v P M f y t U 4 C O V e / a q P J F U z G 0 q i i M J F M 3 I F s o O r E E C f y U a Q p r S c / H b d s I C 1 0 + q 6 K V j 1 F v Q z E Y J g w t H K x 1 O b D I L n H l 1 A A A A A x Q w c p N J M X E j T H N K p u W n F 7 s 6 S Q h s Z b p n i c M o 1 G L A p 9 Y C e c r H T o L y / r c f H D R r R A 0 i n a U u P h k B 5 v f K O y 1 + g 4 X O r m A = = < / D a t a M a s h u p > 
</file>

<file path=customXml/itemProps1.xml><?xml version="1.0" encoding="utf-8"?>
<ds:datastoreItem xmlns:ds="http://schemas.openxmlformats.org/officeDocument/2006/customXml" ds:itemID="{EF88F154-8F31-4347-BF53-44ABEC54262C}">
  <ds:schemaRefs>
    <ds:schemaRef ds:uri="http://schemas.microsoft.com/office/2006/metadata/properties"/>
    <ds:schemaRef ds:uri="http://schemas.microsoft.com/office/infopath/2007/PartnerControls"/>
    <ds:schemaRef ds:uri="45facb5c-8bc8-488d-b4cf-1b4cd0668569"/>
  </ds:schemaRefs>
</ds:datastoreItem>
</file>

<file path=customXml/itemProps2.xml><?xml version="1.0" encoding="utf-8"?>
<ds:datastoreItem xmlns:ds="http://schemas.openxmlformats.org/officeDocument/2006/customXml" ds:itemID="{D86A562C-4F04-403A-B544-529727DDC7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6BA41C-6FD6-4FCA-9215-6C2390593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cb5c-8bc8-488d-b4cf-1b4cd06685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FD01021-7327-4DB6-8162-46CF1877D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Master table</vt:lpstr>
      <vt:lpstr>Lookup tables</vt:lpstr>
      <vt:lpstr>GDP vs Life expectancy</vt:lpstr>
      <vt:lpstr>Pop Growth vs Meat Consuption</vt:lpstr>
      <vt:lpstr>Urbanization rate vs Height</vt:lpstr>
      <vt:lpstr>Median age vs Fertility</vt:lpstr>
      <vt:lpstr>Sex ratio vs Suicide Rate</vt:lpstr>
      <vt:lpstr>'Lookup tables'!ExternalData_1</vt:lpstr>
      <vt:lpstr>'Lookup tables'!ExternalData_10</vt:lpstr>
      <vt:lpstr>'Lookup tables'!ExternalData_2</vt:lpstr>
      <vt:lpstr>'Lookup tables'!ExternalData_4</vt:lpstr>
      <vt:lpstr>'Lookup tables'!ExternalData_5</vt:lpstr>
      <vt:lpstr>'Lookup tables'!ExternalData_6</vt:lpstr>
      <vt:lpstr>'Lookup tables'!ExternalData_7</vt:lpstr>
      <vt:lpstr>'Lookup tables'!ExternalData_8</vt:lpstr>
      <vt:lpstr>'Lookup tables'!ExternalData_9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BioRZ04</dc:creator>
  <cp:keywords/>
  <dc:description/>
  <cp:lastModifiedBy>User</cp:lastModifiedBy>
  <cp:revision/>
  <dcterms:created xsi:type="dcterms:W3CDTF">2022-04-07T16:44:12Z</dcterms:created>
  <dcterms:modified xsi:type="dcterms:W3CDTF">2022-09-08T20:51:07Z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0x0101006ABEC14C71AD7A48B70C6DAFB47E636A</vt:lpwstr>
  </property>
</Properties>
</file>