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Report" sheetId="2" r:id="rId2"/>
    <sheet name="Sheet3" sheetId="3" r:id="rId3"/>
  </sheets>
  <externalReferences>
    <externalReference r:id="rId4"/>
  </externalReferences>
  <definedNames>
    <definedName name="_xlnm._FilterDatabase" localSheetId="0" hidden="1">Sheet1!$A$1:$E$22</definedName>
  </definedNames>
  <calcPr calcId="145621"/>
</workbook>
</file>

<file path=xl/calcChain.xml><?xml version="1.0" encoding="utf-8"?>
<calcChain xmlns="http://schemas.openxmlformats.org/spreadsheetml/2006/main">
  <c r="B6" i="2" l="1"/>
  <c r="B5" i="2"/>
  <c r="B4" i="2"/>
  <c r="D24" i="2"/>
  <c r="D22" i="2"/>
  <c r="C22" i="2"/>
  <c r="B22" i="2"/>
  <c r="D21" i="2"/>
  <c r="D20" i="2"/>
  <c r="D19" i="2"/>
  <c r="D18" i="2"/>
  <c r="D17" i="2"/>
  <c r="D16" i="2"/>
  <c r="D15" i="2"/>
  <c r="D14" i="2"/>
  <c r="D13" i="2"/>
  <c r="D12" i="2"/>
  <c r="D11" i="2"/>
  <c r="D10" i="2"/>
  <c r="C21" i="2"/>
  <c r="C20" i="2"/>
  <c r="C19" i="2"/>
  <c r="C18" i="2"/>
  <c r="C17" i="2"/>
  <c r="C16" i="2"/>
  <c r="C15" i="2"/>
  <c r="C14" i="2"/>
  <c r="C13" i="2"/>
  <c r="C12" i="2"/>
  <c r="C11" i="2"/>
  <c r="C10" i="2"/>
  <c r="B21" i="2"/>
  <c r="B20" i="2"/>
  <c r="B19" i="2"/>
  <c r="B18" i="2"/>
  <c r="B17" i="2"/>
  <c r="B16" i="2"/>
  <c r="B15" i="2"/>
  <c r="B14" i="2"/>
  <c r="B13" i="2"/>
  <c r="B12" i="2"/>
  <c r="B11" i="2"/>
  <c r="B10" i="2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J2" i="1" a="1"/>
  <c r="J2" i="1" s="1"/>
  <c r="H3" i="1"/>
  <c r="H4" i="1"/>
  <c r="H5" i="1"/>
  <c r="H24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H2" i="1"/>
  <c r="G2" i="1"/>
  <c r="G24" i="1" s="1"/>
  <c r="F2" i="1"/>
  <c r="F24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D21" i="3"/>
  <c r="C21" i="3"/>
  <c r="B21" i="3"/>
  <c r="D23" i="3" s="1"/>
  <c r="B6" i="3"/>
  <c r="B5" i="3"/>
  <c r="B4" i="3"/>
</calcChain>
</file>

<file path=xl/sharedStrings.xml><?xml version="1.0" encoding="utf-8"?>
<sst xmlns="http://schemas.openxmlformats.org/spreadsheetml/2006/main" count="74" uniqueCount="30">
  <si>
    <t>Month</t>
  </si>
  <si>
    <t>Retail</t>
  </si>
  <si>
    <t>Online</t>
  </si>
  <si>
    <t>Vendor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</si>
  <si>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</si>
  <si>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</si>
  <si>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</si>
  <si>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</si>
  <si>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</si>
  <si>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</si>
  <si>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</si>
  <si>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</si>
  <si>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</si>
  <si>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</si>
  <si>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</si>
  <si>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</si>
  <si>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</si>
  <si>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retail store sales</t>
  </si>
  <si>
    <t>online store sales</t>
  </si>
  <si>
    <t>vendor company sales</t>
  </si>
  <si>
    <t>Date</t>
  </si>
  <si>
    <t>Mode</t>
  </si>
  <si>
    <t>Sale</t>
  </si>
  <si>
    <t>SALES FROM CHANNELS</t>
  </si>
  <si>
    <t>TOTAL SALES</t>
  </si>
  <si>
    <t>Sales from Channels</t>
  </si>
  <si>
    <t>January Retail</t>
  </si>
  <si>
    <t>January Online</t>
  </si>
  <si>
    <t>January Vendor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</si>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</sst>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15" fontId="1" fillId="0" borderId="0" xfId="0" applyNumberFormat="1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1" tint="0.24994659260841701"/>
      </font>
      <border>
        <top style="medium">
          <color theme="4"/>
        </top>
        <bottom style="medium">
          <color theme="4"/>
        </bottom>
      </border>
    </dxf>
    <dxf>
      <font>
        <color theme="1" tint="0.24994659260841701"/>
      </font>
    </dxf>
  </dxfs>
  <tableStyles count="1" defaultTableStyle="TableStyleMedium2" defaultPivotStyle="PivotStyleLight16">
    <tableStyle name="DataViz App" pivot="0" count="3">
      <tableStyleElement type="wholeTable" dxfId="14"/>
      <tableStyleElement type="headerRow" dxfId="13"/>
      <tableStyleElement type="total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Report!$B$9</c:f>
              <c:strCache>
                <c:ptCount val="1"/>
                <c:pt idx="0">
                  <c:v>Retail</c:v>
                </c:pt>
              </c:strCache>
            </c:strRef>
          </c:tx>
          <c:spPr>
            <a:ln w="25400"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cat>
            <c:strRef>
              <c:f>Report!$A$10:$A$21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Report!$B$10:$B$21</c:f>
              <c:numCache>
                <c:formatCode>General</c:formatCode>
                <c:ptCount val="12"/>
                <c:pt idx="0">
                  <c:v>420000</c:v>
                </c:pt>
                <c:pt idx="1">
                  <c:v>132000</c:v>
                </c:pt>
                <c:pt idx="2">
                  <c:v>225000</c:v>
                </c:pt>
                <c:pt idx="3">
                  <c:v>0</c:v>
                </c:pt>
                <c:pt idx="4">
                  <c:v>350090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Report!$C$9</c:f>
              <c:strCache>
                <c:ptCount val="1"/>
                <c:pt idx="0">
                  <c:v>Online</c:v>
                </c:pt>
              </c:strCache>
            </c:strRef>
          </c:tx>
          <c:spPr>
            <a:ln w="254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</c:spPr>
          </c:marker>
          <c:cat>
            <c:strRef>
              <c:f>Report!$A$10:$A$21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Report!$C$10:$C$21</c:f>
              <c:numCache>
                <c:formatCode>General</c:formatCode>
                <c:ptCount val="12"/>
                <c:pt idx="0">
                  <c:v>417000</c:v>
                </c:pt>
                <c:pt idx="1">
                  <c:v>219000</c:v>
                </c:pt>
                <c:pt idx="2">
                  <c:v>0</c:v>
                </c:pt>
                <c:pt idx="3">
                  <c:v>90000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Report!$D$9</c:f>
              <c:strCache>
                <c:ptCount val="1"/>
                <c:pt idx="0">
                  <c:v>Vendor</c:v>
                </c:pt>
              </c:strCache>
            </c:strRef>
          </c:tx>
          <c:spPr>
            <a:ln w="25400">
              <a:solidFill>
                <a:srgbClr val="92D050"/>
              </a:solidFill>
            </a:ln>
          </c:spPr>
          <c:marker>
            <c:symbol val="circle"/>
            <c:size val="7"/>
            <c:spPr>
              <a:solidFill>
                <a:srgbClr val="92D050"/>
              </a:solidFill>
            </c:spPr>
          </c:marker>
          <c:cat>
            <c:strRef>
              <c:f>Report!$A$10:$A$21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Report!$D$10:$D$21</c:f>
              <c:numCache>
                <c:formatCode>General</c:formatCode>
                <c:ptCount val="12"/>
                <c:pt idx="0">
                  <c:v>430000</c:v>
                </c:pt>
                <c:pt idx="1">
                  <c:v>152000</c:v>
                </c:pt>
                <c:pt idx="2">
                  <c:v>110000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10944"/>
        <c:axId val="250963456"/>
      </c:lineChart>
      <c:catAx>
        <c:axId val="250210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250963456"/>
        <c:crosses val="autoZero"/>
        <c:auto val="1"/>
        <c:lblAlgn val="ctr"/>
        <c:lblOffset val="100"/>
        <c:noMultiLvlLbl val="0"/>
      </c:catAx>
      <c:valAx>
        <c:axId val="25096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250210944"/>
        <c:crosses val="autoZero"/>
        <c:crossBetween val="between"/>
      </c:valAx>
      <c:spPr>
        <a:solidFill>
          <a:schemeClr val="accent2">
            <a:lumMod val="50000"/>
          </a:schemeClr>
        </a:solidFill>
      </c:spPr>
    </c:plotArea>
    <c:legend>
      <c:legendPos val="r"/>
      <c:layout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2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Sheet3!$B$8</c:f>
              <c:strCache>
                <c:ptCount val="1"/>
                <c:pt idx="0">
                  <c:v>Retail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7"/>
            <c:spPr>
              <a:solidFill>
                <a:schemeClr val="tx2">
                  <a:lumMod val="40000"/>
                  <a:lumOff val="60000"/>
                </a:schemeClr>
              </a:solidFill>
            </c:spPr>
          </c:marker>
          <c:cat>
            <c:strRef>
              <c:f>Sheet3!$A$9:$A$20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Sheet3!$B$9:$B$20</c:f>
              <c:numCache>
                <c:formatCode>General</c:formatCode>
                <c:ptCount val="12"/>
                <c:pt idx="0">
                  <c:v>125000</c:v>
                </c:pt>
                <c:pt idx="1">
                  <c:v>93000</c:v>
                </c:pt>
                <c:pt idx="2">
                  <c:v>80000</c:v>
                </c:pt>
                <c:pt idx="3">
                  <c:v>75000</c:v>
                </c:pt>
                <c:pt idx="4">
                  <c:v>84000</c:v>
                </c:pt>
                <c:pt idx="5">
                  <c:v>110000</c:v>
                </c:pt>
                <c:pt idx="6">
                  <c:v>105000</c:v>
                </c:pt>
                <c:pt idx="7">
                  <c:v>120000</c:v>
                </c:pt>
                <c:pt idx="8">
                  <c:v>90000</c:v>
                </c:pt>
                <c:pt idx="9">
                  <c:v>115000</c:v>
                </c:pt>
                <c:pt idx="10">
                  <c:v>123000</c:v>
                </c:pt>
                <c:pt idx="11">
                  <c:v>150000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</c:f>
              <c:strCache>
                <c:ptCount val="1"/>
                <c:pt idx="0">
                  <c:v>Online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cat>
            <c:strRef>
              <c:f>Sheet3!$A$9:$A$20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Sheet3!$C$9:$C$20</c:f>
              <c:numCache>
                <c:formatCode>General</c:formatCode>
                <c:ptCount val="12"/>
                <c:pt idx="0">
                  <c:v>110000</c:v>
                </c:pt>
                <c:pt idx="1">
                  <c:v>145000</c:v>
                </c:pt>
                <c:pt idx="2">
                  <c:v>132000</c:v>
                </c:pt>
                <c:pt idx="3">
                  <c:v>110000</c:v>
                </c:pt>
                <c:pt idx="4">
                  <c:v>117000</c:v>
                </c:pt>
                <c:pt idx="5">
                  <c:v>120000</c:v>
                </c:pt>
                <c:pt idx="6">
                  <c:v>126000</c:v>
                </c:pt>
                <c:pt idx="7">
                  <c:v>124000</c:v>
                </c:pt>
                <c:pt idx="8">
                  <c:v>132000</c:v>
                </c:pt>
                <c:pt idx="9">
                  <c:v>135000</c:v>
                </c:pt>
                <c:pt idx="10">
                  <c:v>152000</c:v>
                </c:pt>
                <c:pt idx="11">
                  <c:v>163000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</c:f>
              <c:strCache>
                <c:ptCount val="1"/>
                <c:pt idx="0">
                  <c:v>Vendor</c:v>
                </c:pt>
              </c:strCache>
            </c:strRef>
          </c:tx>
          <c:spPr>
            <a:ln w="25400">
              <a:solidFill>
                <a:srgbClr val="FFC000"/>
              </a:solidFill>
            </a:ln>
          </c:spPr>
          <c:marker>
            <c:symbol val="circle"/>
            <c:size val="6"/>
            <c:spPr>
              <a:solidFill>
                <a:srgbClr val="FFC000"/>
              </a:solidFill>
            </c:spPr>
          </c:marker>
          <c:cat>
            <c:strRef>
              <c:f>Sheet3!$A$9:$A$20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Sheet3!$D$9:$D$20</c:f>
              <c:numCache>
                <c:formatCode>General</c:formatCode>
                <c:ptCount val="12"/>
                <c:pt idx="0">
                  <c:v>95000</c:v>
                </c:pt>
                <c:pt idx="1">
                  <c:v>67000</c:v>
                </c:pt>
                <c:pt idx="2">
                  <c:v>75000</c:v>
                </c:pt>
                <c:pt idx="3">
                  <c:v>80000</c:v>
                </c:pt>
                <c:pt idx="4">
                  <c:v>83000</c:v>
                </c:pt>
                <c:pt idx="5">
                  <c:v>90000</c:v>
                </c:pt>
                <c:pt idx="6">
                  <c:v>75000</c:v>
                </c:pt>
                <c:pt idx="7">
                  <c:v>78000</c:v>
                </c:pt>
                <c:pt idx="8">
                  <c:v>98000</c:v>
                </c:pt>
                <c:pt idx="9">
                  <c:v>82000</c:v>
                </c:pt>
                <c:pt idx="10">
                  <c:v>95000</c:v>
                </c:pt>
                <c:pt idx="11">
                  <c:v>110000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85408"/>
        <c:axId val="194386944"/>
      </c:lineChart>
      <c:catAx>
        <c:axId val="1943854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94386944"/>
        <c:crosses val="autoZero"/>
        <c:auto val="1"/>
        <c:lblAlgn val="ctr"/>
        <c:lblOffset val="100"/>
        <c:noMultiLvlLbl val="0"/>
      </c:catAx>
      <c:valAx>
        <c:axId val="19438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94385408"/>
        <c:crosses val="autoZero"/>
        <c:crossBetween val="between"/>
      </c:valAx>
      <c:spPr>
        <a:solidFill>
          <a:schemeClr val="accent2">
            <a:lumMod val="50000"/>
            <a:alpha val="58000"/>
          </a:schemeClr>
        </a:solidFill>
      </c:spPr>
    </c:plotArea>
    <c:legend>
      <c:legendPos val="r"/>
      <c:layout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8</xdr:row>
      <xdr:rowOff>0</xdr:rowOff>
    </xdr:from>
    <xdr:to>
      <xdr:col>15</xdr:col>
      <xdr:colOff>171449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5</xdr:row>
      <xdr:rowOff>76200</xdr:rowOff>
    </xdr:from>
    <xdr:to>
      <xdr:col>13</xdr:col>
      <xdr:colOff>581024</xdr:colOff>
      <xdr:row>19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KGS5099/AppData/Local/Temp/Sales%20report%20ap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Report"/>
      <sheetName val="Datashee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Table3" displayName="Table3" ref="A9:D22" totalsRowShown="0" headerRowDxfId="0" dataDxfId="1">
  <autoFilter ref="A9:D22"/>
  <tableColumns count="4">
    <tableColumn id="1" name="Month" dataDxfId="5"/>
    <tableColumn id="2" name="Retail" dataDxfId="4"/>
    <tableColumn id="3" name="Online" dataDxfId="3"/>
    <tableColumn id="4" name="Vendor" dataDxfId="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D21" totalsRowShown="0" headerRowDxfId="6" dataDxfId="7">
  <autoFilter ref="A8:D21"/>
  <tableColumns count="4">
    <tableColumn id="1" name="Month" dataDxfId="11"/>
    <tableColumn id="2" name="Retail" dataDxfId="10"/>
    <tableColumn id="3" name="Online" dataDxfId="9"/>
    <tableColumn id="4" name="Vendor" dataDxfId="8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18" sqref="D18"/>
    </sheetView>
  </sheetViews>
  <sheetFormatPr defaultRowHeight="15" x14ac:dyDescent="0.25"/>
  <cols>
    <col min="1" max="1" width="19.28515625" style="2" customWidth="1"/>
    <col min="2" max="3" width="19.28515625" style="1" customWidth="1"/>
    <col min="4" max="4" width="10.140625" style="1" bestFit="1" customWidth="1"/>
    <col min="5" max="5" width="9.140625" style="1"/>
    <col min="6" max="6" width="21.28515625" style="1" hidden="1" customWidth="1"/>
    <col min="7" max="7" width="17.140625" style="1" hidden="1" customWidth="1"/>
    <col min="8" max="8" width="20.140625" style="1" hidden="1" customWidth="1"/>
    <col min="9" max="16384" width="9.140625" style="1"/>
  </cols>
  <sheetData>
    <row r="1" spans="1:15" x14ac:dyDescent="0.25">
      <c r="A1" s="11" t="s">
        <v>20</v>
      </c>
      <c r="B1" s="11" t="s">
        <v>22</v>
      </c>
      <c r="C1" s="11" t="s">
        <v>21</v>
      </c>
      <c r="F1" s="1" t="s">
        <v>26</v>
      </c>
      <c r="G1" s="1" t="s">
        <v>27</v>
      </c>
      <c r="H1" s="1" t="s">
        <v>28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</row>
    <row r="2" spans="1:15" x14ac:dyDescent="0.25">
      <c r="A2" s="10">
        <v>43466</v>
      </c>
      <c r="B2" s="3">
        <v>125000</v>
      </c>
      <c r="C2" s="3" t="s">
        <v>1</v>
      </c>
      <c r="F2" s="1" t="e">
        <f>AND(#REF!=1, C2="Retail")</f>
        <v>#REF!</v>
      </c>
      <c r="G2" s="1" t="e">
        <f>AND(#REF!=1, C2="Online")</f>
        <v>#REF!</v>
      </c>
      <c r="H2" s="1" t="e">
        <f>AND(#REF!=1, C2="Vendor")</f>
        <v>#REF!</v>
      </c>
      <c r="I2" s="1" t="s">
        <v>1</v>
      </c>
      <c r="J2" s="1">
        <f t="array" ref="J2">SUM(IF((MONTH($A$2:$A$22)=J$1) * ($C$2:$C$22=$I2), $B$2:$B$22,0))</f>
        <v>420000</v>
      </c>
      <c r="K2" s="1">
        <f t="array" ref="K2">SUM(IF((MONTH($A$2:$A$22)=K$1) * ($C$2:$C$22=$I2), $B$2:$B$22,0))</f>
        <v>132000</v>
      </c>
      <c r="L2" s="1">
        <f t="array" ref="L2">SUM(IF((MONTH($A$2:$A$22)=L$1) * ($C$2:$C$22=$I2), $B$2:$B$22,0))</f>
        <v>225000</v>
      </c>
      <c r="M2" s="1">
        <f t="array" ref="M2">SUM(IF((MONTH($A$2:$A$22)=M$1) * ($C$2:$C$22=$I2), $B$2:$B$22,0))</f>
        <v>0</v>
      </c>
      <c r="N2" s="1">
        <f t="array" ref="N2">SUM(IF((MONTH($A$2:$A$22)=N$1) * ($C$2:$C$22=$I2), $B$2:$B$22,0))</f>
        <v>350090</v>
      </c>
      <c r="O2" s="1">
        <f t="array" ref="O2">SUM(IF((MONTH($A$2:$A$22)=O$1) * ($C$2:$C$22=$I2), $B$2:$B$22,0))</f>
        <v>0</v>
      </c>
    </row>
    <row r="3" spans="1:15" x14ac:dyDescent="0.25">
      <c r="A3" s="10">
        <v>43467</v>
      </c>
      <c r="B3" s="3">
        <v>90000</v>
      </c>
      <c r="C3" s="3" t="s">
        <v>2</v>
      </c>
      <c r="F3" s="1" t="e">
        <f>AND(#REF!=1, C3="Retail")</f>
        <v>#REF!</v>
      </c>
      <c r="G3" s="1" t="e">
        <f>AND(#REF!=1, C3="Online")</f>
        <v>#REF!</v>
      </c>
      <c r="H3" s="1" t="e">
        <f>AND(#REF!=1, C3="Vendor")</f>
        <v>#REF!</v>
      </c>
      <c r="I3" s="1" t="s">
        <v>2</v>
      </c>
      <c r="J3" s="1">
        <f t="array" ref="J3">SUM(IF((MONTH($A$2:$A$22)=J$1) * ($C$2:$C$22=$I3), $B$2:$B$22,0))</f>
        <v>417000</v>
      </c>
      <c r="K3" s="1">
        <f t="array" ref="K3">SUM(IF((MONTH($A$2:$A$22)=K$1) * ($C$2:$C$22=$I3), $B$2:$B$22,0))</f>
        <v>219000</v>
      </c>
      <c r="L3" s="1">
        <f t="array" ref="L3">SUM(IF((MONTH($A$2:$A$22)=L$1) * ($C$2:$C$22=$I3), $B$2:$B$22,0))</f>
        <v>0</v>
      </c>
      <c r="M3" s="1">
        <f t="array" ref="M3">SUM(IF((MONTH($A$2:$A$22)=M$1) * ($C$2:$C$22=$I3), $B$2:$B$22,0))</f>
        <v>90000</v>
      </c>
      <c r="N3" s="1">
        <f t="array" ref="N3">SUM(IF((MONTH($A$2:$A$22)=N$1) * ($C$2:$C$22=$I3), $B$2:$B$22,0))</f>
        <v>0</v>
      </c>
      <c r="O3" s="1">
        <f t="array" ref="O3">SUM(IF((MONTH($A$2:$A$22)=O$1) * ($C$2:$C$22=$I3), $B$2:$B$22,0))</f>
        <v>0</v>
      </c>
    </row>
    <row r="4" spans="1:15" x14ac:dyDescent="0.25">
      <c r="A4" s="10">
        <v>43467</v>
      </c>
      <c r="B4" s="3">
        <v>80000</v>
      </c>
      <c r="C4" s="3" t="s">
        <v>3</v>
      </c>
      <c r="F4" s="1" t="e">
        <f>AND(#REF!=1, C4="Retail")</f>
        <v>#REF!</v>
      </c>
      <c r="G4" s="1" t="e">
        <f>AND(#REF!=1, C4="Online")</f>
        <v>#REF!</v>
      </c>
      <c r="H4" s="1" t="e">
        <f>AND(#REF!=1, C4="Vendor")</f>
        <v>#REF!</v>
      </c>
      <c r="I4" s="1" t="s">
        <v>3</v>
      </c>
      <c r="J4" s="1">
        <f t="array" ref="J4">SUM(IF((MONTH($A$2:$A$22)=J$1) * ($C$2:$C$22=$I4), $B$2:$B$22,0))</f>
        <v>430000</v>
      </c>
      <c r="K4" s="1">
        <f t="array" ref="K4">SUM(IF((MONTH($A$2:$A$22)=K$1) * ($C$2:$C$22=$I4), $B$2:$B$22,0))</f>
        <v>152000</v>
      </c>
      <c r="L4" s="1">
        <f t="array" ref="L4">SUM(IF((MONTH($A$2:$A$22)=L$1) * ($C$2:$C$22=$I4), $B$2:$B$22,0))</f>
        <v>110000</v>
      </c>
      <c r="M4" s="1">
        <f t="array" ref="M4">SUM(IF((MONTH($A$2:$A$22)=M$1) * ($C$2:$C$22=$I4), $B$2:$B$22,0))</f>
        <v>0</v>
      </c>
      <c r="N4" s="1">
        <f t="array" ref="N4">SUM(IF((MONTH($A$2:$A$22)=N$1) * ($C$2:$C$22=$I4), $B$2:$B$22,0))</f>
        <v>0</v>
      </c>
      <c r="O4" s="1">
        <f t="array" ref="O4">SUM(IF((MONTH($A$2:$A$22)=O$1) * ($C$2:$C$22=$I4), $B$2:$B$22,0))</f>
        <v>0</v>
      </c>
    </row>
    <row r="5" spans="1:15" x14ac:dyDescent="0.25">
      <c r="A5" s="10">
        <v>43468</v>
      </c>
      <c r="B5" s="3">
        <v>75000</v>
      </c>
      <c r="C5" s="3" t="s">
        <v>1</v>
      </c>
      <c r="F5" s="1" t="e">
        <f>AND(#REF!=1, C5="Retail")</f>
        <v>#REF!</v>
      </c>
      <c r="G5" s="1" t="e">
        <f>AND(#REF!=1, C5="Online")</f>
        <v>#REF!</v>
      </c>
      <c r="H5" s="1" t="e">
        <f>AND(#REF!=1, C5="Vendor")</f>
        <v>#REF!</v>
      </c>
    </row>
    <row r="6" spans="1:15" x14ac:dyDescent="0.25">
      <c r="A6" s="10">
        <v>43468</v>
      </c>
      <c r="B6" s="3">
        <v>84000</v>
      </c>
      <c r="C6" s="3" t="s">
        <v>2</v>
      </c>
      <c r="F6" s="1" t="e">
        <f>AND(#REF!=1, C6="Retail")</f>
        <v>#REF!</v>
      </c>
      <c r="G6" s="1" t="e">
        <f>AND(#REF!=1, C6="Online")</f>
        <v>#REF!</v>
      </c>
      <c r="H6" s="1" t="e">
        <f>AND(#REF!=1, C6="Vendor")</f>
        <v>#REF!</v>
      </c>
    </row>
    <row r="7" spans="1:15" x14ac:dyDescent="0.25">
      <c r="A7" s="10">
        <v>43470</v>
      </c>
      <c r="B7" s="3">
        <v>110000</v>
      </c>
      <c r="C7" s="3" t="s">
        <v>3</v>
      </c>
      <c r="F7" s="1" t="e">
        <f>AND(#REF!=1, C7="Retail")</f>
        <v>#REF!</v>
      </c>
      <c r="G7" s="1" t="e">
        <f>AND(#REF!=1, C7="Online")</f>
        <v>#REF!</v>
      </c>
      <c r="H7" s="1" t="e">
        <f>AND(#REF!=1, C7="Vendor")</f>
        <v>#REF!</v>
      </c>
    </row>
    <row r="8" spans="1:15" x14ac:dyDescent="0.25">
      <c r="A8" s="10">
        <v>43471</v>
      </c>
      <c r="B8" s="3">
        <v>105000</v>
      </c>
      <c r="C8" s="3" t="s">
        <v>1</v>
      </c>
      <c r="F8" s="1" t="e">
        <f>AND(#REF!=1, C8="Retail")</f>
        <v>#REF!</v>
      </c>
      <c r="G8" s="1" t="e">
        <f>AND(#REF!=1, C8="Online")</f>
        <v>#REF!</v>
      </c>
      <c r="H8" s="1" t="e">
        <f>AND(#REF!=1, C8="Vendor")</f>
        <v>#REF!</v>
      </c>
    </row>
    <row r="9" spans="1:15" x14ac:dyDescent="0.25">
      <c r="A9" s="10">
        <v>43472</v>
      </c>
      <c r="B9" s="3">
        <v>120000</v>
      </c>
      <c r="C9" s="3" t="s">
        <v>2</v>
      </c>
      <c r="F9" s="1" t="e">
        <f>AND(#REF!=1, C9="Retail")</f>
        <v>#REF!</v>
      </c>
      <c r="G9" s="1" t="e">
        <f>AND(#REF!=1, C9="Online")</f>
        <v>#REF!</v>
      </c>
      <c r="H9" s="1" t="e">
        <f>AND(#REF!=1, C9="Vendor")</f>
        <v>#REF!</v>
      </c>
    </row>
    <row r="10" spans="1:15" x14ac:dyDescent="0.25">
      <c r="A10" s="10">
        <v>43473</v>
      </c>
      <c r="B10" s="3">
        <v>90000</v>
      </c>
      <c r="C10" s="3" t="s">
        <v>3</v>
      </c>
      <c r="F10" s="1" t="e">
        <f>AND(#REF!=1, C10="Retail")</f>
        <v>#REF!</v>
      </c>
      <c r="G10" s="1" t="e">
        <f>AND(#REF!=1, C10="Online")</f>
        <v>#REF!</v>
      </c>
      <c r="H10" s="1" t="e">
        <f>AND(#REF!=1, C10="Vendor")</f>
        <v>#REF!</v>
      </c>
    </row>
    <row r="11" spans="1:15" x14ac:dyDescent="0.25">
      <c r="A11" s="10">
        <v>43484</v>
      </c>
      <c r="B11" s="3">
        <v>115000</v>
      </c>
      <c r="C11" s="3" t="s">
        <v>1</v>
      </c>
      <c r="F11" s="1" t="e">
        <f>AND(#REF!=1, C11="Retail")</f>
        <v>#REF!</v>
      </c>
      <c r="G11" s="1" t="e">
        <f>AND(#REF!=1, C11="Online")</f>
        <v>#REF!</v>
      </c>
      <c r="H11" s="1" t="e">
        <f>AND(#REF!=1, C11="Vendor")</f>
        <v>#REF!</v>
      </c>
    </row>
    <row r="12" spans="1:15" x14ac:dyDescent="0.25">
      <c r="A12" s="10">
        <v>43485</v>
      </c>
      <c r="B12" s="3">
        <v>123000</v>
      </c>
      <c r="C12" s="3" t="s">
        <v>2</v>
      </c>
      <c r="F12" s="1" t="e">
        <f>AND(#REF!=1, C12="Retail")</f>
        <v>#REF!</v>
      </c>
      <c r="G12" s="1" t="e">
        <f>AND(#REF!=1, C12="Online")</f>
        <v>#REF!</v>
      </c>
      <c r="H12" s="1" t="e">
        <f>AND(#REF!=1, C12="Vendor")</f>
        <v>#REF!</v>
      </c>
    </row>
    <row r="13" spans="1:15" x14ac:dyDescent="0.25">
      <c r="A13" s="10">
        <v>43486</v>
      </c>
      <c r="B13" s="3">
        <v>150000</v>
      </c>
      <c r="C13" s="3" t="s">
        <v>3</v>
      </c>
      <c r="F13" s="1" t="e">
        <f>AND(#REF!=1, C13="Retail")</f>
        <v>#REF!</v>
      </c>
      <c r="G13" s="1" t="e">
        <f>AND(#REF!=1, C13="Online")</f>
        <v>#REF!</v>
      </c>
      <c r="H13" s="1" t="e">
        <f>AND(#REF!=1, C13="Vendor")</f>
        <v>#REF!</v>
      </c>
    </row>
    <row r="14" spans="1:15" x14ac:dyDescent="0.25">
      <c r="A14" s="10">
        <v>43500</v>
      </c>
      <c r="B14" s="3">
        <v>132000</v>
      </c>
      <c r="C14" s="3" t="s">
        <v>1</v>
      </c>
      <c r="F14" s="1" t="e">
        <f>AND(#REF!=1, C14="Retail")</f>
        <v>#REF!</v>
      </c>
      <c r="G14" s="1" t="e">
        <f>AND(#REF!=1, C14="Online")</f>
        <v>#REF!</v>
      </c>
      <c r="H14" s="1" t="e">
        <f>AND(#REF!=1, C14="Vendor")</f>
        <v>#REF!</v>
      </c>
    </row>
    <row r="15" spans="1:15" x14ac:dyDescent="0.25">
      <c r="A15" s="10">
        <v>43510</v>
      </c>
      <c r="B15" s="3">
        <v>135000</v>
      </c>
      <c r="C15" s="3" t="s">
        <v>2</v>
      </c>
      <c r="F15" s="1" t="e">
        <f>AND(#REF!=1, C15="Retail")</f>
        <v>#REF!</v>
      </c>
      <c r="G15" s="1" t="e">
        <f>AND(#REF!=1, C15="Online")</f>
        <v>#REF!</v>
      </c>
      <c r="H15" s="1" t="e">
        <f>AND(#REF!=1, C15="Vendor")</f>
        <v>#REF!</v>
      </c>
    </row>
    <row r="16" spans="1:15" x14ac:dyDescent="0.25">
      <c r="A16" s="10">
        <v>43511</v>
      </c>
      <c r="B16" s="3">
        <v>152000</v>
      </c>
      <c r="C16" s="3" t="s">
        <v>3</v>
      </c>
      <c r="F16" s="1" t="e">
        <f>AND(#REF!=1, C16="Retail")</f>
        <v>#REF!</v>
      </c>
      <c r="G16" s="1" t="e">
        <f>AND(#REF!=1, C16="Online")</f>
        <v>#REF!</v>
      </c>
      <c r="H16" s="1" t="e">
        <f>AND(#REF!=1, C16="Vendor")</f>
        <v>#REF!</v>
      </c>
    </row>
    <row r="17" spans="1:8" x14ac:dyDescent="0.25">
      <c r="A17" s="10">
        <v>43516</v>
      </c>
      <c r="B17" s="3">
        <v>84000</v>
      </c>
      <c r="C17" s="3" t="s">
        <v>2</v>
      </c>
      <c r="F17" s="1" t="e">
        <f>AND(#REF!=1, C17="Retail")</f>
        <v>#REF!</v>
      </c>
      <c r="G17" s="1" t="e">
        <f>AND(#REF!=1, C17="Online")</f>
        <v>#REF!</v>
      </c>
      <c r="H17" s="1" t="e">
        <f>AND(#REF!=1, C17="Vendor")</f>
        <v>#REF!</v>
      </c>
    </row>
    <row r="18" spans="1:8" x14ac:dyDescent="0.25">
      <c r="A18" s="10">
        <v>43525</v>
      </c>
      <c r="B18" s="3">
        <v>110000</v>
      </c>
      <c r="C18" s="3" t="s">
        <v>3</v>
      </c>
      <c r="F18" s="1" t="e">
        <f>AND(#REF!=1, C18="Retail")</f>
        <v>#REF!</v>
      </c>
      <c r="G18" s="1" t="e">
        <f>AND(#REF!=1, C18="Online")</f>
        <v>#REF!</v>
      </c>
      <c r="H18" s="1" t="e">
        <f>AND(#REF!=1, C18="Vendor")</f>
        <v>#REF!</v>
      </c>
    </row>
    <row r="19" spans="1:8" x14ac:dyDescent="0.25">
      <c r="A19" s="10">
        <v>43526</v>
      </c>
      <c r="B19" s="3">
        <v>105000</v>
      </c>
      <c r="C19" s="3" t="s">
        <v>1</v>
      </c>
      <c r="F19" s="1" t="e">
        <f>AND(#REF!=1, C19="Retail")</f>
        <v>#REF!</v>
      </c>
      <c r="G19" s="1" t="e">
        <f>AND(#REF!=1, C19="Online")</f>
        <v>#REF!</v>
      </c>
      <c r="H19" s="1" t="e">
        <f>AND(#REF!=1, C19="Vendor")</f>
        <v>#REF!</v>
      </c>
    </row>
    <row r="20" spans="1:8" x14ac:dyDescent="0.25">
      <c r="A20" s="10">
        <v>43529</v>
      </c>
      <c r="B20" s="3">
        <v>120000</v>
      </c>
      <c r="C20" s="3" t="s">
        <v>1</v>
      </c>
      <c r="F20" s="1" t="e">
        <f>AND(#REF!=1, C20="Retail")</f>
        <v>#REF!</v>
      </c>
      <c r="G20" s="1" t="e">
        <f>AND(#REF!=1, C20="Online")</f>
        <v>#REF!</v>
      </c>
      <c r="H20" s="1" t="e">
        <f>AND(#REF!=1, C20="Vendor")</f>
        <v>#REF!</v>
      </c>
    </row>
    <row r="21" spans="1:8" x14ac:dyDescent="0.25">
      <c r="A21" s="10">
        <v>43559</v>
      </c>
      <c r="B21" s="3">
        <v>90000</v>
      </c>
      <c r="C21" s="3" t="s">
        <v>2</v>
      </c>
      <c r="F21" s="1" t="e">
        <f>AND(#REF!=1, C21="Retail")</f>
        <v>#REF!</v>
      </c>
      <c r="G21" s="1" t="e">
        <f>AND(#REF!=1, C21="Online")</f>
        <v>#REF!</v>
      </c>
      <c r="H21" s="1" t="e">
        <f>AND(#REF!=1, C21="Vendor")</f>
        <v>#REF!</v>
      </c>
    </row>
    <row r="22" spans="1:8" x14ac:dyDescent="0.25">
      <c r="A22" s="10">
        <v>43591</v>
      </c>
      <c r="B22" s="3">
        <v>350090</v>
      </c>
      <c r="C22" s="3" t="s">
        <v>1</v>
      </c>
      <c r="F22" s="1" t="e">
        <f>AND(#REF!=1, C22="Retail")</f>
        <v>#REF!</v>
      </c>
      <c r="G22" s="1" t="e">
        <f>AND(#REF!=1, C22="Online")</f>
        <v>#REF!</v>
      </c>
      <c r="H22" s="1" t="e">
        <f>AND(#REF!=1, C22="Vendor")</f>
        <v>#REF!</v>
      </c>
    </row>
    <row r="24" spans="1:8" x14ac:dyDescent="0.25">
      <c r="F24" s="1">
        <f>SUMIF(F2:F21,TRUE,B2:B22)</f>
        <v>0</v>
      </c>
      <c r="G24" s="1">
        <f>SUMIF(G2:G22,TRUE,B2:B22)</f>
        <v>0</v>
      </c>
      <c r="H24" s="1">
        <f>SUMIF(H2:H22,TRUE,B2:B22)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topLeftCell="A2" workbookViewId="0">
      <selection activeCell="B7" sqref="B7"/>
    </sheetView>
  </sheetViews>
  <sheetFormatPr defaultRowHeight="15" x14ac:dyDescent="0.25"/>
  <cols>
    <col min="1" max="1" width="21.85546875" customWidth="1"/>
    <col min="2" max="2" width="12.140625" customWidth="1"/>
    <col min="3" max="3" width="15.7109375" customWidth="1"/>
    <col min="4" max="4" width="13" customWidth="1"/>
  </cols>
  <sheetData>
    <row r="1" spans="1:7" x14ac:dyDescent="0.25">
      <c r="A1" s="1"/>
      <c r="B1" s="1"/>
      <c r="C1" s="1"/>
      <c r="D1" s="1"/>
      <c r="E1" s="1"/>
      <c r="F1" s="1"/>
    </row>
    <row r="2" spans="1:7" ht="23.25" x14ac:dyDescent="0.35">
      <c r="A2" s="4" t="s">
        <v>25</v>
      </c>
      <c r="B2" s="4"/>
      <c r="C2" s="4"/>
      <c r="D2" s="4"/>
      <c r="E2" s="4"/>
      <c r="F2" s="4"/>
      <c r="G2" s="4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5" t="s">
        <v>17</v>
      </c>
      <c r="B4" s="1">
        <f>SUM(B10:B21)</f>
        <v>1127090</v>
      </c>
      <c r="C4" s="1"/>
      <c r="D4" s="1"/>
      <c r="E4" s="1"/>
      <c r="F4" s="1"/>
    </row>
    <row r="5" spans="1:7" x14ac:dyDescent="0.25">
      <c r="A5" s="5" t="s">
        <v>18</v>
      </c>
      <c r="B5" s="1">
        <f>SUM(C10:C21)</f>
        <v>726000</v>
      </c>
      <c r="C5" s="1"/>
      <c r="D5" s="1"/>
      <c r="E5" s="1"/>
      <c r="F5" s="1"/>
    </row>
    <row r="6" spans="1:7" x14ac:dyDescent="0.25">
      <c r="A6" s="5" t="s">
        <v>19</v>
      </c>
      <c r="B6" s="1">
        <f>SUM(D10:D21)</f>
        <v>692000</v>
      </c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/>
      <c r="F9" s="1"/>
    </row>
    <row r="10" spans="1:7" x14ac:dyDescent="0.25">
      <c r="A10" s="1" t="s">
        <v>4</v>
      </c>
      <c r="B10" s="1">
        <f>Sheet1!$J2</f>
        <v>420000</v>
      </c>
      <c r="C10" s="1">
        <f>Sheet1!$J3</f>
        <v>417000</v>
      </c>
      <c r="D10" s="1">
        <f>Sheet1!$J4</f>
        <v>430000</v>
      </c>
      <c r="E10" s="1"/>
      <c r="F10" s="1"/>
    </row>
    <row r="11" spans="1:7" x14ac:dyDescent="0.25">
      <c r="A11" s="1" t="s">
        <v>5</v>
      </c>
      <c r="B11" s="1">
        <f>Sheet1!$K2</f>
        <v>132000</v>
      </c>
      <c r="C11" s="1">
        <f>Sheet1!$K3</f>
        <v>219000</v>
      </c>
      <c r="D11" s="1">
        <f>Sheet1!$K4</f>
        <v>152000</v>
      </c>
      <c r="E11" s="1"/>
      <c r="F11" s="1"/>
    </row>
    <row r="12" spans="1:7" x14ac:dyDescent="0.25">
      <c r="A12" s="1" t="s">
        <v>6</v>
      </c>
      <c r="B12" s="1">
        <f>Sheet1!$L2</f>
        <v>225000</v>
      </c>
      <c r="C12" s="1">
        <f>Sheet1!$L3</f>
        <v>0</v>
      </c>
      <c r="D12" s="1">
        <f>Sheet1!$L4</f>
        <v>110000</v>
      </c>
      <c r="E12" s="1"/>
      <c r="F12" s="1"/>
    </row>
    <row r="13" spans="1:7" x14ac:dyDescent="0.25">
      <c r="A13" s="1" t="s">
        <v>7</v>
      </c>
      <c r="B13" s="1">
        <f>Sheet1!$M2</f>
        <v>0</v>
      </c>
      <c r="C13" s="1">
        <f>Sheet1!$M3</f>
        <v>90000</v>
      </c>
      <c r="D13" s="1">
        <f>Sheet1!$M4</f>
        <v>0</v>
      </c>
      <c r="E13" s="1"/>
      <c r="F13" s="1"/>
    </row>
    <row r="14" spans="1:7" x14ac:dyDescent="0.25">
      <c r="A14" s="1" t="s">
        <v>8</v>
      </c>
      <c r="B14" s="1">
        <f>Sheet1!$N2</f>
        <v>350090</v>
      </c>
      <c r="C14" s="1">
        <f>Sheet1!$N3</f>
        <v>0</v>
      </c>
      <c r="D14" s="1">
        <f>Sheet1!$N4</f>
        <v>0</v>
      </c>
      <c r="E14" s="1"/>
      <c r="F14" s="1"/>
    </row>
    <row r="15" spans="1:7" x14ac:dyDescent="0.25">
      <c r="A15" s="1" t="s">
        <v>9</v>
      </c>
      <c r="B15" s="1">
        <f>Sheet1!$O2</f>
        <v>0</v>
      </c>
      <c r="C15" s="1">
        <f>Sheet1!$O3</f>
        <v>0</v>
      </c>
      <c r="D15" s="1">
        <f>Sheet1!$O4</f>
        <v>0</v>
      </c>
      <c r="E15" s="1"/>
      <c r="F15" s="1"/>
    </row>
    <row r="16" spans="1:7" x14ac:dyDescent="0.25">
      <c r="A16" s="1" t="s">
        <v>10</v>
      </c>
      <c r="B16" s="1">
        <f>Sheet1!$P2</f>
        <v>0</v>
      </c>
      <c r="C16" s="1">
        <f>Sheet1!$P3</f>
        <v>0</v>
      </c>
      <c r="D16" s="1">
        <f>Sheet1!$P4</f>
        <v>0</v>
      </c>
      <c r="E16" s="1"/>
      <c r="F16" s="1"/>
    </row>
    <row r="17" spans="1:6" x14ac:dyDescent="0.25">
      <c r="A17" s="1" t="s">
        <v>11</v>
      </c>
      <c r="B17" s="1">
        <f>Sheet1!$Q2</f>
        <v>0</v>
      </c>
      <c r="C17" s="1">
        <f>Sheet1!$Q3</f>
        <v>0</v>
      </c>
      <c r="D17" s="1">
        <f>Sheet1!$Q4</f>
        <v>0</v>
      </c>
      <c r="E17" s="1"/>
      <c r="F17" s="1"/>
    </row>
    <row r="18" spans="1:6" x14ac:dyDescent="0.25">
      <c r="A18" s="1" t="s">
        <v>12</v>
      </c>
      <c r="B18" s="1">
        <f>Sheet1!$R2</f>
        <v>0</v>
      </c>
      <c r="C18" s="1">
        <f>Sheet1!$R3</f>
        <v>0</v>
      </c>
      <c r="D18" s="1">
        <f>Sheet1!$R4</f>
        <v>0</v>
      </c>
      <c r="E18" s="1"/>
      <c r="F18" s="1"/>
    </row>
    <row r="19" spans="1:6" x14ac:dyDescent="0.25">
      <c r="A19" s="1" t="s">
        <v>13</v>
      </c>
      <c r="B19" s="1">
        <f>Sheet1!$S2</f>
        <v>0</v>
      </c>
      <c r="C19" s="1">
        <f>Sheet1!$S3</f>
        <v>0</v>
      </c>
      <c r="D19" s="1">
        <f>Sheet1!$S4</f>
        <v>0</v>
      </c>
      <c r="E19" s="1"/>
      <c r="F19" s="1"/>
    </row>
    <row r="20" spans="1:6" x14ac:dyDescent="0.25">
      <c r="A20" s="1" t="s">
        <v>14</v>
      </c>
      <c r="B20" s="1">
        <f>Sheet1!$T2</f>
        <v>0</v>
      </c>
      <c r="C20" s="1">
        <f>Sheet1!$T3</f>
        <v>0</v>
      </c>
      <c r="D20" s="1">
        <f>Sheet1!$T4</f>
        <v>0</v>
      </c>
      <c r="E20" s="1"/>
      <c r="F20" s="1"/>
    </row>
    <row r="21" spans="1:6" x14ac:dyDescent="0.25">
      <c r="A21" s="1" t="s">
        <v>15</v>
      </c>
      <c r="B21" s="1">
        <f>Sheet1!$U2</f>
        <v>0</v>
      </c>
      <c r="C21" s="1">
        <f>Sheet1!$U3</f>
        <v>0</v>
      </c>
      <c r="D21" s="1">
        <f>Sheet1!$U4</f>
        <v>0</v>
      </c>
      <c r="E21" s="1"/>
      <c r="F21" s="1"/>
    </row>
    <row r="22" spans="1:6" x14ac:dyDescent="0.25">
      <c r="A22" s="1" t="s">
        <v>16</v>
      </c>
      <c r="B22" s="1">
        <f>SUM(B10:B21)</f>
        <v>1127090</v>
      </c>
      <c r="C22" s="1">
        <f>SUM(C10:C21)</f>
        <v>726000</v>
      </c>
      <c r="D22" s="1">
        <f>SUM(D10:D21)</f>
        <v>692000</v>
      </c>
      <c r="E22" s="1"/>
      <c r="F22" s="1"/>
    </row>
    <row r="23" spans="1:6" ht="15.75" thickBot="1" x14ac:dyDescent="0.3">
      <c r="A23" s="1"/>
      <c r="B23" s="1"/>
      <c r="C23" s="1"/>
      <c r="D23" s="1"/>
      <c r="E23" s="1"/>
      <c r="F23" s="1"/>
    </row>
    <row r="24" spans="1:6" ht="15.75" thickBot="1" x14ac:dyDescent="0.3">
      <c r="A24" s="12" t="s">
        <v>29</v>
      </c>
      <c r="B24" s="13"/>
      <c r="C24" s="13"/>
      <c r="D24" s="14">
        <f>SUM(B22:D22)</f>
        <v>2545090</v>
      </c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1">
    <mergeCell ref="A2:G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>
      <selection activeCell="A23" sqref="A23:C23"/>
    </sheetView>
  </sheetViews>
  <sheetFormatPr defaultRowHeight="15" x14ac:dyDescent="0.25"/>
  <cols>
    <col min="1" max="1" width="21.7109375" bestFit="1" customWidth="1"/>
    <col min="2" max="2" width="11.7109375" customWidth="1"/>
    <col min="3" max="3" width="12.85546875" customWidth="1"/>
    <col min="4" max="4" width="9.7109375" customWidth="1"/>
    <col min="5" max="5" width="17" customWidth="1"/>
  </cols>
  <sheetData>
    <row r="1" spans="1:7" x14ac:dyDescent="0.25">
      <c r="A1" s="1"/>
      <c r="B1" s="1"/>
      <c r="C1" s="1"/>
      <c r="D1" s="1"/>
      <c r="E1" s="1"/>
      <c r="F1" s="1"/>
    </row>
    <row r="2" spans="1:7" ht="23.25" x14ac:dyDescent="0.35">
      <c r="A2" s="4" t="s">
        <v>23</v>
      </c>
      <c r="B2" s="4"/>
      <c r="C2" s="4"/>
      <c r="D2" s="4"/>
      <c r="E2" s="4"/>
      <c r="F2" s="4"/>
      <c r="G2" s="4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5" t="s">
        <v>17</v>
      </c>
      <c r="B4" s="6">
        <f>[1]!Table1[[#Totals],[Retail]]</f>
        <v>1270000</v>
      </c>
      <c r="C4" s="1"/>
      <c r="D4" s="1"/>
      <c r="E4" s="1"/>
      <c r="F4" s="1"/>
    </row>
    <row r="5" spans="1:7" x14ac:dyDescent="0.25">
      <c r="A5" s="5" t="s">
        <v>18</v>
      </c>
      <c r="B5" s="6">
        <f>[1]!Table1[[#Totals],[Online]]</f>
        <v>1566000</v>
      </c>
      <c r="C5" s="1"/>
      <c r="D5" s="1"/>
      <c r="E5" s="1"/>
      <c r="F5" s="1"/>
    </row>
    <row r="6" spans="1:7" x14ac:dyDescent="0.25">
      <c r="A6" s="5" t="s">
        <v>19</v>
      </c>
      <c r="B6" s="6">
        <f>[1]!Table1[[#Totals],[Vendor]]</f>
        <v>1028000</v>
      </c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/>
      <c r="F8" s="1"/>
    </row>
    <row r="9" spans="1:7" x14ac:dyDescent="0.25">
      <c r="A9" s="1" t="s">
        <v>4</v>
      </c>
      <c r="B9" s="1">
        <v>125000</v>
      </c>
      <c r="C9" s="1">
        <v>110000</v>
      </c>
      <c r="D9" s="1">
        <v>95000</v>
      </c>
      <c r="E9" s="1"/>
      <c r="F9" s="1"/>
    </row>
    <row r="10" spans="1:7" x14ac:dyDescent="0.25">
      <c r="A10" s="1" t="s">
        <v>5</v>
      </c>
      <c r="B10" s="1">
        <v>93000</v>
      </c>
      <c r="C10" s="1">
        <v>145000</v>
      </c>
      <c r="D10" s="1">
        <v>67000</v>
      </c>
      <c r="E10" s="1"/>
      <c r="F10" s="1"/>
    </row>
    <row r="11" spans="1:7" x14ac:dyDescent="0.25">
      <c r="A11" s="1" t="s">
        <v>6</v>
      </c>
      <c r="B11" s="1">
        <v>80000</v>
      </c>
      <c r="C11" s="1">
        <v>132000</v>
      </c>
      <c r="D11" s="1">
        <v>75000</v>
      </c>
      <c r="E11" s="1"/>
      <c r="F11" s="1"/>
    </row>
    <row r="12" spans="1:7" x14ac:dyDescent="0.25">
      <c r="A12" s="1" t="s">
        <v>7</v>
      </c>
      <c r="B12" s="1">
        <v>75000</v>
      </c>
      <c r="C12" s="1">
        <v>110000</v>
      </c>
      <c r="D12" s="1">
        <v>80000</v>
      </c>
      <c r="E12" s="1"/>
      <c r="F12" s="1"/>
    </row>
    <row r="13" spans="1:7" x14ac:dyDescent="0.25">
      <c r="A13" s="1" t="s">
        <v>8</v>
      </c>
      <c r="B13" s="1">
        <v>84000</v>
      </c>
      <c r="C13" s="1">
        <v>117000</v>
      </c>
      <c r="D13" s="1">
        <v>83000</v>
      </c>
      <c r="E13" s="1"/>
      <c r="F13" s="1"/>
    </row>
    <row r="14" spans="1:7" x14ac:dyDescent="0.25">
      <c r="A14" s="1" t="s">
        <v>9</v>
      </c>
      <c r="B14" s="1">
        <v>110000</v>
      </c>
      <c r="C14" s="1">
        <v>120000</v>
      </c>
      <c r="D14" s="1">
        <v>90000</v>
      </c>
      <c r="E14" s="1"/>
      <c r="F14" s="1"/>
    </row>
    <row r="15" spans="1:7" x14ac:dyDescent="0.25">
      <c r="A15" s="1" t="s">
        <v>10</v>
      </c>
      <c r="B15" s="1">
        <v>105000</v>
      </c>
      <c r="C15" s="1">
        <v>126000</v>
      </c>
      <c r="D15" s="1">
        <v>75000</v>
      </c>
      <c r="E15" s="1"/>
      <c r="F15" s="1"/>
    </row>
    <row r="16" spans="1:7" x14ac:dyDescent="0.25">
      <c r="A16" s="1" t="s">
        <v>11</v>
      </c>
      <c r="B16" s="1">
        <v>120000</v>
      </c>
      <c r="C16" s="1">
        <v>124000</v>
      </c>
      <c r="D16" s="1">
        <v>78000</v>
      </c>
      <c r="E16" s="1"/>
      <c r="F16" s="1"/>
    </row>
    <row r="17" spans="1:6" x14ac:dyDescent="0.25">
      <c r="A17" s="1" t="s">
        <v>12</v>
      </c>
      <c r="B17" s="1">
        <v>90000</v>
      </c>
      <c r="C17" s="1">
        <v>132000</v>
      </c>
      <c r="D17" s="1">
        <v>98000</v>
      </c>
      <c r="E17" s="1"/>
      <c r="F17" s="1"/>
    </row>
    <row r="18" spans="1:6" x14ac:dyDescent="0.25">
      <c r="A18" s="1" t="s">
        <v>13</v>
      </c>
      <c r="B18" s="1">
        <v>115000</v>
      </c>
      <c r="C18" s="1">
        <v>135000</v>
      </c>
      <c r="D18" s="1">
        <v>82000</v>
      </c>
      <c r="E18" s="1"/>
      <c r="F18" s="1"/>
    </row>
    <row r="19" spans="1:6" x14ac:dyDescent="0.25">
      <c r="A19" s="1" t="s">
        <v>14</v>
      </c>
      <c r="B19" s="1">
        <v>123000</v>
      </c>
      <c r="C19" s="1">
        <v>152000</v>
      </c>
      <c r="D19" s="1">
        <v>95000</v>
      </c>
      <c r="E19" s="1"/>
      <c r="F19" s="1"/>
    </row>
    <row r="20" spans="1:6" x14ac:dyDescent="0.25">
      <c r="A20" s="1" t="s">
        <v>15</v>
      </c>
      <c r="B20" s="1">
        <v>150000</v>
      </c>
      <c r="C20" s="1">
        <v>163000</v>
      </c>
      <c r="D20" s="1">
        <v>110000</v>
      </c>
      <c r="E20" s="1"/>
      <c r="F20" s="1"/>
    </row>
    <row r="21" spans="1:6" x14ac:dyDescent="0.25">
      <c r="A21" s="1" t="s">
        <v>16</v>
      </c>
      <c r="B21" s="1">
        <f>SUM(B9:B20)</f>
        <v>1270000</v>
      </c>
      <c r="C21" s="1">
        <f>SUM(C9:C20)</f>
        <v>1566000</v>
      </c>
      <c r="D21" s="1">
        <f>SUM(D9:D20)</f>
        <v>1028000</v>
      </c>
      <c r="E21" s="1"/>
      <c r="F21" s="1"/>
    </row>
    <row r="22" spans="1:6" ht="15.75" thickBot="1" x14ac:dyDescent="0.3">
      <c r="A22" s="1"/>
      <c r="B22" s="1"/>
      <c r="C22" s="1"/>
      <c r="D22" s="1"/>
      <c r="E22" s="1"/>
      <c r="F22" s="1"/>
    </row>
    <row r="23" spans="1:6" ht="15.75" thickBot="1" x14ac:dyDescent="0.3">
      <c r="A23" s="7" t="s">
        <v>24</v>
      </c>
      <c r="B23" s="8"/>
      <c r="C23" s="8"/>
      <c r="D23" s="9">
        <f>SUM(B21:D21)</f>
        <v>3864000</v>
      </c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mergeCells count="1">
    <mergeCell ref="A2:G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GIRDHER Kamal IMT/OLS</dc:creator>
  <cp:lastModifiedBy>GIRDHER Kamal IMT/OLS</cp:lastModifiedBy>
  <dcterms:created xsi:type="dcterms:W3CDTF">2019-03-24T07:39:21Z</dcterms:created>
  <dcterms:modified xsi:type="dcterms:W3CDTF">2019-03-24T09:22:07Z</dcterms:modified>
</cp:coreProperties>
</file>