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opbox\Ch2\code\23_02_2019_Euro\input\"/>
    </mc:Choice>
  </mc:AlternateContent>
  <bookViews>
    <workbookView xWindow="-120" yWindow="-120" windowWidth="25440" windowHeight="15390" activeTab="11"/>
  </bookViews>
  <sheets>
    <sheet name="GDP" sheetId="2" r:id="rId1"/>
    <sheet name="HF" sheetId="9" r:id="rId2"/>
    <sheet name="DEF" sheetId="3" r:id="rId3"/>
    <sheet name="RATE" sheetId="4" r:id="rId4"/>
    <sheet name="N" sheetId="11" r:id="rId5"/>
    <sheet name="C" sheetId="16" r:id="rId6"/>
    <sheet name="I" sheetId="17" r:id="rId7"/>
    <sheet name="LONG" sheetId="5" r:id="rId8"/>
    <sheet name="LONG2" sheetId="13" r:id="rId9"/>
    <sheet name="SHORT" sheetId="6" r:id="rId10"/>
    <sheet name="LONG_LT" sheetId="7" r:id="rId11"/>
    <sheet name="SHORT_LT" sheetId="8" r:id="rId12"/>
    <sheet name="SHORT_LT_PH" sheetId="19" r:id="rId13"/>
    <sheet name="Estimate TR" sheetId="12" r:id="rId14"/>
    <sheet name="STABLE" sheetId="14" r:id="rId15"/>
    <sheet name="ALL_SHOCKS" sheetId="15" r:id="rId16"/>
    <sheet name="SHORT_LT_ALL" sheetId="18" r:id="rId17"/>
  </sheets>
  <definedNames>
    <definedName name="_xlnm._FilterDatabase" localSheetId="5" hidden="1">'C'!$A$5:$C$100</definedName>
    <definedName name="_xlnm._FilterDatabase" localSheetId="3" hidden="1">RATE!$C$8:$C$306</definedName>
    <definedName name="data" localSheetId="5">'C'!$A$1:$B$100</definedName>
    <definedName name="data_1" localSheetId="6">I!$A$1:$E$100</definedName>
    <definedName name="Deflator_Ss_adj_1" localSheetId="2">DEF!$A$1:$B$100</definedName>
    <definedName name="Employment_Ss_adj" localSheetId="4">N!$A$1:$B$100</definedName>
    <definedName name="EONIA" localSheetId="3">RATE!$A$1:$C$306</definedName>
    <definedName name="_xlnm.Extract" localSheetId="3">RATE!$F$8</definedName>
    <definedName name="GDP_constant_prices_Ss_adj" localSheetId="0">GDP!$A$1:$B$101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9" l="1"/>
  <c r="B3" i="19"/>
  <c r="B4" i="19"/>
  <c r="B46" i="19" s="1"/>
  <c r="B47" i="19" s="1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2" i="19"/>
  <c r="E46" i="19"/>
  <c r="E47" i="19" s="1"/>
  <c r="D46" i="19"/>
  <c r="C46" i="19"/>
  <c r="H45" i="19"/>
  <c r="G45" i="19"/>
  <c r="H44" i="19"/>
  <c r="G44" i="19"/>
  <c r="H43" i="19"/>
  <c r="G43" i="19"/>
  <c r="H42" i="19"/>
  <c r="G42" i="19"/>
  <c r="H41" i="19"/>
  <c r="G41" i="19"/>
  <c r="H40" i="19"/>
  <c r="G40" i="19"/>
  <c r="H39" i="19"/>
  <c r="G39" i="19"/>
  <c r="H38" i="19"/>
  <c r="G38" i="19"/>
  <c r="H37" i="19"/>
  <c r="G37" i="19"/>
  <c r="H36" i="19"/>
  <c r="G36" i="19"/>
  <c r="H35" i="19"/>
  <c r="G35" i="19"/>
  <c r="H34" i="19"/>
  <c r="G34" i="19"/>
  <c r="H33" i="19"/>
  <c r="G33" i="19"/>
  <c r="H32" i="19"/>
  <c r="G32" i="19"/>
  <c r="H31" i="19"/>
  <c r="G31" i="19"/>
  <c r="H30" i="19"/>
  <c r="G30" i="19"/>
  <c r="H29" i="19"/>
  <c r="G29" i="19"/>
  <c r="H28" i="19"/>
  <c r="G28" i="19"/>
  <c r="H27" i="19"/>
  <c r="G27" i="19"/>
  <c r="H26" i="19"/>
  <c r="G26" i="19"/>
  <c r="H25" i="19"/>
  <c r="G25" i="19"/>
  <c r="H24" i="19"/>
  <c r="G24" i="19"/>
  <c r="H23" i="19"/>
  <c r="G23" i="19"/>
  <c r="H22" i="19"/>
  <c r="G22" i="19"/>
  <c r="H21" i="19"/>
  <c r="G21" i="19"/>
  <c r="H20" i="19"/>
  <c r="G20" i="19"/>
  <c r="H19" i="19"/>
  <c r="G19" i="19"/>
  <c r="H18" i="19"/>
  <c r="G18" i="19"/>
  <c r="H17" i="19"/>
  <c r="G17" i="19"/>
  <c r="H16" i="19"/>
  <c r="G16" i="19"/>
  <c r="H15" i="19"/>
  <c r="G15" i="19"/>
  <c r="H14" i="19"/>
  <c r="G14" i="19"/>
  <c r="H13" i="19"/>
  <c r="G13" i="19"/>
  <c r="H12" i="19"/>
  <c r="G12" i="19"/>
  <c r="H11" i="19"/>
  <c r="G11" i="19"/>
  <c r="H10" i="19"/>
  <c r="G10" i="19"/>
  <c r="H9" i="19"/>
  <c r="G9" i="19"/>
  <c r="H8" i="19"/>
  <c r="G8" i="19"/>
  <c r="H7" i="19"/>
  <c r="G7" i="19"/>
  <c r="H6" i="19"/>
  <c r="G6" i="19"/>
  <c r="H5" i="19"/>
  <c r="G5" i="19"/>
  <c r="H4" i="19"/>
  <c r="G4" i="19"/>
  <c r="H3" i="19"/>
  <c r="G3" i="19"/>
  <c r="H2" i="19"/>
  <c r="I45" i="19" l="1"/>
  <c r="I44" i="19"/>
  <c r="I43" i="19"/>
  <c r="I42" i="19"/>
  <c r="I41" i="19"/>
  <c r="I40" i="19"/>
  <c r="I39" i="19"/>
  <c r="I38" i="19"/>
  <c r="I37" i="19"/>
  <c r="I36" i="19"/>
  <c r="I35" i="19"/>
  <c r="I34" i="19"/>
  <c r="I33" i="19"/>
  <c r="I32" i="19"/>
  <c r="I31" i="19"/>
  <c r="I30" i="19"/>
  <c r="I29" i="19"/>
  <c r="I28" i="19"/>
  <c r="I27" i="19"/>
  <c r="I26" i="19"/>
  <c r="I25" i="19"/>
  <c r="I24" i="19"/>
  <c r="I23" i="19"/>
  <c r="I22" i="19"/>
  <c r="I21" i="19"/>
  <c r="I20" i="19"/>
  <c r="I19" i="19"/>
  <c r="I18" i="19"/>
  <c r="I17" i="19"/>
  <c r="I16" i="19"/>
  <c r="I15" i="19"/>
  <c r="I14" i="19"/>
  <c r="I13" i="19"/>
  <c r="I12" i="19"/>
  <c r="I11" i="19"/>
  <c r="I10" i="19"/>
  <c r="I9" i="19"/>
  <c r="I8" i="19"/>
  <c r="I7" i="19"/>
  <c r="I5" i="19"/>
  <c r="I4" i="19"/>
  <c r="I3" i="19"/>
  <c r="I2" i="19"/>
  <c r="I6" i="19"/>
  <c r="F45" i="19"/>
  <c r="F43" i="19"/>
  <c r="F42" i="19"/>
  <c r="F40" i="19"/>
  <c r="F38" i="19"/>
  <c r="F36" i="19"/>
  <c r="F34" i="19"/>
  <c r="F32" i="19"/>
  <c r="F30" i="19"/>
  <c r="F28" i="19"/>
  <c r="F26" i="19"/>
  <c r="F24" i="19"/>
  <c r="F22" i="19"/>
  <c r="F19" i="19"/>
  <c r="F17" i="19"/>
  <c r="F15" i="19"/>
  <c r="F13" i="19"/>
  <c r="F11" i="19"/>
  <c r="F9" i="19"/>
  <c r="F7" i="19"/>
  <c r="F5" i="19"/>
  <c r="F3" i="19"/>
  <c r="F44" i="19"/>
  <c r="F41" i="19"/>
  <c r="F39" i="19"/>
  <c r="F37" i="19"/>
  <c r="F35" i="19"/>
  <c r="F33" i="19"/>
  <c r="F31" i="19"/>
  <c r="F29" i="19"/>
  <c r="F27" i="19"/>
  <c r="F25" i="19"/>
  <c r="F23" i="19"/>
  <c r="F21" i="19"/>
  <c r="F20" i="19"/>
  <c r="F18" i="19"/>
  <c r="F16" i="19"/>
  <c r="F14" i="19"/>
  <c r="F12" i="19"/>
  <c r="F10" i="19"/>
  <c r="F8" i="19"/>
  <c r="F6" i="19"/>
  <c r="F4" i="19"/>
  <c r="F2" i="19"/>
  <c r="I3" i="18"/>
  <c r="J3" i="18"/>
  <c r="K3" i="18"/>
  <c r="L3" i="18"/>
  <c r="M3" i="18"/>
  <c r="N3" i="18"/>
  <c r="I4" i="18"/>
  <c r="J4" i="18"/>
  <c r="K4" i="18"/>
  <c r="L4" i="18"/>
  <c r="M4" i="18"/>
  <c r="N4" i="18"/>
  <c r="I5" i="18"/>
  <c r="J5" i="18"/>
  <c r="K5" i="18"/>
  <c r="L5" i="18"/>
  <c r="M5" i="18"/>
  <c r="N5" i="18"/>
  <c r="I6" i="18"/>
  <c r="J6" i="18"/>
  <c r="K6" i="18"/>
  <c r="L6" i="18"/>
  <c r="M6" i="18"/>
  <c r="N6" i="18"/>
  <c r="I7" i="18"/>
  <c r="J7" i="18"/>
  <c r="K7" i="18"/>
  <c r="L7" i="18"/>
  <c r="M7" i="18"/>
  <c r="N7" i="18"/>
  <c r="I8" i="18"/>
  <c r="J8" i="18"/>
  <c r="K8" i="18"/>
  <c r="L8" i="18"/>
  <c r="M8" i="18"/>
  <c r="N8" i="18"/>
  <c r="I9" i="18"/>
  <c r="J9" i="18"/>
  <c r="K9" i="18"/>
  <c r="L9" i="18"/>
  <c r="M9" i="18"/>
  <c r="N9" i="18"/>
  <c r="I10" i="18"/>
  <c r="J10" i="18"/>
  <c r="K10" i="18"/>
  <c r="L10" i="18"/>
  <c r="M10" i="18"/>
  <c r="N10" i="18"/>
  <c r="I11" i="18"/>
  <c r="J11" i="18"/>
  <c r="K11" i="18"/>
  <c r="L11" i="18"/>
  <c r="M11" i="18"/>
  <c r="N11" i="18"/>
  <c r="I12" i="18"/>
  <c r="J12" i="18"/>
  <c r="K12" i="18"/>
  <c r="L12" i="18"/>
  <c r="M12" i="18"/>
  <c r="N12" i="18"/>
  <c r="I13" i="18"/>
  <c r="J13" i="18"/>
  <c r="K13" i="18"/>
  <c r="L13" i="18"/>
  <c r="M13" i="18"/>
  <c r="N13" i="18"/>
  <c r="I14" i="18"/>
  <c r="J14" i="18"/>
  <c r="K14" i="18"/>
  <c r="L14" i="18"/>
  <c r="M14" i="18"/>
  <c r="N14" i="18"/>
  <c r="I15" i="18"/>
  <c r="J15" i="18"/>
  <c r="K15" i="18"/>
  <c r="L15" i="18"/>
  <c r="M15" i="18"/>
  <c r="N15" i="18"/>
  <c r="I16" i="18"/>
  <c r="J16" i="18"/>
  <c r="K16" i="18"/>
  <c r="L16" i="18"/>
  <c r="M16" i="18"/>
  <c r="N16" i="18"/>
  <c r="I17" i="18"/>
  <c r="J17" i="18"/>
  <c r="K17" i="18"/>
  <c r="L17" i="18"/>
  <c r="M17" i="18"/>
  <c r="N17" i="18"/>
  <c r="I18" i="18"/>
  <c r="J18" i="18"/>
  <c r="K18" i="18"/>
  <c r="L18" i="18"/>
  <c r="M18" i="18"/>
  <c r="N18" i="18"/>
  <c r="I19" i="18"/>
  <c r="J19" i="18"/>
  <c r="K19" i="18"/>
  <c r="L19" i="18"/>
  <c r="M19" i="18"/>
  <c r="N19" i="18"/>
  <c r="I20" i="18"/>
  <c r="J20" i="18"/>
  <c r="K20" i="18"/>
  <c r="L20" i="18"/>
  <c r="M20" i="18"/>
  <c r="N20" i="18"/>
  <c r="I21" i="18"/>
  <c r="J21" i="18"/>
  <c r="K21" i="18"/>
  <c r="L21" i="18"/>
  <c r="M21" i="18"/>
  <c r="N21" i="18"/>
  <c r="I22" i="18"/>
  <c r="J22" i="18"/>
  <c r="K22" i="18"/>
  <c r="L22" i="18"/>
  <c r="M22" i="18"/>
  <c r="N22" i="18"/>
  <c r="I23" i="18"/>
  <c r="J23" i="18"/>
  <c r="K23" i="18"/>
  <c r="L23" i="18"/>
  <c r="M23" i="18"/>
  <c r="N23" i="18"/>
  <c r="I24" i="18"/>
  <c r="J24" i="18"/>
  <c r="K24" i="18"/>
  <c r="L24" i="18"/>
  <c r="M24" i="18"/>
  <c r="N24" i="18"/>
  <c r="I25" i="18"/>
  <c r="J25" i="18"/>
  <c r="K25" i="18"/>
  <c r="L25" i="18"/>
  <c r="M25" i="18"/>
  <c r="N25" i="18"/>
  <c r="I26" i="18"/>
  <c r="J26" i="18"/>
  <c r="K26" i="18"/>
  <c r="L26" i="18"/>
  <c r="M26" i="18"/>
  <c r="N26" i="18"/>
  <c r="I27" i="18"/>
  <c r="J27" i="18"/>
  <c r="K27" i="18"/>
  <c r="L27" i="18"/>
  <c r="M27" i="18"/>
  <c r="N27" i="18"/>
  <c r="I28" i="18"/>
  <c r="J28" i="18"/>
  <c r="K28" i="18"/>
  <c r="L28" i="18"/>
  <c r="M28" i="18"/>
  <c r="N28" i="18"/>
  <c r="I29" i="18"/>
  <c r="J29" i="18"/>
  <c r="K29" i="18"/>
  <c r="L29" i="18"/>
  <c r="M29" i="18"/>
  <c r="N29" i="18"/>
  <c r="I30" i="18"/>
  <c r="J30" i="18"/>
  <c r="K30" i="18"/>
  <c r="L30" i="18"/>
  <c r="M30" i="18"/>
  <c r="N30" i="18"/>
  <c r="I31" i="18"/>
  <c r="J31" i="18"/>
  <c r="K31" i="18"/>
  <c r="L31" i="18"/>
  <c r="M31" i="18"/>
  <c r="N31" i="18"/>
  <c r="I32" i="18"/>
  <c r="J32" i="18"/>
  <c r="K32" i="18"/>
  <c r="L32" i="18"/>
  <c r="M32" i="18"/>
  <c r="N32" i="18"/>
  <c r="I33" i="18"/>
  <c r="J33" i="18"/>
  <c r="K33" i="18"/>
  <c r="L33" i="18"/>
  <c r="M33" i="18"/>
  <c r="N33" i="18"/>
  <c r="I34" i="18"/>
  <c r="J34" i="18"/>
  <c r="K34" i="18"/>
  <c r="L34" i="18"/>
  <c r="M34" i="18"/>
  <c r="N34" i="18"/>
  <c r="I35" i="18"/>
  <c r="J35" i="18"/>
  <c r="K35" i="18"/>
  <c r="L35" i="18"/>
  <c r="M35" i="18"/>
  <c r="N35" i="18"/>
  <c r="I36" i="18"/>
  <c r="J36" i="18"/>
  <c r="K36" i="18"/>
  <c r="L36" i="18"/>
  <c r="M36" i="18"/>
  <c r="N36" i="18"/>
  <c r="I37" i="18"/>
  <c r="J37" i="18"/>
  <c r="K37" i="18"/>
  <c r="L37" i="18"/>
  <c r="M37" i="18"/>
  <c r="N37" i="18"/>
  <c r="I38" i="18"/>
  <c r="J38" i="18"/>
  <c r="K38" i="18"/>
  <c r="L38" i="18"/>
  <c r="M38" i="18"/>
  <c r="N38" i="18"/>
  <c r="I39" i="18"/>
  <c r="J39" i="18"/>
  <c r="K39" i="18"/>
  <c r="L39" i="18"/>
  <c r="M39" i="18"/>
  <c r="N39" i="18"/>
  <c r="I40" i="18"/>
  <c r="J40" i="18"/>
  <c r="K40" i="18"/>
  <c r="L40" i="18"/>
  <c r="M40" i="18"/>
  <c r="N40" i="18"/>
  <c r="I41" i="18"/>
  <c r="J41" i="18"/>
  <c r="K41" i="18"/>
  <c r="L41" i="18"/>
  <c r="M41" i="18"/>
  <c r="N41" i="18"/>
  <c r="I42" i="18"/>
  <c r="J42" i="18"/>
  <c r="K42" i="18"/>
  <c r="L42" i="18"/>
  <c r="M42" i="18"/>
  <c r="N42" i="18"/>
  <c r="I43" i="18"/>
  <c r="J43" i="18"/>
  <c r="K43" i="18"/>
  <c r="L43" i="18"/>
  <c r="M43" i="18"/>
  <c r="N43" i="18"/>
  <c r="I44" i="18"/>
  <c r="J44" i="18"/>
  <c r="K44" i="18"/>
  <c r="L44" i="18"/>
  <c r="M44" i="18"/>
  <c r="N44" i="18"/>
  <c r="I45" i="18"/>
  <c r="J45" i="18"/>
  <c r="K45" i="18"/>
  <c r="L45" i="18"/>
  <c r="M45" i="18"/>
  <c r="N45" i="18"/>
  <c r="J2" i="18"/>
  <c r="K2" i="18"/>
  <c r="L2" i="18"/>
  <c r="M2" i="18"/>
  <c r="N2" i="18"/>
  <c r="I2" i="18"/>
  <c r="C47" i="18"/>
  <c r="D47" i="18"/>
  <c r="E47" i="18"/>
  <c r="F47" i="18"/>
  <c r="G47" i="18"/>
  <c r="B47" i="18"/>
  <c r="C46" i="18"/>
  <c r="D46" i="18"/>
  <c r="E46" i="18"/>
  <c r="F46" i="18"/>
  <c r="G46" i="18"/>
  <c r="B46" i="18"/>
  <c r="C7" i="16" l="1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6" i="16"/>
  <c r="H6" i="17"/>
  <c r="H8" i="17"/>
  <c r="H10" i="17"/>
  <c r="H12" i="17"/>
  <c r="H14" i="17"/>
  <c r="H16" i="17"/>
  <c r="H18" i="17"/>
  <c r="H20" i="17"/>
  <c r="H22" i="17"/>
  <c r="H24" i="17"/>
  <c r="H26" i="17"/>
  <c r="H28" i="17"/>
  <c r="H30" i="17"/>
  <c r="H32" i="17"/>
  <c r="H34" i="17"/>
  <c r="H36" i="17"/>
  <c r="H38" i="17"/>
  <c r="H40" i="17"/>
  <c r="H42" i="17"/>
  <c r="H44" i="17"/>
  <c r="H46" i="17"/>
  <c r="H48" i="17"/>
  <c r="H50" i="17"/>
  <c r="H52" i="17"/>
  <c r="H54" i="17"/>
  <c r="H56" i="17"/>
  <c r="H58" i="17"/>
  <c r="H60" i="17"/>
  <c r="H62" i="17"/>
  <c r="H64" i="17"/>
  <c r="H66" i="17"/>
  <c r="H68" i="17"/>
  <c r="H70" i="17"/>
  <c r="H72" i="17"/>
  <c r="H74" i="17"/>
  <c r="H76" i="17"/>
  <c r="H78" i="17"/>
  <c r="H80" i="17"/>
  <c r="H82" i="17"/>
  <c r="H84" i="17"/>
  <c r="H86" i="17"/>
  <c r="H88" i="17"/>
  <c r="H90" i="17"/>
  <c r="H92" i="17"/>
  <c r="H94" i="17"/>
  <c r="H96" i="17"/>
  <c r="H98" i="17"/>
  <c r="H5" i="17"/>
  <c r="F98" i="17"/>
  <c r="F97" i="17"/>
  <c r="H97" i="17" s="1"/>
  <c r="F96" i="17"/>
  <c r="F95" i="17"/>
  <c r="H95" i="17" s="1"/>
  <c r="F94" i="17"/>
  <c r="F93" i="17"/>
  <c r="H93" i="17" s="1"/>
  <c r="F92" i="17"/>
  <c r="F91" i="17"/>
  <c r="H91" i="17" s="1"/>
  <c r="F90" i="17"/>
  <c r="F89" i="17"/>
  <c r="H89" i="17" s="1"/>
  <c r="F88" i="17"/>
  <c r="F87" i="17"/>
  <c r="H87" i="17" s="1"/>
  <c r="F86" i="17"/>
  <c r="F85" i="17"/>
  <c r="H85" i="17" s="1"/>
  <c r="F84" i="17"/>
  <c r="F83" i="17"/>
  <c r="H83" i="17" s="1"/>
  <c r="F82" i="17"/>
  <c r="F81" i="17"/>
  <c r="H81" i="17" s="1"/>
  <c r="F80" i="17"/>
  <c r="F79" i="17"/>
  <c r="H79" i="17" s="1"/>
  <c r="F78" i="17"/>
  <c r="F77" i="17"/>
  <c r="H77" i="17" s="1"/>
  <c r="F76" i="17"/>
  <c r="F75" i="17"/>
  <c r="H75" i="17" s="1"/>
  <c r="F74" i="17"/>
  <c r="F73" i="17"/>
  <c r="H73" i="17" s="1"/>
  <c r="F72" i="17"/>
  <c r="F71" i="17"/>
  <c r="H71" i="17" s="1"/>
  <c r="F70" i="17"/>
  <c r="F69" i="17"/>
  <c r="H69" i="17" s="1"/>
  <c r="F68" i="17"/>
  <c r="F67" i="17"/>
  <c r="H67" i="17" s="1"/>
  <c r="F66" i="17"/>
  <c r="F65" i="17"/>
  <c r="H65" i="17" s="1"/>
  <c r="F64" i="17"/>
  <c r="F63" i="17"/>
  <c r="H63" i="17" s="1"/>
  <c r="F62" i="17"/>
  <c r="F61" i="17"/>
  <c r="H61" i="17" s="1"/>
  <c r="F60" i="17"/>
  <c r="F59" i="17"/>
  <c r="H59" i="17" s="1"/>
  <c r="F58" i="17"/>
  <c r="F57" i="17"/>
  <c r="H57" i="17" s="1"/>
  <c r="F56" i="17"/>
  <c r="F55" i="17"/>
  <c r="H55" i="17" s="1"/>
  <c r="F54" i="17"/>
  <c r="F53" i="17"/>
  <c r="H53" i="17" s="1"/>
  <c r="F52" i="17"/>
  <c r="F51" i="17"/>
  <c r="H51" i="17" s="1"/>
  <c r="F50" i="17"/>
  <c r="F49" i="17"/>
  <c r="H49" i="17" s="1"/>
  <c r="F48" i="17"/>
  <c r="F47" i="17"/>
  <c r="H47" i="17" s="1"/>
  <c r="F46" i="17"/>
  <c r="F45" i="17"/>
  <c r="H45" i="17" s="1"/>
  <c r="F44" i="17"/>
  <c r="F43" i="17"/>
  <c r="H43" i="17" s="1"/>
  <c r="F42" i="17"/>
  <c r="F41" i="17"/>
  <c r="H41" i="17" s="1"/>
  <c r="F40" i="17"/>
  <c r="F39" i="17"/>
  <c r="H39" i="17" s="1"/>
  <c r="F38" i="17"/>
  <c r="F37" i="17"/>
  <c r="H37" i="17" s="1"/>
  <c r="F36" i="17"/>
  <c r="F35" i="17"/>
  <c r="H35" i="17" s="1"/>
  <c r="F34" i="17"/>
  <c r="F33" i="17"/>
  <c r="H33" i="17" s="1"/>
  <c r="F32" i="17"/>
  <c r="F31" i="17"/>
  <c r="H31" i="17" s="1"/>
  <c r="F30" i="17"/>
  <c r="F29" i="17"/>
  <c r="H29" i="17" s="1"/>
  <c r="F28" i="17"/>
  <c r="F27" i="17"/>
  <c r="H27" i="17" s="1"/>
  <c r="F26" i="17"/>
  <c r="F25" i="17"/>
  <c r="H25" i="17" s="1"/>
  <c r="F24" i="17"/>
  <c r="F23" i="17"/>
  <c r="H23" i="17" s="1"/>
  <c r="F22" i="17"/>
  <c r="F21" i="17"/>
  <c r="H21" i="17" s="1"/>
  <c r="F20" i="17"/>
  <c r="F19" i="17"/>
  <c r="H19" i="17" s="1"/>
  <c r="F18" i="17"/>
  <c r="F17" i="17"/>
  <c r="H17" i="17" s="1"/>
  <c r="F16" i="17"/>
  <c r="F15" i="17"/>
  <c r="H15" i="17" s="1"/>
  <c r="F14" i="17"/>
  <c r="F13" i="17"/>
  <c r="H13" i="17" s="1"/>
  <c r="F12" i="17"/>
  <c r="F11" i="17"/>
  <c r="H11" i="17" s="1"/>
  <c r="F10" i="17"/>
  <c r="F9" i="17"/>
  <c r="H9" i="17" s="1"/>
  <c r="F8" i="17"/>
  <c r="F7" i="17"/>
  <c r="H7" i="17" s="1"/>
  <c r="F6" i="17"/>
  <c r="F5" i="17"/>
  <c r="F99" i="17"/>
  <c r="H99" i="17" s="1"/>
  <c r="B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3" i="14"/>
  <c r="B64" i="14"/>
  <c r="B65" i="14"/>
  <c r="B66" i="14"/>
  <c r="B67" i="14"/>
  <c r="B68" i="14"/>
  <c r="B69" i="14"/>
  <c r="B70" i="14"/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2" i="5"/>
  <c r="I2" i="12" l="1" a="1"/>
  <c r="I2" i="12" s="1"/>
  <c r="I12" i="12" a="1"/>
  <c r="I12" i="12" s="1"/>
  <c r="I4" i="12" l="1"/>
  <c r="K2" i="12"/>
  <c r="J4" i="12"/>
  <c r="I3" i="12"/>
  <c r="K3" i="12"/>
  <c r="J2" i="12"/>
  <c r="K4" i="12"/>
  <c r="J3" i="12"/>
  <c r="I13" i="12"/>
  <c r="I14" i="12"/>
  <c r="C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7" i="3"/>
  <c r="I7" i="12" l="1" a="1"/>
  <c r="I7" i="12" s="1"/>
  <c r="D46" i="8"/>
  <c r="J9" i="12" l="1"/>
  <c r="I9" i="12"/>
  <c r="J7" i="12"/>
  <c r="J8" i="12"/>
  <c r="I8" i="12"/>
  <c r="K7" i="12"/>
  <c r="K8" i="12"/>
  <c r="K9" i="12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2" i="8"/>
  <c r="E46" i="8"/>
  <c r="E47" i="8" s="1"/>
  <c r="C46" i="8"/>
  <c r="G3" i="8" s="1"/>
  <c r="B46" i="8"/>
  <c r="B47" i="8" s="1"/>
  <c r="E96" i="7"/>
  <c r="E97" i="7" s="1"/>
  <c r="D96" i="7"/>
  <c r="C96" i="7"/>
  <c r="B96" i="7"/>
  <c r="B97" i="7" s="1"/>
  <c r="K12" i="12" l="1" a="1"/>
  <c r="K13" i="12" s="1"/>
  <c r="I6" i="7"/>
  <c r="I10" i="7"/>
  <c r="I14" i="7"/>
  <c r="I18" i="7"/>
  <c r="I22" i="7"/>
  <c r="I26" i="7"/>
  <c r="I30" i="7"/>
  <c r="I34" i="7"/>
  <c r="I38" i="7"/>
  <c r="I42" i="7"/>
  <c r="I46" i="7"/>
  <c r="I50" i="7"/>
  <c r="I54" i="7"/>
  <c r="I58" i="7"/>
  <c r="I62" i="7"/>
  <c r="I66" i="7"/>
  <c r="I70" i="7"/>
  <c r="I74" i="7"/>
  <c r="I78" i="7"/>
  <c r="I82" i="7"/>
  <c r="I86" i="7"/>
  <c r="I90" i="7"/>
  <c r="I3" i="7"/>
  <c r="I7" i="7"/>
  <c r="I11" i="7"/>
  <c r="I15" i="7"/>
  <c r="I19" i="7"/>
  <c r="I23" i="7"/>
  <c r="I27" i="7"/>
  <c r="I31" i="7"/>
  <c r="I35" i="7"/>
  <c r="I39" i="7"/>
  <c r="I43" i="7"/>
  <c r="I47" i="7"/>
  <c r="I51" i="7"/>
  <c r="I55" i="7"/>
  <c r="I59" i="7"/>
  <c r="I63" i="7"/>
  <c r="I67" i="7"/>
  <c r="I71" i="7"/>
  <c r="I75" i="7"/>
  <c r="I79" i="7"/>
  <c r="I83" i="7"/>
  <c r="I87" i="7"/>
  <c r="I91" i="7"/>
  <c r="I95" i="7"/>
  <c r="I4" i="7"/>
  <c r="I8" i="7"/>
  <c r="I12" i="7"/>
  <c r="I16" i="7"/>
  <c r="I20" i="7"/>
  <c r="I24" i="7"/>
  <c r="I28" i="7"/>
  <c r="I32" i="7"/>
  <c r="I36" i="7"/>
  <c r="I40" i="7"/>
  <c r="I44" i="7"/>
  <c r="I48" i="7"/>
  <c r="I52" i="7"/>
  <c r="I56" i="7"/>
  <c r="I60" i="7"/>
  <c r="I64" i="7"/>
  <c r="I68" i="7"/>
  <c r="I72" i="7"/>
  <c r="I76" i="7"/>
  <c r="I80" i="7"/>
  <c r="I84" i="7"/>
  <c r="I88" i="7"/>
  <c r="I92" i="7"/>
  <c r="I9" i="7"/>
  <c r="I25" i="7"/>
  <c r="I41" i="7"/>
  <c r="I57" i="7"/>
  <c r="I73" i="7"/>
  <c r="I89" i="7"/>
  <c r="I13" i="7"/>
  <c r="I29" i="7"/>
  <c r="I45" i="7"/>
  <c r="I61" i="7"/>
  <c r="I77" i="7"/>
  <c r="I93" i="7"/>
  <c r="I17" i="7"/>
  <c r="I33" i="7"/>
  <c r="I49" i="7"/>
  <c r="I65" i="7"/>
  <c r="I81" i="7"/>
  <c r="I94" i="7"/>
  <c r="I5" i="7"/>
  <c r="I21" i="7"/>
  <c r="I37" i="7"/>
  <c r="I53" i="7"/>
  <c r="I69" i="7"/>
  <c r="I85" i="7"/>
  <c r="I2" i="7"/>
  <c r="F5" i="7"/>
  <c r="F9" i="7"/>
  <c r="F13" i="7"/>
  <c r="F17" i="7"/>
  <c r="F21" i="7"/>
  <c r="F25" i="7"/>
  <c r="F29" i="7"/>
  <c r="F33" i="7"/>
  <c r="F37" i="7"/>
  <c r="F41" i="7"/>
  <c r="F45" i="7"/>
  <c r="F49" i="7"/>
  <c r="F3" i="7"/>
  <c r="F8" i="7"/>
  <c r="F14" i="7"/>
  <c r="F19" i="7"/>
  <c r="F24" i="7"/>
  <c r="F30" i="7"/>
  <c r="F35" i="7"/>
  <c r="F40" i="7"/>
  <c r="F46" i="7"/>
  <c r="F51" i="7"/>
  <c r="F55" i="7"/>
  <c r="F59" i="7"/>
  <c r="F63" i="7"/>
  <c r="F67" i="7"/>
  <c r="F71" i="7"/>
  <c r="F75" i="7"/>
  <c r="F79" i="7"/>
  <c r="F83" i="7"/>
  <c r="F87" i="7"/>
  <c r="F91" i="7"/>
  <c r="F95" i="7"/>
  <c r="F69" i="7"/>
  <c r="F77" i="7"/>
  <c r="F81" i="7"/>
  <c r="F85" i="7"/>
  <c r="F82" i="7"/>
  <c r="F90" i="7"/>
  <c r="F4" i="7"/>
  <c r="F10" i="7"/>
  <c r="F15" i="7"/>
  <c r="F20" i="7"/>
  <c r="F26" i="7"/>
  <c r="F31" i="7"/>
  <c r="F36" i="7"/>
  <c r="F42" i="7"/>
  <c r="F47" i="7"/>
  <c r="F52" i="7"/>
  <c r="F56" i="7"/>
  <c r="F60" i="7"/>
  <c r="F64" i="7"/>
  <c r="F68" i="7"/>
  <c r="F72" i="7"/>
  <c r="F76" i="7"/>
  <c r="F80" i="7"/>
  <c r="F84" i="7"/>
  <c r="F88" i="7"/>
  <c r="F92" i="7"/>
  <c r="F2" i="7"/>
  <c r="F89" i="7"/>
  <c r="F6" i="7"/>
  <c r="F11" i="7"/>
  <c r="F16" i="7"/>
  <c r="F22" i="7"/>
  <c r="F27" i="7"/>
  <c r="F32" i="7"/>
  <c r="F38" i="7"/>
  <c r="F43" i="7"/>
  <c r="F48" i="7"/>
  <c r="F53" i="7"/>
  <c r="F57" i="7"/>
  <c r="F61" i="7"/>
  <c r="F65" i="7"/>
  <c r="F73" i="7"/>
  <c r="F93" i="7"/>
  <c r="F94" i="7"/>
  <c r="F7" i="7"/>
  <c r="F12" i="7"/>
  <c r="F18" i="7"/>
  <c r="F23" i="7"/>
  <c r="F28" i="7"/>
  <c r="F34" i="7"/>
  <c r="F39" i="7"/>
  <c r="F44" i="7"/>
  <c r="F50" i="7"/>
  <c r="F54" i="7"/>
  <c r="F58" i="7"/>
  <c r="F62" i="7"/>
  <c r="F66" i="7"/>
  <c r="F70" i="7"/>
  <c r="F74" i="7"/>
  <c r="F78" i="7"/>
  <c r="F86" i="7"/>
  <c r="F3" i="8"/>
  <c r="F7" i="8"/>
  <c r="F11" i="8"/>
  <c r="F15" i="8"/>
  <c r="F19" i="8"/>
  <c r="F23" i="8"/>
  <c r="F27" i="8"/>
  <c r="F31" i="8"/>
  <c r="F35" i="8"/>
  <c r="F39" i="8"/>
  <c r="F43" i="8"/>
  <c r="F4" i="8"/>
  <c r="F8" i="8"/>
  <c r="F12" i="8"/>
  <c r="F16" i="8"/>
  <c r="F20" i="8"/>
  <c r="F24" i="8"/>
  <c r="F28" i="8"/>
  <c r="F32" i="8"/>
  <c r="F36" i="8"/>
  <c r="F40" i="8"/>
  <c r="F44" i="8"/>
  <c r="F5" i="8"/>
  <c r="F9" i="8"/>
  <c r="F13" i="8"/>
  <c r="F17" i="8"/>
  <c r="F21" i="8"/>
  <c r="F25" i="8"/>
  <c r="F29" i="8"/>
  <c r="F33" i="8"/>
  <c r="F37" i="8"/>
  <c r="F41" i="8"/>
  <c r="F45" i="8"/>
  <c r="F6" i="8"/>
  <c r="F10" i="8"/>
  <c r="F14" i="8"/>
  <c r="F18" i="8"/>
  <c r="F22" i="8"/>
  <c r="F26" i="8"/>
  <c r="F30" i="8"/>
  <c r="F34" i="8"/>
  <c r="F38" i="8"/>
  <c r="F42" i="8"/>
  <c r="F2" i="8"/>
  <c r="G64" i="7"/>
  <c r="G90" i="7"/>
  <c r="G94" i="7"/>
  <c r="G86" i="7"/>
  <c r="H6" i="7"/>
  <c r="H10" i="7"/>
  <c r="H14" i="7"/>
  <c r="H18" i="7"/>
  <c r="H22" i="7"/>
  <c r="H26" i="7"/>
  <c r="H30" i="7"/>
  <c r="H34" i="7"/>
  <c r="H38" i="7"/>
  <c r="H42" i="7"/>
  <c r="H46" i="7"/>
  <c r="H50" i="7"/>
  <c r="H54" i="7"/>
  <c r="H58" i="7"/>
  <c r="H62" i="7"/>
  <c r="H66" i="7"/>
  <c r="H70" i="7"/>
  <c r="H74" i="7"/>
  <c r="H78" i="7"/>
  <c r="H82" i="7"/>
  <c r="H86" i="7"/>
  <c r="H90" i="7"/>
  <c r="H94" i="7"/>
  <c r="H3" i="7"/>
  <c r="H7" i="7"/>
  <c r="H11" i="7"/>
  <c r="H15" i="7"/>
  <c r="H19" i="7"/>
  <c r="H23" i="7"/>
  <c r="H27" i="7"/>
  <c r="H31" i="7"/>
  <c r="H35" i="7"/>
  <c r="H39" i="7"/>
  <c r="H43" i="7"/>
  <c r="H47" i="7"/>
  <c r="H51" i="7"/>
  <c r="H55" i="7"/>
  <c r="H59" i="7"/>
  <c r="H63" i="7"/>
  <c r="H67" i="7"/>
  <c r="H71" i="7"/>
  <c r="H75" i="7"/>
  <c r="H79" i="7"/>
  <c r="H83" i="7"/>
  <c r="H87" i="7"/>
  <c r="H91" i="7"/>
  <c r="H95" i="7"/>
  <c r="H4" i="7"/>
  <c r="H8" i="7"/>
  <c r="H12" i="7"/>
  <c r="H16" i="7"/>
  <c r="H20" i="7"/>
  <c r="H24" i="7"/>
  <c r="H28" i="7"/>
  <c r="H32" i="7"/>
  <c r="H36" i="7"/>
  <c r="H40" i="7"/>
  <c r="H44" i="7"/>
  <c r="H48" i="7"/>
  <c r="H52" i="7"/>
  <c r="H56" i="7"/>
  <c r="H60" i="7"/>
  <c r="H64" i="7"/>
  <c r="H68" i="7"/>
  <c r="H72" i="7"/>
  <c r="H76" i="7"/>
  <c r="H80" i="7"/>
  <c r="H84" i="7"/>
  <c r="H88" i="7"/>
  <c r="H92" i="7"/>
  <c r="H2" i="7"/>
  <c r="H5" i="7"/>
  <c r="H9" i="7"/>
  <c r="H13" i="7"/>
  <c r="H17" i="7"/>
  <c r="H21" i="7"/>
  <c r="H25" i="7"/>
  <c r="H29" i="7"/>
  <c r="H33" i="7"/>
  <c r="H37" i="7"/>
  <c r="H41" i="7"/>
  <c r="H45" i="7"/>
  <c r="H49" i="7"/>
  <c r="H53" i="7"/>
  <c r="H57" i="7"/>
  <c r="H61" i="7"/>
  <c r="H65" i="7"/>
  <c r="H69" i="7"/>
  <c r="H73" i="7"/>
  <c r="H77" i="7"/>
  <c r="H81" i="7"/>
  <c r="H85" i="7"/>
  <c r="H89" i="7"/>
  <c r="H93" i="7"/>
  <c r="I6" i="8"/>
  <c r="I10" i="8"/>
  <c r="I14" i="8"/>
  <c r="I18" i="8"/>
  <c r="I22" i="8"/>
  <c r="I26" i="8"/>
  <c r="I30" i="8"/>
  <c r="I34" i="8"/>
  <c r="I38" i="8"/>
  <c r="I42" i="8"/>
  <c r="I2" i="8"/>
  <c r="I3" i="8"/>
  <c r="I7" i="8"/>
  <c r="I11" i="8"/>
  <c r="I15" i="8"/>
  <c r="I19" i="8"/>
  <c r="I23" i="8"/>
  <c r="I27" i="8"/>
  <c r="I31" i="8"/>
  <c r="I35" i="8"/>
  <c r="I39" i="8"/>
  <c r="I43" i="8"/>
  <c r="I4" i="8"/>
  <c r="I8" i="8"/>
  <c r="I12" i="8"/>
  <c r="I16" i="8"/>
  <c r="I20" i="8"/>
  <c r="I24" i="8"/>
  <c r="I28" i="8"/>
  <c r="I32" i="8"/>
  <c r="I36" i="8"/>
  <c r="I40" i="8"/>
  <c r="I44" i="8"/>
  <c r="I5" i="8"/>
  <c r="I9" i="8"/>
  <c r="I13" i="8"/>
  <c r="I17" i="8"/>
  <c r="I21" i="8"/>
  <c r="I25" i="8"/>
  <c r="I29" i="8"/>
  <c r="I33" i="8"/>
  <c r="I37" i="8"/>
  <c r="I41" i="8"/>
  <c r="I45" i="8"/>
  <c r="G2" i="8"/>
  <c r="G30" i="8"/>
  <c r="G14" i="8"/>
  <c r="G42" i="8"/>
  <c r="G26" i="8"/>
  <c r="G10" i="8"/>
  <c r="G38" i="8"/>
  <c r="G22" i="8"/>
  <c r="G6" i="8"/>
  <c r="G34" i="8"/>
  <c r="G18" i="8"/>
  <c r="G45" i="8"/>
  <c r="G41" i="8"/>
  <c r="G37" i="8"/>
  <c r="G33" i="8"/>
  <c r="G29" i="8"/>
  <c r="G25" i="8"/>
  <c r="G21" i="8"/>
  <c r="G17" i="8"/>
  <c r="G13" i="8"/>
  <c r="G9" i="8"/>
  <c r="G5" i="8"/>
  <c r="G44" i="8"/>
  <c r="G36" i="8"/>
  <c r="G28" i="8"/>
  <c r="G20" i="8"/>
  <c r="G16" i="8"/>
  <c r="G12" i="8"/>
  <c r="G4" i="8"/>
  <c r="G40" i="8"/>
  <c r="G32" i="8"/>
  <c r="G24" i="8"/>
  <c r="G8" i="8"/>
  <c r="G43" i="8"/>
  <c r="G39" i="8"/>
  <c r="G35" i="8"/>
  <c r="G31" i="8"/>
  <c r="G27" i="8"/>
  <c r="G23" i="8"/>
  <c r="G19" i="8"/>
  <c r="G15" i="8"/>
  <c r="G11" i="8"/>
  <c r="G7" i="8"/>
  <c r="G82" i="7"/>
  <c r="G74" i="7"/>
  <c r="G66" i="7"/>
  <c r="G58" i="7"/>
  <c r="G54" i="7"/>
  <c r="G46" i="7"/>
  <c r="G38" i="7"/>
  <c r="G30" i="7"/>
  <c r="G22" i="7"/>
  <c r="G14" i="7"/>
  <c r="G10" i="7"/>
  <c r="G89" i="7"/>
  <c r="G81" i="7"/>
  <c r="G73" i="7"/>
  <c r="G69" i="7"/>
  <c r="G61" i="7"/>
  <c r="G53" i="7"/>
  <c r="G45" i="7"/>
  <c r="G41" i="7"/>
  <c r="G25" i="7"/>
  <c r="G2" i="7"/>
  <c r="G92" i="7"/>
  <c r="G88" i="7"/>
  <c r="G84" i="7"/>
  <c r="G80" i="7"/>
  <c r="G76" i="7"/>
  <c r="G72" i="7"/>
  <c r="G68" i="7"/>
  <c r="G60" i="7"/>
  <c r="G56" i="7"/>
  <c r="G52" i="7"/>
  <c r="G48" i="7"/>
  <c r="G44" i="7"/>
  <c r="G40" i="7"/>
  <c r="G36" i="7"/>
  <c r="G32" i="7"/>
  <c r="G28" i="7"/>
  <c r="G24" i="7"/>
  <c r="G20" i="7"/>
  <c r="G16" i="7"/>
  <c r="G12" i="7"/>
  <c r="G8" i="7"/>
  <c r="G4" i="7"/>
  <c r="G95" i="7"/>
  <c r="G91" i="7"/>
  <c r="G87" i="7"/>
  <c r="G83" i="7"/>
  <c r="G79" i="7"/>
  <c r="G75" i="7"/>
  <c r="G71" i="7"/>
  <c r="G67" i="7"/>
  <c r="G63" i="7"/>
  <c r="G59" i="7"/>
  <c r="G55" i="7"/>
  <c r="G51" i="7"/>
  <c r="G47" i="7"/>
  <c r="G43" i="7"/>
  <c r="G39" i="7"/>
  <c r="G35" i="7"/>
  <c r="G31" i="7"/>
  <c r="G27" i="7"/>
  <c r="G23" i="7"/>
  <c r="G19" i="7"/>
  <c r="G15" i="7"/>
  <c r="G11" i="7"/>
  <c r="G7" i="7"/>
  <c r="G3" i="7"/>
  <c r="G93" i="7"/>
  <c r="G77" i="7"/>
  <c r="G65" i="7"/>
  <c r="G49" i="7"/>
  <c r="G37" i="7"/>
  <c r="G33" i="7"/>
  <c r="G29" i="7"/>
  <c r="G21" i="7"/>
  <c r="G17" i="7"/>
  <c r="G13" i="7"/>
  <c r="G9" i="7"/>
  <c r="G5" i="7"/>
  <c r="G78" i="7"/>
  <c r="G70" i="7"/>
  <c r="G62" i="7"/>
  <c r="G50" i="7"/>
  <c r="G42" i="7"/>
  <c r="G34" i="7"/>
  <c r="G26" i="7"/>
  <c r="G18" i="7"/>
  <c r="G6" i="7"/>
  <c r="G85" i="7"/>
  <c r="G57" i="7"/>
  <c r="C7" i="11"/>
  <c r="C100" i="3"/>
  <c r="C6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K14" i="12" l="1"/>
  <c r="K12" i="12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6" i="11"/>
  <c r="C100" i="11"/>
  <c r="H9" i="4" l="1"/>
  <c r="H10" i="4"/>
  <c r="H11" i="4"/>
  <c r="H12" i="4"/>
  <c r="H13" i="4"/>
  <c r="I13" i="4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I107" i="4" s="1"/>
  <c r="H108" i="4"/>
  <c r="I108" i="4" s="1"/>
  <c r="H8" i="4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I59" i="4" s="1"/>
  <c r="C52" i="3"/>
  <c r="I60" i="4" s="1"/>
  <c r="C51" i="3"/>
  <c r="I61" i="4" s="1"/>
  <c r="C50" i="3"/>
  <c r="C49" i="3"/>
  <c r="I63" i="4" s="1"/>
  <c r="C48" i="3"/>
  <c r="I64" i="4" s="1"/>
  <c r="C47" i="3"/>
  <c r="I65" i="4" s="1"/>
  <c r="C46" i="3"/>
  <c r="C45" i="3"/>
  <c r="I67" i="4" s="1"/>
  <c r="C44" i="3"/>
  <c r="I68" i="4" s="1"/>
  <c r="C43" i="3"/>
  <c r="I69" i="4" s="1"/>
  <c r="C42" i="3"/>
  <c r="C41" i="3"/>
  <c r="I71" i="4" s="1"/>
  <c r="C40" i="3"/>
  <c r="I72" i="4" s="1"/>
  <c r="C39" i="3"/>
  <c r="I73" i="4" s="1"/>
  <c r="C38" i="3"/>
  <c r="C37" i="3"/>
  <c r="I75" i="4" s="1"/>
  <c r="C36" i="3"/>
  <c r="I76" i="4" s="1"/>
  <c r="C35" i="3"/>
  <c r="I77" i="4" s="1"/>
  <c r="C34" i="3"/>
  <c r="C33" i="3"/>
  <c r="I79" i="4" s="1"/>
  <c r="C32" i="3"/>
  <c r="I80" i="4" s="1"/>
  <c r="C31" i="3"/>
  <c r="I81" i="4" s="1"/>
  <c r="C30" i="3"/>
  <c r="C29" i="3"/>
  <c r="I83" i="4" s="1"/>
  <c r="C28" i="3"/>
  <c r="I84" i="4" s="1"/>
  <c r="C27" i="3"/>
  <c r="I85" i="4" s="1"/>
  <c r="C26" i="3"/>
  <c r="C25" i="3"/>
  <c r="I87" i="4" s="1"/>
  <c r="C24" i="3"/>
  <c r="I88" i="4" s="1"/>
  <c r="C23" i="3"/>
  <c r="I89" i="4" s="1"/>
  <c r="C22" i="3"/>
  <c r="C21" i="3"/>
  <c r="I91" i="4" s="1"/>
  <c r="C20" i="3"/>
  <c r="I92" i="4" s="1"/>
  <c r="C19" i="3"/>
  <c r="I93" i="4" s="1"/>
  <c r="C18" i="3"/>
  <c r="C17" i="3"/>
  <c r="I95" i="4" s="1"/>
  <c r="C16" i="3"/>
  <c r="I96" i="4" s="1"/>
  <c r="C15" i="3"/>
  <c r="I97" i="4" s="1"/>
  <c r="C14" i="3"/>
  <c r="C13" i="3"/>
  <c r="I99" i="4" s="1"/>
  <c r="C12" i="3"/>
  <c r="I100" i="4" s="1"/>
  <c r="C11" i="3"/>
  <c r="I101" i="4" s="1"/>
  <c r="C10" i="3"/>
  <c r="C9" i="3"/>
  <c r="I103" i="4" s="1"/>
  <c r="C8" i="3"/>
  <c r="I104" i="4" s="1"/>
  <c r="I106" i="4"/>
  <c r="C99" i="3"/>
  <c r="I102" i="4" l="1"/>
  <c r="I98" i="4"/>
  <c r="I94" i="4"/>
  <c r="I90" i="4"/>
  <c r="I86" i="4"/>
  <c r="I82" i="4"/>
  <c r="I78" i="4"/>
  <c r="I74" i="4"/>
  <c r="I70" i="4"/>
  <c r="I66" i="4"/>
  <c r="I62" i="4"/>
  <c r="I58" i="4"/>
  <c r="I51" i="4"/>
  <c r="I39" i="4"/>
  <c r="I31" i="4"/>
  <c r="I15" i="4"/>
  <c r="I105" i="4"/>
  <c r="I56" i="4"/>
  <c r="I52" i="4"/>
  <c r="I48" i="4"/>
  <c r="I44" i="4"/>
  <c r="I40" i="4"/>
  <c r="I36" i="4"/>
  <c r="I32" i="4"/>
  <c r="I28" i="4"/>
  <c r="I24" i="4"/>
  <c r="I20" i="4"/>
  <c r="I16" i="4"/>
  <c r="I47" i="4"/>
  <c r="I35" i="4"/>
  <c r="I27" i="4"/>
  <c r="I19" i="4"/>
  <c r="I54" i="4"/>
  <c r="I50" i="4"/>
  <c r="I46" i="4"/>
  <c r="I42" i="4"/>
  <c r="I38" i="4"/>
  <c r="I34" i="4"/>
  <c r="I30" i="4"/>
  <c r="I26" i="4"/>
  <c r="I22" i="4"/>
  <c r="I18" i="4"/>
  <c r="I14" i="4"/>
  <c r="I55" i="4"/>
  <c r="I43" i="4"/>
  <c r="I23" i="4"/>
  <c r="I57" i="4"/>
  <c r="I53" i="4"/>
  <c r="I49" i="4"/>
  <c r="I45" i="4"/>
  <c r="I41" i="4"/>
  <c r="I37" i="4"/>
  <c r="I33" i="4"/>
  <c r="I29" i="4"/>
  <c r="I25" i="4"/>
  <c r="I21" i="4"/>
  <c r="I17" i="4"/>
</calcChain>
</file>

<file path=xl/connections.xml><?xml version="1.0" encoding="utf-8"?>
<connections xmlns="http://schemas.openxmlformats.org/spreadsheetml/2006/main">
  <connection id="1" name="data" type="6" refreshedVersion="5" background="1" saveData="1">
    <textPr codePage="850" sourceFile="C:\Users\n.rion\Downloads\data.csv" thousands=" " tab="0" comma="1">
      <textFields count="2">
        <textField/>
        <textField/>
      </textFields>
    </textPr>
  </connection>
  <connection id="2" name="data(1)" type="6" refreshedVersion="5" background="1" saveData="1">
    <textPr codePage="850" sourceFile="C:\Users\n.rion\Downloads\data(1).csv" thousands=" " tab="0" comma="1">
      <textFields count="5">
        <textField/>
        <textField/>
        <textField/>
        <textField/>
        <textField/>
      </textFields>
    </textPr>
  </connection>
  <connection id="3" name="Deflator Ss adj" type="6" refreshedVersion="5" background="1" saveData="1">
    <textPr codePage="850" sourceFile="E:\Dropbox\Ch2\code\Euro\input\Deflator Ss adj.csv" decimal="," thousands=" " tab="0" comma="1">
      <textFields count="2">
        <textField/>
        <textField/>
      </textFields>
    </textPr>
  </connection>
  <connection id="4" name="Employment Ss adj" type="6" refreshedVersion="5" background="1" saveData="1">
    <textPr codePage="850" sourceFile="E:\Dropbox\Ch2\code\Euro\input\Employment Ss adj.csv" decimal="," thousands=" " tab="0" comma="1">
      <textFields count="2">
        <textField/>
        <textField/>
      </textFields>
    </textPr>
  </connection>
  <connection id="5" name="EONIA" type="6" refreshedVersion="5" background="1" saveData="1">
    <textPr codePage="850" sourceFile="E:\Dropbox\Ch2\code\Euro\input\EONIA.csv" decimal="," thousands=" " tab="0" comma="1">
      <textFields count="3">
        <textField/>
        <textField/>
        <textField/>
      </textFields>
    </textPr>
  </connection>
  <connection id="6" name="GDP constant prices Ss adj" type="6" refreshedVersion="5" background="1" saveData="1">
    <textPr codePage="850" sourceFile="E:\Dropbox\Ch2\code\Euro\input\GDP constant prices Ss adj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<sst xmlns="http://schemas.openxmlformats.org/spreadsheetml/2006/main" count="1520" uniqueCount="546">
  <si>
    <t>Quarterly Frequency</t>
  </si>
  <si>
    <t>Collection:</t>
  </si>
  <si>
    <t>Average of observations through period (A)</t>
  </si>
  <si>
    <t>Period\Unit:</t>
  </si>
  <si>
    <t>2018Dec</t>
  </si>
  <si>
    <t>2018Nov</t>
  </si>
  <si>
    <t>2018Oct</t>
  </si>
  <si>
    <t>2018Sep</t>
  </si>
  <si>
    <t>2018Aug</t>
  </si>
  <si>
    <t>2018Jul</t>
  </si>
  <si>
    <t>2018Jun</t>
  </si>
  <si>
    <t>2018May</t>
  </si>
  <si>
    <t>2018Apr</t>
  </si>
  <si>
    <t>2018Mar</t>
  </si>
  <si>
    <t>2018Feb</t>
  </si>
  <si>
    <t>2018Jan</t>
  </si>
  <si>
    <t>2017Dec</t>
  </si>
  <si>
    <t>2017Nov</t>
  </si>
  <si>
    <t>2017Oct</t>
  </si>
  <si>
    <t>2017Sep</t>
  </si>
  <si>
    <t>2017Aug</t>
  </si>
  <si>
    <t>2017Jul</t>
  </si>
  <si>
    <t>2017Jun</t>
  </si>
  <si>
    <t>2017May</t>
  </si>
  <si>
    <t>2017Apr</t>
  </si>
  <si>
    <t>2017Mar</t>
  </si>
  <si>
    <t>2017Feb</t>
  </si>
  <si>
    <t>2017Jan</t>
  </si>
  <si>
    <t>2016Dec</t>
  </si>
  <si>
    <t>2016Nov</t>
  </si>
  <si>
    <t>2016Oct</t>
  </si>
  <si>
    <t>2016Sep</t>
  </si>
  <si>
    <t>2016Aug</t>
  </si>
  <si>
    <t>2016Jul</t>
  </si>
  <si>
    <t>2016Jun</t>
  </si>
  <si>
    <t>2016May</t>
  </si>
  <si>
    <t>2016Apr</t>
  </si>
  <si>
    <t>2016Mar</t>
  </si>
  <si>
    <t>2016Feb</t>
  </si>
  <si>
    <t>2016Jan</t>
  </si>
  <si>
    <t>2015Dec</t>
  </si>
  <si>
    <t>2015Nov</t>
  </si>
  <si>
    <t>2015Oct</t>
  </si>
  <si>
    <t>2015Sep</t>
  </si>
  <si>
    <t>2015Aug</t>
  </si>
  <si>
    <t>2015Jul</t>
  </si>
  <si>
    <t>2015Jun</t>
  </si>
  <si>
    <t>2015May</t>
  </si>
  <si>
    <t>2015Apr</t>
  </si>
  <si>
    <t>2015Mar</t>
  </si>
  <si>
    <t>2015Feb</t>
  </si>
  <si>
    <t>2015Jan</t>
  </si>
  <si>
    <t>2014Dec</t>
  </si>
  <si>
    <t>2014Nov</t>
  </si>
  <si>
    <t>2014Oct</t>
  </si>
  <si>
    <t>2014Sep</t>
  </si>
  <si>
    <t>2014Aug</t>
  </si>
  <si>
    <t>2014Jul</t>
  </si>
  <si>
    <t>2014Jun</t>
  </si>
  <si>
    <t>2014May</t>
  </si>
  <si>
    <t>2014Apr</t>
  </si>
  <si>
    <t>2014Mar</t>
  </si>
  <si>
    <t>2014Feb</t>
  </si>
  <si>
    <t>2014Jan</t>
  </si>
  <si>
    <t>2013Dec</t>
  </si>
  <si>
    <t>2013Nov</t>
  </si>
  <si>
    <t>2013Oct</t>
  </si>
  <si>
    <t>2013Sep</t>
  </si>
  <si>
    <t>2013Aug</t>
  </si>
  <si>
    <t>2013Jul</t>
  </si>
  <si>
    <t>2013Jun</t>
  </si>
  <si>
    <t>2013May</t>
  </si>
  <si>
    <t>2013Apr</t>
  </si>
  <si>
    <t>2013Mar</t>
  </si>
  <si>
    <t>2013Feb</t>
  </si>
  <si>
    <t>2013Jan</t>
  </si>
  <si>
    <t>2012Dec</t>
  </si>
  <si>
    <t>2012Nov</t>
  </si>
  <si>
    <t>2012Oct</t>
  </si>
  <si>
    <t>2012Sep</t>
  </si>
  <si>
    <t>2012Aug</t>
  </si>
  <si>
    <t>2012Jul</t>
  </si>
  <si>
    <t>2012Jun</t>
  </si>
  <si>
    <t>2012May</t>
  </si>
  <si>
    <t>2012Apr</t>
  </si>
  <si>
    <t>2012Mar</t>
  </si>
  <si>
    <t>2012Feb</t>
  </si>
  <si>
    <t>2012Jan</t>
  </si>
  <si>
    <t>2011Dec</t>
  </si>
  <si>
    <t>2011Nov</t>
  </si>
  <si>
    <t>2011Oct</t>
  </si>
  <si>
    <t>2011Sep</t>
  </si>
  <si>
    <t>2011Aug</t>
  </si>
  <si>
    <t>2011Jul</t>
  </si>
  <si>
    <t>2011Jun</t>
  </si>
  <si>
    <t>2011May</t>
  </si>
  <si>
    <t>2011Apr</t>
  </si>
  <si>
    <t>2011Mar</t>
  </si>
  <si>
    <t>2011Feb</t>
  </si>
  <si>
    <t>2011Jan</t>
  </si>
  <si>
    <t>2010Dec</t>
  </si>
  <si>
    <t>2010Nov</t>
  </si>
  <si>
    <t>2010Oct</t>
  </si>
  <si>
    <t>2010Sep</t>
  </si>
  <si>
    <t>2010Aug</t>
  </si>
  <si>
    <t>2010Jul</t>
  </si>
  <si>
    <t>2010Jun</t>
  </si>
  <si>
    <t>2010May</t>
  </si>
  <si>
    <t>2010Apr</t>
  </si>
  <si>
    <t>2010Mar</t>
  </si>
  <si>
    <t>2010Feb</t>
  </si>
  <si>
    <t>2010Jan</t>
  </si>
  <si>
    <t>2009Dec</t>
  </si>
  <si>
    <t>2009Nov</t>
  </si>
  <si>
    <t>2009Oct</t>
  </si>
  <si>
    <t>2009Sep</t>
  </si>
  <si>
    <t>2009Aug</t>
  </si>
  <si>
    <t>2009Jul</t>
  </si>
  <si>
    <t>2009Jun</t>
  </si>
  <si>
    <t>2009May</t>
  </si>
  <si>
    <t>2009Apr</t>
  </si>
  <si>
    <t>2009Mar</t>
  </si>
  <si>
    <t>2009Feb</t>
  </si>
  <si>
    <t>2009Jan</t>
  </si>
  <si>
    <t>2008Dec</t>
  </si>
  <si>
    <t>2008Nov</t>
  </si>
  <si>
    <t>2008Oct</t>
  </si>
  <si>
    <t>2008Sep</t>
  </si>
  <si>
    <t>2008Aug</t>
  </si>
  <si>
    <t>2008Jul</t>
  </si>
  <si>
    <t>2008Jun</t>
  </si>
  <si>
    <t>2008May</t>
  </si>
  <si>
    <t>2008Apr</t>
  </si>
  <si>
    <t>2008Mar</t>
  </si>
  <si>
    <t>2008Feb</t>
  </si>
  <si>
    <t>2008Jan</t>
  </si>
  <si>
    <t>2007Dec</t>
  </si>
  <si>
    <t>2007Nov</t>
  </si>
  <si>
    <t>2007Oct</t>
  </si>
  <si>
    <t>2007Sep</t>
  </si>
  <si>
    <t>2007Aug</t>
  </si>
  <si>
    <t>2007Jul</t>
  </si>
  <si>
    <t>2007Jun</t>
  </si>
  <si>
    <t>2007May</t>
  </si>
  <si>
    <t>2007Apr</t>
  </si>
  <si>
    <t>2007Mar</t>
  </si>
  <si>
    <t>2007Feb</t>
  </si>
  <si>
    <t>2007Jan</t>
  </si>
  <si>
    <t>2006Dec</t>
  </si>
  <si>
    <t>2006Nov</t>
  </si>
  <si>
    <t>2006Oct</t>
  </si>
  <si>
    <t>2006Sep</t>
  </si>
  <si>
    <t>2006Aug</t>
  </si>
  <si>
    <t>2006Jul</t>
  </si>
  <si>
    <t>2006Jun</t>
  </si>
  <si>
    <t>2006May</t>
  </si>
  <si>
    <t>2006Apr</t>
  </si>
  <si>
    <t>2006Mar</t>
  </si>
  <si>
    <t>2006Feb</t>
  </si>
  <si>
    <t>2006Jan</t>
  </si>
  <si>
    <t>2005Dec</t>
  </si>
  <si>
    <t>2005Nov</t>
  </si>
  <si>
    <t>2005Oct</t>
  </si>
  <si>
    <t>2005Sep</t>
  </si>
  <si>
    <t>2005Aug</t>
  </si>
  <si>
    <t>2005Jul</t>
  </si>
  <si>
    <t>2005Jun</t>
  </si>
  <si>
    <t>2005May</t>
  </si>
  <si>
    <t>2005Apr</t>
  </si>
  <si>
    <t>2005Mar</t>
  </si>
  <si>
    <t>2005Feb</t>
  </si>
  <si>
    <t>2005Jan</t>
  </si>
  <si>
    <t>2004Dec</t>
  </si>
  <si>
    <t>2004Nov</t>
  </si>
  <si>
    <t>2004Oct</t>
  </si>
  <si>
    <t>2004Sep</t>
  </si>
  <si>
    <t>2004Aug</t>
  </si>
  <si>
    <t>2004Jul</t>
  </si>
  <si>
    <t>2004Jun</t>
  </si>
  <si>
    <t>2004May</t>
  </si>
  <si>
    <t>2004Apr</t>
  </si>
  <si>
    <t>2004Mar</t>
  </si>
  <si>
    <t>2004Feb</t>
  </si>
  <si>
    <t>2004Jan</t>
  </si>
  <si>
    <t>2003Dec</t>
  </si>
  <si>
    <t>2003Nov</t>
  </si>
  <si>
    <t>2003Oct</t>
  </si>
  <si>
    <t>2003Sep</t>
  </si>
  <si>
    <t>2003Aug</t>
  </si>
  <si>
    <t>2003Jul</t>
  </si>
  <si>
    <t>2003Jun</t>
  </si>
  <si>
    <t>2003May</t>
  </si>
  <si>
    <t>2003Apr</t>
  </si>
  <si>
    <t>2003Mar</t>
  </si>
  <si>
    <t>2003Feb</t>
  </si>
  <si>
    <t>2003Jan</t>
  </si>
  <si>
    <t>2002Dec</t>
  </si>
  <si>
    <t>2002Nov</t>
  </si>
  <si>
    <t>2002Oct</t>
  </si>
  <si>
    <t>2002Sep</t>
  </si>
  <si>
    <t>2002Aug</t>
  </si>
  <si>
    <t>2002Jul</t>
  </si>
  <si>
    <t>2002Jun</t>
  </si>
  <si>
    <t>2002May</t>
  </si>
  <si>
    <t>2002Apr</t>
  </si>
  <si>
    <t>2002Mar</t>
  </si>
  <si>
    <t>2002Feb</t>
  </si>
  <si>
    <t>2002Jan</t>
  </si>
  <si>
    <t>2001Dec</t>
  </si>
  <si>
    <t>2001Nov</t>
  </si>
  <si>
    <t>2001Oct</t>
  </si>
  <si>
    <t>2001Sep</t>
  </si>
  <si>
    <t>2001Aug</t>
  </si>
  <si>
    <t>2001Jul</t>
  </si>
  <si>
    <t>2001Jun</t>
  </si>
  <si>
    <t>2001May</t>
  </si>
  <si>
    <t>2001Apr</t>
  </si>
  <si>
    <t>2001Mar</t>
  </si>
  <si>
    <t>2001Feb</t>
  </si>
  <si>
    <t>2001Jan</t>
  </si>
  <si>
    <t>2000Dec</t>
  </si>
  <si>
    <t>2000Nov</t>
  </si>
  <si>
    <t>2000Oct</t>
  </si>
  <si>
    <t>2000Sep</t>
  </si>
  <si>
    <t>2000Aug</t>
  </si>
  <si>
    <t>2000Jul</t>
  </si>
  <si>
    <t>2000Jun</t>
  </si>
  <si>
    <t>2000May</t>
  </si>
  <si>
    <t>2000Apr</t>
  </si>
  <si>
    <t>2000Mar</t>
  </si>
  <si>
    <t>2000Feb</t>
  </si>
  <si>
    <t>2000Jan</t>
  </si>
  <si>
    <t>1999Dec</t>
  </si>
  <si>
    <t>1999Nov</t>
  </si>
  <si>
    <t>1999Oct</t>
  </si>
  <si>
    <t>1999Sep</t>
  </si>
  <si>
    <t>1999Aug</t>
  </si>
  <si>
    <t>1999Jul</t>
  </si>
  <si>
    <t>1999Jun</t>
  </si>
  <si>
    <t>1999May</t>
  </si>
  <si>
    <t>1999Apr</t>
  </si>
  <si>
    <t>1999Mar</t>
  </si>
  <si>
    <t>1999Feb</t>
  </si>
  <si>
    <t>1999Jan</t>
  </si>
  <si>
    <t>1998Dec</t>
  </si>
  <si>
    <t>1998Nov</t>
  </si>
  <si>
    <t>1998Oct</t>
  </si>
  <si>
    <t>1998Sep</t>
  </si>
  <si>
    <t>1998Aug</t>
  </si>
  <si>
    <t>1998Jul</t>
  </si>
  <si>
    <t>1998Jun</t>
  </si>
  <si>
    <t>1998May</t>
  </si>
  <si>
    <t>1998Apr</t>
  </si>
  <si>
    <t>Summed through period (S)</t>
  </si>
  <si>
    <t>[Millions]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</si>
  <si>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</si>
  <si>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</si>
  <si>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</si>
  <si>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</si>
  <si>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</si>
  <si>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</si>
  <si>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</si>
  <si>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</si>
  <si>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</si>
  <si>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</si>
  <si>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</si>
  <si>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</si>
  <si>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</si>
  <si>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</si>
  <si>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</si>
  <si>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</si>
  <si>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</si>
  <si>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</si>
  <si>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</si>
  <si>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</si>
  <si>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</si>
  <si>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</si>
  <si>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</si>
  <si>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</si>
  <si>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</si>
  <si>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</si>
  <si>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</si>
  <si>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</si>
  <si>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</si>
  <si>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</si>
  <si>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</si>
  <si>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</si>
  <si>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</si>
  <si>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</si>
  <si>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</si>
  <si>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</si>
  <si>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</si>
  <si>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</si>
  <si>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</si>
  <si>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</si>
  <si>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</si>
  <si>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</si>
  <si>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</si>
  <si>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</si>
  <si>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</si>
  <si>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</si>
  <si>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</si>
  <si>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</si>
  <si>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</si>
  <si>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</si>
  <si>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</si>
  <si>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</si>
  <si>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</si>
  <si>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</si>
  <si>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</si>
  <si>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</si>
  <si>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</si>
  <si>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</si>
  <si>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</si>
  <si>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</si>
  <si>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</si>
  <si>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</si>
  <si>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</si>
  <si>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</si>
  <si>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</si>
  <si>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</si>
  <si>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2002Q1</t>
  </si>
  <si>
    <t>2001Q4</t>
  </si>
  <si>
    <t>2001Q3</t>
  </si>
  <si>
    <t>2001Q2</t>
  </si>
  <si>
    <t>2001Q1</t>
  </si>
  <si>
    <t>2000Q4</t>
  </si>
  <si>
    <t>2000Q3</t>
  </si>
  <si>
    <t>2000Q2</t>
  </si>
  <si>
    <t>2000Q1</t>
  </si>
  <si>
    <t>1999Q4</t>
  </si>
  <si>
    <t>1999Q3</t>
  </si>
  <si>
    <t>1999Q2</t>
  </si>
  <si>
    <t>1999Q1</t>
  </si>
  <si>
    <t>1998Q4</t>
  </si>
  <si>
    <t>1998Q3</t>
  </si>
  <si>
    <t>1998Q2</t>
  </si>
  <si>
    <t>1998Q1</t>
  </si>
  <si>
    <t>1997Q4</t>
  </si>
  <si>
    <t>1997Q3</t>
  </si>
  <si>
    <t>1997Q2</t>
  </si>
  <si>
    <t>1997Q1</t>
  </si>
  <si>
    <t>1996Q4</t>
  </si>
  <si>
    <t>1996Q3</t>
  </si>
  <si>
    <t>1996Q2</t>
  </si>
  <si>
    <t>1996Q1</t>
  </si>
  <si>
    <t>1995Q4</t>
  </si>
  <si>
    <t>1995Q3</t>
  </si>
  <si>
    <t>1995Q2</t>
  </si>
  <si>
    <t>1995Q1</t>
  </si>
  <si>
    <t>Euro area (changing composition) - Money Market - Eonia rate - Historical close, average of observations through period - Euro, provided by ECB</t>
  </si>
  <si>
    <t>[Percent per annum ]</t>
  </si>
  <si>
    <t>2019Jan</t>
  </si>
  <si>
    <t>1998Mar</t>
  </si>
  <si>
    <t>1998Feb</t>
  </si>
  <si>
    <t>1998Jan</t>
  </si>
  <si>
    <t>1997Dec</t>
  </si>
  <si>
    <t>1997Nov</t>
  </si>
  <si>
    <t>1997Oct</t>
  </si>
  <si>
    <t>1997Sep</t>
  </si>
  <si>
    <t>1997Aug</t>
  </si>
  <si>
    <t>1997Jul</t>
  </si>
  <si>
    <t>1997Jun</t>
  </si>
  <si>
    <t>1997May</t>
  </si>
  <si>
    <t>1997Apr</t>
  </si>
  <si>
    <t>1997Mar</t>
  </si>
  <si>
    <t>1997Feb</t>
  </si>
  <si>
    <t>1997Jan</t>
  </si>
  <si>
    <t>1996Dec</t>
  </si>
  <si>
    <t>1996Nov</t>
  </si>
  <si>
    <t>1996Oct</t>
  </si>
  <si>
    <t>1996Sep</t>
  </si>
  <si>
    <t>1996Aug</t>
  </si>
  <si>
    <t>1996Jul</t>
  </si>
  <si>
    <t>1996Jun</t>
  </si>
  <si>
    <t>1996May</t>
  </si>
  <si>
    <t>1996Apr</t>
  </si>
  <si>
    <t>1996Mar</t>
  </si>
  <si>
    <t>1996Feb</t>
  </si>
  <si>
    <t>1996Jan</t>
  </si>
  <si>
    <t>1995Dec</t>
  </si>
  <si>
    <t>1995Nov</t>
  </si>
  <si>
    <t>1995Oct</t>
  </si>
  <si>
    <t>1995Sep</t>
  </si>
  <si>
    <t>1995Aug</t>
  </si>
  <si>
    <t>1995Jul</t>
  </si>
  <si>
    <t>1995Jun</t>
  </si>
  <si>
    <t>1995May</t>
  </si>
  <si>
    <t>1995Apr</t>
  </si>
  <si>
    <t>1995Mar</t>
  </si>
  <si>
    <t>1995Feb</t>
  </si>
  <si>
    <t>1995Jan</t>
  </si>
  <si>
    <t>1994Dec</t>
  </si>
  <si>
    <t>1994Nov</t>
  </si>
  <si>
    <t>1994Oct</t>
  </si>
  <si>
    <t>1994Sep</t>
  </si>
  <si>
    <t>1994Aug</t>
  </si>
  <si>
    <t>1994Jul</t>
  </si>
  <si>
    <t>1994Jun</t>
  </si>
  <si>
    <t>1994May</t>
  </si>
  <si>
    <t>1994Apr</t>
  </si>
  <si>
    <t>1994Mar</t>
  </si>
  <si>
    <t>1994Feb</t>
  </si>
  <si>
    <t>1994Jan</t>
  </si>
  <si>
    <t>Q1-1994</t>
  </si>
  <si>
    <t>Q2-1994</t>
  </si>
  <si>
    <t>Q1-1995</t>
  </si>
  <si>
    <t>Q2-1995</t>
  </si>
  <si>
    <t>Q1-1996</t>
  </si>
  <si>
    <t>Q2-1996</t>
  </si>
  <si>
    <t>Q1-1997</t>
  </si>
  <si>
    <t>Q2-1997</t>
  </si>
  <si>
    <t>Q1-1998</t>
  </si>
  <si>
    <t>Q2-1998</t>
  </si>
  <si>
    <t>Q1-1999</t>
  </si>
  <si>
    <t>Q2-1999</t>
  </si>
  <si>
    <t>Q1-2000</t>
  </si>
  <si>
    <t>Q2-2000</t>
  </si>
  <si>
    <t>Q1-2001</t>
  </si>
  <si>
    <t>Q2-2001</t>
  </si>
  <si>
    <t>Q1-2002</t>
  </si>
  <si>
    <t>Q2-2002</t>
  </si>
  <si>
    <t>Q1-2003</t>
  </si>
  <si>
    <t>Q2-2003</t>
  </si>
  <si>
    <t>Q1-2004</t>
  </si>
  <si>
    <t>Q2-2004</t>
  </si>
  <si>
    <t>Q1-2005</t>
  </si>
  <si>
    <t>Q2-2005</t>
  </si>
  <si>
    <t>Q1-2006</t>
  </si>
  <si>
    <t>Q2-2006</t>
  </si>
  <si>
    <t>Q1-2007</t>
  </si>
  <si>
    <t>Q2-2007</t>
  </si>
  <si>
    <t>Q1-2008</t>
  </si>
  <si>
    <t>Q2-2008</t>
  </si>
  <si>
    <t>Q1-2009</t>
  </si>
  <si>
    <t>Q2-2009</t>
  </si>
  <si>
    <t>Q1-2010</t>
  </si>
  <si>
    <t>Q2-2010</t>
  </si>
  <si>
    <t>Q1-2011</t>
  </si>
  <si>
    <t>Q2-2011</t>
  </si>
  <si>
    <t>Q1-2012</t>
  </si>
  <si>
    <t>Q2-2012</t>
  </si>
  <si>
    <t>Q1-2013</t>
  </si>
  <si>
    <t>Q2-2013</t>
  </si>
  <si>
    <t>Q1-2014</t>
  </si>
  <si>
    <t>Q2-2014</t>
  </si>
  <si>
    <t>Q1-2015</t>
  </si>
  <si>
    <t>Q2-2015</t>
  </si>
  <si>
    <t>Q1-2016</t>
  </si>
  <si>
    <t>Q2-2016</t>
  </si>
  <si>
    <t>Q1-2017</t>
  </si>
  <si>
    <t>Q2-2017</t>
  </si>
  <si>
    <t>Q1-2018</t>
  </si>
  <si>
    <t>Q2-2018</t>
  </si>
  <si>
    <t>Q1-2019</t>
  </si>
  <si>
    <t>Q3-1994</t>
  </si>
  <si>
    <t>Q4-1994</t>
  </si>
  <si>
    <t>Q3-1995</t>
  </si>
  <si>
    <t>Q4-1995</t>
  </si>
  <si>
    <t>Q3-1996</t>
  </si>
  <si>
    <t>Q4-1996</t>
  </si>
  <si>
    <t>Q3-1997</t>
  </si>
  <si>
    <t>Q4-1997</t>
  </si>
  <si>
    <t>Q3-1998</t>
  </si>
  <si>
    <t>Q4-1998</t>
  </si>
  <si>
    <t>Q3-1999</t>
  </si>
  <si>
    <t>Q4-1999</t>
  </si>
  <si>
    <t>Q3-2000</t>
  </si>
  <si>
    <t>Q4-2000</t>
  </si>
  <si>
    <t>Q3-2001</t>
  </si>
  <si>
    <t>Q4-2001</t>
  </si>
  <si>
    <t>Q3-2002</t>
  </si>
  <si>
    <t>Q4-2002</t>
  </si>
  <si>
    <t>Q3-2003</t>
  </si>
  <si>
    <t>Q4-2003</t>
  </si>
  <si>
    <t>Q3-2004</t>
  </si>
  <si>
    <t>Q4-2004</t>
  </si>
  <si>
    <t>Q3-2005</t>
  </si>
  <si>
    <t>Q4-2005</t>
  </si>
  <si>
    <t>Q3-2006</t>
  </si>
  <si>
    <t>Q4-2006</t>
  </si>
  <si>
    <t>Q3-2007</t>
  </si>
  <si>
    <t>Q4-2007</t>
  </si>
  <si>
    <t>Q3-2008</t>
  </si>
  <si>
    <t>Q4-2008</t>
  </si>
  <si>
    <t>Q3-2009</t>
  </si>
  <si>
    <t>Q4-2009</t>
  </si>
  <si>
    <t>Q3-2010</t>
  </si>
  <si>
    <t>Q4-2010</t>
  </si>
  <si>
    <t>Q3-2011</t>
  </si>
  <si>
    <t>Q4-2011</t>
  </si>
  <si>
    <t>Q3-2012</t>
  </si>
  <si>
    <t>Q4-2012</t>
  </si>
  <si>
    <t>Q3-2013</t>
  </si>
  <si>
    <t>Q4-2013</t>
  </si>
  <si>
    <t>Q3-2014</t>
  </si>
  <si>
    <t>Q4-2014</t>
  </si>
  <si>
    <t>Q3-2015</t>
  </si>
  <si>
    <t>Q4-2015</t>
  </si>
  <si>
    <t>Q3-2016</t>
  </si>
  <si>
    <t>Q4-2016</t>
  </si>
  <si>
    <t>Q3-2017</t>
  </si>
  <si>
    <t>Q4-2017</t>
  </si>
  <si>
    <t>Q3-2018</t>
  </si>
  <si>
    <t>Q4-2018</t>
  </si>
  <si>
    <t>Data Source in SDW: https://sdw,ecb,europa,eu/quickview,do?SERIES_KEY=143,FM,M,U2,EUR,4F,MM,EONIA,HSTA&amp;start=&amp;end=&amp;submitOptions,x=0&amp;submitOptions,y=0&amp;trans=QF</t>
  </si>
  <si>
    <t>FM,M,U2,EUR,4F,MM,EONIA,HSTA</t>
  </si>
  <si>
    <t>Q</t>
  </si>
  <si>
    <t>Y</t>
  </si>
  <si>
    <t>pi</t>
  </si>
  <si>
    <t>R</t>
  </si>
  <si>
    <t>u</t>
  </si>
  <si>
    <t>[Thousands]</t>
  </si>
  <si>
    <t>Gross domestic product at market prices - Euro area 19 (fixed composition) - Domestic (home or reference area), Total economy, Euro, Chain linked volume (rebased), Non transformed data, Calendar and seasonally adjusted data</t>
  </si>
  <si>
    <t>2018Q4</t>
  </si>
  <si>
    <t>Data Source in SDW: https://sdw,ecb,europa,eu/browseTable,do?node=qview&amp;SERIES_KEY=320,MNA,Q,Y,I8,W2,S1,S1,B,B1GQ,_Z,_Z,_Z,EUR,LR,N</t>
  </si>
  <si>
    <t>MNA,Q,Y,I8,W2,S1,S1,B,B1GQ,_Z,_Z,_Z,EUR,LR,N</t>
  </si>
  <si>
    <t>Total employment - Euro area 19 (fixed composition) - Domestic (home or reference area), Total economy, Total - All activities, Persons, Not applicable, Non transformed data, Calendar and seasonally adjusted data</t>
  </si>
  <si>
    <t>Data Source in SDW: https://sdw,ecb,europa,eu/browseExplanation,do?node=qview&amp;SERIES_KEY=390,ENA,Q,Y,I8,W2,S1,S1,_Z,EMP,_Z,_T,_Z,PS,_Z,N</t>
  </si>
  <si>
    <t>ENA,Q,Y,I8,W2,S1,S1,_Z,EMP,_Z,_T,_Z,PS,_Z,N</t>
  </si>
  <si>
    <t>Gross domestic product at market prices - Euro area 19 (fixed composition) - Domestic (home or reference area), Total economy, Index, Deflator (index), Non transformed data, Calendar and seasonally adjusted data</t>
  </si>
  <si>
    <t>Data Source in SDW: https://sdw,ecb,europa,eu/browseExplanation,do?node=qview&amp;SERIES_KEY=320,MNA,Q,Y,I8,W2,S1,S1,B,B1GQ,_Z,_Z,_Z,IX,D,N</t>
  </si>
  <si>
    <t>MNA,Q,Y,I8,W2,S1,S1,B,B1GQ,_Z,_Z,_Z,IX,D,N</t>
  </si>
  <si>
    <t>n</t>
  </si>
  <si>
    <t>X</t>
  </si>
  <si>
    <t>X'X</t>
  </si>
  <si>
    <t>(X'X)-1</t>
  </si>
  <si>
    <t>X'y</t>
  </si>
  <si>
    <t>a</t>
  </si>
  <si>
    <t>mufsmu</t>
  </si>
  <si>
    <t>C</t>
  </si>
  <si>
    <t>I</t>
  </si>
  <si>
    <t>Data Source in SDW: https://sdw.ecb.europa.eu/quickview.do?SERIES_KEY=320.MNA.Q.Y.I8.W0.S1M.S1.D.P31._Z._Z._T.EUR.LR.N</t>
  </si>
  <si>
    <t>MNA.Q.Y.I8.W0.S1M.S1.D.P31._Z._Z._T.EUR.LR.N</t>
  </si>
  <si>
    <t>Individual consumption expenditure - Euro area 19 (fixed composition) - World (all entities, including reference area, including IO), Households and non profit institutions serving households (NPISH), Euro, Chain linked volume (rebased), Non transformed data, Calendar and seasonally adjusted data</t>
  </si>
  <si>
    <t>Data Source in SDW: https://sdw.ecb.europa.eu/browseSelection.do?type=series&amp;q=gross+fixed+capital+formation+-+chain+linked+volumes&amp;node=SEARCHRESULTS&amp;ec=&amp;oc=&amp;rc=&amp;cv=&amp;pb=&amp;dc=&amp;df=</t>
  </si>
  <si>
    <t>MNA.Q.Y.I8.W0.S1.S1.D.P51G.N117G._T._Z.EUR.LR.N</t>
  </si>
  <si>
    <t>MNA.Q.Y.I8.W0.S1.S1.D.P51G.N11G._T._Z.EUR.LR.N</t>
  </si>
  <si>
    <t>MNA.Q.Y.I8.W0.S1.S1.D.P51G.N11KG._T._Z.EUR.LR.N</t>
  </si>
  <si>
    <t>MNA.Q.Y.I8.W0.S1.S1.D.P51G.N11MG._T._Z.EUR.LR.N</t>
  </si>
  <si>
    <t>Gross fixed capital formation - Euro area 19 (fixed composition) - World (all entities, including reference area, including IO), Total economy, Intellectual property products (gross), Euro, Chain linked volume (rebased), Non transformed data, Calendar and seasonally adjusted data</t>
  </si>
  <si>
    <t>Gross fixed capital formation - Euro area 19 (fixed composition) - World (all entities, including reference area, including IO), Total economy, Fixed assets by type of asset (gross), Euro, Chain linked volume (rebased), Non transformed data, Calendar and seasonally adjusted data</t>
  </si>
  <si>
    <t>Gross fixed capital formation - Euro area 19 (fixed composition) - World (all entities, including reference area, including IO), Total economy, Total construction (gross), Euro, Chain linked volume (rebased), Non transformed data, Calendar and seasonally adjusted data</t>
  </si>
  <si>
    <t>Gross fixed capital formation - Euro area 19 (fixed composition) - World (all entities, including reference area, including IO), Total economy, Machinery and equipment and weapons systems (gross), Euro, Chain linked volume (rebased), Non transformed data, Calendar and seasonally adjusted data</t>
  </si>
  <si>
    <t>TOTAL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</si>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</sst>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LONG_LT!$F$1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LONG_LT!$F$2:$F$95</c:f>
              <c:numCache>
                <c:formatCode>General</c:formatCode>
                <c:ptCount val="94"/>
                <c:pt idx="0">
                  <c:v>-2.2077706856954364</c:v>
                </c:pt>
                <c:pt idx="1">
                  <c:v>-2.2274953722654587</c:v>
                </c:pt>
                <c:pt idx="2">
                  <c:v>-2.2483370778546283</c:v>
                </c:pt>
                <c:pt idx="3">
                  <c:v>-2.3396358230657408</c:v>
                </c:pt>
                <c:pt idx="4">
                  <c:v>-2.1773016189913785</c:v>
                </c:pt>
                <c:pt idx="5">
                  <c:v>-2.0442503156382434</c:v>
                </c:pt>
                <c:pt idx="6">
                  <c:v>-2.0067755693845433</c:v>
                </c:pt>
                <c:pt idx="7">
                  <c:v>-2.0575538520941654</c:v>
                </c:pt>
                <c:pt idx="8">
                  <c:v>-1.6464234539533311</c:v>
                </c:pt>
                <c:pt idx="9">
                  <c:v>-1.4625872814673699</c:v>
                </c:pt>
                <c:pt idx="10">
                  <c:v>-1.1347778991781881</c:v>
                </c:pt>
                <c:pt idx="11">
                  <c:v>-1.0154994303571725</c:v>
                </c:pt>
                <c:pt idx="12">
                  <c:v>-0.97943674632833044</c:v>
                </c:pt>
                <c:pt idx="13">
                  <c:v>-0.88072341433525558</c:v>
                </c:pt>
                <c:pt idx="14">
                  <c:v>-0.90799798544814614</c:v>
                </c:pt>
                <c:pt idx="15">
                  <c:v>-0.68334224661250209</c:v>
                </c:pt>
                <c:pt idx="16">
                  <c:v>-0.5365651973286254</c:v>
                </c:pt>
                <c:pt idx="17">
                  <c:v>-0.20911768280050103</c:v>
                </c:pt>
                <c:pt idx="18">
                  <c:v>0.19739838837158441</c:v>
                </c:pt>
                <c:pt idx="19">
                  <c:v>0.5303577970701765</c:v>
                </c:pt>
                <c:pt idx="20">
                  <c:v>0.7804991369002634</c:v>
                </c:pt>
                <c:pt idx="21">
                  <c:v>0.86007010845934984</c:v>
                </c:pt>
                <c:pt idx="22">
                  <c:v>1.066844849371495</c:v>
                </c:pt>
                <c:pt idx="23">
                  <c:v>1.276000590502274</c:v>
                </c:pt>
                <c:pt idx="24">
                  <c:v>1.2009082751370137</c:v>
                </c:pt>
                <c:pt idx="25">
                  <c:v>1.0877034260040226</c:v>
                </c:pt>
                <c:pt idx="26">
                  <c:v>1.0324167740247852</c:v>
                </c:pt>
                <c:pt idx="27">
                  <c:v>0.94130891418638996</c:v>
                </c:pt>
                <c:pt idx="28">
                  <c:v>1.0114355931873753</c:v>
                </c:pt>
                <c:pt idx="29">
                  <c:v>1.0361513364526305</c:v>
                </c:pt>
                <c:pt idx="30">
                  <c:v>0.95931489027028238</c:v>
                </c:pt>
                <c:pt idx="31">
                  <c:v>0.70438881279561105</c:v>
                </c:pt>
                <c:pt idx="32">
                  <c:v>0.57989099418125978</c:v>
                </c:pt>
                <c:pt idx="33">
                  <c:v>0.65223929346907727</c:v>
                </c:pt>
                <c:pt idx="34">
                  <c:v>0.836769059557402</c:v>
                </c:pt>
                <c:pt idx="35">
                  <c:v>0.94041835569858012</c:v>
                </c:pt>
                <c:pt idx="36">
                  <c:v>1.0257527888620412</c:v>
                </c:pt>
                <c:pt idx="37">
                  <c:v>1.0096960565450654</c:v>
                </c:pt>
                <c:pt idx="38">
                  <c:v>1.0295059293232693</c:v>
                </c:pt>
                <c:pt idx="39">
                  <c:v>0.95235300033634296</c:v>
                </c:pt>
                <c:pt idx="40">
                  <c:v>1.1057717062164496</c:v>
                </c:pt>
                <c:pt idx="41">
                  <c:v>1.2760705818025979</c:v>
                </c:pt>
                <c:pt idx="42">
                  <c:v>1.3930695575934271</c:v>
                </c:pt>
                <c:pt idx="43">
                  <c:v>1.6363124978709171</c:v>
                </c:pt>
                <c:pt idx="44">
                  <c:v>1.9485720811144693</c:v>
                </c:pt>
                <c:pt idx="45">
                  <c:v>2.0846889116505158</c:v>
                </c:pt>
                <c:pt idx="46">
                  <c:v>2.4203034042651188</c:v>
                </c:pt>
                <c:pt idx="47">
                  <c:v>2.5996670762878997</c:v>
                </c:pt>
                <c:pt idx="48">
                  <c:v>2.7330053091575408</c:v>
                </c:pt>
                <c:pt idx="49">
                  <c:v>2.7961752024749842</c:v>
                </c:pt>
                <c:pt idx="50">
                  <c:v>2.8750916367035231</c:v>
                </c:pt>
                <c:pt idx="51">
                  <c:v>2.9662769056890994</c:v>
                </c:pt>
                <c:pt idx="52">
                  <c:v>2.6604222172061114</c:v>
                </c:pt>
                <c:pt idx="53">
                  <c:v>2.2673721063209769</c:v>
                </c:pt>
                <c:pt idx="54">
                  <c:v>1.375466229437869</c:v>
                </c:pt>
                <c:pt idx="55">
                  <c:v>-8.2570920236960887E-2</c:v>
                </c:pt>
                <c:pt idx="56">
                  <c:v>-0.33579663990945363</c:v>
                </c:pt>
                <c:pt idx="57">
                  <c:v>-0.34006510238864962</c:v>
                </c:pt>
                <c:pt idx="58">
                  <c:v>-0.25033103649912469</c:v>
                </c:pt>
                <c:pt idx="59">
                  <c:v>-0.22145598032737546</c:v>
                </c:pt>
                <c:pt idx="60">
                  <c:v>3.307580580637115E-2</c:v>
                </c:pt>
                <c:pt idx="61">
                  <c:v>8.9604783001677291E-2</c:v>
                </c:pt>
                <c:pt idx="62">
                  <c:v>0.20991301417515196</c:v>
                </c:pt>
                <c:pt idx="63">
                  <c:v>0.41361737670182386</c:v>
                </c:pt>
                <c:pt idx="64">
                  <c:v>0.27506941723607703</c:v>
                </c:pt>
                <c:pt idx="65">
                  <c:v>0.13042831989653969</c:v>
                </c:pt>
                <c:pt idx="66">
                  <c:v>-0.14136026545162927</c:v>
                </c:pt>
                <c:pt idx="67">
                  <c:v>-0.35654162448603977</c:v>
                </c:pt>
                <c:pt idx="68">
                  <c:v>-0.65269664207177946</c:v>
                </c:pt>
                <c:pt idx="69">
                  <c:v>-0.85741961242422171</c:v>
                </c:pt>
                <c:pt idx="70">
                  <c:v>-1.186400283236912</c:v>
                </c:pt>
                <c:pt idx="71">
                  <c:v>-1.4866331227152152</c:v>
                </c:pt>
                <c:pt idx="72">
                  <c:v>-1.4127939144111004</c:v>
                </c:pt>
                <c:pt idx="73">
                  <c:v>-1.4069544982449109</c:v>
                </c:pt>
                <c:pt idx="74">
                  <c:v>-1.4508718091415211</c:v>
                </c:pt>
                <c:pt idx="75">
                  <c:v>-1.3950287135887542</c:v>
                </c:pt>
                <c:pt idx="76">
                  <c:v>-1.4578448140378732</c:v>
                </c:pt>
                <c:pt idx="77">
                  <c:v>-1.42649236497817</c:v>
                </c:pt>
                <c:pt idx="78">
                  <c:v>-1.3625822317013991</c:v>
                </c:pt>
                <c:pt idx="79">
                  <c:v>-1.1942290237428885</c:v>
                </c:pt>
                <c:pt idx="80">
                  <c:v>-1.1621792222857614</c:v>
                </c:pt>
                <c:pt idx="81">
                  <c:v>-1.1425444006469796</c:v>
                </c:pt>
                <c:pt idx="82">
                  <c:v>-1.0875484239705351</c:v>
                </c:pt>
                <c:pt idx="83">
                  <c:v>-0.92908744286289036</c:v>
                </c:pt>
                <c:pt idx="84">
                  <c:v>-0.95786639197264556</c:v>
                </c:pt>
                <c:pt idx="85">
                  <c:v>-0.95083621601065182</c:v>
                </c:pt>
                <c:pt idx="86">
                  <c:v>-0.77236133369305726</c:v>
                </c:pt>
                <c:pt idx="87">
                  <c:v>-0.62943378703966779</c:v>
                </c:pt>
                <c:pt idx="88">
                  <c:v>-0.48793773649099315</c:v>
                </c:pt>
                <c:pt idx="89">
                  <c:v>-0.34011092126231723</c:v>
                </c:pt>
                <c:pt idx="90">
                  <c:v>-0.20029883164397866</c:v>
                </c:pt>
                <c:pt idx="91">
                  <c:v>-0.1849538013756078</c:v>
                </c:pt>
                <c:pt idx="92">
                  <c:v>-0.1475184475736615</c:v>
                </c:pt>
                <c:pt idx="93">
                  <c:v>-0.22506130210643427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7BD-4DE1-9494-14094B5D4E0E}"/>
            </c:ext>
          </c:extLst>
        </c:ser>
        <c:ser>
          <c:idx val="1"/>
          <c:order val="1"/>
          <c:tx>
            <c:strRef>
              <c:f>LONG_LT!$G$1</c:f>
              <c:strCache>
                <c:ptCount val="1"/>
                <c:pt idx="0">
                  <c:v>pi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LONG_LT!$G$2:$G$95</c:f>
              <c:numCache>
                <c:formatCode>General</c:formatCode>
                <c:ptCount val="94"/>
                <c:pt idx="0">
                  <c:v>-0.69982952423926481</c:v>
                </c:pt>
                <c:pt idx="1">
                  <c:v>-0.36188049885161644</c:v>
                </c:pt>
                <c:pt idx="2">
                  <c:v>-0.32416841112100431</c:v>
                </c:pt>
                <c:pt idx="3">
                  <c:v>0.16700119752954845</c:v>
                </c:pt>
                <c:pt idx="4">
                  <c:v>-0.44938827314950258</c:v>
                </c:pt>
                <c:pt idx="5">
                  <c:v>0.31638858776101203</c:v>
                </c:pt>
                <c:pt idx="6">
                  <c:v>0.18794846556496209</c:v>
                </c:pt>
                <c:pt idx="7">
                  <c:v>0.60812175226779619</c:v>
                </c:pt>
                <c:pt idx="8">
                  <c:v>-0.13863425268395083</c:v>
                </c:pt>
                <c:pt idx="9">
                  <c:v>-1.5896416786106815E-2</c:v>
                </c:pt>
                <c:pt idx="10">
                  <c:v>-2.8888576635044683E-2</c:v>
                </c:pt>
                <c:pt idx="11">
                  <c:v>-5.088151649975059E-3</c:v>
                </c:pt>
                <c:pt idx="12">
                  <c:v>7.9498974029308223E-2</c:v>
                </c:pt>
                <c:pt idx="13">
                  <c:v>5.3860749651062079E-2</c:v>
                </c:pt>
                <c:pt idx="14">
                  <c:v>0.31914750251952945</c:v>
                </c:pt>
                <c:pt idx="15">
                  <c:v>2.658973913462942E-2</c:v>
                </c:pt>
                <c:pt idx="16">
                  <c:v>0.57763525513366565</c:v>
                </c:pt>
                <c:pt idx="17">
                  <c:v>0.34417773122890488</c:v>
                </c:pt>
                <c:pt idx="18">
                  <c:v>0.31658012151191767</c:v>
                </c:pt>
                <c:pt idx="19">
                  <c:v>0.37172738313892145</c:v>
                </c:pt>
                <c:pt idx="20">
                  <c:v>0.49585405043537684</c:v>
                </c:pt>
                <c:pt idx="21">
                  <c:v>3.7975114511175911E-2</c:v>
                </c:pt>
                <c:pt idx="22">
                  <c:v>0.3833466521807874</c:v>
                </c:pt>
                <c:pt idx="23">
                  <c:v>0.2527151695484115</c:v>
                </c:pt>
                <c:pt idx="24">
                  <c:v>0.26123332352872414</c:v>
                </c:pt>
                <c:pt idx="25">
                  <c:v>0.21286314694535413</c:v>
                </c:pt>
                <c:pt idx="26">
                  <c:v>0.52651703111150638</c:v>
                </c:pt>
                <c:pt idx="27">
                  <c:v>-0.12960683228753786</c:v>
                </c:pt>
                <c:pt idx="28">
                  <c:v>0.20560561380040959</c:v>
                </c:pt>
                <c:pt idx="29">
                  <c:v>0.25883269553155536</c:v>
                </c:pt>
                <c:pt idx="30">
                  <c:v>0.14520759946170364</c:v>
                </c:pt>
                <c:pt idx="31">
                  <c:v>0.25354559733247323</c:v>
                </c:pt>
                <c:pt idx="32">
                  <c:v>0.14104479721460556</c:v>
                </c:pt>
                <c:pt idx="33">
                  <c:v>0.17196585799873071</c:v>
                </c:pt>
                <c:pt idx="34">
                  <c:v>0.10469249168711547</c:v>
                </c:pt>
                <c:pt idx="35">
                  <c:v>0.44945179211719682</c:v>
                </c:pt>
                <c:pt idx="36">
                  <c:v>-1.7841996118806602E-2</c:v>
                </c:pt>
                <c:pt idx="37">
                  <c:v>0.32427136013217711</c:v>
                </c:pt>
                <c:pt idx="38">
                  <c:v>0.19278288947052041</c:v>
                </c:pt>
                <c:pt idx="39">
                  <c:v>0.20109539489575778</c:v>
                </c:pt>
                <c:pt idx="40">
                  <c:v>0.59948974669363242</c:v>
                </c:pt>
                <c:pt idx="41">
                  <c:v>0.14220199000878703</c:v>
                </c:pt>
                <c:pt idx="42">
                  <c:v>0.28609991307046995</c:v>
                </c:pt>
                <c:pt idx="43">
                  <c:v>0.43808837746057677</c:v>
                </c:pt>
                <c:pt idx="44">
                  <c:v>-2.1994906455850172E-2</c:v>
                </c:pt>
                <c:pt idx="45">
                  <c:v>-7.879013959965131E-2</c:v>
                </c:pt>
                <c:pt idx="46">
                  <c:v>-7.5197429310789349E-2</c:v>
                </c:pt>
                <c:pt idx="47">
                  <c:v>9.664324905196503E-2</c:v>
                </c:pt>
                <c:pt idx="48">
                  <c:v>-0.10065788967707637</c:v>
                </c:pt>
                <c:pt idx="49">
                  <c:v>-3.8475061364939334E-2</c:v>
                </c:pt>
                <c:pt idx="50">
                  <c:v>2.710740457919586E-2</c:v>
                </c:pt>
                <c:pt idx="51">
                  <c:v>-0.1038194550973994</c:v>
                </c:pt>
                <c:pt idx="52">
                  <c:v>-2.5002195438493968E-2</c:v>
                </c:pt>
                <c:pt idx="53">
                  <c:v>-0.18933050019951481</c:v>
                </c:pt>
                <c:pt idx="54">
                  <c:v>-9.2910152624080533E-2</c:v>
                </c:pt>
                <c:pt idx="55">
                  <c:v>-0.17246869374538384</c:v>
                </c:pt>
                <c:pt idx="56">
                  <c:v>-0.29515259624926071</c:v>
                </c:pt>
                <c:pt idx="57">
                  <c:v>-0.23390601034500597</c:v>
                </c:pt>
                <c:pt idx="58">
                  <c:v>-0.18160267822517223</c:v>
                </c:pt>
                <c:pt idx="59">
                  <c:v>-0.29076078736622207</c:v>
                </c:pt>
                <c:pt idx="60">
                  <c:v>-0.1687927852405427</c:v>
                </c:pt>
                <c:pt idx="61">
                  <c:v>-0.13441887952312245</c:v>
                </c:pt>
                <c:pt idx="62">
                  <c:v>-0.19546568590927779</c:v>
                </c:pt>
                <c:pt idx="63">
                  <c:v>-0.22588249794319748</c:v>
                </c:pt>
                <c:pt idx="64">
                  <c:v>-0.16561808524126012</c:v>
                </c:pt>
                <c:pt idx="65">
                  <c:v>-0.15306789239853236</c:v>
                </c:pt>
                <c:pt idx="66">
                  <c:v>-0.11923912164739126</c:v>
                </c:pt>
                <c:pt idx="67">
                  <c:v>-0.14972115035372621</c:v>
                </c:pt>
                <c:pt idx="68">
                  <c:v>-0.17141075158682922</c:v>
                </c:pt>
                <c:pt idx="69">
                  <c:v>-0.13779177143841692</c:v>
                </c:pt>
                <c:pt idx="70">
                  <c:v>-0.1425229943553204</c:v>
                </c:pt>
                <c:pt idx="71">
                  <c:v>-0.11774104305522676</c:v>
                </c:pt>
                <c:pt idx="72">
                  <c:v>-0.15613817681984526</c:v>
                </c:pt>
                <c:pt idx="73">
                  <c:v>-0.22769952180901865</c:v>
                </c:pt>
                <c:pt idx="74">
                  <c:v>-0.1859553223244273</c:v>
                </c:pt>
                <c:pt idx="75">
                  <c:v>-0.14033366270828695</c:v>
                </c:pt>
                <c:pt idx="76">
                  <c:v>-0.26140873404852821</c:v>
                </c:pt>
                <c:pt idx="77">
                  <c:v>-0.18658057272869971</c:v>
                </c:pt>
                <c:pt idx="78">
                  <c:v>-0.12054289618995268</c:v>
                </c:pt>
                <c:pt idx="79">
                  <c:v>-5.9376059591938424E-2</c:v>
                </c:pt>
                <c:pt idx="80">
                  <c:v>-0.17127810380943331</c:v>
                </c:pt>
                <c:pt idx="81">
                  <c:v>-0.13064989137524283</c:v>
                </c:pt>
                <c:pt idx="82">
                  <c:v>-0.1434383789749</c:v>
                </c:pt>
                <c:pt idx="83">
                  <c:v>-0.23341916300369847</c:v>
                </c:pt>
                <c:pt idx="84">
                  <c:v>-0.24568928434177312</c:v>
                </c:pt>
                <c:pt idx="85">
                  <c:v>-0.2213425418087468</c:v>
                </c:pt>
                <c:pt idx="86">
                  <c:v>-0.18088947553184492</c:v>
                </c:pt>
                <c:pt idx="87">
                  <c:v>-0.19327688131164508</c:v>
                </c:pt>
                <c:pt idx="88">
                  <c:v>-7.2570015153331419E-2</c:v>
                </c:pt>
                <c:pt idx="89">
                  <c:v>-0.14977805752583587</c:v>
                </c:pt>
                <c:pt idx="90">
                  <c:v>-0.17821129983324258</c:v>
                </c:pt>
                <c:pt idx="91">
                  <c:v>-0.13060201094886065</c:v>
                </c:pt>
                <c:pt idx="92">
                  <c:v>-0.1033538990513076</c:v>
                </c:pt>
                <c:pt idx="93">
                  <c:v>-0.13181068143440056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7BD-4DE1-9494-14094B5D4E0E}"/>
            </c:ext>
          </c:extLst>
        </c:ser>
        <c:ser>
          <c:idx val="2"/>
          <c:order val="2"/>
          <c:tx>
            <c:strRef>
              <c:f>LONG_LT!$H$1</c:f>
              <c:strCache>
                <c:ptCount val="1"/>
                <c:pt idx="0">
                  <c:v>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LONG_LT!$H$2:$H$95</c:f>
              <c:numCache>
                <c:formatCode>General</c:formatCode>
                <c:ptCount val="94"/>
                <c:pt idx="0">
                  <c:v>0.93392591123920399</c:v>
                </c:pt>
                <c:pt idx="1">
                  <c:v>0.54572973269655023</c:v>
                </c:pt>
                <c:pt idx="2">
                  <c:v>0.78175605858563357</c:v>
                </c:pt>
                <c:pt idx="3">
                  <c:v>0.63103443810104509</c:v>
                </c:pt>
                <c:pt idx="4">
                  <c:v>0.56551326402781155</c:v>
                </c:pt>
                <c:pt idx="5">
                  <c:v>0.53371483603103975</c:v>
                </c:pt>
                <c:pt idx="6">
                  <c:v>0.80814435826203668</c:v>
                </c:pt>
                <c:pt idx="7">
                  <c:v>0.88188464519242493</c:v>
                </c:pt>
                <c:pt idx="8">
                  <c:v>0.63810544219819754</c:v>
                </c:pt>
                <c:pt idx="9">
                  <c:v>0.62921801099411878</c:v>
                </c:pt>
                <c:pt idx="10">
                  <c:v>0.44967271111433921</c:v>
                </c:pt>
                <c:pt idx="11">
                  <c:v>0.70197995649909184</c:v>
                </c:pt>
                <c:pt idx="12">
                  <c:v>0.31763539773987665</c:v>
                </c:pt>
                <c:pt idx="13">
                  <c:v>0.37729243325475043</c:v>
                </c:pt>
                <c:pt idx="14">
                  <c:v>9.5203688907896877E-2</c:v>
                </c:pt>
                <c:pt idx="15">
                  <c:v>0.33703581776672425</c:v>
                </c:pt>
                <c:pt idx="16">
                  <c:v>0.17074269114997859</c:v>
                </c:pt>
                <c:pt idx="17">
                  <c:v>0.14089525733034364</c:v>
                </c:pt>
                <c:pt idx="18">
                  <c:v>0.22073663659608461</c:v>
                </c:pt>
                <c:pt idx="19">
                  <c:v>0.29659440757776506</c:v>
                </c:pt>
                <c:pt idx="20">
                  <c:v>0.48023977159263637</c:v>
                </c:pt>
                <c:pt idx="21">
                  <c:v>0.48379441183215072</c:v>
                </c:pt>
                <c:pt idx="22">
                  <c:v>0.70196986272291384</c:v>
                </c:pt>
                <c:pt idx="23">
                  <c:v>0.47332840378108715</c:v>
                </c:pt>
                <c:pt idx="24">
                  <c:v>0.55126569522546576</c:v>
                </c:pt>
                <c:pt idx="25">
                  <c:v>0.45700271417446686</c:v>
                </c:pt>
                <c:pt idx="26">
                  <c:v>0.25270263429003842</c:v>
                </c:pt>
                <c:pt idx="27">
                  <c:v>0.11778056143215415</c:v>
                </c:pt>
                <c:pt idx="28">
                  <c:v>0.32671596451540313</c:v>
                </c:pt>
                <c:pt idx="29">
                  <c:v>0.17231473233278666</c:v>
                </c:pt>
                <c:pt idx="30">
                  <c:v>0.21090642394978604</c:v>
                </c:pt>
                <c:pt idx="31">
                  <c:v>9.0577029534080977E-2</c:v>
                </c:pt>
                <c:pt idx="32">
                  <c:v>3.0774543196747661E-2</c:v>
                </c:pt>
                <c:pt idx="33">
                  <c:v>-0.199030829921374</c:v>
                </c:pt>
                <c:pt idx="34">
                  <c:v>7.1796220001170807E-2</c:v>
                </c:pt>
                <c:pt idx="35">
                  <c:v>-7.21390950700872E-2</c:v>
                </c:pt>
                <c:pt idx="36">
                  <c:v>-8.9936057003840608E-2</c:v>
                </c:pt>
                <c:pt idx="37">
                  <c:v>-3.7579147217830122E-2</c:v>
                </c:pt>
                <c:pt idx="38">
                  <c:v>-7.6902290881441404E-2</c:v>
                </c:pt>
                <c:pt idx="39">
                  <c:v>-3.307899727552982E-2</c:v>
                </c:pt>
                <c:pt idx="40">
                  <c:v>-4.5148628737441909E-2</c:v>
                </c:pt>
                <c:pt idx="41">
                  <c:v>-1.4405741654096027E-2</c:v>
                </c:pt>
                <c:pt idx="42">
                  <c:v>-0.14654400719608751</c:v>
                </c:pt>
                <c:pt idx="43">
                  <c:v>0.11931037423374824</c:v>
                </c:pt>
                <c:pt idx="44">
                  <c:v>3.0307598971703931E-2</c:v>
                </c:pt>
                <c:pt idx="45">
                  <c:v>0.16377783211550495</c:v>
                </c:pt>
                <c:pt idx="46">
                  <c:v>0.26718512182664317</c:v>
                </c:pt>
                <c:pt idx="47">
                  <c:v>0.15506944346388868</c:v>
                </c:pt>
                <c:pt idx="48">
                  <c:v>0.41419558219293012</c:v>
                </c:pt>
                <c:pt idx="49">
                  <c:v>0.39981275388079313</c:v>
                </c:pt>
                <c:pt idx="50">
                  <c:v>0.30950528793665782</c:v>
                </c:pt>
                <c:pt idx="51">
                  <c:v>0.46528214761325309</c:v>
                </c:pt>
                <c:pt idx="52">
                  <c:v>0.37501488795434773</c:v>
                </c:pt>
                <c:pt idx="53">
                  <c:v>0.60264319271536859</c:v>
                </c:pt>
                <c:pt idx="54">
                  <c:v>0.23067284513993419</c:v>
                </c:pt>
                <c:pt idx="55">
                  <c:v>-0.13351861373876242</c:v>
                </c:pt>
                <c:pt idx="56">
                  <c:v>-0.16160971123488557</c:v>
                </c:pt>
                <c:pt idx="57">
                  <c:v>-0.32733129713914028</c:v>
                </c:pt>
                <c:pt idx="58">
                  <c:v>-0.37900962925897408</c:v>
                </c:pt>
                <c:pt idx="59">
                  <c:v>-0.27347652011792417</c:v>
                </c:pt>
                <c:pt idx="60">
                  <c:v>-0.39384452224360356</c:v>
                </c:pt>
                <c:pt idx="61">
                  <c:v>-0.40249342796102383</c:v>
                </c:pt>
                <c:pt idx="62">
                  <c:v>-0.30544662157486846</c:v>
                </c:pt>
                <c:pt idx="63">
                  <c:v>-0.25565480954094877</c:v>
                </c:pt>
                <c:pt idx="64">
                  <c:v>-0.22434422224288617</c:v>
                </c:pt>
                <c:pt idx="65">
                  <c:v>-0.25361941508561392</c:v>
                </c:pt>
                <c:pt idx="66">
                  <c:v>-0.332973185836755</c:v>
                </c:pt>
                <c:pt idx="67">
                  <c:v>-0.40866615713042004</c:v>
                </c:pt>
                <c:pt idx="68">
                  <c:v>-0.39432655589731702</c:v>
                </c:pt>
                <c:pt idx="69">
                  <c:v>-0.47967053604572935</c:v>
                </c:pt>
                <c:pt idx="70">
                  <c:v>-0.48751431312882587</c:v>
                </c:pt>
                <c:pt idx="71">
                  <c:v>-0.51554626442891949</c:v>
                </c:pt>
                <c:pt idx="72">
                  <c:v>-0.47362413066430098</c:v>
                </c:pt>
                <c:pt idx="73">
                  <c:v>-0.40126278567512763</c:v>
                </c:pt>
                <c:pt idx="74">
                  <c:v>-0.43388198515971899</c:v>
                </c:pt>
                <c:pt idx="75">
                  <c:v>-0.46455364477585931</c:v>
                </c:pt>
                <c:pt idx="76">
                  <c:v>-0.34070357343561802</c:v>
                </c:pt>
                <c:pt idx="77">
                  <c:v>-0.45803173475544656</c:v>
                </c:pt>
                <c:pt idx="78">
                  <c:v>-0.53356941129419355</c:v>
                </c:pt>
                <c:pt idx="79">
                  <c:v>-0.6023112478922078</c:v>
                </c:pt>
                <c:pt idx="80">
                  <c:v>-0.50388420367471298</c:v>
                </c:pt>
                <c:pt idx="81">
                  <c:v>-0.55083741610890347</c:v>
                </c:pt>
                <c:pt idx="82">
                  <c:v>-0.54619892850924623</c:v>
                </c:pt>
                <c:pt idx="83">
                  <c:v>-0.4807431444804478</c:v>
                </c:pt>
                <c:pt idx="84">
                  <c:v>-0.48859802314237316</c:v>
                </c:pt>
                <c:pt idx="85">
                  <c:v>-0.51314476567539946</c:v>
                </c:pt>
                <c:pt idx="86">
                  <c:v>-0.55652283195230134</c:v>
                </c:pt>
                <c:pt idx="87">
                  <c:v>-0.54513542617250121</c:v>
                </c:pt>
                <c:pt idx="88">
                  <c:v>-0.66721729233081484</c:v>
                </c:pt>
                <c:pt idx="89">
                  <c:v>-0.58993424995831045</c:v>
                </c:pt>
                <c:pt idx="90">
                  <c:v>-0.55957600765090365</c:v>
                </c:pt>
                <c:pt idx="91">
                  <c:v>-0.61058529653528559</c:v>
                </c:pt>
                <c:pt idx="92">
                  <c:v>-0.63773340843283866</c:v>
                </c:pt>
                <c:pt idx="93">
                  <c:v>-0.60890162604974574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7BD-4DE1-9494-14094B5D4E0E}"/>
            </c:ext>
          </c:extLst>
        </c:ser>
        <c:ser>
          <c:idx val="3"/>
          <c:order val="3"/>
          <c:tx>
            <c:strRef>
              <c:f>LONG_LT!$I$1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LONG_LT!$I$2:$I$95</c:f>
              <c:numCache>
                <c:formatCode>General</c:formatCode>
                <c:ptCount val="94"/>
                <c:pt idx="0">
                  <c:v>-1.3658461393379184</c:v>
                </c:pt>
                <c:pt idx="1">
                  <c:v>-1.382085699695399</c:v>
                </c:pt>
                <c:pt idx="2">
                  <c:v>-1.3729457052328735</c:v>
                </c:pt>
                <c:pt idx="3">
                  <c:v>-1.4325411738037679</c:v>
                </c:pt>
                <c:pt idx="4">
                  <c:v>-1.4030397113994741</c:v>
                </c:pt>
                <c:pt idx="5">
                  <c:v>-1.36547808804213</c:v>
                </c:pt>
                <c:pt idx="6">
                  <c:v>-1.3817512064178983</c:v>
                </c:pt>
                <c:pt idx="7">
                  <c:v>-1.3504829215198266</c:v>
                </c:pt>
                <c:pt idx="8">
                  <c:v>-1.3086510601465626</c:v>
                </c:pt>
                <c:pt idx="9">
                  <c:v>-1.2348612185612571</c:v>
                </c:pt>
                <c:pt idx="10">
                  <c:v>-1.1835596039935128</c:v>
                </c:pt>
                <c:pt idx="11">
                  <c:v>-0.99919143725279147</c:v>
                </c:pt>
                <c:pt idx="12">
                  <c:v>-0.85235022629057333</c:v>
                </c:pt>
                <c:pt idx="13">
                  <c:v>-0.67418973104174507</c:v>
                </c:pt>
                <c:pt idx="14">
                  <c:v>-0.56954990153556562</c:v>
                </c:pt>
                <c:pt idx="15">
                  <c:v>-0.43605082578868659</c:v>
                </c:pt>
                <c:pt idx="16">
                  <c:v>-0.32834283641279427</c:v>
                </c:pt>
                <c:pt idx="17">
                  <c:v>-0.16387410358040855</c:v>
                </c:pt>
                <c:pt idx="18">
                  <c:v>-3.5916205631211007E-2</c:v>
                </c:pt>
                <c:pt idx="19">
                  <c:v>0.22168141278364795</c:v>
                </c:pt>
                <c:pt idx="20">
                  <c:v>0.39123483361070122</c:v>
                </c:pt>
                <c:pt idx="21">
                  <c:v>0.52746672760498958</c:v>
                </c:pt>
                <c:pt idx="22">
                  <c:v>0.63881229103463699</c:v>
                </c:pt>
                <c:pt idx="23">
                  <c:v>0.68493047720810596</c:v>
                </c:pt>
                <c:pt idx="24">
                  <c:v>0.66233072971273899</c:v>
                </c:pt>
                <c:pt idx="25">
                  <c:v>0.66974580993252131</c:v>
                </c:pt>
                <c:pt idx="26">
                  <c:v>0.6704828340244644</c:v>
                </c:pt>
                <c:pt idx="27">
                  <c:v>0.74798994487857451</c:v>
                </c:pt>
                <c:pt idx="28">
                  <c:v>0.73059579134764085</c:v>
                </c:pt>
                <c:pt idx="29">
                  <c:v>0.71382315462879609</c:v>
                </c:pt>
                <c:pt idx="30">
                  <c:v>0.64993541658261567</c:v>
                </c:pt>
                <c:pt idx="31">
                  <c:v>0.60225555610492565</c:v>
                </c:pt>
                <c:pt idx="32">
                  <c:v>0.60067579449433595</c:v>
                </c:pt>
                <c:pt idx="33">
                  <c:v>0.59003171504573571</c:v>
                </c:pt>
                <c:pt idx="34">
                  <c:v>0.61216522120498151</c:v>
                </c:pt>
                <c:pt idx="35">
                  <c:v>0.59524870517633355</c:v>
                </c:pt>
                <c:pt idx="36">
                  <c:v>0.62336873793404202</c:v>
                </c:pt>
                <c:pt idx="37">
                  <c:v>0.65322681371771685</c:v>
                </c:pt>
                <c:pt idx="38">
                  <c:v>0.69316474808077988</c:v>
                </c:pt>
                <c:pt idx="39">
                  <c:v>0.70015784176203555</c:v>
                </c:pt>
                <c:pt idx="40">
                  <c:v>0.75061415154659628</c:v>
                </c:pt>
                <c:pt idx="41">
                  <c:v>0.80358785137740751</c:v>
                </c:pt>
                <c:pt idx="42">
                  <c:v>0.91808096569517073</c:v>
                </c:pt>
                <c:pt idx="43">
                  <c:v>1.0426110521511434</c:v>
                </c:pt>
                <c:pt idx="44">
                  <c:v>1.2189834232631203</c:v>
                </c:pt>
                <c:pt idx="45">
                  <c:v>1.3168886789162904</c:v>
                </c:pt>
                <c:pt idx="46">
                  <c:v>1.4423844224205178</c:v>
                </c:pt>
                <c:pt idx="47">
                  <c:v>1.6050768510677895</c:v>
                </c:pt>
                <c:pt idx="48">
                  <c:v>1.7371837642370238</c:v>
                </c:pt>
                <c:pt idx="49">
                  <c:v>1.8342373819621858</c:v>
                </c:pt>
                <c:pt idx="50">
                  <c:v>1.9184627010524755</c:v>
                </c:pt>
                <c:pt idx="51">
                  <c:v>2.033119452686416</c:v>
                </c:pt>
                <c:pt idx="52">
                  <c:v>1.9493435236496079</c:v>
                </c:pt>
                <c:pt idx="53">
                  <c:v>1.8168691568704403</c:v>
                </c:pt>
                <c:pt idx="54">
                  <c:v>1.5615863221874351</c:v>
                </c:pt>
                <c:pt idx="55">
                  <c:v>1.1640547373848094</c:v>
                </c:pt>
                <c:pt idx="56">
                  <c:v>0.78210035227778363</c:v>
                </c:pt>
                <c:pt idx="57">
                  <c:v>0.53759817888332861</c:v>
                </c:pt>
                <c:pt idx="58">
                  <c:v>0.36485311931115927</c:v>
                </c:pt>
                <c:pt idx="59">
                  <c:v>0.27850363475341133</c:v>
                </c:pt>
                <c:pt idx="60">
                  <c:v>0.1704431441170744</c:v>
                </c:pt>
                <c:pt idx="61">
                  <c:v>0.11030023177656112</c:v>
                </c:pt>
                <c:pt idx="62">
                  <c:v>0.11742348280234527</c:v>
                </c:pt>
                <c:pt idx="63">
                  <c:v>5.6669623141193171E-2</c:v>
                </c:pt>
                <c:pt idx="64">
                  <c:v>1.682576759989729E-2</c:v>
                </c:pt>
                <c:pt idx="65">
                  <c:v>-0.12835043767414689</c:v>
                </c:pt>
                <c:pt idx="66">
                  <c:v>-0.24975003162598686</c:v>
                </c:pt>
                <c:pt idx="67">
                  <c:v>-0.33983306710970673</c:v>
                </c:pt>
                <c:pt idx="68">
                  <c:v>-0.46473507612323495</c:v>
                </c:pt>
                <c:pt idx="69">
                  <c:v>-0.62506839988254193</c:v>
                </c:pt>
                <c:pt idx="70">
                  <c:v>-0.81275894603575249</c:v>
                </c:pt>
                <c:pt idx="71">
                  <c:v>-1.0006911920453234</c:v>
                </c:pt>
                <c:pt idx="72">
                  <c:v>-1.1239465828330744</c:v>
                </c:pt>
                <c:pt idx="73">
                  <c:v>-1.1679628944384817</c:v>
                </c:pt>
                <c:pt idx="74">
                  <c:v>-1.200767503169442</c:v>
                </c:pt>
                <c:pt idx="75">
                  <c:v>-1.2035509983986135</c:v>
                </c:pt>
                <c:pt idx="76">
                  <c:v>-1.1523323561873635</c:v>
                </c:pt>
                <c:pt idx="77">
                  <c:v>-1.1136262515515032</c:v>
                </c:pt>
                <c:pt idx="78">
                  <c:v>-1.1116530763469532</c:v>
                </c:pt>
                <c:pt idx="79">
                  <c:v>-1.1191617623499219</c:v>
                </c:pt>
                <c:pt idx="80">
                  <c:v>-1.0380815669829886</c:v>
                </c:pt>
                <c:pt idx="81">
                  <c:v>-0.94821295624165813</c:v>
                </c:pt>
                <c:pt idx="82">
                  <c:v>-0.86871416847113014</c:v>
                </c:pt>
                <c:pt idx="83">
                  <c:v>-0.81625492571024516</c:v>
                </c:pt>
                <c:pt idx="84">
                  <c:v>-0.72705967106065295</c:v>
                </c:pt>
                <c:pt idx="85">
                  <c:v>-0.65827118562357434</c:v>
                </c:pt>
                <c:pt idx="86">
                  <c:v>-0.5730293421847561</c:v>
                </c:pt>
                <c:pt idx="87">
                  <c:v>-0.4369166749079838</c:v>
                </c:pt>
                <c:pt idx="88">
                  <c:v>-0.34334393843756672</c:v>
                </c:pt>
                <c:pt idx="89">
                  <c:v>-0.23876646367475018</c:v>
                </c:pt>
                <c:pt idx="90">
                  <c:v>-0.18178801150161394</c:v>
                </c:pt>
                <c:pt idx="91">
                  <c:v>-8.0160425444214312E-2</c:v>
                </c:pt>
                <c:pt idx="92">
                  <c:v>1.3548644612145111E-2</c:v>
                </c:pt>
                <c:pt idx="93">
                  <c:v>2.48205291038186E-2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F7BD-4DE1-9494-14094B5D4E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3932888"/>
        <c:axId val="483933280"/>
      </c:lineChart>
      <c:catAx>
        <c:axId val="4839328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3933280"/>
        <c:crosses val="autoZero"/>
        <c:auto val="1"/>
        <c:lblAlgn val="ctr"/>
        <c:lblOffset val="100"/>
        <c:noMultiLvlLbl val="0"/>
      </c:catAx>
      <c:valAx>
        <c:axId val="48393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83932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657224</xdr:colOff>
      <xdr:row>87</xdr:row>
      <xdr:rowOff>157162</xdr:rowOff>
    </xdr:from>
    <xdr:to>
      <xdr:col>18</xdr:col>
      <xdr:colOff>723899</xdr:colOff>
      <xdr:row>114</xdr:row>
      <xdr:rowOff>114300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GDP constant prices Ss adj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eflator Ss adj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ONIA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Employment Ss adj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data(1)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activeCell="B6" sqref="B6"/>
    </sheetView>
  </sheetViews>
  <sheetFormatPr baseColWidth="10" defaultColWidth="11.42578125" defaultRowHeight="15" x14ac:dyDescent="0.25"/>
  <cols>
    <col min="1" max="2" width="81.140625" bestFit="1" customWidth="1"/>
  </cols>
  <sheetData>
    <row r="1" spans="1:3" x14ac:dyDescent="0.25">
      <c r="A1" t="s">
        <v>515</v>
      </c>
    </row>
    <row r="2" spans="1:3" x14ac:dyDescent="0.25">
      <c r="B2" t="s">
        <v>516</v>
      </c>
    </row>
    <row r="3" spans="1:3" x14ac:dyDescent="0.25">
      <c r="B3" t="s">
        <v>513</v>
      </c>
    </row>
    <row r="4" spans="1:3" x14ac:dyDescent="0.25">
      <c r="A4" t="s">
        <v>1</v>
      </c>
      <c r="B4" t="s">
        <v>253</v>
      </c>
    </row>
    <row r="5" spans="1:3" x14ac:dyDescent="0.25">
      <c r="A5" t="s">
        <v>3</v>
      </c>
      <c r="B5" t="s">
        <v>254</v>
      </c>
    </row>
    <row r="6" spans="1:3" x14ac:dyDescent="0.25">
      <c r="A6" t="s">
        <v>349</v>
      </c>
      <c r="B6">
        <v>1837362.2</v>
      </c>
      <c r="C6">
        <f t="shared" ref="C6:C37" si="0">LOG(B6)*100</f>
        <v>626.41947774031814</v>
      </c>
    </row>
    <row r="7" spans="1:3" x14ac:dyDescent="0.25">
      <c r="A7" t="s">
        <v>348</v>
      </c>
      <c r="B7">
        <v>1848365.99</v>
      </c>
      <c r="C7">
        <f t="shared" si="0"/>
        <v>626.67879688862604</v>
      </c>
    </row>
    <row r="8" spans="1:3" x14ac:dyDescent="0.25">
      <c r="A8" t="s">
        <v>347</v>
      </c>
      <c r="B8">
        <v>1853757.7</v>
      </c>
      <c r="C8">
        <f t="shared" si="0"/>
        <v>626.80529679801009</v>
      </c>
    </row>
    <row r="9" spans="1:3" x14ac:dyDescent="0.25">
      <c r="A9" t="s">
        <v>346</v>
      </c>
      <c r="B9">
        <v>1859117.32</v>
      </c>
      <c r="C9">
        <f t="shared" si="0"/>
        <v>626.93067968837499</v>
      </c>
    </row>
    <row r="10" spans="1:3" x14ac:dyDescent="0.25">
      <c r="A10" t="s">
        <v>345</v>
      </c>
      <c r="B10">
        <v>1861470.06</v>
      </c>
      <c r="C10">
        <f t="shared" si="0"/>
        <v>626.98560553911796</v>
      </c>
    </row>
    <row r="11" spans="1:3" x14ac:dyDescent="0.25">
      <c r="A11" t="s">
        <v>344</v>
      </c>
      <c r="B11">
        <v>1874742.58</v>
      </c>
      <c r="C11">
        <f t="shared" si="0"/>
        <v>627.29416433914639</v>
      </c>
    </row>
    <row r="12" spans="1:3" x14ac:dyDescent="0.25">
      <c r="A12" t="s">
        <v>343</v>
      </c>
      <c r="B12">
        <v>1886837.08</v>
      </c>
      <c r="C12">
        <f t="shared" si="0"/>
        <v>627.5734402384536</v>
      </c>
    </row>
    <row r="13" spans="1:3" x14ac:dyDescent="0.25">
      <c r="A13" t="s">
        <v>342</v>
      </c>
      <c r="B13">
        <v>1894834.99</v>
      </c>
      <c r="C13">
        <f t="shared" si="0"/>
        <v>627.75713958066137</v>
      </c>
    </row>
    <row r="14" spans="1:3" x14ac:dyDescent="0.25">
      <c r="A14" t="s">
        <v>341</v>
      </c>
      <c r="B14">
        <v>1899003.91</v>
      </c>
      <c r="C14">
        <f t="shared" si="0"/>
        <v>627.85258589390583</v>
      </c>
    </row>
    <row r="15" spans="1:3" x14ac:dyDescent="0.25">
      <c r="A15" t="s">
        <v>340</v>
      </c>
      <c r="B15">
        <v>1923531.97</v>
      </c>
      <c r="C15">
        <f t="shared" si="0"/>
        <v>628.40994088800073</v>
      </c>
    </row>
    <row r="16" spans="1:3" x14ac:dyDescent="0.25">
      <c r="A16" t="s">
        <v>339</v>
      </c>
      <c r="B16">
        <v>1938206.37</v>
      </c>
      <c r="C16">
        <f t="shared" si="0"/>
        <v>628.74000165644077</v>
      </c>
    </row>
    <row r="17" spans="1:3" x14ac:dyDescent="0.25">
      <c r="A17" t="s">
        <v>338</v>
      </c>
      <c r="B17">
        <v>1959477.84</v>
      </c>
      <c r="C17">
        <f t="shared" si="0"/>
        <v>629.21403563468402</v>
      </c>
    </row>
    <row r="18" spans="1:3" x14ac:dyDescent="0.25">
      <c r="A18" t="s">
        <v>337</v>
      </c>
      <c r="B18">
        <v>1971493.67</v>
      </c>
      <c r="C18">
        <f t="shared" si="0"/>
        <v>629.47953869945911</v>
      </c>
    </row>
    <row r="19" spans="1:3" x14ac:dyDescent="0.25">
      <c r="A19" t="s">
        <v>336</v>
      </c>
      <c r="B19">
        <v>1979786.05</v>
      </c>
      <c r="C19">
        <f t="shared" si="0"/>
        <v>629.66182597944203</v>
      </c>
    </row>
    <row r="20" spans="1:3" x14ac:dyDescent="0.25">
      <c r="A20" t="s">
        <v>335</v>
      </c>
      <c r="B20">
        <v>1990983.4</v>
      </c>
      <c r="C20">
        <f t="shared" si="0"/>
        <v>629.90676390738918</v>
      </c>
    </row>
    <row r="21" spans="1:3" x14ac:dyDescent="0.25">
      <c r="A21" t="s">
        <v>334</v>
      </c>
      <c r="B21">
        <v>1996444.03</v>
      </c>
      <c r="C21">
        <f t="shared" si="0"/>
        <v>630.02571393223036</v>
      </c>
    </row>
    <row r="22" spans="1:3" x14ac:dyDescent="0.25">
      <c r="A22" t="s">
        <v>333</v>
      </c>
      <c r="B22">
        <v>2013566.34</v>
      </c>
      <c r="C22">
        <f t="shared" si="0"/>
        <v>630.39659426702008</v>
      </c>
    </row>
    <row r="23" spans="1:3" x14ac:dyDescent="0.25">
      <c r="A23" t="s">
        <v>332</v>
      </c>
      <c r="B23">
        <v>2027197.02</v>
      </c>
      <c r="C23">
        <f t="shared" si="0"/>
        <v>630.68959591225803</v>
      </c>
    </row>
    <row r="24" spans="1:3" x14ac:dyDescent="0.25">
      <c r="A24" t="s">
        <v>331</v>
      </c>
      <c r="B24">
        <v>2049428.07</v>
      </c>
      <c r="C24">
        <f t="shared" si="0"/>
        <v>631.16326802274023</v>
      </c>
    </row>
    <row r="25" spans="1:3" x14ac:dyDescent="0.25">
      <c r="A25" t="s">
        <v>330</v>
      </c>
      <c r="B25">
        <v>2075678.5</v>
      </c>
      <c r="C25">
        <f t="shared" si="0"/>
        <v>631.71600868986638</v>
      </c>
    </row>
    <row r="26" spans="1:3" x14ac:dyDescent="0.25">
      <c r="A26" t="s">
        <v>329</v>
      </c>
      <c r="B26">
        <v>2098707.56</v>
      </c>
      <c r="C26">
        <f t="shared" si="0"/>
        <v>632.19519269451905</v>
      </c>
    </row>
    <row r="27" spans="1:3" x14ac:dyDescent="0.25">
      <c r="A27" t="s">
        <v>328</v>
      </c>
      <c r="B27">
        <v>2117949.4300000002</v>
      </c>
      <c r="C27">
        <f t="shared" si="0"/>
        <v>632.59155863030321</v>
      </c>
    </row>
    <row r="28" spans="1:3" x14ac:dyDescent="0.25">
      <c r="A28" t="s">
        <v>327</v>
      </c>
      <c r="B28">
        <v>2128989.61</v>
      </c>
      <c r="C28">
        <f t="shared" si="0"/>
        <v>632.81735419781637</v>
      </c>
    </row>
    <row r="29" spans="1:3" x14ac:dyDescent="0.25">
      <c r="A29" t="s">
        <v>326</v>
      </c>
      <c r="B29">
        <v>2146364.79</v>
      </c>
      <c r="C29">
        <f t="shared" si="0"/>
        <v>633.17035353468259</v>
      </c>
    </row>
    <row r="30" spans="1:3" x14ac:dyDescent="0.25">
      <c r="A30" t="s">
        <v>325</v>
      </c>
      <c r="B30">
        <v>2164000.41</v>
      </c>
      <c r="C30">
        <f t="shared" si="0"/>
        <v>633.52573387176744</v>
      </c>
    </row>
    <row r="31" spans="1:3" x14ac:dyDescent="0.25">
      <c r="A31" t="s">
        <v>324</v>
      </c>
      <c r="B31">
        <v>2167547.69</v>
      </c>
      <c r="C31">
        <f t="shared" si="0"/>
        <v>633.59686615235626</v>
      </c>
    </row>
    <row r="32" spans="1:3" x14ac:dyDescent="0.25">
      <c r="A32" t="s">
        <v>323</v>
      </c>
      <c r="B32">
        <v>2169196.3199999998</v>
      </c>
      <c r="C32">
        <f t="shared" si="0"/>
        <v>633.62988589917734</v>
      </c>
    </row>
    <row r="33" spans="1:3" x14ac:dyDescent="0.25">
      <c r="A33" t="s">
        <v>322</v>
      </c>
      <c r="B33">
        <v>2173743.21</v>
      </c>
      <c r="C33">
        <f t="shared" si="0"/>
        <v>633.72082384315217</v>
      </c>
    </row>
    <row r="34" spans="1:3" x14ac:dyDescent="0.25">
      <c r="A34" t="s">
        <v>321</v>
      </c>
      <c r="B34">
        <v>2176503.6800000002</v>
      </c>
      <c r="C34">
        <f t="shared" si="0"/>
        <v>633.77594057926785</v>
      </c>
    </row>
    <row r="35" spans="1:3" x14ac:dyDescent="0.25">
      <c r="A35" t="s">
        <v>320</v>
      </c>
      <c r="B35">
        <v>2187373.36</v>
      </c>
      <c r="C35">
        <f t="shared" si="0"/>
        <v>633.99229185422291</v>
      </c>
    </row>
    <row r="36" spans="1:3" x14ac:dyDescent="0.25">
      <c r="A36" t="s">
        <v>319</v>
      </c>
      <c r="B36">
        <v>2195999.9300000002</v>
      </c>
      <c r="C36">
        <f t="shared" si="0"/>
        <v>634.16323219344224</v>
      </c>
    </row>
    <row r="37" spans="1:3" x14ac:dyDescent="0.25">
      <c r="A37" t="s">
        <v>318</v>
      </c>
      <c r="B37">
        <v>2199511.33</v>
      </c>
      <c r="C37">
        <f t="shared" si="0"/>
        <v>634.23262034321397</v>
      </c>
    </row>
    <row r="38" spans="1:3" x14ac:dyDescent="0.25">
      <c r="A38" t="s">
        <v>317</v>
      </c>
      <c r="B38">
        <v>2194012.96</v>
      </c>
      <c r="C38">
        <f t="shared" ref="C38:C69" si="1">LOG(B38)*100</f>
        <v>634.12391886169337</v>
      </c>
    </row>
    <row r="39" spans="1:3" x14ac:dyDescent="0.25">
      <c r="A39" t="s">
        <v>316</v>
      </c>
      <c r="B39">
        <v>2195110.85</v>
      </c>
      <c r="C39">
        <f t="shared" si="1"/>
        <v>634.14564563903309</v>
      </c>
    </row>
    <row r="40" spans="1:3" x14ac:dyDescent="0.25">
      <c r="A40" t="s">
        <v>315</v>
      </c>
      <c r="B40">
        <v>2206186.31</v>
      </c>
      <c r="C40">
        <f t="shared" si="1"/>
        <v>634.36421853427498</v>
      </c>
    </row>
    <row r="41" spans="1:3" x14ac:dyDescent="0.25">
      <c r="A41" t="s">
        <v>314</v>
      </c>
      <c r="B41">
        <v>2223052.5499999998</v>
      </c>
      <c r="C41">
        <f t="shared" si="1"/>
        <v>634.69497289631738</v>
      </c>
    </row>
    <row r="42" spans="1:3" x14ac:dyDescent="0.25">
      <c r="A42" t="s">
        <v>313</v>
      </c>
      <c r="B42">
        <v>2235879.88</v>
      </c>
      <c r="C42">
        <f t="shared" si="1"/>
        <v>634.94484678841263</v>
      </c>
    </row>
    <row r="43" spans="1:3" x14ac:dyDescent="0.25">
      <c r="A43" t="s">
        <v>312</v>
      </c>
      <c r="B43">
        <v>2247833.08</v>
      </c>
      <c r="C43">
        <f t="shared" si="1"/>
        <v>635.17640581753017</v>
      </c>
    </row>
    <row r="44" spans="1:3" x14ac:dyDescent="0.25">
      <c r="A44" t="s">
        <v>311</v>
      </c>
      <c r="B44">
        <v>2254580.4500000002</v>
      </c>
      <c r="C44">
        <f t="shared" si="1"/>
        <v>635.30657368116727</v>
      </c>
    </row>
    <row r="45" spans="1:3" x14ac:dyDescent="0.25">
      <c r="A45" t="s">
        <v>310</v>
      </c>
      <c r="B45">
        <v>2263216.4</v>
      </c>
      <c r="C45">
        <f t="shared" si="1"/>
        <v>635.47260814989954</v>
      </c>
    </row>
    <row r="46" spans="1:3" x14ac:dyDescent="0.25">
      <c r="A46" t="s">
        <v>309</v>
      </c>
      <c r="B46">
        <v>2266818.7599999998</v>
      </c>
      <c r="C46">
        <f t="shared" si="1"/>
        <v>635.54167981686669</v>
      </c>
    </row>
    <row r="47" spans="1:3" x14ac:dyDescent="0.25">
      <c r="A47" t="s">
        <v>308</v>
      </c>
      <c r="B47">
        <v>2282512.85</v>
      </c>
      <c r="C47">
        <f t="shared" si="1"/>
        <v>635.84132311870087</v>
      </c>
    </row>
    <row r="48" spans="1:3" x14ac:dyDescent="0.25">
      <c r="A48" t="s">
        <v>307</v>
      </c>
      <c r="B48">
        <v>2299209.08</v>
      </c>
      <c r="C48">
        <f t="shared" si="1"/>
        <v>636.15784659024109</v>
      </c>
    </row>
    <row r="49" spans="1:3" x14ac:dyDescent="0.25">
      <c r="A49" t="s">
        <v>306</v>
      </c>
      <c r="B49">
        <v>2313186.7799999998</v>
      </c>
      <c r="C49">
        <f t="shared" si="1"/>
        <v>636.42107016198599</v>
      </c>
    </row>
    <row r="50" spans="1:3" x14ac:dyDescent="0.25">
      <c r="A50" t="s">
        <v>305</v>
      </c>
      <c r="B50">
        <v>2334024.3199999998</v>
      </c>
      <c r="C50">
        <f t="shared" si="1"/>
        <v>636.81053769821756</v>
      </c>
    </row>
    <row r="51" spans="1:3" x14ac:dyDescent="0.25">
      <c r="A51" t="s">
        <v>304</v>
      </c>
      <c r="B51">
        <v>2358795.11</v>
      </c>
      <c r="C51">
        <f t="shared" si="1"/>
        <v>637.26902187741518</v>
      </c>
    </row>
    <row r="52" spans="1:3" x14ac:dyDescent="0.25">
      <c r="A52" t="s">
        <v>303</v>
      </c>
      <c r="B52">
        <v>2374179.9500000002</v>
      </c>
      <c r="C52">
        <f t="shared" si="1"/>
        <v>637.5513633039053</v>
      </c>
    </row>
    <row r="53" spans="1:3" x14ac:dyDescent="0.25">
      <c r="A53" t="s">
        <v>302</v>
      </c>
      <c r="B53">
        <v>2400667.56</v>
      </c>
      <c r="C53">
        <f t="shared" si="1"/>
        <v>638.03320239247398</v>
      </c>
    </row>
    <row r="54" spans="1:3" x14ac:dyDescent="0.25">
      <c r="A54" t="s">
        <v>301</v>
      </c>
      <c r="B54">
        <v>2418732.87</v>
      </c>
      <c r="C54">
        <f t="shared" si="1"/>
        <v>638.35879066045084</v>
      </c>
    </row>
    <row r="55" spans="1:3" x14ac:dyDescent="0.25">
      <c r="A55" t="s">
        <v>300</v>
      </c>
      <c r="B55">
        <v>2434352.89</v>
      </c>
      <c r="C55">
        <f t="shared" si="1"/>
        <v>638.63835348927455</v>
      </c>
    </row>
    <row r="56" spans="1:3" x14ac:dyDescent="0.25">
      <c r="A56" t="s">
        <v>299</v>
      </c>
      <c r="B56">
        <v>2446118.4300000002</v>
      </c>
      <c r="C56">
        <f t="shared" si="1"/>
        <v>638.84774797854607</v>
      </c>
    </row>
    <row r="57" spans="1:3" x14ac:dyDescent="0.25">
      <c r="A57" t="s">
        <v>298</v>
      </c>
      <c r="B57">
        <v>2458832.19</v>
      </c>
      <c r="C57">
        <f t="shared" si="1"/>
        <v>639.07288900872868</v>
      </c>
    </row>
    <row r="58" spans="1:3" x14ac:dyDescent="0.25">
      <c r="A58" t="s">
        <v>297</v>
      </c>
      <c r="B58">
        <v>2472310.36</v>
      </c>
      <c r="C58">
        <f t="shared" si="1"/>
        <v>639.31029887366833</v>
      </c>
    </row>
    <row r="59" spans="1:3" x14ac:dyDescent="0.25">
      <c r="A59" t="s">
        <v>296</v>
      </c>
      <c r="B59">
        <v>2463239.77</v>
      </c>
      <c r="C59">
        <f t="shared" si="1"/>
        <v>639.15066878113942</v>
      </c>
    </row>
    <row r="60" spans="1:3" x14ac:dyDescent="0.25">
      <c r="A60" t="s">
        <v>295</v>
      </c>
      <c r="B60">
        <v>2449279.98</v>
      </c>
      <c r="C60">
        <f t="shared" si="1"/>
        <v>638.90384326620836</v>
      </c>
    </row>
    <row r="61" spans="1:3" x14ac:dyDescent="0.25">
      <c r="A61" t="s">
        <v>294</v>
      </c>
      <c r="B61">
        <v>2407584.9500000002</v>
      </c>
      <c r="C61">
        <f t="shared" si="1"/>
        <v>638.15816198527932</v>
      </c>
    </row>
    <row r="62" spans="1:3" x14ac:dyDescent="0.25">
      <c r="A62" t="s">
        <v>293</v>
      </c>
      <c r="B62">
        <v>2335949.7400000002</v>
      </c>
      <c r="C62">
        <f t="shared" si="1"/>
        <v>636.84634943155856</v>
      </c>
    </row>
    <row r="63" spans="1:3" x14ac:dyDescent="0.25">
      <c r="A63" t="s">
        <v>292</v>
      </c>
      <c r="B63">
        <v>2330201.5299999998</v>
      </c>
      <c r="C63">
        <f t="shared" si="1"/>
        <v>636.73934830784015</v>
      </c>
    </row>
    <row r="64" spans="1:3" x14ac:dyDescent="0.25">
      <c r="A64" t="s">
        <v>291</v>
      </c>
      <c r="B64">
        <v>2337830.63</v>
      </c>
      <c r="C64">
        <f t="shared" si="1"/>
        <v>636.88130444131502</v>
      </c>
    </row>
    <row r="65" spans="1:3" x14ac:dyDescent="0.25">
      <c r="A65" t="s">
        <v>290</v>
      </c>
      <c r="B65">
        <v>2350566.98</v>
      </c>
      <c r="C65">
        <f t="shared" si="1"/>
        <v>637.11726310315862</v>
      </c>
    </row>
    <row r="66" spans="1:3" x14ac:dyDescent="0.25">
      <c r="A66" t="s">
        <v>289</v>
      </c>
      <c r="B66">
        <v>2360063.17</v>
      </c>
      <c r="C66">
        <f t="shared" si="1"/>
        <v>637.29236275528444</v>
      </c>
    </row>
    <row r="67" spans="1:3" x14ac:dyDescent="0.25">
      <c r="A67" t="s">
        <v>288</v>
      </c>
      <c r="B67">
        <v>2381942.0499999998</v>
      </c>
      <c r="C67">
        <f t="shared" si="1"/>
        <v>637.69311913737226</v>
      </c>
    </row>
    <row r="68" spans="1:3" x14ac:dyDescent="0.25">
      <c r="A68" t="s">
        <v>287</v>
      </c>
      <c r="B68">
        <v>2393088.3199999998</v>
      </c>
      <c r="C68">
        <f t="shared" si="1"/>
        <v>637.89587271052164</v>
      </c>
    </row>
    <row r="69" spans="1:3" x14ac:dyDescent="0.25">
      <c r="A69" t="s">
        <v>286</v>
      </c>
      <c r="B69">
        <v>2407820.21</v>
      </c>
      <c r="C69">
        <f t="shared" si="1"/>
        <v>638.16240553764919</v>
      </c>
    </row>
    <row r="70" spans="1:3" x14ac:dyDescent="0.25">
      <c r="A70" t="s">
        <v>285</v>
      </c>
      <c r="B70">
        <v>2427299.38</v>
      </c>
      <c r="C70">
        <f t="shared" ref="C70:C101" si="2">LOG(B70)*100</f>
        <v>638.51233449612994</v>
      </c>
    </row>
    <row r="71" spans="1:3" x14ac:dyDescent="0.25">
      <c r="A71" t="s">
        <v>284</v>
      </c>
      <c r="B71">
        <v>2427728.4700000002</v>
      </c>
      <c r="C71">
        <f t="shared" si="2"/>
        <v>638.52001113261827</v>
      </c>
    </row>
    <row r="72" spans="1:3" x14ac:dyDescent="0.25">
      <c r="A72" t="s">
        <v>283</v>
      </c>
      <c r="B72">
        <v>2427816.9900000002</v>
      </c>
      <c r="C72">
        <f t="shared" si="2"/>
        <v>638.5215946312328</v>
      </c>
    </row>
    <row r="73" spans="1:3" x14ac:dyDescent="0.25">
      <c r="A73" t="s">
        <v>282</v>
      </c>
      <c r="B73">
        <v>2420807.7799999998</v>
      </c>
      <c r="C73">
        <f t="shared" si="2"/>
        <v>638.39603064183871</v>
      </c>
    </row>
    <row r="74" spans="1:3" x14ac:dyDescent="0.25">
      <c r="A74" t="s">
        <v>281</v>
      </c>
      <c r="B74">
        <v>2416967.1</v>
      </c>
      <c r="C74">
        <f t="shared" si="2"/>
        <v>638.32707387875837</v>
      </c>
    </row>
    <row r="75" spans="1:3" x14ac:dyDescent="0.25">
      <c r="A75" t="s">
        <v>280</v>
      </c>
      <c r="B75">
        <v>2408637.4500000002</v>
      </c>
      <c r="C75">
        <f t="shared" si="2"/>
        <v>638.1771434571267</v>
      </c>
    </row>
    <row r="76" spans="1:3" x14ac:dyDescent="0.25">
      <c r="A76" t="s">
        <v>279</v>
      </c>
      <c r="B76">
        <v>2405395.2599999998</v>
      </c>
      <c r="C76">
        <f t="shared" si="2"/>
        <v>638.11864508272834</v>
      </c>
    </row>
    <row r="77" spans="1:3" x14ac:dyDescent="0.25">
      <c r="A77" t="s">
        <v>278</v>
      </c>
      <c r="B77">
        <v>2395294.35</v>
      </c>
      <c r="C77">
        <f t="shared" si="2"/>
        <v>637.93588900786972</v>
      </c>
    </row>
    <row r="78" spans="1:3" x14ac:dyDescent="0.25">
      <c r="A78" t="s">
        <v>277</v>
      </c>
      <c r="B78">
        <v>2386815.27</v>
      </c>
      <c r="C78">
        <f t="shared" si="2"/>
        <v>637.78188076434549</v>
      </c>
    </row>
    <row r="79" spans="1:3" x14ac:dyDescent="0.25">
      <c r="A79" t="s">
        <v>276</v>
      </c>
      <c r="B79">
        <v>2398940.33</v>
      </c>
      <c r="C79">
        <f t="shared" si="2"/>
        <v>638.00194456860368</v>
      </c>
    </row>
    <row r="80" spans="1:3" x14ac:dyDescent="0.25">
      <c r="A80" t="s">
        <v>275</v>
      </c>
      <c r="B80">
        <v>2407354.71</v>
      </c>
      <c r="C80">
        <f t="shared" si="2"/>
        <v>638.15400858072394</v>
      </c>
    </row>
    <row r="81" spans="1:3" x14ac:dyDescent="0.25">
      <c r="A81" t="s">
        <v>274</v>
      </c>
      <c r="B81">
        <v>2413032.4300000002</v>
      </c>
      <c r="C81">
        <f t="shared" si="2"/>
        <v>638.2563158657814</v>
      </c>
    </row>
    <row r="82" spans="1:3" x14ac:dyDescent="0.25">
      <c r="A82" t="s">
        <v>273</v>
      </c>
      <c r="B82">
        <v>2424285.9</v>
      </c>
      <c r="C82">
        <f t="shared" si="2"/>
        <v>638.45838355728824</v>
      </c>
    </row>
    <row r="83" spans="1:3" x14ac:dyDescent="0.25">
      <c r="A83" t="s">
        <v>272</v>
      </c>
      <c r="B83">
        <v>2428946.34</v>
      </c>
      <c r="C83">
        <f t="shared" si="2"/>
        <v>638.5417920527932</v>
      </c>
    </row>
    <row r="84" spans="1:3" x14ac:dyDescent="0.25">
      <c r="A84" t="s">
        <v>271</v>
      </c>
      <c r="B84">
        <v>2438898.2999999998</v>
      </c>
      <c r="C84">
        <f t="shared" si="2"/>
        <v>638.71936909780698</v>
      </c>
    </row>
    <row r="85" spans="1:3" x14ac:dyDescent="0.25">
      <c r="A85" t="s">
        <v>270</v>
      </c>
      <c r="B85">
        <v>2450727.58</v>
      </c>
      <c r="C85">
        <f t="shared" si="2"/>
        <v>638.92950382703782</v>
      </c>
    </row>
    <row r="86" spans="1:3" x14ac:dyDescent="0.25">
      <c r="A86" t="s">
        <v>269</v>
      </c>
      <c r="B86">
        <v>2468543.6800000002</v>
      </c>
      <c r="C86">
        <f t="shared" si="2"/>
        <v>639.2440816309504</v>
      </c>
    </row>
    <row r="87" spans="1:3" x14ac:dyDescent="0.25">
      <c r="A87" t="s">
        <v>268</v>
      </c>
      <c r="B87">
        <v>2478697.6800000002</v>
      </c>
      <c r="C87">
        <f t="shared" si="2"/>
        <v>639.42235602836161</v>
      </c>
    </row>
    <row r="88" spans="1:3" x14ac:dyDescent="0.25">
      <c r="A88" t="s">
        <v>267</v>
      </c>
      <c r="B88">
        <v>2488182.06</v>
      </c>
      <c r="C88">
        <f t="shared" si="2"/>
        <v>639.58821544595446</v>
      </c>
    </row>
    <row r="89" spans="1:3" x14ac:dyDescent="0.25">
      <c r="A89" t="s">
        <v>266</v>
      </c>
      <c r="B89">
        <v>2499737.2400000002</v>
      </c>
      <c r="C89">
        <f t="shared" si="2"/>
        <v>639.78943601858498</v>
      </c>
    </row>
    <row r="90" spans="1:3" x14ac:dyDescent="0.25">
      <c r="A90" t="s">
        <v>265</v>
      </c>
      <c r="B90">
        <v>2517336.17</v>
      </c>
      <c r="C90">
        <f t="shared" si="2"/>
        <v>640.0941215956467</v>
      </c>
    </row>
    <row r="91" spans="1:3" x14ac:dyDescent="0.25">
      <c r="A91" t="s">
        <v>264</v>
      </c>
      <c r="B91">
        <v>2524152.98</v>
      </c>
      <c r="C91">
        <f t="shared" si="2"/>
        <v>640.21156724249101</v>
      </c>
    </row>
    <row r="92" spans="1:3" x14ac:dyDescent="0.25">
      <c r="A92" t="s">
        <v>263</v>
      </c>
      <c r="B92">
        <v>2533076</v>
      </c>
      <c r="C92">
        <f t="shared" si="2"/>
        <v>640.36482201440708</v>
      </c>
    </row>
    <row r="93" spans="1:3" x14ac:dyDescent="0.25">
      <c r="A93" t="s">
        <v>262</v>
      </c>
      <c r="B93">
        <v>2552085.4700000002</v>
      </c>
      <c r="C93">
        <f t="shared" si="2"/>
        <v>640.68952149267875</v>
      </c>
    </row>
    <row r="94" spans="1:3" x14ac:dyDescent="0.25">
      <c r="A94" t="s">
        <v>261</v>
      </c>
      <c r="B94">
        <v>2569133.88</v>
      </c>
      <c r="C94">
        <f t="shared" si="2"/>
        <v>640.97867363528621</v>
      </c>
    </row>
    <row r="95" spans="1:3" x14ac:dyDescent="0.25">
      <c r="A95" t="s">
        <v>260</v>
      </c>
      <c r="B95">
        <v>2586210.9300000002</v>
      </c>
      <c r="C95">
        <f t="shared" si="2"/>
        <v>641.26639428178896</v>
      </c>
    </row>
    <row r="96" spans="1:3" x14ac:dyDescent="0.25">
      <c r="A96" t="s">
        <v>259</v>
      </c>
      <c r="B96">
        <v>2603781.02</v>
      </c>
      <c r="C96">
        <f t="shared" si="2"/>
        <v>641.56044569297171</v>
      </c>
    </row>
    <row r="97" spans="1:3" x14ac:dyDescent="0.25">
      <c r="A97" t="s">
        <v>258</v>
      </c>
      <c r="B97">
        <v>2620986.7400000002</v>
      </c>
      <c r="C97">
        <f t="shared" si="2"/>
        <v>641.84648237854412</v>
      </c>
    </row>
    <row r="98" spans="1:3" x14ac:dyDescent="0.25">
      <c r="A98" t="s">
        <v>257</v>
      </c>
      <c r="B98">
        <v>2630755.7000000002</v>
      </c>
      <c r="C98">
        <f t="shared" si="2"/>
        <v>642.00805200476657</v>
      </c>
    </row>
    <row r="99" spans="1:3" x14ac:dyDescent="0.25">
      <c r="A99" t="s">
        <v>256</v>
      </c>
      <c r="B99">
        <v>2641904.5299999998</v>
      </c>
      <c r="C99">
        <f t="shared" si="2"/>
        <v>642.19171195452259</v>
      </c>
    </row>
    <row r="100" spans="1:3" x14ac:dyDescent="0.25">
      <c r="A100" t="s">
        <v>255</v>
      </c>
      <c r="B100">
        <v>2646085.89</v>
      </c>
      <c r="C100">
        <f t="shared" si="2"/>
        <v>642.26039369594389</v>
      </c>
    </row>
    <row r="101" spans="1:3" x14ac:dyDescent="0.25">
      <c r="A101" t="s">
        <v>514</v>
      </c>
      <c r="B101">
        <v>2652004.2599999998</v>
      </c>
      <c r="C101">
        <f t="shared" si="2"/>
        <v>642.35742173545327</v>
      </c>
    </row>
  </sheetData>
  <sortState ref="A6:D101">
    <sortCondition ref="A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workbookViewId="0">
      <selection activeCell="B2" sqref="B2"/>
    </sheetView>
  </sheetViews>
  <sheetFormatPr baseColWidth="10" defaultColWidth="11.42578125" defaultRowHeight="15" x14ac:dyDescent="0.25"/>
  <sheetData>
    <row r="1" spans="1:5" x14ac:dyDescent="0.25">
      <c r="A1" t="s">
        <v>507</v>
      </c>
      <c r="B1" t="s">
        <v>508</v>
      </c>
      <c r="C1" t="s">
        <v>509</v>
      </c>
      <c r="D1" t="s">
        <v>510</v>
      </c>
      <c r="E1" t="s">
        <v>511</v>
      </c>
    </row>
    <row r="2" spans="1:5" x14ac:dyDescent="0.25">
      <c r="A2" t="s">
        <v>336</v>
      </c>
      <c r="B2">
        <v>107.01286008772672</v>
      </c>
      <c r="C2">
        <v>0.39816287903263392</v>
      </c>
      <c r="D2">
        <v>0.9425</v>
      </c>
    </row>
    <row r="3" spans="1:5" x14ac:dyDescent="0.25">
      <c r="A3" t="s">
        <v>335</v>
      </c>
      <c r="B3">
        <v>106.43577888365928</v>
      </c>
      <c r="C3">
        <v>3.7988898058907053E-2</v>
      </c>
      <c r="D3">
        <v>0.94667500000000004</v>
      </c>
    </row>
    <row r="4" spans="1:5" x14ac:dyDescent="0.25">
      <c r="A4" t="s">
        <v>334</v>
      </c>
      <c r="B4">
        <v>109.01665914987632</v>
      </c>
      <c r="C4">
        <v>1.0821761998654715</v>
      </c>
      <c r="D4">
        <v>0.84582500000000005</v>
      </c>
    </row>
    <row r="5" spans="1:5" x14ac:dyDescent="0.25">
      <c r="A5" t="s">
        <v>333</v>
      </c>
      <c r="B5">
        <v>106.88637599216156</v>
      </c>
      <c r="C5">
        <v>-0.59132084915619554</v>
      </c>
      <c r="D5">
        <v>0.76502499999999996</v>
      </c>
    </row>
    <row r="6" spans="1:5" x14ac:dyDescent="0.25">
      <c r="A6" t="s">
        <v>332</v>
      </c>
      <c r="B6">
        <v>108.08766824191127</v>
      </c>
      <c r="C6">
        <v>0.25136257165044695</v>
      </c>
      <c r="D6">
        <v>0.65192499999999998</v>
      </c>
    </row>
    <row r="7" spans="1:5" x14ac:dyDescent="0.25">
      <c r="A7" t="s">
        <v>331</v>
      </c>
      <c r="B7">
        <v>107.56836499622227</v>
      </c>
      <c r="C7">
        <v>-2.6671651142497498E-2</v>
      </c>
      <c r="D7">
        <v>0.61645000000000005</v>
      </c>
    </row>
    <row r="8" spans="1:5" x14ac:dyDescent="0.25">
      <c r="A8" t="s">
        <v>330</v>
      </c>
      <c r="B8">
        <v>110.32420583122018</v>
      </c>
      <c r="C8">
        <v>0.75117361609286448</v>
      </c>
      <c r="D8">
        <v>0.70660000000000001</v>
      </c>
    </row>
    <row r="9" spans="1:5" x14ac:dyDescent="0.25">
      <c r="A9" t="s">
        <v>329</v>
      </c>
      <c r="B9">
        <v>108.55717792047858</v>
      </c>
      <c r="C9">
        <v>-0.46398297827914237</v>
      </c>
      <c r="D9">
        <v>0.819075</v>
      </c>
    </row>
    <row r="10" spans="1:5" x14ac:dyDescent="0.25">
      <c r="A10" t="s">
        <v>328</v>
      </c>
      <c r="B10">
        <v>109.42087299670038</v>
      </c>
      <c r="C10">
        <v>0.29056974160643773</v>
      </c>
      <c r="D10">
        <v>0.99162499999999998</v>
      </c>
    </row>
    <row r="11" spans="1:5" x14ac:dyDescent="0.25">
      <c r="A11" t="s">
        <v>327</v>
      </c>
      <c r="B11">
        <v>108.72105592999287</v>
      </c>
      <c r="C11">
        <v>0.10518156797905116</v>
      </c>
      <c r="D11">
        <v>1.10985</v>
      </c>
    </row>
    <row r="12" spans="1:5" x14ac:dyDescent="0.25">
      <c r="A12" t="s">
        <v>326</v>
      </c>
      <c r="B12">
        <v>111.2345886326475</v>
      </c>
      <c r="C12">
        <v>0.77052588544131784</v>
      </c>
      <c r="D12">
        <v>1.2015499999999999</v>
      </c>
    </row>
    <row r="13" spans="1:5" x14ac:dyDescent="0.25">
      <c r="A13" t="s">
        <v>325</v>
      </c>
      <c r="B13">
        <v>109.94333214560265</v>
      </c>
      <c r="C13">
        <v>-0.26917026640295749</v>
      </c>
      <c r="D13">
        <v>1.210825</v>
      </c>
    </row>
    <row r="14" spans="1:5" x14ac:dyDescent="0.25">
      <c r="A14" t="s">
        <v>324</v>
      </c>
      <c r="B14">
        <v>110.90935141272496</v>
      </c>
      <c r="C14">
        <v>0.45968448300168574</v>
      </c>
      <c r="D14">
        <v>1.1881250000000001</v>
      </c>
    </row>
    <row r="15" spans="1:5" x14ac:dyDescent="0.25">
      <c r="A15" t="s">
        <v>323</v>
      </c>
      <c r="B15">
        <v>110.14096870965363</v>
      </c>
      <c r="C15">
        <v>9.7507812377749969E-2</v>
      </c>
      <c r="D15">
        <v>1.08195</v>
      </c>
    </row>
    <row r="16" spans="1:5" x14ac:dyDescent="0.25">
      <c r="A16" t="s">
        <v>322</v>
      </c>
      <c r="B16">
        <v>112.72376101750422</v>
      </c>
      <c r="C16">
        <v>0.89297338458253395</v>
      </c>
      <c r="D16">
        <v>0.90144999999999997</v>
      </c>
    </row>
    <row r="17" spans="1:4" x14ac:dyDescent="0.25">
      <c r="A17" t="s">
        <v>321</v>
      </c>
      <c r="B17">
        <v>110.80122095009426</v>
      </c>
      <c r="C17">
        <v>-0.29225171140116313</v>
      </c>
      <c r="D17">
        <v>0.82004999999999995</v>
      </c>
    </row>
    <row r="18" spans="1:4" x14ac:dyDescent="0.25">
      <c r="A18" t="s">
        <v>320</v>
      </c>
      <c r="B18">
        <v>112.04933543627601</v>
      </c>
      <c r="C18">
        <v>0.32237270314632194</v>
      </c>
      <c r="D18">
        <v>0.83122499999999999</v>
      </c>
    </row>
    <row r="19" spans="1:4" x14ac:dyDescent="0.25">
      <c r="A19" t="s">
        <v>319</v>
      </c>
      <c r="B19">
        <v>111.55757128919242</v>
      </c>
      <c r="C19">
        <v>0.14028906399756066</v>
      </c>
      <c r="D19">
        <v>0.826075</v>
      </c>
    </row>
    <row r="20" spans="1:4" x14ac:dyDescent="0.25">
      <c r="A20" t="s">
        <v>318</v>
      </c>
      <c r="B20">
        <v>113.89773236730252</v>
      </c>
      <c r="C20">
        <v>0.81762457687794188</v>
      </c>
      <c r="D20">
        <v>0.80827499999999997</v>
      </c>
    </row>
    <row r="21" spans="1:4" x14ac:dyDescent="0.25">
      <c r="A21" t="s">
        <v>317</v>
      </c>
      <c r="B21">
        <v>111.98504376714664</v>
      </c>
      <c r="C21">
        <v>-0.35489021335987903</v>
      </c>
      <c r="D21">
        <v>0.69162500000000005</v>
      </c>
    </row>
    <row r="22" spans="1:4" x14ac:dyDescent="0.25">
      <c r="A22" t="s">
        <v>316</v>
      </c>
      <c r="B22">
        <v>112.85422035882607</v>
      </c>
      <c r="C22">
        <v>0.3254265431725854</v>
      </c>
      <c r="D22">
        <v>0.61092500000000005</v>
      </c>
    </row>
    <row r="23" spans="1:4" x14ac:dyDescent="0.25">
      <c r="A23" t="s">
        <v>315</v>
      </c>
      <c r="B23">
        <v>112.63614632092469</v>
      </c>
      <c r="C23">
        <v>0.25469017460762672</v>
      </c>
      <c r="D23">
        <v>0.51644999999999996</v>
      </c>
    </row>
    <row r="24" spans="1:4" x14ac:dyDescent="0.25">
      <c r="A24" t="s">
        <v>314</v>
      </c>
      <c r="B24">
        <v>114.99660421868748</v>
      </c>
      <c r="C24">
        <v>0.67356366012475788</v>
      </c>
      <c r="D24">
        <v>0.50370000000000004</v>
      </c>
    </row>
    <row r="25" spans="1:4" x14ac:dyDescent="0.25">
      <c r="A25" t="s">
        <v>313</v>
      </c>
      <c r="B25">
        <v>113.43335423158067</v>
      </c>
      <c r="C25">
        <v>-0.44464101209936913</v>
      </c>
      <c r="D25">
        <v>0.50487499999999996</v>
      </c>
    </row>
    <row r="26" spans="1:4" x14ac:dyDescent="0.25">
      <c r="A26" t="s">
        <v>312</v>
      </c>
      <c r="B26">
        <v>114.63703191496643</v>
      </c>
      <c r="C26">
        <v>0.43021342273343</v>
      </c>
      <c r="D26">
        <v>0.51007499999999995</v>
      </c>
    </row>
    <row r="27" spans="1:4" x14ac:dyDescent="0.25">
      <c r="A27" t="s">
        <v>311</v>
      </c>
      <c r="B27">
        <v>113.93484172472142</v>
      </c>
      <c r="C27">
        <v>2.8850387369861757E-2</v>
      </c>
      <c r="D27">
        <v>0.51332500000000003</v>
      </c>
    </row>
    <row r="28" spans="1:4" x14ac:dyDescent="0.25">
      <c r="A28" t="s">
        <v>310</v>
      </c>
      <c r="B28">
        <v>116.37059305656885</v>
      </c>
      <c r="C28">
        <v>0.86614305929527369</v>
      </c>
      <c r="D28">
        <v>0.52082499999999998</v>
      </c>
    </row>
    <row r="29" spans="1:4" x14ac:dyDescent="0.25">
      <c r="A29" t="s">
        <v>309</v>
      </c>
      <c r="B29">
        <v>114.30632333543838</v>
      </c>
      <c r="C29">
        <v>-0.44519126261086917</v>
      </c>
      <c r="D29">
        <v>0.51602499999999996</v>
      </c>
    </row>
    <row r="30" spans="1:4" x14ac:dyDescent="0.25">
      <c r="A30" t="s">
        <v>308</v>
      </c>
      <c r="B30">
        <v>115.89624870127739</v>
      </c>
      <c r="C30">
        <v>0.35557303742241564</v>
      </c>
      <c r="D30">
        <v>0.51732500000000003</v>
      </c>
    </row>
    <row r="31" spans="1:4" x14ac:dyDescent="0.25">
      <c r="A31" t="s">
        <v>307</v>
      </c>
      <c r="B31">
        <v>115.0947719811918</v>
      </c>
      <c r="C31">
        <v>-2.3614512131120764E-2</v>
      </c>
      <c r="D31">
        <v>0.51897499999999996</v>
      </c>
    </row>
    <row r="32" spans="1:4" x14ac:dyDescent="0.25">
      <c r="A32" t="s">
        <v>306</v>
      </c>
      <c r="B32">
        <v>117.46654731180763</v>
      </c>
      <c r="C32">
        <v>0.97629867355261379</v>
      </c>
      <c r="D32">
        <v>0.53572500000000001</v>
      </c>
    </row>
    <row r="33" spans="1:4" x14ac:dyDescent="0.25">
      <c r="A33" t="s">
        <v>305</v>
      </c>
      <c r="B33">
        <v>115.99723536668921</v>
      </c>
      <c r="C33">
        <v>-0.55318963989211323</v>
      </c>
      <c r="D33">
        <v>0.59965000000000002</v>
      </c>
    </row>
    <row r="34" spans="1:4" x14ac:dyDescent="0.25">
      <c r="A34" t="s">
        <v>304</v>
      </c>
      <c r="B34">
        <v>117.16348741317893</v>
      </c>
      <c r="C34">
        <v>0.49309886063109221</v>
      </c>
      <c r="D34">
        <v>0.65857500000000002</v>
      </c>
    </row>
    <row r="35" spans="1:4" x14ac:dyDescent="0.25">
      <c r="A35" t="s">
        <v>303</v>
      </c>
      <c r="B35">
        <v>116.49074349142631</v>
      </c>
      <c r="C35">
        <v>-1.3878918314762971E-2</v>
      </c>
      <c r="D35">
        <v>0.73524999999999996</v>
      </c>
    </row>
    <row r="36" spans="1:4" x14ac:dyDescent="0.25">
      <c r="A36" t="s">
        <v>302</v>
      </c>
      <c r="B36">
        <v>118.98580058942116</v>
      </c>
      <c r="C36">
        <v>0.90662551687603254</v>
      </c>
      <c r="D36">
        <v>0.84225000000000005</v>
      </c>
    </row>
    <row r="37" spans="1:4" x14ac:dyDescent="0.25">
      <c r="A37" t="s">
        <v>301</v>
      </c>
      <c r="B37">
        <v>117.75259809535521</v>
      </c>
      <c r="C37">
        <v>-0.28642398882916653</v>
      </c>
      <c r="D37">
        <v>0.90197499999999997</v>
      </c>
    </row>
    <row r="38" spans="1:4" x14ac:dyDescent="0.25">
      <c r="A38" t="s">
        <v>300</v>
      </c>
      <c r="B38">
        <v>118.69997309789585</v>
      </c>
      <c r="C38">
        <v>0.37243637068502178</v>
      </c>
      <c r="D38">
        <v>0.96379999999999999</v>
      </c>
    </row>
    <row r="39" spans="1:4" x14ac:dyDescent="0.25">
      <c r="A39" t="s">
        <v>299</v>
      </c>
      <c r="B39">
        <v>118.04188687843657</v>
      </c>
      <c r="C39">
        <v>3.6164838721719127E-2</v>
      </c>
      <c r="D39">
        <v>1.0116000000000001</v>
      </c>
    </row>
    <row r="40" spans="1:4" x14ac:dyDescent="0.25">
      <c r="A40" t="s">
        <v>298</v>
      </c>
      <c r="B40">
        <v>120.36327768316539</v>
      </c>
      <c r="C40">
        <v>0.98291188510262995</v>
      </c>
      <c r="D40">
        <v>0.98687499999999995</v>
      </c>
    </row>
    <row r="41" spans="1:4" x14ac:dyDescent="0.25">
      <c r="A41" t="s">
        <v>297</v>
      </c>
      <c r="B41">
        <v>118.6712011044666</v>
      </c>
      <c r="C41">
        <v>-0.51995969650208962</v>
      </c>
      <c r="D41">
        <v>1.011725</v>
      </c>
    </row>
    <row r="42" spans="1:4" x14ac:dyDescent="0.25">
      <c r="A42" t="s">
        <v>296</v>
      </c>
      <c r="B42">
        <v>119.89224482422651</v>
      </c>
      <c r="C42">
        <v>0.49786606617856544</v>
      </c>
      <c r="D42">
        <v>1.000275</v>
      </c>
    </row>
    <row r="43" spans="1:4" x14ac:dyDescent="0.25">
      <c r="A43" t="s">
        <v>295</v>
      </c>
      <c r="B43">
        <v>118.93039180194069</v>
      </c>
      <c r="C43">
        <v>-7.0775241885450466E-2</v>
      </c>
      <c r="D43">
        <v>1.0635749999999999</v>
      </c>
    </row>
    <row r="44" spans="1:4" x14ac:dyDescent="0.25">
      <c r="A44" t="s">
        <v>294</v>
      </c>
      <c r="B44">
        <v>120.26351329407157</v>
      </c>
      <c r="C44">
        <v>0.8721681869961676</v>
      </c>
      <c r="D44">
        <v>0.78802499999999998</v>
      </c>
    </row>
    <row r="45" spans="1:4" x14ac:dyDescent="0.25">
      <c r="A45" t="s">
        <v>293</v>
      </c>
      <c r="B45">
        <v>117.43552407858226</v>
      </c>
      <c r="C45">
        <v>-0.62495781237877202</v>
      </c>
      <c r="D45">
        <v>0.344275</v>
      </c>
    </row>
    <row r="46" spans="1:4" x14ac:dyDescent="0.25">
      <c r="A46" t="s">
        <v>292</v>
      </c>
      <c r="B46">
        <v>118.49032791107379</v>
      </c>
      <c r="C46">
        <v>0.22392021072877266</v>
      </c>
      <c r="D46">
        <v>0.19350000000000001</v>
      </c>
    </row>
    <row r="47" spans="1:4" x14ac:dyDescent="0.25">
      <c r="A47" t="s">
        <v>291</v>
      </c>
      <c r="B47">
        <v>118.29541674045277</v>
      </c>
      <c r="C47">
        <v>-0.14036395837190377</v>
      </c>
      <c r="D47">
        <v>8.9025000000000007E-2</v>
      </c>
    </row>
    <row r="48" spans="1:4" x14ac:dyDescent="0.25">
      <c r="A48" t="s">
        <v>290</v>
      </c>
      <c r="B48">
        <v>120.50929876108319</v>
      </c>
      <c r="C48">
        <v>0.80527969039269587</v>
      </c>
      <c r="D48">
        <v>8.9649999999999994E-2</v>
      </c>
    </row>
    <row r="49" spans="1:4" x14ac:dyDescent="0.25">
      <c r="A49" t="s">
        <v>289</v>
      </c>
      <c r="B49">
        <v>118.71465217730281</v>
      </c>
      <c r="C49">
        <v>-0.67805559844858809</v>
      </c>
      <c r="D49">
        <v>8.6025000000000004E-2</v>
      </c>
    </row>
    <row r="50" spans="1:4" x14ac:dyDescent="0.25">
      <c r="A50" t="s">
        <v>288</v>
      </c>
      <c r="B50">
        <v>120.10050045634353</v>
      </c>
      <c r="C50">
        <v>0.25333552626037087</v>
      </c>
      <c r="D50">
        <v>8.7624999999999995E-2</v>
      </c>
    </row>
    <row r="51" spans="1:4" x14ac:dyDescent="0.25">
      <c r="A51" t="s">
        <v>287</v>
      </c>
      <c r="B51">
        <v>119.81830948064498</v>
      </c>
      <c r="C51">
        <v>-2.1781157079418016E-2</v>
      </c>
      <c r="D51">
        <v>0.11335000000000001</v>
      </c>
    </row>
    <row r="52" spans="1:4" x14ac:dyDescent="0.25">
      <c r="A52" t="s">
        <v>286</v>
      </c>
      <c r="B52">
        <v>121.78301086560248</v>
      </c>
      <c r="C52">
        <v>0.77732021136093687</v>
      </c>
      <c r="D52">
        <v>0.14935000000000001</v>
      </c>
    </row>
    <row r="53" spans="1:4" x14ac:dyDescent="0.25">
      <c r="A53" t="s">
        <v>285</v>
      </c>
      <c r="B53">
        <v>120.37522042714761</v>
      </c>
      <c r="C53">
        <v>-0.58601990000957893</v>
      </c>
      <c r="D53">
        <v>0.16872500000000001</v>
      </c>
    </row>
    <row r="54" spans="1:4" x14ac:dyDescent="0.25">
      <c r="A54" t="s">
        <v>284</v>
      </c>
      <c r="B54">
        <v>121.2113347694077</v>
      </c>
      <c r="C54">
        <v>0.25520091791628602</v>
      </c>
      <c r="D54">
        <v>0.26029999999999998</v>
      </c>
    </row>
    <row r="55" spans="1:4" x14ac:dyDescent="0.25">
      <c r="A55" t="s">
        <v>283</v>
      </c>
      <c r="B55">
        <v>120.80082851405143</v>
      </c>
      <c r="C55">
        <v>-3.0199786378822407E-2</v>
      </c>
      <c r="D55">
        <v>0.24357500000000001</v>
      </c>
    </row>
    <row r="56" spans="1:4" x14ac:dyDescent="0.25">
      <c r="A56" t="s">
        <v>282</v>
      </c>
      <c r="B56">
        <v>122.41014386664199</v>
      </c>
      <c r="C56">
        <v>0.83775571261502768</v>
      </c>
      <c r="D56">
        <v>0.19805</v>
      </c>
    </row>
    <row r="57" spans="1:4" x14ac:dyDescent="0.25">
      <c r="A57" t="s">
        <v>281</v>
      </c>
      <c r="B57">
        <v>121.02602346745084</v>
      </c>
      <c r="C57">
        <v>-0.47673694414290407</v>
      </c>
      <c r="D57">
        <v>9.1874999999999998E-2</v>
      </c>
    </row>
    <row r="58" spans="1:4" x14ac:dyDescent="0.25">
      <c r="A58" t="s">
        <v>280</v>
      </c>
      <c r="B58">
        <v>121.41050443772303</v>
      </c>
      <c r="C58">
        <v>0.19643638374504285</v>
      </c>
      <c r="D58">
        <v>8.4525000000000003E-2</v>
      </c>
    </row>
    <row r="59" spans="1:4" x14ac:dyDescent="0.25">
      <c r="A59" t="s">
        <v>279</v>
      </c>
      <c r="B59">
        <v>121.12300696170621</v>
      </c>
      <c r="C59">
        <v>2.555675722455546E-2</v>
      </c>
      <c r="D59">
        <v>3.2800000000000003E-2</v>
      </c>
    </row>
    <row r="60" spans="1:4" x14ac:dyDescent="0.25">
      <c r="A60" t="s">
        <v>278</v>
      </c>
      <c r="B60">
        <v>122.72588342015854</v>
      </c>
      <c r="C60">
        <v>0.78070876720470916</v>
      </c>
      <c r="D60">
        <v>2.0225E-2</v>
      </c>
    </row>
    <row r="61" spans="1:4" x14ac:dyDescent="0.25">
      <c r="A61" t="s">
        <v>277</v>
      </c>
      <c r="B61">
        <v>121.19582422149654</v>
      </c>
      <c r="C61">
        <v>-0.42448436517807292</v>
      </c>
      <c r="D61">
        <v>1.6975000000000001E-2</v>
      </c>
    </row>
    <row r="62" spans="1:4" x14ac:dyDescent="0.25">
      <c r="A62" t="s">
        <v>276</v>
      </c>
      <c r="B62">
        <v>122.23853780587524</v>
      </c>
      <c r="C62">
        <v>0.18543412164026854</v>
      </c>
      <c r="D62">
        <v>2.0500000000000001E-2</v>
      </c>
    </row>
    <row r="63" spans="1:4" x14ac:dyDescent="0.25">
      <c r="A63" t="s">
        <v>275</v>
      </c>
      <c r="B63">
        <v>122.05222140521312</v>
      </c>
      <c r="C63">
        <v>-2.1032228698301767E-2</v>
      </c>
      <c r="D63">
        <v>2.1299999999999999E-2</v>
      </c>
    </row>
    <row r="64" spans="1:4" x14ac:dyDescent="0.25">
      <c r="A64" t="s">
        <v>274</v>
      </c>
      <c r="B64">
        <v>123.54664070970898</v>
      </c>
      <c r="C64">
        <v>0.71772051283871363</v>
      </c>
      <c r="D64">
        <v>3.0425000000000001E-2</v>
      </c>
    </row>
    <row r="65" spans="1:4" x14ac:dyDescent="0.25">
      <c r="A65" t="s">
        <v>273</v>
      </c>
      <c r="B65">
        <v>122.27576922495666</v>
      </c>
      <c r="C65">
        <v>-0.44927416032826389</v>
      </c>
      <c r="D65">
        <v>4.5374999999999999E-2</v>
      </c>
    </row>
    <row r="66" spans="1:4" x14ac:dyDescent="0.25">
      <c r="A66" t="s">
        <v>272</v>
      </c>
      <c r="B66">
        <v>122.7811754961017</v>
      </c>
      <c r="C66">
        <v>0.10858411781606879</v>
      </c>
      <c r="D66">
        <v>4.8149999999999998E-2</v>
      </c>
    </row>
    <row r="67" spans="1:4" x14ac:dyDescent="0.25">
      <c r="A67" t="s">
        <v>271</v>
      </c>
      <c r="B67">
        <v>122.63244512297024</v>
      </c>
      <c r="C67">
        <v>-4.1712959922912615E-3</v>
      </c>
      <c r="D67">
        <v>5.6499999999999996E-3</v>
      </c>
    </row>
    <row r="68" spans="1:4" x14ac:dyDescent="0.25">
      <c r="A68" t="s">
        <v>270</v>
      </c>
      <c r="B68">
        <v>124.23976912805711</v>
      </c>
      <c r="C68">
        <v>0.76085145695381673</v>
      </c>
      <c r="D68">
        <v>-3.8500000000000001E-3</v>
      </c>
    </row>
    <row r="69" spans="1:4" x14ac:dyDescent="0.25">
      <c r="A69" t="s">
        <v>269</v>
      </c>
      <c r="B69">
        <v>123.21726833295315</v>
      </c>
      <c r="C69">
        <v>-0.36222287892861965</v>
      </c>
      <c r="D69">
        <v>-1.1424999999999999E-2</v>
      </c>
    </row>
    <row r="70" spans="1:4" x14ac:dyDescent="0.25">
      <c r="A70" t="s">
        <v>268</v>
      </c>
      <c r="B70">
        <v>123.88280685232348</v>
      </c>
      <c r="C70">
        <v>0.23085475323194826</v>
      </c>
      <c r="D70">
        <v>-2.4899999999999999E-2</v>
      </c>
    </row>
    <row r="71" spans="1:4" x14ac:dyDescent="0.25">
      <c r="A71" t="s">
        <v>267</v>
      </c>
      <c r="B71">
        <v>123.7096348794355</v>
      </c>
      <c r="C71">
        <v>2.8770751757965431E-2</v>
      </c>
      <c r="D71">
        <v>-3.1224999999999999E-2</v>
      </c>
    </row>
    <row r="72" spans="1:4" x14ac:dyDescent="0.25">
      <c r="A72" t="s">
        <v>266</v>
      </c>
      <c r="B72">
        <v>125.34145015820957</v>
      </c>
      <c r="C72">
        <v>0.74546584959964712</v>
      </c>
      <c r="D72">
        <v>-3.9375E-2</v>
      </c>
    </row>
    <row r="73" spans="1:4" x14ac:dyDescent="0.25">
      <c r="A73" t="s">
        <v>265</v>
      </c>
      <c r="B73">
        <v>123.92504730744622</v>
      </c>
      <c r="C73">
        <v>-0.54460250024354773</v>
      </c>
      <c r="D73">
        <v>-6.3899999999999998E-2</v>
      </c>
    </row>
    <row r="74" spans="1:4" x14ac:dyDescent="0.25">
      <c r="A74" t="s">
        <v>264</v>
      </c>
      <c r="B74">
        <v>124.73414819798654</v>
      </c>
      <c r="C74">
        <v>0.17143225493120864</v>
      </c>
      <c r="D74">
        <v>-8.4025000000000002E-2</v>
      </c>
    </row>
    <row r="75" spans="1:4" x14ac:dyDescent="0.25">
      <c r="A75" t="s">
        <v>263</v>
      </c>
      <c r="B75">
        <v>124.13168848148734</v>
      </c>
      <c r="C75">
        <v>-6.9307747094820682E-2</v>
      </c>
      <c r="D75">
        <v>-8.4224999999999994E-2</v>
      </c>
    </row>
    <row r="76" spans="1:4" x14ac:dyDescent="0.25">
      <c r="A76" t="s">
        <v>262</v>
      </c>
      <c r="B76">
        <v>125.75339668313347</v>
      </c>
      <c r="C76">
        <v>0.70421112266943808</v>
      </c>
      <c r="D76">
        <v>-8.7150000000000005E-2</v>
      </c>
    </row>
    <row r="77" spans="1:4" x14ac:dyDescent="0.25">
      <c r="A77" t="s">
        <v>261</v>
      </c>
      <c r="B77">
        <v>124.7172144523413</v>
      </c>
      <c r="C77">
        <v>-0.4884981301870428</v>
      </c>
      <c r="D77">
        <v>-8.8150000000000006E-2</v>
      </c>
    </row>
    <row r="78" spans="1:4" x14ac:dyDescent="0.25">
      <c r="A78" t="s">
        <v>260</v>
      </c>
      <c r="B78">
        <v>125.31779219842383</v>
      </c>
      <c r="C78">
        <v>0.31955869107540746</v>
      </c>
      <c r="D78">
        <v>-8.9524999999999993E-2</v>
      </c>
    </row>
    <row r="79" spans="1:4" x14ac:dyDescent="0.25">
      <c r="A79" t="s">
        <v>259</v>
      </c>
      <c r="B79">
        <v>125.05006212361798</v>
      </c>
      <c r="C79">
        <v>2.8202249456409638E-2</v>
      </c>
      <c r="D79">
        <v>-8.9450000000000002E-2</v>
      </c>
    </row>
    <row r="80" spans="1:4" x14ac:dyDescent="0.25">
      <c r="A80" t="s">
        <v>258</v>
      </c>
      <c r="B80">
        <v>126.65947339793377</v>
      </c>
      <c r="C80">
        <v>0.67538299164401772</v>
      </c>
      <c r="D80">
        <v>-8.7525000000000006E-2</v>
      </c>
    </row>
    <row r="81" spans="1:4" x14ac:dyDescent="0.25">
      <c r="A81" t="s">
        <v>257</v>
      </c>
      <c r="B81">
        <v>125.57045547306586</v>
      </c>
      <c r="C81">
        <v>-0.41037259272565579</v>
      </c>
      <c r="D81">
        <v>-9.0925000000000006E-2</v>
      </c>
    </row>
    <row r="82" spans="1:4" x14ac:dyDescent="0.25">
      <c r="A82" t="s">
        <v>256</v>
      </c>
      <c r="B82">
        <v>126.21110368779239</v>
      </c>
      <c r="C82">
        <v>0.27136011072208605</v>
      </c>
      <c r="D82">
        <v>-9.0825000000000003E-2</v>
      </c>
    </row>
    <row r="83" spans="1:4" x14ac:dyDescent="0.25">
      <c r="A83" t="s">
        <v>255</v>
      </c>
      <c r="B83">
        <v>125.79588964277991</v>
      </c>
      <c r="C83">
        <v>6.7575924964047809E-2</v>
      </c>
      <c r="D83">
        <v>-9.0450000000000003E-2</v>
      </c>
    </row>
    <row r="84" spans="1:4" x14ac:dyDescent="0.25">
      <c r="A84" t="s">
        <v>504</v>
      </c>
      <c r="D84">
        <v>-9.0649999999999994E-2</v>
      </c>
    </row>
    <row r="85" spans="1:4" x14ac:dyDescent="0.25">
      <c r="D85">
        <v>-9.1749999999999998E-2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B115" sqref="B115"/>
    </sheetView>
  </sheetViews>
  <sheetFormatPr baseColWidth="10" defaultColWidth="11.42578125" defaultRowHeight="15" x14ac:dyDescent="0.25"/>
  <cols>
    <col min="1" max="2" width="81.140625" bestFit="1" customWidth="1"/>
  </cols>
  <sheetData>
    <row r="1" spans="1:4" x14ac:dyDescent="0.25">
      <c r="A1" t="s">
        <v>521</v>
      </c>
    </row>
    <row r="2" spans="1:4" x14ac:dyDescent="0.25">
      <c r="B2" t="s">
        <v>522</v>
      </c>
    </row>
    <row r="3" spans="1:4" x14ac:dyDescent="0.25">
      <c r="B3" t="s">
        <v>520</v>
      </c>
    </row>
    <row r="4" spans="1:4" x14ac:dyDescent="0.25">
      <c r="A4" t="s">
        <v>1</v>
      </c>
      <c r="B4" t="s">
        <v>2</v>
      </c>
    </row>
    <row r="5" spans="1:4" x14ac:dyDescent="0.25">
      <c r="A5" t="s">
        <v>3</v>
      </c>
    </row>
    <row r="6" spans="1:4" x14ac:dyDescent="0.25">
      <c r="A6" t="s">
        <v>349</v>
      </c>
      <c r="B6">
        <v>76.59</v>
      </c>
    </row>
    <row r="7" spans="1:4" x14ac:dyDescent="0.25">
      <c r="A7" t="s">
        <v>348</v>
      </c>
      <c r="B7">
        <v>77.150000000000006</v>
      </c>
      <c r="C7">
        <f>100*LOG(B7/B6)</f>
        <v>0.31638608752543801</v>
      </c>
      <c r="D7">
        <f>100*(B7-B6)/B6</f>
        <v>0.73116594855725581</v>
      </c>
    </row>
    <row r="8" spans="1:4" x14ac:dyDescent="0.25">
      <c r="A8" t="s">
        <v>347</v>
      </c>
      <c r="B8">
        <v>78.2</v>
      </c>
      <c r="C8">
        <f t="shared" ref="C8:C38" si="0">100*LOG(B8/B7)</f>
        <v>0.58708226606809188</v>
      </c>
      <c r="D8">
        <f t="shared" ref="D8:D71" si="1">100*(B8-B7)/B7</f>
        <v>1.3609850939727766</v>
      </c>
    </row>
    <row r="9" spans="1:4" x14ac:dyDescent="0.25">
      <c r="A9" t="s">
        <v>346</v>
      </c>
      <c r="B9">
        <v>78.75</v>
      </c>
      <c r="C9">
        <f t="shared" si="0"/>
        <v>0.30438094017900852</v>
      </c>
      <c r="D9">
        <f t="shared" si="1"/>
        <v>0.70332480818413956</v>
      </c>
    </row>
    <row r="10" spans="1:4" x14ac:dyDescent="0.25">
      <c r="A10" t="s">
        <v>345</v>
      </c>
      <c r="B10">
        <v>79.22</v>
      </c>
      <c r="C10">
        <f t="shared" si="0"/>
        <v>0.25842756066359712</v>
      </c>
      <c r="D10">
        <f t="shared" si="1"/>
        <v>0.59682539682539537</v>
      </c>
    </row>
    <row r="11" spans="1:4" x14ac:dyDescent="0.25">
      <c r="A11" t="s">
        <v>344</v>
      </c>
      <c r="B11">
        <v>79.680000000000007</v>
      </c>
      <c r="C11">
        <f t="shared" si="0"/>
        <v>0.25144873473683055</v>
      </c>
      <c r="D11">
        <f t="shared" si="1"/>
        <v>0.58066144912901785</v>
      </c>
    </row>
    <row r="12" spans="1:4" x14ac:dyDescent="0.25">
      <c r="A12" t="s">
        <v>343</v>
      </c>
      <c r="B12">
        <v>80.02</v>
      </c>
      <c r="C12">
        <f t="shared" si="0"/>
        <v>0.18492216273360232</v>
      </c>
      <c r="D12">
        <f t="shared" si="1"/>
        <v>0.42670682730922338</v>
      </c>
    </row>
    <row r="13" spans="1:4" x14ac:dyDescent="0.25">
      <c r="A13" t="s">
        <v>342</v>
      </c>
      <c r="B13">
        <v>79.819999999999993</v>
      </c>
      <c r="C13">
        <f t="shared" si="0"/>
        <v>-0.10868235949739455</v>
      </c>
      <c r="D13">
        <f t="shared" si="1"/>
        <v>-0.24993751562109828</v>
      </c>
    </row>
    <row r="14" spans="1:4" x14ac:dyDescent="0.25">
      <c r="A14" t="s">
        <v>341</v>
      </c>
      <c r="B14">
        <v>79.489999999999995</v>
      </c>
      <c r="C14">
        <f t="shared" si="0"/>
        <v>-0.1799226464277828</v>
      </c>
      <c r="D14">
        <f t="shared" si="1"/>
        <v>-0.41343021799047647</v>
      </c>
    </row>
    <row r="15" spans="1:4" x14ac:dyDescent="0.25">
      <c r="A15" t="s">
        <v>340</v>
      </c>
      <c r="B15">
        <v>79.430000000000007</v>
      </c>
      <c r="C15">
        <f t="shared" si="0"/>
        <v>-3.2793443433555364E-2</v>
      </c>
      <c r="D15">
        <f t="shared" si="1"/>
        <v>-7.5481192602828109E-2</v>
      </c>
    </row>
    <row r="16" spans="1:4" x14ac:dyDescent="0.25">
      <c r="A16" t="s">
        <v>339</v>
      </c>
      <c r="B16">
        <v>79.400000000000006</v>
      </c>
      <c r="C16">
        <f t="shared" si="0"/>
        <v>-1.6406012229476824E-2</v>
      </c>
      <c r="D16">
        <f t="shared" si="1"/>
        <v>-3.7769104872215957E-2</v>
      </c>
    </row>
    <row r="17" spans="1:4" x14ac:dyDescent="0.25">
      <c r="A17" t="s">
        <v>338</v>
      </c>
      <c r="B17">
        <v>79.760000000000005</v>
      </c>
      <c r="C17">
        <f t="shared" si="0"/>
        <v>0.19646428765030288</v>
      </c>
      <c r="D17">
        <f t="shared" si="1"/>
        <v>0.45340050377833679</v>
      </c>
    </row>
    <row r="18" spans="1:4" x14ac:dyDescent="0.25">
      <c r="A18" t="s">
        <v>337</v>
      </c>
      <c r="B18">
        <v>79.63</v>
      </c>
      <c r="C18">
        <f t="shared" si="0"/>
        <v>-7.0842957734449694E-2</v>
      </c>
      <c r="D18">
        <f t="shared" si="1"/>
        <v>-0.16298896690071421</v>
      </c>
    </row>
    <row r="19" spans="1:4" x14ac:dyDescent="0.25">
      <c r="A19" t="s">
        <v>336</v>
      </c>
      <c r="B19">
        <v>80.11</v>
      </c>
      <c r="C19">
        <f t="shared" si="0"/>
        <v>0.26100160102476544</v>
      </c>
      <c r="D19">
        <f t="shared" si="1"/>
        <v>0.60278789400980037</v>
      </c>
    </row>
    <row r="20" spans="1:4" x14ac:dyDescent="0.25">
      <c r="A20" t="s">
        <v>335</v>
      </c>
      <c r="B20">
        <v>80.489999999999995</v>
      </c>
      <c r="C20">
        <f t="shared" si="0"/>
        <v>0.20551956550989176</v>
      </c>
      <c r="D20">
        <f t="shared" si="1"/>
        <v>0.47434777181375043</v>
      </c>
    </row>
    <row r="21" spans="1:4" x14ac:dyDescent="0.25">
      <c r="A21" t="s">
        <v>334</v>
      </c>
      <c r="B21">
        <v>81.209999999999994</v>
      </c>
      <c r="C21">
        <f t="shared" si="0"/>
        <v>0.38675830985674525</v>
      </c>
      <c r="D21">
        <f t="shared" si="1"/>
        <v>0.89452105851658459</v>
      </c>
    </row>
    <row r="22" spans="1:4" x14ac:dyDescent="0.25">
      <c r="A22" t="s">
        <v>333</v>
      </c>
      <c r="B22">
        <v>81.33</v>
      </c>
      <c r="C22">
        <f t="shared" si="0"/>
        <v>6.4126180997917767E-2</v>
      </c>
      <c r="D22">
        <f t="shared" si="1"/>
        <v>0.14776505356483752</v>
      </c>
    </row>
    <row r="23" spans="1:4" x14ac:dyDescent="0.25">
      <c r="A23" t="s">
        <v>332</v>
      </c>
      <c r="B23">
        <v>81.55</v>
      </c>
      <c r="C23">
        <f t="shared" si="0"/>
        <v>0.11731930761466348</v>
      </c>
      <c r="D23">
        <f t="shared" si="1"/>
        <v>0.27050288946268153</v>
      </c>
    </row>
    <row r="24" spans="1:4" x14ac:dyDescent="0.25">
      <c r="A24" t="s">
        <v>331</v>
      </c>
      <c r="B24">
        <v>81.760000000000005</v>
      </c>
      <c r="C24">
        <f t="shared" si="0"/>
        <v>0.11169174143429852</v>
      </c>
      <c r="D24">
        <f t="shared" si="1"/>
        <v>0.25751072961374366</v>
      </c>
    </row>
    <row r="25" spans="1:4" x14ac:dyDescent="0.25">
      <c r="A25" t="s">
        <v>330</v>
      </c>
      <c r="B25">
        <v>81.99</v>
      </c>
      <c r="C25">
        <f t="shared" si="0"/>
        <v>0.12200036216855749</v>
      </c>
      <c r="D25">
        <f t="shared" si="1"/>
        <v>0.28131115459881328</v>
      </c>
    </row>
    <row r="26" spans="1:4" x14ac:dyDescent="0.25">
      <c r="A26" t="s">
        <v>329</v>
      </c>
      <c r="B26">
        <v>82.29</v>
      </c>
      <c r="C26">
        <f t="shared" si="0"/>
        <v>0.15861759118687699</v>
      </c>
      <c r="D26">
        <f t="shared" si="1"/>
        <v>0.36589828027809657</v>
      </c>
    </row>
    <row r="27" spans="1:4" x14ac:dyDescent="0.25">
      <c r="A27" t="s">
        <v>328</v>
      </c>
      <c r="B27">
        <v>82.57</v>
      </c>
      <c r="C27">
        <f t="shared" si="0"/>
        <v>0.14752222717200569</v>
      </c>
      <c r="D27">
        <f t="shared" si="1"/>
        <v>0.34026005589985042</v>
      </c>
    </row>
    <row r="28" spans="1:4" x14ac:dyDescent="0.25">
      <c r="A28" t="s">
        <v>327</v>
      </c>
      <c r="B28">
        <v>83.07</v>
      </c>
      <c r="C28">
        <f t="shared" si="0"/>
        <v>0.26219258693249137</v>
      </c>
      <c r="D28">
        <f t="shared" si="1"/>
        <v>0.60554680876831779</v>
      </c>
    </row>
    <row r="29" spans="1:4" x14ac:dyDescent="0.25">
      <c r="A29" t="s">
        <v>326</v>
      </c>
      <c r="B29">
        <v>83.33</v>
      </c>
      <c r="C29">
        <f t="shared" si="0"/>
        <v>0.13571713604172811</v>
      </c>
      <c r="D29">
        <f t="shared" si="1"/>
        <v>0.31298904538341776</v>
      </c>
    </row>
    <row r="30" spans="1:4" x14ac:dyDescent="0.25">
      <c r="A30" t="s">
        <v>325</v>
      </c>
      <c r="B30">
        <v>84.05</v>
      </c>
      <c r="C30">
        <f t="shared" si="0"/>
        <v>0.37363359498355492</v>
      </c>
      <c r="D30">
        <f t="shared" si="1"/>
        <v>0.86403456138245394</v>
      </c>
    </row>
    <row r="31" spans="1:4" x14ac:dyDescent="0.25">
      <c r="A31" t="s">
        <v>324</v>
      </c>
      <c r="B31">
        <v>84.58</v>
      </c>
      <c r="C31">
        <f t="shared" si="0"/>
        <v>0.27299630353917648</v>
      </c>
      <c r="D31">
        <f t="shared" si="1"/>
        <v>0.63057703747769323</v>
      </c>
    </row>
    <row r="32" spans="1:4" x14ac:dyDescent="0.25">
      <c r="A32" t="s">
        <v>323</v>
      </c>
      <c r="B32">
        <v>85.09</v>
      </c>
      <c r="C32">
        <f t="shared" si="0"/>
        <v>0.26108428459017519</v>
      </c>
      <c r="D32">
        <f t="shared" si="1"/>
        <v>0.60297942776070601</v>
      </c>
    </row>
    <row r="33" spans="1:4" x14ac:dyDescent="0.25">
      <c r="A33" t="s">
        <v>322</v>
      </c>
      <c r="B33">
        <v>85.65</v>
      </c>
      <c r="C33">
        <f t="shared" si="0"/>
        <v>0.28488436447460358</v>
      </c>
      <c r="D33">
        <f t="shared" si="1"/>
        <v>0.6581266893877098</v>
      </c>
    </row>
    <row r="34" spans="1:4" x14ac:dyDescent="0.25">
      <c r="A34" t="s">
        <v>321</v>
      </c>
      <c r="B34">
        <v>86.32</v>
      </c>
      <c r="C34">
        <f t="shared" si="0"/>
        <v>0.33840643733248787</v>
      </c>
      <c r="D34">
        <f t="shared" si="1"/>
        <v>0.78225335668416518</v>
      </c>
    </row>
    <row r="35" spans="1:4" x14ac:dyDescent="0.25">
      <c r="A35" t="s">
        <v>320</v>
      </c>
      <c r="B35">
        <v>86.6</v>
      </c>
      <c r="C35">
        <f t="shared" si="0"/>
        <v>0.14064603424923894</v>
      </c>
      <c r="D35">
        <f t="shared" si="1"/>
        <v>0.32437442075996425</v>
      </c>
    </row>
    <row r="36" spans="1:4" x14ac:dyDescent="0.25">
      <c r="A36" t="s">
        <v>319</v>
      </c>
      <c r="B36">
        <v>87.18</v>
      </c>
      <c r="C36">
        <f t="shared" si="0"/>
        <v>0.28989726643185548</v>
      </c>
      <c r="D36">
        <f t="shared" si="1"/>
        <v>0.66974595842957574</v>
      </c>
    </row>
    <row r="37" spans="1:4" x14ac:dyDescent="0.25">
      <c r="A37" t="s">
        <v>318</v>
      </c>
      <c r="B37">
        <v>87.65</v>
      </c>
      <c r="C37">
        <f t="shared" si="0"/>
        <v>0.23350557481485604</v>
      </c>
      <c r="D37">
        <f t="shared" si="1"/>
        <v>0.53911447579719984</v>
      </c>
    </row>
    <row r="38" spans="1:4" x14ac:dyDescent="0.25">
      <c r="A38" t="s">
        <v>317</v>
      </c>
      <c r="B38">
        <v>88.13</v>
      </c>
      <c r="C38">
        <f t="shared" si="0"/>
        <v>0.23718496923056115</v>
      </c>
      <c r="D38">
        <f t="shared" si="1"/>
        <v>0.54763262977751248</v>
      </c>
    </row>
    <row r="39" spans="1:4" x14ac:dyDescent="0.25">
      <c r="A39" t="s">
        <v>316</v>
      </c>
      <c r="B39">
        <v>88.57</v>
      </c>
      <c r="C39">
        <f t="shared" ref="C39:C70" si="2">100*LOG(B39/B38)</f>
        <v>0.21628745556789447</v>
      </c>
      <c r="D39">
        <f t="shared" si="1"/>
        <v>0.49926245319414247</v>
      </c>
    </row>
    <row r="40" spans="1:4" x14ac:dyDescent="0.25">
      <c r="A40" t="s">
        <v>315</v>
      </c>
      <c r="B40">
        <v>89.29</v>
      </c>
      <c r="C40">
        <f t="shared" si="2"/>
        <v>0.35161782868601604</v>
      </c>
      <c r="D40">
        <f t="shared" si="1"/>
        <v>0.81291633736029478</v>
      </c>
    </row>
    <row r="41" spans="1:4" x14ac:dyDescent="0.25">
      <c r="A41" t="s">
        <v>314</v>
      </c>
      <c r="B41">
        <v>89.43</v>
      </c>
      <c r="C41">
        <f t="shared" si="2"/>
        <v>6.8040778763471324E-2</v>
      </c>
      <c r="D41">
        <f t="shared" si="1"/>
        <v>0.15679247396125048</v>
      </c>
    </row>
    <row r="42" spans="1:4" x14ac:dyDescent="0.25">
      <c r="A42" t="s">
        <v>313</v>
      </c>
      <c r="B42">
        <v>89.87</v>
      </c>
      <c r="C42">
        <f t="shared" si="2"/>
        <v>0.21315109383472924</v>
      </c>
      <c r="D42">
        <f t="shared" si="1"/>
        <v>0.49200492004919794</v>
      </c>
    </row>
    <row r="43" spans="1:4" x14ac:dyDescent="0.25">
      <c r="A43" t="s">
        <v>312</v>
      </c>
      <c r="B43">
        <v>90.36</v>
      </c>
      <c r="C43">
        <f t="shared" si="2"/>
        <v>0.23614805576848266</v>
      </c>
      <c r="D43">
        <f t="shared" si="1"/>
        <v>0.5452320017803437</v>
      </c>
    </row>
    <row r="44" spans="1:4" x14ac:dyDescent="0.25">
      <c r="A44" t="s">
        <v>311</v>
      </c>
      <c r="B44">
        <v>90.75</v>
      </c>
      <c r="C44">
        <f t="shared" si="2"/>
        <v>0.18704114598247223</v>
      </c>
      <c r="D44">
        <f t="shared" si="1"/>
        <v>0.43160690571049198</v>
      </c>
    </row>
    <row r="45" spans="1:4" x14ac:dyDescent="0.25">
      <c r="A45" t="s">
        <v>310</v>
      </c>
      <c r="B45">
        <v>91.24</v>
      </c>
      <c r="C45">
        <f t="shared" si="2"/>
        <v>0.23386428964608347</v>
      </c>
      <c r="D45">
        <f t="shared" si="1"/>
        <v>0.53994490358126157</v>
      </c>
    </row>
    <row r="46" spans="1:4" x14ac:dyDescent="0.25">
      <c r="A46" t="s">
        <v>309</v>
      </c>
      <c r="B46">
        <v>91.63</v>
      </c>
      <c r="C46">
        <f t="shared" si="2"/>
        <v>0.18524099604017186</v>
      </c>
      <c r="D46">
        <f t="shared" si="1"/>
        <v>0.4274441034633939</v>
      </c>
    </row>
    <row r="47" spans="1:4" x14ac:dyDescent="0.25">
      <c r="A47" t="s">
        <v>308</v>
      </c>
      <c r="B47">
        <v>92.05</v>
      </c>
      <c r="C47">
        <f t="shared" si="2"/>
        <v>0.19861062750208403</v>
      </c>
      <c r="D47">
        <f t="shared" si="1"/>
        <v>0.45836516424751905</v>
      </c>
    </row>
    <row r="48" spans="1:4" x14ac:dyDescent="0.25">
      <c r="A48" t="s">
        <v>307</v>
      </c>
      <c r="B48">
        <v>92.41</v>
      </c>
      <c r="C48">
        <f t="shared" si="2"/>
        <v>0.16951774041873807</v>
      </c>
      <c r="D48">
        <f t="shared" si="1"/>
        <v>0.39109179793590382</v>
      </c>
    </row>
    <row r="49" spans="1:4" x14ac:dyDescent="0.25">
      <c r="A49" t="s">
        <v>306</v>
      </c>
      <c r="B49">
        <v>93.09</v>
      </c>
      <c r="C49">
        <f t="shared" si="2"/>
        <v>0.3184060059607296</v>
      </c>
      <c r="D49">
        <f t="shared" si="1"/>
        <v>0.73585109836598517</v>
      </c>
    </row>
    <row r="50" spans="1:4" x14ac:dyDescent="0.25">
      <c r="A50" t="s">
        <v>305</v>
      </c>
      <c r="B50">
        <v>93.34</v>
      </c>
      <c r="C50">
        <f t="shared" si="2"/>
        <v>0.11647662453089386</v>
      </c>
      <c r="D50">
        <f t="shared" si="1"/>
        <v>0.26855731012998174</v>
      </c>
    </row>
    <row r="51" spans="1:4" x14ac:dyDescent="0.25">
      <c r="A51" t="s">
        <v>304</v>
      </c>
      <c r="B51">
        <v>93.91</v>
      </c>
      <c r="C51">
        <f t="shared" si="2"/>
        <v>0.26440439979293817</v>
      </c>
      <c r="D51">
        <f t="shared" si="1"/>
        <v>0.61067066638096545</v>
      </c>
    </row>
    <row r="52" spans="1:4" x14ac:dyDescent="0.25">
      <c r="A52" t="s">
        <v>303</v>
      </c>
      <c r="B52">
        <v>94.36</v>
      </c>
      <c r="C52">
        <f t="shared" si="2"/>
        <v>0.20760916664913703</v>
      </c>
      <c r="D52">
        <f t="shared" si="1"/>
        <v>0.47918219571930876</v>
      </c>
    </row>
    <row r="53" spans="1:4" x14ac:dyDescent="0.25">
      <c r="A53" t="s">
        <v>302</v>
      </c>
      <c r="B53">
        <v>94.82</v>
      </c>
      <c r="C53">
        <f t="shared" si="2"/>
        <v>0.21120187693799899</v>
      </c>
      <c r="D53">
        <f t="shared" si="1"/>
        <v>0.48749470114454613</v>
      </c>
    </row>
    <row r="54" spans="1:4" x14ac:dyDescent="0.25">
      <c r="A54" t="s">
        <v>301</v>
      </c>
      <c r="B54">
        <v>95.66</v>
      </c>
      <c r="C54">
        <f t="shared" si="2"/>
        <v>0.38304255530075337</v>
      </c>
      <c r="D54">
        <f t="shared" si="1"/>
        <v>0.88588905294242082</v>
      </c>
    </row>
    <row r="55" spans="1:4" x14ac:dyDescent="0.25">
      <c r="A55" t="s">
        <v>300</v>
      </c>
      <c r="B55">
        <v>96.07</v>
      </c>
      <c r="C55">
        <f t="shared" si="2"/>
        <v>0.18574141657171198</v>
      </c>
      <c r="D55">
        <f t="shared" si="1"/>
        <v>0.42860129625757537</v>
      </c>
    </row>
    <row r="56" spans="1:4" x14ac:dyDescent="0.25">
      <c r="A56" t="s">
        <v>299</v>
      </c>
      <c r="B56">
        <v>96.62</v>
      </c>
      <c r="C56">
        <f t="shared" si="2"/>
        <v>0.24792424488384901</v>
      </c>
      <c r="D56">
        <f t="shared" si="1"/>
        <v>0.57249921931925829</v>
      </c>
    </row>
    <row r="57" spans="1:4" x14ac:dyDescent="0.25">
      <c r="A57" t="s">
        <v>298</v>
      </c>
      <c r="B57">
        <v>97.32</v>
      </c>
      <c r="C57">
        <f t="shared" si="2"/>
        <v>0.3135067108279842</v>
      </c>
      <c r="D57">
        <f t="shared" si="1"/>
        <v>0.72448768370936512</v>
      </c>
    </row>
    <row r="58" spans="1:4" x14ac:dyDescent="0.25">
      <c r="A58" t="s">
        <v>297</v>
      </c>
      <c r="B58">
        <v>97.73</v>
      </c>
      <c r="C58">
        <f t="shared" si="2"/>
        <v>0.18257985115138894</v>
      </c>
      <c r="D58">
        <f t="shared" si="1"/>
        <v>0.42129058775175793</v>
      </c>
    </row>
    <row r="59" spans="1:4" x14ac:dyDescent="0.25">
      <c r="A59" t="s">
        <v>296</v>
      </c>
      <c r="B59">
        <v>98.32</v>
      </c>
      <c r="C59">
        <f t="shared" si="2"/>
        <v>0.26139711081029438</v>
      </c>
      <c r="D59">
        <f t="shared" si="1"/>
        <v>0.60370408267675146</v>
      </c>
    </row>
    <row r="60" spans="1:4" x14ac:dyDescent="0.25">
      <c r="A60" t="s">
        <v>295</v>
      </c>
      <c r="B60">
        <v>98.54</v>
      </c>
      <c r="C60">
        <f t="shared" si="2"/>
        <v>9.7068806049273537E-2</v>
      </c>
      <c r="D60">
        <f t="shared" si="1"/>
        <v>0.22375915378357719</v>
      </c>
    </row>
    <row r="61" spans="1:4" x14ac:dyDescent="0.25">
      <c r="A61" t="s">
        <v>294</v>
      </c>
      <c r="B61">
        <v>98.98</v>
      </c>
      <c r="C61">
        <f t="shared" si="2"/>
        <v>0.19348915362470781</v>
      </c>
      <c r="D61">
        <f t="shared" si="1"/>
        <v>0.44651918002841251</v>
      </c>
    </row>
    <row r="62" spans="1:4" x14ac:dyDescent="0.25">
      <c r="A62" t="s">
        <v>293</v>
      </c>
      <c r="B62">
        <v>99.24</v>
      </c>
      <c r="C62">
        <f t="shared" si="2"/>
        <v>0.1139306125034045</v>
      </c>
      <c r="D62">
        <f t="shared" si="1"/>
        <v>0.26267932915739634</v>
      </c>
    </row>
    <row r="63" spans="1:4" x14ac:dyDescent="0.25">
      <c r="A63" t="s">
        <v>292</v>
      </c>
      <c r="B63">
        <v>99.22</v>
      </c>
      <c r="C63">
        <f t="shared" si="2"/>
        <v>-8.7532900004723517E-3</v>
      </c>
      <c r="D63">
        <f t="shared" si="1"/>
        <v>-2.0153164046751333E-2</v>
      </c>
    </row>
    <row r="64" spans="1:4" x14ac:dyDescent="0.25">
      <c r="A64" t="s">
        <v>291</v>
      </c>
      <c r="B64">
        <v>99.34</v>
      </c>
      <c r="C64">
        <f t="shared" si="2"/>
        <v>5.2493295903782364E-2</v>
      </c>
      <c r="D64">
        <f t="shared" si="1"/>
        <v>0.12094335819391711</v>
      </c>
    </row>
    <row r="65" spans="1:4" x14ac:dyDescent="0.25">
      <c r="A65" t="s">
        <v>290</v>
      </c>
      <c r="B65">
        <v>99.58</v>
      </c>
      <c r="C65">
        <f t="shared" si="2"/>
        <v>0.10479662802361613</v>
      </c>
      <c r="D65">
        <f t="shared" si="1"/>
        <v>0.24159452385745409</v>
      </c>
    </row>
    <row r="66" spans="1:4" x14ac:dyDescent="0.25">
      <c r="A66" t="s">
        <v>289</v>
      </c>
      <c r="B66">
        <v>99.57</v>
      </c>
      <c r="C66">
        <f t="shared" si="2"/>
        <v>-4.3614811174337454E-3</v>
      </c>
      <c r="D66">
        <f t="shared" si="1"/>
        <v>-1.0042177144009958E-2</v>
      </c>
    </row>
    <row r="67" spans="1:4" x14ac:dyDescent="0.25">
      <c r="A67" t="s">
        <v>288</v>
      </c>
      <c r="B67">
        <v>99.84</v>
      </c>
      <c r="C67">
        <f t="shared" si="2"/>
        <v>0.11760652100824566</v>
      </c>
      <c r="D67">
        <f t="shared" si="1"/>
        <v>0.27116601385960654</v>
      </c>
    </row>
    <row r="68" spans="1:4" x14ac:dyDescent="0.25">
      <c r="A68" t="s">
        <v>287</v>
      </c>
      <c r="B68">
        <v>100.19</v>
      </c>
      <c r="C68">
        <f t="shared" si="2"/>
        <v>0.15198042672566589</v>
      </c>
      <c r="D68">
        <f t="shared" si="1"/>
        <v>0.35056089743589175</v>
      </c>
    </row>
    <row r="69" spans="1:4" x14ac:dyDescent="0.25">
      <c r="A69" t="s">
        <v>286</v>
      </c>
      <c r="B69">
        <v>100.4</v>
      </c>
      <c r="C69">
        <f t="shared" si="2"/>
        <v>9.0933620339510551E-2</v>
      </c>
      <c r="D69">
        <f t="shared" si="1"/>
        <v>0.20960175666234951</v>
      </c>
    </row>
    <row r="70" spans="1:4" x14ac:dyDescent="0.25">
      <c r="A70" t="s">
        <v>285</v>
      </c>
      <c r="B70">
        <v>100.54</v>
      </c>
      <c r="C70">
        <f t="shared" si="2"/>
        <v>6.051680830559087E-2</v>
      </c>
      <c r="D70">
        <f t="shared" si="1"/>
        <v>0.13944223107569778</v>
      </c>
    </row>
    <row r="71" spans="1:4" x14ac:dyDescent="0.25">
      <c r="A71" t="s">
        <v>284</v>
      </c>
      <c r="B71">
        <v>100.82</v>
      </c>
      <c r="C71">
        <f t="shared" ref="C71:C100" si="3">100*LOG(B71/B70)</f>
        <v>0.12078122100752822</v>
      </c>
      <c r="D71">
        <f t="shared" si="1"/>
        <v>0.27849612094687382</v>
      </c>
    </row>
    <row r="72" spans="1:4" x14ac:dyDescent="0.25">
      <c r="A72" t="s">
        <v>283</v>
      </c>
      <c r="B72">
        <v>101.13</v>
      </c>
      <c r="C72">
        <f t="shared" si="3"/>
        <v>0.13333141385025599</v>
      </c>
      <c r="D72">
        <f t="shared" ref="D72:D100" si="4">100*(B72-B71)/B71</f>
        <v>0.30747867486610025</v>
      </c>
    </row>
    <row r="73" spans="1:4" x14ac:dyDescent="0.25">
      <c r="A73" t="s">
        <v>282</v>
      </c>
      <c r="B73">
        <v>101.52</v>
      </c>
      <c r="C73">
        <f t="shared" si="3"/>
        <v>0.16716018460139709</v>
      </c>
      <c r="D73">
        <f t="shared" si="4"/>
        <v>0.38564224265796559</v>
      </c>
    </row>
    <row r="74" spans="1:4" x14ac:dyDescent="0.25">
      <c r="A74" t="s">
        <v>281</v>
      </c>
      <c r="B74">
        <v>101.84</v>
      </c>
      <c r="C74">
        <f t="shared" si="3"/>
        <v>0.13667815589506213</v>
      </c>
      <c r="D74">
        <f t="shared" si="4"/>
        <v>0.315208825847131</v>
      </c>
    </row>
    <row r="75" spans="1:4" x14ac:dyDescent="0.25">
      <c r="A75" t="s">
        <v>280</v>
      </c>
      <c r="B75">
        <v>102.11</v>
      </c>
      <c r="C75">
        <f t="shared" si="3"/>
        <v>0.11498855466195912</v>
      </c>
      <c r="D75">
        <f t="shared" si="4"/>
        <v>0.26512175962293405</v>
      </c>
    </row>
    <row r="76" spans="1:4" x14ac:dyDescent="0.25">
      <c r="A76" t="s">
        <v>279</v>
      </c>
      <c r="B76">
        <v>102.46</v>
      </c>
      <c r="C76">
        <f t="shared" si="3"/>
        <v>0.14860753481037142</v>
      </c>
      <c r="D76">
        <f t="shared" si="4"/>
        <v>0.34276760356477753</v>
      </c>
    </row>
    <row r="77" spans="1:4" x14ac:dyDescent="0.25">
      <c r="A77" t="s">
        <v>278</v>
      </c>
      <c r="B77">
        <v>102.8</v>
      </c>
      <c r="C77">
        <f t="shared" si="3"/>
        <v>0.14387631189346795</v>
      </c>
      <c r="D77">
        <f t="shared" si="4"/>
        <v>0.33183681436658541</v>
      </c>
    </row>
    <row r="78" spans="1:4" x14ac:dyDescent="0.25">
      <c r="A78" t="s">
        <v>277</v>
      </c>
      <c r="B78">
        <v>103.2</v>
      </c>
      <c r="C78">
        <f t="shared" si="3"/>
        <v>0.16865826319356159</v>
      </c>
      <c r="D78">
        <f t="shared" si="4"/>
        <v>0.38910505836576431</v>
      </c>
    </row>
    <row r="79" spans="1:4" x14ac:dyDescent="0.25">
      <c r="A79" t="s">
        <v>276</v>
      </c>
      <c r="B79">
        <v>103.51</v>
      </c>
      <c r="C79">
        <f t="shared" si="3"/>
        <v>0.13026112942894308</v>
      </c>
      <c r="D79">
        <f t="shared" si="4"/>
        <v>0.30038759689922701</v>
      </c>
    </row>
    <row r="80" spans="1:4" x14ac:dyDescent="0.25">
      <c r="A80" t="s">
        <v>275</v>
      </c>
      <c r="B80">
        <v>103.65</v>
      </c>
      <c r="C80">
        <f t="shared" si="3"/>
        <v>5.8699784439769684E-2</v>
      </c>
      <c r="D80">
        <f t="shared" si="4"/>
        <v>0.13525263259588499</v>
      </c>
    </row>
    <row r="81" spans="1:4" x14ac:dyDescent="0.25">
      <c r="A81" t="s">
        <v>274</v>
      </c>
      <c r="B81">
        <v>103.89</v>
      </c>
      <c r="C81">
        <f t="shared" si="3"/>
        <v>0.10044398392436103</v>
      </c>
      <c r="D81">
        <f t="shared" si="4"/>
        <v>0.23154848046309201</v>
      </c>
    </row>
    <row r="82" spans="1:4" x14ac:dyDescent="0.25">
      <c r="A82" t="s">
        <v>273</v>
      </c>
      <c r="B82">
        <v>104.24</v>
      </c>
      <c r="C82">
        <f t="shared" si="3"/>
        <v>0.14606564354050139</v>
      </c>
      <c r="D82">
        <f t="shared" si="4"/>
        <v>0.33689479256905797</v>
      </c>
    </row>
    <row r="83" spans="1:4" x14ac:dyDescent="0.25">
      <c r="A83" t="s">
        <v>272</v>
      </c>
      <c r="B83">
        <v>104.3</v>
      </c>
      <c r="C83">
        <f t="shared" si="3"/>
        <v>2.4990572200260113E-2</v>
      </c>
      <c r="D83">
        <f t="shared" si="4"/>
        <v>5.7559478127400497E-2</v>
      </c>
    </row>
    <row r="84" spans="1:4" x14ac:dyDescent="0.25">
      <c r="A84" t="s">
        <v>271</v>
      </c>
      <c r="B84">
        <v>104.54</v>
      </c>
      <c r="C84">
        <f t="shared" si="3"/>
        <v>9.9818733520088618E-2</v>
      </c>
      <c r="D84">
        <f t="shared" si="4"/>
        <v>0.23010546500480258</v>
      </c>
    </row>
    <row r="85" spans="1:4" x14ac:dyDescent="0.25">
      <c r="A85" t="s">
        <v>270</v>
      </c>
      <c r="B85">
        <v>104.94</v>
      </c>
      <c r="C85">
        <f t="shared" si="3"/>
        <v>0.16585641005883567</v>
      </c>
      <c r="D85">
        <f t="shared" si="4"/>
        <v>0.38262865888654241</v>
      </c>
    </row>
    <row r="86" spans="1:4" x14ac:dyDescent="0.25">
      <c r="A86" t="s">
        <v>269</v>
      </c>
      <c r="B86">
        <v>105.49</v>
      </c>
      <c r="C86">
        <f t="shared" si="3"/>
        <v>0.22702324665684992</v>
      </c>
      <c r="D86">
        <f t="shared" si="4"/>
        <v>0.52410901467504967</v>
      </c>
    </row>
    <row r="87" spans="1:4" x14ac:dyDescent="0.25">
      <c r="A87" t="s">
        <v>268</v>
      </c>
      <c r="B87">
        <v>105.77</v>
      </c>
      <c r="C87">
        <f t="shared" si="3"/>
        <v>0.11512120243935503</v>
      </c>
      <c r="D87">
        <f t="shared" si="4"/>
        <v>0.26542800265428113</v>
      </c>
    </row>
    <row r="88" spans="1:4" x14ac:dyDescent="0.25">
      <c r="A88" t="s">
        <v>267</v>
      </c>
      <c r="B88">
        <v>106.15</v>
      </c>
      <c r="C88">
        <f t="shared" si="3"/>
        <v>0.15574941487354552</v>
      </c>
      <c r="D88">
        <f t="shared" si="4"/>
        <v>0.35927011439917717</v>
      </c>
    </row>
    <row r="89" spans="1:4" x14ac:dyDescent="0.25">
      <c r="A89" t="s">
        <v>266</v>
      </c>
      <c r="B89">
        <v>106.5</v>
      </c>
      <c r="C89">
        <f t="shared" si="3"/>
        <v>0.14296092727388834</v>
      </c>
      <c r="D89">
        <f t="shared" si="4"/>
        <v>0.3297220913801171</v>
      </c>
    </row>
    <row r="90" spans="1:4" x14ac:dyDescent="0.25">
      <c r="A90" t="s">
        <v>265</v>
      </c>
      <c r="B90">
        <v>106.63</v>
      </c>
      <c r="C90">
        <f t="shared" si="3"/>
        <v>5.2980143245089872E-2</v>
      </c>
      <c r="D90">
        <f t="shared" si="4"/>
        <v>0.12206572769952624</v>
      </c>
    </row>
    <row r="91" spans="1:4" x14ac:dyDescent="0.25">
      <c r="A91" t="s">
        <v>264</v>
      </c>
      <c r="B91">
        <v>106.73</v>
      </c>
      <c r="C91">
        <f t="shared" si="3"/>
        <v>4.0710021907015226E-2</v>
      </c>
      <c r="D91">
        <f t="shared" si="4"/>
        <v>9.3782237644198185E-2</v>
      </c>
    </row>
    <row r="92" spans="1:4" x14ac:dyDescent="0.25">
      <c r="A92" t="s">
        <v>263</v>
      </c>
      <c r="B92">
        <v>106.89</v>
      </c>
      <c r="C92">
        <f t="shared" si="3"/>
        <v>6.5056764440041562E-2</v>
      </c>
      <c r="D92">
        <f t="shared" si="4"/>
        <v>0.1499109903494768</v>
      </c>
    </row>
    <row r="93" spans="1:4" x14ac:dyDescent="0.25">
      <c r="A93" t="s">
        <v>262</v>
      </c>
      <c r="B93">
        <v>107.15</v>
      </c>
      <c r="C93">
        <f t="shared" si="3"/>
        <v>0.10550983071694342</v>
      </c>
      <c r="D93">
        <f t="shared" si="4"/>
        <v>0.24324071475348968</v>
      </c>
    </row>
    <row r="94" spans="1:4" x14ac:dyDescent="0.25">
      <c r="A94" t="s">
        <v>261</v>
      </c>
      <c r="B94">
        <v>107.38</v>
      </c>
      <c r="C94">
        <f t="shared" si="3"/>
        <v>9.3122424937143261E-2</v>
      </c>
      <c r="D94">
        <f t="shared" si="4"/>
        <v>0.21465235650955647</v>
      </c>
    </row>
    <row r="95" spans="1:4" x14ac:dyDescent="0.25">
      <c r="A95" t="s">
        <v>260</v>
      </c>
      <c r="B95">
        <v>107.91</v>
      </c>
      <c r="C95">
        <f t="shared" si="3"/>
        <v>0.21382929109545692</v>
      </c>
      <c r="D95">
        <f t="shared" si="4"/>
        <v>0.49357422238778281</v>
      </c>
    </row>
    <row r="96" spans="1:4" x14ac:dyDescent="0.25">
      <c r="A96" t="s">
        <v>259</v>
      </c>
      <c r="B96">
        <v>108.25</v>
      </c>
      <c r="C96">
        <f t="shared" si="3"/>
        <v>0.13662124872295248</v>
      </c>
      <c r="D96">
        <f t="shared" si="4"/>
        <v>0.31507737929756596</v>
      </c>
    </row>
    <row r="97" spans="1:4" x14ac:dyDescent="0.25">
      <c r="A97" t="s">
        <v>258</v>
      </c>
      <c r="B97">
        <v>108.52</v>
      </c>
      <c r="C97">
        <f t="shared" si="3"/>
        <v>0.10818800641554575</v>
      </c>
      <c r="D97">
        <f t="shared" si="4"/>
        <v>0.24942263279445359</v>
      </c>
    </row>
    <row r="98" spans="1:4" x14ac:dyDescent="0.25">
      <c r="A98" t="s">
        <v>257</v>
      </c>
      <c r="B98">
        <v>108.91</v>
      </c>
      <c r="C98">
        <f t="shared" si="3"/>
        <v>0.1557972952999277</v>
      </c>
      <c r="D98">
        <f t="shared" si="4"/>
        <v>0.35938075930704072</v>
      </c>
    </row>
    <row r="99" spans="1:4" x14ac:dyDescent="0.25">
      <c r="A99" t="s">
        <v>256</v>
      </c>
      <c r="B99">
        <v>109.37</v>
      </c>
      <c r="C99">
        <f t="shared" si="3"/>
        <v>0.18304540719748075</v>
      </c>
      <c r="D99">
        <f t="shared" si="4"/>
        <v>0.42236709209439716</v>
      </c>
    </row>
    <row r="100" spans="1:4" x14ac:dyDescent="0.25">
      <c r="A100" t="s">
        <v>255</v>
      </c>
      <c r="B100">
        <v>109.76</v>
      </c>
      <c r="C100">
        <f t="shared" si="3"/>
        <v>0.15458862481438779</v>
      </c>
      <c r="D100">
        <f t="shared" si="4"/>
        <v>0.35658772972478792</v>
      </c>
    </row>
  </sheetData>
  <sortState ref="A6:C100">
    <sortCondition ref="A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6"/>
  <sheetViews>
    <sheetView workbookViewId="0">
      <selection activeCell="I13" sqref="I13"/>
    </sheetView>
  </sheetViews>
  <sheetFormatPr baseColWidth="10" defaultColWidth="11.42578125" defaultRowHeight="15" x14ac:dyDescent="0.25"/>
  <cols>
    <col min="1" max="2" width="81.140625" bestFit="1" customWidth="1"/>
    <col min="3" max="3" width="19.28515625" bestFit="1" customWidth="1"/>
    <col min="5" max="5" width="11.42578125" style="1"/>
  </cols>
  <sheetData>
    <row r="1" spans="1:9" x14ac:dyDescent="0.25">
      <c r="A1" t="s">
        <v>505</v>
      </c>
      <c r="E1"/>
    </row>
    <row r="2" spans="1:9" x14ac:dyDescent="0.25">
      <c r="B2" t="s">
        <v>506</v>
      </c>
      <c r="C2" t="s">
        <v>0</v>
      </c>
      <c r="E2"/>
    </row>
    <row r="3" spans="1:9" x14ac:dyDescent="0.25">
      <c r="B3" t="s">
        <v>350</v>
      </c>
      <c r="E3"/>
    </row>
    <row r="4" spans="1:9" x14ac:dyDescent="0.25">
      <c r="A4" t="s">
        <v>1</v>
      </c>
      <c r="B4" t="s">
        <v>2</v>
      </c>
      <c r="E4"/>
    </row>
    <row r="5" spans="1:9" x14ac:dyDescent="0.25">
      <c r="A5" t="s">
        <v>3</v>
      </c>
      <c r="B5" t="s">
        <v>351</v>
      </c>
      <c r="E5"/>
    </row>
    <row r="6" spans="1:9" x14ac:dyDescent="0.25">
      <c r="A6" t="s">
        <v>403</v>
      </c>
      <c r="B6">
        <v>6.84</v>
      </c>
      <c r="D6">
        <v>301</v>
      </c>
      <c r="E6"/>
    </row>
    <row r="7" spans="1:9" x14ac:dyDescent="0.25">
      <c r="A7" t="s">
        <v>402</v>
      </c>
      <c r="B7">
        <v>6.73</v>
      </c>
      <c r="D7">
        <v>300</v>
      </c>
      <c r="E7"/>
    </row>
    <row r="8" spans="1:9" x14ac:dyDescent="0.25">
      <c r="A8" t="s">
        <v>401</v>
      </c>
      <c r="B8">
        <v>6.68</v>
      </c>
      <c r="C8">
        <v>6.75</v>
      </c>
      <c r="D8">
        <v>299</v>
      </c>
      <c r="E8" s="1" t="s">
        <v>404</v>
      </c>
      <c r="F8">
        <v>6.75</v>
      </c>
      <c r="G8">
        <v>6.75</v>
      </c>
      <c r="H8">
        <f>G8/4</f>
        <v>1.6875</v>
      </c>
    </row>
    <row r="9" spans="1:9" x14ac:dyDescent="0.25">
      <c r="A9" t="s">
        <v>400</v>
      </c>
      <c r="B9">
        <v>6.22</v>
      </c>
      <c r="D9">
        <v>298</v>
      </c>
      <c r="E9" s="1" t="s">
        <v>405</v>
      </c>
      <c r="F9">
        <v>6.13</v>
      </c>
      <c r="G9">
        <v>6.13</v>
      </c>
      <c r="H9">
        <f t="shared" ref="H9:H72" si="0">G9/4</f>
        <v>1.5325</v>
      </c>
    </row>
    <row r="10" spans="1:9" x14ac:dyDescent="0.25">
      <c r="A10" t="s">
        <v>399</v>
      </c>
      <c r="B10">
        <v>5.85</v>
      </c>
      <c r="D10">
        <v>297</v>
      </c>
      <c r="E10" s="1" t="s">
        <v>455</v>
      </c>
      <c r="F10">
        <v>6.07</v>
      </c>
      <c r="G10">
        <v>6.07</v>
      </c>
      <c r="H10">
        <f t="shared" si="0"/>
        <v>1.5175000000000001</v>
      </c>
    </row>
    <row r="11" spans="1:9" x14ac:dyDescent="0.25">
      <c r="A11" t="s">
        <v>398</v>
      </c>
      <c r="B11">
        <v>6.32</v>
      </c>
      <c r="C11">
        <v>6.13</v>
      </c>
      <c r="D11">
        <v>296</v>
      </c>
      <c r="E11" s="1" t="s">
        <v>456</v>
      </c>
      <c r="F11">
        <v>5.78</v>
      </c>
      <c r="G11">
        <v>5.78</v>
      </c>
      <c r="H11">
        <f t="shared" si="0"/>
        <v>1.4450000000000001</v>
      </c>
    </row>
    <row r="12" spans="1:9" x14ac:dyDescent="0.25">
      <c r="A12" t="s">
        <v>397</v>
      </c>
      <c r="B12">
        <v>6.27</v>
      </c>
      <c r="D12">
        <v>295</v>
      </c>
      <c r="E12" s="1" t="s">
        <v>406</v>
      </c>
      <c r="F12">
        <v>6.1067</v>
      </c>
      <c r="G12">
        <v>6.1067</v>
      </c>
      <c r="H12">
        <f t="shared" si="0"/>
        <v>1.526675</v>
      </c>
    </row>
    <row r="13" spans="1:9" x14ac:dyDescent="0.25">
      <c r="A13" t="s">
        <v>396</v>
      </c>
      <c r="B13">
        <v>5.94</v>
      </c>
      <c r="D13">
        <v>294</v>
      </c>
      <c r="E13" s="1" t="s">
        <v>407</v>
      </c>
      <c r="F13">
        <v>6.4566999999999997</v>
      </c>
      <c r="G13">
        <v>6.4566999999999997</v>
      </c>
      <c r="H13">
        <f t="shared" si="0"/>
        <v>1.6141749999999999</v>
      </c>
      <c r="I13">
        <f>H13-DEF!C7</f>
        <v>1.2977889124745619</v>
      </c>
    </row>
    <row r="14" spans="1:9" x14ac:dyDescent="0.25">
      <c r="A14" t="s">
        <v>395</v>
      </c>
      <c r="B14">
        <v>6</v>
      </c>
      <c r="C14">
        <v>6.07</v>
      </c>
      <c r="D14">
        <v>293</v>
      </c>
      <c r="E14" s="1" t="s">
        <v>457</v>
      </c>
      <c r="F14">
        <v>5.9866999999999999</v>
      </c>
      <c r="G14">
        <v>5.9866999999999999</v>
      </c>
      <c r="H14">
        <f t="shared" si="0"/>
        <v>1.496675</v>
      </c>
      <c r="I14">
        <f>H14-DEF!C8</f>
        <v>0.90959273393190809</v>
      </c>
    </row>
    <row r="15" spans="1:9" x14ac:dyDescent="0.25">
      <c r="A15" t="s">
        <v>394</v>
      </c>
      <c r="B15">
        <v>6.13</v>
      </c>
      <c r="D15">
        <v>292</v>
      </c>
      <c r="E15" s="1" t="s">
        <v>458</v>
      </c>
      <c r="F15">
        <v>5.8</v>
      </c>
      <c r="G15">
        <v>5.8</v>
      </c>
      <c r="H15">
        <f t="shared" si="0"/>
        <v>1.45</v>
      </c>
      <c r="I15">
        <f>H15-DEF!C9</f>
        <v>1.1456190598209914</v>
      </c>
    </row>
    <row r="16" spans="1:9" x14ac:dyDescent="0.25">
      <c r="A16" t="s">
        <v>393</v>
      </c>
      <c r="B16">
        <v>5.97</v>
      </c>
      <c r="D16">
        <v>291</v>
      </c>
      <c r="E16" s="1" t="s">
        <v>408</v>
      </c>
      <c r="F16">
        <v>5.0133000000000001</v>
      </c>
      <c r="G16">
        <v>5.0133000000000001</v>
      </c>
      <c r="H16">
        <f t="shared" si="0"/>
        <v>1.253325</v>
      </c>
      <c r="I16">
        <f>H16-DEF!C10</f>
        <v>0.99489743933640296</v>
      </c>
    </row>
    <row r="17" spans="1:9" x14ac:dyDescent="0.25">
      <c r="A17" t="s">
        <v>392</v>
      </c>
      <c r="B17">
        <v>5.24</v>
      </c>
      <c r="C17">
        <v>5.78</v>
      </c>
      <c r="D17">
        <v>290</v>
      </c>
      <c r="E17" s="1" t="s">
        <v>409</v>
      </c>
      <c r="F17">
        <v>4.7233000000000001</v>
      </c>
      <c r="G17">
        <v>4.7233000000000001</v>
      </c>
      <c r="H17">
        <f t="shared" si="0"/>
        <v>1.180825</v>
      </c>
      <c r="I17">
        <f>H17-DEF!C11</f>
        <v>0.92937626526316941</v>
      </c>
    </row>
    <row r="18" spans="1:9" x14ac:dyDescent="0.25">
      <c r="A18" t="s">
        <v>391</v>
      </c>
      <c r="B18">
        <v>5.87</v>
      </c>
      <c r="D18">
        <v>289</v>
      </c>
      <c r="E18" s="1" t="s">
        <v>459</v>
      </c>
      <c r="F18">
        <v>4.33</v>
      </c>
      <c r="G18">
        <v>4.33</v>
      </c>
      <c r="H18">
        <f t="shared" si="0"/>
        <v>1.0825</v>
      </c>
      <c r="I18">
        <f>H18-DEF!C12</f>
        <v>0.89757783726639773</v>
      </c>
    </row>
    <row r="19" spans="1:9" x14ac:dyDescent="0.25">
      <c r="A19" t="s">
        <v>390</v>
      </c>
      <c r="B19">
        <v>6.03</v>
      </c>
      <c r="D19">
        <v>288</v>
      </c>
      <c r="E19" s="1" t="s">
        <v>460</v>
      </c>
      <c r="F19">
        <v>4.2533000000000003</v>
      </c>
      <c r="G19">
        <v>4.2533000000000003</v>
      </c>
      <c r="H19">
        <f t="shared" si="0"/>
        <v>1.0633250000000001</v>
      </c>
      <c r="I19">
        <f>H19-DEF!C13</f>
        <v>1.1720073594973945</v>
      </c>
    </row>
    <row r="20" spans="1:9" x14ac:dyDescent="0.25">
      <c r="A20" t="s">
        <v>389</v>
      </c>
      <c r="B20">
        <v>6.42</v>
      </c>
      <c r="C20">
        <v>6.1067</v>
      </c>
      <c r="D20">
        <v>287</v>
      </c>
      <c r="E20" s="1" t="s">
        <v>410</v>
      </c>
      <c r="F20">
        <v>4.2633000000000001</v>
      </c>
      <c r="G20">
        <v>4.2633000000000001</v>
      </c>
      <c r="H20">
        <f t="shared" si="0"/>
        <v>1.065825</v>
      </c>
      <c r="I20">
        <f>H20-DEF!C14</f>
        <v>1.2457476464277828</v>
      </c>
    </row>
    <row r="21" spans="1:9" x14ac:dyDescent="0.25">
      <c r="A21" t="s">
        <v>388</v>
      </c>
      <c r="B21">
        <v>6.53</v>
      </c>
      <c r="D21">
        <v>286</v>
      </c>
      <c r="E21" s="1" t="s">
        <v>411</v>
      </c>
      <c r="F21">
        <v>3.8767</v>
      </c>
      <c r="G21">
        <v>3.8767</v>
      </c>
      <c r="H21">
        <f t="shared" si="0"/>
        <v>0.96917500000000001</v>
      </c>
      <c r="I21">
        <f>H21-DEF!C15</f>
        <v>1.0019684434335554</v>
      </c>
    </row>
    <row r="22" spans="1:9" x14ac:dyDescent="0.25">
      <c r="A22" t="s">
        <v>387</v>
      </c>
      <c r="B22">
        <v>6.48</v>
      </c>
      <c r="D22">
        <v>285</v>
      </c>
      <c r="E22" s="1" t="s">
        <v>461</v>
      </c>
      <c r="F22">
        <v>3.9066999999999998</v>
      </c>
      <c r="G22">
        <v>3.9066999999999998</v>
      </c>
      <c r="H22">
        <f t="shared" si="0"/>
        <v>0.97667499999999996</v>
      </c>
      <c r="I22">
        <f>H22-DEF!C16</f>
        <v>0.99308101222947676</v>
      </c>
    </row>
    <row r="23" spans="1:9" x14ac:dyDescent="0.25">
      <c r="A23" t="s">
        <v>386</v>
      </c>
      <c r="B23">
        <v>6.36</v>
      </c>
      <c r="C23">
        <v>6.4566999999999997</v>
      </c>
      <c r="D23">
        <v>284</v>
      </c>
      <c r="E23" s="1" t="s">
        <v>462</v>
      </c>
      <c r="F23">
        <v>4.04</v>
      </c>
      <c r="G23">
        <v>4.04</v>
      </c>
      <c r="H23">
        <f t="shared" si="0"/>
        <v>1.01</v>
      </c>
      <c r="I23">
        <f>H23-DEF!C17</f>
        <v>0.81353571234969713</v>
      </c>
    </row>
    <row r="24" spans="1:9" x14ac:dyDescent="0.25">
      <c r="A24" t="s">
        <v>385</v>
      </c>
      <c r="B24">
        <v>6.2</v>
      </c>
      <c r="D24">
        <v>283</v>
      </c>
      <c r="E24" s="1" t="s">
        <v>412</v>
      </c>
      <c r="F24">
        <v>3.98</v>
      </c>
      <c r="G24">
        <v>3.98</v>
      </c>
      <c r="H24">
        <f t="shared" si="0"/>
        <v>0.995</v>
      </c>
      <c r="I24">
        <f>H24-DEF!C18</f>
        <v>1.0658429577344497</v>
      </c>
    </row>
    <row r="25" spans="1:9" x14ac:dyDescent="0.25">
      <c r="A25" t="s">
        <v>384</v>
      </c>
      <c r="B25">
        <v>5.96</v>
      </c>
      <c r="D25">
        <v>282</v>
      </c>
      <c r="E25" s="1" t="s">
        <v>413</v>
      </c>
      <c r="F25">
        <v>3.77</v>
      </c>
      <c r="G25">
        <v>3.77</v>
      </c>
      <c r="H25">
        <f t="shared" si="0"/>
        <v>0.9425</v>
      </c>
      <c r="I25">
        <f>H25-DEF!C19</f>
        <v>0.68149839897523457</v>
      </c>
    </row>
    <row r="26" spans="1:9" x14ac:dyDescent="0.25">
      <c r="A26" t="s">
        <v>383</v>
      </c>
      <c r="B26">
        <v>5.8</v>
      </c>
      <c r="C26">
        <v>5.9866999999999999</v>
      </c>
      <c r="D26">
        <v>281</v>
      </c>
      <c r="E26" s="1" t="s">
        <v>463</v>
      </c>
      <c r="F26">
        <v>3.7867000000000002</v>
      </c>
      <c r="G26">
        <v>3.7867000000000002</v>
      </c>
      <c r="H26">
        <f t="shared" si="0"/>
        <v>0.94667500000000004</v>
      </c>
      <c r="I26">
        <f>H26-DEF!C20</f>
        <v>0.74115543449010834</v>
      </c>
    </row>
    <row r="27" spans="1:9" x14ac:dyDescent="0.25">
      <c r="A27" t="s">
        <v>382</v>
      </c>
      <c r="B27">
        <v>6.02</v>
      </c>
      <c r="D27">
        <v>280</v>
      </c>
      <c r="E27" s="1" t="s">
        <v>464</v>
      </c>
      <c r="F27">
        <v>3.3833000000000002</v>
      </c>
      <c r="G27">
        <v>3.3833000000000002</v>
      </c>
      <c r="H27">
        <f t="shared" si="0"/>
        <v>0.84582500000000005</v>
      </c>
      <c r="I27">
        <f>H27-DEF!C21</f>
        <v>0.4590666901432548</v>
      </c>
    </row>
    <row r="28" spans="1:9" x14ac:dyDescent="0.25">
      <c r="A28" t="s">
        <v>381</v>
      </c>
      <c r="B28">
        <v>5.76</v>
      </c>
      <c r="D28">
        <v>279</v>
      </c>
      <c r="E28" s="1" t="s">
        <v>414</v>
      </c>
      <c r="F28">
        <v>3.0600999999999998</v>
      </c>
      <c r="G28">
        <v>3.0600999999999998</v>
      </c>
      <c r="H28">
        <f t="shared" si="0"/>
        <v>0.76502499999999996</v>
      </c>
      <c r="I28">
        <f>H28-DEF!C22</f>
        <v>0.70089881900208217</v>
      </c>
    </row>
    <row r="29" spans="1:9" x14ac:dyDescent="0.25">
      <c r="A29" t="s">
        <v>380</v>
      </c>
      <c r="B29">
        <v>5.62</v>
      </c>
      <c r="C29">
        <v>5.8</v>
      </c>
      <c r="D29">
        <v>278</v>
      </c>
      <c r="E29" s="1" t="s">
        <v>415</v>
      </c>
      <c r="F29">
        <v>2.6076999999999999</v>
      </c>
      <c r="G29">
        <v>2.6076999999999999</v>
      </c>
      <c r="H29">
        <f t="shared" si="0"/>
        <v>0.65192499999999998</v>
      </c>
      <c r="I29">
        <f>H29-DEF!C23</f>
        <v>0.53460569238533651</v>
      </c>
    </row>
    <row r="30" spans="1:9" x14ac:dyDescent="0.25">
      <c r="A30" t="s">
        <v>379</v>
      </c>
      <c r="B30">
        <v>5.26</v>
      </c>
      <c r="D30">
        <v>277</v>
      </c>
      <c r="E30" s="1" t="s">
        <v>465</v>
      </c>
      <c r="F30">
        <v>2.4658000000000002</v>
      </c>
      <c r="G30">
        <v>2.4658000000000002</v>
      </c>
      <c r="H30">
        <f t="shared" si="0"/>
        <v>0.61645000000000005</v>
      </c>
      <c r="I30">
        <f>H30-DEF!C24</f>
        <v>0.50475825856570156</v>
      </c>
    </row>
    <row r="31" spans="1:9" x14ac:dyDescent="0.25">
      <c r="A31" t="s">
        <v>378</v>
      </c>
      <c r="B31">
        <v>4.8899999999999997</v>
      </c>
      <c r="D31">
        <v>276</v>
      </c>
      <c r="E31" s="1" t="s">
        <v>466</v>
      </c>
      <c r="F31">
        <v>2.8264</v>
      </c>
      <c r="G31">
        <v>2.8264</v>
      </c>
      <c r="H31">
        <f t="shared" si="0"/>
        <v>0.70660000000000001</v>
      </c>
      <c r="I31">
        <f>H31-DEF!C25</f>
        <v>0.58459963783144253</v>
      </c>
    </row>
    <row r="32" spans="1:9" x14ac:dyDescent="0.25">
      <c r="A32" t="s">
        <v>377</v>
      </c>
      <c r="B32">
        <v>4.8899999999999997</v>
      </c>
      <c r="C32">
        <v>5.0133000000000001</v>
      </c>
      <c r="D32">
        <v>275</v>
      </c>
      <c r="E32" s="1" t="s">
        <v>416</v>
      </c>
      <c r="F32">
        <v>3.2763</v>
      </c>
      <c r="G32">
        <v>3.2763</v>
      </c>
      <c r="H32">
        <f t="shared" si="0"/>
        <v>0.819075</v>
      </c>
      <c r="I32">
        <f>H32-DEF!C26</f>
        <v>0.66045740881312298</v>
      </c>
    </row>
    <row r="33" spans="1:9" x14ac:dyDescent="0.25">
      <c r="A33" t="s">
        <v>376</v>
      </c>
      <c r="B33">
        <v>4.71</v>
      </c>
      <c r="D33">
        <v>274</v>
      </c>
      <c r="E33" s="1" t="s">
        <v>417</v>
      </c>
      <c r="F33">
        <v>3.9664999999999999</v>
      </c>
      <c r="G33">
        <v>3.9664999999999999</v>
      </c>
      <c r="H33">
        <f t="shared" si="0"/>
        <v>0.99162499999999998</v>
      </c>
      <c r="I33">
        <f>H33-DEF!C27</f>
        <v>0.84410277282799429</v>
      </c>
    </row>
    <row r="34" spans="1:9" x14ac:dyDescent="0.25">
      <c r="A34" t="s">
        <v>375</v>
      </c>
      <c r="B34">
        <v>4.7300000000000004</v>
      </c>
      <c r="D34">
        <v>273</v>
      </c>
      <c r="E34" s="1" t="s">
        <v>467</v>
      </c>
      <c r="F34">
        <v>4.4394</v>
      </c>
      <c r="G34">
        <v>4.4394</v>
      </c>
      <c r="H34">
        <f t="shared" si="0"/>
        <v>1.10985</v>
      </c>
      <c r="I34">
        <f>H34-DEF!C28</f>
        <v>0.84765741306750864</v>
      </c>
    </row>
    <row r="35" spans="1:9" x14ac:dyDescent="0.25">
      <c r="A35" t="s">
        <v>374</v>
      </c>
      <c r="B35">
        <v>4.7300000000000004</v>
      </c>
      <c r="C35">
        <v>4.7233000000000001</v>
      </c>
      <c r="D35">
        <v>272</v>
      </c>
      <c r="E35" s="1" t="s">
        <v>468</v>
      </c>
      <c r="F35">
        <v>4.8061999999999996</v>
      </c>
      <c r="G35">
        <v>4.8061999999999996</v>
      </c>
      <c r="H35">
        <f t="shared" si="0"/>
        <v>1.2015499999999999</v>
      </c>
      <c r="I35">
        <f>H35-DEF!C29</f>
        <v>1.0658328639582717</v>
      </c>
    </row>
    <row r="36" spans="1:9" x14ac:dyDescent="0.25">
      <c r="A36" t="s">
        <v>373</v>
      </c>
      <c r="B36">
        <v>4.5199999999999996</v>
      </c>
      <c r="D36">
        <v>271</v>
      </c>
      <c r="E36" s="1" t="s">
        <v>418</v>
      </c>
      <c r="F36">
        <v>4.8433000000000002</v>
      </c>
      <c r="G36">
        <v>4.8433000000000002</v>
      </c>
      <c r="H36">
        <f t="shared" si="0"/>
        <v>1.210825</v>
      </c>
      <c r="I36">
        <f>H36-DEF!C30</f>
        <v>0.83719140501644507</v>
      </c>
    </row>
    <row r="37" spans="1:9" x14ac:dyDescent="0.25">
      <c r="A37" t="s">
        <v>372</v>
      </c>
      <c r="B37">
        <v>4.3899999999999997</v>
      </c>
      <c r="D37">
        <v>270</v>
      </c>
      <c r="E37" s="1" t="s">
        <v>419</v>
      </c>
      <c r="F37">
        <v>4.7525000000000004</v>
      </c>
      <c r="G37">
        <v>4.7525000000000004</v>
      </c>
      <c r="H37">
        <f t="shared" si="0"/>
        <v>1.1881250000000001</v>
      </c>
      <c r="I37">
        <f>H37-DEF!C31</f>
        <v>0.91512869646082362</v>
      </c>
    </row>
    <row r="38" spans="1:9" x14ac:dyDescent="0.25">
      <c r="A38" t="s">
        <v>371</v>
      </c>
      <c r="B38">
        <v>4.08</v>
      </c>
      <c r="C38">
        <v>4.33</v>
      </c>
      <c r="D38">
        <v>269</v>
      </c>
      <c r="E38" s="1" t="s">
        <v>469</v>
      </c>
      <c r="F38">
        <v>4.3277999999999999</v>
      </c>
      <c r="G38">
        <v>4.3277999999999999</v>
      </c>
      <c r="H38">
        <f t="shared" si="0"/>
        <v>1.08195</v>
      </c>
      <c r="I38">
        <f>H38-DEF!C32</f>
        <v>0.82086571540982478</v>
      </c>
    </row>
    <row r="39" spans="1:9" x14ac:dyDescent="0.25">
      <c r="A39" t="s">
        <v>370</v>
      </c>
      <c r="B39">
        <v>4.1500000000000004</v>
      </c>
      <c r="D39">
        <v>268</v>
      </c>
      <c r="E39" s="1" t="s">
        <v>470</v>
      </c>
      <c r="F39">
        <v>3.6057999999999999</v>
      </c>
      <c r="G39">
        <v>3.6057999999999999</v>
      </c>
      <c r="H39">
        <f t="shared" si="0"/>
        <v>0.90144999999999997</v>
      </c>
      <c r="I39">
        <f>H39-DEF!C33</f>
        <v>0.61656563552539634</v>
      </c>
    </row>
    <row r="40" spans="1:9" x14ac:dyDescent="0.25">
      <c r="A40" t="s">
        <v>369</v>
      </c>
      <c r="B40">
        <v>4.57</v>
      </c>
      <c r="D40">
        <v>267</v>
      </c>
      <c r="E40" s="1" t="s">
        <v>420</v>
      </c>
      <c r="F40">
        <v>3.2801999999999998</v>
      </c>
      <c r="G40">
        <v>3.2801999999999998</v>
      </c>
      <c r="H40">
        <f t="shared" si="0"/>
        <v>0.82004999999999995</v>
      </c>
      <c r="I40">
        <f>H40-DEF!C34</f>
        <v>0.48164356266751207</v>
      </c>
    </row>
    <row r="41" spans="1:9" x14ac:dyDescent="0.25">
      <c r="A41" t="s">
        <v>368</v>
      </c>
      <c r="B41">
        <v>4.04</v>
      </c>
      <c r="C41">
        <v>4.2533000000000003</v>
      </c>
      <c r="D41">
        <v>266</v>
      </c>
      <c r="E41" s="1" t="s">
        <v>421</v>
      </c>
      <c r="F41">
        <v>3.3249</v>
      </c>
      <c r="G41">
        <v>3.3249</v>
      </c>
      <c r="H41">
        <f t="shared" si="0"/>
        <v>0.83122499999999999</v>
      </c>
      <c r="I41">
        <f>H41-DEF!C35</f>
        <v>0.69057896575076105</v>
      </c>
    </row>
    <row r="42" spans="1:9" x14ac:dyDescent="0.25">
      <c r="A42" t="s">
        <v>367</v>
      </c>
      <c r="B42">
        <v>4.3499999999999996</v>
      </c>
      <c r="D42">
        <v>265</v>
      </c>
      <c r="E42" s="1" t="s">
        <v>471</v>
      </c>
      <c r="F42">
        <v>3.3043</v>
      </c>
      <c r="G42">
        <v>3.3043</v>
      </c>
      <c r="H42">
        <f t="shared" si="0"/>
        <v>0.826075</v>
      </c>
      <c r="I42">
        <f>H42-DEF!C36</f>
        <v>0.53617773356814458</v>
      </c>
    </row>
    <row r="43" spans="1:9" x14ac:dyDescent="0.25">
      <c r="A43" t="s">
        <v>366</v>
      </c>
      <c r="B43">
        <v>4.3499999999999996</v>
      </c>
      <c r="D43">
        <v>264</v>
      </c>
      <c r="E43" s="1" t="s">
        <v>472</v>
      </c>
      <c r="F43">
        <v>3.2330999999999999</v>
      </c>
      <c r="G43">
        <v>3.2330999999999999</v>
      </c>
      <c r="H43">
        <f t="shared" si="0"/>
        <v>0.80827499999999997</v>
      </c>
      <c r="I43">
        <f>H43-DEF!C37</f>
        <v>0.57476942518514396</v>
      </c>
    </row>
    <row r="44" spans="1:9" x14ac:dyDescent="0.25">
      <c r="A44" t="s">
        <v>365</v>
      </c>
      <c r="B44">
        <v>4.09</v>
      </c>
      <c r="C44">
        <v>4.2633000000000001</v>
      </c>
      <c r="D44">
        <v>263</v>
      </c>
      <c r="E44" s="1" t="s">
        <v>422</v>
      </c>
      <c r="F44">
        <v>2.7665000000000002</v>
      </c>
      <c r="G44">
        <v>2.7665000000000002</v>
      </c>
      <c r="H44">
        <f t="shared" si="0"/>
        <v>0.69162500000000005</v>
      </c>
      <c r="I44">
        <f>H44-DEF!C38</f>
        <v>0.4544400307694389</v>
      </c>
    </row>
    <row r="45" spans="1:9" x14ac:dyDescent="0.25">
      <c r="A45" t="s">
        <v>364</v>
      </c>
      <c r="B45">
        <v>3.85</v>
      </c>
      <c r="D45">
        <v>262</v>
      </c>
      <c r="E45" s="1" t="s">
        <v>423</v>
      </c>
      <c r="F45">
        <v>2.4437000000000002</v>
      </c>
      <c r="G45">
        <v>2.4437000000000002</v>
      </c>
      <c r="H45">
        <f t="shared" si="0"/>
        <v>0.61092500000000005</v>
      </c>
      <c r="I45">
        <f>H45-DEF!C39</f>
        <v>0.39463754443210558</v>
      </c>
    </row>
    <row r="46" spans="1:9" x14ac:dyDescent="0.25">
      <c r="A46" t="s">
        <v>363</v>
      </c>
      <c r="B46">
        <v>3.84</v>
      </c>
      <c r="D46">
        <v>261</v>
      </c>
      <c r="E46" s="1" t="s">
        <v>473</v>
      </c>
      <c r="F46">
        <v>2.0657999999999999</v>
      </c>
      <c r="G46">
        <v>2.0657999999999999</v>
      </c>
      <c r="H46">
        <f t="shared" si="0"/>
        <v>0.51644999999999996</v>
      </c>
      <c r="I46">
        <f>H46-DEF!C40</f>
        <v>0.16483217131398392</v>
      </c>
    </row>
    <row r="47" spans="1:9" x14ac:dyDescent="0.25">
      <c r="A47" t="s">
        <v>362</v>
      </c>
      <c r="B47">
        <v>3.94</v>
      </c>
      <c r="C47">
        <v>3.8767</v>
      </c>
      <c r="D47">
        <v>260</v>
      </c>
      <c r="E47" s="1" t="s">
        <v>474</v>
      </c>
      <c r="F47">
        <v>2.0148000000000001</v>
      </c>
      <c r="G47">
        <v>2.0148000000000001</v>
      </c>
      <c r="H47">
        <f t="shared" si="0"/>
        <v>0.50370000000000004</v>
      </c>
      <c r="I47">
        <f>H47-DEF!C41</f>
        <v>0.43565922123652873</v>
      </c>
    </row>
    <row r="48" spans="1:9" x14ac:dyDescent="0.25">
      <c r="A48" t="s">
        <v>361</v>
      </c>
      <c r="B48">
        <v>3.83</v>
      </c>
      <c r="D48">
        <v>259</v>
      </c>
      <c r="E48" s="1" t="s">
        <v>424</v>
      </c>
      <c r="F48">
        <v>2.0194999999999999</v>
      </c>
      <c r="G48">
        <v>2.0194999999999999</v>
      </c>
      <c r="H48">
        <f t="shared" si="0"/>
        <v>0.50487499999999996</v>
      </c>
      <c r="I48">
        <f>H48-DEF!C42</f>
        <v>0.29172390616527072</v>
      </c>
    </row>
    <row r="49" spans="1:9" x14ac:dyDescent="0.25">
      <c r="A49" t="s">
        <v>360</v>
      </c>
      <c r="B49">
        <v>4.0199999999999996</v>
      </c>
      <c r="D49">
        <v>258</v>
      </c>
      <c r="E49" s="1" t="s">
        <v>425</v>
      </c>
      <c r="F49">
        <v>2.0402999999999998</v>
      </c>
      <c r="G49">
        <v>2.0402999999999998</v>
      </c>
      <c r="H49">
        <f t="shared" si="0"/>
        <v>0.51007499999999995</v>
      </c>
      <c r="I49">
        <f>H49-DEF!C43</f>
        <v>0.27392694423151731</v>
      </c>
    </row>
    <row r="50" spans="1:9" x14ac:dyDescent="0.25">
      <c r="A50" t="s">
        <v>359</v>
      </c>
      <c r="B50">
        <v>3.87</v>
      </c>
      <c r="C50">
        <v>3.9066999999999998</v>
      </c>
      <c r="D50">
        <v>257</v>
      </c>
      <c r="E50" s="1" t="s">
        <v>475</v>
      </c>
      <c r="F50">
        <v>2.0533000000000001</v>
      </c>
      <c r="G50">
        <v>2.0533000000000001</v>
      </c>
      <c r="H50">
        <f t="shared" si="0"/>
        <v>0.51332500000000003</v>
      </c>
      <c r="I50">
        <f>H50-DEF!C44</f>
        <v>0.3262838540175278</v>
      </c>
    </row>
    <row r="51" spans="1:9" x14ac:dyDescent="0.25">
      <c r="A51" t="s">
        <v>358</v>
      </c>
      <c r="B51">
        <v>4.28</v>
      </c>
      <c r="D51">
        <v>256</v>
      </c>
      <c r="E51" s="1" t="s">
        <v>476</v>
      </c>
      <c r="F51">
        <v>2.0832999999999999</v>
      </c>
      <c r="G51">
        <v>2.0832999999999999</v>
      </c>
      <c r="H51">
        <f t="shared" si="0"/>
        <v>0.52082499999999998</v>
      </c>
      <c r="I51">
        <f>H51-DEF!C45</f>
        <v>0.28696071035391651</v>
      </c>
    </row>
    <row r="52" spans="1:9" x14ac:dyDescent="0.25">
      <c r="A52" t="s">
        <v>357</v>
      </c>
      <c r="B52">
        <v>3.86</v>
      </c>
      <c r="D52">
        <v>255</v>
      </c>
      <c r="E52" s="1" t="s">
        <v>426</v>
      </c>
      <c r="F52">
        <v>2.0640999999999998</v>
      </c>
      <c r="G52">
        <v>2.0640999999999998</v>
      </c>
      <c r="H52">
        <f t="shared" si="0"/>
        <v>0.51602499999999996</v>
      </c>
      <c r="I52">
        <f>H52-DEF!C46</f>
        <v>0.3307840039598281</v>
      </c>
    </row>
    <row r="53" spans="1:9" x14ac:dyDescent="0.25">
      <c r="A53" t="s">
        <v>356</v>
      </c>
      <c r="B53">
        <v>3.98</v>
      </c>
      <c r="C53">
        <v>4.04</v>
      </c>
      <c r="D53">
        <v>254</v>
      </c>
      <c r="E53" s="1" t="s">
        <v>427</v>
      </c>
      <c r="F53">
        <v>2.0693000000000001</v>
      </c>
      <c r="G53">
        <v>2.0693000000000001</v>
      </c>
      <c r="H53">
        <f t="shared" si="0"/>
        <v>0.51732500000000003</v>
      </c>
      <c r="I53">
        <f>H53-DEF!C47</f>
        <v>0.31871437249791601</v>
      </c>
    </row>
    <row r="54" spans="1:9" x14ac:dyDescent="0.25">
      <c r="A54" t="s">
        <v>355</v>
      </c>
      <c r="B54">
        <v>3.89</v>
      </c>
      <c r="D54">
        <v>253</v>
      </c>
      <c r="E54" s="1" t="s">
        <v>477</v>
      </c>
      <c r="F54">
        <v>2.0758999999999999</v>
      </c>
      <c r="G54">
        <v>2.0758999999999999</v>
      </c>
      <c r="H54">
        <f t="shared" si="0"/>
        <v>0.51897499999999996</v>
      </c>
      <c r="I54">
        <f>H54-DEF!C48</f>
        <v>0.34945725958126189</v>
      </c>
    </row>
    <row r="55" spans="1:9" x14ac:dyDescent="0.25">
      <c r="A55" t="s">
        <v>354</v>
      </c>
      <c r="B55">
        <v>4.22</v>
      </c>
      <c r="D55">
        <v>252</v>
      </c>
      <c r="E55" s="1" t="s">
        <v>478</v>
      </c>
      <c r="F55">
        <v>2.1429</v>
      </c>
      <c r="G55">
        <v>2.1429</v>
      </c>
      <c r="H55">
        <f t="shared" si="0"/>
        <v>0.53572500000000001</v>
      </c>
      <c r="I55">
        <f>H55-DEF!C49</f>
        <v>0.21731899403927041</v>
      </c>
    </row>
    <row r="56" spans="1:9" x14ac:dyDescent="0.25">
      <c r="A56" t="s">
        <v>353</v>
      </c>
      <c r="B56">
        <v>3.83</v>
      </c>
      <c r="C56">
        <v>3.98</v>
      </c>
      <c r="D56">
        <v>251</v>
      </c>
      <c r="E56" s="1" t="s">
        <v>428</v>
      </c>
      <c r="F56">
        <v>2.3986000000000001</v>
      </c>
      <c r="G56">
        <v>2.3986000000000001</v>
      </c>
      <c r="H56">
        <f t="shared" si="0"/>
        <v>0.59965000000000002</v>
      </c>
      <c r="I56">
        <f>H56-DEF!C50</f>
        <v>0.48317337546910616</v>
      </c>
    </row>
    <row r="57" spans="1:9" x14ac:dyDescent="0.25">
      <c r="A57" t="s">
        <v>252</v>
      </c>
      <c r="B57">
        <v>3.76</v>
      </c>
      <c r="D57">
        <v>250</v>
      </c>
      <c r="E57" s="1" t="s">
        <v>429</v>
      </c>
      <c r="F57">
        <v>2.6343000000000001</v>
      </c>
      <c r="G57">
        <v>2.6343000000000001</v>
      </c>
      <c r="H57">
        <f t="shared" si="0"/>
        <v>0.65857500000000002</v>
      </c>
      <c r="I57">
        <f>H57-DEF!C51</f>
        <v>0.39417060020706185</v>
      </c>
    </row>
    <row r="58" spans="1:9" x14ac:dyDescent="0.25">
      <c r="A58" t="s">
        <v>251</v>
      </c>
      <c r="B58">
        <v>3.79</v>
      </c>
      <c r="D58">
        <v>249</v>
      </c>
      <c r="E58" s="1" t="s">
        <v>479</v>
      </c>
      <c r="F58">
        <v>2.9409999999999998</v>
      </c>
      <c r="G58">
        <v>2.9409999999999998</v>
      </c>
      <c r="H58">
        <f t="shared" si="0"/>
        <v>0.73524999999999996</v>
      </c>
      <c r="I58">
        <f>H58-DEF!C52</f>
        <v>0.52764083335086287</v>
      </c>
    </row>
    <row r="59" spans="1:9" x14ac:dyDescent="0.25">
      <c r="A59" t="s">
        <v>250</v>
      </c>
      <c r="B59">
        <v>3.76</v>
      </c>
      <c r="C59">
        <v>3.77</v>
      </c>
      <c r="D59">
        <v>248</v>
      </c>
      <c r="E59" s="1" t="s">
        <v>480</v>
      </c>
      <c r="F59">
        <v>3.3690000000000002</v>
      </c>
      <c r="G59">
        <v>3.3690000000000002</v>
      </c>
      <c r="H59">
        <f t="shared" si="0"/>
        <v>0.84225000000000005</v>
      </c>
      <c r="I59">
        <f>H59-DEF!C53</f>
        <v>0.63104812306200109</v>
      </c>
    </row>
    <row r="60" spans="1:9" x14ac:dyDescent="0.25">
      <c r="A60" t="s">
        <v>249</v>
      </c>
      <c r="B60">
        <v>3.77</v>
      </c>
      <c r="D60">
        <v>247</v>
      </c>
      <c r="E60" s="1" t="s">
        <v>430</v>
      </c>
      <c r="F60">
        <v>3.6078999999999999</v>
      </c>
      <c r="G60">
        <v>3.6078999999999999</v>
      </c>
      <c r="H60">
        <f t="shared" si="0"/>
        <v>0.90197499999999997</v>
      </c>
      <c r="I60">
        <f>H60-DEF!C54</f>
        <v>0.5189324446992466</v>
      </c>
    </row>
    <row r="61" spans="1:9" x14ac:dyDescent="0.25">
      <c r="A61" t="s">
        <v>248</v>
      </c>
      <c r="B61">
        <v>3.78</v>
      </c>
      <c r="D61">
        <v>246</v>
      </c>
      <c r="E61" s="1" t="s">
        <v>431</v>
      </c>
      <c r="F61">
        <v>3.8552</v>
      </c>
      <c r="G61">
        <v>3.8552</v>
      </c>
      <c r="H61">
        <f t="shared" si="0"/>
        <v>0.96379999999999999</v>
      </c>
      <c r="I61">
        <f>H61-DEF!C55</f>
        <v>0.77805858342828804</v>
      </c>
    </row>
    <row r="62" spans="1:9" x14ac:dyDescent="0.25">
      <c r="A62" t="s">
        <v>247</v>
      </c>
      <c r="B62">
        <v>3.81</v>
      </c>
      <c r="C62">
        <v>3.7867000000000002</v>
      </c>
      <c r="D62">
        <v>245</v>
      </c>
      <c r="E62" s="1" t="s">
        <v>481</v>
      </c>
      <c r="F62">
        <v>4.0464000000000002</v>
      </c>
      <c r="G62">
        <v>4.0464000000000002</v>
      </c>
      <c r="H62">
        <f t="shared" si="0"/>
        <v>1.0116000000000001</v>
      </c>
      <c r="I62">
        <f>H62-DEF!C56</f>
        <v>0.76367575511615104</v>
      </c>
    </row>
    <row r="63" spans="1:9" x14ac:dyDescent="0.25">
      <c r="A63" t="s">
        <v>246</v>
      </c>
      <c r="B63">
        <v>3.66</v>
      </c>
      <c r="D63">
        <v>244</v>
      </c>
      <c r="E63" s="1" t="s">
        <v>482</v>
      </c>
      <c r="F63">
        <v>3.9474999999999998</v>
      </c>
      <c r="G63">
        <v>3.9474999999999998</v>
      </c>
      <c r="H63">
        <f t="shared" si="0"/>
        <v>0.98687499999999995</v>
      </c>
      <c r="I63">
        <f>H63-DEF!C57</f>
        <v>0.67336828917201574</v>
      </c>
    </row>
    <row r="64" spans="1:9" x14ac:dyDescent="0.25">
      <c r="A64" t="s">
        <v>245</v>
      </c>
      <c r="B64">
        <v>3.4</v>
      </c>
      <c r="D64">
        <v>243</v>
      </c>
      <c r="E64" s="1" t="s">
        <v>432</v>
      </c>
      <c r="F64">
        <v>4.0468999999999999</v>
      </c>
      <c r="G64">
        <v>4.0468999999999999</v>
      </c>
      <c r="H64">
        <f t="shared" si="0"/>
        <v>1.011725</v>
      </c>
      <c r="I64">
        <f>H64-DEF!C58</f>
        <v>0.82914514884861101</v>
      </c>
    </row>
    <row r="65" spans="1:9" x14ac:dyDescent="0.25">
      <c r="A65" t="s">
        <v>244</v>
      </c>
      <c r="B65">
        <v>3.09</v>
      </c>
      <c r="C65">
        <v>3.3833000000000002</v>
      </c>
      <c r="D65">
        <v>242</v>
      </c>
      <c r="E65" s="1" t="s">
        <v>433</v>
      </c>
      <c r="F65">
        <v>4.0011000000000001</v>
      </c>
      <c r="G65">
        <v>4.0011000000000001</v>
      </c>
      <c r="H65">
        <f t="shared" si="0"/>
        <v>1.000275</v>
      </c>
      <c r="I65">
        <f>H65-DEF!C59</f>
        <v>0.73887788918970565</v>
      </c>
    </row>
    <row r="66" spans="1:9" x14ac:dyDescent="0.25">
      <c r="A66" t="s">
        <v>243</v>
      </c>
      <c r="B66">
        <v>3.137</v>
      </c>
      <c r="D66">
        <v>241</v>
      </c>
      <c r="E66" s="1" t="s">
        <v>483</v>
      </c>
      <c r="F66">
        <v>4.2542999999999997</v>
      </c>
      <c r="G66">
        <v>4.2542999999999997</v>
      </c>
      <c r="H66">
        <f t="shared" si="0"/>
        <v>1.0635749999999999</v>
      </c>
      <c r="I66">
        <f>H66-DEF!C60</f>
        <v>0.96650619395072646</v>
      </c>
    </row>
    <row r="67" spans="1:9" x14ac:dyDescent="0.25">
      <c r="A67" t="s">
        <v>242</v>
      </c>
      <c r="B67">
        <v>3.1179999999999999</v>
      </c>
      <c r="D67">
        <v>240</v>
      </c>
      <c r="E67" s="1" t="s">
        <v>484</v>
      </c>
      <c r="F67">
        <v>3.1520999999999999</v>
      </c>
      <c r="G67">
        <v>3.1520999999999999</v>
      </c>
      <c r="H67">
        <f t="shared" si="0"/>
        <v>0.78802499999999998</v>
      </c>
      <c r="I67">
        <f>H67-DEF!C61</f>
        <v>0.59453584637529211</v>
      </c>
    </row>
    <row r="68" spans="1:9" x14ac:dyDescent="0.25">
      <c r="A68" t="s">
        <v>241</v>
      </c>
      <c r="B68">
        <v>2.9251999999999998</v>
      </c>
      <c r="C68">
        <v>3.0600999999999998</v>
      </c>
      <c r="D68">
        <v>239</v>
      </c>
      <c r="E68" s="1" t="s">
        <v>434</v>
      </c>
      <c r="F68">
        <v>1.3771</v>
      </c>
      <c r="G68">
        <v>1.3771</v>
      </c>
      <c r="H68">
        <f t="shared" si="0"/>
        <v>0.344275</v>
      </c>
      <c r="I68">
        <f>H68-DEF!C62</f>
        <v>0.2303443874965955</v>
      </c>
    </row>
    <row r="69" spans="1:9" x14ac:dyDescent="0.25">
      <c r="A69" t="s">
        <v>240</v>
      </c>
      <c r="B69">
        <v>2.7090999999999998</v>
      </c>
      <c r="D69">
        <v>238</v>
      </c>
      <c r="E69" s="1" t="s">
        <v>435</v>
      </c>
      <c r="F69">
        <v>0.77400000000000002</v>
      </c>
      <c r="G69">
        <v>0.77400000000000002</v>
      </c>
      <c r="H69">
        <f t="shared" si="0"/>
        <v>0.19350000000000001</v>
      </c>
      <c r="I69">
        <f>H69-DEF!C63</f>
        <v>0.20225329000047235</v>
      </c>
    </row>
    <row r="70" spans="1:9" x14ac:dyDescent="0.25">
      <c r="A70" t="s">
        <v>239</v>
      </c>
      <c r="B70">
        <v>2.5510000000000002</v>
      </c>
      <c r="D70">
        <v>237</v>
      </c>
      <c r="E70" s="1" t="s">
        <v>485</v>
      </c>
      <c r="F70">
        <v>0.35610000000000003</v>
      </c>
      <c r="G70">
        <v>0.35610000000000003</v>
      </c>
      <c r="H70">
        <f t="shared" si="0"/>
        <v>8.9025000000000007E-2</v>
      </c>
      <c r="I70">
        <f>H70-DEF!C64</f>
        <v>3.6531704096217643E-2</v>
      </c>
    </row>
    <row r="71" spans="1:9" x14ac:dyDescent="0.25">
      <c r="A71" t="s">
        <v>238</v>
      </c>
      <c r="B71">
        <v>2.5632000000000001</v>
      </c>
      <c r="C71">
        <v>2.6076999999999999</v>
      </c>
      <c r="D71">
        <v>236</v>
      </c>
      <c r="E71" s="1" t="s">
        <v>486</v>
      </c>
      <c r="F71">
        <v>0.35859999999999997</v>
      </c>
      <c r="G71">
        <v>0.35859999999999997</v>
      </c>
      <c r="H71">
        <f t="shared" si="0"/>
        <v>8.9649999999999994E-2</v>
      </c>
      <c r="I71">
        <f>H71-DEF!C65</f>
        <v>-1.5146628023616132E-2</v>
      </c>
    </row>
    <row r="72" spans="1:9" x14ac:dyDescent="0.25">
      <c r="A72" t="s">
        <v>237</v>
      </c>
      <c r="B72">
        <v>2.5209000000000001</v>
      </c>
      <c r="D72">
        <v>235</v>
      </c>
      <c r="E72" s="1" t="s">
        <v>436</v>
      </c>
      <c r="F72">
        <v>0.34410000000000002</v>
      </c>
      <c r="G72">
        <v>0.34410000000000002</v>
      </c>
      <c r="H72">
        <f t="shared" si="0"/>
        <v>8.6025000000000004E-2</v>
      </c>
      <c r="I72">
        <f>H72-DEF!C66</f>
        <v>9.0386481117433748E-2</v>
      </c>
    </row>
    <row r="73" spans="1:9" x14ac:dyDescent="0.25">
      <c r="A73" t="s">
        <v>236</v>
      </c>
      <c r="B73">
        <v>2.4426999999999999</v>
      </c>
      <c r="D73">
        <v>234</v>
      </c>
      <c r="E73" s="1" t="s">
        <v>437</v>
      </c>
      <c r="F73">
        <v>0.35049999999999998</v>
      </c>
      <c r="G73">
        <v>0.35049999999999998</v>
      </c>
      <c r="H73">
        <f t="shared" ref="H73:H108" si="1">G73/4</f>
        <v>8.7624999999999995E-2</v>
      </c>
      <c r="I73">
        <f>H73-DEF!C67</f>
        <v>-2.9981521008245665E-2</v>
      </c>
    </row>
    <row r="74" spans="1:9" x14ac:dyDescent="0.25">
      <c r="A74" t="s">
        <v>235</v>
      </c>
      <c r="B74">
        <v>2.4336000000000002</v>
      </c>
      <c r="C74">
        <v>2.4658000000000002</v>
      </c>
      <c r="D74">
        <v>233</v>
      </c>
      <c r="E74" s="1" t="s">
        <v>487</v>
      </c>
      <c r="F74">
        <v>0.45340000000000003</v>
      </c>
      <c r="G74">
        <v>0.45340000000000003</v>
      </c>
      <c r="H74">
        <f t="shared" si="1"/>
        <v>0.11335000000000001</v>
      </c>
      <c r="I74">
        <f>H74-DEF!C68</f>
        <v>-3.8630426725665884E-2</v>
      </c>
    </row>
    <row r="75" spans="1:9" x14ac:dyDescent="0.25">
      <c r="A75" t="s">
        <v>234</v>
      </c>
      <c r="B75">
        <v>2.5019</v>
      </c>
      <c r="D75">
        <v>232</v>
      </c>
      <c r="E75" s="1" t="s">
        <v>488</v>
      </c>
      <c r="F75">
        <v>0.59740000000000004</v>
      </c>
      <c r="G75">
        <v>0.59740000000000004</v>
      </c>
      <c r="H75">
        <f t="shared" si="1"/>
        <v>0.14935000000000001</v>
      </c>
      <c r="I75">
        <f>H75-DEF!C69</f>
        <v>5.8416379660489459E-2</v>
      </c>
    </row>
    <row r="76" spans="1:9" x14ac:dyDescent="0.25">
      <c r="A76" t="s">
        <v>233</v>
      </c>
      <c r="B76">
        <v>2.9355000000000002</v>
      </c>
      <c r="D76">
        <v>231</v>
      </c>
      <c r="E76" s="1" t="s">
        <v>438</v>
      </c>
      <c r="F76">
        <v>0.67490000000000006</v>
      </c>
      <c r="G76">
        <v>0.67490000000000006</v>
      </c>
      <c r="H76">
        <f t="shared" si="1"/>
        <v>0.16872500000000001</v>
      </c>
      <c r="I76">
        <f>H76-DEF!C70</f>
        <v>0.10820819169440915</v>
      </c>
    </row>
    <row r="77" spans="1:9" x14ac:dyDescent="0.25">
      <c r="A77" t="s">
        <v>232</v>
      </c>
      <c r="B77">
        <v>3.0417999999999998</v>
      </c>
      <c r="C77">
        <v>2.8264</v>
      </c>
      <c r="D77">
        <v>230</v>
      </c>
      <c r="E77" s="1" t="s">
        <v>439</v>
      </c>
      <c r="F77">
        <v>1.0411999999999999</v>
      </c>
      <c r="G77">
        <v>1.0411999999999999</v>
      </c>
      <c r="H77">
        <f t="shared" si="1"/>
        <v>0.26029999999999998</v>
      </c>
      <c r="I77">
        <f>H77-DEF!C71</f>
        <v>0.13951877899247175</v>
      </c>
    </row>
    <row r="78" spans="1:9" x14ac:dyDescent="0.25">
      <c r="A78" t="s">
        <v>231</v>
      </c>
      <c r="B78">
        <v>3.0428999999999999</v>
      </c>
      <c r="D78">
        <v>229</v>
      </c>
      <c r="E78" s="1" t="s">
        <v>489</v>
      </c>
      <c r="F78">
        <v>0.97430000000000005</v>
      </c>
      <c r="G78">
        <v>0.97430000000000005</v>
      </c>
      <c r="H78">
        <f t="shared" si="1"/>
        <v>0.24357500000000001</v>
      </c>
      <c r="I78">
        <f>H78-DEF!C72</f>
        <v>0.11024358614974403</v>
      </c>
    </row>
    <row r="79" spans="1:9" x14ac:dyDescent="0.25">
      <c r="A79" t="s">
        <v>230</v>
      </c>
      <c r="B79">
        <v>3.2757000000000001</v>
      </c>
      <c r="D79">
        <v>228</v>
      </c>
      <c r="E79" s="1" t="s">
        <v>490</v>
      </c>
      <c r="F79">
        <v>0.79220000000000002</v>
      </c>
      <c r="G79">
        <v>0.79220000000000002</v>
      </c>
      <c r="H79">
        <f t="shared" si="1"/>
        <v>0.19805</v>
      </c>
      <c r="I79">
        <f>H79-DEF!C73</f>
        <v>3.0889815398602916E-2</v>
      </c>
    </row>
    <row r="80" spans="1:9" x14ac:dyDescent="0.25">
      <c r="A80" t="s">
        <v>229</v>
      </c>
      <c r="B80">
        <v>3.5104000000000002</v>
      </c>
      <c r="C80">
        <v>3.2763</v>
      </c>
      <c r="D80">
        <v>227</v>
      </c>
      <c r="E80" s="1" t="s">
        <v>440</v>
      </c>
      <c r="F80">
        <v>0.36749999999999999</v>
      </c>
      <c r="G80">
        <v>0.36749999999999999</v>
      </c>
      <c r="H80">
        <f t="shared" si="1"/>
        <v>9.1874999999999998E-2</v>
      </c>
      <c r="I80">
        <f>H80-DEF!C74</f>
        <v>-4.4803155895062133E-2</v>
      </c>
    </row>
    <row r="81" spans="1:9" x14ac:dyDescent="0.25">
      <c r="A81" t="s">
        <v>228</v>
      </c>
      <c r="B81">
        <v>3.6850000000000001</v>
      </c>
      <c r="D81">
        <v>226</v>
      </c>
      <c r="E81" s="1" t="s">
        <v>441</v>
      </c>
      <c r="F81">
        <v>0.33810000000000001</v>
      </c>
      <c r="G81">
        <v>0.33810000000000001</v>
      </c>
      <c r="H81">
        <f t="shared" si="1"/>
        <v>8.4525000000000003E-2</v>
      </c>
      <c r="I81">
        <f>H81-DEF!C75</f>
        <v>-3.0463554661959116E-2</v>
      </c>
    </row>
    <row r="82" spans="1:9" x14ac:dyDescent="0.25">
      <c r="A82" t="s">
        <v>227</v>
      </c>
      <c r="B82">
        <v>3.92</v>
      </c>
      <c r="D82">
        <v>225</v>
      </c>
      <c r="E82" s="1" t="s">
        <v>491</v>
      </c>
      <c r="F82">
        <v>0.13120000000000001</v>
      </c>
      <c r="G82">
        <v>0.13120000000000001</v>
      </c>
      <c r="H82">
        <f t="shared" si="1"/>
        <v>3.2800000000000003E-2</v>
      </c>
      <c r="I82">
        <f>H82-DEF!C76</f>
        <v>-0.11580753481037143</v>
      </c>
    </row>
    <row r="83" spans="1:9" x14ac:dyDescent="0.25">
      <c r="A83" t="s">
        <v>226</v>
      </c>
      <c r="B83">
        <v>4.2945000000000002</v>
      </c>
      <c r="C83">
        <v>3.9664999999999999</v>
      </c>
      <c r="D83">
        <v>224</v>
      </c>
      <c r="E83" s="1" t="s">
        <v>492</v>
      </c>
      <c r="F83">
        <v>8.09E-2</v>
      </c>
      <c r="G83">
        <v>8.09E-2</v>
      </c>
      <c r="H83">
        <f t="shared" si="1"/>
        <v>2.0225E-2</v>
      </c>
      <c r="I83">
        <f>H83-DEF!C77</f>
        <v>-0.12365131189346795</v>
      </c>
    </row>
    <row r="84" spans="1:9" x14ac:dyDescent="0.25">
      <c r="A84" t="s">
        <v>225</v>
      </c>
      <c r="B84">
        <v>4.3086000000000002</v>
      </c>
      <c r="D84">
        <v>223</v>
      </c>
      <c r="E84" s="1" t="s">
        <v>442</v>
      </c>
      <c r="F84">
        <v>6.7900000000000002E-2</v>
      </c>
      <c r="G84">
        <v>6.7900000000000002E-2</v>
      </c>
      <c r="H84">
        <f t="shared" si="1"/>
        <v>1.6975000000000001E-2</v>
      </c>
      <c r="I84">
        <f>H84-DEF!C78</f>
        <v>-0.1516832631935616</v>
      </c>
    </row>
    <row r="85" spans="1:9" x14ac:dyDescent="0.25">
      <c r="A85" t="s">
        <v>224</v>
      </c>
      <c r="B85">
        <v>4.4191000000000003</v>
      </c>
      <c r="D85">
        <v>222</v>
      </c>
      <c r="E85" s="1" t="s">
        <v>443</v>
      </c>
      <c r="F85">
        <v>8.2000000000000003E-2</v>
      </c>
      <c r="G85">
        <v>8.2000000000000003E-2</v>
      </c>
      <c r="H85">
        <f t="shared" si="1"/>
        <v>2.0500000000000001E-2</v>
      </c>
      <c r="I85">
        <f>H85-DEF!C79</f>
        <v>-0.10976112942894307</v>
      </c>
    </row>
    <row r="86" spans="1:9" x14ac:dyDescent="0.25">
      <c r="A86" t="s">
        <v>223</v>
      </c>
      <c r="B86">
        <v>4.5904999999999996</v>
      </c>
      <c r="C86">
        <v>4.4394</v>
      </c>
      <c r="D86">
        <v>221</v>
      </c>
      <c r="E86" s="1" t="s">
        <v>493</v>
      </c>
      <c r="F86">
        <v>8.5199999999999998E-2</v>
      </c>
      <c r="G86">
        <v>8.5199999999999998E-2</v>
      </c>
      <c r="H86">
        <f t="shared" si="1"/>
        <v>2.1299999999999999E-2</v>
      </c>
      <c r="I86">
        <f>H86-DEF!C80</f>
        <v>-3.7399784439769684E-2</v>
      </c>
    </row>
    <row r="87" spans="1:9" x14ac:dyDescent="0.25">
      <c r="A87" t="s">
        <v>222</v>
      </c>
      <c r="B87">
        <v>4.7626999999999997</v>
      </c>
      <c r="D87">
        <v>220</v>
      </c>
      <c r="E87" s="1" t="s">
        <v>494</v>
      </c>
      <c r="F87">
        <v>0.1217</v>
      </c>
      <c r="G87">
        <v>0.1217</v>
      </c>
      <c r="H87">
        <f t="shared" si="1"/>
        <v>3.0425000000000001E-2</v>
      </c>
      <c r="I87">
        <f>H87-DEF!C81</f>
        <v>-7.0018983924361039E-2</v>
      </c>
    </row>
    <row r="88" spans="1:9" x14ac:dyDescent="0.25">
      <c r="A88" t="s">
        <v>221</v>
      </c>
      <c r="B88">
        <v>4.8291000000000004</v>
      </c>
      <c r="D88">
        <v>219</v>
      </c>
      <c r="E88" s="1" t="s">
        <v>444</v>
      </c>
      <c r="F88">
        <v>0.18149999999999999</v>
      </c>
      <c r="G88">
        <v>0.18149999999999999</v>
      </c>
      <c r="H88">
        <f t="shared" si="1"/>
        <v>4.5374999999999999E-2</v>
      </c>
      <c r="I88">
        <f>H88-DEF!C82</f>
        <v>-0.10069064354050139</v>
      </c>
    </row>
    <row r="89" spans="1:9" x14ac:dyDescent="0.25">
      <c r="A89" t="s">
        <v>220</v>
      </c>
      <c r="B89">
        <v>4.8268000000000004</v>
      </c>
      <c r="C89">
        <v>4.8061999999999996</v>
      </c>
      <c r="D89">
        <v>218</v>
      </c>
      <c r="E89" s="1" t="s">
        <v>445</v>
      </c>
      <c r="F89">
        <v>0.19259999999999999</v>
      </c>
      <c r="G89">
        <v>0.19259999999999999</v>
      </c>
      <c r="H89">
        <f t="shared" si="1"/>
        <v>4.8149999999999998E-2</v>
      </c>
      <c r="I89">
        <f>H89-DEF!C83</f>
        <v>2.3159427799739885E-2</v>
      </c>
    </row>
    <row r="90" spans="1:9" x14ac:dyDescent="0.25">
      <c r="A90" t="s">
        <v>219</v>
      </c>
      <c r="B90">
        <v>4.7558999999999996</v>
      </c>
      <c r="D90">
        <v>217</v>
      </c>
      <c r="E90" s="1" t="s">
        <v>495</v>
      </c>
      <c r="F90">
        <v>2.2599999999999999E-2</v>
      </c>
      <c r="G90">
        <v>2.2599999999999999E-2</v>
      </c>
      <c r="H90">
        <f t="shared" si="1"/>
        <v>5.6499999999999996E-3</v>
      </c>
      <c r="I90">
        <f>H90-DEF!C84</f>
        <v>-9.4168733520088616E-2</v>
      </c>
    </row>
    <row r="91" spans="1:9" x14ac:dyDescent="0.25">
      <c r="A91" t="s">
        <v>218</v>
      </c>
      <c r="B91">
        <v>4.9924999999999997</v>
      </c>
      <c r="D91">
        <v>216</v>
      </c>
      <c r="E91" s="1" t="s">
        <v>496</v>
      </c>
      <c r="F91">
        <v>-1.54E-2</v>
      </c>
      <c r="G91">
        <v>-1.54E-2</v>
      </c>
      <c r="H91">
        <f t="shared" si="1"/>
        <v>-3.8500000000000001E-3</v>
      </c>
      <c r="I91">
        <f>H91-DEF!C85</f>
        <v>-0.16970641005883566</v>
      </c>
    </row>
    <row r="92" spans="1:9" x14ac:dyDescent="0.25">
      <c r="A92" t="s">
        <v>217</v>
      </c>
      <c r="B92">
        <v>4.7813999999999997</v>
      </c>
      <c r="C92">
        <v>4.8433000000000002</v>
      </c>
      <c r="D92">
        <v>215</v>
      </c>
      <c r="E92" s="1" t="s">
        <v>446</v>
      </c>
      <c r="F92">
        <v>-4.5699999999999998E-2</v>
      </c>
      <c r="G92">
        <v>-4.5699999999999998E-2</v>
      </c>
      <c r="H92">
        <f t="shared" si="1"/>
        <v>-1.1424999999999999E-2</v>
      </c>
      <c r="I92">
        <f>H92-DEF!C86</f>
        <v>-0.23844824665684991</v>
      </c>
    </row>
    <row r="93" spans="1:9" x14ac:dyDescent="0.25">
      <c r="A93" t="s">
        <v>216</v>
      </c>
      <c r="B93">
        <v>5.0641999999999996</v>
      </c>
      <c r="D93">
        <v>214</v>
      </c>
      <c r="E93" s="1" t="s">
        <v>447</v>
      </c>
      <c r="F93">
        <v>-9.9599999999999994E-2</v>
      </c>
      <c r="G93">
        <v>-9.9599999999999994E-2</v>
      </c>
      <c r="H93">
        <f t="shared" si="1"/>
        <v>-2.4899999999999999E-2</v>
      </c>
      <c r="I93">
        <f>H93-DEF!C87</f>
        <v>-0.14002120243935504</v>
      </c>
    </row>
    <row r="94" spans="1:9" x14ac:dyDescent="0.25">
      <c r="A94" t="s">
        <v>215</v>
      </c>
      <c r="B94">
        <v>4.6536</v>
      </c>
      <c r="D94">
        <v>213</v>
      </c>
      <c r="E94" s="1" t="s">
        <v>497</v>
      </c>
      <c r="F94">
        <v>-0.1249</v>
      </c>
      <c r="G94">
        <v>-0.1249</v>
      </c>
      <c r="H94">
        <f t="shared" si="1"/>
        <v>-3.1224999999999999E-2</v>
      </c>
      <c r="I94">
        <f>H94-DEF!C88</f>
        <v>-0.18697441487354552</v>
      </c>
    </row>
    <row r="95" spans="1:9" x14ac:dyDescent="0.25">
      <c r="A95" t="s">
        <v>214</v>
      </c>
      <c r="B95">
        <v>4.5395000000000003</v>
      </c>
      <c r="C95">
        <v>4.7525000000000004</v>
      </c>
      <c r="D95">
        <v>212</v>
      </c>
      <c r="E95" s="1" t="s">
        <v>498</v>
      </c>
      <c r="F95">
        <v>-0.1575</v>
      </c>
      <c r="G95">
        <v>-0.1575</v>
      </c>
      <c r="H95">
        <f t="shared" si="1"/>
        <v>-3.9375E-2</v>
      </c>
      <c r="I95">
        <f>H95-DEF!C89</f>
        <v>-0.18233592727388834</v>
      </c>
    </row>
    <row r="96" spans="1:9" x14ac:dyDescent="0.25">
      <c r="A96" t="s">
        <v>213</v>
      </c>
      <c r="B96">
        <v>4.5054999999999996</v>
      </c>
      <c r="D96">
        <v>211</v>
      </c>
      <c r="E96" s="1" t="s">
        <v>448</v>
      </c>
      <c r="F96">
        <v>-0.25559999999999999</v>
      </c>
      <c r="G96">
        <v>-0.25559999999999999</v>
      </c>
      <c r="H96">
        <f t="shared" si="1"/>
        <v>-6.3899999999999998E-2</v>
      </c>
      <c r="I96">
        <f>H96-DEF!C90</f>
        <v>-0.11688014324508987</v>
      </c>
    </row>
    <row r="97" spans="1:9" x14ac:dyDescent="0.25">
      <c r="A97" t="s">
        <v>212</v>
      </c>
      <c r="B97">
        <v>4.4912999999999998</v>
      </c>
      <c r="D97">
        <v>210</v>
      </c>
      <c r="E97" s="1" t="s">
        <v>449</v>
      </c>
      <c r="F97">
        <v>-0.33610000000000001</v>
      </c>
      <c r="G97">
        <v>-0.33610000000000001</v>
      </c>
      <c r="H97">
        <f t="shared" si="1"/>
        <v>-8.4025000000000002E-2</v>
      </c>
      <c r="I97">
        <f>H97-DEF!C91</f>
        <v>-0.12473502190701523</v>
      </c>
    </row>
    <row r="98" spans="1:9" x14ac:dyDescent="0.25">
      <c r="A98" t="s">
        <v>211</v>
      </c>
      <c r="B98">
        <v>3.9864999999999999</v>
      </c>
      <c r="C98">
        <v>4.3277999999999999</v>
      </c>
      <c r="D98">
        <v>209</v>
      </c>
      <c r="E98" s="1" t="s">
        <v>499</v>
      </c>
      <c r="F98">
        <v>-0.33689999999999998</v>
      </c>
      <c r="G98">
        <v>-0.33689999999999998</v>
      </c>
      <c r="H98">
        <f t="shared" si="1"/>
        <v>-8.4224999999999994E-2</v>
      </c>
      <c r="I98">
        <f>H98-DEF!C92</f>
        <v>-0.14928176444004154</v>
      </c>
    </row>
    <row r="99" spans="1:9" x14ac:dyDescent="0.25">
      <c r="A99" t="s">
        <v>210</v>
      </c>
      <c r="B99">
        <v>3.9712999999999998</v>
      </c>
      <c r="D99">
        <v>208</v>
      </c>
      <c r="E99" s="1" t="s">
        <v>500</v>
      </c>
      <c r="F99">
        <v>-0.34860000000000002</v>
      </c>
      <c r="G99">
        <v>-0.34860000000000002</v>
      </c>
      <c r="H99">
        <f t="shared" si="1"/>
        <v>-8.7150000000000005E-2</v>
      </c>
      <c r="I99">
        <f>H99-DEF!C93</f>
        <v>-0.19265983071694343</v>
      </c>
    </row>
    <row r="100" spans="1:9" x14ac:dyDescent="0.25">
      <c r="A100" t="s">
        <v>209</v>
      </c>
      <c r="B100">
        <v>3.5072999999999999</v>
      </c>
      <c r="D100">
        <v>207</v>
      </c>
      <c r="E100" s="1" t="s">
        <v>450</v>
      </c>
      <c r="F100">
        <v>-0.35260000000000002</v>
      </c>
      <c r="G100">
        <v>-0.35260000000000002</v>
      </c>
      <c r="H100">
        <f t="shared" si="1"/>
        <v>-8.8150000000000006E-2</v>
      </c>
      <c r="I100">
        <f>H100-DEF!C94</f>
        <v>-0.18127242493714327</v>
      </c>
    </row>
    <row r="101" spans="1:9" x14ac:dyDescent="0.25">
      <c r="A101" t="s">
        <v>208</v>
      </c>
      <c r="B101">
        <v>3.3389000000000002</v>
      </c>
      <c r="C101">
        <v>3.6057999999999999</v>
      </c>
      <c r="D101">
        <v>206</v>
      </c>
      <c r="E101" s="1" t="s">
        <v>451</v>
      </c>
      <c r="F101">
        <v>-0.35809999999999997</v>
      </c>
      <c r="G101">
        <v>-0.35809999999999997</v>
      </c>
      <c r="H101">
        <f t="shared" si="1"/>
        <v>-8.9524999999999993E-2</v>
      </c>
      <c r="I101">
        <f>H101-DEF!C95</f>
        <v>-0.30335429109545692</v>
      </c>
    </row>
    <row r="102" spans="1:9" x14ac:dyDescent="0.25">
      <c r="A102" t="s">
        <v>207</v>
      </c>
      <c r="B102">
        <v>3.2936000000000001</v>
      </c>
      <c r="D102">
        <v>205</v>
      </c>
      <c r="E102" s="1" t="s">
        <v>501</v>
      </c>
      <c r="F102">
        <v>-0.35780000000000001</v>
      </c>
      <c r="G102">
        <v>-0.35780000000000001</v>
      </c>
      <c r="H102">
        <f t="shared" si="1"/>
        <v>-8.9450000000000002E-2</v>
      </c>
      <c r="I102">
        <f>H102-DEF!C96</f>
        <v>-0.22607124872295248</v>
      </c>
    </row>
    <row r="103" spans="1:9" x14ac:dyDescent="0.25">
      <c r="A103" t="s">
        <v>206</v>
      </c>
      <c r="B103">
        <v>3.2829999999999999</v>
      </c>
      <c r="D103">
        <v>204</v>
      </c>
      <c r="E103" s="1" t="s">
        <v>502</v>
      </c>
      <c r="F103">
        <v>-0.35010000000000002</v>
      </c>
      <c r="G103">
        <v>-0.35010000000000002</v>
      </c>
      <c r="H103">
        <f t="shared" si="1"/>
        <v>-8.7525000000000006E-2</v>
      </c>
      <c r="I103">
        <f>H103-DEF!C97</f>
        <v>-0.19571300641554576</v>
      </c>
    </row>
    <row r="104" spans="1:9" x14ac:dyDescent="0.25">
      <c r="A104" t="s">
        <v>205</v>
      </c>
      <c r="B104">
        <v>3.2639999999999998</v>
      </c>
      <c r="C104">
        <v>3.2801999999999998</v>
      </c>
      <c r="D104">
        <v>203</v>
      </c>
      <c r="E104" s="1" t="s">
        <v>452</v>
      </c>
      <c r="F104">
        <v>-0.36370000000000002</v>
      </c>
      <c r="G104">
        <v>-0.36370000000000002</v>
      </c>
      <c r="H104">
        <f t="shared" si="1"/>
        <v>-9.0925000000000006E-2</v>
      </c>
      <c r="I104">
        <f>H104-DEF!C98</f>
        <v>-0.2467222952999277</v>
      </c>
    </row>
    <row r="105" spans="1:9" x14ac:dyDescent="0.25">
      <c r="A105" t="s">
        <v>204</v>
      </c>
      <c r="B105">
        <v>3.3161999999999998</v>
      </c>
      <c r="D105">
        <v>202</v>
      </c>
      <c r="E105" s="1" t="s">
        <v>453</v>
      </c>
      <c r="F105">
        <v>-0.36330000000000001</v>
      </c>
      <c r="G105">
        <v>-0.36330000000000001</v>
      </c>
      <c r="H105">
        <f t="shared" si="1"/>
        <v>-9.0825000000000003E-2</v>
      </c>
      <c r="I105">
        <f>H105-DEF!C99</f>
        <v>-0.27387040719748074</v>
      </c>
    </row>
    <row r="106" spans="1:9" x14ac:dyDescent="0.25">
      <c r="A106" t="s">
        <v>203</v>
      </c>
      <c r="B106">
        <v>3.31</v>
      </c>
      <c r="D106">
        <v>201</v>
      </c>
      <c r="E106" s="1" t="s">
        <v>503</v>
      </c>
      <c r="F106">
        <v>-0.36180000000000001</v>
      </c>
      <c r="G106">
        <v>-0.36180000000000001</v>
      </c>
      <c r="H106">
        <f t="shared" si="1"/>
        <v>-9.0450000000000003E-2</v>
      </c>
      <c r="I106">
        <f>H106-DEF!C100</f>
        <v>-0.24503862481438779</v>
      </c>
    </row>
    <row r="107" spans="1:9" x14ac:dyDescent="0.25">
      <c r="A107" t="s">
        <v>202</v>
      </c>
      <c r="B107">
        <v>3.3485</v>
      </c>
      <c r="C107">
        <v>3.3249</v>
      </c>
      <c r="D107">
        <v>200</v>
      </c>
      <c r="E107" s="1" t="s">
        <v>504</v>
      </c>
      <c r="F107">
        <v>-0.36259999999999998</v>
      </c>
      <c r="G107">
        <v>-0.36259999999999998</v>
      </c>
      <c r="H107">
        <f t="shared" si="1"/>
        <v>-9.0649999999999994E-2</v>
      </c>
      <c r="I107">
        <f>H107-DEF!C101</f>
        <v>-9.0649999999999994E-2</v>
      </c>
    </row>
    <row r="108" spans="1:9" x14ac:dyDescent="0.25">
      <c r="A108" t="s">
        <v>201</v>
      </c>
      <c r="B108">
        <v>3.3016999999999999</v>
      </c>
      <c r="D108">
        <v>199</v>
      </c>
      <c r="E108" s="1" t="s">
        <v>454</v>
      </c>
      <c r="F108">
        <v>-0.36699999999999999</v>
      </c>
      <c r="G108">
        <v>-0.36699999999999999</v>
      </c>
      <c r="H108">
        <f t="shared" si="1"/>
        <v>-9.1749999999999998E-2</v>
      </c>
      <c r="I108">
        <f>H108-DEF!C102</f>
        <v>-9.1749999999999998E-2</v>
      </c>
    </row>
    <row r="109" spans="1:9" x14ac:dyDescent="0.25">
      <c r="A109" t="s">
        <v>200</v>
      </c>
      <c r="B109">
        <v>3.2927</v>
      </c>
      <c r="D109">
        <v>198</v>
      </c>
    </row>
    <row r="110" spans="1:9" x14ac:dyDescent="0.25">
      <c r="A110" t="s">
        <v>199</v>
      </c>
      <c r="B110">
        <v>3.3186</v>
      </c>
      <c r="C110">
        <v>3.3043</v>
      </c>
      <c r="D110">
        <v>197</v>
      </c>
    </row>
    <row r="111" spans="1:9" x14ac:dyDescent="0.25">
      <c r="A111" t="s">
        <v>198</v>
      </c>
      <c r="B111">
        <v>3.3003999999999998</v>
      </c>
      <c r="D111">
        <v>196</v>
      </c>
    </row>
    <row r="112" spans="1:9" x14ac:dyDescent="0.25">
      <c r="A112" t="s">
        <v>197</v>
      </c>
      <c r="B112">
        <v>3.3043</v>
      </c>
      <c r="D112">
        <v>195</v>
      </c>
    </row>
    <row r="113" spans="1:4" x14ac:dyDescent="0.25">
      <c r="A113" t="s">
        <v>196</v>
      </c>
      <c r="B113">
        <v>3.0945</v>
      </c>
      <c r="C113">
        <v>3.2330999999999999</v>
      </c>
      <c r="D113">
        <v>194</v>
      </c>
    </row>
    <row r="114" spans="1:4" x14ac:dyDescent="0.25">
      <c r="A114" t="s">
        <v>195</v>
      </c>
      <c r="B114">
        <v>2.7867999999999999</v>
      </c>
      <c r="D114">
        <v>193</v>
      </c>
    </row>
    <row r="115" spans="1:4" x14ac:dyDescent="0.25">
      <c r="A115" t="s">
        <v>194</v>
      </c>
      <c r="B115">
        <v>2.7635000000000001</v>
      </c>
      <c r="D115">
        <v>192</v>
      </c>
    </row>
    <row r="116" spans="1:4" x14ac:dyDescent="0.25">
      <c r="A116" t="s">
        <v>193</v>
      </c>
      <c r="B116">
        <v>2.7490000000000001</v>
      </c>
      <c r="C116">
        <v>2.7665000000000002</v>
      </c>
      <c r="D116">
        <v>191</v>
      </c>
    </row>
    <row r="117" spans="1:4" x14ac:dyDescent="0.25">
      <c r="A117" t="s">
        <v>192</v>
      </c>
      <c r="B117">
        <v>2.5605000000000002</v>
      </c>
      <c r="D117">
        <v>190</v>
      </c>
    </row>
    <row r="118" spans="1:4" x14ac:dyDescent="0.25">
      <c r="A118" t="s">
        <v>191</v>
      </c>
      <c r="B118">
        <v>2.5571000000000002</v>
      </c>
      <c r="D118">
        <v>189</v>
      </c>
    </row>
    <row r="119" spans="1:4" x14ac:dyDescent="0.25">
      <c r="A119" t="s">
        <v>190</v>
      </c>
      <c r="B119">
        <v>2.2132999999999998</v>
      </c>
      <c r="C119">
        <v>2.4437000000000002</v>
      </c>
      <c r="D119">
        <v>188</v>
      </c>
    </row>
    <row r="120" spans="1:4" x14ac:dyDescent="0.25">
      <c r="A120" t="s">
        <v>189</v>
      </c>
      <c r="B120">
        <v>2.0783</v>
      </c>
      <c r="D120">
        <v>187</v>
      </c>
    </row>
    <row r="121" spans="1:4" x14ac:dyDescent="0.25">
      <c r="A121" t="s">
        <v>188</v>
      </c>
      <c r="B121">
        <v>2.0981000000000001</v>
      </c>
      <c r="D121">
        <v>186</v>
      </c>
    </row>
    <row r="122" spans="1:4" x14ac:dyDescent="0.25">
      <c r="A122" t="s">
        <v>187</v>
      </c>
      <c r="B122">
        <v>2.0209000000000001</v>
      </c>
      <c r="C122">
        <v>2.0657999999999999</v>
      </c>
      <c r="D122">
        <v>185</v>
      </c>
    </row>
    <row r="123" spans="1:4" x14ac:dyDescent="0.25">
      <c r="A123" t="s">
        <v>186</v>
      </c>
      <c r="B123">
        <v>2.0148000000000001</v>
      </c>
      <c r="D123">
        <v>184</v>
      </c>
    </row>
    <row r="124" spans="1:4" x14ac:dyDescent="0.25">
      <c r="A124" t="s">
        <v>185</v>
      </c>
      <c r="B124">
        <v>1.9730000000000001</v>
      </c>
      <c r="D124">
        <v>183</v>
      </c>
    </row>
    <row r="125" spans="1:4" x14ac:dyDescent="0.25">
      <c r="A125" t="s">
        <v>184</v>
      </c>
      <c r="B125">
        <v>2.0567000000000002</v>
      </c>
      <c r="C125">
        <v>2.0148000000000001</v>
      </c>
      <c r="D125">
        <v>182</v>
      </c>
    </row>
    <row r="126" spans="1:4" x14ac:dyDescent="0.25">
      <c r="A126" t="s">
        <v>183</v>
      </c>
      <c r="B126">
        <v>2.0213999999999999</v>
      </c>
      <c r="D126">
        <v>181</v>
      </c>
    </row>
    <row r="127" spans="1:4" x14ac:dyDescent="0.25">
      <c r="A127" t="s">
        <v>182</v>
      </c>
      <c r="B127">
        <v>2.0314999999999999</v>
      </c>
      <c r="D127">
        <v>180</v>
      </c>
    </row>
    <row r="128" spans="1:4" x14ac:dyDescent="0.25">
      <c r="A128" t="s">
        <v>181</v>
      </c>
      <c r="B128">
        <v>2.0057</v>
      </c>
      <c r="C128">
        <v>2.0194999999999999</v>
      </c>
      <c r="D128">
        <v>179</v>
      </c>
    </row>
    <row r="129" spans="1:4" x14ac:dyDescent="0.25">
      <c r="A129" t="s">
        <v>180</v>
      </c>
      <c r="B129">
        <v>2.0779999999999998</v>
      </c>
      <c r="D129">
        <v>178</v>
      </c>
    </row>
    <row r="130" spans="1:4" x14ac:dyDescent="0.25">
      <c r="A130" t="s">
        <v>179</v>
      </c>
      <c r="B130">
        <v>2.0152000000000001</v>
      </c>
      <c r="D130">
        <v>177</v>
      </c>
    </row>
    <row r="131" spans="1:4" x14ac:dyDescent="0.25">
      <c r="A131" t="s">
        <v>178</v>
      </c>
      <c r="B131">
        <v>2.0276999999999998</v>
      </c>
      <c r="C131">
        <v>2.0402999999999998</v>
      </c>
      <c r="D131">
        <v>176</v>
      </c>
    </row>
    <row r="132" spans="1:4" x14ac:dyDescent="0.25">
      <c r="A132" t="s">
        <v>177</v>
      </c>
      <c r="B132">
        <v>2.0676999999999999</v>
      </c>
      <c r="D132">
        <v>175</v>
      </c>
    </row>
    <row r="133" spans="1:4" x14ac:dyDescent="0.25">
      <c r="A133" t="s">
        <v>176</v>
      </c>
      <c r="B133">
        <v>2.0405000000000002</v>
      </c>
      <c r="D133">
        <v>174</v>
      </c>
    </row>
    <row r="134" spans="1:4" x14ac:dyDescent="0.25">
      <c r="A134" t="s">
        <v>175</v>
      </c>
      <c r="B134">
        <v>2.0518000000000001</v>
      </c>
      <c r="C134">
        <v>2.0533000000000001</v>
      </c>
      <c r="D134">
        <v>173</v>
      </c>
    </row>
    <row r="135" spans="1:4" x14ac:dyDescent="0.25">
      <c r="A135" t="s">
        <v>174</v>
      </c>
      <c r="B135">
        <v>2.1114000000000002</v>
      </c>
      <c r="D135">
        <v>172</v>
      </c>
    </row>
    <row r="136" spans="1:4" x14ac:dyDescent="0.25">
      <c r="A136" t="s">
        <v>173</v>
      </c>
      <c r="B136">
        <v>2.085</v>
      </c>
      <c r="D136">
        <v>171</v>
      </c>
    </row>
    <row r="137" spans="1:4" x14ac:dyDescent="0.25">
      <c r="A137" t="s">
        <v>172</v>
      </c>
      <c r="B137">
        <v>2.0535000000000001</v>
      </c>
      <c r="C137">
        <v>2.0832999999999999</v>
      </c>
      <c r="D137">
        <v>170</v>
      </c>
    </row>
    <row r="138" spans="1:4" x14ac:dyDescent="0.25">
      <c r="A138" t="s">
        <v>171</v>
      </c>
      <c r="B138">
        <v>2.0771000000000002</v>
      </c>
      <c r="D138">
        <v>169</v>
      </c>
    </row>
    <row r="139" spans="1:4" x14ac:dyDescent="0.25">
      <c r="A139" t="s">
        <v>170</v>
      </c>
      <c r="B139">
        <v>2.0585</v>
      </c>
      <c r="D139">
        <v>168</v>
      </c>
    </row>
    <row r="140" spans="1:4" x14ac:dyDescent="0.25">
      <c r="A140" t="s">
        <v>169</v>
      </c>
      <c r="B140">
        <v>2.0567000000000002</v>
      </c>
      <c r="C140">
        <v>2.0640999999999998</v>
      </c>
      <c r="D140">
        <v>167</v>
      </c>
    </row>
    <row r="141" spans="1:4" x14ac:dyDescent="0.25">
      <c r="A141" t="s">
        <v>168</v>
      </c>
      <c r="B141">
        <v>2.0756999999999999</v>
      </c>
      <c r="D141">
        <v>166</v>
      </c>
    </row>
    <row r="142" spans="1:4" x14ac:dyDescent="0.25">
      <c r="A142" t="s">
        <v>167</v>
      </c>
      <c r="B142">
        <v>2.0699999999999998</v>
      </c>
      <c r="D142">
        <v>165</v>
      </c>
    </row>
    <row r="143" spans="1:4" x14ac:dyDescent="0.25">
      <c r="A143" t="s">
        <v>166</v>
      </c>
      <c r="B143">
        <v>2.0623</v>
      </c>
      <c r="C143">
        <v>2.0693000000000001</v>
      </c>
      <c r="D143">
        <v>164</v>
      </c>
    </row>
    <row r="144" spans="1:4" x14ac:dyDescent="0.25">
      <c r="A144" t="s">
        <v>165</v>
      </c>
      <c r="B144">
        <v>2.0729000000000002</v>
      </c>
      <c r="D144">
        <v>163</v>
      </c>
    </row>
    <row r="145" spans="1:4" x14ac:dyDescent="0.25">
      <c r="A145" t="s">
        <v>164</v>
      </c>
      <c r="B145">
        <v>2.0609000000000002</v>
      </c>
      <c r="D145">
        <v>162</v>
      </c>
    </row>
    <row r="146" spans="1:4" x14ac:dyDescent="0.25">
      <c r="A146" t="s">
        <v>163</v>
      </c>
      <c r="B146">
        <v>2.0941000000000001</v>
      </c>
      <c r="C146">
        <v>2.0758999999999999</v>
      </c>
      <c r="D146">
        <v>161</v>
      </c>
    </row>
    <row r="147" spans="1:4" x14ac:dyDescent="0.25">
      <c r="A147" t="s">
        <v>162</v>
      </c>
      <c r="B147">
        <v>2.0670999999999999</v>
      </c>
      <c r="D147">
        <v>160</v>
      </c>
    </row>
    <row r="148" spans="1:4" x14ac:dyDescent="0.25">
      <c r="A148" t="s">
        <v>161</v>
      </c>
      <c r="B148">
        <v>2.0859000000000001</v>
      </c>
      <c r="D148">
        <v>159</v>
      </c>
    </row>
    <row r="149" spans="1:4" x14ac:dyDescent="0.25">
      <c r="A149" t="s">
        <v>160</v>
      </c>
      <c r="B149">
        <v>2.2757000000000001</v>
      </c>
      <c r="C149">
        <v>2.1429</v>
      </c>
      <c r="D149">
        <v>158</v>
      </c>
    </row>
    <row r="150" spans="1:4" x14ac:dyDescent="0.25">
      <c r="A150" t="s">
        <v>159</v>
      </c>
      <c r="B150">
        <v>2.3264</v>
      </c>
      <c r="D150">
        <v>157</v>
      </c>
    </row>
    <row r="151" spans="1:4" x14ac:dyDescent="0.25">
      <c r="A151" t="s">
        <v>158</v>
      </c>
      <c r="B151">
        <v>2.3494999999999999</v>
      </c>
      <c r="D151">
        <v>156</v>
      </c>
    </row>
    <row r="152" spans="1:4" x14ac:dyDescent="0.25">
      <c r="A152" t="s">
        <v>157</v>
      </c>
      <c r="B152">
        <v>2.52</v>
      </c>
      <c r="C152">
        <v>2.3986000000000001</v>
      </c>
      <c r="D152">
        <v>155</v>
      </c>
    </row>
    <row r="153" spans="1:4" x14ac:dyDescent="0.25">
      <c r="A153" t="s">
        <v>156</v>
      </c>
      <c r="B153">
        <v>2.6282999999999999</v>
      </c>
      <c r="D153">
        <v>154</v>
      </c>
    </row>
    <row r="154" spans="1:4" x14ac:dyDescent="0.25">
      <c r="A154" t="s">
        <v>155</v>
      </c>
      <c r="B154">
        <v>2.5768</v>
      </c>
      <c r="D154">
        <v>153</v>
      </c>
    </row>
    <row r="155" spans="1:4" x14ac:dyDescent="0.25">
      <c r="A155" t="s">
        <v>154</v>
      </c>
      <c r="B155">
        <v>2.6977000000000002</v>
      </c>
      <c r="C155">
        <v>2.6343000000000001</v>
      </c>
      <c r="D155">
        <v>152</v>
      </c>
    </row>
    <row r="156" spans="1:4" x14ac:dyDescent="0.25">
      <c r="A156" t="s">
        <v>153</v>
      </c>
      <c r="B156">
        <v>2.8138000000000001</v>
      </c>
      <c r="D156">
        <v>151</v>
      </c>
    </row>
    <row r="157" spans="1:4" x14ac:dyDescent="0.25">
      <c r="A157" t="s">
        <v>152</v>
      </c>
      <c r="B157">
        <v>2.9683000000000002</v>
      </c>
      <c r="D157">
        <v>150</v>
      </c>
    </row>
    <row r="158" spans="1:4" x14ac:dyDescent="0.25">
      <c r="A158" t="s">
        <v>151</v>
      </c>
      <c r="B158">
        <v>3.0409999999999999</v>
      </c>
      <c r="C158">
        <v>2.9409999999999998</v>
      </c>
      <c r="D158">
        <v>149</v>
      </c>
    </row>
    <row r="159" spans="1:4" x14ac:dyDescent="0.25">
      <c r="A159" t="s">
        <v>150</v>
      </c>
      <c r="B159">
        <v>3.2782</v>
      </c>
      <c r="D159">
        <v>148</v>
      </c>
    </row>
    <row r="160" spans="1:4" x14ac:dyDescent="0.25">
      <c r="A160" t="s">
        <v>149</v>
      </c>
      <c r="B160">
        <v>3.3277000000000001</v>
      </c>
      <c r="D160">
        <v>147</v>
      </c>
    </row>
    <row r="161" spans="1:4" x14ac:dyDescent="0.25">
      <c r="A161" t="s">
        <v>148</v>
      </c>
      <c r="B161">
        <v>3.5011000000000001</v>
      </c>
      <c r="C161">
        <v>3.3690000000000002</v>
      </c>
      <c r="D161">
        <v>146</v>
      </c>
    </row>
    <row r="162" spans="1:4" x14ac:dyDescent="0.25">
      <c r="A162" t="s">
        <v>147</v>
      </c>
      <c r="B162">
        <v>3.5632000000000001</v>
      </c>
      <c r="D162">
        <v>145</v>
      </c>
    </row>
    <row r="163" spans="1:4" x14ac:dyDescent="0.25">
      <c r="A163" t="s">
        <v>146</v>
      </c>
      <c r="B163">
        <v>3.5695000000000001</v>
      </c>
      <c r="D163">
        <v>144</v>
      </c>
    </row>
    <row r="164" spans="1:4" x14ac:dyDescent="0.25">
      <c r="A164" t="s">
        <v>145</v>
      </c>
      <c r="B164">
        <v>3.6909000000000001</v>
      </c>
      <c r="C164">
        <v>3.6078999999999999</v>
      </c>
      <c r="D164">
        <v>143</v>
      </c>
    </row>
    <row r="165" spans="1:4" x14ac:dyDescent="0.25">
      <c r="A165" t="s">
        <v>144</v>
      </c>
      <c r="B165">
        <v>3.8195000000000001</v>
      </c>
      <c r="D165">
        <v>142</v>
      </c>
    </row>
    <row r="166" spans="1:4" x14ac:dyDescent="0.25">
      <c r="A166" t="s">
        <v>143</v>
      </c>
      <c r="B166">
        <v>3.7905000000000002</v>
      </c>
      <c r="D166">
        <v>141</v>
      </c>
    </row>
    <row r="167" spans="1:4" x14ac:dyDescent="0.25">
      <c r="A167" t="s">
        <v>142</v>
      </c>
      <c r="B167">
        <v>3.9557000000000002</v>
      </c>
      <c r="C167">
        <v>3.8552</v>
      </c>
      <c r="D167">
        <v>140</v>
      </c>
    </row>
    <row r="168" spans="1:4" x14ac:dyDescent="0.25">
      <c r="A168" t="s">
        <v>141</v>
      </c>
      <c r="B168">
        <v>4.0632000000000001</v>
      </c>
      <c r="D168">
        <v>139</v>
      </c>
    </row>
    <row r="169" spans="1:4" x14ac:dyDescent="0.25">
      <c r="A169" t="s">
        <v>140</v>
      </c>
      <c r="B169">
        <v>4.0473999999999997</v>
      </c>
      <c r="D169">
        <v>138</v>
      </c>
    </row>
    <row r="170" spans="1:4" x14ac:dyDescent="0.25">
      <c r="A170" t="s">
        <v>139</v>
      </c>
      <c r="B170">
        <v>4.0286</v>
      </c>
      <c r="C170">
        <v>4.0464000000000002</v>
      </c>
      <c r="D170">
        <v>137</v>
      </c>
    </row>
    <row r="171" spans="1:4" x14ac:dyDescent="0.25">
      <c r="A171" t="s">
        <v>138</v>
      </c>
      <c r="B171">
        <v>3.9413999999999998</v>
      </c>
      <c r="D171">
        <v>136</v>
      </c>
    </row>
    <row r="172" spans="1:4" x14ac:dyDescent="0.25">
      <c r="A172" t="s">
        <v>137</v>
      </c>
      <c r="B172">
        <v>4.0221</v>
      </c>
      <c r="D172">
        <v>135</v>
      </c>
    </row>
    <row r="173" spans="1:4" x14ac:dyDescent="0.25">
      <c r="A173" t="s">
        <v>136</v>
      </c>
      <c r="B173">
        <v>3.8791000000000002</v>
      </c>
      <c r="C173">
        <v>3.9474999999999998</v>
      </c>
      <c r="D173">
        <v>134</v>
      </c>
    </row>
    <row r="174" spans="1:4" x14ac:dyDescent="0.25">
      <c r="A174" t="s">
        <v>135</v>
      </c>
      <c r="B174">
        <v>4.0217999999999998</v>
      </c>
      <c r="D174">
        <v>133</v>
      </c>
    </row>
    <row r="175" spans="1:4" x14ac:dyDescent="0.25">
      <c r="A175" t="s">
        <v>134</v>
      </c>
      <c r="B175">
        <v>4.0278999999999998</v>
      </c>
      <c r="D175">
        <v>132</v>
      </c>
    </row>
    <row r="176" spans="1:4" x14ac:dyDescent="0.25">
      <c r="A176" t="s">
        <v>133</v>
      </c>
      <c r="B176">
        <v>4.0910000000000002</v>
      </c>
      <c r="C176">
        <v>4.0468999999999999</v>
      </c>
      <c r="D176">
        <v>131</v>
      </c>
    </row>
    <row r="177" spans="1:4" x14ac:dyDescent="0.25">
      <c r="A177" t="s">
        <v>132</v>
      </c>
      <c r="B177">
        <v>3.9868000000000001</v>
      </c>
      <c r="D177">
        <v>130</v>
      </c>
    </row>
    <row r="178" spans="1:4" x14ac:dyDescent="0.25">
      <c r="A178" t="s">
        <v>131</v>
      </c>
      <c r="B178">
        <v>4.0096999999999996</v>
      </c>
      <c r="D178">
        <v>129</v>
      </c>
    </row>
    <row r="179" spans="1:4" x14ac:dyDescent="0.25">
      <c r="A179" t="s">
        <v>130</v>
      </c>
      <c r="B179">
        <v>4.0067000000000004</v>
      </c>
      <c r="C179">
        <v>4.0011000000000001</v>
      </c>
      <c r="D179">
        <v>128</v>
      </c>
    </row>
    <row r="180" spans="1:4" x14ac:dyDescent="0.25">
      <c r="A180" t="s">
        <v>129</v>
      </c>
      <c r="B180">
        <v>4.1908000000000003</v>
      </c>
      <c r="D180">
        <v>127</v>
      </c>
    </row>
    <row r="181" spans="1:4" x14ac:dyDescent="0.25">
      <c r="A181" t="s">
        <v>128</v>
      </c>
      <c r="B181">
        <v>4.2988999999999997</v>
      </c>
      <c r="D181">
        <v>126</v>
      </c>
    </row>
    <row r="182" spans="1:4" x14ac:dyDescent="0.25">
      <c r="A182" t="s">
        <v>127</v>
      </c>
      <c r="B182">
        <v>4.2732999999999999</v>
      </c>
      <c r="C182">
        <v>4.2542999999999997</v>
      </c>
      <c r="D182">
        <v>125</v>
      </c>
    </row>
    <row r="183" spans="1:4" x14ac:dyDescent="0.25">
      <c r="A183" t="s">
        <v>126</v>
      </c>
      <c r="B183">
        <v>3.8197999999999999</v>
      </c>
      <c r="D183">
        <v>124</v>
      </c>
    </row>
    <row r="184" spans="1:4" x14ac:dyDescent="0.25">
      <c r="A184" t="s">
        <v>125</v>
      </c>
      <c r="B184">
        <v>3.1501999999999999</v>
      </c>
      <c r="D184">
        <v>123</v>
      </c>
    </row>
    <row r="185" spans="1:4" x14ac:dyDescent="0.25">
      <c r="A185" t="s">
        <v>124</v>
      </c>
      <c r="B185">
        <v>2.4864000000000002</v>
      </c>
      <c r="C185">
        <v>3.1520999999999999</v>
      </c>
      <c r="D185">
        <v>122</v>
      </c>
    </row>
    <row r="186" spans="1:4" x14ac:dyDescent="0.25">
      <c r="A186" t="s">
        <v>123</v>
      </c>
      <c r="B186">
        <v>1.8122</v>
      </c>
      <c r="D186">
        <v>121</v>
      </c>
    </row>
    <row r="187" spans="1:4" x14ac:dyDescent="0.25">
      <c r="A187" t="s">
        <v>122</v>
      </c>
      <c r="B187">
        <v>1.2571000000000001</v>
      </c>
      <c r="D187">
        <v>120</v>
      </c>
    </row>
    <row r="188" spans="1:4" x14ac:dyDescent="0.25">
      <c r="A188" t="s">
        <v>121</v>
      </c>
      <c r="B188">
        <v>1.0620000000000001</v>
      </c>
      <c r="C188">
        <v>1.3771</v>
      </c>
      <c r="D188">
        <v>119</v>
      </c>
    </row>
    <row r="189" spans="1:4" x14ac:dyDescent="0.25">
      <c r="A189" t="s">
        <v>120</v>
      </c>
      <c r="B189">
        <v>0.84189999999999998</v>
      </c>
      <c r="D189">
        <v>118</v>
      </c>
    </row>
    <row r="190" spans="1:4" x14ac:dyDescent="0.25">
      <c r="A190" t="s">
        <v>119</v>
      </c>
      <c r="B190">
        <v>0.78210000000000002</v>
      </c>
      <c r="D190">
        <v>117</v>
      </c>
    </row>
    <row r="191" spans="1:4" x14ac:dyDescent="0.25">
      <c r="A191" t="s">
        <v>118</v>
      </c>
      <c r="B191">
        <v>0.69799999999999995</v>
      </c>
      <c r="C191">
        <v>0.77400000000000002</v>
      </c>
      <c r="D191">
        <v>116</v>
      </c>
    </row>
    <row r="192" spans="1:4" x14ac:dyDescent="0.25">
      <c r="A192" t="s">
        <v>117</v>
      </c>
      <c r="B192">
        <v>0.35759999999999997</v>
      </c>
      <c r="D192">
        <v>115</v>
      </c>
    </row>
    <row r="193" spans="1:4" x14ac:dyDescent="0.25">
      <c r="A193" t="s">
        <v>116</v>
      </c>
      <c r="B193">
        <v>0.34749999999999998</v>
      </c>
      <c r="D193">
        <v>114</v>
      </c>
    </row>
    <row r="194" spans="1:4" x14ac:dyDescent="0.25">
      <c r="A194" t="s">
        <v>115</v>
      </c>
      <c r="B194">
        <v>0.36320000000000002</v>
      </c>
      <c r="C194">
        <v>0.35610000000000003</v>
      </c>
      <c r="D194">
        <v>113</v>
      </c>
    </row>
    <row r="195" spans="1:4" x14ac:dyDescent="0.25">
      <c r="A195" t="s">
        <v>114</v>
      </c>
      <c r="B195">
        <v>0.35870000000000002</v>
      </c>
      <c r="D195">
        <v>112</v>
      </c>
    </row>
    <row r="196" spans="1:4" x14ac:dyDescent="0.25">
      <c r="A196" t="s">
        <v>113</v>
      </c>
      <c r="B196">
        <v>0.3624</v>
      </c>
      <c r="D196">
        <v>111</v>
      </c>
    </row>
    <row r="197" spans="1:4" x14ac:dyDescent="0.25">
      <c r="A197" t="s">
        <v>112</v>
      </c>
      <c r="B197">
        <v>0.35460000000000003</v>
      </c>
      <c r="C197">
        <v>0.35859999999999997</v>
      </c>
      <c r="D197">
        <v>110</v>
      </c>
    </row>
    <row r="198" spans="1:4" x14ac:dyDescent="0.25">
      <c r="A198" t="s">
        <v>111</v>
      </c>
      <c r="B198">
        <v>0.34399999999999997</v>
      </c>
      <c r="D198">
        <v>109</v>
      </c>
    </row>
    <row r="199" spans="1:4" x14ac:dyDescent="0.25">
      <c r="A199" t="s">
        <v>110</v>
      </c>
      <c r="B199">
        <v>0.34060000000000001</v>
      </c>
      <c r="D199">
        <v>108</v>
      </c>
    </row>
    <row r="200" spans="1:4" x14ac:dyDescent="0.25">
      <c r="A200" t="s">
        <v>109</v>
      </c>
      <c r="B200">
        <v>0.34770000000000001</v>
      </c>
      <c r="C200">
        <v>0.34410000000000002</v>
      </c>
      <c r="D200">
        <v>107</v>
      </c>
    </row>
    <row r="201" spans="1:4" x14ac:dyDescent="0.25">
      <c r="A201" t="s">
        <v>108</v>
      </c>
      <c r="B201">
        <v>0.3533</v>
      </c>
      <c r="D201">
        <v>106</v>
      </c>
    </row>
    <row r="202" spans="1:4" x14ac:dyDescent="0.25">
      <c r="A202" t="s">
        <v>107</v>
      </c>
      <c r="B202">
        <v>0.34389999999999998</v>
      </c>
      <c r="D202">
        <v>105</v>
      </c>
    </row>
    <row r="203" spans="1:4" x14ac:dyDescent="0.25">
      <c r="A203" t="s">
        <v>106</v>
      </c>
      <c r="B203">
        <v>0.3543</v>
      </c>
      <c r="C203">
        <v>0.35049999999999998</v>
      </c>
      <c r="D203">
        <v>104</v>
      </c>
    </row>
    <row r="204" spans="1:4" x14ac:dyDescent="0.25">
      <c r="A204" t="s">
        <v>105</v>
      </c>
      <c r="B204">
        <v>0.48110000000000003</v>
      </c>
      <c r="D204">
        <v>103</v>
      </c>
    </row>
    <row r="205" spans="1:4" x14ac:dyDescent="0.25">
      <c r="A205" t="s">
        <v>104</v>
      </c>
      <c r="B205">
        <v>0.42559999999999998</v>
      </c>
      <c r="D205">
        <v>102</v>
      </c>
    </row>
    <row r="206" spans="1:4" x14ac:dyDescent="0.25">
      <c r="A206" t="s">
        <v>103</v>
      </c>
      <c r="B206">
        <v>0.4536</v>
      </c>
      <c r="C206">
        <v>0.45340000000000003</v>
      </c>
      <c r="D206">
        <v>101</v>
      </c>
    </row>
    <row r="207" spans="1:4" x14ac:dyDescent="0.25">
      <c r="A207" t="s">
        <v>102</v>
      </c>
      <c r="B207">
        <v>0.70130000000000003</v>
      </c>
      <c r="D207">
        <v>100</v>
      </c>
    </row>
    <row r="208" spans="1:4" x14ac:dyDescent="0.25">
      <c r="A208" t="s">
        <v>101</v>
      </c>
      <c r="B208">
        <v>0.59260000000000002</v>
      </c>
      <c r="D208">
        <v>99</v>
      </c>
    </row>
    <row r="209" spans="1:4" x14ac:dyDescent="0.25">
      <c r="A209" t="s">
        <v>100</v>
      </c>
      <c r="B209">
        <v>0.49809999999999999</v>
      </c>
      <c r="C209">
        <v>0.59740000000000004</v>
      </c>
      <c r="D209">
        <v>98</v>
      </c>
    </row>
    <row r="210" spans="1:4" x14ac:dyDescent="0.25">
      <c r="A210" t="s">
        <v>99</v>
      </c>
      <c r="B210">
        <v>0.65900000000000003</v>
      </c>
      <c r="D210">
        <v>97</v>
      </c>
    </row>
    <row r="211" spans="1:4" x14ac:dyDescent="0.25">
      <c r="A211" t="s">
        <v>98</v>
      </c>
      <c r="B211">
        <v>0.70709999999999995</v>
      </c>
      <c r="D211">
        <v>96</v>
      </c>
    </row>
    <row r="212" spans="1:4" x14ac:dyDescent="0.25">
      <c r="A212" t="s">
        <v>97</v>
      </c>
      <c r="B212">
        <v>0.65869999999999995</v>
      </c>
      <c r="C212">
        <v>0.67490000000000006</v>
      </c>
      <c r="D212">
        <v>95</v>
      </c>
    </row>
    <row r="213" spans="1:4" x14ac:dyDescent="0.25">
      <c r="A213" t="s">
        <v>96</v>
      </c>
      <c r="B213">
        <v>0.96609999999999996</v>
      </c>
      <c r="D213">
        <v>94</v>
      </c>
    </row>
    <row r="214" spans="1:4" x14ac:dyDescent="0.25">
      <c r="A214" t="s">
        <v>95</v>
      </c>
      <c r="B214">
        <v>1.0334000000000001</v>
      </c>
      <c r="D214">
        <v>93</v>
      </c>
    </row>
    <row r="215" spans="1:4" x14ac:dyDescent="0.25">
      <c r="A215" t="s">
        <v>94</v>
      </c>
      <c r="B215">
        <v>1.1240000000000001</v>
      </c>
      <c r="C215">
        <v>1.0411999999999999</v>
      </c>
      <c r="D215">
        <v>92</v>
      </c>
    </row>
    <row r="216" spans="1:4" x14ac:dyDescent="0.25">
      <c r="A216" t="s">
        <v>93</v>
      </c>
      <c r="B216">
        <v>1.0118</v>
      </c>
      <c r="D216">
        <v>91</v>
      </c>
    </row>
    <row r="217" spans="1:4" x14ac:dyDescent="0.25">
      <c r="A217" t="s">
        <v>92</v>
      </c>
      <c r="B217">
        <v>0.90580000000000005</v>
      </c>
      <c r="D217">
        <v>90</v>
      </c>
    </row>
    <row r="218" spans="1:4" x14ac:dyDescent="0.25">
      <c r="A218" t="s">
        <v>91</v>
      </c>
      <c r="B218">
        <v>1.0055000000000001</v>
      </c>
      <c r="C218">
        <v>0.97430000000000005</v>
      </c>
      <c r="D218">
        <v>89</v>
      </c>
    </row>
    <row r="219" spans="1:4" x14ac:dyDescent="0.25">
      <c r="A219" t="s">
        <v>90</v>
      </c>
      <c r="B219">
        <v>0.95960000000000001</v>
      </c>
      <c r="D219">
        <v>88</v>
      </c>
    </row>
    <row r="220" spans="1:4" x14ac:dyDescent="0.25">
      <c r="A220" t="s">
        <v>89</v>
      </c>
      <c r="B220">
        <v>0.79</v>
      </c>
      <c r="D220">
        <v>87</v>
      </c>
    </row>
    <row r="221" spans="1:4" x14ac:dyDescent="0.25">
      <c r="A221" t="s">
        <v>88</v>
      </c>
      <c r="B221">
        <v>0.627</v>
      </c>
      <c r="C221">
        <v>0.79220000000000002</v>
      </c>
      <c r="D221">
        <v>86</v>
      </c>
    </row>
    <row r="222" spans="1:4" x14ac:dyDescent="0.25">
      <c r="A222" t="s">
        <v>87</v>
      </c>
      <c r="B222">
        <v>0.38</v>
      </c>
      <c r="D222">
        <v>85</v>
      </c>
    </row>
    <row r="223" spans="1:4" x14ac:dyDescent="0.25">
      <c r="A223" t="s">
        <v>86</v>
      </c>
      <c r="B223">
        <v>0.36559999999999998</v>
      </c>
      <c r="D223">
        <v>84</v>
      </c>
    </row>
    <row r="224" spans="1:4" x14ac:dyDescent="0.25">
      <c r="A224" t="s">
        <v>85</v>
      </c>
      <c r="B224">
        <v>0.35670000000000002</v>
      </c>
      <c r="C224">
        <v>0.36749999999999999</v>
      </c>
      <c r="D224">
        <v>83</v>
      </c>
    </row>
    <row r="225" spans="1:4" x14ac:dyDescent="0.25">
      <c r="A225" t="s">
        <v>84</v>
      </c>
      <c r="B225">
        <v>0.34510000000000002</v>
      </c>
      <c r="D225">
        <v>82</v>
      </c>
    </row>
    <row r="226" spans="1:4" x14ac:dyDescent="0.25">
      <c r="A226" t="s">
        <v>83</v>
      </c>
      <c r="B226">
        <v>0.33700000000000002</v>
      </c>
      <c r="D226">
        <v>81</v>
      </c>
    </row>
    <row r="227" spans="1:4" x14ac:dyDescent="0.25">
      <c r="A227" t="s">
        <v>82</v>
      </c>
      <c r="B227">
        <v>0.33200000000000002</v>
      </c>
      <c r="C227">
        <v>0.33810000000000001</v>
      </c>
      <c r="D227">
        <v>80</v>
      </c>
    </row>
    <row r="228" spans="1:4" x14ac:dyDescent="0.25">
      <c r="A228" t="s">
        <v>81</v>
      </c>
      <c r="B228">
        <v>0.1842</v>
      </c>
      <c r="D228">
        <v>79</v>
      </c>
    </row>
    <row r="229" spans="1:4" x14ac:dyDescent="0.25">
      <c r="A229" t="s">
        <v>80</v>
      </c>
      <c r="B229">
        <v>0.1101</v>
      </c>
      <c r="D229">
        <v>78</v>
      </c>
    </row>
    <row r="230" spans="1:4" x14ac:dyDescent="0.25">
      <c r="A230" t="s">
        <v>79</v>
      </c>
      <c r="B230">
        <v>9.9299999999999999E-2</v>
      </c>
      <c r="C230">
        <v>0.13120000000000001</v>
      </c>
      <c r="D230">
        <v>77</v>
      </c>
    </row>
    <row r="231" spans="1:4" x14ac:dyDescent="0.25">
      <c r="A231" t="s">
        <v>78</v>
      </c>
      <c r="B231">
        <v>9.0700000000000003E-2</v>
      </c>
      <c r="D231">
        <v>76</v>
      </c>
    </row>
    <row r="232" spans="1:4" x14ac:dyDescent="0.25">
      <c r="A232" t="s">
        <v>77</v>
      </c>
      <c r="B232">
        <v>7.85E-2</v>
      </c>
      <c r="D232">
        <v>75</v>
      </c>
    </row>
    <row r="233" spans="1:4" x14ac:dyDescent="0.25">
      <c r="A233" t="s">
        <v>76</v>
      </c>
      <c r="B233">
        <v>7.3400000000000007E-2</v>
      </c>
      <c r="C233">
        <v>8.09E-2</v>
      </c>
      <c r="D233">
        <v>74</v>
      </c>
    </row>
    <row r="234" spans="1:4" x14ac:dyDescent="0.25">
      <c r="A234" t="s">
        <v>75</v>
      </c>
      <c r="B234">
        <v>6.9000000000000006E-2</v>
      </c>
      <c r="D234">
        <v>73</v>
      </c>
    </row>
    <row r="235" spans="1:4" x14ac:dyDescent="0.25">
      <c r="A235" t="s">
        <v>74</v>
      </c>
      <c r="B235">
        <v>6.7699999999999996E-2</v>
      </c>
      <c r="D235">
        <v>72</v>
      </c>
    </row>
    <row r="236" spans="1:4" x14ac:dyDescent="0.25">
      <c r="A236" t="s">
        <v>73</v>
      </c>
      <c r="B236">
        <v>6.7000000000000004E-2</v>
      </c>
      <c r="C236">
        <v>6.7900000000000002E-2</v>
      </c>
      <c r="D236">
        <v>71</v>
      </c>
    </row>
    <row r="237" spans="1:4" x14ac:dyDescent="0.25">
      <c r="A237" t="s">
        <v>72</v>
      </c>
      <c r="B237">
        <v>8.1000000000000003E-2</v>
      </c>
      <c r="D237">
        <v>70</v>
      </c>
    </row>
    <row r="238" spans="1:4" x14ac:dyDescent="0.25">
      <c r="A238" t="s">
        <v>71</v>
      </c>
      <c r="B238">
        <v>7.8700000000000006E-2</v>
      </c>
      <c r="D238">
        <v>69</v>
      </c>
    </row>
    <row r="239" spans="1:4" x14ac:dyDescent="0.25">
      <c r="A239" t="s">
        <v>70</v>
      </c>
      <c r="B239">
        <v>8.6199999999999999E-2</v>
      </c>
      <c r="C239">
        <v>8.2000000000000003E-2</v>
      </c>
      <c r="D239">
        <v>68</v>
      </c>
    </row>
    <row r="240" spans="1:4" x14ac:dyDescent="0.25">
      <c r="A240" t="s">
        <v>69</v>
      </c>
      <c r="B240">
        <v>9.3100000000000002E-2</v>
      </c>
      <c r="D240">
        <v>67</v>
      </c>
    </row>
    <row r="241" spans="1:4" x14ac:dyDescent="0.25">
      <c r="A241" t="s">
        <v>68</v>
      </c>
      <c r="B241">
        <v>8.2000000000000003E-2</v>
      </c>
      <c r="D241">
        <v>66</v>
      </c>
    </row>
    <row r="242" spans="1:4" x14ac:dyDescent="0.25">
      <c r="A242" t="s">
        <v>67</v>
      </c>
      <c r="B242">
        <v>8.0299999999999996E-2</v>
      </c>
      <c r="C242">
        <v>8.5199999999999998E-2</v>
      </c>
      <c r="D242">
        <v>65</v>
      </c>
    </row>
    <row r="243" spans="1:4" x14ac:dyDescent="0.25">
      <c r="A243" t="s">
        <v>66</v>
      </c>
      <c r="B243">
        <v>9.3299999999999994E-2</v>
      </c>
      <c r="D243">
        <v>64</v>
      </c>
    </row>
    <row r="244" spans="1:4" x14ac:dyDescent="0.25">
      <c r="A244" t="s">
        <v>65</v>
      </c>
      <c r="B244">
        <v>0.1031</v>
      </c>
      <c r="D244">
        <v>63</v>
      </c>
    </row>
    <row r="245" spans="1:4" x14ac:dyDescent="0.25">
      <c r="A245" t="s">
        <v>64</v>
      </c>
      <c r="B245">
        <v>0.1686</v>
      </c>
      <c r="C245">
        <v>0.1217</v>
      </c>
      <c r="D245">
        <v>62</v>
      </c>
    </row>
    <row r="246" spans="1:4" x14ac:dyDescent="0.25">
      <c r="A246" t="s">
        <v>63</v>
      </c>
      <c r="B246">
        <v>0.1961</v>
      </c>
      <c r="D246">
        <v>61</v>
      </c>
    </row>
    <row r="247" spans="1:4" x14ac:dyDescent="0.25">
      <c r="A247" t="s">
        <v>62</v>
      </c>
      <c r="B247">
        <v>0.15670000000000001</v>
      </c>
      <c r="D247">
        <v>60</v>
      </c>
    </row>
    <row r="248" spans="1:4" x14ac:dyDescent="0.25">
      <c r="A248" t="s">
        <v>61</v>
      </c>
      <c r="B248">
        <v>0.19189999999999999</v>
      </c>
      <c r="C248">
        <v>0.18149999999999999</v>
      </c>
      <c r="D248">
        <v>59</v>
      </c>
    </row>
    <row r="249" spans="1:4" x14ac:dyDescent="0.25">
      <c r="A249" t="s">
        <v>60</v>
      </c>
      <c r="B249">
        <v>0.25390000000000001</v>
      </c>
      <c r="D249">
        <v>58</v>
      </c>
    </row>
    <row r="250" spans="1:4" x14ac:dyDescent="0.25">
      <c r="A250" t="s">
        <v>59</v>
      </c>
      <c r="B250">
        <v>0.248</v>
      </c>
      <c r="D250">
        <v>57</v>
      </c>
    </row>
    <row r="251" spans="1:4" x14ac:dyDescent="0.25">
      <c r="A251" t="s">
        <v>58</v>
      </c>
      <c r="B251">
        <v>7.5800000000000006E-2</v>
      </c>
      <c r="C251">
        <v>0.19259999999999999</v>
      </c>
      <c r="D251">
        <v>56</v>
      </c>
    </row>
    <row r="252" spans="1:4" x14ac:dyDescent="0.25">
      <c r="A252" t="s">
        <v>57</v>
      </c>
      <c r="B252">
        <v>4.3299999999999998E-2</v>
      </c>
      <c r="D252">
        <v>55</v>
      </c>
    </row>
    <row r="253" spans="1:4" x14ac:dyDescent="0.25">
      <c r="A253" t="s">
        <v>56</v>
      </c>
      <c r="B253">
        <v>1.7899999999999999E-2</v>
      </c>
      <c r="D253">
        <v>54</v>
      </c>
    </row>
    <row r="254" spans="1:4" x14ac:dyDescent="0.25">
      <c r="A254" t="s">
        <v>55</v>
      </c>
      <c r="B254">
        <v>6.6E-3</v>
      </c>
      <c r="C254">
        <v>2.2599999999999999E-2</v>
      </c>
      <c r="D254">
        <v>53</v>
      </c>
    </row>
    <row r="255" spans="1:4" x14ac:dyDescent="0.25">
      <c r="A255" t="s">
        <v>54</v>
      </c>
      <c r="B255">
        <v>-4.4999999999999997E-3</v>
      </c>
      <c r="D255">
        <v>52</v>
      </c>
    </row>
    <row r="256" spans="1:4" x14ac:dyDescent="0.25">
      <c r="A256" t="s">
        <v>53</v>
      </c>
      <c r="B256">
        <v>-1.1599999999999999E-2</v>
      </c>
      <c r="D256">
        <v>51</v>
      </c>
    </row>
    <row r="257" spans="1:4" x14ac:dyDescent="0.25">
      <c r="A257" t="s">
        <v>52</v>
      </c>
      <c r="B257">
        <v>-3.0099999999999998E-2</v>
      </c>
      <c r="C257">
        <v>-1.54E-2</v>
      </c>
      <c r="D257">
        <v>50</v>
      </c>
    </row>
    <row r="258" spans="1:4" x14ac:dyDescent="0.25">
      <c r="A258" t="s">
        <v>51</v>
      </c>
      <c r="B258">
        <v>-5.0599999999999999E-2</v>
      </c>
      <c r="D258">
        <v>49</v>
      </c>
    </row>
    <row r="259" spans="1:4" x14ac:dyDescent="0.25">
      <c r="A259" t="s">
        <v>50</v>
      </c>
      <c r="B259">
        <v>-3.5999999999999997E-2</v>
      </c>
      <c r="D259">
        <v>48</v>
      </c>
    </row>
    <row r="260" spans="1:4" x14ac:dyDescent="0.25">
      <c r="A260" t="s">
        <v>49</v>
      </c>
      <c r="B260">
        <v>-5.04E-2</v>
      </c>
      <c r="C260">
        <v>-4.5699999999999998E-2</v>
      </c>
      <c r="D260">
        <v>47</v>
      </c>
    </row>
    <row r="261" spans="1:4" x14ac:dyDescent="0.25">
      <c r="A261" t="s">
        <v>48</v>
      </c>
      <c r="B261">
        <v>-7.4499999999999997E-2</v>
      </c>
      <c r="D261">
        <v>46</v>
      </c>
    </row>
    <row r="262" spans="1:4" x14ac:dyDescent="0.25">
      <c r="A262" t="s">
        <v>47</v>
      </c>
      <c r="B262">
        <v>-0.10580000000000001</v>
      </c>
      <c r="D262">
        <v>45</v>
      </c>
    </row>
    <row r="263" spans="1:4" x14ac:dyDescent="0.25">
      <c r="A263" t="s">
        <v>46</v>
      </c>
      <c r="B263">
        <v>-0.11849999999999999</v>
      </c>
      <c r="C263">
        <v>-9.9599999999999994E-2</v>
      </c>
      <c r="D263">
        <v>44</v>
      </c>
    </row>
    <row r="264" spans="1:4" x14ac:dyDescent="0.25">
      <c r="A264" t="s">
        <v>45</v>
      </c>
      <c r="B264">
        <v>-0.1177</v>
      </c>
      <c r="D264">
        <v>43</v>
      </c>
    </row>
    <row r="265" spans="1:4" x14ac:dyDescent="0.25">
      <c r="A265" t="s">
        <v>44</v>
      </c>
      <c r="B265">
        <v>-0.12130000000000001</v>
      </c>
      <c r="D265">
        <v>42</v>
      </c>
    </row>
    <row r="266" spans="1:4" x14ac:dyDescent="0.25">
      <c r="A266" t="s">
        <v>43</v>
      </c>
      <c r="B266">
        <v>-0.13569999999999999</v>
      </c>
      <c r="C266">
        <v>-0.1249</v>
      </c>
      <c r="D266">
        <v>41</v>
      </c>
    </row>
    <row r="267" spans="1:4" x14ac:dyDescent="0.25">
      <c r="A267" t="s">
        <v>42</v>
      </c>
      <c r="B267">
        <v>-0.1389</v>
      </c>
      <c r="D267">
        <v>40</v>
      </c>
    </row>
    <row r="268" spans="1:4" x14ac:dyDescent="0.25">
      <c r="A268" t="s">
        <v>41</v>
      </c>
      <c r="B268">
        <v>-0.13469999999999999</v>
      </c>
      <c r="D268">
        <v>39</v>
      </c>
    </row>
    <row r="269" spans="1:4" x14ac:dyDescent="0.25">
      <c r="A269" t="s">
        <v>40</v>
      </c>
      <c r="B269">
        <v>-0.19900000000000001</v>
      </c>
      <c r="C269">
        <v>-0.1575</v>
      </c>
      <c r="D269">
        <v>38</v>
      </c>
    </row>
    <row r="270" spans="1:4" x14ac:dyDescent="0.25">
      <c r="A270" t="s">
        <v>39</v>
      </c>
      <c r="B270">
        <v>-0.2387</v>
      </c>
      <c r="D270">
        <v>37</v>
      </c>
    </row>
    <row r="271" spans="1:4" x14ac:dyDescent="0.25">
      <c r="A271" t="s">
        <v>38</v>
      </c>
      <c r="B271">
        <v>-0.2404</v>
      </c>
      <c r="D271">
        <v>36</v>
      </c>
    </row>
    <row r="272" spans="1:4" x14ac:dyDescent="0.25">
      <c r="A272" t="s">
        <v>37</v>
      </c>
      <c r="B272">
        <v>-0.28770000000000001</v>
      </c>
      <c r="C272">
        <v>-0.25559999999999999</v>
      </c>
      <c r="D272">
        <v>35</v>
      </c>
    </row>
    <row r="273" spans="1:4" x14ac:dyDescent="0.25">
      <c r="A273" t="s">
        <v>36</v>
      </c>
      <c r="B273">
        <v>-0.33779999999999999</v>
      </c>
      <c r="D273">
        <v>34</v>
      </c>
    </row>
    <row r="274" spans="1:4" x14ac:dyDescent="0.25">
      <c r="A274" t="s">
        <v>35</v>
      </c>
      <c r="B274">
        <v>-0.33800000000000002</v>
      </c>
      <c r="D274">
        <v>33</v>
      </c>
    </row>
    <row r="275" spans="1:4" x14ac:dyDescent="0.25">
      <c r="A275" t="s">
        <v>34</v>
      </c>
      <c r="B275">
        <v>-0.33250000000000002</v>
      </c>
      <c r="C275">
        <v>-0.33610000000000001</v>
      </c>
      <c r="D275">
        <v>32</v>
      </c>
    </row>
    <row r="276" spans="1:4" x14ac:dyDescent="0.25">
      <c r="A276" t="s">
        <v>33</v>
      </c>
      <c r="B276">
        <v>-0.32879999999999998</v>
      </c>
      <c r="D276">
        <v>31</v>
      </c>
    </row>
    <row r="277" spans="1:4" x14ac:dyDescent="0.25">
      <c r="A277" t="s">
        <v>32</v>
      </c>
      <c r="B277">
        <v>-0.33879999999999999</v>
      </c>
      <c r="D277">
        <v>30</v>
      </c>
    </row>
    <row r="278" spans="1:4" x14ac:dyDescent="0.25">
      <c r="A278" t="s">
        <v>31</v>
      </c>
      <c r="B278">
        <v>-0.34300000000000003</v>
      </c>
      <c r="C278">
        <v>-0.33689999999999998</v>
      </c>
      <c r="D278">
        <v>29</v>
      </c>
    </row>
    <row r="279" spans="1:4" x14ac:dyDescent="0.25">
      <c r="A279" t="s">
        <v>30</v>
      </c>
      <c r="B279">
        <v>-0.34660000000000002</v>
      </c>
      <c r="D279">
        <v>28</v>
      </c>
    </row>
    <row r="280" spans="1:4" x14ac:dyDescent="0.25">
      <c r="A280" t="s">
        <v>29</v>
      </c>
      <c r="B280">
        <v>-0.34870000000000001</v>
      </c>
      <c r="D280">
        <v>27</v>
      </c>
    </row>
    <row r="281" spans="1:4" x14ac:dyDescent="0.25">
      <c r="A281" t="s">
        <v>28</v>
      </c>
      <c r="B281">
        <v>-0.35039999999999999</v>
      </c>
      <c r="C281">
        <v>-0.34860000000000002</v>
      </c>
      <c r="D281">
        <v>26</v>
      </c>
    </row>
    <row r="282" spans="1:4" x14ac:dyDescent="0.25">
      <c r="A282" t="s">
        <v>27</v>
      </c>
      <c r="B282">
        <v>-0.35149999999999998</v>
      </c>
      <c r="D282">
        <v>25</v>
      </c>
    </row>
    <row r="283" spans="1:4" x14ac:dyDescent="0.25">
      <c r="A283" t="s">
        <v>26</v>
      </c>
      <c r="B283">
        <v>-0.3528</v>
      </c>
      <c r="D283">
        <v>24</v>
      </c>
    </row>
    <row r="284" spans="1:4" x14ac:dyDescent="0.25">
      <c r="A284" t="s">
        <v>25</v>
      </c>
      <c r="B284">
        <v>-0.35349999999999998</v>
      </c>
      <c r="C284">
        <v>-0.35260000000000002</v>
      </c>
      <c r="D284">
        <v>23</v>
      </c>
    </row>
    <row r="285" spans="1:4" x14ac:dyDescent="0.25">
      <c r="A285" t="s">
        <v>24</v>
      </c>
      <c r="B285">
        <v>-0.3569</v>
      </c>
      <c r="D285">
        <v>22</v>
      </c>
    </row>
    <row r="286" spans="1:4" x14ac:dyDescent="0.25">
      <c r="A286" t="s">
        <v>23</v>
      </c>
      <c r="B286">
        <v>-0.3589</v>
      </c>
      <c r="D286">
        <v>21</v>
      </c>
    </row>
    <row r="287" spans="1:4" x14ac:dyDescent="0.25">
      <c r="A287" t="s">
        <v>22</v>
      </c>
      <c r="B287">
        <v>-0.35870000000000002</v>
      </c>
      <c r="C287">
        <v>-0.35809999999999997</v>
      </c>
      <c r="D287">
        <v>20</v>
      </c>
    </row>
    <row r="288" spans="1:4" x14ac:dyDescent="0.25">
      <c r="A288" t="s">
        <v>21</v>
      </c>
      <c r="B288">
        <v>-0.35949999999999999</v>
      </c>
      <c r="D288">
        <v>19</v>
      </c>
    </row>
    <row r="289" spans="1:4" x14ac:dyDescent="0.25">
      <c r="A289" t="s">
        <v>20</v>
      </c>
      <c r="B289">
        <v>-0.35580000000000001</v>
      </c>
      <c r="D289">
        <v>18</v>
      </c>
    </row>
    <row r="290" spans="1:4" x14ac:dyDescent="0.25">
      <c r="A290" t="s">
        <v>19</v>
      </c>
      <c r="B290">
        <v>-0.35809999999999997</v>
      </c>
      <c r="C290">
        <v>-0.35780000000000001</v>
      </c>
      <c r="D290">
        <v>17</v>
      </c>
    </row>
    <row r="291" spans="1:4" x14ac:dyDescent="0.25">
      <c r="A291" t="s">
        <v>18</v>
      </c>
      <c r="B291">
        <v>-0.35899999999999999</v>
      </c>
      <c r="D291">
        <v>16</v>
      </c>
    </row>
    <row r="292" spans="1:4" x14ac:dyDescent="0.25">
      <c r="A292" t="s">
        <v>17</v>
      </c>
      <c r="B292">
        <v>-0.34920000000000001</v>
      </c>
      <c r="D292">
        <v>15</v>
      </c>
    </row>
    <row r="293" spans="1:4" x14ac:dyDescent="0.25">
      <c r="A293" t="s">
        <v>16</v>
      </c>
      <c r="B293">
        <v>-0.34229999999999999</v>
      </c>
      <c r="C293">
        <v>-0.35010000000000002</v>
      </c>
      <c r="D293">
        <v>14</v>
      </c>
    </row>
    <row r="294" spans="1:4" x14ac:dyDescent="0.25">
      <c r="A294" t="s">
        <v>15</v>
      </c>
      <c r="B294">
        <v>-0.3624</v>
      </c>
      <c r="D294">
        <v>13</v>
      </c>
    </row>
    <row r="295" spans="1:4" x14ac:dyDescent="0.25">
      <c r="A295" t="s">
        <v>14</v>
      </c>
      <c r="B295">
        <v>-0.36470000000000002</v>
      </c>
      <c r="D295">
        <v>12</v>
      </c>
    </row>
    <row r="296" spans="1:4" x14ac:dyDescent="0.25">
      <c r="A296" t="s">
        <v>13</v>
      </c>
      <c r="B296">
        <v>-0.3639</v>
      </c>
      <c r="C296">
        <v>-0.36370000000000002</v>
      </c>
      <c r="D296">
        <v>11</v>
      </c>
    </row>
    <row r="297" spans="1:4" x14ac:dyDescent="0.25">
      <c r="A297" t="s">
        <v>12</v>
      </c>
      <c r="B297">
        <v>-0.36570000000000003</v>
      </c>
      <c r="D297">
        <v>10</v>
      </c>
    </row>
    <row r="298" spans="1:4" x14ac:dyDescent="0.25">
      <c r="A298" t="s">
        <v>11</v>
      </c>
      <c r="B298">
        <v>-0.36249999999999999</v>
      </c>
      <c r="D298">
        <v>9</v>
      </c>
    </row>
    <row r="299" spans="1:4" x14ac:dyDescent="0.25">
      <c r="A299" t="s">
        <v>10</v>
      </c>
      <c r="B299">
        <v>-0.36180000000000001</v>
      </c>
      <c r="C299">
        <v>-0.36330000000000001</v>
      </c>
      <c r="D299">
        <v>8</v>
      </c>
    </row>
    <row r="300" spans="1:4" x14ac:dyDescent="0.25">
      <c r="A300" t="s">
        <v>9</v>
      </c>
      <c r="B300">
        <v>-0.36359999999999998</v>
      </c>
      <c r="D300">
        <v>7</v>
      </c>
    </row>
    <row r="301" spans="1:4" x14ac:dyDescent="0.25">
      <c r="A301" t="s">
        <v>8</v>
      </c>
      <c r="B301">
        <v>-0.35909999999999997</v>
      </c>
      <c r="D301">
        <v>6</v>
      </c>
    </row>
    <row r="302" spans="1:4" x14ac:dyDescent="0.25">
      <c r="A302" t="s">
        <v>7</v>
      </c>
      <c r="B302">
        <v>-0.36270000000000002</v>
      </c>
      <c r="C302">
        <v>-0.36180000000000001</v>
      </c>
      <c r="D302">
        <v>5</v>
      </c>
    </row>
    <row r="303" spans="1:4" x14ac:dyDescent="0.25">
      <c r="A303" t="s">
        <v>6</v>
      </c>
      <c r="B303">
        <v>-0.36599999999999999</v>
      </c>
      <c r="D303">
        <v>4</v>
      </c>
    </row>
    <row r="304" spans="1:4" x14ac:dyDescent="0.25">
      <c r="A304" t="s">
        <v>5</v>
      </c>
      <c r="B304">
        <v>-0.36130000000000001</v>
      </c>
      <c r="D304">
        <v>3</v>
      </c>
    </row>
    <row r="305" spans="1:4" x14ac:dyDescent="0.25">
      <c r="A305" t="s">
        <v>4</v>
      </c>
      <c r="B305">
        <v>-0.36049999999999999</v>
      </c>
      <c r="C305">
        <v>-0.36259999999999998</v>
      </c>
      <c r="D305">
        <v>2</v>
      </c>
    </row>
    <row r="306" spans="1:4" x14ac:dyDescent="0.25">
      <c r="A306" t="s">
        <v>352</v>
      </c>
      <c r="B306">
        <v>-0.36699999999999999</v>
      </c>
      <c r="C306">
        <v>-0.36699999999999999</v>
      </c>
      <c r="D306">
        <v>1</v>
      </c>
    </row>
  </sheetData>
  <sortState ref="A6:D306">
    <sortCondition descending="1" ref="D6:D306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73" workbookViewId="0">
      <selection activeCell="B6" sqref="B6:B100"/>
    </sheetView>
  </sheetViews>
  <sheetFormatPr baseColWidth="10" defaultColWidth="11.42578125" defaultRowHeight="15" x14ac:dyDescent="0.25"/>
  <cols>
    <col min="1" max="2" width="81.140625" bestFit="1" customWidth="1"/>
  </cols>
  <sheetData>
    <row r="1" spans="1:3" x14ac:dyDescent="0.25">
      <c r="A1" t="s">
        <v>518</v>
      </c>
    </row>
    <row r="2" spans="1:3" x14ac:dyDescent="0.25">
      <c r="B2" t="s">
        <v>519</v>
      </c>
    </row>
    <row r="3" spans="1:3" x14ac:dyDescent="0.25">
      <c r="B3" t="s">
        <v>517</v>
      </c>
    </row>
    <row r="4" spans="1:3" x14ac:dyDescent="0.25">
      <c r="A4" t="s">
        <v>1</v>
      </c>
      <c r="B4" t="s">
        <v>2</v>
      </c>
    </row>
    <row r="5" spans="1:3" x14ac:dyDescent="0.25">
      <c r="A5" t="s">
        <v>3</v>
      </c>
      <c r="B5" t="s">
        <v>512</v>
      </c>
    </row>
    <row r="6" spans="1:3" x14ac:dyDescent="0.25">
      <c r="A6" t="s">
        <v>349</v>
      </c>
      <c r="B6">
        <v>130566.03</v>
      </c>
      <c r="C6">
        <f t="shared" ref="C6:C37" si="0">100*LOG(B6)</f>
        <v>511.58301991246475</v>
      </c>
    </row>
    <row r="7" spans="1:3" x14ac:dyDescent="0.25">
      <c r="A7" t="s">
        <v>348</v>
      </c>
      <c r="B7">
        <v>130786.09</v>
      </c>
      <c r="C7">
        <f t="shared" si="0"/>
        <v>511.65615562398943</v>
      </c>
    </row>
    <row r="8" spans="1:3" x14ac:dyDescent="0.25">
      <c r="A8" t="s">
        <v>347</v>
      </c>
      <c r="B8">
        <v>130960.89</v>
      </c>
      <c r="C8">
        <f t="shared" si="0"/>
        <v>511.71416178453597</v>
      </c>
    </row>
    <row r="9" spans="1:3" x14ac:dyDescent="0.25">
      <c r="A9" t="s">
        <v>346</v>
      </c>
      <c r="B9">
        <v>131212.57999999999</v>
      </c>
      <c r="C9">
        <f t="shared" si="0"/>
        <v>511.79754749990252</v>
      </c>
    </row>
    <row r="10" spans="1:3" x14ac:dyDescent="0.25">
      <c r="A10" t="s">
        <v>345</v>
      </c>
      <c r="B10">
        <v>131256.85</v>
      </c>
      <c r="C10">
        <f t="shared" si="0"/>
        <v>511.81219775223565</v>
      </c>
    </row>
    <row r="11" spans="1:3" x14ac:dyDescent="0.25">
      <c r="A11" t="s">
        <v>344</v>
      </c>
      <c r="B11">
        <v>131570.78</v>
      </c>
      <c r="C11">
        <f t="shared" si="0"/>
        <v>511.91594493554396</v>
      </c>
    </row>
    <row r="12" spans="1:3" x14ac:dyDescent="0.25">
      <c r="A12" t="s">
        <v>343</v>
      </c>
      <c r="B12">
        <v>131909.94</v>
      </c>
      <c r="C12">
        <f t="shared" si="0"/>
        <v>512.02775227980533</v>
      </c>
    </row>
    <row r="13" spans="1:3" x14ac:dyDescent="0.25">
      <c r="A13" t="s">
        <v>342</v>
      </c>
      <c r="B13">
        <v>132086.14000000001</v>
      </c>
      <c r="C13">
        <f t="shared" si="0"/>
        <v>512.08572488233358</v>
      </c>
    </row>
    <row r="14" spans="1:3" x14ac:dyDescent="0.25">
      <c r="A14" t="s">
        <v>341</v>
      </c>
      <c r="B14">
        <v>132407.44</v>
      </c>
      <c r="C14">
        <f t="shared" si="0"/>
        <v>512.19123888813567</v>
      </c>
    </row>
    <row r="15" spans="1:3" x14ac:dyDescent="0.25">
      <c r="A15" t="s">
        <v>340</v>
      </c>
      <c r="B15">
        <v>132761.81</v>
      </c>
      <c r="C15">
        <f t="shared" si="0"/>
        <v>512.30731647041296</v>
      </c>
    </row>
    <row r="16" spans="1:3" x14ac:dyDescent="0.25">
      <c r="A16" t="s">
        <v>339</v>
      </c>
      <c r="B16">
        <v>133215.12</v>
      </c>
      <c r="C16">
        <f t="shared" si="0"/>
        <v>512.45535203290228</v>
      </c>
    </row>
    <row r="17" spans="1:3" x14ac:dyDescent="0.25">
      <c r="A17" t="s">
        <v>338</v>
      </c>
      <c r="B17">
        <v>133600.78</v>
      </c>
      <c r="C17">
        <f t="shared" si="0"/>
        <v>512.58089936837405</v>
      </c>
    </row>
    <row r="18" spans="1:3" x14ac:dyDescent="0.25">
      <c r="A18" t="s">
        <v>337</v>
      </c>
      <c r="B18">
        <v>134398.72</v>
      </c>
      <c r="C18">
        <f t="shared" si="0"/>
        <v>512.83951325601879</v>
      </c>
    </row>
    <row r="19" spans="1:3" x14ac:dyDescent="0.25">
      <c r="A19" t="s">
        <v>336</v>
      </c>
      <c r="B19">
        <v>135084.65</v>
      </c>
      <c r="C19">
        <f t="shared" si="0"/>
        <v>513.06060018788503</v>
      </c>
    </row>
    <row r="20" spans="1:3" x14ac:dyDescent="0.25">
      <c r="A20" t="s">
        <v>335</v>
      </c>
      <c r="B20">
        <v>135872.03</v>
      </c>
      <c r="C20">
        <f t="shared" si="0"/>
        <v>513.31300640403788</v>
      </c>
    </row>
    <row r="21" spans="1:3" x14ac:dyDescent="0.25">
      <c r="A21" t="s">
        <v>334</v>
      </c>
      <c r="B21">
        <v>136432.84</v>
      </c>
      <c r="C21">
        <f t="shared" si="0"/>
        <v>513.49189195444808</v>
      </c>
    </row>
    <row r="22" spans="1:3" x14ac:dyDescent="0.25">
      <c r="A22" t="s">
        <v>333</v>
      </c>
      <c r="B22">
        <v>137087.03</v>
      </c>
      <c r="C22">
        <f t="shared" si="0"/>
        <v>513.69963675109898</v>
      </c>
    </row>
    <row r="23" spans="1:3" x14ac:dyDescent="0.25">
      <c r="A23" t="s">
        <v>332</v>
      </c>
      <c r="B23">
        <v>137662.57999999999</v>
      </c>
      <c r="C23">
        <f t="shared" si="0"/>
        <v>513.88159046137889</v>
      </c>
    </row>
    <row r="24" spans="1:3" x14ac:dyDescent="0.25">
      <c r="A24" t="s">
        <v>331</v>
      </c>
      <c r="B24">
        <v>138421.34</v>
      </c>
      <c r="C24">
        <f t="shared" si="0"/>
        <v>514.1203049151153</v>
      </c>
    </row>
    <row r="25" spans="1:3" x14ac:dyDescent="0.25">
      <c r="A25" t="s">
        <v>330</v>
      </c>
      <c r="B25">
        <v>139067.32</v>
      </c>
      <c r="C25">
        <f t="shared" si="0"/>
        <v>514.32250853396852</v>
      </c>
    </row>
    <row r="26" spans="1:3" x14ac:dyDescent="0.25">
      <c r="A26" t="s">
        <v>329</v>
      </c>
      <c r="B26">
        <v>140134</v>
      </c>
      <c r="C26">
        <f t="shared" si="0"/>
        <v>514.6543518732874</v>
      </c>
    </row>
    <row r="27" spans="1:3" x14ac:dyDescent="0.25">
      <c r="A27" t="s">
        <v>328</v>
      </c>
      <c r="B27">
        <v>140922.88</v>
      </c>
      <c r="C27">
        <f t="shared" si="0"/>
        <v>514.89815101501847</v>
      </c>
    </row>
    <row r="28" spans="1:3" x14ac:dyDescent="0.25">
      <c r="A28" t="s">
        <v>327</v>
      </c>
      <c r="B28">
        <v>141607.51</v>
      </c>
      <c r="C28">
        <f t="shared" si="0"/>
        <v>515.10862862991678</v>
      </c>
    </row>
    <row r="29" spans="1:3" x14ac:dyDescent="0.25">
      <c r="A29" t="s">
        <v>326</v>
      </c>
      <c r="B29">
        <v>142213.95000000001</v>
      </c>
      <c r="C29">
        <f t="shared" si="0"/>
        <v>515.29421991425045</v>
      </c>
    </row>
    <row r="30" spans="1:3" x14ac:dyDescent="0.25">
      <c r="A30" t="s">
        <v>325</v>
      </c>
      <c r="B30">
        <v>142608.64000000001</v>
      </c>
      <c r="C30">
        <f t="shared" si="0"/>
        <v>515.41458382132794</v>
      </c>
    </row>
    <row r="31" spans="1:3" x14ac:dyDescent="0.25">
      <c r="A31" t="s">
        <v>324</v>
      </c>
      <c r="B31">
        <v>142778.32999999999</v>
      </c>
      <c r="C31">
        <f t="shared" si="0"/>
        <v>515.46622979473659</v>
      </c>
    </row>
    <row r="32" spans="1:3" x14ac:dyDescent="0.25">
      <c r="A32" t="s">
        <v>323</v>
      </c>
      <c r="B32">
        <v>143047.04999999999</v>
      </c>
      <c r="C32">
        <f t="shared" si="0"/>
        <v>515.54789059586039</v>
      </c>
    </row>
    <row r="33" spans="1:3" x14ac:dyDescent="0.25">
      <c r="A33" t="s">
        <v>322</v>
      </c>
      <c r="B33">
        <v>143294.24</v>
      </c>
      <c r="C33">
        <f t="shared" si="0"/>
        <v>515.62287334085636</v>
      </c>
    </row>
    <row r="34" spans="1:3" x14ac:dyDescent="0.25">
      <c r="A34" t="s">
        <v>321</v>
      </c>
      <c r="B34">
        <v>143795.82</v>
      </c>
      <c r="C34">
        <f t="shared" si="0"/>
        <v>515.77462617261449</v>
      </c>
    </row>
    <row r="35" spans="1:3" x14ac:dyDescent="0.25">
      <c r="A35" t="s">
        <v>320</v>
      </c>
      <c r="B35">
        <v>143984.18</v>
      </c>
      <c r="C35">
        <f t="shared" si="0"/>
        <v>515.83147773998758</v>
      </c>
    </row>
    <row r="36" spans="1:3" x14ac:dyDescent="0.25">
      <c r="A36" t="s">
        <v>319</v>
      </c>
      <c r="B36">
        <v>144174.85</v>
      </c>
      <c r="C36">
        <f t="shared" si="0"/>
        <v>515.88895082417275</v>
      </c>
    </row>
    <row r="37" spans="1:3" x14ac:dyDescent="0.25">
      <c r="A37" t="s">
        <v>318</v>
      </c>
      <c r="B37">
        <v>144209.24</v>
      </c>
      <c r="C37">
        <f t="shared" si="0"/>
        <v>515.89930880703059</v>
      </c>
    </row>
    <row r="38" spans="1:3" x14ac:dyDescent="0.25">
      <c r="A38" t="s">
        <v>317</v>
      </c>
      <c r="B38">
        <v>144297.48000000001</v>
      </c>
      <c r="C38">
        <f t="shared" ref="C38:C69" si="1">100*LOG(B38)</f>
        <v>515.92587466745692</v>
      </c>
    </row>
    <row r="39" spans="1:3" x14ac:dyDescent="0.25">
      <c r="A39" t="s">
        <v>316</v>
      </c>
      <c r="B39">
        <v>144539.12</v>
      </c>
      <c r="C39">
        <f t="shared" si="1"/>
        <v>515.99854062675035</v>
      </c>
    </row>
    <row r="40" spans="1:3" x14ac:dyDescent="0.25">
      <c r="A40" t="s">
        <v>315</v>
      </c>
      <c r="B40">
        <v>144750.95000000001</v>
      </c>
      <c r="C40">
        <f t="shared" si="1"/>
        <v>516.06214226820578</v>
      </c>
    </row>
    <row r="41" spans="1:3" x14ac:dyDescent="0.25">
      <c r="A41" t="s">
        <v>314</v>
      </c>
      <c r="B41">
        <v>145072.54</v>
      </c>
      <c r="C41">
        <f t="shared" si="1"/>
        <v>516.15852149526904</v>
      </c>
    </row>
    <row r="42" spans="1:3" x14ac:dyDescent="0.25">
      <c r="A42" t="s">
        <v>313</v>
      </c>
      <c r="B42">
        <v>145264.17000000001</v>
      </c>
      <c r="C42">
        <f t="shared" si="1"/>
        <v>516.21585070014441</v>
      </c>
    </row>
    <row r="43" spans="1:3" x14ac:dyDescent="0.25">
      <c r="A43" t="s">
        <v>312</v>
      </c>
      <c r="B43">
        <v>145606.97</v>
      </c>
      <c r="C43">
        <f t="shared" si="1"/>
        <v>516.31821645380614</v>
      </c>
    </row>
    <row r="44" spans="1:3" x14ac:dyDescent="0.25">
      <c r="A44" t="s">
        <v>311</v>
      </c>
      <c r="B44">
        <v>145956.42000000001</v>
      </c>
      <c r="C44">
        <f t="shared" si="1"/>
        <v>516.42232025049384</v>
      </c>
    </row>
    <row r="45" spans="1:3" x14ac:dyDescent="0.25">
      <c r="A45" t="s">
        <v>310</v>
      </c>
      <c r="B45">
        <v>146340.67000000001</v>
      </c>
      <c r="C45">
        <f t="shared" si="1"/>
        <v>516.53650390576092</v>
      </c>
    </row>
    <row r="46" spans="1:3" x14ac:dyDescent="0.25">
      <c r="A46" t="s">
        <v>309</v>
      </c>
      <c r="B46">
        <v>146614.67000000001</v>
      </c>
      <c r="C46">
        <f t="shared" si="1"/>
        <v>516.6177427203462</v>
      </c>
    </row>
    <row r="47" spans="1:3" x14ac:dyDescent="0.25">
      <c r="A47" t="s">
        <v>308</v>
      </c>
      <c r="B47">
        <v>147036.26</v>
      </c>
      <c r="C47">
        <f t="shared" si="1"/>
        <v>516.74244475103478</v>
      </c>
    </row>
    <row r="48" spans="1:3" x14ac:dyDescent="0.25">
      <c r="A48" t="s">
        <v>307</v>
      </c>
      <c r="B48">
        <v>147467.60999999999</v>
      </c>
      <c r="C48">
        <f t="shared" si="1"/>
        <v>516.86966417176961</v>
      </c>
    </row>
    <row r="49" spans="1:3" x14ac:dyDescent="0.25">
      <c r="A49" t="s">
        <v>306</v>
      </c>
      <c r="B49">
        <v>148109.88</v>
      </c>
      <c r="C49">
        <f t="shared" si="1"/>
        <v>517.0584030069914</v>
      </c>
    </row>
    <row r="50" spans="1:3" x14ac:dyDescent="0.25">
      <c r="A50" t="s">
        <v>305</v>
      </c>
      <c r="B50">
        <v>148789.32999999999</v>
      </c>
      <c r="C50">
        <f t="shared" si="1"/>
        <v>517.25717881435139</v>
      </c>
    </row>
    <row r="51" spans="1:3" x14ac:dyDescent="0.25">
      <c r="A51" t="s">
        <v>304</v>
      </c>
      <c r="B51">
        <v>149650.43</v>
      </c>
      <c r="C51">
        <f t="shared" si="1"/>
        <v>517.50779690636739</v>
      </c>
    </row>
    <row r="52" spans="1:3" x14ac:dyDescent="0.25">
      <c r="A52" t="s">
        <v>303</v>
      </c>
      <c r="B52">
        <v>150244.81</v>
      </c>
      <c r="C52">
        <f t="shared" si="1"/>
        <v>517.67994788292458</v>
      </c>
    </row>
    <row r="53" spans="1:3" x14ac:dyDescent="0.25">
      <c r="A53" t="s">
        <v>302</v>
      </c>
      <c r="B53">
        <v>150937.41</v>
      </c>
      <c r="C53">
        <f t="shared" si="1"/>
        <v>517.87968934733283</v>
      </c>
    </row>
    <row r="54" spans="1:3" x14ac:dyDescent="0.25">
      <c r="A54" t="s">
        <v>301</v>
      </c>
      <c r="B54">
        <v>151763.13</v>
      </c>
      <c r="C54">
        <f t="shared" si="1"/>
        <v>518.11662749688412</v>
      </c>
    </row>
    <row r="55" spans="1:3" x14ac:dyDescent="0.25">
      <c r="A55" t="s">
        <v>300</v>
      </c>
      <c r="B55">
        <v>152485.94</v>
      </c>
      <c r="C55">
        <f t="shared" si="1"/>
        <v>518.32298013095738</v>
      </c>
    </row>
    <row r="56" spans="1:3" x14ac:dyDescent="0.25">
      <c r="A56" t="s">
        <v>299</v>
      </c>
      <c r="B56">
        <v>153088.57999999999</v>
      </c>
      <c r="C56">
        <f t="shared" si="1"/>
        <v>518.49427946958656</v>
      </c>
    </row>
    <row r="57" spans="1:3" x14ac:dyDescent="0.25">
      <c r="A57" t="s">
        <v>298</v>
      </c>
      <c r="B57">
        <v>153648.21</v>
      </c>
      <c r="C57">
        <f t="shared" si="1"/>
        <v>518.65275050958087</v>
      </c>
    </row>
    <row r="58" spans="1:3" x14ac:dyDescent="0.25">
      <c r="A58" t="s">
        <v>297</v>
      </c>
      <c r="B58">
        <v>154317.98000000001</v>
      </c>
      <c r="C58">
        <f t="shared" si="1"/>
        <v>518.84165298211883</v>
      </c>
    </row>
    <row r="59" spans="1:3" x14ac:dyDescent="0.25">
      <c r="A59" t="s">
        <v>296</v>
      </c>
      <c r="B59">
        <v>154284.12</v>
      </c>
      <c r="C59">
        <f t="shared" si="1"/>
        <v>518.83212277398604</v>
      </c>
    </row>
    <row r="60" spans="1:3" x14ac:dyDescent="0.25">
      <c r="A60" t="s">
        <v>295</v>
      </c>
      <c r="B60">
        <v>154077.4</v>
      </c>
      <c r="C60">
        <f t="shared" si="1"/>
        <v>518.7738941281109</v>
      </c>
    </row>
    <row r="61" spans="1:3" x14ac:dyDescent="0.25">
      <c r="A61" t="s">
        <v>294</v>
      </c>
      <c r="B61">
        <v>153436.46</v>
      </c>
      <c r="C61">
        <f t="shared" si="1"/>
        <v>518.59285701433191</v>
      </c>
    </row>
    <row r="62" spans="1:3" x14ac:dyDescent="0.25">
      <c r="A62" t="s">
        <v>293</v>
      </c>
      <c r="B62">
        <v>152298.53</v>
      </c>
      <c r="C62">
        <f t="shared" si="1"/>
        <v>518.26957115043331</v>
      </c>
    </row>
    <row r="63" spans="1:3" x14ac:dyDescent="0.25">
      <c r="A63" t="s">
        <v>292</v>
      </c>
      <c r="B63">
        <v>151223.26999999999</v>
      </c>
      <c r="C63">
        <f t="shared" si="1"/>
        <v>517.9618624862303</v>
      </c>
    </row>
    <row r="64" spans="1:3" x14ac:dyDescent="0.25">
      <c r="A64" t="s">
        <v>291</v>
      </c>
      <c r="B64">
        <v>150631.59</v>
      </c>
      <c r="C64">
        <f t="shared" si="1"/>
        <v>517.79160603373987</v>
      </c>
    </row>
    <row r="65" spans="1:3" x14ac:dyDescent="0.25">
      <c r="A65" t="s">
        <v>290</v>
      </c>
      <c r="B65">
        <v>150290.34</v>
      </c>
      <c r="C65">
        <f t="shared" si="1"/>
        <v>517.69310669507172</v>
      </c>
    </row>
    <row r="66" spans="1:3" x14ac:dyDescent="0.25">
      <c r="A66" t="s">
        <v>289</v>
      </c>
      <c r="B66">
        <v>150248.46</v>
      </c>
      <c r="C66">
        <f t="shared" si="1"/>
        <v>517.68100293141799</v>
      </c>
    </row>
    <row r="67" spans="1:3" x14ac:dyDescent="0.25">
      <c r="A67" t="s">
        <v>288</v>
      </c>
      <c r="B67">
        <v>150131.51999999999</v>
      </c>
      <c r="C67">
        <f t="shared" si="1"/>
        <v>517.64718816168568</v>
      </c>
    </row>
    <row r="68" spans="1:3" x14ac:dyDescent="0.25">
      <c r="A68" t="s">
        <v>287</v>
      </c>
      <c r="B68">
        <v>150180.28</v>
      </c>
      <c r="C68">
        <f t="shared" si="1"/>
        <v>517.66129097024918</v>
      </c>
    </row>
    <row r="69" spans="1:3" x14ac:dyDescent="0.25">
      <c r="A69" t="s">
        <v>286</v>
      </c>
      <c r="B69">
        <v>150461.92000000001</v>
      </c>
      <c r="C69">
        <f t="shared" si="1"/>
        <v>517.74265994217899</v>
      </c>
    </row>
    <row r="70" spans="1:3" x14ac:dyDescent="0.25">
      <c r="A70" t="s">
        <v>285</v>
      </c>
      <c r="B70">
        <v>150508.67000000001</v>
      </c>
      <c r="C70">
        <f t="shared" ref="C70:C100" si="2">100*LOG(B70)</f>
        <v>517.75615180342186</v>
      </c>
    </row>
    <row r="71" spans="1:3" x14ac:dyDescent="0.25">
      <c r="A71" t="s">
        <v>284</v>
      </c>
      <c r="B71">
        <v>150627.94</v>
      </c>
      <c r="C71">
        <f t="shared" si="2"/>
        <v>517.79055366878458</v>
      </c>
    </row>
    <row r="72" spans="1:3" x14ac:dyDescent="0.25">
      <c r="A72" t="s">
        <v>283</v>
      </c>
      <c r="B72">
        <v>150382.13</v>
      </c>
      <c r="C72">
        <f t="shared" si="2"/>
        <v>517.71962318441456</v>
      </c>
    </row>
    <row r="73" spans="1:3" x14ac:dyDescent="0.25">
      <c r="A73" t="s">
        <v>282</v>
      </c>
      <c r="B73">
        <v>150218.94</v>
      </c>
      <c r="C73">
        <f t="shared" si="2"/>
        <v>517.67246931136674</v>
      </c>
    </row>
    <row r="74" spans="1:3" x14ac:dyDescent="0.25">
      <c r="A74" t="s">
        <v>281</v>
      </c>
      <c r="B74">
        <v>150164.17000000001</v>
      </c>
      <c r="C74">
        <f t="shared" si="2"/>
        <v>517.65663199678704</v>
      </c>
    </row>
    <row r="75" spans="1:3" x14ac:dyDescent="0.25">
      <c r="A75" t="s">
        <v>280</v>
      </c>
      <c r="B75">
        <v>149989.12</v>
      </c>
      <c r="C75">
        <f t="shared" si="2"/>
        <v>517.60597570867753</v>
      </c>
    </row>
    <row r="76" spans="1:3" x14ac:dyDescent="0.25">
      <c r="A76" t="s">
        <v>279</v>
      </c>
      <c r="B76">
        <v>149692.1</v>
      </c>
      <c r="C76">
        <f t="shared" si="2"/>
        <v>517.51988810582225</v>
      </c>
    </row>
    <row r="77" spans="1:3" x14ac:dyDescent="0.25">
      <c r="A77" t="s">
        <v>278</v>
      </c>
      <c r="B77">
        <v>149301.59</v>
      </c>
      <c r="C77">
        <f t="shared" si="2"/>
        <v>517.40644328057306</v>
      </c>
    </row>
    <row r="78" spans="1:3" x14ac:dyDescent="0.25">
      <c r="A78" t="s">
        <v>277</v>
      </c>
      <c r="B78">
        <v>148911.26999999999</v>
      </c>
      <c r="C78">
        <f t="shared" si="2"/>
        <v>517.29275675546751</v>
      </c>
    </row>
    <row r="79" spans="1:3" x14ac:dyDescent="0.25">
      <c r="A79" t="s">
        <v>276</v>
      </c>
      <c r="B79">
        <v>148743.32</v>
      </c>
      <c r="C79">
        <f t="shared" si="2"/>
        <v>517.24374708558378</v>
      </c>
    </row>
    <row r="80" spans="1:3" x14ac:dyDescent="0.25">
      <c r="A80" t="s">
        <v>275</v>
      </c>
      <c r="B80">
        <v>148846.89000000001</v>
      </c>
      <c r="C80">
        <f t="shared" si="2"/>
        <v>517.27397649488239</v>
      </c>
    </row>
    <row r="81" spans="1:3" x14ac:dyDescent="0.25">
      <c r="A81" t="s">
        <v>274</v>
      </c>
      <c r="B81">
        <v>148988.99</v>
      </c>
      <c r="C81">
        <f t="shared" si="2"/>
        <v>517.31541760705545</v>
      </c>
    </row>
    <row r="82" spans="1:3" x14ac:dyDescent="0.25">
      <c r="A82" t="s">
        <v>273</v>
      </c>
      <c r="B82">
        <v>149234.35</v>
      </c>
      <c r="C82">
        <f t="shared" si="2"/>
        <v>517.3868798327303</v>
      </c>
    </row>
    <row r="83" spans="1:3" x14ac:dyDescent="0.25">
      <c r="A83" t="s">
        <v>272</v>
      </c>
      <c r="B83">
        <v>149666.1</v>
      </c>
      <c r="C83">
        <f t="shared" si="2"/>
        <v>517.51234419584557</v>
      </c>
    </row>
    <row r="84" spans="1:3" x14ac:dyDescent="0.25">
      <c r="A84" t="s">
        <v>271</v>
      </c>
      <c r="B84">
        <v>150055.85999999999</v>
      </c>
      <c r="C84">
        <f t="shared" si="2"/>
        <v>517.62529602138545</v>
      </c>
    </row>
    <row r="85" spans="1:3" x14ac:dyDescent="0.25">
      <c r="A85" t="s">
        <v>270</v>
      </c>
      <c r="B85">
        <v>150319.44</v>
      </c>
      <c r="C85">
        <f t="shared" si="2"/>
        <v>517.70151491749402</v>
      </c>
    </row>
    <row r="86" spans="1:3" x14ac:dyDescent="0.25">
      <c r="A86" t="s">
        <v>269</v>
      </c>
      <c r="B86">
        <v>150550.60999999999</v>
      </c>
      <c r="C86">
        <f t="shared" si="2"/>
        <v>517.76825195239508</v>
      </c>
    </row>
    <row r="87" spans="1:3" x14ac:dyDescent="0.25">
      <c r="A87" t="s">
        <v>268</v>
      </c>
      <c r="B87">
        <v>151090.01999999999</v>
      </c>
      <c r="C87">
        <f t="shared" si="2"/>
        <v>517.92357786866603</v>
      </c>
    </row>
    <row r="88" spans="1:3" x14ac:dyDescent="0.25">
      <c r="A88" t="s">
        <v>267</v>
      </c>
      <c r="B88">
        <v>151662.04999999999</v>
      </c>
      <c r="C88">
        <f t="shared" si="2"/>
        <v>518.08769220031138</v>
      </c>
    </row>
    <row r="89" spans="1:3" x14ac:dyDescent="0.25">
      <c r="A89" t="s">
        <v>266</v>
      </c>
      <c r="B89">
        <v>152199.9</v>
      </c>
      <c r="C89">
        <f t="shared" si="2"/>
        <v>518.24143670898593</v>
      </c>
    </row>
    <row r="90" spans="1:3" x14ac:dyDescent="0.25">
      <c r="A90" t="s">
        <v>265</v>
      </c>
      <c r="B90">
        <v>152644.59</v>
      </c>
      <c r="C90">
        <f t="shared" si="2"/>
        <v>518.36814167265084</v>
      </c>
    </row>
    <row r="91" spans="1:3" x14ac:dyDescent="0.25">
      <c r="A91" t="s">
        <v>264</v>
      </c>
      <c r="B91">
        <v>153220.13</v>
      </c>
      <c r="C91">
        <f t="shared" si="2"/>
        <v>518.53158264820445</v>
      </c>
    </row>
    <row r="92" spans="1:3" x14ac:dyDescent="0.25">
      <c r="A92" t="s">
        <v>263</v>
      </c>
      <c r="B92">
        <v>153725.59</v>
      </c>
      <c r="C92">
        <f t="shared" si="2"/>
        <v>518.67461685454555</v>
      </c>
    </row>
    <row r="93" spans="1:3" x14ac:dyDescent="0.25">
      <c r="A93" t="s">
        <v>262</v>
      </c>
      <c r="B93">
        <v>154291.16</v>
      </c>
      <c r="C93">
        <f t="shared" si="2"/>
        <v>518.83410441888839</v>
      </c>
    </row>
    <row r="94" spans="1:3" x14ac:dyDescent="0.25">
      <c r="A94" t="s">
        <v>261</v>
      </c>
      <c r="B94">
        <v>155040.31</v>
      </c>
      <c r="C94">
        <f t="shared" si="2"/>
        <v>519.04446280706918</v>
      </c>
    </row>
    <row r="95" spans="1:3" x14ac:dyDescent="0.25">
      <c r="A95" t="s">
        <v>260</v>
      </c>
      <c r="B95">
        <v>155640.57</v>
      </c>
      <c r="C95">
        <f t="shared" si="2"/>
        <v>519.21228126444362</v>
      </c>
    </row>
    <row r="96" spans="1:3" x14ac:dyDescent="0.25">
      <c r="A96" t="s">
        <v>259</v>
      </c>
      <c r="B96">
        <v>156282.75</v>
      </c>
      <c r="C96">
        <f t="shared" si="2"/>
        <v>519.39110446011045</v>
      </c>
    </row>
    <row r="97" spans="1:3" x14ac:dyDescent="0.25">
      <c r="A97" t="s">
        <v>258</v>
      </c>
      <c r="B97">
        <v>156755.68</v>
      </c>
      <c r="C97">
        <f t="shared" si="2"/>
        <v>519.52232863318761</v>
      </c>
    </row>
    <row r="98" spans="1:3" x14ac:dyDescent="0.25">
      <c r="A98" t="s">
        <v>257</v>
      </c>
      <c r="B98">
        <v>157391.76999999999</v>
      </c>
      <c r="C98">
        <f t="shared" si="2"/>
        <v>519.69820194014903</v>
      </c>
    </row>
    <row r="99" spans="1:3" x14ac:dyDescent="0.25">
      <c r="A99" t="s">
        <v>256</v>
      </c>
      <c r="B99">
        <v>158001.63</v>
      </c>
      <c r="C99">
        <f t="shared" si="2"/>
        <v>519.86615673110941</v>
      </c>
    </row>
    <row r="100" spans="1:3" x14ac:dyDescent="0.25">
      <c r="A100" t="s">
        <v>255</v>
      </c>
      <c r="B100">
        <v>158313.06</v>
      </c>
      <c r="C100">
        <f t="shared" si="2"/>
        <v>519.95167433650511</v>
      </c>
    </row>
  </sheetData>
  <sortState ref="A6:C100">
    <sortCondition ref="A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opLeftCell="A79" workbookViewId="0">
      <selection activeCell="C7" sqref="C7:C100"/>
    </sheetView>
  </sheetViews>
  <sheetFormatPr baseColWidth="10" defaultColWidth="11.42578125" defaultRowHeight="15" x14ac:dyDescent="0.25"/>
  <cols>
    <col min="1" max="2" width="81.140625" bestFit="1" customWidth="1"/>
  </cols>
  <sheetData>
    <row r="1" spans="1:3" x14ac:dyDescent="0.25">
      <c r="A1" t="s">
        <v>532</v>
      </c>
    </row>
    <row r="2" spans="1:3" x14ac:dyDescent="0.25">
      <c r="B2" t="s">
        <v>533</v>
      </c>
    </row>
    <row r="3" spans="1:3" x14ac:dyDescent="0.25">
      <c r="B3" t="s">
        <v>534</v>
      </c>
    </row>
    <row r="4" spans="1:3" x14ac:dyDescent="0.25">
      <c r="A4" t="s">
        <v>1</v>
      </c>
      <c r="B4" t="s">
        <v>253</v>
      </c>
    </row>
    <row r="5" spans="1:3" x14ac:dyDescent="0.25">
      <c r="A5" t="s">
        <v>3</v>
      </c>
      <c r="B5" t="s">
        <v>254</v>
      </c>
    </row>
    <row r="6" spans="1:3" x14ac:dyDescent="0.25">
      <c r="A6" t="s">
        <v>349</v>
      </c>
      <c r="B6">
        <v>1045029.66</v>
      </c>
      <c r="C6">
        <f>100*LOG(B6)</f>
        <v>601.91286167547617</v>
      </c>
    </row>
    <row r="7" spans="1:3" x14ac:dyDescent="0.25">
      <c r="A7" t="s">
        <v>348</v>
      </c>
      <c r="B7">
        <v>1057090.5900000001</v>
      </c>
      <c r="C7">
        <f t="shared" ref="C7:C70" si="0">100*LOG(B7)</f>
        <v>602.41122068450613</v>
      </c>
    </row>
    <row r="8" spans="1:3" x14ac:dyDescent="0.25">
      <c r="A8" t="s">
        <v>347</v>
      </c>
      <c r="B8">
        <v>1056199.77</v>
      </c>
      <c r="C8">
        <f t="shared" si="0"/>
        <v>602.37460685797237</v>
      </c>
    </row>
    <row r="9" spans="1:3" x14ac:dyDescent="0.25">
      <c r="A9" t="s">
        <v>346</v>
      </c>
      <c r="B9">
        <v>1057310.42</v>
      </c>
      <c r="C9">
        <f t="shared" si="0"/>
        <v>602.42025122846155</v>
      </c>
    </row>
    <row r="10" spans="1:3" x14ac:dyDescent="0.25">
      <c r="A10" t="s">
        <v>345</v>
      </c>
      <c r="B10">
        <v>1065496.8799999999</v>
      </c>
      <c r="C10">
        <f t="shared" si="0"/>
        <v>602.75521823460747</v>
      </c>
    </row>
    <row r="11" spans="1:3" x14ac:dyDescent="0.25">
      <c r="A11" t="s">
        <v>344</v>
      </c>
      <c r="B11">
        <v>1069173.92</v>
      </c>
      <c r="C11">
        <f t="shared" si="0"/>
        <v>602.90483566144019</v>
      </c>
    </row>
    <row r="12" spans="1:3" x14ac:dyDescent="0.25">
      <c r="A12" t="s">
        <v>343</v>
      </c>
      <c r="B12">
        <v>1076001.6200000001</v>
      </c>
      <c r="C12">
        <f t="shared" si="0"/>
        <v>603.18129251933181</v>
      </c>
    </row>
    <row r="13" spans="1:3" x14ac:dyDescent="0.25">
      <c r="A13" t="s">
        <v>342</v>
      </c>
      <c r="B13">
        <v>1077120.77</v>
      </c>
      <c r="C13">
        <f t="shared" si="0"/>
        <v>603.22644004233837</v>
      </c>
    </row>
    <row r="14" spans="1:3" x14ac:dyDescent="0.25">
      <c r="A14" t="s">
        <v>341</v>
      </c>
      <c r="B14">
        <v>1080515.21</v>
      </c>
      <c r="C14">
        <f t="shared" si="0"/>
        <v>603.36308846598683</v>
      </c>
    </row>
    <row r="15" spans="1:3" x14ac:dyDescent="0.25">
      <c r="A15" t="s">
        <v>340</v>
      </c>
      <c r="B15">
        <v>1089949.8500000001</v>
      </c>
      <c r="C15">
        <f t="shared" si="0"/>
        <v>603.74065159504221</v>
      </c>
    </row>
    <row r="16" spans="1:3" x14ac:dyDescent="0.25">
      <c r="A16" t="s">
        <v>339</v>
      </c>
      <c r="B16">
        <v>1092578.6200000001</v>
      </c>
      <c r="C16">
        <f t="shared" si="0"/>
        <v>603.84526978197209</v>
      </c>
    </row>
    <row r="17" spans="1:3" x14ac:dyDescent="0.25">
      <c r="A17" t="s">
        <v>338</v>
      </c>
      <c r="B17">
        <v>1105718.6399999999</v>
      </c>
      <c r="C17">
        <f t="shared" si="0"/>
        <v>604.36446309102041</v>
      </c>
    </row>
    <row r="18" spans="1:3" x14ac:dyDescent="0.25">
      <c r="A18" t="s">
        <v>337</v>
      </c>
      <c r="B18">
        <v>1112668.96</v>
      </c>
      <c r="C18">
        <f t="shared" si="0"/>
        <v>604.63659727532706</v>
      </c>
    </row>
    <row r="19" spans="1:3" x14ac:dyDescent="0.25">
      <c r="A19" t="s">
        <v>336</v>
      </c>
      <c r="B19">
        <v>1120001.6599999999</v>
      </c>
      <c r="C19">
        <f t="shared" si="0"/>
        <v>604.92186663561688</v>
      </c>
    </row>
    <row r="20" spans="1:3" x14ac:dyDescent="0.25">
      <c r="A20" t="s">
        <v>335</v>
      </c>
      <c r="B20">
        <v>1130161.18</v>
      </c>
      <c r="C20">
        <f t="shared" si="0"/>
        <v>605.31403856009388</v>
      </c>
    </row>
    <row r="21" spans="1:3" x14ac:dyDescent="0.25">
      <c r="A21" t="s">
        <v>334</v>
      </c>
      <c r="B21">
        <v>1140695.28</v>
      </c>
      <c r="C21">
        <f t="shared" si="0"/>
        <v>605.71696445154475</v>
      </c>
    </row>
    <row r="22" spans="1:3" x14ac:dyDescent="0.25">
      <c r="A22" t="s">
        <v>333</v>
      </c>
      <c r="B22">
        <v>1147830.79</v>
      </c>
      <c r="C22">
        <f t="shared" si="0"/>
        <v>605.98778703044309</v>
      </c>
    </row>
    <row r="23" spans="1:3" x14ac:dyDescent="0.25">
      <c r="A23" t="s">
        <v>332</v>
      </c>
      <c r="B23">
        <v>1156173.27</v>
      </c>
      <c r="C23">
        <f t="shared" si="0"/>
        <v>606.30229245394491</v>
      </c>
    </row>
    <row r="24" spans="1:3" x14ac:dyDescent="0.25">
      <c r="A24" t="s">
        <v>331</v>
      </c>
      <c r="B24">
        <v>1167559.55</v>
      </c>
      <c r="C24">
        <f t="shared" si="0"/>
        <v>606.72790404817044</v>
      </c>
    </row>
    <row r="25" spans="1:3" x14ac:dyDescent="0.25">
      <c r="A25" t="s">
        <v>330</v>
      </c>
      <c r="B25">
        <v>1177951.8400000001</v>
      </c>
      <c r="C25">
        <f t="shared" si="0"/>
        <v>607.11275348909771</v>
      </c>
    </row>
    <row r="26" spans="1:3" x14ac:dyDescent="0.25">
      <c r="A26" t="s">
        <v>329</v>
      </c>
      <c r="B26">
        <v>1186935.68</v>
      </c>
      <c r="C26">
        <f t="shared" si="0"/>
        <v>607.44271851905398</v>
      </c>
    </row>
    <row r="27" spans="1:3" x14ac:dyDescent="0.25">
      <c r="A27" t="s">
        <v>328</v>
      </c>
      <c r="B27">
        <v>1197177.3400000001</v>
      </c>
      <c r="C27">
        <f t="shared" si="0"/>
        <v>607.81584879826426</v>
      </c>
    </row>
    <row r="28" spans="1:3" x14ac:dyDescent="0.25">
      <c r="A28" t="s">
        <v>327</v>
      </c>
      <c r="B28">
        <v>1202627.43</v>
      </c>
      <c r="C28">
        <f t="shared" si="0"/>
        <v>608.01311051820085</v>
      </c>
    </row>
    <row r="29" spans="1:3" x14ac:dyDescent="0.25">
      <c r="A29" t="s">
        <v>326</v>
      </c>
      <c r="B29">
        <v>1204540.21</v>
      </c>
      <c r="C29">
        <f t="shared" si="0"/>
        <v>608.08213022086989</v>
      </c>
    </row>
    <row r="30" spans="1:3" x14ac:dyDescent="0.25">
      <c r="A30" t="s">
        <v>325</v>
      </c>
      <c r="B30">
        <v>1216288.77</v>
      </c>
      <c r="C30">
        <f t="shared" si="0"/>
        <v>608.50366969176878</v>
      </c>
    </row>
    <row r="31" spans="1:3" x14ac:dyDescent="0.25">
      <c r="A31" t="s">
        <v>324</v>
      </c>
      <c r="B31">
        <v>1220306.94</v>
      </c>
      <c r="C31">
        <f t="shared" si="0"/>
        <v>608.64690811520495</v>
      </c>
    </row>
    <row r="32" spans="1:3" x14ac:dyDescent="0.25">
      <c r="A32" t="s">
        <v>323</v>
      </c>
      <c r="B32">
        <v>1224136.03</v>
      </c>
      <c r="C32">
        <f t="shared" si="0"/>
        <v>608.78296807146342</v>
      </c>
    </row>
    <row r="33" spans="1:3" x14ac:dyDescent="0.25">
      <c r="A33" t="s">
        <v>322</v>
      </c>
      <c r="B33">
        <v>1224732.4099999999</v>
      </c>
      <c r="C33">
        <f t="shared" si="0"/>
        <v>608.8041210696407</v>
      </c>
    </row>
    <row r="34" spans="1:3" x14ac:dyDescent="0.25">
      <c r="A34" t="s">
        <v>321</v>
      </c>
      <c r="B34">
        <v>1226194.1200000001</v>
      </c>
      <c r="C34">
        <f t="shared" si="0"/>
        <v>608.85592292127808</v>
      </c>
    </row>
    <row r="35" spans="1:3" x14ac:dyDescent="0.25">
      <c r="A35" t="s">
        <v>320</v>
      </c>
      <c r="B35">
        <v>1227591.1000000001</v>
      </c>
      <c r="C35">
        <f t="shared" si="0"/>
        <v>608.90537311487549</v>
      </c>
    </row>
    <row r="36" spans="1:3" x14ac:dyDescent="0.25">
      <c r="A36" t="s">
        <v>319</v>
      </c>
      <c r="B36">
        <v>1234136.3700000001</v>
      </c>
      <c r="C36">
        <f t="shared" si="0"/>
        <v>609.13631511609663</v>
      </c>
    </row>
    <row r="37" spans="1:3" x14ac:dyDescent="0.25">
      <c r="A37" t="s">
        <v>318</v>
      </c>
      <c r="B37">
        <v>1242095.1599999999</v>
      </c>
      <c r="C37">
        <f t="shared" si="0"/>
        <v>609.41548694957601</v>
      </c>
    </row>
    <row r="38" spans="1:3" x14ac:dyDescent="0.25">
      <c r="A38" t="s">
        <v>317</v>
      </c>
      <c r="B38">
        <v>1240619.57</v>
      </c>
      <c r="C38">
        <f t="shared" si="0"/>
        <v>609.36386276075837</v>
      </c>
    </row>
    <row r="39" spans="1:3" x14ac:dyDescent="0.25">
      <c r="A39" t="s">
        <v>316</v>
      </c>
      <c r="B39">
        <v>1242854.58</v>
      </c>
      <c r="C39">
        <f t="shared" si="0"/>
        <v>609.44203170582659</v>
      </c>
    </row>
    <row r="40" spans="1:3" x14ac:dyDescent="0.25">
      <c r="A40" t="s">
        <v>315</v>
      </c>
      <c r="B40">
        <v>1248504.49</v>
      </c>
      <c r="C40">
        <f t="shared" si="0"/>
        <v>609.63901085445696</v>
      </c>
    </row>
    <row r="41" spans="1:3" x14ac:dyDescent="0.25">
      <c r="A41" t="s">
        <v>314</v>
      </c>
      <c r="B41">
        <v>1251794.28</v>
      </c>
      <c r="C41">
        <f t="shared" si="0"/>
        <v>609.75329627388362</v>
      </c>
    </row>
    <row r="42" spans="1:3" x14ac:dyDescent="0.25">
      <c r="A42" t="s">
        <v>313</v>
      </c>
      <c r="B42">
        <v>1260037.81</v>
      </c>
      <c r="C42">
        <f t="shared" si="0"/>
        <v>610.03835772032699</v>
      </c>
    </row>
    <row r="43" spans="1:3" x14ac:dyDescent="0.25">
      <c r="A43" t="s">
        <v>312</v>
      </c>
      <c r="B43">
        <v>1263098.33</v>
      </c>
      <c r="C43">
        <f t="shared" si="0"/>
        <v>610.14371609386558</v>
      </c>
    </row>
    <row r="44" spans="1:3" x14ac:dyDescent="0.25">
      <c r="A44" t="s">
        <v>311</v>
      </c>
      <c r="B44">
        <v>1265238.51</v>
      </c>
      <c r="C44">
        <f t="shared" si="0"/>
        <v>610.21724020438523</v>
      </c>
    </row>
    <row r="45" spans="1:3" x14ac:dyDescent="0.25">
      <c r="A45" t="s">
        <v>310</v>
      </c>
      <c r="B45">
        <v>1275802.8</v>
      </c>
      <c r="C45">
        <f t="shared" si="0"/>
        <v>610.57835509600875</v>
      </c>
    </row>
    <row r="46" spans="1:3" x14ac:dyDescent="0.25">
      <c r="A46" t="s">
        <v>309</v>
      </c>
      <c r="B46">
        <v>1279013.29</v>
      </c>
      <c r="C46">
        <f t="shared" si="0"/>
        <v>610.68750571789496</v>
      </c>
    </row>
    <row r="47" spans="1:3" x14ac:dyDescent="0.25">
      <c r="A47" t="s">
        <v>308</v>
      </c>
      <c r="B47">
        <v>1286289.1200000001</v>
      </c>
      <c r="C47">
        <f t="shared" si="0"/>
        <v>610.93385961994704</v>
      </c>
    </row>
    <row r="48" spans="1:3" x14ac:dyDescent="0.25">
      <c r="A48" t="s">
        <v>307</v>
      </c>
      <c r="B48">
        <v>1293860.02</v>
      </c>
      <c r="C48">
        <f t="shared" si="0"/>
        <v>611.18872934656281</v>
      </c>
    </row>
    <row r="49" spans="1:3" x14ac:dyDescent="0.25">
      <c r="A49" t="s">
        <v>306</v>
      </c>
      <c r="B49">
        <v>1299809.25</v>
      </c>
      <c r="C49">
        <f t="shared" si="0"/>
        <v>611.38796232678146</v>
      </c>
    </row>
    <row r="50" spans="1:3" x14ac:dyDescent="0.25">
      <c r="A50" t="s">
        <v>305</v>
      </c>
      <c r="B50">
        <v>1306601.7</v>
      </c>
      <c r="C50">
        <f t="shared" si="0"/>
        <v>611.61432189082393</v>
      </c>
    </row>
    <row r="51" spans="1:3" x14ac:dyDescent="0.25">
      <c r="A51" t="s">
        <v>304</v>
      </c>
      <c r="B51">
        <v>1313971.67</v>
      </c>
      <c r="C51">
        <f t="shared" si="0"/>
        <v>611.85860016809102</v>
      </c>
    </row>
    <row r="52" spans="1:3" x14ac:dyDescent="0.25">
      <c r="A52" t="s">
        <v>303</v>
      </c>
      <c r="B52">
        <v>1317544.99</v>
      </c>
      <c r="C52">
        <f t="shared" si="0"/>
        <v>611.97654539226414</v>
      </c>
    </row>
    <row r="53" spans="1:3" x14ac:dyDescent="0.25">
      <c r="A53" t="s">
        <v>302</v>
      </c>
      <c r="B53">
        <v>1330874.9099999999</v>
      </c>
      <c r="C53">
        <f t="shared" si="0"/>
        <v>612.41372377062839</v>
      </c>
    </row>
    <row r="54" spans="1:3" x14ac:dyDescent="0.25">
      <c r="A54" t="s">
        <v>301</v>
      </c>
      <c r="B54">
        <v>1330063.26</v>
      </c>
      <c r="C54">
        <f t="shared" si="0"/>
        <v>612.38722972193966</v>
      </c>
    </row>
    <row r="55" spans="1:3" x14ac:dyDescent="0.25">
      <c r="A55" t="s">
        <v>300</v>
      </c>
      <c r="B55">
        <v>1339865.73</v>
      </c>
      <c r="C55">
        <f t="shared" si="0"/>
        <v>612.70612792291422</v>
      </c>
    </row>
    <row r="56" spans="1:3" x14ac:dyDescent="0.25">
      <c r="A56" t="s">
        <v>299</v>
      </c>
      <c r="B56">
        <v>1344476.12</v>
      </c>
      <c r="C56">
        <f t="shared" si="0"/>
        <v>612.85530928781532</v>
      </c>
    </row>
    <row r="57" spans="1:3" x14ac:dyDescent="0.25">
      <c r="A57" t="s">
        <v>298</v>
      </c>
      <c r="B57">
        <v>1350827.49</v>
      </c>
      <c r="C57">
        <f t="shared" si="0"/>
        <v>613.05998901583894</v>
      </c>
    </row>
    <row r="58" spans="1:3" x14ac:dyDescent="0.25">
      <c r="A58" t="s">
        <v>297</v>
      </c>
      <c r="B58">
        <v>1351765.91</v>
      </c>
      <c r="C58">
        <f t="shared" si="0"/>
        <v>613.09014898323073</v>
      </c>
    </row>
    <row r="59" spans="1:3" x14ac:dyDescent="0.25">
      <c r="A59" t="s">
        <v>296</v>
      </c>
      <c r="B59">
        <v>1347809.03</v>
      </c>
      <c r="C59">
        <f t="shared" si="0"/>
        <v>612.96283617151869</v>
      </c>
    </row>
    <row r="60" spans="1:3" x14ac:dyDescent="0.25">
      <c r="A60" t="s">
        <v>295</v>
      </c>
      <c r="B60">
        <v>1342489.71</v>
      </c>
      <c r="C60">
        <f t="shared" si="0"/>
        <v>612.79109655765501</v>
      </c>
    </row>
    <row r="61" spans="1:3" x14ac:dyDescent="0.25">
      <c r="A61" t="s">
        <v>294</v>
      </c>
      <c r="B61">
        <v>1337934.75</v>
      </c>
      <c r="C61">
        <f t="shared" si="0"/>
        <v>612.64349337562157</v>
      </c>
    </row>
    <row r="62" spans="1:3" x14ac:dyDescent="0.25">
      <c r="A62" t="s">
        <v>293</v>
      </c>
      <c r="B62">
        <v>1330222.45</v>
      </c>
      <c r="C62">
        <f t="shared" si="0"/>
        <v>612.39242730943158</v>
      </c>
    </row>
    <row r="63" spans="1:3" x14ac:dyDescent="0.25">
      <c r="A63" t="s">
        <v>292</v>
      </c>
      <c r="B63">
        <v>1331228.19</v>
      </c>
      <c r="C63">
        <f t="shared" si="0"/>
        <v>612.42525056352144</v>
      </c>
    </row>
    <row r="64" spans="1:3" x14ac:dyDescent="0.25">
      <c r="A64" t="s">
        <v>291</v>
      </c>
      <c r="B64">
        <v>1329576.1399999999</v>
      </c>
      <c r="C64">
        <f t="shared" si="0"/>
        <v>612.37132128484916</v>
      </c>
    </row>
    <row r="65" spans="1:3" x14ac:dyDescent="0.25">
      <c r="A65" t="s">
        <v>290</v>
      </c>
      <c r="B65">
        <v>1334618.6499999999</v>
      </c>
      <c r="C65">
        <f t="shared" si="0"/>
        <v>612.53571894009326</v>
      </c>
    </row>
    <row r="66" spans="1:3" x14ac:dyDescent="0.25">
      <c r="A66" t="s">
        <v>289</v>
      </c>
      <c r="B66">
        <v>1336653.43</v>
      </c>
      <c r="C66">
        <f t="shared" si="0"/>
        <v>612.60188171725224</v>
      </c>
    </row>
    <row r="67" spans="1:3" x14ac:dyDescent="0.25">
      <c r="A67" t="s">
        <v>288</v>
      </c>
      <c r="B67">
        <v>1339599.67</v>
      </c>
      <c r="C67">
        <f t="shared" si="0"/>
        <v>612.69750318827607</v>
      </c>
    </row>
    <row r="68" spans="1:3" x14ac:dyDescent="0.25">
      <c r="A68" t="s">
        <v>287</v>
      </c>
      <c r="B68">
        <v>1341736.6100000001</v>
      </c>
      <c r="C68">
        <f t="shared" si="0"/>
        <v>612.76672698937637</v>
      </c>
    </row>
    <row r="69" spans="1:3" x14ac:dyDescent="0.25">
      <c r="A69" t="s">
        <v>286</v>
      </c>
      <c r="B69">
        <v>1347410.1</v>
      </c>
      <c r="C69">
        <f t="shared" si="0"/>
        <v>612.94997984403108</v>
      </c>
    </row>
    <row r="70" spans="1:3" x14ac:dyDescent="0.25">
      <c r="A70" t="s">
        <v>285</v>
      </c>
      <c r="B70">
        <v>1346543.1</v>
      </c>
      <c r="C70">
        <f t="shared" si="0"/>
        <v>612.92202588189025</v>
      </c>
    </row>
    <row r="71" spans="1:3" x14ac:dyDescent="0.25">
      <c r="A71" t="s">
        <v>284</v>
      </c>
      <c r="B71">
        <v>1340504.8700000001</v>
      </c>
      <c r="C71">
        <f t="shared" ref="C71:C100" si="1">100*LOG(B71)</f>
        <v>612.72683960960603</v>
      </c>
    </row>
    <row r="72" spans="1:3" x14ac:dyDescent="0.25">
      <c r="A72" t="s">
        <v>283</v>
      </c>
      <c r="B72">
        <v>1341789.8400000001</v>
      </c>
      <c r="C72">
        <f t="shared" si="1"/>
        <v>612.76844990850577</v>
      </c>
    </row>
    <row r="73" spans="1:3" x14ac:dyDescent="0.25">
      <c r="A73" t="s">
        <v>282</v>
      </c>
      <c r="B73">
        <v>1334258.82</v>
      </c>
      <c r="C73">
        <f t="shared" si="1"/>
        <v>612.52400823504013</v>
      </c>
    </row>
    <row r="74" spans="1:3" x14ac:dyDescent="0.25">
      <c r="A74" t="s">
        <v>281</v>
      </c>
      <c r="B74">
        <v>1332622.49</v>
      </c>
      <c r="C74">
        <f t="shared" si="1"/>
        <v>612.47071383636649</v>
      </c>
    </row>
    <row r="75" spans="1:3" x14ac:dyDescent="0.25">
      <c r="A75" t="s">
        <v>280</v>
      </c>
      <c r="B75">
        <v>1326564.22</v>
      </c>
      <c r="C75">
        <f t="shared" si="1"/>
        <v>612.27282793590712</v>
      </c>
    </row>
    <row r="76" spans="1:3" x14ac:dyDescent="0.25">
      <c r="A76" t="s">
        <v>279</v>
      </c>
      <c r="B76">
        <v>1323179.6000000001</v>
      </c>
      <c r="C76">
        <f t="shared" si="1"/>
        <v>612.1618796564785</v>
      </c>
    </row>
    <row r="77" spans="1:3" x14ac:dyDescent="0.25">
      <c r="A77" t="s">
        <v>278</v>
      </c>
      <c r="B77">
        <v>1317775.6000000001</v>
      </c>
      <c r="C77">
        <f t="shared" si="1"/>
        <v>611.98414618672598</v>
      </c>
    </row>
    <row r="78" spans="1:3" x14ac:dyDescent="0.25">
      <c r="A78" t="s">
        <v>277</v>
      </c>
      <c r="B78">
        <v>1313282.26</v>
      </c>
      <c r="C78">
        <f t="shared" si="1"/>
        <v>611.8358077792609</v>
      </c>
    </row>
    <row r="79" spans="1:3" x14ac:dyDescent="0.25">
      <c r="A79" t="s">
        <v>276</v>
      </c>
      <c r="B79">
        <v>1315877.0900000001</v>
      </c>
      <c r="C79">
        <f t="shared" si="1"/>
        <v>611.92153257310963</v>
      </c>
    </row>
    <row r="80" spans="1:3" x14ac:dyDescent="0.25">
      <c r="A80" t="s">
        <v>275</v>
      </c>
      <c r="B80">
        <v>1319110.21</v>
      </c>
      <c r="C80">
        <f t="shared" si="1"/>
        <v>612.02810818203034</v>
      </c>
    </row>
    <row r="81" spans="1:3" x14ac:dyDescent="0.25">
      <c r="A81" t="s">
        <v>274</v>
      </c>
      <c r="B81">
        <v>1321922.1399999999</v>
      </c>
      <c r="C81">
        <f t="shared" si="1"/>
        <v>612.12058763567677</v>
      </c>
    </row>
    <row r="82" spans="1:3" x14ac:dyDescent="0.25">
      <c r="A82" t="s">
        <v>273</v>
      </c>
      <c r="B82">
        <v>1321788.93</v>
      </c>
      <c r="C82">
        <f t="shared" si="1"/>
        <v>612.11621103275365</v>
      </c>
    </row>
    <row r="83" spans="1:3" x14ac:dyDescent="0.25">
      <c r="A83" t="s">
        <v>272</v>
      </c>
      <c r="B83">
        <v>1325534.3700000001</v>
      </c>
      <c r="C83">
        <f t="shared" si="1"/>
        <v>612.23909931085871</v>
      </c>
    </row>
    <row r="84" spans="1:3" x14ac:dyDescent="0.25">
      <c r="A84" t="s">
        <v>271</v>
      </c>
      <c r="B84">
        <v>1331740.1599999999</v>
      </c>
      <c r="C84">
        <f t="shared" si="1"/>
        <v>612.44194965411623</v>
      </c>
    </row>
    <row r="85" spans="1:3" x14ac:dyDescent="0.25">
      <c r="A85" t="s">
        <v>270</v>
      </c>
      <c r="B85">
        <v>1338477.08</v>
      </c>
      <c r="C85">
        <f t="shared" si="1"/>
        <v>612.66109387543668</v>
      </c>
    </row>
    <row r="86" spans="1:3" x14ac:dyDescent="0.25">
      <c r="A86" t="s">
        <v>269</v>
      </c>
      <c r="B86">
        <v>1342891.63</v>
      </c>
      <c r="C86">
        <f t="shared" si="1"/>
        <v>612.80409669561459</v>
      </c>
    </row>
    <row r="87" spans="1:3" x14ac:dyDescent="0.25">
      <c r="A87" t="s">
        <v>268</v>
      </c>
      <c r="B87">
        <v>1349882.65</v>
      </c>
      <c r="C87">
        <f t="shared" si="1"/>
        <v>613.0296015404158</v>
      </c>
    </row>
    <row r="88" spans="1:3" x14ac:dyDescent="0.25">
      <c r="A88" t="s">
        <v>267</v>
      </c>
      <c r="B88">
        <v>1356191.48</v>
      </c>
      <c r="C88">
        <f t="shared" si="1"/>
        <v>613.23210116818927</v>
      </c>
    </row>
    <row r="89" spans="1:3" x14ac:dyDescent="0.25">
      <c r="A89" t="s">
        <v>266</v>
      </c>
      <c r="B89">
        <v>1362355.91</v>
      </c>
      <c r="C89">
        <f t="shared" si="1"/>
        <v>613.42905800855283</v>
      </c>
    </row>
    <row r="90" spans="1:3" x14ac:dyDescent="0.25">
      <c r="A90" t="s">
        <v>265</v>
      </c>
      <c r="B90">
        <v>1370972.67</v>
      </c>
      <c r="C90">
        <f t="shared" si="1"/>
        <v>613.70287973230677</v>
      </c>
    </row>
    <row r="91" spans="1:3" x14ac:dyDescent="0.25">
      <c r="A91" t="s">
        <v>264</v>
      </c>
      <c r="B91">
        <v>1374434.09</v>
      </c>
      <c r="C91">
        <f t="shared" si="1"/>
        <v>613.8123918398752</v>
      </c>
    </row>
    <row r="92" spans="1:3" x14ac:dyDescent="0.25">
      <c r="A92" t="s">
        <v>263</v>
      </c>
      <c r="B92">
        <v>1379153.24</v>
      </c>
      <c r="C92">
        <f t="shared" si="1"/>
        <v>613.96125240358629</v>
      </c>
    </row>
    <row r="93" spans="1:3" x14ac:dyDescent="0.25">
      <c r="A93" t="s">
        <v>262</v>
      </c>
      <c r="B93">
        <v>1387562.17</v>
      </c>
      <c r="C93">
        <f t="shared" si="1"/>
        <v>614.22524508816036</v>
      </c>
    </row>
    <row r="94" spans="1:3" x14ac:dyDescent="0.25">
      <c r="A94" t="s">
        <v>261</v>
      </c>
      <c r="B94">
        <v>1393022.55</v>
      </c>
      <c r="C94">
        <f t="shared" si="1"/>
        <v>614.39581467622975</v>
      </c>
    </row>
    <row r="95" spans="1:3" x14ac:dyDescent="0.25">
      <c r="A95" t="s">
        <v>260</v>
      </c>
      <c r="B95">
        <v>1399873.86</v>
      </c>
      <c r="C95">
        <f t="shared" si="1"/>
        <v>614.60889039825088</v>
      </c>
    </row>
    <row r="96" spans="1:3" x14ac:dyDescent="0.25">
      <c r="A96" t="s">
        <v>259</v>
      </c>
      <c r="B96">
        <v>1406334.5</v>
      </c>
      <c r="C96">
        <f t="shared" si="1"/>
        <v>614.80886309442894</v>
      </c>
    </row>
    <row r="97" spans="1:3" x14ac:dyDescent="0.25">
      <c r="A97" t="s">
        <v>258</v>
      </c>
      <c r="B97">
        <v>1409290.91</v>
      </c>
      <c r="C97">
        <f t="shared" si="1"/>
        <v>614.90006507154828</v>
      </c>
    </row>
    <row r="98" spans="1:3" x14ac:dyDescent="0.25">
      <c r="A98" t="s">
        <v>257</v>
      </c>
      <c r="B98">
        <v>1416537.93</v>
      </c>
      <c r="C98">
        <f t="shared" si="1"/>
        <v>615.12282079204545</v>
      </c>
    </row>
    <row r="99" spans="1:3" x14ac:dyDescent="0.25">
      <c r="A99" t="s">
        <v>256</v>
      </c>
      <c r="B99">
        <v>1419224.38</v>
      </c>
      <c r="C99">
        <f t="shared" si="1"/>
        <v>615.20510630348076</v>
      </c>
    </row>
    <row r="100" spans="1:3" x14ac:dyDescent="0.25">
      <c r="A100" t="s">
        <v>255</v>
      </c>
      <c r="B100">
        <v>1420837.15</v>
      </c>
      <c r="C100">
        <f t="shared" si="1"/>
        <v>615.25443038885487</v>
      </c>
    </row>
  </sheetData>
  <sortState ref="A6:C100">
    <sortCondition descending="1" ref="C6:C100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opLeftCell="D76" workbookViewId="0">
      <selection activeCell="H6" sqref="H6:H99"/>
    </sheetView>
  </sheetViews>
  <sheetFormatPr baseColWidth="10" defaultColWidth="11.42578125" defaultRowHeight="15" x14ac:dyDescent="0.25"/>
  <cols>
    <col min="1" max="2" width="81.140625" bestFit="1" customWidth="1"/>
    <col min="3" max="3" width="103.7109375" customWidth="1"/>
    <col min="4" max="4" width="100.7109375" customWidth="1"/>
    <col min="5" max="5" width="106.7109375" customWidth="1"/>
  </cols>
  <sheetData>
    <row r="1" spans="1:8" x14ac:dyDescent="0.25">
      <c r="A1" t="s">
        <v>535</v>
      </c>
    </row>
    <row r="2" spans="1:8" x14ac:dyDescent="0.25">
      <c r="B2" t="s">
        <v>536</v>
      </c>
      <c r="C2" t="s">
        <v>537</v>
      </c>
      <c r="D2" t="s">
        <v>538</v>
      </c>
      <c r="E2" t="s">
        <v>539</v>
      </c>
    </row>
    <row r="3" spans="1:8" x14ac:dyDescent="0.25">
      <c r="B3" t="s">
        <v>540</v>
      </c>
      <c r="C3" t="s">
        <v>541</v>
      </c>
      <c r="D3" t="s">
        <v>542</v>
      </c>
      <c r="E3" t="s">
        <v>543</v>
      </c>
      <c r="F3" t="s">
        <v>544</v>
      </c>
    </row>
    <row r="4" spans="1:8" x14ac:dyDescent="0.25">
      <c r="A4" t="s">
        <v>1</v>
      </c>
      <c r="B4" t="s">
        <v>253</v>
      </c>
      <c r="C4" t="s">
        <v>253</v>
      </c>
      <c r="D4" t="s">
        <v>253</v>
      </c>
      <c r="E4" t="s">
        <v>253</v>
      </c>
    </row>
    <row r="5" spans="1:8" x14ac:dyDescent="0.25">
      <c r="A5" t="s">
        <v>349</v>
      </c>
      <c r="B5">
        <v>46912.22</v>
      </c>
      <c r="C5">
        <v>383009.22</v>
      </c>
      <c r="D5">
        <v>247041.33</v>
      </c>
      <c r="E5">
        <v>95432.68</v>
      </c>
      <c r="F5">
        <f t="shared" ref="F5:F36" si="0">SUM(B5:E5)</f>
        <v>772395.45</v>
      </c>
      <c r="G5">
        <v>95</v>
      </c>
      <c r="H5">
        <f>100*LOG(F5)</f>
        <v>588.78397067882054</v>
      </c>
    </row>
    <row r="6" spans="1:8" x14ac:dyDescent="0.25">
      <c r="A6" t="s">
        <v>348</v>
      </c>
      <c r="B6">
        <v>47016.86</v>
      </c>
      <c r="C6">
        <v>386440.15</v>
      </c>
      <c r="D6">
        <v>245947.68</v>
      </c>
      <c r="E6">
        <v>96102.39</v>
      </c>
      <c r="F6">
        <f t="shared" si="0"/>
        <v>775507.08</v>
      </c>
      <c r="G6">
        <v>94</v>
      </c>
      <c r="H6">
        <f t="shared" ref="H6:H69" si="1">100*LOG(F6)</f>
        <v>588.95857670637395</v>
      </c>
    </row>
    <row r="7" spans="1:8" x14ac:dyDescent="0.25">
      <c r="A7" t="s">
        <v>347</v>
      </c>
      <c r="B7">
        <v>47589.8</v>
      </c>
      <c r="C7">
        <v>386028.92</v>
      </c>
      <c r="D7">
        <v>245629.21</v>
      </c>
      <c r="E7">
        <v>97116.83</v>
      </c>
      <c r="F7">
        <f t="shared" si="0"/>
        <v>776364.75999999989</v>
      </c>
      <c r="G7">
        <v>93</v>
      </c>
      <c r="H7">
        <f t="shared" si="1"/>
        <v>589.00658140876783</v>
      </c>
    </row>
    <row r="8" spans="1:8" x14ac:dyDescent="0.25">
      <c r="A8" t="s">
        <v>346</v>
      </c>
      <c r="B8">
        <v>48400.65</v>
      </c>
      <c r="C8">
        <v>389979</v>
      </c>
      <c r="D8">
        <v>249685.7</v>
      </c>
      <c r="E8">
        <v>100522.44</v>
      </c>
      <c r="F8">
        <f t="shared" si="0"/>
        <v>788587.79</v>
      </c>
      <c r="G8">
        <v>92</v>
      </c>
      <c r="H8">
        <f t="shared" si="1"/>
        <v>589.68500484451988</v>
      </c>
    </row>
    <row r="9" spans="1:8" x14ac:dyDescent="0.25">
      <c r="A9" t="s">
        <v>345</v>
      </c>
      <c r="B9">
        <v>49194.41</v>
      </c>
      <c r="C9">
        <v>381173.86</v>
      </c>
      <c r="D9">
        <v>235655.75</v>
      </c>
      <c r="E9">
        <v>99636.61</v>
      </c>
      <c r="F9">
        <f t="shared" si="0"/>
        <v>765660.63</v>
      </c>
      <c r="G9">
        <v>91</v>
      </c>
      <c r="H9">
        <f t="shared" si="1"/>
        <v>588.40363163987104</v>
      </c>
    </row>
    <row r="10" spans="1:8" x14ac:dyDescent="0.25">
      <c r="A10" t="s">
        <v>344</v>
      </c>
      <c r="B10">
        <v>49774.11</v>
      </c>
      <c r="C10">
        <v>395567.64</v>
      </c>
      <c r="D10">
        <v>249692.02</v>
      </c>
      <c r="E10">
        <v>100871.69</v>
      </c>
      <c r="F10">
        <f t="shared" si="0"/>
        <v>795905.46</v>
      </c>
      <c r="G10">
        <v>90</v>
      </c>
      <c r="H10">
        <f t="shared" si="1"/>
        <v>590.08614840206724</v>
      </c>
    </row>
    <row r="11" spans="1:8" x14ac:dyDescent="0.25">
      <c r="A11" t="s">
        <v>343</v>
      </c>
      <c r="B11">
        <v>50327.08</v>
      </c>
      <c r="C11">
        <v>397957.61</v>
      </c>
      <c r="D11">
        <v>250252.13</v>
      </c>
      <c r="E11">
        <v>101939.04</v>
      </c>
      <c r="F11">
        <f t="shared" si="0"/>
        <v>800475.8600000001</v>
      </c>
      <c r="G11">
        <v>89</v>
      </c>
      <c r="H11">
        <f t="shared" si="1"/>
        <v>590.33482394072576</v>
      </c>
    </row>
    <row r="12" spans="1:8" x14ac:dyDescent="0.25">
      <c r="A12" t="s">
        <v>342</v>
      </c>
      <c r="B12">
        <v>50851.22</v>
      </c>
      <c r="C12">
        <v>398649.75</v>
      </c>
      <c r="D12">
        <v>248084.11</v>
      </c>
      <c r="E12">
        <v>103631.14</v>
      </c>
      <c r="F12">
        <f t="shared" si="0"/>
        <v>801216.22</v>
      </c>
      <c r="G12">
        <v>88</v>
      </c>
      <c r="H12">
        <f t="shared" si="1"/>
        <v>590.37497326649645</v>
      </c>
    </row>
    <row r="13" spans="1:8" x14ac:dyDescent="0.25">
      <c r="A13" t="s">
        <v>341</v>
      </c>
      <c r="B13">
        <v>51226.92</v>
      </c>
      <c r="C13">
        <v>395302.24</v>
      </c>
      <c r="D13">
        <v>242293.02</v>
      </c>
      <c r="E13">
        <v>104762.41</v>
      </c>
      <c r="F13">
        <f t="shared" si="0"/>
        <v>793584.59</v>
      </c>
      <c r="G13">
        <v>87</v>
      </c>
      <c r="H13">
        <f t="shared" si="1"/>
        <v>589.95932260022914</v>
      </c>
    </row>
    <row r="14" spans="1:8" x14ac:dyDescent="0.25">
      <c r="A14" t="s">
        <v>340</v>
      </c>
      <c r="B14">
        <v>51814.39</v>
      </c>
      <c r="C14">
        <v>402559.2</v>
      </c>
      <c r="D14">
        <v>246379.61</v>
      </c>
      <c r="E14">
        <v>107202.45</v>
      </c>
      <c r="F14">
        <f t="shared" si="0"/>
        <v>807955.64999999991</v>
      </c>
      <c r="G14">
        <v>86</v>
      </c>
      <c r="H14">
        <f t="shared" si="1"/>
        <v>590.73875222982304</v>
      </c>
    </row>
    <row r="15" spans="1:8" x14ac:dyDescent="0.25">
      <c r="A15" t="s">
        <v>339</v>
      </c>
      <c r="B15">
        <v>52119.61</v>
      </c>
      <c r="C15">
        <v>403999.74</v>
      </c>
      <c r="D15">
        <v>246562.35</v>
      </c>
      <c r="E15">
        <v>108009.46</v>
      </c>
      <c r="F15">
        <f t="shared" si="0"/>
        <v>810691.15999999992</v>
      </c>
      <c r="G15">
        <v>85</v>
      </c>
      <c r="H15">
        <f t="shared" si="1"/>
        <v>590.8855437376285</v>
      </c>
    </row>
    <row r="16" spans="1:8" x14ac:dyDescent="0.25">
      <c r="A16" t="s">
        <v>338</v>
      </c>
      <c r="B16">
        <v>52606.7</v>
      </c>
      <c r="C16">
        <v>413062.24</v>
      </c>
      <c r="D16">
        <v>250461.35</v>
      </c>
      <c r="E16">
        <v>112250.23</v>
      </c>
      <c r="F16">
        <f t="shared" si="0"/>
        <v>828380.52</v>
      </c>
      <c r="G16">
        <v>84</v>
      </c>
      <c r="H16">
        <f t="shared" si="1"/>
        <v>591.82298775753748</v>
      </c>
    </row>
    <row r="17" spans="1:8" x14ac:dyDescent="0.25">
      <c r="A17" t="s">
        <v>337</v>
      </c>
      <c r="B17">
        <v>54242.239999999998</v>
      </c>
      <c r="C17">
        <v>421331.17</v>
      </c>
      <c r="D17">
        <v>252830.25</v>
      </c>
      <c r="E17">
        <v>116109.36</v>
      </c>
      <c r="F17">
        <f t="shared" si="0"/>
        <v>844513.0199999999</v>
      </c>
      <c r="G17">
        <v>83</v>
      </c>
      <c r="H17">
        <f t="shared" si="1"/>
        <v>592.66063495500896</v>
      </c>
    </row>
    <row r="18" spans="1:8" x14ac:dyDescent="0.25">
      <c r="A18" t="s">
        <v>336</v>
      </c>
      <c r="B18">
        <v>55151.46</v>
      </c>
      <c r="C18">
        <v>422315.34</v>
      </c>
      <c r="D18">
        <v>249559.5</v>
      </c>
      <c r="E18">
        <v>118572.16</v>
      </c>
      <c r="F18">
        <f t="shared" si="0"/>
        <v>845598.46000000008</v>
      </c>
      <c r="G18">
        <v>82</v>
      </c>
      <c r="H18">
        <f t="shared" si="1"/>
        <v>592.71641833649903</v>
      </c>
    </row>
    <row r="19" spans="1:8" x14ac:dyDescent="0.25">
      <c r="A19" t="s">
        <v>335</v>
      </c>
      <c r="B19">
        <v>56251.8</v>
      </c>
      <c r="C19">
        <v>430061.06</v>
      </c>
      <c r="D19">
        <v>253304.23</v>
      </c>
      <c r="E19">
        <v>121270.75</v>
      </c>
      <c r="F19">
        <f t="shared" si="0"/>
        <v>860887.84</v>
      </c>
      <c r="G19">
        <v>81</v>
      </c>
      <c r="H19">
        <f t="shared" si="1"/>
        <v>593.49465734721775</v>
      </c>
    </row>
    <row r="20" spans="1:8" x14ac:dyDescent="0.25">
      <c r="A20" t="s">
        <v>334</v>
      </c>
      <c r="B20">
        <v>57444.480000000003</v>
      </c>
      <c r="C20">
        <v>434146.38</v>
      </c>
      <c r="D20">
        <v>253326.03</v>
      </c>
      <c r="E20">
        <v>123556.52</v>
      </c>
      <c r="F20">
        <f t="shared" si="0"/>
        <v>868473.41</v>
      </c>
      <c r="G20">
        <v>80</v>
      </c>
      <c r="H20">
        <f t="shared" si="1"/>
        <v>593.87565262177145</v>
      </c>
    </row>
    <row r="21" spans="1:8" x14ac:dyDescent="0.25">
      <c r="A21" t="s">
        <v>333</v>
      </c>
      <c r="B21">
        <v>58626.97</v>
      </c>
      <c r="C21">
        <v>442597.7</v>
      </c>
      <c r="D21">
        <v>257169.07</v>
      </c>
      <c r="E21">
        <v>126760.94</v>
      </c>
      <c r="F21">
        <f t="shared" si="0"/>
        <v>885154.67999999993</v>
      </c>
      <c r="G21">
        <v>79</v>
      </c>
      <c r="H21">
        <f t="shared" si="1"/>
        <v>594.70191699075281</v>
      </c>
    </row>
    <row r="22" spans="1:8" x14ac:dyDescent="0.25">
      <c r="A22" t="s">
        <v>332</v>
      </c>
      <c r="B22">
        <v>59923.35</v>
      </c>
      <c r="C22">
        <v>448589.31</v>
      </c>
      <c r="D22">
        <v>260683.12</v>
      </c>
      <c r="E22">
        <v>128038.03</v>
      </c>
      <c r="F22">
        <f t="shared" si="0"/>
        <v>897233.81</v>
      </c>
      <c r="G22">
        <v>78</v>
      </c>
      <c r="H22">
        <f t="shared" si="1"/>
        <v>595.29056305147799</v>
      </c>
    </row>
    <row r="23" spans="1:8" x14ac:dyDescent="0.25">
      <c r="A23" t="s">
        <v>331</v>
      </c>
      <c r="B23">
        <v>60762.41</v>
      </c>
      <c r="C23">
        <v>456027.83</v>
      </c>
      <c r="D23">
        <v>263831.74</v>
      </c>
      <c r="E23">
        <v>131192.82</v>
      </c>
      <c r="F23">
        <f t="shared" si="0"/>
        <v>911814.8</v>
      </c>
      <c r="G23">
        <v>77</v>
      </c>
      <c r="H23">
        <f t="shared" si="1"/>
        <v>595.99066371159631</v>
      </c>
    </row>
    <row r="24" spans="1:8" x14ac:dyDescent="0.25">
      <c r="A24" t="s">
        <v>330</v>
      </c>
      <c r="B24">
        <v>61330.64</v>
      </c>
      <c r="C24">
        <v>460720.26</v>
      </c>
      <c r="D24">
        <v>265693.95</v>
      </c>
      <c r="E24">
        <v>133294.26</v>
      </c>
      <c r="F24">
        <f t="shared" si="0"/>
        <v>921039.1100000001</v>
      </c>
      <c r="G24">
        <v>76</v>
      </c>
      <c r="H24">
        <f t="shared" si="1"/>
        <v>596.42780719955033</v>
      </c>
    </row>
    <row r="25" spans="1:8" x14ac:dyDescent="0.25">
      <c r="A25" t="s">
        <v>329</v>
      </c>
      <c r="B25">
        <v>61798.34</v>
      </c>
      <c r="C25">
        <v>468863.69</v>
      </c>
      <c r="D25">
        <v>270299.57</v>
      </c>
      <c r="E25">
        <v>136265.07999999999</v>
      </c>
      <c r="F25">
        <f t="shared" si="0"/>
        <v>937226.68</v>
      </c>
      <c r="G25">
        <v>75</v>
      </c>
      <c r="H25">
        <f t="shared" si="1"/>
        <v>597.18446431471318</v>
      </c>
    </row>
    <row r="26" spans="1:8" x14ac:dyDescent="0.25">
      <c r="A26" t="s">
        <v>328</v>
      </c>
      <c r="B26">
        <v>62035.61</v>
      </c>
      <c r="C26">
        <v>472367.37</v>
      </c>
      <c r="D26">
        <v>270277.43</v>
      </c>
      <c r="E26">
        <v>139135.89000000001</v>
      </c>
      <c r="F26">
        <f t="shared" si="0"/>
        <v>943816.29999999993</v>
      </c>
      <c r="G26">
        <v>74</v>
      </c>
      <c r="H26">
        <f t="shared" si="1"/>
        <v>597.48874734719925</v>
      </c>
    </row>
    <row r="27" spans="1:8" x14ac:dyDescent="0.25">
      <c r="A27" t="s">
        <v>327</v>
      </c>
      <c r="B27">
        <v>62581.13</v>
      </c>
      <c r="C27">
        <v>477815.82</v>
      </c>
      <c r="D27">
        <v>270961.08</v>
      </c>
      <c r="E27">
        <v>142716.76</v>
      </c>
      <c r="F27">
        <f t="shared" si="0"/>
        <v>954074.79</v>
      </c>
      <c r="G27">
        <v>73</v>
      </c>
      <c r="H27">
        <f t="shared" si="1"/>
        <v>597.9582420418119</v>
      </c>
    </row>
    <row r="28" spans="1:8" x14ac:dyDescent="0.25">
      <c r="A28" t="s">
        <v>326</v>
      </c>
      <c r="B28">
        <v>64249.11</v>
      </c>
      <c r="C28">
        <v>479126.17</v>
      </c>
      <c r="D28">
        <v>270440.71000000002</v>
      </c>
      <c r="E28">
        <v>142762.23999999999</v>
      </c>
      <c r="F28">
        <f t="shared" si="0"/>
        <v>956578.23</v>
      </c>
      <c r="G28">
        <v>72</v>
      </c>
      <c r="H28">
        <f t="shared" si="1"/>
        <v>598.07204928871317</v>
      </c>
    </row>
    <row r="29" spans="1:8" x14ac:dyDescent="0.25">
      <c r="A29" t="s">
        <v>325</v>
      </c>
      <c r="B29">
        <v>65479.5</v>
      </c>
      <c r="C29">
        <v>482232.67</v>
      </c>
      <c r="D29">
        <v>271921.28000000003</v>
      </c>
      <c r="E29">
        <v>143124.53</v>
      </c>
      <c r="F29">
        <f t="shared" si="0"/>
        <v>962757.98</v>
      </c>
      <c r="G29">
        <v>71</v>
      </c>
      <c r="H29">
        <f t="shared" si="1"/>
        <v>598.3517127040916</v>
      </c>
    </row>
    <row r="30" spans="1:8" x14ac:dyDescent="0.25">
      <c r="A30" t="s">
        <v>324</v>
      </c>
      <c r="B30">
        <v>66791.73</v>
      </c>
      <c r="C30">
        <v>481760.05</v>
      </c>
      <c r="D30">
        <v>272651.57</v>
      </c>
      <c r="E30">
        <v>140907.45000000001</v>
      </c>
      <c r="F30">
        <f t="shared" si="0"/>
        <v>962110.8</v>
      </c>
      <c r="G30">
        <v>70</v>
      </c>
      <c r="H30">
        <f t="shared" si="1"/>
        <v>598.32250897692745</v>
      </c>
    </row>
    <row r="31" spans="1:8" x14ac:dyDescent="0.25">
      <c r="A31" t="s">
        <v>323</v>
      </c>
      <c r="B31">
        <v>67367.679999999993</v>
      </c>
      <c r="C31">
        <v>479780.77</v>
      </c>
      <c r="D31">
        <v>272783.02</v>
      </c>
      <c r="E31">
        <v>138679.51999999999</v>
      </c>
      <c r="F31">
        <f t="shared" si="0"/>
        <v>958610.99</v>
      </c>
      <c r="G31">
        <v>69</v>
      </c>
      <c r="H31">
        <f t="shared" si="1"/>
        <v>598.16424036553485</v>
      </c>
    </row>
    <row r="32" spans="1:8" x14ac:dyDescent="0.25">
      <c r="A32" t="s">
        <v>322</v>
      </c>
      <c r="B32">
        <v>67662.19</v>
      </c>
      <c r="C32">
        <v>477771.71</v>
      </c>
      <c r="D32">
        <v>273669.68</v>
      </c>
      <c r="E32">
        <v>136020.5</v>
      </c>
      <c r="F32">
        <f t="shared" si="0"/>
        <v>955124.08000000007</v>
      </c>
      <c r="G32">
        <v>68</v>
      </c>
      <c r="H32">
        <f t="shared" si="1"/>
        <v>598.00597943679566</v>
      </c>
    </row>
    <row r="33" spans="1:8" x14ac:dyDescent="0.25">
      <c r="A33" t="s">
        <v>321</v>
      </c>
      <c r="B33">
        <v>67713.63</v>
      </c>
      <c r="C33">
        <v>476629.43</v>
      </c>
      <c r="D33">
        <v>273210.09999999998</v>
      </c>
      <c r="E33">
        <v>135278.13</v>
      </c>
      <c r="F33">
        <f t="shared" si="0"/>
        <v>952831.29</v>
      </c>
      <c r="G33">
        <v>67</v>
      </c>
      <c r="H33">
        <f t="shared" si="1"/>
        <v>597.90160104932045</v>
      </c>
    </row>
    <row r="34" spans="1:8" x14ac:dyDescent="0.25">
      <c r="A34" t="s">
        <v>320</v>
      </c>
      <c r="B34">
        <v>68020.759999999995</v>
      </c>
      <c r="C34">
        <v>471882.04</v>
      </c>
      <c r="D34">
        <v>269502.03000000003</v>
      </c>
      <c r="E34">
        <v>133824.92000000001</v>
      </c>
      <c r="F34">
        <f t="shared" si="0"/>
        <v>943229.75</v>
      </c>
      <c r="G34">
        <v>66</v>
      </c>
      <c r="H34">
        <f t="shared" si="1"/>
        <v>597.46174901967424</v>
      </c>
    </row>
    <row r="35" spans="1:8" x14ac:dyDescent="0.25">
      <c r="A35" t="s">
        <v>319</v>
      </c>
      <c r="B35">
        <v>68051.56</v>
      </c>
      <c r="C35">
        <v>474160.71</v>
      </c>
      <c r="D35">
        <v>271440.83</v>
      </c>
      <c r="E35">
        <v>134210.94</v>
      </c>
      <c r="F35">
        <f t="shared" si="0"/>
        <v>947864.04</v>
      </c>
      <c r="G35">
        <v>65</v>
      </c>
      <c r="H35">
        <f t="shared" si="1"/>
        <v>597.67460473461517</v>
      </c>
    </row>
    <row r="36" spans="1:8" x14ac:dyDescent="0.25">
      <c r="A36" t="s">
        <v>318</v>
      </c>
      <c r="B36">
        <v>67975.55</v>
      </c>
      <c r="C36">
        <v>476451.82</v>
      </c>
      <c r="D36">
        <v>273707.65000000002</v>
      </c>
      <c r="E36">
        <v>134490.71</v>
      </c>
      <c r="F36">
        <f t="shared" si="0"/>
        <v>952625.73</v>
      </c>
      <c r="G36">
        <v>64</v>
      </c>
      <c r="H36">
        <f t="shared" si="1"/>
        <v>597.89223074360279</v>
      </c>
    </row>
    <row r="37" spans="1:8" x14ac:dyDescent="0.25">
      <c r="A37" t="s">
        <v>317</v>
      </c>
      <c r="B37">
        <v>68143.63</v>
      </c>
      <c r="C37">
        <v>478116.57</v>
      </c>
      <c r="D37">
        <v>275262.94</v>
      </c>
      <c r="E37">
        <v>134567.32999999999</v>
      </c>
      <c r="F37">
        <f t="shared" ref="F37:F68" si="2">SUM(B37:E37)</f>
        <v>956090.46999999986</v>
      </c>
      <c r="G37">
        <v>63</v>
      </c>
      <c r="H37">
        <f t="shared" si="1"/>
        <v>598.04989893082995</v>
      </c>
    </row>
    <row r="38" spans="1:8" x14ac:dyDescent="0.25">
      <c r="A38" t="s">
        <v>316</v>
      </c>
      <c r="B38">
        <v>68172.72</v>
      </c>
      <c r="C38">
        <v>477976.25</v>
      </c>
      <c r="D38">
        <v>276445.99</v>
      </c>
      <c r="E38">
        <v>133442.94</v>
      </c>
      <c r="F38">
        <f t="shared" si="2"/>
        <v>956037.89999999991</v>
      </c>
      <c r="G38">
        <v>62</v>
      </c>
      <c r="H38">
        <f t="shared" si="1"/>
        <v>598.04751092579045</v>
      </c>
    </row>
    <row r="39" spans="1:8" x14ac:dyDescent="0.25">
      <c r="A39" t="s">
        <v>315</v>
      </c>
      <c r="B39">
        <v>68751.23</v>
      </c>
      <c r="C39">
        <v>482066.15</v>
      </c>
      <c r="D39">
        <v>278413.27</v>
      </c>
      <c r="E39">
        <v>134917.70000000001</v>
      </c>
      <c r="F39">
        <f t="shared" si="2"/>
        <v>964148.35000000009</v>
      </c>
      <c r="G39">
        <v>61</v>
      </c>
      <c r="H39">
        <f t="shared" si="1"/>
        <v>598.41438623566864</v>
      </c>
    </row>
    <row r="40" spans="1:8" x14ac:dyDescent="0.25">
      <c r="A40" t="s">
        <v>314</v>
      </c>
      <c r="B40">
        <v>69232.429999999993</v>
      </c>
      <c r="C40">
        <v>486104.51</v>
      </c>
      <c r="D40">
        <v>279196.53999999998</v>
      </c>
      <c r="E40">
        <v>137402.04</v>
      </c>
      <c r="F40">
        <f t="shared" si="2"/>
        <v>971935.52</v>
      </c>
      <c r="G40">
        <v>60</v>
      </c>
      <c r="H40">
        <f t="shared" si="1"/>
        <v>598.76374539827884</v>
      </c>
    </row>
    <row r="41" spans="1:8" x14ac:dyDescent="0.25">
      <c r="A41" t="s">
        <v>313</v>
      </c>
      <c r="B41">
        <v>69494.820000000007</v>
      </c>
      <c r="C41">
        <v>489177.34</v>
      </c>
      <c r="D41">
        <v>281939.34999999998</v>
      </c>
      <c r="E41">
        <v>137634.76999999999</v>
      </c>
      <c r="F41">
        <f t="shared" si="2"/>
        <v>978246.28</v>
      </c>
      <c r="G41">
        <v>59</v>
      </c>
      <c r="H41">
        <f t="shared" si="1"/>
        <v>599.04482050740774</v>
      </c>
    </row>
    <row r="42" spans="1:8" x14ac:dyDescent="0.25">
      <c r="A42" t="s">
        <v>312</v>
      </c>
      <c r="B42">
        <v>70123.67</v>
      </c>
      <c r="C42">
        <v>490839.29</v>
      </c>
      <c r="D42">
        <v>281625.44</v>
      </c>
      <c r="E42">
        <v>138826.10999999999</v>
      </c>
      <c r="F42">
        <f t="shared" si="2"/>
        <v>981414.50999999989</v>
      </c>
      <c r="G42">
        <v>58</v>
      </c>
      <c r="H42">
        <f t="shared" si="1"/>
        <v>599.1852474641787</v>
      </c>
    </row>
    <row r="43" spans="1:8" x14ac:dyDescent="0.25">
      <c r="A43" t="s">
        <v>311</v>
      </c>
      <c r="B43">
        <v>70765.94</v>
      </c>
      <c r="C43">
        <v>492975.58</v>
      </c>
      <c r="D43">
        <v>281671.59999999998</v>
      </c>
      <c r="E43">
        <v>140088.19</v>
      </c>
      <c r="F43">
        <f t="shared" si="2"/>
        <v>985501.31</v>
      </c>
      <c r="G43">
        <v>57</v>
      </c>
      <c r="H43">
        <f t="shared" si="1"/>
        <v>599.36572059116497</v>
      </c>
    </row>
    <row r="44" spans="1:8" x14ac:dyDescent="0.25">
      <c r="A44" t="s">
        <v>310</v>
      </c>
      <c r="B44">
        <v>70797.16</v>
      </c>
      <c r="C44">
        <v>494475.89</v>
      </c>
      <c r="D44">
        <v>282094.58</v>
      </c>
      <c r="E44">
        <v>141025.35</v>
      </c>
      <c r="F44">
        <f t="shared" si="2"/>
        <v>988392.9800000001</v>
      </c>
      <c r="G44">
        <v>56</v>
      </c>
      <c r="H44">
        <f t="shared" si="1"/>
        <v>599.49296521913027</v>
      </c>
    </row>
    <row r="45" spans="1:8" x14ac:dyDescent="0.25">
      <c r="A45" t="s">
        <v>309</v>
      </c>
      <c r="B45">
        <v>71902.710000000006</v>
      </c>
      <c r="C45">
        <v>496595.43</v>
      </c>
      <c r="D45">
        <v>281834.86</v>
      </c>
      <c r="E45">
        <v>142086.62</v>
      </c>
      <c r="F45">
        <f t="shared" si="2"/>
        <v>992419.62</v>
      </c>
      <c r="G45">
        <v>55</v>
      </c>
      <c r="H45">
        <f t="shared" si="1"/>
        <v>599.6695341627485</v>
      </c>
    </row>
    <row r="46" spans="1:8" x14ac:dyDescent="0.25">
      <c r="A46" t="s">
        <v>308</v>
      </c>
      <c r="B46">
        <v>72147.81</v>
      </c>
      <c r="C46">
        <v>505371.49</v>
      </c>
      <c r="D46">
        <v>287777.57</v>
      </c>
      <c r="E46">
        <v>144661.46</v>
      </c>
      <c r="F46">
        <f t="shared" si="2"/>
        <v>1009958.3300000001</v>
      </c>
      <c r="G46">
        <v>54</v>
      </c>
      <c r="H46">
        <f t="shared" si="1"/>
        <v>600.43034555406723</v>
      </c>
    </row>
    <row r="47" spans="1:8" x14ac:dyDescent="0.25">
      <c r="A47" t="s">
        <v>307</v>
      </c>
      <c r="B47">
        <v>72659.990000000005</v>
      </c>
      <c r="C47">
        <v>510282.16</v>
      </c>
      <c r="D47">
        <v>290016.19</v>
      </c>
      <c r="E47">
        <v>146814.01999999999</v>
      </c>
      <c r="F47">
        <f t="shared" si="2"/>
        <v>1019772.3600000001</v>
      </c>
      <c r="G47">
        <v>53</v>
      </c>
      <c r="H47">
        <f t="shared" si="1"/>
        <v>600.85032366350276</v>
      </c>
    </row>
    <row r="48" spans="1:8" x14ac:dyDescent="0.25">
      <c r="A48" t="s">
        <v>306</v>
      </c>
      <c r="B48">
        <v>72649.899999999994</v>
      </c>
      <c r="C48">
        <v>515381.24</v>
      </c>
      <c r="D48">
        <v>292503.65999999997</v>
      </c>
      <c r="E48">
        <v>149427</v>
      </c>
      <c r="F48">
        <f t="shared" si="2"/>
        <v>1029961.8</v>
      </c>
      <c r="G48">
        <v>52</v>
      </c>
      <c r="H48">
        <f t="shared" si="1"/>
        <v>601.28211175625927</v>
      </c>
    </row>
    <row r="49" spans="1:8" x14ac:dyDescent="0.25">
      <c r="A49" t="s">
        <v>305</v>
      </c>
      <c r="B49">
        <v>74239.66</v>
      </c>
      <c r="C49">
        <v>521113.21</v>
      </c>
      <c r="D49">
        <v>294046.34999999998</v>
      </c>
      <c r="E49">
        <v>152038.34</v>
      </c>
      <c r="F49">
        <f t="shared" si="2"/>
        <v>1041437.5599999999</v>
      </c>
      <c r="G49">
        <v>51</v>
      </c>
      <c r="H49">
        <f t="shared" si="1"/>
        <v>601.76332366838108</v>
      </c>
    </row>
    <row r="50" spans="1:8" x14ac:dyDescent="0.25">
      <c r="A50" t="s">
        <v>304</v>
      </c>
      <c r="B50">
        <v>75371.66</v>
      </c>
      <c r="C50">
        <v>533501.43000000005</v>
      </c>
      <c r="D50">
        <v>299792.98</v>
      </c>
      <c r="E50">
        <v>157466.60999999999</v>
      </c>
      <c r="F50">
        <f t="shared" si="2"/>
        <v>1066132.6800000002</v>
      </c>
      <c r="G50">
        <v>50</v>
      </c>
      <c r="H50">
        <f t="shared" si="1"/>
        <v>602.78112559158581</v>
      </c>
    </row>
    <row r="51" spans="1:8" x14ac:dyDescent="0.25">
      <c r="A51" t="s">
        <v>303</v>
      </c>
      <c r="B51">
        <v>76437.02</v>
      </c>
      <c r="C51">
        <v>538601.18000000005</v>
      </c>
      <c r="D51">
        <v>304145.7</v>
      </c>
      <c r="E51">
        <v>157293.79999999999</v>
      </c>
      <c r="F51">
        <f t="shared" si="2"/>
        <v>1076477.7000000002</v>
      </c>
      <c r="G51">
        <v>49</v>
      </c>
      <c r="H51">
        <f t="shared" si="1"/>
        <v>603.20050375340907</v>
      </c>
    </row>
    <row r="52" spans="1:8" x14ac:dyDescent="0.25">
      <c r="A52" t="s">
        <v>302</v>
      </c>
      <c r="B52">
        <v>77455.19</v>
      </c>
      <c r="C52">
        <v>552446.26</v>
      </c>
      <c r="D52">
        <v>311391.39</v>
      </c>
      <c r="E52">
        <v>162800.44</v>
      </c>
      <c r="F52">
        <f t="shared" si="2"/>
        <v>1104093.28</v>
      </c>
      <c r="G52">
        <v>48</v>
      </c>
      <c r="H52">
        <f t="shared" si="1"/>
        <v>604.30057665797074</v>
      </c>
    </row>
    <row r="53" spans="1:8" x14ac:dyDescent="0.25">
      <c r="A53" t="s">
        <v>301</v>
      </c>
      <c r="B53">
        <v>78079.92</v>
      </c>
      <c r="C53">
        <v>556838.40000000002</v>
      </c>
      <c r="D53">
        <v>310577.09999999998</v>
      </c>
      <c r="E53">
        <v>166948.9</v>
      </c>
      <c r="F53">
        <f t="shared" si="2"/>
        <v>1112444.32</v>
      </c>
      <c r="G53">
        <v>47</v>
      </c>
      <c r="H53">
        <f t="shared" si="1"/>
        <v>604.62782829141759</v>
      </c>
    </row>
    <row r="54" spans="1:8" x14ac:dyDescent="0.25">
      <c r="A54" t="s">
        <v>300</v>
      </c>
      <c r="B54">
        <v>78553.899999999994</v>
      </c>
      <c r="C54">
        <v>561332.49</v>
      </c>
      <c r="D54">
        <v>310208.76</v>
      </c>
      <c r="E54">
        <v>171237.89</v>
      </c>
      <c r="F54">
        <f t="shared" si="2"/>
        <v>1121333.04</v>
      </c>
      <c r="G54">
        <v>46</v>
      </c>
      <c r="H54">
        <f t="shared" si="1"/>
        <v>604.9734618797653</v>
      </c>
    </row>
    <row r="55" spans="1:8" x14ac:dyDescent="0.25">
      <c r="A55" t="s">
        <v>299</v>
      </c>
      <c r="B55">
        <v>79692.44</v>
      </c>
      <c r="C55">
        <v>564890.78</v>
      </c>
      <c r="D55">
        <v>311164.28999999998</v>
      </c>
      <c r="E55">
        <v>172641.24</v>
      </c>
      <c r="F55">
        <f t="shared" si="2"/>
        <v>1128388.75</v>
      </c>
      <c r="G55">
        <v>45</v>
      </c>
      <c r="H55">
        <f t="shared" si="1"/>
        <v>605.24587476027216</v>
      </c>
    </row>
    <row r="56" spans="1:8" x14ac:dyDescent="0.25">
      <c r="A56" t="s">
        <v>298</v>
      </c>
      <c r="B56">
        <v>91247.82</v>
      </c>
      <c r="C56">
        <v>575553.22</v>
      </c>
      <c r="D56">
        <v>310117.01</v>
      </c>
      <c r="E56">
        <v>172718.44</v>
      </c>
      <c r="F56">
        <f t="shared" si="2"/>
        <v>1149636.49</v>
      </c>
      <c r="G56">
        <v>44</v>
      </c>
      <c r="H56">
        <f t="shared" si="1"/>
        <v>606.05605400549621</v>
      </c>
    </row>
    <row r="57" spans="1:8" x14ac:dyDescent="0.25">
      <c r="A57" t="s">
        <v>297</v>
      </c>
      <c r="B57">
        <v>81556.13</v>
      </c>
      <c r="C57">
        <v>571300.1</v>
      </c>
      <c r="D57">
        <v>313146.65000000002</v>
      </c>
      <c r="E57">
        <v>175082.89</v>
      </c>
      <c r="F57">
        <f t="shared" si="2"/>
        <v>1141085.77</v>
      </c>
      <c r="G57">
        <v>43</v>
      </c>
      <c r="H57">
        <f t="shared" si="1"/>
        <v>605.73182894995</v>
      </c>
    </row>
    <row r="58" spans="1:8" x14ac:dyDescent="0.25">
      <c r="A58" t="s">
        <v>296</v>
      </c>
      <c r="B58">
        <v>82449.3</v>
      </c>
      <c r="C58">
        <v>563661.44999999995</v>
      </c>
      <c r="D58">
        <v>304005.05</v>
      </c>
      <c r="E58">
        <v>175605.49</v>
      </c>
      <c r="F58">
        <f t="shared" si="2"/>
        <v>1125721.29</v>
      </c>
      <c r="G58">
        <v>42</v>
      </c>
      <c r="H58">
        <f t="shared" si="1"/>
        <v>605.14308796824309</v>
      </c>
    </row>
    <row r="59" spans="1:8" x14ac:dyDescent="0.25">
      <c r="A59" t="s">
        <v>295</v>
      </c>
      <c r="B59">
        <v>83114.66</v>
      </c>
      <c r="C59">
        <v>554506.17000000004</v>
      </c>
      <c r="D59">
        <v>297761.21000000002</v>
      </c>
      <c r="E59">
        <v>172121.11</v>
      </c>
      <c r="F59">
        <f t="shared" si="2"/>
        <v>1107503.1499999999</v>
      </c>
      <c r="G59">
        <v>41</v>
      </c>
      <c r="H59">
        <f t="shared" si="1"/>
        <v>604.43449701327347</v>
      </c>
    </row>
    <row r="60" spans="1:8" x14ac:dyDescent="0.25">
      <c r="A60" t="s">
        <v>294</v>
      </c>
      <c r="B60">
        <v>82987.86</v>
      </c>
      <c r="C60">
        <v>539220.16</v>
      </c>
      <c r="D60">
        <v>290953.23</v>
      </c>
      <c r="E60">
        <v>163911.62</v>
      </c>
      <c r="F60">
        <f t="shared" si="2"/>
        <v>1077072.8700000001</v>
      </c>
      <c r="G60">
        <v>40</v>
      </c>
      <c r="H60">
        <f t="shared" si="1"/>
        <v>603.22450867411783</v>
      </c>
    </row>
    <row r="61" spans="1:8" x14ac:dyDescent="0.25">
      <c r="A61" t="s">
        <v>293</v>
      </c>
      <c r="B61">
        <v>82213.84</v>
      </c>
      <c r="C61">
        <v>506299.87</v>
      </c>
      <c r="D61">
        <v>281543.62</v>
      </c>
      <c r="E61">
        <v>141331.79999999999</v>
      </c>
      <c r="F61">
        <f t="shared" si="2"/>
        <v>1011389.1299999999</v>
      </c>
      <c r="G61">
        <v>39</v>
      </c>
      <c r="H61">
        <f t="shared" si="1"/>
        <v>600.49182817007306</v>
      </c>
    </row>
    <row r="62" spans="1:8" x14ac:dyDescent="0.25">
      <c r="A62" t="s">
        <v>292</v>
      </c>
      <c r="B62">
        <v>82157.570000000007</v>
      </c>
      <c r="C62">
        <v>493617.95</v>
      </c>
      <c r="D62">
        <v>273196.42</v>
      </c>
      <c r="E62">
        <v>137145.97</v>
      </c>
      <c r="F62">
        <f t="shared" si="2"/>
        <v>986117.90999999992</v>
      </c>
      <c r="G62">
        <v>38</v>
      </c>
      <c r="H62">
        <f t="shared" si="1"/>
        <v>599.39288465850166</v>
      </c>
    </row>
    <row r="63" spans="1:8" x14ac:dyDescent="0.25">
      <c r="A63" t="s">
        <v>291</v>
      </c>
      <c r="B63">
        <v>81753.14</v>
      </c>
      <c r="C63">
        <v>489535.46</v>
      </c>
      <c r="D63">
        <v>267606.23</v>
      </c>
      <c r="E63">
        <v>139009.32</v>
      </c>
      <c r="F63">
        <f t="shared" si="2"/>
        <v>977904.14999999991</v>
      </c>
      <c r="G63">
        <v>37</v>
      </c>
      <c r="H63">
        <f t="shared" si="1"/>
        <v>599.02962891781124</v>
      </c>
    </row>
    <row r="64" spans="1:8" x14ac:dyDescent="0.25">
      <c r="A64" t="s">
        <v>290</v>
      </c>
      <c r="B64">
        <v>83663.509999999995</v>
      </c>
      <c r="C64">
        <v>490926.24</v>
      </c>
      <c r="D64">
        <v>265288.88</v>
      </c>
      <c r="E64">
        <v>140791.87</v>
      </c>
      <c r="F64">
        <f t="shared" si="2"/>
        <v>980670.5</v>
      </c>
      <c r="G64">
        <v>36</v>
      </c>
      <c r="H64">
        <f t="shared" si="1"/>
        <v>599.1523111284622</v>
      </c>
    </row>
    <row r="65" spans="1:8" x14ac:dyDescent="0.25">
      <c r="A65" t="s">
        <v>289</v>
      </c>
      <c r="B65">
        <v>83114.039999999994</v>
      </c>
      <c r="C65">
        <v>485693.52</v>
      </c>
      <c r="D65">
        <v>259508.55</v>
      </c>
      <c r="E65">
        <v>141986.94</v>
      </c>
      <c r="F65">
        <f t="shared" si="2"/>
        <v>970303.05</v>
      </c>
      <c r="G65">
        <v>35</v>
      </c>
      <c r="H65">
        <f t="shared" si="1"/>
        <v>598.69073965214898</v>
      </c>
    </row>
    <row r="66" spans="1:8" x14ac:dyDescent="0.25">
      <c r="A66" t="s">
        <v>288</v>
      </c>
      <c r="B66">
        <v>83714.09</v>
      </c>
      <c r="C66">
        <v>495453.68</v>
      </c>
      <c r="D66">
        <v>263822.14</v>
      </c>
      <c r="E66">
        <v>146806.1</v>
      </c>
      <c r="F66">
        <f t="shared" si="2"/>
        <v>989796.01</v>
      </c>
      <c r="G66">
        <v>34</v>
      </c>
      <c r="H66">
        <f t="shared" si="1"/>
        <v>599.55456987795674</v>
      </c>
    </row>
    <row r="67" spans="1:8" x14ac:dyDescent="0.25">
      <c r="A67" t="s">
        <v>287</v>
      </c>
      <c r="B67">
        <v>84358.37</v>
      </c>
      <c r="C67">
        <v>494215.2</v>
      </c>
      <c r="D67">
        <v>261990.43</v>
      </c>
      <c r="E67">
        <v>146783.17000000001</v>
      </c>
      <c r="F67">
        <f t="shared" si="2"/>
        <v>987347.17</v>
      </c>
      <c r="G67">
        <v>33</v>
      </c>
      <c r="H67">
        <f t="shared" si="1"/>
        <v>599.44698857037531</v>
      </c>
    </row>
    <row r="68" spans="1:8" x14ac:dyDescent="0.25">
      <c r="A68" t="s">
        <v>286</v>
      </c>
      <c r="B68">
        <v>85951.2</v>
      </c>
      <c r="C68">
        <v>495157.34</v>
      </c>
      <c r="D68">
        <v>258574.64</v>
      </c>
      <c r="E68">
        <v>149532.29</v>
      </c>
      <c r="F68">
        <f t="shared" si="2"/>
        <v>989215.47000000009</v>
      </c>
      <c r="G68">
        <v>32</v>
      </c>
      <c r="H68">
        <f t="shared" si="1"/>
        <v>599.52908995241773</v>
      </c>
    </row>
    <row r="69" spans="1:8" x14ac:dyDescent="0.25">
      <c r="A69" t="s">
        <v>285</v>
      </c>
      <c r="B69">
        <v>85595.16</v>
      </c>
      <c r="C69">
        <v>502209.13</v>
      </c>
      <c r="D69">
        <v>264108.98</v>
      </c>
      <c r="E69">
        <v>151419.15</v>
      </c>
      <c r="F69">
        <f t="shared" ref="F69:F99" si="3">SUM(B69:E69)</f>
        <v>1003332.42</v>
      </c>
      <c r="G69">
        <v>31</v>
      </c>
      <c r="H69">
        <f t="shared" si="1"/>
        <v>600.14448455361662</v>
      </c>
    </row>
    <row r="70" spans="1:8" x14ac:dyDescent="0.25">
      <c r="A70" t="s">
        <v>284</v>
      </c>
      <c r="B70">
        <v>86503.99</v>
      </c>
      <c r="C70">
        <v>501500.75</v>
      </c>
      <c r="D70">
        <v>261736.06</v>
      </c>
      <c r="E70">
        <v>152177.62</v>
      </c>
      <c r="F70">
        <f t="shared" si="3"/>
        <v>1001918.42</v>
      </c>
      <c r="G70">
        <v>30</v>
      </c>
      <c r="H70">
        <f t="shared" ref="H70:H99" si="4">100*LOG(F70)</f>
        <v>600.08323610659511</v>
      </c>
    </row>
    <row r="71" spans="1:8" x14ac:dyDescent="0.25">
      <c r="A71" t="s">
        <v>283</v>
      </c>
      <c r="B71">
        <v>87002.54</v>
      </c>
      <c r="C71">
        <v>499352.83</v>
      </c>
      <c r="D71">
        <v>258723.68</v>
      </c>
      <c r="E71">
        <v>152511.79999999999</v>
      </c>
      <c r="F71">
        <f t="shared" si="3"/>
        <v>997590.85000000009</v>
      </c>
      <c r="G71">
        <v>29</v>
      </c>
      <c r="H71">
        <f t="shared" si="4"/>
        <v>599.89524570976585</v>
      </c>
    </row>
    <row r="72" spans="1:8" x14ac:dyDescent="0.25">
      <c r="A72" t="s">
        <v>282</v>
      </c>
      <c r="B72">
        <v>87039.03</v>
      </c>
      <c r="C72">
        <v>498614.62</v>
      </c>
      <c r="D72">
        <v>258012.39</v>
      </c>
      <c r="E72">
        <v>152447.51</v>
      </c>
      <c r="F72">
        <f t="shared" si="3"/>
        <v>996113.55</v>
      </c>
      <c r="G72">
        <v>28</v>
      </c>
      <c r="H72">
        <f t="shared" si="4"/>
        <v>599.83088477887384</v>
      </c>
    </row>
    <row r="73" spans="1:8" x14ac:dyDescent="0.25">
      <c r="A73" t="s">
        <v>281</v>
      </c>
      <c r="B73">
        <v>87644.800000000003</v>
      </c>
      <c r="C73">
        <v>490177.13</v>
      </c>
      <c r="D73">
        <v>252015.15</v>
      </c>
      <c r="E73">
        <v>149435.46</v>
      </c>
      <c r="F73">
        <f t="shared" si="3"/>
        <v>979272.54</v>
      </c>
      <c r="G73">
        <v>27</v>
      </c>
      <c r="H73">
        <f t="shared" si="4"/>
        <v>599.09035765282658</v>
      </c>
    </row>
    <row r="74" spans="1:8" x14ac:dyDescent="0.25">
      <c r="A74" t="s">
        <v>280</v>
      </c>
      <c r="B74">
        <v>90239.79</v>
      </c>
      <c r="C74">
        <v>487461.53</v>
      </c>
      <c r="D74">
        <v>250017.6</v>
      </c>
      <c r="E74">
        <v>146075.54</v>
      </c>
      <c r="F74">
        <f t="shared" si="3"/>
        <v>973794.46000000008</v>
      </c>
      <c r="G74">
        <v>26</v>
      </c>
      <c r="H74">
        <f t="shared" si="4"/>
        <v>598.84672994784387</v>
      </c>
    </row>
    <row r="75" spans="1:8" x14ac:dyDescent="0.25">
      <c r="A75" t="s">
        <v>279</v>
      </c>
      <c r="B75">
        <v>88483.53</v>
      </c>
      <c r="C75">
        <v>482037.39</v>
      </c>
      <c r="D75">
        <v>248405.82</v>
      </c>
      <c r="E75">
        <v>144076.98000000001</v>
      </c>
      <c r="F75">
        <f t="shared" si="3"/>
        <v>963003.72</v>
      </c>
      <c r="G75">
        <v>25</v>
      </c>
      <c r="H75">
        <f t="shared" si="4"/>
        <v>598.36279647697609</v>
      </c>
    </row>
    <row r="76" spans="1:8" x14ac:dyDescent="0.25">
      <c r="A76" t="s">
        <v>278</v>
      </c>
      <c r="B76">
        <v>88199.09</v>
      </c>
      <c r="C76">
        <v>476434.94</v>
      </c>
      <c r="D76">
        <v>245137.55</v>
      </c>
      <c r="E76">
        <v>141984.04999999999</v>
      </c>
      <c r="F76">
        <f t="shared" si="3"/>
        <v>951755.63000000012</v>
      </c>
      <c r="G76">
        <v>24</v>
      </c>
      <c r="H76">
        <f t="shared" si="4"/>
        <v>597.85254545126213</v>
      </c>
    </row>
    <row r="77" spans="1:8" x14ac:dyDescent="0.25">
      <c r="A77" t="s">
        <v>277</v>
      </c>
      <c r="B77">
        <v>88383.31</v>
      </c>
      <c r="C77">
        <v>466960.42</v>
      </c>
      <c r="D77">
        <v>238453.49</v>
      </c>
      <c r="E77">
        <v>139128.92000000001</v>
      </c>
      <c r="F77">
        <f t="shared" si="3"/>
        <v>932926.14</v>
      </c>
      <c r="G77">
        <v>23</v>
      </c>
      <c r="H77">
        <f t="shared" si="4"/>
        <v>596.98472619028007</v>
      </c>
    </row>
    <row r="78" spans="1:8" x14ac:dyDescent="0.25">
      <c r="A78" t="s">
        <v>276</v>
      </c>
      <c r="B78">
        <v>89585.89</v>
      </c>
      <c r="C78">
        <v>471469.84</v>
      </c>
      <c r="D78">
        <v>240860.15</v>
      </c>
      <c r="E78">
        <v>139953.63</v>
      </c>
      <c r="F78">
        <f t="shared" si="3"/>
        <v>941869.51</v>
      </c>
      <c r="G78">
        <v>22</v>
      </c>
      <c r="H78">
        <f t="shared" si="4"/>
        <v>597.3990738236115</v>
      </c>
    </row>
    <row r="79" spans="1:8" x14ac:dyDescent="0.25">
      <c r="A79" t="s">
        <v>275</v>
      </c>
      <c r="B79">
        <v>90688.69</v>
      </c>
      <c r="C79">
        <v>475083.61</v>
      </c>
      <c r="D79">
        <v>241811.5</v>
      </c>
      <c r="E79">
        <v>141484.35</v>
      </c>
      <c r="F79">
        <f t="shared" si="3"/>
        <v>949068.15</v>
      </c>
      <c r="G79">
        <v>21</v>
      </c>
      <c r="H79">
        <f t="shared" si="4"/>
        <v>597.72973990513924</v>
      </c>
    </row>
    <row r="80" spans="1:8" x14ac:dyDescent="0.25">
      <c r="A80" t="s">
        <v>274</v>
      </c>
      <c r="B80">
        <v>92601.1</v>
      </c>
      <c r="C80">
        <v>477989.02</v>
      </c>
      <c r="D80">
        <v>239838.73</v>
      </c>
      <c r="E80">
        <v>144382.21</v>
      </c>
      <c r="F80">
        <f t="shared" si="3"/>
        <v>954811.05999999994</v>
      </c>
      <c r="G80">
        <v>20</v>
      </c>
      <c r="H80">
        <f t="shared" si="4"/>
        <v>597.99174409894624</v>
      </c>
    </row>
    <row r="81" spans="1:8" x14ac:dyDescent="0.25">
      <c r="A81" t="s">
        <v>273</v>
      </c>
      <c r="B81">
        <v>91925.7</v>
      </c>
      <c r="C81">
        <v>480613.26</v>
      </c>
      <c r="D81">
        <v>242025.9</v>
      </c>
      <c r="E81">
        <v>145679.17000000001</v>
      </c>
      <c r="F81">
        <f t="shared" si="3"/>
        <v>960244.03</v>
      </c>
      <c r="G81">
        <v>19</v>
      </c>
      <c r="H81">
        <f t="shared" si="4"/>
        <v>598.23816157631541</v>
      </c>
    </row>
    <row r="82" spans="1:8" x14ac:dyDescent="0.25">
      <c r="A82" t="s">
        <v>272</v>
      </c>
      <c r="B82">
        <v>92662.85</v>
      </c>
      <c r="C82">
        <v>477981.07</v>
      </c>
      <c r="D82">
        <v>238379.75</v>
      </c>
      <c r="E82">
        <v>145894.69</v>
      </c>
      <c r="F82">
        <f t="shared" si="3"/>
        <v>954918.3600000001</v>
      </c>
      <c r="G82">
        <v>18</v>
      </c>
      <c r="H82">
        <f t="shared" si="4"/>
        <v>597.99662435030211</v>
      </c>
    </row>
    <row r="83" spans="1:8" x14ac:dyDescent="0.25">
      <c r="A83" t="s">
        <v>271</v>
      </c>
      <c r="B83">
        <v>93091.37</v>
      </c>
      <c r="C83">
        <v>480725.69</v>
      </c>
      <c r="D83">
        <v>238293.91</v>
      </c>
      <c r="E83">
        <v>148214.17000000001</v>
      </c>
      <c r="F83">
        <f t="shared" si="3"/>
        <v>960325.14000000013</v>
      </c>
      <c r="G83">
        <v>17</v>
      </c>
      <c r="H83">
        <f t="shared" si="4"/>
        <v>598.241829824874</v>
      </c>
    </row>
    <row r="84" spans="1:8" x14ac:dyDescent="0.25">
      <c r="A84" t="s">
        <v>270</v>
      </c>
      <c r="B84">
        <v>93327.48</v>
      </c>
      <c r="C84">
        <v>483516.63</v>
      </c>
      <c r="D84">
        <v>237933.1</v>
      </c>
      <c r="E84">
        <v>151141.96</v>
      </c>
      <c r="F84">
        <f t="shared" si="3"/>
        <v>965919.16999999993</v>
      </c>
      <c r="G84">
        <v>16</v>
      </c>
      <c r="H84">
        <f t="shared" si="4"/>
        <v>598.49407853267587</v>
      </c>
    </row>
    <row r="85" spans="1:8" x14ac:dyDescent="0.25">
      <c r="A85" t="s">
        <v>269</v>
      </c>
      <c r="B85">
        <v>90648.16</v>
      </c>
      <c r="C85">
        <v>484017.51</v>
      </c>
      <c r="D85">
        <v>239874.8</v>
      </c>
      <c r="E85">
        <v>152263.60999999999</v>
      </c>
      <c r="F85">
        <f t="shared" si="3"/>
        <v>966804.08</v>
      </c>
      <c r="G85">
        <v>15</v>
      </c>
      <c r="H85">
        <f t="shared" si="4"/>
        <v>598.53384745011772</v>
      </c>
    </row>
    <row r="86" spans="1:8" x14ac:dyDescent="0.25">
      <c r="A86" t="s">
        <v>268</v>
      </c>
      <c r="B86">
        <v>129098.14</v>
      </c>
      <c r="C86">
        <v>520033.52</v>
      </c>
      <c r="D86">
        <v>237715.07</v>
      </c>
      <c r="E86">
        <v>152296.88</v>
      </c>
      <c r="F86">
        <f t="shared" si="3"/>
        <v>1039143.61</v>
      </c>
      <c r="G86">
        <v>14</v>
      </c>
      <c r="H86">
        <f t="shared" si="4"/>
        <v>601.66755713498981</v>
      </c>
    </row>
    <row r="87" spans="1:8" x14ac:dyDescent="0.25">
      <c r="A87" t="s">
        <v>267</v>
      </c>
      <c r="B87">
        <v>101611.13</v>
      </c>
      <c r="C87">
        <v>497040.49</v>
      </c>
      <c r="D87">
        <v>238789.34</v>
      </c>
      <c r="E87">
        <v>155681.10999999999</v>
      </c>
      <c r="F87">
        <f t="shared" si="3"/>
        <v>993122.07</v>
      </c>
      <c r="G87">
        <v>13</v>
      </c>
      <c r="H87">
        <f t="shared" si="4"/>
        <v>599.70026332578527</v>
      </c>
    </row>
    <row r="88" spans="1:8" x14ac:dyDescent="0.25">
      <c r="A88" t="s">
        <v>266</v>
      </c>
      <c r="B88">
        <v>107102.51</v>
      </c>
      <c r="C88">
        <v>510749.51</v>
      </c>
      <c r="D88">
        <v>241114.13</v>
      </c>
      <c r="E88">
        <v>161679.87</v>
      </c>
      <c r="F88">
        <f t="shared" si="3"/>
        <v>1020646.02</v>
      </c>
      <c r="G88">
        <v>12</v>
      </c>
      <c r="H88">
        <f t="shared" si="4"/>
        <v>600.88751463805647</v>
      </c>
    </row>
    <row r="89" spans="1:8" x14ac:dyDescent="0.25">
      <c r="A89" t="s">
        <v>265</v>
      </c>
      <c r="B89">
        <v>108503.34</v>
      </c>
      <c r="C89">
        <v>514571.27</v>
      </c>
      <c r="D89">
        <v>243184.25</v>
      </c>
      <c r="E89">
        <v>162038.04</v>
      </c>
      <c r="F89">
        <f t="shared" si="3"/>
        <v>1028296.9</v>
      </c>
      <c r="G89">
        <v>11</v>
      </c>
      <c r="H89">
        <f t="shared" si="4"/>
        <v>601.21185265417262</v>
      </c>
    </row>
    <row r="90" spans="1:8" x14ac:dyDescent="0.25">
      <c r="A90" t="s">
        <v>264</v>
      </c>
      <c r="B90">
        <v>112009.2</v>
      </c>
      <c r="C90">
        <v>520650.82</v>
      </c>
      <c r="D90">
        <v>243743.78</v>
      </c>
      <c r="E90">
        <v>164036.76</v>
      </c>
      <c r="F90">
        <f t="shared" si="3"/>
        <v>1040440.56</v>
      </c>
      <c r="G90">
        <v>10</v>
      </c>
      <c r="H90">
        <f t="shared" si="4"/>
        <v>601.72172741666975</v>
      </c>
    </row>
    <row r="91" spans="1:8" x14ac:dyDescent="0.25">
      <c r="A91" t="s">
        <v>263</v>
      </c>
      <c r="B91">
        <v>111823.34</v>
      </c>
      <c r="C91">
        <v>523912.33</v>
      </c>
      <c r="D91">
        <v>246745.73</v>
      </c>
      <c r="E91">
        <v>164561.17000000001</v>
      </c>
      <c r="F91">
        <f t="shared" si="3"/>
        <v>1047042.5700000001</v>
      </c>
      <c r="G91">
        <v>9</v>
      </c>
      <c r="H91">
        <f t="shared" si="4"/>
        <v>601.99643393104134</v>
      </c>
    </row>
    <row r="92" spans="1:8" x14ac:dyDescent="0.25">
      <c r="A92" t="s">
        <v>262</v>
      </c>
      <c r="B92">
        <v>114444.46</v>
      </c>
      <c r="C92">
        <v>532309.15</v>
      </c>
      <c r="D92">
        <v>249671.89</v>
      </c>
      <c r="E92">
        <v>167425.15</v>
      </c>
      <c r="F92">
        <f t="shared" si="3"/>
        <v>1063850.6499999999</v>
      </c>
      <c r="G92">
        <v>8</v>
      </c>
      <c r="H92">
        <f t="shared" si="4"/>
        <v>602.68806632658743</v>
      </c>
    </row>
    <row r="93" spans="1:8" x14ac:dyDescent="0.25">
      <c r="A93" t="s">
        <v>261</v>
      </c>
      <c r="B93">
        <v>106649.19</v>
      </c>
      <c r="C93">
        <v>528318.32999999996</v>
      </c>
      <c r="D93">
        <v>252427.32</v>
      </c>
      <c r="E93">
        <v>168547.85</v>
      </c>
      <c r="F93">
        <f t="shared" si="3"/>
        <v>1055942.6900000002</v>
      </c>
      <c r="G93">
        <v>7</v>
      </c>
      <c r="H93">
        <f t="shared" si="4"/>
        <v>602.36403480347565</v>
      </c>
    </row>
    <row r="94" spans="1:8" x14ac:dyDescent="0.25">
      <c r="A94" t="s">
        <v>260</v>
      </c>
      <c r="B94">
        <v>112858.51</v>
      </c>
      <c r="C94">
        <v>539229.01</v>
      </c>
      <c r="D94">
        <v>254312.35</v>
      </c>
      <c r="E94">
        <v>171395.77</v>
      </c>
      <c r="F94">
        <f t="shared" si="3"/>
        <v>1077795.6399999999</v>
      </c>
      <c r="G94">
        <v>6</v>
      </c>
      <c r="H94">
        <f t="shared" si="4"/>
        <v>603.25364224147938</v>
      </c>
    </row>
    <row r="95" spans="1:8" x14ac:dyDescent="0.25">
      <c r="A95" t="s">
        <v>259</v>
      </c>
      <c r="B95">
        <v>104846.43</v>
      </c>
      <c r="C95">
        <v>538825.17000000004</v>
      </c>
      <c r="D95">
        <v>259108.19</v>
      </c>
      <c r="E95">
        <v>174200.63</v>
      </c>
      <c r="F95">
        <f t="shared" si="3"/>
        <v>1076980.42</v>
      </c>
      <c r="G95">
        <v>5</v>
      </c>
      <c r="H95">
        <f t="shared" si="4"/>
        <v>603.22078076960736</v>
      </c>
    </row>
    <row r="96" spans="1:8" x14ac:dyDescent="0.25">
      <c r="A96" t="s">
        <v>258</v>
      </c>
      <c r="B96">
        <v>106842.72</v>
      </c>
      <c r="C96">
        <v>545726.64</v>
      </c>
      <c r="D96">
        <v>259359.91</v>
      </c>
      <c r="E96">
        <v>178989.63</v>
      </c>
      <c r="F96">
        <f t="shared" si="3"/>
        <v>1090918.8999999999</v>
      </c>
      <c r="G96">
        <v>4</v>
      </c>
      <c r="H96">
        <f t="shared" si="4"/>
        <v>603.779246590306</v>
      </c>
    </row>
    <row r="97" spans="1:8" x14ac:dyDescent="0.25">
      <c r="A97" t="s">
        <v>257</v>
      </c>
      <c r="B97">
        <v>107241.99</v>
      </c>
      <c r="C97">
        <v>546407.21</v>
      </c>
      <c r="D97">
        <v>261007.5</v>
      </c>
      <c r="E97">
        <v>177590.61</v>
      </c>
      <c r="F97">
        <f t="shared" si="3"/>
        <v>1092247.31</v>
      </c>
      <c r="G97">
        <v>3</v>
      </c>
      <c r="H97">
        <f t="shared" si="4"/>
        <v>603.83209837971754</v>
      </c>
    </row>
    <row r="98" spans="1:8" x14ac:dyDescent="0.25">
      <c r="A98" t="s">
        <v>256</v>
      </c>
      <c r="B98">
        <v>108010.52</v>
      </c>
      <c r="C98">
        <v>554925.61</v>
      </c>
      <c r="D98">
        <v>264479.05</v>
      </c>
      <c r="E98">
        <v>181927.45</v>
      </c>
      <c r="F98">
        <f t="shared" si="3"/>
        <v>1109342.6299999999</v>
      </c>
      <c r="G98">
        <v>2</v>
      </c>
      <c r="H98">
        <f t="shared" si="4"/>
        <v>604.50657024490079</v>
      </c>
    </row>
    <row r="99" spans="1:8" x14ac:dyDescent="0.25">
      <c r="A99" t="s">
        <v>255</v>
      </c>
      <c r="B99">
        <v>109239.53</v>
      </c>
      <c r="C99">
        <v>558909.73</v>
      </c>
      <c r="D99">
        <v>264933.12</v>
      </c>
      <c r="E99">
        <v>184335.4</v>
      </c>
      <c r="F99">
        <f t="shared" si="3"/>
        <v>1117417.78</v>
      </c>
      <c r="G99">
        <v>1</v>
      </c>
      <c r="H99">
        <f t="shared" si="4"/>
        <v>604.82155774362218</v>
      </c>
    </row>
    <row r="100" spans="1:8" x14ac:dyDescent="0.25">
      <c r="A100" t="s">
        <v>3</v>
      </c>
      <c r="B100" t="s">
        <v>254</v>
      </c>
      <c r="C100" t="s">
        <v>254</v>
      </c>
      <c r="D100" t="s">
        <v>254</v>
      </c>
      <c r="E100" t="s">
        <v>254</v>
      </c>
    </row>
  </sheetData>
  <sortState ref="A5:G100">
    <sortCondition descending="1" ref="G5:G10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>
      <selection activeCell="G2" sqref="G2"/>
    </sheetView>
  </sheetViews>
  <sheetFormatPr baseColWidth="10" defaultColWidth="11.42578125" defaultRowHeight="15" x14ac:dyDescent="0.25"/>
  <sheetData>
    <row r="1" spans="1:9" x14ac:dyDescent="0.25">
      <c r="A1" t="s">
        <v>507</v>
      </c>
      <c r="B1" t="s">
        <v>508</v>
      </c>
      <c r="C1" t="s">
        <v>509</v>
      </c>
      <c r="D1" t="s">
        <v>510</v>
      </c>
      <c r="E1" t="s">
        <v>523</v>
      </c>
      <c r="F1" t="s">
        <v>508</v>
      </c>
      <c r="G1" t="s">
        <v>509</v>
      </c>
      <c r="H1" t="s">
        <v>510</v>
      </c>
      <c r="I1" t="s">
        <v>523</v>
      </c>
    </row>
    <row r="2" spans="1:9" x14ac:dyDescent="0.25">
      <c r="A2" t="s">
        <v>348</v>
      </c>
      <c r="B2">
        <v>626.67879688862604</v>
      </c>
      <c r="C2">
        <v>0.73116594855725581</v>
      </c>
      <c r="D2">
        <v>1.6141749999999999</v>
      </c>
      <c r="E2">
        <v>511.65615562398943</v>
      </c>
      <c r="F2">
        <v>626.67879688862604</v>
      </c>
      <c r="G2">
        <f>C2-AVERAGE($C$2:$C$95)</f>
        <v>0.34730076070474525</v>
      </c>
      <c r="H2">
        <f>D2-AVERAGE($D$2:$D$95)</f>
        <v>1.0840651595744677</v>
      </c>
      <c r="I2">
        <v>511.65615562398943</v>
      </c>
    </row>
    <row r="3" spans="1:9" x14ac:dyDescent="0.25">
      <c r="A3" t="s">
        <v>347</v>
      </c>
      <c r="B3">
        <v>626.80529679801009</v>
      </c>
      <c r="C3">
        <v>1.3609850939727766</v>
      </c>
      <c r="D3">
        <v>1.496675</v>
      </c>
      <c r="E3">
        <v>511.71416178453597</v>
      </c>
      <c r="F3">
        <v>626.80529679801009</v>
      </c>
      <c r="G3">
        <f t="shared" ref="G3:G66" si="0">C3-AVERAGE($C$2:$C$95)</f>
        <v>0.977119906120266</v>
      </c>
      <c r="H3">
        <f t="shared" ref="H3:H66" si="1">D3-AVERAGE($D$2:$D$95)</f>
        <v>0.96656515957446787</v>
      </c>
      <c r="I3">
        <v>511.71416178453597</v>
      </c>
    </row>
    <row r="4" spans="1:9" x14ac:dyDescent="0.25">
      <c r="A4" t="s">
        <v>346</v>
      </c>
      <c r="B4">
        <v>626.93067968837499</v>
      </c>
      <c r="C4">
        <v>0.70332480818413956</v>
      </c>
      <c r="D4">
        <v>1.45</v>
      </c>
      <c r="E4">
        <v>511.79754749990252</v>
      </c>
      <c r="F4">
        <v>626.93067968837499</v>
      </c>
      <c r="G4">
        <f t="shared" si="0"/>
        <v>0.319459620331629</v>
      </c>
      <c r="H4">
        <f t="shared" si="1"/>
        <v>0.91989015957446785</v>
      </c>
      <c r="I4">
        <v>511.79754749990252</v>
      </c>
    </row>
    <row r="5" spans="1:9" x14ac:dyDescent="0.25">
      <c r="A5" t="s">
        <v>345</v>
      </c>
      <c r="B5">
        <v>626.98560553911796</v>
      </c>
      <c r="C5">
        <v>0.59682539682539537</v>
      </c>
      <c r="D5">
        <v>1.253325</v>
      </c>
      <c r="E5">
        <v>511.81219775223565</v>
      </c>
      <c r="F5">
        <v>626.98560553911796</v>
      </c>
      <c r="G5">
        <f t="shared" si="0"/>
        <v>0.21296020897288481</v>
      </c>
      <c r="H5">
        <f t="shared" si="1"/>
        <v>0.72321515957446791</v>
      </c>
      <c r="I5">
        <v>511.81219775223565</v>
      </c>
    </row>
    <row r="6" spans="1:9" x14ac:dyDescent="0.25">
      <c r="A6" t="s">
        <v>344</v>
      </c>
      <c r="B6">
        <v>627.29416433914639</v>
      </c>
      <c r="C6">
        <v>0.58066144912901785</v>
      </c>
      <c r="D6">
        <v>1.180825</v>
      </c>
      <c r="E6">
        <v>511.91594493554396</v>
      </c>
      <c r="F6">
        <v>627.29416433914639</v>
      </c>
      <c r="G6">
        <f t="shared" si="0"/>
        <v>0.19679626127650729</v>
      </c>
      <c r="H6">
        <f t="shared" si="1"/>
        <v>0.65071515957446791</v>
      </c>
      <c r="I6">
        <v>511.91594493554396</v>
      </c>
    </row>
    <row r="7" spans="1:9" x14ac:dyDescent="0.25">
      <c r="A7" t="s">
        <v>343</v>
      </c>
      <c r="B7">
        <v>627.5734402384536</v>
      </c>
      <c r="C7">
        <v>0.42670682730922338</v>
      </c>
      <c r="D7">
        <v>1.0825</v>
      </c>
      <c r="E7">
        <v>512.02775227980533</v>
      </c>
      <c r="F7">
        <v>627.5734402384536</v>
      </c>
      <c r="G7">
        <f t="shared" si="0"/>
        <v>4.2841639456712821E-2</v>
      </c>
      <c r="H7">
        <f t="shared" si="1"/>
        <v>0.55239015957446791</v>
      </c>
      <c r="I7">
        <v>512.02775227980533</v>
      </c>
    </row>
    <row r="8" spans="1:9" x14ac:dyDescent="0.25">
      <c r="A8" t="s">
        <v>342</v>
      </c>
      <c r="B8">
        <v>627.75713958066137</v>
      </c>
      <c r="C8">
        <v>-0.24993751562109828</v>
      </c>
      <c r="D8">
        <v>1.0633250000000001</v>
      </c>
      <c r="E8">
        <v>512.08572488233358</v>
      </c>
      <c r="F8">
        <v>627.75713958066137</v>
      </c>
      <c r="G8">
        <f t="shared" si="0"/>
        <v>-0.6338027034736089</v>
      </c>
      <c r="H8">
        <f t="shared" si="1"/>
        <v>0.53321515957446797</v>
      </c>
      <c r="I8">
        <v>512.08572488233358</v>
      </c>
    </row>
    <row r="9" spans="1:9" x14ac:dyDescent="0.25">
      <c r="A9" t="s">
        <v>341</v>
      </c>
      <c r="B9">
        <v>627.85258589390583</v>
      </c>
      <c r="C9">
        <v>-0.41343021799047647</v>
      </c>
      <c r="D9">
        <v>1.065825</v>
      </c>
      <c r="E9">
        <v>512.19123888813567</v>
      </c>
      <c r="F9">
        <v>627.85258589390583</v>
      </c>
      <c r="G9">
        <f t="shared" si="0"/>
        <v>-0.79729540584298708</v>
      </c>
      <c r="H9">
        <f t="shared" si="1"/>
        <v>0.53571515957446791</v>
      </c>
      <c r="I9">
        <v>512.19123888813567</v>
      </c>
    </row>
    <row r="10" spans="1:9" x14ac:dyDescent="0.25">
      <c r="A10" t="s">
        <v>340</v>
      </c>
      <c r="B10">
        <v>628.40994088800073</v>
      </c>
      <c r="C10">
        <v>-7.5481192602828109E-2</v>
      </c>
      <c r="D10">
        <v>0.96917500000000001</v>
      </c>
      <c r="E10">
        <v>512.30731647041296</v>
      </c>
      <c r="F10">
        <v>628.40994088800073</v>
      </c>
      <c r="G10">
        <f t="shared" si="0"/>
        <v>-0.45934638045533865</v>
      </c>
      <c r="H10">
        <f t="shared" si="1"/>
        <v>0.4390651595744679</v>
      </c>
      <c r="I10">
        <v>512.30731647041296</v>
      </c>
    </row>
    <row r="11" spans="1:9" x14ac:dyDescent="0.25">
      <c r="A11" t="s">
        <v>339</v>
      </c>
      <c r="B11">
        <v>628.74000165644077</v>
      </c>
      <c r="C11">
        <v>-3.7769104872215957E-2</v>
      </c>
      <c r="D11">
        <v>0.97667499999999996</v>
      </c>
      <c r="E11">
        <v>512.45535203290228</v>
      </c>
      <c r="F11">
        <v>628.74000165644077</v>
      </c>
      <c r="G11">
        <f t="shared" si="0"/>
        <v>-0.42163429272472652</v>
      </c>
      <c r="H11">
        <f t="shared" si="1"/>
        <v>0.44656515957446785</v>
      </c>
      <c r="I11">
        <v>512.45535203290228</v>
      </c>
    </row>
    <row r="12" spans="1:9" x14ac:dyDescent="0.25">
      <c r="A12" t="s">
        <v>338</v>
      </c>
      <c r="B12">
        <v>629.21403563468402</v>
      </c>
      <c r="C12">
        <v>0.45340050377833679</v>
      </c>
      <c r="D12">
        <v>1.01</v>
      </c>
      <c r="E12">
        <v>512.58089936837405</v>
      </c>
      <c r="F12">
        <v>629.21403563468402</v>
      </c>
      <c r="G12">
        <f t="shared" si="0"/>
        <v>6.9535315925826235E-2</v>
      </c>
      <c r="H12">
        <f t="shared" si="1"/>
        <v>0.4798901595744679</v>
      </c>
      <c r="I12">
        <v>512.58089936837405</v>
      </c>
    </row>
    <row r="13" spans="1:9" x14ac:dyDescent="0.25">
      <c r="A13" t="s">
        <v>337</v>
      </c>
      <c r="B13">
        <v>629.47953869945911</v>
      </c>
      <c r="C13">
        <v>-0.16298896690071421</v>
      </c>
      <c r="D13">
        <v>0.995</v>
      </c>
      <c r="E13">
        <v>512.83951325601879</v>
      </c>
      <c r="F13">
        <v>629.47953869945911</v>
      </c>
      <c r="G13">
        <f t="shared" si="0"/>
        <v>-0.54685415475322474</v>
      </c>
      <c r="H13">
        <f t="shared" si="1"/>
        <v>0.46489015957446789</v>
      </c>
      <c r="I13">
        <v>512.83951325601879</v>
      </c>
    </row>
    <row r="14" spans="1:9" x14ac:dyDescent="0.25">
      <c r="A14" t="s">
        <v>336</v>
      </c>
      <c r="B14">
        <v>629.66182597944203</v>
      </c>
      <c r="C14">
        <v>0.60278789400980037</v>
      </c>
      <c r="D14">
        <v>0.9425</v>
      </c>
      <c r="E14">
        <v>513.06060018788503</v>
      </c>
      <c r="F14">
        <v>629.66182597944203</v>
      </c>
      <c r="G14">
        <f t="shared" si="0"/>
        <v>0.21892270615728981</v>
      </c>
      <c r="H14">
        <f t="shared" si="1"/>
        <v>0.4123901595744679</v>
      </c>
      <c r="I14">
        <v>513.06060018788503</v>
      </c>
    </row>
    <row r="15" spans="1:9" x14ac:dyDescent="0.25">
      <c r="A15" t="s">
        <v>335</v>
      </c>
      <c r="B15">
        <v>629.90676390738918</v>
      </c>
      <c r="C15">
        <v>0.47434777181375043</v>
      </c>
      <c r="D15">
        <v>0.94667500000000004</v>
      </c>
      <c r="E15">
        <v>513.31300640403788</v>
      </c>
      <c r="F15">
        <v>629.90676390738918</v>
      </c>
      <c r="G15">
        <f t="shared" si="0"/>
        <v>9.0482583961239871E-2</v>
      </c>
      <c r="H15">
        <f t="shared" si="1"/>
        <v>0.41656515957446794</v>
      </c>
      <c r="I15">
        <v>513.31300640403788</v>
      </c>
    </row>
    <row r="16" spans="1:9" x14ac:dyDescent="0.25">
      <c r="A16" t="s">
        <v>334</v>
      </c>
      <c r="B16">
        <v>630.02571393223036</v>
      </c>
      <c r="C16">
        <v>0.89452105851658459</v>
      </c>
      <c r="D16">
        <v>0.84582500000000005</v>
      </c>
      <c r="E16">
        <v>513.49189195444808</v>
      </c>
      <c r="F16">
        <v>630.02571393223036</v>
      </c>
      <c r="G16">
        <f t="shared" si="0"/>
        <v>0.51065587066407403</v>
      </c>
      <c r="H16">
        <f t="shared" si="1"/>
        <v>0.31571515957446794</v>
      </c>
      <c r="I16">
        <v>513.49189195444808</v>
      </c>
    </row>
    <row r="17" spans="1:9" x14ac:dyDescent="0.25">
      <c r="A17" t="s">
        <v>333</v>
      </c>
      <c r="B17">
        <v>630.39659426702008</v>
      </c>
      <c r="C17">
        <v>0.14776505356483752</v>
      </c>
      <c r="D17">
        <v>0.76502499999999996</v>
      </c>
      <c r="E17">
        <v>513.69963675109898</v>
      </c>
      <c r="F17">
        <v>630.39659426702008</v>
      </c>
      <c r="G17">
        <f t="shared" si="0"/>
        <v>-0.23610013428767304</v>
      </c>
      <c r="H17">
        <f t="shared" si="1"/>
        <v>0.23491515957446785</v>
      </c>
      <c r="I17">
        <v>513.69963675109898</v>
      </c>
    </row>
    <row r="18" spans="1:9" x14ac:dyDescent="0.25">
      <c r="A18" t="s">
        <v>332</v>
      </c>
      <c r="B18">
        <v>630.68959591225803</v>
      </c>
      <c r="C18">
        <v>0.27050288946268153</v>
      </c>
      <c r="D18">
        <v>0.65192499999999998</v>
      </c>
      <c r="E18">
        <v>513.88159046137889</v>
      </c>
      <c r="F18">
        <v>630.68959591225803</v>
      </c>
      <c r="G18">
        <f t="shared" si="0"/>
        <v>-0.11336229838982903</v>
      </c>
      <c r="H18">
        <f t="shared" si="1"/>
        <v>0.12181515957446787</v>
      </c>
      <c r="I18">
        <v>513.88159046137889</v>
      </c>
    </row>
    <row r="19" spans="1:9" x14ac:dyDescent="0.25">
      <c r="A19" t="s">
        <v>331</v>
      </c>
      <c r="B19">
        <v>631.16326802274023</v>
      </c>
      <c r="C19">
        <v>0.25751072961374366</v>
      </c>
      <c r="D19">
        <v>0.61645000000000005</v>
      </c>
      <c r="E19">
        <v>514.1203049151153</v>
      </c>
      <c r="F19">
        <v>631.16326802274023</v>
      </c>
      <c r="G19">
        <f t="shared" si="0"/>
        <v>-0.1263544582387669</v>
      </c>
      <c r="H19">
        <f t="shared" si="1"/>
        <v>8.6340159574467945E-2</v>
      </c>
      <c r="I19">
        <v>514.1203049151153</v>
      </c>
    </row>
    <row r="20" spans="1:9" x14ac:dyDescent="0.25">
      <c r="A20" t="s">
        <v>330</v>
      </c>
      <c r="B20">
        <v>631.71600868986638</v>
      </c>
      <c r="C20">
        <v>0.28131115459881328</v>
      </c>
      <c r="D20">
        <v>0.70660000000000001</v>
      </c>
      <c r="E20">
        <v>514.32250853396852</v>
      </c>
      <c r="F20">
        <v>631.71600868986638</v>
      </c>
      <c r="G20">
        <f t="shared" si="0"/>
        <v>-0.10255403325369727</v>
      </c>
      <c r="H20">
        <f t="shared" si="1"/>
        <v>0.1764901595744679</v>
      </c>
      <c r="I20">
        <v>514.32250853396852</v>
      </c>
    </row>
    <row r="21" spans="1:9" x14ac:dyDescent="0.25">
      <c r="A21" t="s">
        <v>329</v>
      </c>
      <c r="B21">
        <v>632.19519269451905</v>
      </c>
      <c r="C21">
        <v>0.36589828027809657</v>
      </c>
      <c r="D21">
        <v>0.819075</v>
      </c>
      <c r="E21">
        <v>514.6543518732874</v>
      </c>
      <c r="F21">
        <v>632.19519269451905</v>
      </c>
      <c r="G21">
        <f t="shared" si="0"/>
        <v>-1.7966907574413993E-2</v>
      </c>
      <c r="H21">
        <f t="shared" si="1"/>
        <v>0.28896515957446789</v>
      </c>
      <c r="I21">
        <v>514.6543518732874</v>
      </c>
    </row>
    <row r="22" spans="1:9" x14ac:dyDescent="0.25">
      <c r="A22" t="s">
        <v>328</v>
      </c>
      <c r="B22">
        <v>632.59155863030321</v>
      </c>
      <c r="C22">
        <v>0.34026005589985042</v>
      </c>
      <c r="D22">
        <v>0.99162499999999998</v>
      </c>
      <c r="E22">
        <v>514.89815101501847</v>
      </c>
      <c r="F22">
        <v>632.59155863030321</v>
      </c>
      <c r="G22">
        <f t="shared" si="0"/>
        <v>-4.3605131952660137E-2</v>
      </c>
      <c r="H22">
        <f t="shared" si="1"/>
        <v>0.46151515957446787</v>
      </c>
      <c r="I22">
        <v>514.89815101501847</v>
      </c>
    </row>
    <row r="23" spans="1:9" x14ac:dyDescent="0.25">
      <c r="A23" t="s">
        <v>327</v>
      </c>
      <c r="B23">
        <v>632.81735419781637</v>
      </c>
      <c r="C23">
        <v>0.60554680876831779</v>
      </c>
      <c r="D23">
        <v>1.10985</v>
      </c>
      <c r="E23">
        <v>515.10862862991678</v>
      </c>
      <c r="F23">
        <v>632.81735419781637</v>
      </c>
      <c r="G23">
        <f t="shared" si="0"/>
        <v>0.22168162091580723</v>
      </c>
      <c r="H23">
        <f t="shared" si="1"/>
        <v>0.57974015957446789</v>
      </c>
      <c r="I23">
        <v>515.10862862991678</v>
      </c>
    </row>
    <row r="24" spans="1:9" x14ac:dyDescent="0.25">
      <c r="A24" t="s">
        <v>326</v>
      </c>
      <c r="B24">
        <v>633.17035353468259</v>
      </c>
      <c r="C24">
        <v>0.31298904538341776</v>
      </c>
      <c r="D24">
        <v>1.2015499999999999</v>
      </c>
      <c r="E24">
        <v>515.29421991425045</v>
      </c>
      <c r="F24">
        <v>633.17035353468259</v>
      </c>
      <c r="G24">
        <f t="shared" si="0"/>
        <v>-7.0876142469092795E-2</v>
      </c>
      <c r="H24">
        <f t="shared" si="1"/>
        <v>0.67144015957446779</v>
      </c>
      <c r="I24">
        <v>515.29421991425045</v>
      </c>
    </row>
    <row r="25" spans="1:9" x14ac:dyDescent="0.25">
      <c r="A25" t="s">
        <v>325</v>
      </c>
      <c r="B25">
        <v>633.52573387176744</v>
      </c>
      <c r="C25">
        <v>0.86403456138245394</v>
      </c>
      <c r="D25">
        <v>1.210825</v>
      </c>
      <c r="E25">
        <v>515.41458382132794</v>
      </c>
      <c r="F25">
        <v>633.52573387176744</v>
      </c>
      <c r="G25">
        <f t="shared" si="0"/>
        <v>0.48016937352994338</v>
      </c>
      <c r="H25">
        <f t="shared" si="1"/>
        <v>0.68071515957446793</v>
      </c>
      <c r="I25">
        <v>515.41458382132794</v>
      </c>
    </row>
    <row r="26" spans="1:9" x14ac:dyDescent="0.25">
      <c r="A26" t="s">
        <v>324</v>
      </c>
      <c r="B26">
        <v>633.59686615235626</v>
      </c>
      <c r="C26">
        <v>0.63057703747769323</v>
      </c>
      <c r="D26">
        <v>1.1881250000000001</v>
      </c>
      <c r="E26">
        <v>515.46622979473659</v>
      </c>
      <c r="F26">
        <v>633.59686615235626</v>
      </c>
      <c r="G26">
        <f t="shared" si="0"/>
        <v>0.24671184962518267</v>
      </c>
      <c r="H26">
        <f t="shared" si="1"/>
        <v>0.65801515957446799</v>
      </c>
      <c r="I26">
        <v>515.46622979473659</v>
      </c>
    </row>
    <row r="27" spans="1:9" x14ac:dyDescent="0.25">
      <c r="A27" t="s">
        <v>323</v>
      </c>
      <c r="B27">
        <v>633.62988589917734</v>
      </c>
      <c r="C27">
        <v>0.60297942776070601</v>
      </c>
      <c r="D27">
        <v>1.08195</v>
      </c>
      <c r="E27">
        <v>515.54789059586039</v>
      </c>
      <c r="F27">
        <v>633.62988589917734</v>
      </c>
      <c r="G27">
        <f t="shared" si="0"/>
        <v>0.21911423990819545</v>
      </c>
      <c r="H27">
        <f t="shared" si="1"/>
        <v>0.55184015957446786</v>
      </c>
      <c r="I27">
        <v>515.54789059586039</v>
      </c>
    </row>
    <row r="28" spans="1:9" x14ac:dyDescent="0.25">
      <c r="A28" t="s">
        <v>322</v>
      </c>
      <c r="B28">
        <v>633.72082384315217</v>
      </c>
      <c r="C28">
        <v>0.6581266893877098</v>
      </c>
      <c r="D28">
        <v>0.90144999999999997</v>
      </c>
      <c r="E28">
        <v>515.62287334085636</v>
      </c>
      <c r="F28">
        <v>633.72082384315217</v>
      </c>
      <c r="G28">
        <f t="shared" si="0"/>
        <v>0.27426150153519924</v>
      </c>
      <c r="H28">
        <f t="shared" si="1"/>
        <v>0.37134015957446787</v>
      </c>
      <c r="I28">
        <v>515.62287334085636</v>
      </c>
    </row>
    <row r="29" spans="1:9" x14ac:dyDescent="0.25">
      <c r="A29" t="s">
        <v>321</v>
      </c>
      <c r="B29">
        <v>633.77594057926785</v>
      </c>
      <c r="C29">
        <v>0.78225335668416518</v>
      </c>
      <c r="D29">
        <v>0.82004999999999995</v>
      </c>
      <c r="E29">
        <v>515.77462617261449</v>
      </c>
      <c r="F29">
        <v>633.77594057926785</v>
      </c>
      <c r="G29">
        <f t="shared" si="0"/>
        <v>0.39838816883165462</v>
      </c>
      <c r="H29">
        <f t="shared" si="1"/>
        <v>0.28994015957446784</v>
      </c>
      <c r="I29">
        <v>515.77462617261449</v>
      </c>
    </row>
    <row r="30" spans="1:9" x14ac:dyDescent="0.25">
      <c r="A30" t="s">
        <v>320</v>
      </c>
      <c r="B30">
        <v>633.99229185422291</v>
      </c>
      <c r="C30">
        <v>0.32437442075996425</v>
      </c>
      <c r="D30">
        <v>0.83122499999999999</v>
      </c>
      <c r="E30">
        <v>515.83147773998758</v>
      </c>
      <c r="F30">
        <v>633.99229185422291</v>
      </c>
      <c r="G30">
        <f t="shared" si="0"/>
        <v>-5.9490767092546304E-2</v>
      </c>
      <c r="H30">
        <f t="shared" si="1"/>
        <v>0.30111515957446788</v>
      </c>
      <c r="I30">
        <v>515.83147773998758</v>
      </c>
    </row>
    <row r="31" spans="1:9" x14ac:dyDescent="0.25">
      <c r="A31" t="s">
        <v>319</v>
      </c>
      <c r="B31">
        <v>634.16323219344224</v>
      </c>
      <c r="C31">
        <v>0.66974595842957574</v>
      </c>
      <c r="D31">
        <v>0.826075</v>
      </c>
      <c r="E31">
        <v>515.88895082417275</v>
      </c>
      <c r="F31">
        <v>634.16323219344224</v>
      </c>
      <c r="G31">
        <f t="shared" si="0"/>
        <v>0.28588077057706518</v>
      </c>
      <c r="H31">
        <f t="shared" si="1"/>
        <v>0.2959651595744679</v>
      </c>
      <c r="I31">
        <v>515.88895082417275</v>
      </c>
    </row>
    <row r="32" spans="1:9" x14ac:dyDescent="0.25">
      <c r="A32" t="s">
        <v>318</v>
      </c>
      <c r="B32">
        <v>634.23262034321397</v>
      </c>
      <c r="C32">
        <v>0.53911447579719984</v>
      </c>
      <c r="D32">
        <v>0.80827499999999997</v>
      </c>
      <c r="E32">
        <v>515.89930880703059</v>
      </c>
      <c r="F32">
        <v>634.23262034321397</v>
      </c>
      <c r="G32">
        <f t="shared" si="0"/>
        <v>0.15524928794468928</v>
      </c>
      <c r="H32">
        <f t="shared" si="1"/>
        <v>0.27816515957446786</v>
      </c>
      <c r="I32">
        <v>515.89930880703059</v>
      </c>
    </row>
    <row r="33" spans="1:9" x14ac:dyDescent="0.25">
      <c r="A33" t="s">
        <v>317</v>
      </c>
      <c r="B33">
        <v>634.12391886169337</v>
      </c>
      <c r="C33">
        <v>0.54763262977751248</v>
      </c>
      <c r="D33">
        <v>0.69162500000000005</v>
      </c>
      <c r="E33">
        <v>515.92587466745692</v>
      </c>
      <c r="F33">
        <v>634.12391886169337</v>
      </c>
      <c r="G33">
        <f t="shared" si="0"/>
        <v>0.16376744192500192</v>
      </c>
      <c r="H33">
        <f t="shared" si="1"/>
        <v>0.16151515957446794</v>
      </c>
      <c r="I33">
        <v>515.92587466745692</v>
      </c>
    </row>
    <row r="34" spans="1:9" x14ac:dyDescent="0.25">
      <c r="A34" t="s">
        <v>316</v>
      </c>
      <c r="B34">
        <v>634.14564563903309</v>
      </c>
      <c r="C34">
        <v>0.49926245319414247</v>
      </c>
      <c r="D34">
        <v>0.61092500000000005</v>
      </c>
      <c r="E34">
        <v>515.99854062675035</v>
      </c>
      <c r="F34">
        <v>634.14564563903309</v>
      </c>
      <c r="G34">
        <f t="shared" si="0"/>
        <v>0.11539726534163192</v>
      </c>
      <c r="H34">
        <f t="shared" si="1"/>
        <v>8.0815159574467943E-2</v>
      </c>
      <c r="I34">
        <v>515.99854062675035</v>
      </c>
    </row>
    <row r="35" spans="1:9" x14ac:dyDescent="0.25">
      <c r="A35" t="s">
        <v>315</v>
      </c>
      <c r="B35">
        <v>634.36421853427498</v>
      </c>
      <c r="C35">
        <v>0.81291633736029478</v>
      </c>
      <c r="D35">
        <v>0.51644999999999996</v>
      </c>
      <c r="E35">
        <v>516.06214226820578</v>
      </c>
      <c r="F35">
        <v>634.36421853427498</v>
      </c>
      <c r="G35">
        <f t="shared" si="0"/>
        <v>0.42905114950778422</v>
      </c>
      <c r="H35">
        <f t="shared" si="1"/>
        <v>-1.3659840425532144E-2</v>
      </c>
      <c r="I35">
        <v>516.06214226820578</v>
      </c>
    </row>
    <row r="36" spans="1:9" x14ac:dyDescent="0.25">
      <c r="A36" t="s">
        <v>314</v>
      </c>
      <c r="B36">
        <v>634.69497289631738</v>
      </c>
      <c r="C36">
        <v>0.15679247396125048</v>
      </c>
      <c r="D36">
        <v>0.50370000000000004</v>
      </c>
      <c r="E36">
        <v>516.15852149526904</v>
      </c>
      <c r="F36">
        <v>634.69497289631738</v>
      </c>
      <c r="G36">
        <f t="shared" si="0"/>
        <v>-0.22707271389126008</v>
      </c>
      <c r="H36">
        <f t="shared" si="1"/>
        <v>-2.6409840425532072E-2</v>
      </c>
      <c r="I36">
        <v>516.15852149526904</v>
      </c>
    </row>
    <row r="37" spans="1:9" x14ac:dyDescent="0.25">
      <c r="A37" t="s">
        <v>313</v>
      </c>
      <c r="B37">
        <v>634.94484678841263</v>
      </c>
      <c r="C37">
        <v>0.49200492004919794</v>
      </c>
      <c r="D37">
        <v>0.50487499999999996</v>
      </c>
      <c r="E37">
        <v>516.21585070014441</v>
      </c>
      <c r="F37">
        <v>634.94484678841263</v>
      </c>
      <c r="G37">
        <f t="shared" si="0"/>
        <v>0.10813973219668738</v>
      </c>
      <c r="H37">
        <f t="shared" si="1"/>
        <v>-2.5234840425532146E-2</v>
      </c>
      <c r="I37">
        <v>516.21585070014441</v>
      </c>
    </row>
    <row r="38" spans="1:9" x14ac:dyDescent="0.25">
      <c r="A38" t="s">
        <v>312</v>
      </c>
      <c r="B38">
        <v>635.17640581753017</v>
      </c>
      <c r="C38">
        <v>0.5452320017803437</v>
      </c>
      <c r="D38">
        <v>0.51007499999999995</v>
      </c>
      <c r="E38">
        <v>516.31821645380614</v>
      </c>
      <c r="F38">
        <v>635.17640581753017</v>
      </c>
      <c r="G38">
        <f t="shared" si="0"/>
        <v>0.16136681392783314</v>
      </c>
      <c r="H38">
        <f t="shared" si="1"/>
        <v>-2.0034840425532163E-2</v>
      </c>
      <c r="I38">
        <v>516.31821645380614</v>
      </c>
    </row>
    <row r="39" spans="1:9" x14ac:dyDescent="0.25">
      <c r="A39" t="s">
        <v>311</v>
      </c>
      <c r="B39">
        <v>635.30657368116727</v>
      </c>
      <c r="C39">
        <v>0.43160690571049198</v>
      </c>
      <c r="D39">
        <v>0.51332500000000003</v>
      </c>
      <c r="E39">
        <v>516.42232025049384</v>
      </c>
      <c r="F39">
        <v>635.30657368116727</v>
      </c>
      <c r="G39">
        <f t="shared" si="0"/>
        <v>4.7741717857981425E-2</v>
      </c>
      <c r="H39">
        <f t="shared" si="1"/>
        <v>-1.6784840425532077E-2</v>
      </c>
      <c r="I39">
        <v>516.42232025049384</v>
      </c>
    </row>
    <row r="40" spans="1:9" x14ac:dyDescent="0.25">
      <c r="A40" t="s">
        <v>310</v>
      </c>
      <c r="B40">
        <v>635.47260814989954</v>
      </c>
      <c r="C40">
        <v>0.53994490358126157</v>
      </c>
      <c r="D40">
        <v>0.52082499999999998</v>
      </c>
      <c r="E40">
        <v>516.53650390576092</v>
      </c>
      <c r="F40">
        <v>635.47260814989954</v>
      </c>
      <c r="G40">
        <f t="shared" si="0"/>
        <v>0.15607971572875101</v>
      </c>
      <c r="H40">
        <f t="shared" si="1"/>
        <v>-9.284840425532126E-3</v>
      </c>
      <c r="I40">
        <v>516.53650390576092</v>
      </c>
    </row>
    <row r="41" spans="1:9" x14ac:dyDescent="0.25">
      <c r="A41" t="s">
        <v>309</v>
      </c>
      <c r="B41">
        <v>635.54167981686669</v>
      </c>
      <c r="C41">
        <v>0.4274441034633939</v>
      </c>
      <c r="D41">
        <v>0.51602499999999996</v>
      </c>
      <c r="E41">
        <v>516.6177427203462</v>
      </c>
      <c r="F41">
        <v>635.54167981686669</v>
      </c>
      <c r="G41">
        <f t="shared" si="0"/>
        <v>4.357891561088334E-2</v>
      </c>
      <c r="H41">
        <f t="shared" si="1"/>
        <v>-1.4084840425532152E-2</v>
      </c>
      <c r="I41">
        <v>516.6177427203462</v>
      </c>
    </row>
    <row r="42" spans="1:9" x14ac:dyDescent="0.25">
      <c r="A42" t="s">
        <v>308</v>
      </c>
      <c r="B42">
        <v>635.84132311870087</v>
      </c>
      <c r="C42">
        <v>0.45836516424751905</v>
      </c>
      <c r="D42">
        <v>0.51732500000000003</v>
      </c>
      <c r="E42">
        <v>516.74244475103478</v>
      </c>
      <c r="F42">
        <v>635.84132311870087</v>
      </c>
      <c r="G42">
        <f t="shared" si="0"/>
        <v>7.4499976395008494E-2</v>
      </c>
      <c r="H42">
        <f t="shared" si="1"/>
        <v>-1.2784840425532074E-2</v>
      </c>
      <c r="I42">
        <v>516.74244475103478</v>
      </c>
    </row>
    <row r="43" spans="1:9" x14ac:dyDescent="0.25">
      <c r="A43" t="s">
        <v>307</v>
      </c>
      <c r="B43">
        <v>636.15784659024109</v>
      </c>
      <c r="C43">
        <v>0.39109179793590382</v>
      </c>
      <c r="D43">
        <v>0.51897499999999996</v>
      </c>
      <c r="E43">
        <v>516.86966417176961</v>
      </c>
      <c r="F43">
        <v>636.15784659024109</v>
      </c>
      <c r="G43">
        <f t="shared" si="0"/>
        <v>7.2266100833932589E-3</v>
      </c>
      <c r="H43">
        <f t="shared" si="1"/>
        <v>-1.1134840425532144E-2</v>
      </c>
      <c r="I43">
        <v>516.86966417176961</v>
      </c>
    </row>
    <row r="44" spans="1:9" x14ac:dyDescent="0.25">
      <c r="A44" t="s">
        <v>306</v>
      </c>
      <c r="B44">
        <v>636.42107016198599</v>
      </c>
      <c r="C44">
        <v>0.73585109836598517</v>
      </c>
      <c r="D44">
        <v>0.53572500000000001</v>
      </c>
      <c r="E44">
        <v>517.0584030069914</v>
      </c>
      <c r="F44">
        <v>636.42107016198599</v>
      </c>
      <c r="G44">
        <f t="shared" si="0"/>
        <v>0.35198591051347461</v>
      </c>
      <c r="H44">
        <f t="shared" si="1"/>
        <v>5.6151595744678984E-3</v>
      </c>
      <c r="I44">
        <v>517.0584030069914</v>
      </c>
    </row>
    <row r="45" spans="1:9" x14ac:dyDescent="0.25">
      <c r="A45" t="s">
        <v>305</v>
      </c>
      <c r="B45">
        <v>636.81053769821756</v>
      </c>
      <c r="C45">
        <v>0.26855731012998174</v>
      </c>
      <c r="D45">
        <v>0.59965000000000002</v>
      </c>
      <c r="E45">
        <v>517.25717881435139</v>
      </c>
      <c r="F45">
        <v>636.81053769821756</v>
      </c>
      <c r="G45">
        <f t="shared" si="0"/>
        <v>-0.11530787772252882</v>
      </c>
      <c r="H45">
        <f t="shared" si="1"/>
        <v>6.9540159574467908E-2</v>
      </c>
      <c r="I45">
        <v>517.25717881435139</v>
      </c>
    </row>
    <row r="46" spans="1:9" x14ac:dyDescent="0.25">
      <c r="A46" t="s">
        <v>304</v>
      </c>
      <c r="B46">
        <v>637.26902187741518</v>
      </c>
      <c r="C46">
        <v>0.61067066638096545</v>
      </c>
      <c r="D46">
        <v>0.65857500000000002</v>
      </c>
      <c r="E46">
        <v>517.50779690636739</v>
      </c>
      <c r="F46">
        <v>637.26902187741518</v>
      </c>
      <c r="G46">
        <f t="shared" si="0"/>
        <v>0.2268054785284549</v>
      </c>
      <c r="H46">
        <f t="shared" si="1"/>
        <v>0.12846515957446791</v>
      </c>
      <c r="I46">
        <v>517.50779690636739</v>
      </c>
    </row>
    <row r="47" spans="1:9" x14ac:dyDescent="0.25">
      <c r="A47" t="s">
        <v>303</v>
      </c>
      <c r="B47">
        <v>637.5513633039053</v>
      </c>
      <c r="C47">
        <v>0.47918219571930876</v>
      </c>
      <c r="D47">
        <v>0.73524999999999996</v>
      </c>
      <c r="E47">
        <v>517.67994788292458</v>
      </c>
      <c r="F47">
        <v>637.5513633039053</v>
      </c>
      <c r="G47">
        <f t="shared" si="0"/>
        <v>9.5317007866798198E-2</v>
      </c>
      <c r="H47">
        <f t="shared" si="1"/>
        <v>0.20514015957446785</v>
      </c>
      <c r="I47">
        <v>517.67994788292458</v>
      </c>
    </row>
    <row r="48" spans="1:9" x14ac:dyDescent="0.25">
      <c r="A48" t="s">
        <v>302</v>
      </c>
      <c r="B48">
        <v>638.03320239247398</v>
      </c>
      <c r="C48">
        <v>0.48749470114454613</v>
      </c>
      <c r="D48">
        <v>0.84225000000000005</v>
      </c>
      <c r="E48">
        <v>517.87968934733283</v>
      </c>
      <c r="F48">
        <v>638.03320239247398</v>
      </c>
      <c r="G48">
        <f t="shared" si="0"/>
        <v>0.10362951329203557</v>
      </c>
      <c r="H48">
        <f t="shared" si="1"/>
        <v>0.31214015957446795</v>
      </c>
      <c r="I48">
        <v>517.87968934733283</v>
      </c>
    </row>
    <row r="49" spans="1:9" x14ac:dyDescent="0.25">
      <c r="A49" t="s">
        <v>301</v>
      </c>
      <c r="B49">
        <v>638.35879066045084</v>
      </c>
      <c r="C49">
        <v>0.88588905294242082</v>
      </c>
      <c r="D49">
        <v>0.90197499999999997</v>
      </c>
      <c r="E49">
        <v>518.11662749688412</v>
      </c>
      <c r="F49">
        <v>638.35879066045084</v>
      </c>
      <c r="G49">
        <f t="shared" si="0"/>
        <v>0.50202386508991026</v>
      </c>
      <c r="H49">
        <f t="shared" si="1"/>
        <v>0.37186515957446786</v>
      </c>
      <c r="I49">
        <v>518.11662749688412</v>
      </c>
    </row>
    <row r="50" spans="1:9" x14ac:dyDescent="0.25">
      <c r="A50" t="s">
        <v>300</v>
      </c>
      <c r="B50">
        <v>638.63835348927455</v>
      </c>
      <c r="C50">
        <v>0.42860129625757537</v>
      </c>
      <c r="D50">
        <v>0.96379999999999999</v>
      </c>
      <c r="E50">
        <v>518.32298013095738</v>
      </c>
      <c r="F50">
        <v>638.63835348927455</v>
      </c>
      <c r="G50">
        <f t="shared" si="0"/>
        <v>4.4736108405064812E-2</v>
      </c>
      <c r="H50">
        <f t="shared" si="1"/>
        <v>0.43369015957446788</v>
      </c>
      <c r="I50">
        <v>518.32298013095738</v>
      </c>
    </row>
    <row r="51" spans="1:9" x14ac:dyDescent="0.25">
      <c r="A51" t="s">
        <v>299</v>
      </c>
      <c r="B51">
        <v>638.84774797854607</v>
      </c>
      <c r="C51">
        <v>0.57249921931925829</v>
      </c>
      <c r="D51">
        <v>1.0116000000000001</v>
      </c>
      <c r="E51">
        <v>518.49427946958656</v>
      </c>
      <c r="F51">
        <v>638.84774797854607</v>
      </c>
      <c r="G51">
        <f t="shared" si="0"/>
        <v>0.18863403146674773</v>
      </c>
      <c r="H51">
        <f t="shared" si="1"/>
        <v>0.48149015957446795</v>
      </c>
      <c r="I51">
        <v>518.49427946958656</v>
      </c>
    </row>
    <row r="52" spans="1:9" x14ac:dyDescent="0.25">
      <c r="A52" t="s">
        <v>298</v>
      </c>
      <c r="B52">
        <v>639.07288900872868</v>
      </c>
      <c r="C52">
        <v>0.72448768370936512</v>
      </c>
      <c r="D52">
        <v>0.98687499999999995</v>
      </c>
      <c r="E52">
        <v>518.65275050958087</v>
      </c>
      <c r="F52">
        <v>639.07288900872868</v>
      </c>
      <c r="G52">
        <f t="shared" si="0"/>
        <v>0.34062249585685456</v>
      </c>
      <c r="H52">
        <f t="shared" si="1"/>
        <v>0.45676515957446784</v>
      </c>
      <c r="I52">
        <v>518.65275050958087</v>
      </c>
    </row>
    <row r="53" spans="1:9" x14ac:dyDescent="0.25">
      <c r="A53" t="s">
        <v>297</v>
      </c>
      <c r="B53">
        <v>639.31029887366833</v>
      </c>
      <c r="C53">
        <v>0.42129058775175793</v>
      </c>
      <c r="D53">
        <v>1.011725</v>
      </c>
      <c r="E53">
        <v>518.84165298211883</v>
      </c>
      <c r="F53">
        <v>639.31029887366833</v>
      </c>
      <c r="G53">
        <f t="shared" si="0"/>
        <v>3.7425399899247369E-2</v>
      </c>
      <c r="H53">
        <f t="shared" si="1"/>
        <v>0.48161515957446788</v>
      </c>
      <c r="I53">
        <v>518.84165298211883</v>
      </c>
    </row>
    <row r="54" spans="1:9" x14ac:dyDescent="0.25">
      <c r="A54" t="s">
        <v>296</v>
      </c>
      <c r="B54">
        <v>639.15066878113942</v>
      </c>
      <c r="C54">
        <v>0.60370408267675146</v>
      </c>
      <c r="D54">
        <v>1.000275</v>
      </c>
      <c r="E54">
        <v>518.83212277398604</v>
      </c>
      <c r="F54">
        <v>639.15066878113942</v>
      </c>
      <c r="G54">
        <f t="shared" si="0"/>
        <v>0.2198388948242409</v>
      </c>
      <c r="H54">
        <f t="shared" si="1"/>
        <v>0.47016515957446792</v>
      </c>
      <c r="I54">
        <v>518.83212277398604</v>
      </c>
    </row>
    <row r="55" spans="1:9" x14ac:dyDescent="0.25">
      <c r="A55" t="s">
        <v>295</v>
      </c>
      <c r="B55">
        <v>638.90384326620836</v>
      </c>
      <c r="C55">
        <v>0.22375915378357719</v>
      </c>
      <c r="D55">
        <v>1.0635749999999999</v>
      </c>
      <c r="E55">
        <v>518.7738941281109</v>
      </c>
      <c r="F55">
        <v>638.90384326620836</v>
      </c>
      <c r="G55">
        <f t="shared" si="0"/>
        <v>-0.16010603406893337</v>
      </c>
      <c r="H55">
        <f t="shared" si="1"/>
        <v>0.53346515957446783</v>
      </c>
      <c r="I55">
        <v>518.7738941281109</v>
      </c>
    </row>
    <row r="56" spans="1:9" x14ac:dyDescent="0.25">
      <c r="A56" t="s">
        <v>294</v>
      </c>
      <c r="B56">
        <v>638.15816198527932</v>
      </c>
      <c r="C56">
        <v>0.44651918002841251</v>
      </c>
      <c r="D56">
        <v>0.78802499999999998</v>
      </c>
      <c r="E56">
        <v>518.59285701433191</v>
      </c>
      <c r="F56">
        <v>638.15816198527932</v>
      </c>
      <c r="G56">
        <f t="shared" si="0"/>
        <v>6.2653992175901951E-2</v>
      </c>
      <c r="H56">
        <f t="shared" si="1"/>
        <v>0.25791515957446787</v>
      </c>
      <c r="I56">
        <v>518.59285701433191</v>
      </c>
    </row>
    <row r="57" spans="1:9" x14ac:dyDescent="0.25">
      <c r="A57" t="s">
        <v>293</v>
      </c>
      <c r="B57">
        <v>636.84634943155856</v>
      </c>
      <c r="C57">
        <v>0.26267932915739634</v>
      </c>
      <c r="D57">
        <v>0.344275</v>
      </c>
      <c r="E57">
        <v>518.26957115043331</v>
      </c>
      <c r="F57">
        <v>636.84634943155856</v>
      </c>
      <c r="G57">
        <f t="shared" si="0"/>
        <v>-0.12118585869511422</v>
      </c>
      <c r="H57">
        <f t="shared" si="1"/>
        <v>-0.18583484042553211</v>
      </c>
      <c r="I57">
        <v>518.26957115043331</v>
      </c>
    </row>
    <row r="58" spans="1:9" x14ac:dyDescent="0.25">
      <c r="A58" t="s">
        <v>292</v>
      </c>
      <c r="B58">
        <v>636.73934830784015</v>
      </c>
      <c r="C58">
        <v>-2.0153164046751333E-2</v>
      </c>
      <c r="D58">
        <v>0.19350000000000001</v>
      </c>
      <c r="E58">
        <v>517.9618624862303</v>
      </c>
      <c r="F58">
        <v>636.73934830784015</v>
      </c>
      <c r="G58">
        <f t="shared" si="0"/>
        <v>-0.40401835189926188</v>
      </c>
      <c r="H58">
        <f t="shared" si="1"/>
        <v>-0.3366098404255321</v>
      </c>
      <c r="I58">
        <v>517.9618624862303</v>
      </c>
    </row>
    <row r="59" spans="1:9" x14ac:dyDescent="0.25">
      <c r="A59" t="s">
        <v>291</v>
      </c>
      <c r="B59">
        <v>636.88130444131502</v>
      </c>
      <c r="C59">
        <v>0.12094335819391711</v>
      </c>
      <c r="D59">
        <v>8.9025000000000007E-2</v>
      </c>
      <c r="E59">
        <v>517.79160603373987</v>
      </c>
      <c r="F59">
        <v>636.88130444131502</v>
      </c>
      <c r="G59">
        <f t="shared" si="0"/>
        <v>-0.26292182965859345</v>
      </c>
      <c r="H59">
        <f t="shared" si="1"/>
        <v>-0.44108484042553209</v>
      </c>
      <c r="I59">
        <v>517.79160603373987</v>
      </c>
    </row>
    <row r="60" spans="1:9" x14ac:dyDescent="0.25">
      <c r="A60" t="s">
        <v>290</v>
      </c>
      <c r="B60">
        <v>637.11726310315862</v>
      </c>
      <c r="C60">
        <v>0.24159452385745409</v>
      </c>
      <c r="D60">
        <v>8.9649999999999994E-2</v>
      </c>
      <c r="E60">
        <v>517.69310669507172</v>
      </c>
      <c r="F60">
        <v>637.11726310315862</v>
      </c>
      <c r="G60">
        <f t="shared" si="0"/>
        <v>-0.14227066399505647</v>
      </c>
      <c r="H60">
        <f t="shared" si="1"/>
        <v>-0.4404598404255321</v>
      </c>
      <c r="I60">
        <v>517.69310669507172</v>
      </c>
    </row>
    <row r="61" spans="1:9" x14ac:dyDescent="0.25">
      <c r="A61" t="s">
        <v>289</v>
      </c>
      <c r="B61">
        <v>637.29236275528444</v>
      </c>
      <c r="C61">
        <v>-1.0042177144009958E-2</v>
      </c>
      <c r="D61">
        <v>8.6025000000000004E-2</v>
      </c>
      <c r="E61">
        <v>517.68100293141799</v>
      </c>
      <c r="F61">
        <v>637.29236275528444</v>
      </c>
      <c r="G61">
        <f t="shared" si="0"/>
        <v>-0.39390736499652051</v>
      </c>
      <c r="H61">
        <f t="shared" si="1"/>
        <v>-0.44408484042553209</v>
      </c>
      <c r="I61">
        <v>517.68100293141799</v>
      </c>
    </row>
    <row r="62" spans="1:9" x14ac:dyDescent="0.25">
      <c r="A62" t="s">
        <v>288</v>
      </c>
      <c r="B62">
        <v>637.69311913737226</v>
      </c>
      <c r="C62">
        <v>0.27116601385960654</v>
      </c>
      <c r="D62">
        <v>8.7624999999999995E-2</v>
      </c>
      <c r="E62">
        <v>517.64718816168568</v>
      </c>
      <c r="F62">
        <v>637.69311913737226</v>
      </c>
      <c r="G62">
        <f t="shared" si="0"/>
        <v>-0.11269917399290402</v>
      </c>
      <c r="H62">
        <f t="shared" si="1"/>
        <v>-0.4424848404255321</v>
      </c>
      <c r="I62">
        <v>517.64718816168568</v>
      </c>
    </row>
    <row r="63" spans="1:9" x14ac:dyDescent="0.25">
      <c r="A63" t="s">
        <v>287</v>
      </c>
      <c r="B63">
        <v>637.89587271052164</v>
      </c>
      <c r="C63">
        <v>0.35056089743589175</v>
      </c>
      <c r="D63">
        <v>0.11335000000000001</v>
      </c>
      <c r="E63">
        <v>517.66129097024918</v>
      </c>
      <c r="F63">
        <v>637.89587271052164</v>
      </c>
      <c r="G63">
        <f t="shared" si="0"/>
        <v>-3.3304290416618809E-2</v>
      </c>
      <c r="H63">
        <f t="shared" si="1"/>
        <v>-0.4167598404255321</v>
      </c>
      <c r="I63">
        <v>517.66129097024918</v>
      </c>
    </row>
    <row r="64" spans="1:9" x14ac:dyDescent="0.25">
      <c r="A64" t="s">
        <v>286</v>
      </c>
      <c r="B64">
        <v>638.16240553764919</v>
      </c>
      <c r="C64">
        <v>0.20960175666234951</v>
      </c>
      <c r="D64">
        <v>0.14935000000000001</v>
      </c>
      <c r="E64">
        <v>517.74265994217899</v>
      </c>
      <c r="F64">
        <v>638.16240553764919</v>
      </c>
      <c r="G64">
        <f t="shared" si="0"/>
        <v>-0.17426343119016105</v>
      </c>
      <c r="H64">
        <f t="shared" si="1"/>
        <v>-0.38075984042553213</v>
      </c>
      <c r="I64">
        <v>517.74265994217899</v>
      </c>
    </row>
    <row r="65" spans="1:9" x14ac:dyDescent="0.25">
      <c r="A65" t="s">
        <v>285</v>
      </c>
      <c r="B65">
        <v>638.51233449612994</v>
      </c>
      <c r="C65">
        <v>0.13944223107569778</v>
      </c>
      <c r="D65">
        <v>0.16872500000000001</v>
      </c>
      <c r="E65">
        <v>517.75615180342186</v>
      </c>
      <c r="F65">
        <v>638.51233449612994</v>
      </c>
      <c r="G65">
        <f t="shared" si="0"/>
        <v>-0.24442295677681278</v>
      </c>
      <c r="H65">
        <f t="shared" si="1"/>
        <v>-0.36138484042553209</v>
      </c>
      <c r="I65">
        <v>517.75615180342186</v>
      </c>
    </row>
    <row r="66" spans="1:9" x14ac:dyDescent="0.25">
      <c r="A66" t="s">
        <v>284</v>
      </c>
      <c r="B66">
        <v>638.52001113261827</v>
      </c>
      <c r="C66">
        <v>0.27849612094687382</v>
      </c>
      <c r="D66">
        <v>0.26029999999999998</v>
      </c>
      <c r="E66">
        <v>517.79055366878458</v>
      </c>
      <c r="F66">
        <v>638.52001113261827</v>
      </c>
      <c r="G66">
        <f t="shared" si="0"/>
        <v>-0.10536906690563674</v>
      </c>
      <c r="H66">
        <f t="shared" si="1"/>
        <v>-0.26980984042553213</v>
      </c>
      <c r="I66">
        <v>517.79055366878458</v>
      </c>
    </row>
    <row r="67" spans="1:9" x14ac:dyDescent="0.25">
      <c r="A67" t="s">
        <v>283</v>
      </c>
      <c r="B67">
        <v>638.5215946312328</v>
      </c>
      <c r="C67">
        <v>0.30747867486610025</v>
      </c>
      <c r="D67">
        <v>0.24357500000000001</v>
      </c>
      <c r="E67">
        <v>517.71962318441456</v>
      </c>
      <c r="F67">
        <v>638.5215946312328</v>
      </c>
      <c r="G67">
        <f t="shared" ref="G67:G95" si="2">C67-AVERAGE($C$2:$C$95)</f>
        <v>-7.6386512986410304E-2</v>
      </c>
      <c r="H67">
        <f t="shared" ref="H67:H95" si="3">D67-AVERAGE($D$2:$D$95)</f>
        <v>-0.28653484042553212</v>
      </c>
      <c r="I67">
        <v>517.71962318441456</v>
      </c>
    </row>
    <row r="68" spans="1:9" x14ac:dyDescent="0.25">
      <c r="A68" t="s">
        <v>282</v>
      </c>
      <c r="B68">
        <v>638.39603064183871</v>
      </c>
      <c r="C68">
        <v>0.38564224265796559</v>
      </c>
      <c r="D68">
        <v>0.19805</v>
      </c>
      <c r="E68">
        <v>517.67246931136674</v>
      </c>
      <c r="F68">
        <v>638.39603064183871</v>
      </c>
      <c r="G68">
        <f t="shared" si="2"/>
        <v>1.7770548054550361E-3</v>
      </c>
      <c r="H68">
        <f t="shared" si="3"/>
        <v>-0.3320598404255321</v>
      </c>
      <c r="I68">
        <v>517.67246931136674</v>
      </c>
    </row>
    <row r="69" spans="1:9" x14ac:dyDescent="0.25">
      <c r="A69" t="s">
        <v>281</v>
      </c>
      <c r="B69">
        <v>638.32707387875837</v>
      </c>
      <c r="C69">
        <v>0.315208825847131</v>
      </c>
      <c r="D69">
        <v>9.1874999999999998E-2</v>
      </c>
      <c r="E69">
        <v>517.65663199678704</v>
      </c>
      <c r="F69">
        <v>638.32707387875837</v>
      </c>
      <c r="G69">
        <f t="shared" si="2"/>
        <v>-6.8656362005379556E-2</v>
      </c>
      <c r="H69">
        <f t="shared" si="3"/>
        <v>-0.43823484042553212</v>
      </c>
      <c r="I69">
        <v>517.65663199678704</v>
      </c>
    </row>
    <row r="70" spans="1:9" x14ac:dyDescent="0.25">
      <c r="A70" t="s">
        <v>280</v>
      </c>
      <c r="B70">
        <v>638.1771434571267</v>
      </c>
      <c r="C70">
        <v>0.26512175962293405</v>
      </c>
      <c r="D70">
        <v>8.4525000000000003E-2</v>
      </c>
      <c r="E70">
        <v>517.60597570867753</v>
      </c>
      <c r="F70">
        <v>638.1771434571267</v>
      </c>
      <c r="G70">
        <f t="shared" si="2"/>
        <v>-0.11874342822957651</v>
      </c>
      <c r="H70">
        <f t="shared" si="3"/>
        <v>-0.44558484042553209</v>
      </c>
      <c r="I70">
        <v>517.60597570867753</v>
      </c>
    </row>
    <row r="71" spans="1:9" x14ac:dyDescent="0.25">
      <c r="A71" t="s">
        <v>279</v>
      </c>
      <c r="B71">
        <v>638.11864508272834</v>
      </c>
      <c r="C71">
        <v>0.34276760356477753</v>
      </c>
      <c r="D71">
        <v>3.2800000000000003E-2</v>
      </c>
      <c r="E71">
        <v>517.51988810582225</v>
      </c>
      <c r="F71">
        <v>638.11864508272834</v>
      </c>
      <c r="G71">
        <f t="shared" si="2"/>
        <v>-4.1097584287733024E-2</v>
      </c>
      <c r="H71">
        <f t="shared" si="3"/>
        <v>-0.49730984042553211</v>
      </c>
      <c r="I71">
        <v>517.51988810582225</v>
      </c>
    </row>
    <row r="72" spans="1:9" x14ac:dyDescent="0.25">
      <c r="A72" t="s">
        <v>278</v>
      </c>
      <c r="B72">
        <v>637.93588900786972</v>
      </c>
      <c r="C72">
        <v>0.33183681436658541</v>
      </c>
      <c r="D72">
        <v>2.0225E-2</v>
      </c>
      <c r="E72">
        <v>517.40644328057306</v>
      </c>
      <c r="F72">
        <v>637.93588900786972</v>
      </c>
      <c r="G72">
        <f t="shared" si="2"/>
        <v>-5.202837348592515E-2</v>
      </c>
      <c r="H72">
        <f t="shared" si="3"/>
        <v>-0.50988484042553206</v>
      </c>
      <c r="I72">
        <v>517.40644328057306</v>
      </c>
    </row>
    <row r="73" spans="1:9" x14ac:dyDescent="0.25">
      <c r="A73" t="s">
        <v>277</v>
      </c>
      <c r="B73">
        <v>637.78188076434549</v>
      </c>
      <c r="C73">
        <v>0.38910505836576431</v>
      </c>
      <c r="D73">
        <v>1.6975000000000001E-2</v>
      </c>
      <c r="E73">
        <v>517.29275675546751</v>
      </c>
      <c r="F73">
        <v>637.78188076434549</v>
      </c>
      <c r="G73">
        <f t="shared" si="2"/>
        <v>5.2398705132537526E-3</v>
      </c>
      <c r="H73">
        <f t="shared" si="3"/>
        <v>-0.51313484042553215</v>
      </c>
      <c r="I73">
        <v>517.29275675546751</v>
      </c>
    </row>
    <row r="74" spans="1:9" x14ac:dyDescent="0.25">
      <c r="A74" t="s">
        <v>276</v>
      </c>
      <c r="B74">
        <v>638.00194456860368</v>
      </c>
      <c r="C74">
        <v>0.30038759689922701</v>
      </c>
      <c r="D74">
        <v>2.0500000000000001E-2</v>
      </c>
      <c r="E74">
        <v>517.24374708558378</v>
      </c>
      <c r="F74">
        <v>638.00194456860368</v>
      </c>
      <c r="G74">
        <f t="shared" si="2"/>
        <v>-8.3477590953283554E-2</v>
      </c>
      <c r="H74">
        <f t="shared" si="3"/>
        <v>-0.50960984042553215</v>
      </c>
      <c r="I74">
        <v>517.24374708558378</v>
      </c>
    </row>
    <row r="75" spans="1:9" x14ac:dyDescent="0.25">
      <c r="A75" t="s">
        <v>275</v>
      </c>
      <c r="B75">
        <v>638.15400858072394</v>
      </c>
      <c r="C75">
        <v>0.13525263259588499</v>
      </c>
      <c r="D75">
        <v>2.1299999999999999E-2</v>
      </c>
      <c r="E75">
        <v>517.27397649488239</v>
      </c>
      <c r="F75">
        <v>638.15400858072394</v>
      </c>
      <c r="G75">
        <f t="shared" si="2"/>
        <v>-0.24861255525662557</v>
      </c>
      <c r="H75">
        <f t="shared" si="3"/>
        <v>-0.50880984042553212</v>
      </c>
      <c r="I75">
        <v>517.27397649488239</v>
      </c>
    </row>
    <row r="76" spans="1:9" x14ac:dyDescent="0.25">
      <c r="A76" t="s">
        <v>274</v>
      </c>
      <c r="B76">
        <v>638.2563158657814</v>
      </c>
      <c r="C76">
        <v>0.23154848046309201</v>
      </c>
      <c r="D76">
        <v>3.0425000000000001E-2</v>
      </c>
      <c r="E76">
        <v>517.31541760705545</v>
      </c>
      <c r="F76">
        <v>638.2563158657814</v>
      </c>
      <c r="G76">
        <f t="shared" si="2"/>
        <v>-0.15231670738941855</v>
      </c>
      <c r="H76">
        <f t="shared" si="3"/>
        <v>-0.49968484042553213</v>
      </c>
      <c r="I76">
        <v>517.31541760705545</v>
      </c>
    </row>
    <row r="77" spans="1:9" x14ac:dyDescent="0.25">
      <c r="A77" t="s">
        <v>273</v>
      </c>
      <c r="B77">
        <v>638.45838355728824</v>
      </c>
      <c r="C77">
        <v>0.33689479256905797</v>
      </c>
      <c r="D77">
        <v>4.5374999999999999E-2</v>
      </c>
      <c r="E77">
        <v>517.3868798327303</v>
      </c>
      <c r="F77">
        <v>638.45838355728824</v>
      </c>
      <c r="G77">
        <f t="shared" si="2"/>
        <v>-4.6970395283452593E-2</v>
      </c>
      <c r="H77">
        <f t="shared" si="3"/>
        <v>-0.48473484042553211</v>
      </c>
      <c r="I77">
        <v>517.3868798327303</v>
      </c>
    </row>
    <row r="78" spans="1:9" x14ac:dyDescent="0.25">
      <c r="A78" t="s">
        <v>272</v>
      </c>
      <c r="B78">
        <v>638.5417920527932</v>
      </c>
      <c r="C78">
        <v>5.7559478127400497E-2</v>
      </c>
      <c r="D78">
        <v>4.8149999999999998E-2</v>
      </c>
      <c r="E78">
        <v>517.51234419584557</v>
      </c>
      <c r="F78">
        <v>638.5417920527932</v>
      </c>
      <c r="G78">
        <f t="shared" si="2"/>
        <v>-0.32630570972511008</v>
      </c>
      <c r="H78">
        <f t="shared" si="3"/>
        <v>-0.48195984042553208</v>
      </c>
      <c r="I78">
        <v>517.51234419584557</v>
      </c>
    </row>
    <row r="79" spans="1:9" x14ac:dyDescent="0.25">
      <c r="A79" t="s">
        <v>271</v>
      </c>
      <c r="B79">
        <v>638.71936909780698</v>
      </c>
      <c r="C79">
        <v>0.23010546500480258</v>
      </c>
      <c r="D79">
        <v>5.6499999999999996E-3</v>
      </c>
      <c r="E79">
        <v>517.62529602138545</v>
      </c>
      <c r="F79">
        <v>638.71936909780698</v>
      </c>
      <c r="G79">
        <f t="shared" si="2"/>
        <v>-0.15375972284770797</v>
      </c>
      <c r="H79">
        <f t="shared" si="3"/>
        <v>-0.52445984042553206</v>
      </c>
      <c r="I79">
        <v>517.62529602138545</v>
      </c>
    </row>
    <row r="80" spans="1:9" x14ac:dyDescent="0.25">
      <c r="A80" t="s">
        <v>270</v>
      </c>
      <c r="B80">
        <v>638.92950382703782</v>
      </c>
      <c r="C80">
        <v>0.38262865888654241</v>
      </c>
      <c r="D80">
        <v>-3.8500000000000001E-3</v>
      </c>
      <c r="E80">
        <v>517.70151491749402</v>
      </c>
      <c r="F80">
        <v>638.92950382703782</v>
      </c>
      <c r="G80">
        <f t="shared" si="2"/>
        <v>-1.2365289659681533E-3</v>
      </c>
      <c r="H80">
        <f t="shared" si="3"/>
        <v>-0.53395984042553213</v>
      </c>
      <c r="I80">
        <v>517.70151491749402</v>
      </c>
    </row>
    <row r="81" spans="1:9" x14ac:dyDescent="0.25">
      <c r="A81" t="s">
        <v>269</v>
      </c>
      <c r="B81">
        <v>639.2440816309504</v>
      </c>
      <c r="C81">
        <v>0.52410901467504967</v>
      </c>
      <c r="D81">
        <v>-1.1424999999999999E-2</v>
      </c>
      <c r="E81">
        <v>517.76825195239508</v>
      </c>
      <c r="F81">
        <v>639.2440816309504</v>
      </c>
      <c r="G81">
        <f t="shared" si="2"/>
        <v>0.14024382682253911</v>
      </c>
      <c r="H81">
        <f t="shared" si="3"/>
        <v>-0.54153484042553213</v>
      </c>
      <c r="I81">
        <v>517.76825195239508</v>
      </c>
    </row>
    <row r="82" spans="1:9" x14ac:dyDescent="0.25">
      <c r="A82" t="s">
        <v>268</v>
      </c>
      <c r="B82">
        <v>639.42235602836161</v>
      </c>
      <c r="C82">
        <v>0.26542800265428113</v>
      </c>
      <c r="D82">
        <v>-2.4899999999999999E-2</v>
      </c>
      <c r="E82">
        <v>517.92357786866603</v>
      </c>
      <c r="F82">
        <v>639.42235602836161</v>
      </c>
      <c r="G82">
        <f t="shared" si="2"/>
        <v>-0.11843718519822943</v>
      </c>
      <c r="H82">
        <f t="shared" si="3"/>
        <v>-0.55500984042553214</v>
      </c>
      <c r="I82">
        <v>517.92357786866603</v>
      </c>
    </row>
    <row r="83" spans="1:9" x14ac:dyDescent="0.25">
      <c r="A83" t="s">
        <v>267</v>
      </c>
      <c r="B83">
        <v>639.58821544595446</v>
      </c>
      <c r="C83">
        <v>0.35927011439917717</v>
      </c>
      <c r="D83">
        <v>-3.1224999999999999E-2</v>
      </c>
      <c r="E83">
        <v>518.08769220031138</v>
      </c>
      <c r="F83">
        <v>639.58821544595446</v>
      </c>
      <c r="G83">
        <f t="shared" si="2"/>
        <v>-2.4595073453333394E-2</v>
      </c>
      <c r="H83">
        <f t="shared" si="3"/>
        <v>-0.56133484042553206</v>
      </c>
      <c r="I83">
        <v>518.08769220031138</v>
      </c>
    </row>
    <row r="84" spans="1:9" x14ac:dyDescent="0.25">
      <c r="A84" t="s">
        <v>266</v>
      </c>
      <c r="B84">
        <v>639.78943601858498</v>
      </c>
      <c r="C84">
        <v>0.3297220913801171</v>
      </c>
      <c r="D84">
        <v>-3.9375E-2</v>
      </c>
      <c r="E84">
        <v>518.24143670898593</v>
      </c>
      <c r="F84">
        <v>639.78943601858498</v>
      </c>
      <c r="G84">
        <f t="shared" si="2"/>
        <v>-5.4143096472393459E-2</v>
      </c>
      <c r="H84">
        <f t="shared" si="3"/>
        <v>-0.56948484042553216</v>
      </c>
      <c r="I84">
        <v>518.24143670898593</v>
      </c>
    </row>
    <row r="85" spans="1:9" x14ac:dyDescent="0.25">
      <c r="A85" t="s">
        <v>265</v>
      </c>
      <c r="B85">
        <v>640.0941215956467</v>
      </c>
      <c r="C85">
        <v>0.12206572769952624</v>
      </c>
      <c r="D85">
        <v>-6.3899999999999998E-2</v>
      </c>
      <c r="E85">
        <v>518.36814167265084</v>
      </c>
      <c r="F85">
        <v>640.0941215956467</v>
      </c>
      <c r="G85">
        <f t="shared" si="2"/>
        <v>-0.26179946015298433</v>
      </c>
      <c r="H85">
        <f t="shared" si="3"/>
        <v>-0.59400984042553207</v>
      </c>
      <c r="I85">
        <v>518.36814167265084</v>
      </c>
    </row>
    <row r="86" spans="1:9" x14ac:dyDescent="0.25">
      <c r="A86" t="s">
        <v>264</v>
      </c>
      <c r="B86">
        <v>640.21156724249101</v>
      </c>
      <c r="C86">
        <v>9.3782237644198185E-2</v>
      </c>
      <c r="D86">
        <v>-8.4025000000000002E-2</v>
      </c>
      <c r="E86">
        <v>518.53158264820445</v>
      </c>
      <c r="F86">
        <v>640.21156724249101</v>
      </c>
      <c r="G86">
        <f t="shared" si="2"/>
        <v>-0.29008295020831237</v>
      </c>
      <c r="H86">
        <f t="shared" si="3"/>
        <v>-0.61413484042553212</v>
      </c>
      <c r="I86">
        <v>518.53158264820445</v>
      </c>
    </row>
    <row r="87" spans="1:9" x14ac:dyDescent="0.25">
      <c r="A87" t="s">
        <v>263</v>
      </c>
      <c r="B87">
        <v>640.36482201440708</v>
      </c>
      <c r="C87">
        <v>0.1499109903494768</v>
      </c>
      <c r="D87">
        <v>-8.4224999999999994E-2</v>
      </c>
      <c r="E87">
        <v>518.67461685454555</v>
      </c>
      <c r="F87">
        <v>640.36482201440708</v>
      </c>
      <c r="G87">
        <f t="shared" si="2"/>
        <v>-0.23395419750303376</v>
      </c>
      <c r="H87">
        <f t="shared" si="3"/>
        <v>-0.6143348404255321</v>
      </c>
      <c r="I87">
        <v>518.67461685454555</v>
      </c>
    </row>
    <row r="88" spans="1:9" x14ac:dyDescent="0.25">
      <c r="A88" t="s">
        <v>262</v>
      </c>
      <c r="B88">
        <v>640.68952149267875</v>
      </c>
      <c r="C88">
        <v>0.24324071475348968</v>
      </c>
      <c r="D88">
        <v>-8.7150000000000005E-2</v>
      </c>
      <c r="E88">
        <v>518.83410441888839</v>
      </c>
      <c r="F88">
        <v>640.68952149267875</v>
      </c>
      <c r="G88">
        <f t="shared" si="2"/>
        <v>-0.14062447309902087</v>
      </c>
      <c r="H88">
        <f t="shared" si="3"/>
        <v>-0.61725984042553206</v>
      </c>
      <c r="I88">
        <v>518.83410441888839</v>
      </c>
    </row>
    <row r="89" spans="1:9" x14ac:dyDescent="0.25">
      <c r="A89" t="s">
        <v>261</v>
      </c>
      <c r="B89">
        <v>640.97867363528621</v>
      </c>
      <c r="C89">
        <v>0.21465235650955647</v>
      </c>
      <c r="D89">
        <v>-8.8150000000000006E-2</v>
      </c>
      <c r="E89">
        <v>519.04446280706918</v>
      </c>
      <c r="F89">
        <v>640.97867363528621</v>
      </c>
      <c r="G89">
        <f t="shared" si="2"/>
        <v>-0.16921283134295409</v>
      </c>
      <c r="H89">
        <f t="shared" si="3"/>
        <v>-0.61825984042553217</v>
      </c>
      <c r="I89">
        <v>519.04446280706918</v>
      </c>
    </row>
    <row r="90" spans="1:9" x14ac:dyDescent="0.25">
      <c r="A90" t="s">
        <v>260</v>
      </c>
      <c r="B90">
        <v>641.26639428178896</v>
      </c>
      <c r="C90">
        <v>0.49357422238778281</v>
      </c>
      <c r="D90">
        <v>-8.9524999999999993E-2</v>
      </c>
      <c r="E90">
        <v>519.21228126444362</v>
      </c>
      <c r="F90">
        <v>641.26639428178896</v>
      </c>
      <c r="G90">
        <f t="shared" si="2"/>
        <v>0.10970903453527225</v>
      </c>
      <c r="H90">
        <f t="shared" si="3"/>
        <v>-0.61963484042553207</v>
      </c>
      <c r="I90">
        <v>519.21228126444362</v>
      </c>
    </row>
    <row r="91" spans="1:9" x14ac:dyDescent="0.25">
      <c r="A91" t="s">
        <v>259</v>
      </c>
      <c r="B91">
        <v>641.56044569297171</v>
      </c>
      <c r="C91">
        <v>0.31507737929756596</v>
      </c>
      <c r="D91">
        <v>-8.9450000000000002E-2</v>
      </c>
      <c r="E91">
        <v>519.39110446011045</v>
      </c>
      <c r="F91">
        <v>641.56044569297171</v>
      </c>
      <c r="G91">
        <f t="shared" si="2"/>
        <v>-6.8787808554944596E-2</v>
      </c>
      <c r="H91">
        <f t="shared" si="3"/>
        <v>-0.61955984042553214</v>
      </c>
      <c r="I91">
        <v>519.39110446011045</v>
      </c>
    </row>
    <row r="92" spans="1:9" x14ac:dyDescent="0.25">
      <c r="A92" t="s">
        <v>258</v>
      </c>
      <c r="B92">
        <v>641.84648237854412</v>
      </c>
      <c r="C92">
        <v>0.24942263279445359</v>
      </c>
      <c r="D92">
        <v>-8.7525000000000006E-2</v>
      </c>
      <c r="E92">
        <v>519.52232863318761</v>
      </c>
      <c r="F92">
        <v>641.84648237854412</v>
      </c>
      <c r="G92">
        <f t="shared" si="2"/>
        <v>-0.13444255505805697</v>
      </c>
      <c r="H92">
        <f t="shared" si="3"/>
        <v>-0.61763484042553207</v>
      </c>
      <c r="I92">
        <v>519.52232863318761</v>
      </c>
    </row>
    <row r="93" spans="1:9" x14ac:dyDescent="0.25">
      <c r="A93" t="s">
        <v>257</v>
      </c>
      <c r="B93">
        <v>642.00805200476657</v>
      </c>
      <c r="C93">
        <v>0.35938075930704072</v>
      </c>
      <c r="D93">
        <v>-9.0925000000000006E-2</v>
      </c>
      <c r="E93">
        <v>519.69820194014903</v>
      </c>
      <c r="F93">
        <v>642.00805200476657</v>
      </c>
      <c r="G93">
        <f t="shared" si="2"/>
        <v>-2.4484428545469838E-2</v>
      </c>
      <c r="H93">
        <f t="shared" si="3"/>
        <v>-0.62103484042553214</v>
      </c>
      <c r="I93">
        <v>519.69820194014903</v>
      </c>
    </row>
    <row r="94" spans="1:9" x14ac:dyDescent="0.25">
      <c r="A94" t="s">
        <v>256</v>
      </c>
      <c r="B94">
        <v>642.19171195452259</v>
      </c>
      <c r="C94">
        <v>0.42236709209439716</v>
      </c>
      <c r="D94">
        <v>-9.0825000000000003E-2</v>
      </c>
      <c r="E94">
        <v>519.86615673110941</v>
      </c>
      <c r="F94">
        <v>642.19171195452259</v>
      </c>
      <c r="G94">
        <f t="shared" si="2"/>
        <v>3.8501904241886598E-2</v>
      </c>
      <c r="H94">
        <f t="shared" si="3"/>
        <v>-0.62093484042553215</v>
      </c>
      <c r="I94">
        <v>519.86615673110941</v>
      </c>
    </row>
    <row r="95" spans="1:9" x14ac:dyDescent="0.25">
      <c r="A95" t="s">
        <v>255</v>
      </c>
      <c r="B95">
        <v>642.26039369594389</v>
      </c>
      <c r="C95">
        <v>0.35658772972478792</v>
      </c>
      <c r="D95">
        <v>-9.0450000000000003E-2</v>
      </c>
      <c r="E95">
        <v>519.95167433650511</v>
      </c>
      <c r="F95">
        <v>642.26039369594389</v>
      </c>
      <c r="G95">
        <f t="shared" si="2"/>
        <v>-2.7277458127722642E-2</v>
      </c>
      <c r="H95">
        <f t="shared" si="3"/>
        <v>-0.62055984042553214</v>
      </c>
      <c r="I95">
        <v>519.95167433650511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E2" sqref="E2:E70"/>
    </sheetView>
  </sheetViews>
  <sheetFormatPr baseColWidth="10" defaultColWidth="9.140625" defaultRowHeight="15" x14ac:dyDescent="0.25"/>
  <sheetData>
    <row r="1" spans="1:5" x14ac:dyDescent="0.25">
      <c r="A1" t="s">
        <v>507</v>
      </c>
      <c r="B1" t="s">
        <v>523</v>
      </c>
      <c r="C1" t="s">
        <v>509</v>
      </c>
      <c r="D1" t="s">
        <v>510</v>
      </c>
      <c r="E1" t="s">
        <v>529</v>
      </c>
    </row>
    <row r="2" spans="1:5" x14ac:dyDescent="0.25">
      <c r="A2" t="s">
        <v>330</v>
      </c>
      <c r="B2">
        <v>514.32250853396852</v>
      </c>
      <c r="C2">
        <v>0.28131115459881328</v>
      </c>
      <c r="D2">
        <v>0.70660000000000001</v>
      </c>
      <c r="E2">
        <v>-10.625363254983958</v>
      </c>
    </row>
    <row r="3" spans="1:5" x14ac:dyDescent="0.25">
      <c r="A3" t="s">
        <v>329</v>
      </c>
      <c r="B3">
        <v>514.6543518732874</v>
      </c>
      <c r="C3">
        <v>0.36589828027809657</v>
      </c>
      <c r="D3">
        <v>0.819075</v>
      </c>
      <c r="E3">
        <v>-12.146661970256634</v>
      </c>
    </row>
    <row r="4" spans="1:5" x14ac:dyDescent="0.25">
      <c r="A4" t="s">
        <v>328</v>
      </c>
      <c r="B4">
        <v>514.89815101501847</v>
      </c>
      <c r="C4">
        <v>0.34026005589985042</v>
      </c>
      <c r="D4">
        <v>0.99162499999999998</v>
      </c>
      <c r="E4">
        <v>-11.922777520070579</v>
      </c>
    </row>
    <row r="5" spans="1:5" x14ac:dyDescent="0.25">
      <c r="A5" t="s">
        <v>327</v>
      </c>
      <c r="B5">
        <v>515.10862862991678</v>
      </c>
      <c r="C5">
        <v>0.60554680876831779</v>
      </c>
      <c r="D5">
        <v>1.10985</v>
      </c>
      <c r="E5">
        <v>-12.790173302944257</v>
      </c>
    </row>
    <row r="6" spans="1:5" x14ac:dyDescent="0.25">
      <c r="A6" t="s">
        <v>326</v>
      </c>
      <c r="B6">
        <v>515.29421991425045</v>
      </c>
      <c r="C6">
        <v>0.31298904538341776</v>
      </c>
      <c r="D6">
        <v>1.2015499999999999</v>
      </c>
      <c r="E6">
        <v>-12.964332376958332</v>
      </c>
    </row>
    <row r="7" spans="1:5" x14ac:dyDescent="0.25">
      <c r="A7" t="s">
        <v>325</v>
      </c>
      <c r="B7">
        <v>515.41458382132794</v>
      </c>
      <c r="C7">
        <v>0.86403456138245394</v>
      </c>
      <c r="D7">
        <v>1.210825</v>
      </c>
      <c r="E7">
        <v>-12.45826107952635</v>
      </c>
    </row>
    <row r="8" spans="1:5" x14ac:dyDescent="0.25">
      <c r="A8" t="s">
        <v>324</v>
      </c>
      <c r="B8">
        <v>515.46622979473659</v>
      </c>
      <c r="C8">
        <v>0.63057703747769323</v>
      </c>
      <c r="D8">
        <v>1.1881250000000001</v>
      </c>
      <c r="E8">
        <v>-12.241775919310497</v>
      </c>
    </row>
    <row r="9" spans="1:5" x14ac:dyDescent="0.25">
      <c r="A9" t="s">
        <v>323</v>
      </c>
      <c r="B9">
        <v>515.54789059586039</v>
      </c>
      <c r="C9">
        <v>0.60297942776070601</v>
      </c>
      <c r="D9">
        <v>1.08195</v>
      </c>
      <c r="E9">
        <v>-12.242193148764285</v>
      </c>
    </row>
    <row r="10" spans="1:5" x14ac:dyDescent="0.25">
      <c r="A10" t="s">
        <v>322</v>
      </c>
      <c r="B10">
        <v>515.62287334085636</v>
      </c>
      <c r="C10">
        <v>0.6581266893877098</v>
      </c>
      <c r="D10">
        <v>0.90144999999999997</v>
      </c>
      <c r="E10">
        <v>-11.511555865395444</v>
      </c>
    </row>
    <row r="11" spans="1:5" x14ac:dyDescent="0.25">
      <c r="A11" t="s">
        <v>321</v>
      </c>
      <c r="B11">
        <v>515.77462617261449</v>
      </c>
      <c r="C11">
        <v>0.78225335668416518</v>
      </c>
      <c r="D11">
        <v>0.82004999999999995</v>
      </c>
      <c r="E11">
        <v>-11.902035706523419</v>
      </c>
    </row>
    <row r="12" spans="1:5" x14ac:dyDescent="0.25">
      <c r="A12" t="s">
        <v>320</v>
      </c>
      <c r="B12">
        <v>515.83147773998758</v>
      </c>
      <c r="C12">
        <v>0.32437442075996425</v>
      </c>
      <c r="D12">
        <v>0.83122499999999999</v>
      </c>
      <c r="E12">
        <v>-11.391347709134052</v>
      </c>
    </row>
    <row r="13" spans="1:5" x14ac:dyDescent="0.25">
      <c r="A13" t="s">
        <v>319</v>
      </c>
      <c r="B13">
        <v>515.88895082417275</v>
      </c>
      <c r="C13">
        <v>0.66974595842957574</v>
      </c>
      <c r="D13">
        <v>0.826075</v>
      </c>
      <c r="E13">
        <v>-11.396578981787441</v>
      </c>
    </row>
    <row r="14" spans="1:5" x14ac:dyDescent="0.25">
      <c r="A14" t="s">
        <v>318</v>
      </c>
      <c r="B14">
        <v>515.89930880703059</v>
      </c>
      <c r="C14">
        <v>0.53911447579719984</v>
      </c>
      <c r="D14">
        <v>0.80827499999999997</v>
      </c>
      <c r="E14">
        <v>-11.206856875175331</v>
      </c>
    </row>
    <row r="15" spans="1:5" x14ac:dyDescent="0.25">
      <c r="A15" t="s">
        <v>317</v>
      </c>
      <c r="B15">
        <v>515.92587466745692</v>
      </c>
      <c r="C15">
        <v>0.54763262977751248</v>
      </c>
      <c r="D15">
        <v>0.69162500000000005</v>
      </c>
      <c r="E15">
        <v>-10.467394719939371</v>
      </c>
    </row>
    <row r="16" spans="1:5" x14ac:dyDescent="0.25">
      <c r="A16" t="s">
        <v>316</v>
      </c>
      <c r="B16">
        <v>515.99854062675035</v>
      </c>
      <c r="C16">
        <v>0.49926245319414247</v>
      </c>
      <c r="D16">
        <v>0.61092500000000005</v>
      </c>
      <c r="E16">
        <v>-10.733597511292121</v>
      </c>
    </row>
    <row r="17" spans="1:5" x14ac:dyDescent="0.25">
      <c r="A17" t="s">
        <v>315</v>
      </c>
      <c r="B17">
        <v>516.06214226820578</v>
      </c>
      <c r="C17">
        <v>0.81291633736029478</v>
      </c>
      <c r="D17">
        <v>0.51644999999999996</v>
      </c>
      <c r="E17">
        <v>-10.37848378797006</v>
      </c>
    </row>
    <row r="18" spans="1:5" x14ac:dyDescent="0.25">
      <c r="A18" t="s">
        <v>314</v>
      </c>
      <c r="B18">
        <v>516.15852149526904</v>
      </c>
      <c r="C18">
        <v>0.15679247396125048</v>
      </c>
      <c r="D18">
        <v>0.50370000000000004</v>
      </c>
      <c r="E18">
        <v>-10.105329079928884</v>
      </c>
    </row>
    <row r="19" spans="1:5" x14ac:dyDescent="0.25">
      <c r="A19" t="s">
        <v>313</v>
      </c>
      <c r="B19">
        <v>516.21585070014441</v>
      </c>
      <c r="C19">
        <v>0.49200492004919794</v>
      </c>
      <c r="D19">
        <v>0.50487499999999996</v>
      </c>
      <c r="E19">
        <v>-9.7033461723327115</v>
      </c>
    </row>
    <row r="20" spans="1:5" x14ac:dyDescent="0.25">
      <c r="A20" t="s">
        <v>312</v>
      </c>
      <c r="B20">
        <v>516.31821645380614</v>
      </c>
      <c r="C20">
        <v>0.5452320017803437</v>
      </c>
      <c r="D20">
        <v>0.51007499999999995</v>
      </c>
      <c r="E20">
        <v>-9.4819361745096575</v>
      </c>
    </row>
    <row r="21" spans="1:5" x14ac:dyDescent="0.25">
      <c r="A21" t="s">
        <v>311</v>
      </c>
      <c r="B21">
        <v>516.42232025049384</v>
      </c>
      <c r="C21">
        <v>0.43160690571049198</v>
      </c>
      <c r="D21">
        <v>0.51332500000000003</v>
      </c>
      <c r="E21">
        <v>-9.3462433835655556</v>
      </c>
    </row>
    <row r="22" spans="1:5" x14ac:dyDescent="0.25">
      <c r="A22" t="s">
        <v>310</v>
      </c>
      <c r="B22">
        <v>516.53650390576092</v>
      </c>
      <c r="C22">
        <v>0.53994490358126157</v>
      </c>
      <c r="D22">
        <v>0.52082499999999998</v>
      </c>
      <c r="E22">
        <v>-9.3978685152299768</v>
      </c>
    </row>
    <row r="23" spans="1:5" x14ac:dyDescent="0.25">
      <c r="A23" t="s">
        <v>309</v>
      </c>
      <c r="B23">
        <v>516.6177427203462</v>
      </c>
      <c r="C23">
        <v>0.4274441034633939</v>
      </c>
      <c r="D23">
        <v>0.51602499999999996</v>
      </c>
      <c r="E23">
        <v>-9.2924520327354667</v>
      </c>
    </row>
    <row r="24" spans="1:5" x14ac:dyDescent="0.25">
      <c r="A24" t="s">
        <v>308</v>
      </c>
      <c r="B24">
        <v>516.74244475103478</v>
      </c>
      <c r="C24">
        <v>0.45836516424751905</v>
      </c>
      <c r="D24">
        <v>0.51732500000000003</v>
      </c>
      <c r="E24">
        <v>-9.2693358104122208</v>
      </c>
    </row>
    <row r="25" spans="1:5" x14ac:dyDescent="0.25">
      <c r="A25" t="s">
        <v>307</v>
      </c>
      <c r="B25">
        <v>516.86966417176961</v>
      </c>
      <c r="C25">
        <v>0.39109179793590382</v>
      </c>
      <c r="D25">
        <v>0.51897499999999996</v>
      </c>
      <c r="E25">
        <v>-9.5680722207007243</v>
      </c>
    </row>
    <row r="26" spans="1:5" x14ac:dyDescent="0.25">
      <c r="A26" t="s">
        <v>306</v>
      </c>
      <c r="B26">
        <v>517.0584030069914</v>
      </c>
      <c r="C26">
        <v>0.73585109836598517</v>
      </c>
      <c r="D26">
        <v>0.53572500000000001</v>
      </c>
      <c r="E26">
        <v>-9.7317595074387633</v>
      </c>
    </row>
    <row r="27" spans="1:5" x14ac:dyDescent="0.25">
      <c r="A27" t="s">
        <v>305</v>
      </c>
      <c r="B27">
        <v>517.25717881435139</v>
      </c>
      <c r="C27">
        <v>0.26855731012998174</v>
      </c>
      <c r="D27">
        <v>0.59965000000000002</v>
      </c>
      <c r="E27">
        <v>-9.5197659710977103</v>
      </c>
    </row>
    <row r="28" spans="1:5" x14ac:dyDescent="0.25">
      <c r="A28" t="s">
        <v>304</v>
      </c>
      <c r="B28">
        <v>517.50779690636739</v>
      </c>
      <c r="C28">
        <v>0.61067066638096545</v>
      </c>
      <c r="D28">
        <v>0.65857500000000002</v>
      </c>
      <c r="E28">
        <v>-9.0573404077402202</v>
      </c>
    </row>
    <row r="29" spans="1:5" x14ac:dyDescent="0.25">
      <c r="A29" t="s">
        <v>303</v>
      </c>
      <c r="B29">
        <v>517.67994788292458</v>
      </c>
      <c r="C29">
        <v>0.47918219571930876</v>
      </c>
      <c r="D29">
        <v>0.73524999999999996</v>
      </c>
      <c r="E29">
        <v>-9.0188747084081466</v>
      </c>
    </row>
    <row r="30" spans="1:5" x14ac:dyDescent="0.25">
      <c r="A30" t="s">
        <v>302</v>
      </c>
      <c r="B30">
        <v>517.87968934733283</v>
      </c>
      <c r="C30">
        <v>0.48749470114454613</v>
      </c>
      <c r="D30">
        <v>0.84225000000000005</v>
      </c>
      <c r="E30">
        <v>-8.9829672989115821</v>
      </c>
    </row>
    <row r="31" spans="1:5" x14ac:dyDescent="0.25">
      <c r="A31" t="s">
        <v>301</v>
      </c>
      <c r="B31">
        <v>518.11662749688412</v>
      </c>
      <c r="C31">
        <v>0.88588905294242082</v>
      </c>
      <c r="D31">
        <v>0.90197499999999997</v>
      </c>
      <c r="E31">
        <v>-9.1799398460441921</v>
      </c>
    </row>
    <row r="32" spans="1:5" x14ac:dyDescent="0.25">
      <c r="A32" t="s">
        <v>300</v>
      </c>
      <c r="B32">
        <v>518.32298013095738</v>
      </c>
      <c r="C32">
        <v>0.42860129625757537</v>
      </c>
      <c r="D32">
        <v>0.96379999999999999</v>
      </c>
      <c r="E32">
        <v>-9.1289953879728749</v>
      </c>
    </row>
    <row r="33" spans="1:5" x14ac:dyDescent="0.25">
      <c r="A33" t="s">
        <v>299</v>
      </c>
      <c r="B33">
        <v>518.49427946958656</v>
      </c>
      <c r="C33">
        <v>0.57249921931925829</v>
      </c>
      <c r="D33">
        <v>1.0116000000000001</v>
      </c>
      <c r="E33">
        <v>-8.8134197512915282</v>
      </c>
    </row>
    <row r="34" spans="1:5" x14ac:dyDescent="0.25">
      <c r="A34" t="s">
        <v>298</v>
      </c>
      <c r="B34">
        <v>518.65275050958087</v>
      </c>
      <c r="C34">
        <v>0.72448768370936512</v>
      </c>
      <c r="D34">
        <v>0.98687499999999995</v>
      </c>
      <c r="E34">
        <v>-8.7780660795470542</v>
      </c>
    </row>
    <row r="35" spans="1:5" x14ac:dyDescent="0.25">
      <c r="A35" t="s">
        <v>297</v>
      </c>
      <c r="B35">
        <v>518.84165298211883</v>
      </c>
      <c r="C35">
        <v>0.42129058775175793</v>
      </c>
      <c r="D35">
        <v>1.011725</v>
      </c>
      <c r="E35">
        <v>-8.7627732709681929</v>
      </c>
    </row>
    <row r="36" spans="1:5" x14ac:dyDescent="0.25">
      <c r="A36" t="s">
        <v>296</v>
      </c>
      <c r="B36">
        <v>518.83212277398604</v>
      </c>
      <c r="C36">
        <v>0.60370408267675146</v>
      </c>
      <c r="D36">
        <v>1.000275</v>
      </c>
      <c r="E36">
        <v>-9.0418551507014904</v>
      </c>
    </row>
    <row r="37" spans="1:5" x14ac:dyDescent="0.25">
      <c r="A37" t="s">
        <v>295</v>
      </c>
      <c r="B37">
        <v>518.7738941281109</v>
      </c>
      <c r="C37">
        <v>0.22375915378357719</v>
      </c>
      <c r="D37">
        <v>1.0635749999999999</v>
      </c>
      <c r="E37">
        <v>-8.1997812410478819</v>
      </c>
    </row>
    <row r="38" spans="1:5" x14ac:dyDescent="0.25">
      <c r="A38" t="s">
        <v>294</v>
      </c>
      <c r="B38">
        <v>518.59285701433191</v>
      </c>
      <c r="C38">
        <v>0.44651918002841251</v>
      </c>
      <c r="D38">
        <v>0.78802499999999998</v>
      </c>
      <c r="E38">
        <v>-7.6767858193213678</v>
      </c>
    </row>
    <row r="39" spans="1:5" x14ac:dyDescent="0.25">
      <c r="A39" t="s">
        <v>293</v>
      </c>
      <c r="B39">
        <v>518.26957115043331</v>
      </c>
      <c r="C39">
        <v>0.26267932915739634</v>
      </c>
      <c r="D39">
        <v>0.344275</v>
      </c>
      <c r="E39">
        <v>-7.1518531657959974</v>
      </c>
    </row>
    <row r="40" spans="1:5" x14ac:dyDescent="0.25">
      <c r="A40" t="s">
        <v>292</v>
      </c>
      <c r="B40">
        <v>517.9618624862303</v>
      </c>
      <c r="C40">
        <v>-2.0153164046751333E-2</v>
      </c>
      <c r="D40">
        <v>0.19350000000000001</v>
      </c>
      <c r="E40">
        <v>-7.1884728057465406</v>
      </c>
    </row>
    <row r="41" spans="1:5" x14ac:dyDescent="0.25">
      <c r="A41" t="s">
        <v>291</v>
      </c>
      <c r="B41">
        <v>517.79160603373987</v>
      </c>
      <c r="C41">
        <v>0.12094335819391711</v>
      </c>
      <c r="D41">
        <v>8.9025000000000007E-2</v>
      </c>
      <c r="E41">
        <v>-7.2346006373095877</v>
      </c>
    </row>
    <row r="42" spans="1:5" x14ac:dyDescent="0.25">
      <c r="A42" t="s">
        <v>290</v>
      </c>
      <c r="B42">
        <v>517.69310669507172</v>
      </c>
      <c r="C42">
        <v>0.24159452385745409</v>
      </c>
      <c r="D42">
        <v>8.9649999999999994E-2</v>
      </c>
      <c r="E42">
        <v>-7.4578168532061726</v>
      </c>
    </row>
    <row r="43" spans="1:5" x14ac:dyDescent="0.25">
      <c r="A43" t="s">
        <v>289</v>
      </c>
      <c r="B43">
        <v>517.68100293141799</v>
      </c>
      <c r="C43">
        <v>-1.0042177144009958E-2</v>
      </c>
      <c r="D43">
        <v>8.6025000000000004E-2</v>
      </c>
      <c r="E43">
        <v>-7.5997721951522186</v>
      </c>
    </row>
    <row r="44" spans="1:5" x14ac:dyDescent="0.25">
      <c r="A44" t="s">
        <v>288</v>
      </c>
      <c r="B44">
        <v>517.64718816168568</v>
      </c>
      <c r="C44">
        <v>0.27116601385960654</v>
      </c>
      <c r="D44">
        <v>8.7624999999999995E-2</v>
      </c>
      <c r="E44">
        <v>-7.3096789973049834</v>
      </c>
    </row>
    <row r="45" spans="1:5" x14ac:dyDescent="0.25">
      <c r="A45" t="s">
        <v>287</v>
      </c>
      <c r="B45">
        <v>517.66129097024918</v>
      </c>
      <c r="C45">
        <v>0.35056089743589175</v>
      </c>
      <c r="D45">
        <v>0.11335000000000001</v>
      </c>
      <c r="E45">
        <v>-7.5189420213355005</v>
      </c>
    </row>
    <row r="46" spans="1:5" x14ac:dyDescent="0.25">
      <c r="A46" t="s">
        <v>286</v>
      </c>
      <c r="B46">
        <v>517.74265994217899</v>
      </c>
      <c r="C46">
        <v>0.20960175666234951</v>
      </c>
      <c r="D46">
        <v>0.14935000000000001</v>
      </c>
      <c r="E46">
        <v>-7.771848595262032</v>
      </c>
    </row>
    <row r="47" spans="1:5" x14ac:dyDescent="0.25">
      <c r="A47" t="s">
        <v>285</v>
      </c>
      <c r="B47">
        <v>517.75615180342186</v>
      </c>
      <c r="C47">
        <v>0.13944223107569778</v>
      </c>
      <c r="D47">
        <v>0.16872500000000001</v>
      </c>
      <c r="E47">
        <v>-7.8235038666392827</v>
      </c>
    </row>
    <row r="48" spans="1:5" x14ac:dyDescent="0.25">
      <c r="A48" t="s">
        <v>284</v>
      </c>
      <c r="B48">
        <v>517.79055366878458</v>
      </c>
      <c r="C48">
        <v>0.27849612094687382</v>
      </c>
      <c r="D48">
        <v>0.26029999999999998</v>
      </c>
      <c r="E48">
        <v>-7.7662357859595899</v>
      </c>
    </row>
    <row r="49" spans="1:5" x14ac:dyDescent="0.25">
      <c r="A49" t="s">
        <v>283</v>
      </c>
      <c r="B49">
        <v>517.71962318441456</v>
      </c>
      <c r="C49">
        <v>0.30747867486610025</v>
      </c>
      <c r="D49">
        <v>0.24357500000000001</v>
      </c>
      <c r="E49">
        <v>-7.7193731859558872</v>
      </c>
    </row>
    <row r="50" spans="1:5" x14ac:dyDescent="0.25">
      <c r="A50" t="s">
        <v>282</v>
      </c>
      <c r="B50">
        <v>517.67246931136674</v>
      </c>
      <c r="C50">
        <v>0.38564224265796559</v>
      </c>
      <c r="D50">
        <v>0.19805</v>
      </c>
      <c r="E50">
        <v>-7.3127526090904293</v>
      </c>
    </row>
    <row r="51" spans="1:5" x14ac:dyDescent="0.25">
      <c r="A51" t="s">
        <v>281</v>
      </c>
      <c r="B51">
        <v>517.65663199678704</v>
      </c>
      <c r="C51">
        <v>0.315208825847131</v>
      </c>
      <c r="D51">
        <v>9.1874999999999998E-2</v>
      </c>
      <c r="E51">
        <v>-7.0892279260721889</v>
      </c>
    </row>
    <row r="52" spans="1:5" x14ac:dyDescent="0.25">
      <c r="A52" t="s">
        <v>280</v>
      </c>
      <c r="B52">
        <v>517.60597570867753</v>
      </c>
      <c r="C52">
        <v>0.26512175962293405</v>
      </c>
      <c r="D52">
        <v>8.4525000000000003E-2</v>
      </c>
      <c r="E52">
        <v>-6.9221654838133571</v>
      </c>
    </row>
    <row r="53" spans="1:5" x14ac:dyDescent="0.25">
      <c r="A53" t="s">
        <v>279</v>
      </c>
      <c r="B53">
        <v>517.51988810582225</v>
      </c>
      <c r="C53">
        <v>0.34276760356477753</v>
      </c>
      <c r="D53">
        <v>3.2800000000000003E-2</v>
      </c>
      <c r="E53">
        <v>-6.6665303304339272</v>
      </c>
    </row>
    <row r="54" spans="1:5" x14ac:dyDescent="0.25">
      <c r="A54" t="s">
        <v>278</v>
      </c>
      <c r="B54">
        <v>517.40644328057306</v>
      </c>
      <c r="C54">
        <v>0.33183681436658541</v>
      </c>
      <c r="D54">
        <v>2.0225E-2</v>
      </c>
      <c r="E54">
        <v>-6.4716702907090706</v>
      </c>
    </row>
    <row r="55" spans="1:5" x14ac:dyDescent="0.25">
      <c r="A55" t="s">
        <v>277</v>
      </c>
      <c r="B55">
        <v>517.29275675546751</v>
      </c>
      <c r="C55">
        <v>0.38910505836576431</v>
      </c>
      <c r="D55">
        <v>1.6975000000000001E-2</v>
      </c>
      <c r="E55">
        <v>-6.4933168341403373</v>
      </c>
    </row>
    <row r="56" spans="1:5" x14ac:dyDescent="0.25">
      <c r="A56" t="s">
        <v>276</v>
      </c>
      <c r="B56">
        <v>517.24374708558378</v>
      </c>
      <c r="C56">
        <v>0.30038759689922701</v>
      </c>
      <c r="D56">
        <v>2.0500000000000001E-2</v>
      </c>
      <c r="E56">
        <v>-6.4510091477847187</v>
      </c>
    </row>
    <row r="57" spans="1:5" x14ac:dyDescent="0.25">
      <c r="A57" t="s">
        <v>275</v>
      </c>
      <c r="B57">
        <v>517.27397649488239</v>
      </c>
      <c r="C57">
        <v>0.13525263259588499</v>
      </c>
      <c r="D57">
        <v>2.1299999999999999E-2</v>
      </c>
      <c r="E57">
        <v>-6.2980893691636215</v>
      </c>
    </row>
    <row r="58" spans="1:5" x14ac:dyDescent="0.25">
      <c r="A58" t="s">
        <v>274</v>
      </c>
      <c r="B58">
        <v>517.31541760705545</v>
      </c>
      <c r="C58">
        <v>0.23154848046309201</v>
      </c>
      <c r="D58">
        <v>3.0425000000000001E-2</v>
      </c>
      <c r="E58">
        <v>-6.264143221682331</v>
      </c>
    </row>
    <row r="59" spans="1:5" x14ac:dyDescent="0.25">
      <c r="A59" t="s">
        <v>273</v>
      </c>
      <c r="B59">
        <v>517.3868798327303</v>
      </c>
      <c r="C59">
        <v>0.33689479256905797</v>
      </c>
      <c r="D59">
        <v>4.5374999999999999E-2</v>
      </c>
      <c r="E59">
        <v>-6.1163698954913341</v>
      </c>
    </row>
    <row r="60" spans="1:5" x14ac:dyDescent="0.25">
      <c r="A60" t="s">
        <v>272</v>
      </c>
      <c r="B60">
        <v>517.51234419584557</v>
      </c>
      <c r="C60">
        <v>5.7559478127400497E-2</v>
      </c>
      <c r="D60">
        <v>4.8149999999999998E-2</v>
      </c>
      <c r="E60">
        <v>-6.1019155813310206</v>
      </c>
    </row>
    <row r="61" spans="1:5" x14ac:dyDescent="0.25">
      <c r="A61" t="s">
        <v>271</v>
      </c>
      <c r="B61">
        <v>517.62529602138545</v>
      </c>
      <c r="C61">
        <v>0.23010546500480258</v>
      </c>
      <c r="D61">
        <v>5.6499999999999996E-3</v>
      </c>
      <c r="E61">
        <v>-5.9326382050723723</v>
      </c>
    </row>
    <row r="62" spans="1:5" x14ac:dyDescent="0.25">
      <c r="A62" t="s">
        <v>270</v>
      </c>
      <c r="B62">
        <v>517.70151491749402</v>
      </c>
      <c r="C62">
        <v>0.38262865888654241</v>
      </c>
      <c r="D62">
        <v>-3.8500000000000001E-3</v>
      </c>
      <c r="E62">
        <v>-5.9444928891819497</v>
      </c>
    </row>
    <row r="63" spans="1:5" x14ac:dyDescent="0.25">
      <c r="A63" t="s">
        <v>269</v>
      </c>
      <c r="B63">
        <v>517.76825195239508</v>
      </c>
      <c r="C63">
        <v>0.52410901467504967</v>
      </c>
      <c r="D63">
        <v>-1.1424999999999999E-2</v>
      </c>
      <c r="E63">
        <v>-6.0043662491787089</v>
      </c>
    </row>
    <row r="64" spans="1:5" x14ac:dyDescent="0.25">
      <c r="A64" t="s">
        <v>268</v>
      </c>
      <c r="B64">
        <v>517.92357786866603</v>
      </c>
      <c r="C64">
        <v>0.26542800265428113</v>
      </c>
      <c r="D64">
        <v>-2.4899999999999999E-2</v>
      </c>
      <c r="E64">
        <v>-6.1481767963623479</v>
      </c>
    </row>
    <row r="65" spans="1:5" x14ac:dyDescent="0.25">
      <c r="A65" t="s">
        <v>267</v>
      </c>
      <c r="B65">
        <v>518.08769220031138</v>
      </c>
      <c r="C65">
        <v>0.35927011439917717</v>
      </c>
      <c r="D65">
        <v>-3.1224999999999999E-2</v>
      </c>
      <c r="E65">
        <v>-6.1443591769381571</v>
      </c>
    </row>
    <row r="66" spans="1:5" x14ac:dyDescent="0.25">
      <c r="A66" t="s">
        <v>266</v>
      </c>
      <c r="B66">
        <v>518.24143670898593</v>
      </c>
      <c r="C66">
        <v>0.3297220913801171</v>
      </c>
      <c r="D66">
        <v>-3.9375E-2</v>
      </c>
      <c r="E66">
        <v>-6.2067660769755184</v>
      </c>
    </row>
    <row r="67" spans="1:5" x14ac:dyDescent="0.25">
      <c r="A67" t="s">
        <v>265</v>
      </c>
      <c r="B67">
        <v>518.36814167265084</v>
      </c>
      <c r="C67">
        <v>0.12206572769952624</v>
      </c>
      <c r="D67">
        <v>-6.3899999999999998E-2</v>
      </c>
      <c r="E67">
        <v>-6.1980178717711638</v>
      </c>
    </row>
    <row r="68" spans="1:5" x14ac:dyDescent="0.25">
      <c r="A68" t="s">
        <v>264</v>
      </c>
      <c r="B68">
        <v>518.53158264820445</v>
      </c>
      <c r="C68">
        <v>9.3782237644198185E-2</v>
      </c>
      <c r="D68">
        <v>-8.4025000000000002E-2</v>
      </c>
      <c r="E68">
        <v>-6.3744950504668259</v>
      </c>
    </row>
    <row r="69" spans="1:5" x14ac:dyDescent="0.25">
      <c r="A69" t="s">
        <v>263</v>
      </c>
      <c r="B69">
        <v>518.67461685454555</v>
      </c>
      <c r="C69">
        <v>0.1499109903494768</v>
      </c>
      <c r="D69">
        <v>-8.4224999999999994E-2</v>
      </c>
      <c r="E69">
        <v>-6.5107010540198074</v>
      </c>
    </row>
    <row r="70" spans="1:5" x14ac:dyDescent="0.25">
      <c r="A70" t="s">
        <v>262</v>
      </c>
      <c r="B70">
        <v>518.83410441888839</v>
      </c>
      <c r="C70">
        <v>0.24324071475348968</v>
      </c>
      <c r="D70">
        <v>-8.7150000000000005E-2</v>
      </c>
      <c r="E70">
        <v>-6.3877509990417485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8" workbookViewId="0">
      <selection activeCell="A9" sqref="A9:A52"/>
    </sheetView>
  </sheetViews>
  <sheetFormatPr baseColWidth="10" defaultColWidth="11.42578125" defaultRowHeight="15" x14ac:dyDescent="0.25"/>
  <sheetData>
    <row r="1" spans="1:5" x14ac:dyDescent="0.25">
      <c r="A1" t="s">
        <v>507</v>
      </c>
      <c r="B1" t="s">
        <v>508</v>
      </c>
      <c r="C1" t="s">
        <v>509</v>
      </c>
      <c r="D1" t="s">
        <v>510</v>
      </c>
      <c r="E1" t="s">
        <v>523</v>
      </c>
    </row>
    <row r="2" spans="1:5" x14ac:dyDescent="0.25">
      <c r="A2" t="s">
        <v>348</v>
      </c>
      <c r="B2">
        <v>626.67879688862604</v>
      </c>
      <c r="C2">
        <v>0.73116594855725581</v>
      </c>
      <c r="D2">
        <v>1.6141749999999999</v>
      </c>
      <c r="E2">
        <v>511.65615562398943</v>
      </c>
    </row>
    <row r="3" spans="1:5" x14ac:dyDescent="0.25">
      <c r="A3" t="s">
        <v>347</v>
      </c>
      <c r="B3">
        <v>626.80529679801009</v>
      </c>
      <c r="C3">
        <v>1.3609850939727766</v>
      </c>
      <c r="D3">
        <v>1.496675</v>
      </c>
      <c r="E3">
        <v>511.71416178453597</v>
      </c>
    </row>
    <row r="4" spans="1:5" x14ac:dyDescent="0.25">
      <c r="A4" t="s">
        <v>346</v>
      </c>
      <c r="B4">
        <v>626.93067968837499</v>
      </c>
      <c r="C4">
        <v>0.70332480818413956</v>
      </c>
      <c r="D4">
        <v>1.45</v>
      </c>
      <c r="E4">
        <v>511.79754749990252</v>
      </c>
    </row>
    <row r="5" spans="1:5" x14ac:dyDescent="0.25">
      <c r="A5" t="s">
        <v>345</v>
      </c>
      <c r="B5">
        <v>626.98560553911796</v>
      </c>
      <c r="C5">
        <v>0.59682539682539537</v>
      </c>
      <c r="D5">
        <v>1.253325</v>
      </c>
      <c r="E5">
        <v>511.81219775223565</v>
      </c>
    </row>
    <row r="6" spans="1:5" x14ac:dyDescent="0.25">
      <c r="A6" t="s">
        <v>344</v>
      </c>
      <c r="B6">
        <v>627.29416433914639</v>
      </c>
      <c r="C6">
        <v>0.58066144912901785</v>
      </c>
      <c r="D6">
        <v>1.180825</v>
      </c>
      <c r="E6">
        <v>511.91594493554396</v>
      </c>
    </row>
    <row r="7" spans="1:5" x14ac:dyDescent="0.25">
      <c r="A7" t="s">
        <v>343</v>
      </c>
      <c r="B7">
        <v>627.5734402384536</v>
      </c>
      <c r="C7">
        <v>0.42670682730922338</v>
      </c>
      <c r="D7">
        <v>1.0825</v>
      </c>
      <c r="E7">
        <v>512.02775227980533</v>
      </c>
    </row>
    <row r="8" spans="1:5" x14ac:dyDescent="0.25">
      <c r="A8" t="s">
        <v>342</v>
      </c>
      <c r="B8">
        <v>627.75713958066137</v>
      </c>
      <c r="C8">
        <v>-0.24993751562109828</v>
      </c>
      <c r="D8">
        <v>1.0633250000000001</v>
      </c>
      <c r="E8">
        <v>512.08572488233358</v>
      </c>
    </row>
    <row r="9" spans="1:5" x14ac:dyDescent="0.25">
      <c r="A9" t="s">
        <v>341</v>
      </c>
      <c r="B9">
        <v>627.85258589390583</v>
      </c>
      <c r="C9">
        <v>-0.41343021799047647</v>
      </c>
      <c r="D9">
        <v>1.065825</v>
      </c>
      <c r="E9">
        <v>512.19123888813567</v>
      </c>
    </row>
    <row r="10" spans="1:5" x14ac:dyDescent="0.25">
      <c r="A10" t="s">
        <v>340</v>
      </c>
      <c r="B10">
        <v>628.40994088800073</v>
      </c>
      <c r="C10">
        <v>-7.5481192602828109E-2</v>
      </c>
      <c r="D10">
        <v>0.96917500000000001</v>
      </c>
      <c r="E10">
        <v>512.30731647041296</v>
      </c>
    </row>
    <row r="11" spans="1:5" x14ac:dyDescent="0.25">
      <c r="A11" t="s">
        <v>339</v>
      </c>
      <c r="B11">
        <v>628.74000165644077</v>
      </c>
      <c r="C11">
        <v>-3.7769104872215957E-2</v>
      </c>
      <c r="D11">
        <v>0.97667499999999996</v>
      </c>
      <c r="E11">
        <v>512.45535203290228</v>
      </c>
    </row>
    <row r="12" spans="1:5" x14ac:dyDescent="0.25">
      <c r="A12" t="s">
        <v>338</v>
      </c>
      <c r="B12">
        <v>629.21403563468402</v>
      </c>
      <c r="C12">
        <v>0.45340050377833679</v>
      </c>
      <c r="D12">
        <v>1.01</v>
      </c>
      <c r="E12">
        <v>512.58089936837405</v>
      </c>
    </row>
    <row r="13" spans="1:5" x14ac:dyDescent="0.25">
      <c r="A13" t="s">
        <v>337</v>
      </c>
      <c r="B13">
        <v>629.47953869945911</v>
      </c>
      <c r="C13">
        <v>-0.16298896690071421</v>
      </c>
      <c r="D13">
        <v>0.995</v>
      </c>
      <c r="E13">
        <v>512.83951325601879</v>
      </c>
    </row>
    <row r="14" spans="1:5" x14ac:dyDescent="0.25">
      <c r="A14" t="s">
        <v>336</v>
      </c>
      <c r="B14">
        <v>629.66182597944203</v>
      </c>
      <c r="C14">
        <v>0.60278789400980037</v>
      </c>
      <c r="D14">
        <v>0.9425</v>
      </c>
      <c r="E14">
        <v>513.06060018788503</v>
      </c>
    </row>
    <row r="15" spans="1:5" x14ac:dyDescent="0.25">
      <c r="A15" t="s">
        <v>335</v>
      </c>
      <c r="B15">
        <v>629.90676390738918</v>
      </c>
      <c r="C15">
        <v>0.47434777181375043</v>
      </c>
      <c r="D15">
        <v>0.94667500000000004</v>
      </c>
      <c r="E15">
        <v>513.31300640403788</v>
      </c>
    </row>
    <row r="16" spans="1:5" x14ac:dyDescent="0.25">
      <c r="A16" t="s">
        <v>334</v>
      </c>
      <c r="B16">
        <v>630.02571393223036</v>
      </c>
      <c r="C16">
        <v>0.89452105851658459</v>
      </c>
      <c r="D16">
        <v>0.84582500000000005</v>
      </c>
      <c r="E16">
        <v>513.49189195444808</v>
      </c>
    </row>
    <row r="17" spans="1:5" x14ac:dyDescent="0.25">
      <c r="A17" t="s">
        <v>333</v>
      </c>
      <c r="B17">
        <v>630.39659426702008</v>
      </c>
      <c r="C17">
        <v>0.14776505356483752</v>
      </c>
      <c r="D17">
        <v>0.76502499999999996</v>
      </c>
      <c r="E17">
        <v>513.69963675109898</v>
      </c>
    </row>
    <row r="18" spans="1:5" x14ac:dyDescent="0.25">
      <c r="A18" t="s">
        <v>332</v>
      </c>
      <c r="B18">
        <v>630.68959591225803</v>
      </c>
      <c r="C18">
        <v>0.27050288946268153</v>
      </c>
      <c r="D18">
        <v>0.65192499999999998</v>
      </c>
      <c r="E18">
        <v>513.88159046137889</v>
      </c>
    </row>
    <row r="19" spans="1:5" x14ac:dyDescent="0.25">
      <c r="A19" t="s">
        <v>331</v>
      </c>
      <c r="B19">
        <v>631.16326802274023</v>
      </c>
      <c r="C19">
        <v>0.25751072961374366</v>
      </c>
      <c r="D19">
        <v>0.61645000000000005</v>
      </c>
      <c r="E19">
        <v>514.1203049151153</v>
      </c>
    </row>
    <row r="20" spans="1:5" x14ac:dyDescent="0.25">
      <c r="A20" t="s">
        <v>330</v>
      </c>
      <c r="B20">
        <v>631.71600868986638</v>
      </c>
      <c r="C20">
        <v>0.28131115459881328</v>
      </c>
      <c r="D20">
        <v>0.70660000000000001</v>
      </c>
      <c r="E20">
        <v>514.32250853396852</v>
      </c>
    </row>
    <row r="21" spans="1:5" x14ac:dyDescent="0.25">
      <c r="A21" t="s">
        <v>329</v>
      </c>
      <c r="B21">
        <v>632.19519269451905</v>
      </c>
      <c r="C21">
        <v>0.36589828027809657</v>
      </c>
      <c r="D21">
        <v>0.819075</v>
      </c>
      <c r="E21">
        <v>514.6543518732874</v>
      </c>
    </row>
    <row r="22" spans="1:5" x14ac:dyDescent="0.25">
      <c r="A22" t="s">
        <v>328</v>
      </c>
      <c r="B22">
        <v>632.59155863030321</v>
      </c>
      <c r="C22">
        <v>0.34026005589985042</v>
      </c>
      <c r="D22">
        <v>0.99162499999999998</v>
      </c>
      <c r="E22">
        <v>514.89815101501847</v>
      </c>
    </row>
    <row r="23" spans="1:5" x14ac:dyDescent="0.25">
      <c r="A23" t="s">
        <v>327</v>
      </c>
      <c r="B23">
        <v>632.81735419781637</v>
      </c>
      <c r="C23">
        <v>0.60554680876831779</v>
      </c>
      <c r="D23">
        <v>1.10985</v>
      </c>
      <c r="E23">
        <v>515.10862862991678</v>
      </c>
    </row>
    <row r="24" spans="1:5" x14ac:dyDescent="0.25">
      <c r="A24" t="s">
        <v>326</v>
      </c>
      <c r="B24">
        <v>633.17035353468259</v>
      </c>
      <c r="C24">
        <v>0.31298904538341776</v>
      </c>
      <c r="D24">
        <v>1.2015499999999999</v>
      </c>
      <c r="E24">
        <v>515.29421991425045</v>
      </c>
    </row>
    <row r="25" spans="1:5" x14ac:dyDescent="0.25">
      <c r="A25" t="s">
        <v>325</v>
      </c>
      <c r="B25">
        <v>633.52573387176744</v>
      </c>
      <c r="C25">
        <v>0.86403456138245394</v>
      </c>
      <c r="D25">
        <v>1.210825</v>
      </c>
      <c r="E25">
        <v>515.41458382132794</v>
      </c>
    </row>
    <row r="26" spans="1:5" x14ac:dyDescent="0.25">
      <c r="A26" t="s">
        <v>324</v>
      </c>
      <c r="B26">
        <v>633.59686615235626</v>
      </c>
      <c r="C26">
        <v>0.63057703747769323</v>
      </c>
      <c r="D26">
        <v>1.1881250000000001</v>
      </c>
      <c r="E26">
        <v>515.46622979473659</v>
      </c>
    </row>
    <row r="27" spans="1:5" x14ac:dyDescent="0.25">
      <c r="A27" t="s">
        <v>323</v>
      </c>
      <c r="B27">
        <v>633.62988589917734</v>
      </c>
      <c r="C27">
        <v>0.60297942776070601</v>
      </c>
      <c r="D27">
        <v>1.08195</v>
      </c>
      <c r="E27">
        <v>515.54789059586039</v>
      </c>
    </row>
    <row r="28" spans="1:5" x14ac:dyDescent="0.25">
      <c r="A28" t="s">
        <v>322</v>
      </c>
      <c r="B28">
        <v>633.72082384315217</v>
      </c>
      <c r="C28">
        <v>0.6581266893877098</v>
      </c>
      <c r="D28">
        <v>0.90144999999999997</v>
      </c>
      <c r="E28">
        <v>515.62287334085636</v>
      </c>
    </row>
    <row r="29" spans="1:5" x14ac:dyDescent="0.25">
      <c r="A29" t="s">
        <v>321</v>
      </c>
      <c r="B29">
        <v>633.77594057926785</v>
      </c>
      <c r="C29">
        <v>0.78225335668416518</v>
      </c>
      <c r="D29">
        <v>0.82004999999999995</v>
      </c>
      <c r="E29">
        <v>515.77462617261449</v>
      </c>
    </row>
    <row r="30" spans="1:5" x14ac:dyDescent="0.25">
      <c r="A30" t="s">
        <v>320</v>
      </c>
      <c r="B30">
        <v>633.99229185422291</v>
      </c>
      <c r="C30">
        <v>0.32437442075996425</v>
      </c>
      <c r="D30">
        <v>0.83122499999999999</v>
      </c>
      <c r="E30">
        <v>515.83147773998758</v>
      </c>
    </row>
    <row r="31" spans="1:5" x14ac:dyDescent="0.25">
      <c r="A31" t="s">
        <v>319</v>
      </c>
      <c r="B31">
        <v>634.16323219344224</v>
      </c>
      <c r="C31">
        <v>0.66974595842957574</v>
      </c>
      <c r="D31">
        <v>0.826075</v>
      </c>
      <c r="E31">
        <v>515.88895082417275</v>
      </c>
    </row>
    <row r="32" spans="1:5" x14ac:dyDescent="0.25">
      <c r="A32" t="s">
        <v>318</v>
      </c>
      <c r="B32">
        <v>634.23262034321397</v>
      </c>
      <c r="C32">
        <v>0.53911447579719984</v>
      </c>
      <c r="D32">
        <v>0.80827499999999997</v>
      </c>
      <c r="E32">
        <v>515.89930880703059</v>
      </c>
    </row>
    <row r="33" spans="1:5" x14ac:dyDescent="0.25">
      <c r="A33" t="s">
        <v>317</v>
      </c>
      <c r="B33">
        <v>634.12391886169337</v>
      </c>
      <c r="C33">
        <v>0.54763262977751248</v>
      </c>
      <c r="D33">
        <v>0.69162500000000005</v>
      </c>
      <c r="E33">
        <v>515.92587466745692</v>
      </c>
    </row>
    <row r="34" spans="1:5" x14ac:dyDescent="0.25">
      <c r="A34" t="s">
        <v>316</v>
      </c>
      <c r="B34">
        <v>634.14564563903309</v>
      </c>
      <c r="C34">
        <v>0.49926245319414247</v>
      </c>
      <c r="D34">
        <v>0.61092500000000005</v>
      </c>
      <c r="E34">
        <v>515.99854062675035</v>
      </c>
    </row>
    <row r="35" spans="1:5" x14ac:dyDescent="0.25">
      <c r="A35" t="s">
        <v>315</v>
      </c>
      <c r="B35">
        <v>634.36421853427498</v>
      </c>
      <c r="C35">
        <v>0.81291633736029478</v>
      </c>
      <c r="D35">
        <v>0.51644999999999996</v>
      </c>
      <c r="E35">
        <v>516.06214226820578</v>
      </c>
    </row>
    <row r="36" spans="1:5" x14ac:dyDescent="0.25">
      <c r="A36" t="s">
        <v>314</v>
      </c>
      <c r="B36">
        <v>634.69497289631738</v>
      </c>
      <c r="C36">
        <v>0.15679247396125048</v>
      </c>
      <c r="D36">
        <v>0.50370000000000004</v>
      </c>
      <c r="E36">
        <v>516.15852149526904</v>
      </c>
    </row>
    <row r="37" spans="1:5" x14ac:dyDescent="0.25">
      <c r="A37" t="s">
        <v>313</v>
      </c>
      <c r="B37">
        <v>634.94484678841263</v>
      </c>
      <c r="C37">
        <v>0.49200492004919794</v>
      </c>
      <c r="D37">
        <v>0.50487499999999996</v>
      </c>
      <c r="E37">
        <v>516.21585070014441</v>
      </c>
    </row>
    <row r="38" spans="1:5" x14ac:dyDescent="0.25">
      <c r="A38" t="s">
        <v>312</v>
      </c>
      <c r="B38">
        <v>635.17640581753017</v>
      </c>
      <c r="C38">
        <v>0.5452320017803437</v>
      </c>
      <c r="D38">
        <v>0.51007499999999995</v>
      </c>
      <c r="E38">
        <v>516.31821645380614</v>
      </c>
    </row>
    <row r="39" spans="1:5" x14ac:dyDescent="0.25">
      <c r="A39" t="s">
        <v>311</v>
      </c>
      <c r="B39">
        <v>635.30657368116727</v>
      </c>
      <c r="C39">
        <v>0.43160690571049198</v>
      </c>
      <c r="D39">
        <v>0.51332500000000003</v>
      </c>
      <c r="E39">
        <v>516.42232025049384</v>
      </c>
    </row>
    <row r="40" spans="1:5" x14ac:dyDescent="0.25">
      <c r="A40" t="s">
        <v>310</v>
      </c>
      <c r="B40">
        <v>635.47260814989954</v>
      </c>
      <c r="C40">
        <v>0.53994490358126157</v>
      </c>
      <c r="D40">
        <v>0.52082499999999998</v>
      </c>
      <c r="E40">
        <v>516.53650390576092</v>
      </c>
    </row>
    <row r="41" spans="1:5" x14ac:dyDescent="0.25">
      <c r="A41" t="s">
        <v>309</v>
      </c>
      <c r="B41">
        <v>635.54167981686669</v>
      </c>
      <c r="C41">
        <v>0.4274441034633939</v>
      </c>
      <c r="D41">
        <v>0.51602499999999996</v>
      </c>
      <c r="E41">
        <v>516.6177427203462</v>
      </c>
    </row>
    <row r="42" spans="1:5" x14ac:dyDescent="0.25">
      <c r="A42" t="s">
        <v>308</v>
      </c>
      <c r="B42">
        <v>635.84132311870087</v>
      </c>
      <c r="C42">
        <v>0.45836516424751905</v>
      </c>
      <c r="D42">
        <v>0.51732500000000003</v>
      </c>
      <c r="E42">
        <v>516.74244475103478</v>
      </c>
    </row>
    <row r="43" spans="1:5" x14ac:dyDescent="0.25">
      <c r="A43" t="s">
        <v>307</v>
      </c>
      <c r="B43">
        <v>636.15784659024109</v>
      </c>
      <c r="C43">
        <v>0.39109179793590382</v>
      </c>
      <c r="D43">
        <v>0.51897499999999996</v>
      </c>
      <c r="E43">
        <v>516.86966417176961</v>
      </c>
    </row>
    <row r="44" spans="1:5" x14ac:dyDescent="0.25">
      <c r="A44" t="s">
        <v>306</v>
      </c>
      <c r="B44">
        <v>636.42107016198599</v>
      </c>
      <c r="C44">
        <v>0.73585109836598517</v>
      </c>
      <c r="D44">
        <v>0.53572500000000001</v>
      </c>
      <c r="E44">
        <v>517.0584030069914</v>
      </c>
    </row>
    <row r="45" spans="1:5" x14ac:dyDescent="0.25">
      <c r="A45" t="s">
        <v>305</v>
      </c>
      <c r="B45">
        <v>636.81053769821756</v>
      </c>
      <c r="C45">
        <v>0.26855731012998174</v>
      </c>
      <c r="D45">
        <v>0.59965000000000002</v>
      </c>
      <c r="E45">
        <v>517.25717881435139</v>
      </c>
    </row>
    <row r="46" spans="1:5" x14ac:dyDescent="0.25">
      <c r="A46" t="s">
        <v>304</v>
      </c>
      <c r="B46">
        <v>637.26902187741518</v>
      </c>
      <c r="C46">
        <v>0.61067066638096545</v>
      </c>
      <c r="D46">
        <v>0.65857500000000002</v>
      </c>
      <c r="E46">
        <v>517.50779690636739</v>
      </c>
    </row>
    <row r="47" spans="1:5" x14ac:dyDescent="0.25">
      <c r="A47" t="s">
        <v>303</v>
      </c>
      <c r="B47">
        <v>637.5513633039053</v>
      </c>
      <c r="C47">
        <v>0.47918219571930876</v>
      </c>
      <c r="D47">
        <v>0.73524999999999996</v>
      </c>
      <c r="E47">
        <v>517.67994788292458</v>
      </c>
    </row>
    <row r="48" spans="1:5" x14ac:dyDescent="0.25">
      <c r="A48" t="s">
        <v>302</v>
      </c>
      <c r="B48">
        <v>638.03320239247398</v>
      </c>
      <c r="C48">
        <v>0.48749470114454613</v>
      </c>
      <c r="D48">
        <v>0.84225000000000005</v>
      </c>
      <c r="E48">
        <v>517.87968934733283</v>
      </c>
    </row>
    <row r="49" spans="1:5" x14ac:dyDescent="0.25">
      <c r="A49" t="s">
        <v>301</v>
      </c>
      <c r="B49">
        <v>638.35879066045084</v>
      </c>
      <c r="C49">
        <v>0.88588905294242082</v>
      </c>
      <c r="D49">
        <v>0.90197499999999997</v>
      </c>
      <c r="E49">
        <v>518.11662749688412</v>
      </c>
    </row>
    <row r="50" spans="1:5" x14ac:dyDescent="0.25">
      <c r="A50" t="s">
        <v>300</v>
      </c>
      <c r="B50">
        <v>638.63835348927455</v>
      </c>
      <c r="C50">
        <v>0.42860129625757537</v>
      </c>
      <c r="D50">
        <v>0.96379999999999999</v>
      </c>
      <c r="E50">
        <v>518.32298013095738</v>
      </c>
    </row>
    <row r="51" spans="1:5" x14ac:dyDescent="0.25">
      <c r="A51" t="s">
        <v>299</v>
      </c>
      <c r="B51">
        <v>638.84774797854607</v>
      </c>
      <c r="C51">
        <v>0.57249921931925829</v>
      </c>
      <c r="D51">
        <v>1.0116000000000001</v>
      </c>
      <c r="E51">
        <v>518.49427946958656</v>
      </c>
    </row>
    <row r="52" spans="1:5" x14ac:dyDescent="0.25">
      <c r="A52" t="s">
        <v>298</v>
      </c>
      <c r="B52">
        <v>639.07288900872868</v>
      </c>
      <c r="C52">
        <v>0.72448768370936512</v>
      </c>
      <c r="D52">
        <v>0.98687499999999995</v>
      </c>
      <c r="E52">
        <v>518.65275050958087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workbookViewId="0">
      <selection activeCell="F2" sqref="F2"/>
    </sheetView>
  </sheetViews>
  <sheetFormatPr baseColWidth="10" defaultColWidth="11.42578125" defaultRowHeight="15" x14ac:dyDescent="0.25"/>
  <sheetData>
    <row r="1" spans="1:9" x14ac:dyDescent="0.25">
      <c r="A1" t="s">
        <v>507</v>
      </c>
      <c r="B1" t="s">
        <v>508</v>
      </c>
      <c r="C1" t="s">
        <v>509</v>
      </c>
      <c r="D1" t="s">
        <v>510</v>
      </c>
      <c r="E1" t="s">
        <v>523</v>
      </c>
      <c r="F1" t="s">
        <v>508</v>
      </c>
      <c r="G1" t="s">
        <v>509</v>
      </c>
      <c r="H1" t="s">
        <v>510</v>
      </c>
      <c r="I1" t="s">
        <v>523</v>
      </c>
    </row>
    <row r="2" spans="1:9" x14ac:dyDescent="0.25">
      <c r="A2">
        <v>0</v>
      </c>
      <c r="B2">
        <v>626.67879688862604</v>
      </c>
      <c r="C2">
        <v>-0.41343021799047647</v>
      </c>
      <c r="D2">
        <v>1.2977889124745619</v>
      </c>
      <c r="E2">
        <v>511.65615562398943</v>
      </c>
      <c r="F2">
        <f>B2-$B$97-$B$96*A2</f>
        <v>-2.2077706856954364</v>
      </c>
      <c r="G2">
        <f>C2-$C$96</f>
        <v>-0.69982952423926481</v>
      </c>
      <c r="H2">
        <f>D2-$D$96</f>
        <v>0.93392591123920399</v>
      </c>
      <c r="I2">
        <f>E2-$E$97-$E$96*A2</f>
        <v>-1.3658461393379184</v>
      </c>
    </row>
    <row r="3" spans="1:9" x14ac:dyDescent="0.25">
      <c r="A3">
        <v>1</v>
      </c>
      <c r="B3">
        <v>626.80529679801009</v>
      </c>
      <c r="C3">
        <v>-7.5481192602828109E-2</v>
      </c>
      <c r="D3">
        <v>0.90959273393190809</v>
      </c>
      <c r="E3">
        <v>511.71416178453597</v>
      </c>
      <c r="F3">
        <f t="shared" ref="F3:F66" si="0">B3-$B$97-$B$96*A3</f>
        <v>-2.2274953722654587</v>
      </c>
      <c r="G3">
        <f t="shared" ref="G3:G66" si="1">C3-$C$96</f>
        <v>-0.36188049885161644</v>
      </c>
      <c r="H3">
        <f t="shared" ref="H3:H66" si="2">D3-$D$96</f>
        <v>0.54572973269655023</v>
      </c>
      <c r="I3">
        <f t="shared" ref="I3:I66" si="3">E3-$E$97-$E$96*A3</f>
        <v>-1.382085699695399</v>
      </c>
    </row>
    <row r="4" spans="1:9" x14ac:dyDescent="0.25">
      <c r="A4">
        <v>2</v>
      </c>
      <c r="B4">
        <v>626.93067968837499</v>
      </c>
      <c r="C4">
        <v>-3.7769104872215957E-2</v>
      </c>
      <c r="D4">
        <v>1.1456190598209914</v>
      </c>
      <c r="E4">
        <v>511.79754749990252</v>
      </c>
      <c r="F4">
        <f t="shared" si="0"/>
        <v>-2.2483370778546283</v>
      </c>
      <c r="G4">
        <f t="shared" si="1"/>
        <v>-0.32416841112100431</v>
      </c>
      <c r="H4">
        <f t="shared" si="2"/>
        <v>0.78175605858563357</v>
      </c>
      <c r="I4">
        <f t="shared" si="3"/>
        <v>-1.3729457052328735</v>
      </c>
    </row>
    <row r="5" spans="1:9" x14ac:dyDescent="0.25">
      <c r="A5">
        <v>3</v>
      </c>
      <c r="B5">
        <v>626.98560553911796</v>
      </c>
      <c r="C5">
        <v>0.45340050377833679</v>
      </c>
      <c r="D5">
        <v>0.99489743933640296</v>
      </c>
      <c r="E5">
        <v>511.81219775223565</v>
      </c>
      <c r="F5">
        <f t="shared" si="0"/>
        <v>-2.3396358230657408</v>
      </c>
      <c r="G5">
        <f t="shared" si="1"/>
        <v>0.16700119752954845</v>
      </c>
      <c r="H5">
        <f t="shared" si="2"/>
        <v>0.63103443810104509</v>
      </c>
      <c r="I5">
        <f t="shared" si="3"/>
        <v>-1.4325411738037679</v>
      </c>
    </row>
    <row r="6" spans="1:9" x14ac:dyDescent="0.25">
      <c r="A6">
        <v>4</v>
      </c>
      <c r="B6">
        <v>627.29416433914639</v>
      </c>
      <c r="C6">
        <v>-0.16298896690071421</v>
      </c>
      <c r="D6">
        <v>0.92937626526316941</v>
      </c>
      <c r="E6">
        <v>511.91594493554396</v>
      </c>
      <c r="F6">
        <f t="shared" si="0"/>
        <v>-2.1773016189913785</v>
      </c>
      <c r="G6">
        <f t="shared" si="1"/>
        <v>-0.44938827314950258</v>
      </c>
      <c r="H6">
        <f t="shared" si="2"/>
        <v>0.56551326402781155</v>
      </c>
      <c r="I6">
        <f t="shared" si="3"/>
        <v>-1.4030397113994741</v>
      </c>
    </row>
    <row r="7" spans="1:9" x14ac:dyDescent="0.25">
      <c r="A7">
        <v>5</v>
      </c>
      <c r="B7">
        <v>627.5734402384536</v>
      </c>
      <c r="C7">
        <v>0.60278789400980037</v>
      </c>
      <c r="D7">
        <v>0.89757783726639773</v>
      </c>
      <c r="E7">
        <v>512.02775227980533</v>
      </c>
      <c r="F7">
        <f t="shared" si="0"/>
        <v>-2.0442503156382434</v>
      </c>
      <c r="G7">
        <f t="shared" si="1"/>
        <v>0.31638858776101203</v>
      </c>
      <c r="H7">
        <f t="shared" si="2"/>
        <v>0.53371483603103975</v>
      </c>
      <c r="I7">
        <f t="shared" si="3"/>
        <v>-1.36547808804213</v>
      </c>
    </row>
    <row r="8" spans="1:9" x14ac:dyDescent="0.25">
      <c r="A8">
        <v>6</v>
      </c>
      <c r="B8">
        <v>627.75713958066137</v>
      </c>
      <c r="C8">
        <v>0.47434777181375043</v>
      </c>
      <c r="D8">
        <v>1.1720073594973945</v>
      </c>
      <c r="E8">
        <v>512.08572488233358</v>
      </c>
      <c r="F8">
        <f t="shared" si="0"/>
        <v>-2.0067755693845433</v>
      </c>
      <c r="G8">
        <f t="shared" si="1"/>
        <v>0.18794846556496209</v>
      </c>
      <c r="H8">
        <f t="shared" si="2"/>
        <v>0.80814435826203668</v>
      </c>
      <c r="I8">
        <f t="shared" si="3"/>
        <v>-1.3817512064178983</v>
      </c>
    </row>
    <row r="9" spans="1:9" x14ac:dyDescent="0.25">
      <c r="A9">
        <v>7</v>
      </c>
      <c r="B9">
        <v>627.85258589390583</v>
      </c>
      <c r="C9">
        <v>0.89452105851658459</v>
      </c>
      <c r="D9">
        <v>1.2457476464277828</v>
      </c>
      <c r="E9">
        <v>512.19123888813567</v>
      </c>
      <c r="F9">
        <f t="shared" si="0"/>
        <v>-2.0575538520941654</v>
      </c>
      <c r="G9">
        <f t="shared" si="1"/>
        <v>0.60812175226779619</v>
      </c>
      <c r="H9">
        <f t="shared" si="2"/>
        <v>0.88188464519242493</v>
      </c>
      <c r="I9">
        <f t="shared" si="3"/>
        <v>-1.3504829215198266</v>
      </c>
    </row>
    <row r="10" spans="1:9" x14ac:dyDescent="0.25">
      <c r="A10">
        <v>8</v>
      </c>
      <c r="B10">
        <v>628.40994088800073</v>
      </c>
      <c r="C10">
        <v>0.14776505356483752</v>
      </c>
      <c r="D10">
        <v>1.0019684434335554</v>
      </c>
      <c r="E10">
        <v>512.30731647041296</v>
      </c>
      <c r="F10">
        <f t="shared" si="0"/>
        <v>-1.6464234539533311</v>
      </c>
      <c r="G10">
        <f t="shared" si="1"/>
        <v>-0.13863425268395083</v>
      </c>
      <c r="H10">
        <f t="shared" si="2"/>
        <v>0.63810544219819754</v>
      </c>
      <c r="I10">
        <f t="shared" si="3"/>
        <v>-1.3086510601465626</v>
      </c>
    </row>
    <row r="11" spans="1:9" x14ac:dyDescent="0.25">
      <c r="A11">
        <v>9</v>
      </c>
      <c r="B11">
        <v>628.74000165644077</v>
      </c>
      <c r="C11">
        <v>0.27050288946268153</v>
      </c>
      <c r="D11">
        <v>0.99308101222947676</v>
      </c>
      <c r="E11">
        <v>512.45535203290228</v>
      </c>
      <c r="F11">
        <f t="shared" si="0"/>
        <v>-1.4625872814673699</v>
      </c>
      <c r="G11">
        <f t="shared" si="1"/>
        <v>-1.5896416786106815E-2</v>
      </c>
      <c r="H11">
        <f t="shared" si="2"/>
        <v>0.62921801099411878</v>
      </c>
      <c r="I11">
        <f t="shared" si="3"/>
        <v>-1.2348612185612571</v>
      </c>
    </row>
    <row r="12" spans="1:9" x14ac:dyDescent="0.25">
      <c r="A12">
        <v>10</v>
      </c>
      <c r="B12">
        <v>629.21403563468402</v>
      </c>
      <c r="C12">
        <v>0.25751072961374366</v>
      </c>
      <c r="D12">
        <v>0.81353571234969713</v>
      </c>
      <c r="E12">
        <v>512.58089936837405</v>
      </c>
      <c r="F12">
        <f t="shared" si="0"/>
        <v>-1.1347778991781881</v>
      </c>
      <c r="G12">
        <f t="shared" si="1"/>
        <v>-2.8888576635044683E-2</v>
      </c>
      <c r="H12">
        <f t="shared" si="2"/>
        <v>0.44967271111433921</v>
      </c>
      <c r="I12">
        <f t="shared" si="3"/>
        <v>-1.1835596039935128</v>
      </c>
    </row>
    <row r="13" spans="1:9" x14ac:dyDescent="0.25">
      <c r="A13">
        <v>11</v>
      </c>
      <c r="B13">
        <v>629.47953869945911</v>
      </c>
      <c r="C13">
        <v>0.28131115459881328</v>
      </c>
      <c r="D13">
        <v>1.0658429577344497</v>
      </c>
      <c r="E13">
        <v>512.83951325601879</v>
      </c>
      <c r="F13">
        <f t="shared" si="0"/>
        <v>-1.0154994303571725</v>
      </c>
      <c r="G13">
        <f t="shared" si="1"/>
        <v>-5.088151649975059E-3</v>
      </c>
      <c r="H13">
        <f t="shared" si="2"/>
        <v>0.70197995649909184</v>
      </c>
      <c r="I13">
        <f t="shared" si="3"/>
        <v>-0.99919143725279147</v>
      </c>
    </row>
    <row r="14" spans="1:9" x14ac:dyDescent="0.25">
      <c r="A14">
        <v>12</v>
      </c>
      <c r="B14">
        <v>629.66182597944203</v>
      </c>
      <c r="C14">
        <v>0.36589828027809657</v>
      </c>
      <c r="D14">
        <v>0.68149839897523457</v>
      </c>
      <c r="E14">
        <v>513.06060018788503</v>
      </c>
      <c r="F14">
        <f t="shared" si="0"/>
        <v>-0.97943674632833044</v>
      </c>
      <c r="G14">
        <f t="shared" si="1"/>
        <v>7.9498974029308223E-2</v>
      </c>
      <c r="H14">
        <f t="shared" si="2"/>
        <v>0.31763539773987665</v>
      </c>
      <c r="I14">
        <f t="shared" si="3"/>
        <v>-0.85235022629057333</v>
      </c>
    </row>
    <row r="15" spans="1:9" x14ac:dyDescent="0.25">
      <c r="A15">
        <v>13</v>
      </c>
      <c r="B15">
        <v>629.90676390738918</v>
      </c>
      <c r="C15">
        <v>0.34026005589985042</v>
      </c>
      <c r="D15">
        <v>0.74115543449010834</v>
      </c>
      <c r="E15">
        <v>513.31300640403788</v>
      </c>
      <c r="F15">
        <f t="shared" si="0"/>
        <v>-0.88072341433525558</v>
      </c>
      <c r="G15">
        <f t="shared" si="1"/>
        <v>5.3860749651062079E-2</v>
      </c>
      <c r="H15">
        <f t="shared" si="2"/>
        <v>0.37729243325475043</v>
      </c>
      <c r="I15">
        <f t="shared" si="3"/>
        <v>-0.67418973104174507</v>
      </c>
    </row>
    <row r="16" spans="1:9" x14ac:dyDescent="0.25">
      <c r="A16">
        <v>14</v>
      </c>
      <c r="B16">
        <v>630.02571393223036</v>
      </c>
      <c r="C16">
        <v>0.60554680876831779</v>
      </c>
      <c r="D16">
        <v>0.4590666901432548</v>
      </c>
      <c r="E16">
        <v>513.49189195444808</v>
      </c>
      <c r="F16">
        <f t="shared" si="0"/>
        <v>-0.90799798544814614</v>
      </c>
      <c r="G16">
        <f t="shared" si="1"/>
        <v>0.31914750251952945</v>
      </c>
      <c r="H16">
        <f t="shared" si="2"/>
        <v>9.5203688907896877E-2</v>
      </c>
      <c r="I16">
        <f t="shared" si="3"/>
        <v>-0.56954990153556562</v>
      </c>
    </row>
    <row r="17" spans="1:9" x14ac:dyDescent="0.25">
      <c r="A17">
        <v>15</v>
      </c>
      <c r="B17">
        <v>630.39659426702008</v>
      </c>
      <c r="C17">
        <v>0.31298904538341776</v>
      </c>
      <c r="D17">
        <v>0.70089881900208217</v>
      </c>
      <c r="E17">
        <v>513.69963675109898</v>
      </c>
      <c r="F17">
        <f t="shared" si="0"/>
        <v>-0.68334224661250209</v>
      </c>
      <c r="G17">
        <f t="shared" si="1"/>
        <v>2.658973913462942E-2</v>
      </c>
      <c r="H17">
        <f t="shared" si="2"/>
        <v>0.33703581776672425</v>
      </c>
      <c r="I17">
        <f t="shared" si="3"/>
        <v>-0.43605082578868659</v>
      </c>
    </row>
    <row r="18" spans="1:9" x14ac:dyDescent="0.25">
      <c r="A18">
        <v>16</v>
      </c>
      <c r="B18">
        <v>630.68959591225803</v>
      </c>
      <c r="C18">
        <v>0.86403456138245394</v>
      </c>
      <c r="D18">
        <v>0.53460569238533651</v>
      </c>
      <c r="E18">
        <v>513.88159046137889</v>
      </c>
      <c r="F18">
        <f t="shared" si="0"/>
        <v>-0.5365651973286254</v>
      </c>
      <c r="G18">
        <f t="shared" si="1"/>
        <v>0.57763525513366565</v>
      </c>
      <c r="H18">
        <f t="shared" si="2"/>
        <v>0.17074269114997859</v>
      </c>
      <c r="I18">
        <f t="shared" si="3"/>
        <v>-0.32834283641279427</v>
      </c>
    </row>
    <row r="19" spans="1:9" x14ac:dyDescent="0.25">
      <c r="A19">
        <v>17</v>
      </c>
      <c r="B19">
        <v>631.16326802274023</v>
      </c>
      <c r="C19">
        <v>0.63057703747769323</v>
      </c>
      <c r="D19">
        <v>0.50475825856570156</v>
      </c>
      <c r="E19">
        <v>514.1203049151153</v>
      </c>
      <c r="F19">
        <f t="shared" si="0"/>
        <v>-0.20911768280050103</v>
      </c>
      <c r="G19">
        <f t="shared" si="1"/>
        <v>0.34417773122890488</v>
      </c>
      <c r="H19">
        <f t="shared" si="2"/>
        <v>0.14089525733034364</v>
      </c>
      <c r="I19">
        <f t="shared" si="3"/>
        <v>-0.16387410358040855</v>
      </c>
    </row>
    <row r="20" spans="1:9" x14ac:dyDescent="0.25">
      <c r="A20">
        <v>18</v>
      </c>
      <c r="B20">
        <v>631.71600868986638</v>
      </c>
      <c r="C20">
        <v>0.60297942776070601</v>
      </c>
      <c r="D20">
        <v>0.58459963783144253</v>
      </c>
      <c r="E20">
        <v>514.32250853396852</v>
      </c>
      <c r="F20">
        <f t="shared" si="0"/>
        <v>0.19739838837158441</v>
      </c>
      <c r="G20">
        <f t="shared" si="1"/>
        <v>0.31658012151191767</v>
      </c>
      <c r="H20">
        <f t="shared" si="2"/>
        <v>0.22073663659608461</v>
      </c>
      <c r="I20">
        <f t="shared" si="3"/>
        <v>-3.5916205631211007E-2</v>
      </c>
    </row>
    <row r="21" spans="1:9" x14ac:dyDescent="0.25">
      <c r="A21">
        <v>19</v>
      </c>
      <c r="B21">
        <v>632.19519269451905</v>
      </c>
      <c r="C21">
        <v>0.6581266893877098</v>
      </c>
      <c r="D21">
        <v>0.66045740881312298</v>
      </c>
      <c r="E21">
        <v>514.6543518732874</v>
      </c>
      <c r="F21">
        <f t="shared" si="0"/>
        <v>0.5303577970701765</v>
      </c>
      <c r="G21">
        <f t="shared" si="1"/>
        <v>0.37172738313892145</v>
      </c>
      <c r="H21">
        <f t="shared" si="2"/>
        <v>0.29659440757776506</v>
      </c>
      <c r="I21">
        <f t="shared" si="3"/>
        <v>0.22168141278364795</v>
      </c>
    </row>
    <row r="22" spans="1:9" x14ac:dyDescent="0.25">
      <c r="A22">
        <v>20</v>
      </c>
      <c r="B22">
        <v>632.59155863030321</v>
      </c>
      <c r="C22">
        <v>0.78225335668416518</v>
      </c>
      <c r="D22">
        <v>0.84410277282799429</v>
      </c>
      <c r="E22">
        <v>514.89815101501847</v>
      </c>
      <c r="F22">
        <f t="shared" si="0"/>
        <v>0.7804991369002634</v>
      </c>
      <c r="G22">
        <f t="shared" si="1"/>
        <v>0.49585405043537684</v>
      </c>
      <c r="H22">
        <f t="shared" si="2"/>
        <v>0.48023977159263637</v>
      </c>
      <c r="I22">
        <f t="shared" si="3"/>
        <v>0.39123483361070122</v>
      </c>
    </row>
    <row r="23" spans="1:9" x14ac:dyDescent="0.25">
      <c r="A23">
        <v>21</v>
      </c>
      <c r="B23">
        <v>632.81735419781637</v>
      </c>
      <c r="C23">
        <v>0.32437442075996425</v>
      </c>
      <c r="D23">
        <v>0.84765741306750864</v>
      </c>
      <c r="E23">
        <v>515.10862862991678</v>
      </c>
      <c r="F23">
        <f t="shared" si="0"/>
        <v>0.86007010845934984</v>
      </c>
      <c r="G23">
        <f t="shared" si="1"/>
        <v>3.7975114511175911E-2</v>
      </c>
      <c r="H23">
        <f t="shared" si="2"/>
        <v>0.48379441183215072</v>
      </c>
      <c r="I23">
        <f t="shared" si="3"/>
        <v>0.52746672760498958</v>
      </c>
    </row>
    <row r="24" spans="1:9" x14ac:dyDescent="0.25">
      <c r="A24">
        <v>22</v>
      </c>
      <c r="B24">
        <v>633.17035353468259</v>
      </c>
      <c r="C24">
        <v>0.66974595842957574</v>
      </c>
      <c r="D24">
        <v>1.0658328639582717</v>
      </c>
      <c r="E24">
        <v>515.29421991425045</v>
      </c>
      <c r="F24">
        <f t="shared" si="0"/>
        <v>1.066844849371495</v>
      </c>
      <c r="G24">
        <f t="shared" si="1"/>
        <v>0.3833466521807874</v>
      </c>
      <c r="H24">
        <f t="shared" si="2"/>
        <v>0.70196986272291384</v>
      </c>
      <c r="I24">
        <f t="shared" si="3"/>
        <v>0.63881229103463699</v>
      </c>
    </row>
    <row r="25" spans="1:9" x14ac:dyDescent="0.25">
      <c r="A25">
        <v>23</v>
      </c>
      <c r="B25">
        <v>633.52573387176744</v>
      </c>
      <c r="C25">
        <v>0.53911447579719984</v>
      </c>
      <c r="D25">
        <v>0.83719140501644507</v>
      </c>
      <c r="E25">
        <v>515.41458382132794</v>
      </c>
      <c r="F25">
        <f t="shared" si="0"/>
        <v>1.276000590502274</v>
      </c>
      <c r="G25">
        <f t="shared" si="1"/>
        <v>0.2527151695484115</v>
      </c>
      <c r="H25">
        <f t="shared" si="2"/>
        <v>0.47332840378108715</v>
      </c>
      <c r="I25">
        <f t="shared" si="3"/>
        <v>0.68493047720810596</v>
      </c>
    </row>
    <row r="26" spans="1:9" x14ac:dyDescent="0.25">
      <c r="A26">
        <v>24</v>
      </c>
      <c r="B26">
        <v>633.59686615235626</v>
      </c>
      <c r="C26">
        <v>0.54763262977751248</v>
      </c>
      <c r="D26">
        <v>0.91512869646082362</v>
      </c>
      <c r="E26">
        <v>515.46622979473659</v>
      </c>
      <c r="F26">
        <f t="shared" si="0"/>
        <v>1.2009082751370137</v>
      </c>
      <c r="G26">
        <f t="shared" si="1"/>
        <v>0.26123332352872414</v>
      </c>
      <c r="H26">
        <f t="shared" si="2"/>
        <v>0.55126569522546576</v>
      </c>
      <c r="I26">
        <f t="shared" si="3"/>
        <v>0.66233072971273899</v>
      </c>
    </row>
    <row r="27" spans="1:9" x14ac:dyDescent="0.25">
      <c r="A27">
        <v>25</v>
      </c>
      <c r="B27">
        <v>633.62988589917734</v>
      </c>
      <c r="C27">
        <v>0.49926245319414247</v>
      </c>
      <c r="D27">
        <v>0.82086571540982478</v>
      </c>
      <c r="E27">
        <v>515.54789059586039</v>
      </c>
      <c r="F27">
        <f t="shared" si="0"/>
        <v>1.0877034260040226</v>
      </c>
      <c r="G27">
        <f t="shared" si="1"/>
        <v>0.21286314694535413</v>
      </c>
      <c r="H27">
        <f t="shared" si="2"/>
        <v>0.45700271417446686</v>
      </c>
      <c r="I27">
        <f t="shared" si="3"/>
        <v>0.66974580993252131</v>
      </c>
    </row>
    <row r="28" spans="1:9" x14ac:dyDescent="0.25">
      <c r="A28">
        <v>26</v>
      </c>
      <c r="B28">
        <v>633.72082384315217</v>
      </c>
      <c r="C28">
        <v>0.81291633736029478</v>
      </c>
      <c r="D28">
        <v>0.61656563552539634</v>
      </c>
      <c r="E28">
        <v>515.62287334085636</v>
      </c>
      <c r="F28">
        <f t="shared" si="0"/>
        <v>1.0324167740247852</v>
      </c>
      <c r="G28">
        <f t="shared" si="1"/>
        <v>0.52651703111150638</v>
      </c>
      <c r="H28">
        <f t="shared" si="2"/>
        <v>0.25270263429003842</v>
      </c>
      <c r="I28">
        <f t="shared" si="3"/>
        <v>0.6704828340244644</v>
      </c>
    </row>
    <row r="29" spans="1:9" x14ac:dyDescent="0.25">
      <c r="A29">
        <v>27</v>
      </c>
      <c r="B29">
        <v>633.77594057926785</v>
      </c>
      <c r="C29">
        <v>0.15679247396125048</v>
      </c>
      <c r="D29">
        <v>0.48164356266751207</v>
      </c>
      <c r="E29">
        <v>515.77462617261449</v>
      </c>
      <c r="F29">
        <f t="shared" si="0"/>
        <v>0.94130891418638996</v>
      </c>
      <c r="G29">
        <f t="shared" si="1"/>
        <v>-0.12960683228753786</v>
      </c>
      <c r="H29">
        <f t="shared" si="2"/>
        <v>0.11778056143215415</v>
      </c>
      <c r="I29">
        <f t="shared" si="3"/>
        <v>0.74798994487857451</v>
      </c>
    </row>
    <row r="30" spans="1:9" x14ac:dyDescent="0.25">
      <c r="A30">
        <v>28</v>
      </c>
      <c r="B30">
        <v>633.99229185422291</v>
      </c>
      <c r="C30">
        <v>0.49200492004919794</v>
      </c>
      <c r="D30">
        <v>0.69057896575076105</v>
      </c>
      <c r="E30">
        <v>515.83147773998758</v>
      </c>
      <c r="F30">
        <f t="shared" si="0"/>
        <v>1.0114355931873753</v>
      </c>
      <c r="G30">
        <f t="shared" si="1"/>
        <v>0.20560561380040959</v>
      </c>
      <c r="H30">
        <f t="shared" si="2"/>
        <v>0.32671596451540313</v>
      </c>
      <c r="I30">
        <f t="shared" si="3"/>
        <v>0.73059579134764085</v>
      </c>
    </row>
    <row r="31" spans="1:9" x14ac:dyDescent="0.25">
      <c r="A31">
        <v>29</v>
      </c>
      <c r="B31">
        <v>634.16323219344224</v>
      </c>
      <c r="C31">
        <v>0.5452320017803437</v>
      </c>
      <c r="D31">
        <v>0.53617773356814458</v>
      </c>
      <c r="E31">
        <v>515.88895082417275</v>
      </c>
      <c r="F31">
        <f t="shared" si="0"/>
        <v>1.0361513364526305</v>
      </c>
      <c r="G31">
        <f t="shared" si="1"/>
        <v>0.25883269553155536</v>
      </c>
      <c r="H31">
        <f t="shared" si="2"/>
        <v>0.17231473233278666</v>
      </c>
      <c r="I31">
        <f t="shared" si="3"/>
        <v>0.71382315462879609</v>
      </c>
    </row>
    <row r="32" spans="1:9" x14ac:dyDescent="0.25">
      <c r="A32">
        <v>30</v>
      </c>
      <c r="B32">
        <v>634.23262034321397</v>
      </c>
      <c r="C32">
        <v>0.43160690571049198</v>
      </c>
      <c r="D32">
        <v>0.57476942518514396</v>
      </c>
      <c r="E32">
        <v>515.89930880703059</v>
      </c>
      <c r="F32">
        <f t="shared" si="0"/>
        <v>0.95931489027028238</v>
      </c>
      <c r="G32">
        <f t="shared" si="1"/>
        <v>0.14520759946170364</v>
      </c>
      <c r="H32">
        <f t="shared" si="2"/>
        <v>0.21090642394978604</v>
      </c>
      <c r="I32">
        <f t="shared" si="3"/>
        <v>0.64993541658261567</v>
      </c>
    </row>
    <row r="33" spans="1:9" x14ac:dyDescent="0.25">
      <c r="A33">
        <v>31</v>
      </c>
      <c r="B33">
        <v>634.12391886169337</v>
      </c>
      <c r="C33">
        <v>0.53994490358126157</v>
      </c>
      <c r="D33">
        <v>0.4544400307694389</v>
      </c>
      <c r="E33">
        <v>515.92587466745692</v>
      </c>
      <c r="F33">
        <f t="shared" si="0"/>
        <v>0.70438881279561105</v>
      </c>
      <c r="G33">
        <f t="shared" si="1"/>
        <v>0.25354559733247323</v>
      </c>
      <c r="H33">
        <f t="shared" si="2"/>
        <v>9.0577029534080977E-2</v>
      </c>
      <c r="I33">
        <f t="shared" si="3"/>
        <v>0.60225555610492565</v>
      </c>
    </row>
    <row r="34" spans="1:9" x14ac:dyDescent="0.25">
      <c r="A34">
        <v>32</v>
      </c>
      <c r="B34">
        <v>634.14564563903309</v>
      </c>
      <c r="C34">
        <v>0.4274441034633939</v>
      </c>
      <c r="D34">
        <v>0.39463754443210558</v>
      </c>
      <c r="E34">
        <v>515.99854062675035</v>
      </c>
      <c r="F34">
        <f t="shared" si="0"/>
        <v>0.57989099418125978</v>
      </c>
      <c r="G34">
        <f t="shared" si="1"/>
        <v>0.14104479721460556</v>
      </c>
      <c r="H34">
        <f t="shared" si="2"/>
        <v>3.0774543196747661E-2</v>
      </c>
      <c r="I34">
        <f t="shared" si="3"/>
        <v>0.60067579449433595</v>
      </c>
    </row>
    <row r="35" spans="1:9" x14ac:dyDescent="0.25">
      <c r="A35">
        <v>33</v>
      </c>
      <c r="B35">
        <v>634.36421853427498</v>
      </c>
      <c r="C35">
        <v>0.45836516424751905</v>
      </c>
      <c r="D35">
        <v>0.16483217131398392</v>
      </c>
      <c r="E35">
        <v>516.06214226820578</v>
      </c>
      <c r="F35">
        <f t="shared" si="0"/>
        <v>0.65223929346907727</v>
      </c>
      <c r="G35">
        <f t="shared" si="1"/>
        <v>0.17196585799873071</v>
      </c>
      <c r="H35">
        <f t="shared" si="2"/>
        <v>-0.199030829921374</v>
      </c>
      <c r="I35">
        <f t="shared" si="3"/>
        <v>0.59003171504573571</v>
      </c>
    </row>
    <row r="36" spans="1:9" x14ac:dyDescent="0.25">
      <c r="A36">
        <v>34</v>
      </c>
      <c r="B36">
        <v>634.69497289631738</v>
      </c>
      <c r="C36">
        <v>0.39109179793590382</v>
      </c>
      <c r="D36">
        <v>0.43565922123652873</v>
      </c>
      <c r="E36">
        <v>516.15852149526904</v>
      </c>
      <c r="F36">
        <f t="shared" si="0"/>
        <v>0.836769059557402</v>
      </c>
      <c r="G36">
        <f t="shared" si="1"/>
        <v>0.10469249168711547</v>
      </c>
      <c r="H36">
        <f t="shared" si="2"/>
        <v>7.1796220001170807E-2</v>
      </c>
      <c r="I36">
        <f t="shared" si="3"/>
        <v>0.61216522120498151</v>
      </c>
    </row>
    <row r="37" spans="1:9" x14ac:dyDescent="0.25">
      <c r="A37">
        <v>35</v>
      </c>
      <c r="B37">
        <v>634.94484678841263</v>
      </c>
      <c r="C37">
        <v>0.73585109836598517</v>
      </c>
      <c r="D37">
        <v>0.29172390616527072</v>
      </c>
      <c r="E37">
        <v>516.21585070014441</v>
      </c>
      <c r="F37">
        <f t="shared" si="0"/>
        <v>0.94041835569858012</v>
      </c>
      <c r="G37">
        <f t="shared" si="1"/>
        <v>0.44945179211719682</v>
      </c>
      <c r="H37">
        <f t="shared" si="2"/>
        <v>-7.21390950700872E-2</v>
      </c>
      <c r="I37">
        <f t="shared" si="3"/>
        <v>0.59524870517633355</v>
      </c>
    </row>
    <row r="38" spans="1:9" x14ac:dyDescent="0.25">
      <c r="A38">
        <v>36</v>
      </c>
      <c r="B38">
        <v>635.17640581753017</v>
      </c>
      <c r="C38">
        <v>0.26855731012998174</v>
      </c>
      <c r="D38">
        <v>0.27392694423151731</v>
      </c>
      <c r="E38">
        <v>516.31821645380614</v>
      </c>
      <c r="F38">
        <f t="shared" si="0"/>
        <v>1.0257527888620412</v>
      </c>
      <c r="G38">
        <f t="shared" si="1"/>
        <v>-1.7841996118806602E-2</v>
      </c>
      <c r="H38">
        <f t="shared" si="2"/>
        <v>-8.9936057003840608E-2</v>
      </c>
      <c r="I38">
        <f t="shared" si="3"/>
        <v>0.62336873793404202</v>
      </c>
    </row>
    <row r="39" spans="1:9" x14ac:dyDescent="0.25">
      <c r="A39">
        <v>37</v>
      </c>
      <c r="B39">
        <v>635.30657368116727</v>
      </c>
      <c r="C39">
        <v>0.61067066638096545</v>
      </c>
      <c r="D39">
        <v>0.3262838540175278</v>
      </c>
      <c r="E39">
        <v>516.42232025049384</v>
      </c>
      <c r="F39">
        <f t="shared" si="0"/>
        <v>1.0096960565450654</v>
      </c>
      <c r="G39">
        <f t="shared" si="1"/>
        <v>0.32427136013217711</v>
      </c>
      <c r="H39">
        <f t="shared" si="2"/>
        <v>-3.7579147217830122E-2</v>
      </c>
      <c r="I39">
        <f t="shared" si="3"/>
        <v>0.65322681371771685</v>
      </c>
    </row>
    <row r="40" spans="1:9" x14ac:dyDescent="0.25">
      <c r="A40">
        <v>38</v>
      </c>
      <c r="B40">
        <v>635.47260814989954</v>
      </c>
      <c r="C40">
        <v>0.47918219571930876</v>
      </c>
      <c r="D40">
        <v>0.28696071035391651</v>
      </c>
      <c r="E40">
        <v>516.53650390576092</v>
      </c>
      <c r="F40">
        <f t="shared" si="0"/>
        <v>1.0295059293232693</v>
      </c>
      <c r="G40">
        <f t="shared" si="1"/>
        <v>0.19278288947052041</v>
      </c>
      <c r="H40">
        <f t="shared" si="2"/>
        <v>-7.6902290881441404E-2</v>
      </c>
      <c r="I40">
        <f t="shared" si="3"/>
        <v>0.69316474808077988</v>
      </c>
    </row>
    <row r="41" spans="1:9" x14ac:dyDescent="0.25">
      <c r="A41">
        <v>39</v>
      </c>
      <c r="B41">
        <v>635.54167981686669</v>
      </c>
      <c r="C41">
        <v>0.48749470114454613</v>
      </c>
      <c r="D41">
        <v>0.3307840039598281</v>
      </c>
      <c r="E41">
        <v>516.6177427203462</v>
      </c>
      <c r="F41">
        <f t="shared" si="0"/>
        <v>0.95235300033634296</v>
      </c>
      <c r="G41">
        <f t="shared" si="1"/>
        <v>0.20109539489575778</v>
      </c>
      <c r="H41">
        <f t="shared" si="2"/>
        <v>-3.307899727552982E-2</v>
      </c>
      <c r="I41">
        <f t="shared" si="3"/>
        <v>0.70015784176203555</v>
      </c>
    </row>
    <row r="42" spans="1:9" x14ac:dyDescent="0.25">
      <c r="A42">
        <v>40</v>
      </c>
      <c r="B42">
        <v>635.84132311870087</v>
      </c>
      <c r="C42">
        <v>0.88588905294242082</v>
      </c>
      <c r="D42">
        <v>0.31871437249791601</v>
      </c>
      <c r="E42">
        <v>516.74244475103478</v>
      </c>
      <c r="F42">
        <f t="shared" si="0"/>
        <v>1.1057717062164496</v>
      </c>
      <c r="G42">
        <f t="shared" si="1"/>
        <v>0.59948974669363242</v>
      </c>
      <c r="H42">
        <f t="shared" si="2"/>
        <v>-4.5148628737441909E-2</v>
      </c>
      <c r="I42">
        <f t="shared" si="3"/>
        <v>0.75061415154659628</v>
      </c>
    </row>
    <row r="43" spans="1:9" x14ac:dyDescent="0.25">
      <c r="A43">
        <v>41</v>
      </c>
      <c r="B43">
        <v>636.15784659024109</v>
      </c>
      <c r="C43">
        <v>0.42860129625757537</v>
      </c>
      <c r="D43">
        <v>0.34945725958126189</v>
      </c>
      <c r="E43">
        <v>516.86966417176961</v>
      </c>
      <c r="F43">
        <f t="shared" si="0"/>
        <v>1.2760705818025979</v>
      </c>
      <c r="G43">
        <f t="shared" si="1"/>
        <v>0.14220199000878703</v>
      </c>
      <c r="H43">
        <f t="shared" si="2"/>
        <v>-1.4405741654096027E-2</v>
      </c>
      <c r="I43">
        <f t="shared" si="3"/>
        <v>0.80358785137740751</v>
      </c>
    </row>
    <row r="44" spans="1:9" x14ac:dyDescent="0.25">
      <c r="A44">
        <v>42</v>
      </c>
      <c r="B44">
        <v>636.42107016198599</v>
      </c>
      <c r="C44">
        <v>0.57249921931925829</v>
      </c>
      <c r="D44">
        <v>0.21731899403927041</v>
      </c>
      <c r="E44">
        <v>517.0584030069914</v>
      </c>
      <c r="F44">
        <f t="shared" si="0"/>
        <v>1.3930695575934271</v>
      </c>
      <c r="G44">
        <f t="shared" si="1"/>
        <v>0.28609991307046995</v>
      </c>
      <c r="H44">
        <f t="shared" si="2"/>
        <v>-0.14654400719608751</v>
      </c>
      <c r="I44">
        <f t="shared" si="3"/>
        <v>0.91808096569517073</v>
      </c>
    </row>
    <row r="45" spans="1:9" x14ac:dyDescent="0.25">
      <c r="A45">
        <v>43</v>
      </c>
      <c r="B45">
        <v>636.81053769821756</v>
      </c>
      <c r="C45">
        <v>0.72448768370936512</v>
      </c>
      <c r="D45">
        <v>0.48317337546910616</v>
      </c>
      <c r="E45">
        <v>517.25717881435139</v>
      </c>
      <c r="F45">
        <f t="shared" si="0"/>
        <v>1.6363124978709171</v>
      </c>
      <c r="G45">
        <f t="shared" si="1"/>
        <v>0.43808837746057677</v>
      </c>
      <c r="H45">
        <f t="shared" si="2"/>
        <v>0.11931037423374824</v>
      </c>
      <c r="I45">
        <f t="shared" si="3"/>
        <v>1.0426110521511434</v>
      </c>
    </row>
    <row r="46" spans="1:9" x14ac:dyDescent="0.25">
      <c r="A46">
        <v>44</v>
      </c>
      <c r="B46">
        <v>637.26902187741518</v>
      </c>
      <c r="C46">
        <v>0.26440439979293817</v>
      </c>
      <c r="D46">
        <v>0.39417060020706185</v>
      </c>
      <c r="E46">
        <v>517.50779690636739</v>
      </c>
      <c r="F46">
        <f t="shared" si="0"/>
        <v>1.9485720811144693</v>
      </c>
      <c r="G46">
        <f t="shared" si="1"/>
        <v>-2.1994906455850172E-2</v>
      </c>
      <c r="H46">
        <f t="shared" si="2"/>
        <v>3.0307598971703931E-2</v>
      </c>
      <c r="I46">
        <f t="shared" si="3"/>
        <v>1.2189834232631203</v>
      </c>
    </row>
    <row r="47" spans="1:9" x14ac:dyDescent="0.25">
      <c r="A47">
        <v>45</v>
      </c>
      <c r="B47">
        <v>637.5513633039053</v>
      </c>
      <c r="C47">
        <v>0.20760916664913703</v>
      </c>
      <c r="D47">
        <v>0.52764083335086287</v>
      </c>
      <c r="E47">
        <v>517.67994788292458</v>
      </c>
      <c r="F47">
        <f t="shared" si="0"/>
        <v>2.0846889116505158</v>
      </c>
      <c r="G47">
        <f t="shared" si="1"/>
        <v>-7.879013959965131E-2</v>
      </c>
      <c r="H47">
        <f t="shared" si="2"/>
        <v>0.16377783211550495</v>
      </c>
      <c r="I47">
        <f t="shared" si="3"/>
        <v>1.3168886789162904</v>
      </c>
    </row>
    <row r="48" spans="1:9" x14ac:dyDescent="0.25">
      <c r="A48">
        <v>46</v>
      </c>
      <c r="B48">
        <v>638.03320239247398</v>
      </c>
      <c r="C48">
        <v>0.21120187693799899</v>
      </c>
      <c r="D48">
        <v>0.63104812306200109</v>
      </c>
      <c r="E48">
        <v>517.87968934733283</v>
      </c>
      <c r="F48">
        <f t="shared" si="0"/>
        <v>2.4203034042651188</v>
      </c>
      <c r="G48">
        <f t="shared" si="1"/>
        <v>-7.5197429310789349E-2</v>
      </c>
      <c r="H48">
        <f t="shared" si="2"/>
        <v>0.26718512182664317</v>
      </c>
      <c r="I48">
        <f t="shared" si="3"/>
        <v>1.4423844224205178</v>
      </c>
    </row>
    <row r="49" spans="1:9" x14ac:dyDescent="0.25">
      <c r="A49">
        <v>47</v>
      </c>
      <c r="B49">
        <v>638.35879066045084</v>
      </c>
      <c r="C49">
        <v>0.38304255530075337</v>
      </c>
      <c r="D49">
        <v>0.5189324446992466</v>
      </c>
      <c r="E49">
        <v>518.11662749688412</v>
      </c>
      <c r="F49">
        <f t="shared" si="0"/>
        <v>2.5996670762878997</v>
      </c>
      <c r="G49">
        <f t="shared" si="1"/>
        <v>9.664324905196503E-2</v>
      </c>
      <c r="H49">
        <f t="shared" si="2"/>
        <v>0.15506944346388868</v>
      </c>
      <c r="I49">
        <f t="shared" si="3"/>
        <v>1.6050768510677895</v>
      </c>
    </row>
    <row r="50" spans="1:9" x14ac:dyDescent="0.25">
      <c r="A50">
        <v>48</v>
      </c>
      <c r="B50">
        <v>638.63835348927455</v>
      </c>
      <c r="C50">
        <v>0.18574141657171198</v>
      </c>
      <c r="D50">
        <v>0.77805858342828804</v>
      </c>
      <c r="E50">
        <v>518.32298013095738</v>
      </c>
      <c r="F50">
        <f t="shared" si="0"/>
        <v>2.7330053091575408</v>
      </c>
      <c r="G50">
        <f t="shared" si="1"/>
        <v>-0.10065788967707637</v>
      </c>
      <c r="H50">
        <f t="shared" si="2"/>
        <v>0.41419558219293012</v>
      </c>
      <c r="I50">
        <f t="shared" si="3"/>
        <v>1.7371837642370238</v>
      </c>
    </row>
    <row r="51" spans="1:9" x14ac:dyDescent="0.25">
      <c r="A51">
        <v>49</v>
      </c>
      <c r="B51">
        <v>638.84774797854607</v>
      </c>
      <c r="C51">
        <v>0.24792424488384901</v>
      </c>
      <c r="D51">
        <v>0.76367575511615104</v>
      </c>
      <c r="E51">
        <v>518.49427946958656</v>
      </c>
      <c r="F51">
        <f t="shared" si="0"/>
        <v>2.7961752024749842</v>
      </c>
      <c r="G51">
        <f t="shared" si="1"/>
        <v>-3.8475061364939334E-2</v>
      </c>
      <c r="H51">
        <f t="shared" si="2"/>
        <v>0.39981275388079313</v>
      </c>
      <c r="I51">
        <f t="shared" si="3"/>
        <v>1.8342373819621858</v>
      </c>
    </row>
    <row r="52" spans="1:9" x14ac:dyDescent="0.25">
      <c r="A52">
        <v>50</v>
      </c>
      <c r="B52">
        <v>639.07288900872868</v>
      </c>
      <c r="C52">
        <v>0.3135067108279842</v>
      </c>
      <c r="D52">
        <v>0.67336828917201574</v>
      </c>
      <c r="E52">
        <v>518.65275050958087</v>
      </c>
      <c r="F52">
        <f t="shared" si="0"/>
        <v>2.8750916367035231</v>
      </c>
      <c r="G52">
        <f t="shared" si="1"/>
        <v>2.710740457919586E-2</v>
      </c>
      <c r="H52">
        <f t="shared" si="2"/>
        <v>0.30950528793665782</v>
      </c>
      <c r="I52">
        <f t="shared" si="3"/>
        <v>1.9184627010524755</v>
      </c>
    </row>
    <row r="53" spans="1:9" x14ac:dyDescent="0.25">
      <c r="A53">
        <v>51</v>
      </c>
      <c r="B53">
        <v>639.31029887366833</v>
      </c>
      <c r="C53">
        <v>0.18257985115138894</v>
      </c>
      <c r="D53">
        <v>0.82914514884861101</v>
      </c>
      <c r="E53">
        <v>518.84165298211883</v>
      </c>
      <c r="F53">
        <f t="shared" si="0"/>
        <v>2.9662769056890994</v>
      </c>
      <c r="G53">
        <f t="shared" si="1"/>
        <v>-0.1038194550973994</v>
      </c>
      <c r="H53">
        <f t="shared" si="2"/>
        <v>0.46528214761325309</v>
      </c>
      <c r="I53">
        <f t="shared" si="3"/>
        <v>2.033119452686416</v>
      </c>
    </row>
    <row r="54" spans="1:9" x14ac:dyDescent="0.25">
      <c r="A54">
        <v>52</v>
      </c>
      <c r="B54">
        <v>639.15066878113942</v>
      </c>
      <c r="C54">
        <v>0.26139711081029438</v>
      </c>
      <c r="D54">
        <v>0.73887788918970565</v>
      </c>
      <c r="E54">
        <v>518.83212277398604</v>
      </c>
      <c r="F54">
        <f t="shared" si="0"/>
        <v>2.6604222172061114</v>
      </c>
      <c r="G54">
        <f t="shared" si="1"/>
        <v>-2.5002195438493968E-2</v>
      </c>
      <c r="H54">
        <f t="shared" si="2"/>
        <v>0.37501488795434773</v>
      </c>
      <c r="I54">
        <f t="shared" si="3"/>
        <v>1.9493435236496079</v>
      </c>
    </row>
    <row r="55" spans="1:9" x14ac:dyDescent="0.25">
      <c r="A55">
        <v>53</v>
      </c>
      <c r="B55">
        <v>638.90384326620836</v>
      </c>
      <c r="C55">
        <v>9.7068806049273537E-2</v>
      </c>
      <c r="D55">
        <v>0.96650619395072646</v>
      </c>
      <c r="E55">
        <v>518.7738941281109</v>
      </c>
      <c r="F55">
        <f t="shared" si="0"/>
        <v>2.2673721063209769</v>
      </c>
      <c r="G55">
        <f t="shared" si="1"/>
        <v>-0.18933050019951481</v>
      </c>
      <c r="H55">
        <f t="shared" si="2"/>
        <v>0.60264319271536859</v>
      </c>
      <c r="I55">
        <f t="shared" si="3"/>
        <v>1.8168691568704403</v>
      </c>
    </row>
    <row r="56" spans="1:9" x14ac:dyDescent="0.25">
      <c r="A56">
        <v>54</v>
      </c>
      <c r="B56">
        <v>638.15816198527932</v>
      </c>
      <c r="C56">
        <v>0.19348915362470781</v>
      </c>
      <c r="D56">
        <v>0.59453584637529211</v>
      </c>
      <c r="E56">
        <v>518.59285701433191</v>
      </c>
      <c r="F56">
        <f t="shared" si="0"/>
        <v>1.375466229437869</v>
      </c>
      <c r="G56">
        <f t="shared" si="1"/>
        <v>-9.2910152624080533E-2</v>
      </c>
      <c r="H56">
        <f t="shared" si="2"/>
        <v>0.23067284513993419</v>
      </c>
      <c r="I56">
        <f t="shared" si="3"/>
        <v>1.5615863221874351</v>
      </c>
    </row>
    <row r="57" spans="1:9" x14ac:dyDescent="0.25">
      <c r="A57">
        <v>55</v>
      </c>
      <c r="B57">
        <v>636.84634943155856</v>
      </c>
      <c r="C57">
        <v>0.1139306125034045</v>
      </c>
      <c r="D57">
        <v>0.2303443874965955</v>
      </c>
      <c r="E57">
        <v>518.26957115043331</v>
      </c>
      <c r="F57">
        <f t="shared" si="0"/>
        <v>-8.2570920236960887E-2</v>
      </c>
      <c r="G57">
        <f t="shared" si="1"/>
        <v>-0.17246869374538384</v>
      </c>
      <c r="H57">
        <f t="shared" si="2"/>
        <v>-0.13351861373876242</v>
      </c>
      <c r="I57">
        <f t="shared" si="3"/>
        <v>1.1640547373848094</v>
      </c>
    </row>
    <row r="58" spans="1:9" x14ac:dyDescent="0.25">
      <c r="A58">
        <v>56</v>
      </c>
      <c r="B58">
        <v>636.73934830784015</v>
      </c>
      <c r="C58">
        <v>-8.7532900004723517E-3</v>
      </c>
      <c r="D58">
        <v>0.20225329000047235</v>
      </c>
      <c r="E58">
        <v>517.9618624862303</v>
      </c>
      <c r="F58">
        <f t="shared" si="0"/>
        <v>-0.33579663990945363</v>
      </c>
      <c r="G58">
        <f t="shared" si="1"/>
        <v>-0.29515259624926071</v>
      </c>
      <c r="H58">
        <f t="shared" si="2"/>
        <v>-0.16160971123488557</v>
      </c>
      <c r="I58">
        <f t="shared" si="3"/>
        <v>0.78210035227778363</v>
      </c>
    </row>
    <row r="59" spans="1:9" x14ac:dyDescent="0.25">
      <c r="A59">
        <v>57</v>
      </c>
      <c r="B59">
        <v>636.88130444131502</v>
      </c>
      <c r="C59">
        <v>5.2493295903782364E-2</v>
      </c>
      <c r="D59">
        <v>3.6531704096217643E-2</v>
      </c>
      <c r="E59">
        <v>517.79160603373987</v>
      </c>
      <c r="F59">
        <f t="shared" si="0"/>
        <v>-0.34006510238864962</v>
      </c>
      <c r="G59">
        <f t="shared" si="1"/>
        <v>-0.23390601034500597</v>
      </c>
      <c r="H59">
        <f t="shared" si="2"/>
        <v>-0.32733129713914028</v>
      </c>
      <c r="I59">
        <f t="shared" si="3"/>
        <v>0.53759817888332861</v>
      </c>
    </row>
    <row r="60" spans="1:9" x14ac:dyDescent="0.25">
      <c r="A60">
        <v>58</v>
      </c>
      <c r="B60">
        <v>637.11726310315862</v>
      </c>
      <c r="C60">
        <v>0.10479662802361613</v>
      </c>
      <c r="D60">
        <v>-1.5146628023616132E-2</v>
      </c>
      <c r="E60">
        <v>517.69310669507172</v>
      </c>
      <c r="F60">
        <f t="shared" si="0"/>
        <v>-0.25033103649912469</v>
      </c>
      <c r="G60">
        <f t="shared" si="1"/>
        <v>-0.18160267822517223</v>
      </c>
      <c r="H60">
        <f t="shared" si="2"/>
        <v>-0.37900962925897408</v>
      </c>
      <c r="I60">
        <f t="shared" si="3"/>
        <v>0.36485311931115927</v>
      </c>
    </row>
    <row r="61" spans="1:9" x14ac:dyDescent="0.25">
      <c r="A61">
        <v>59</v>
      </c>
      <c r="B61">
        <v>637.29236275528444</v>
      </c>
      <c r="C61">
        <v>-4.3614811174337454E-3</v>
      </c>
      <c r="D61">
        <v>9.0386481117433748E-2</v>
      </c>
      <c r="E61">
        <v>517.68100293141799</v>
      </c>
      <c r="F61">
        <f t="shared" si="0"/>
        <v>-0.22145598032737546</v>
      </c>
      <c r="G61">
        <f t="shared" si="1"/>
        <v>-0.29076078736622207</v>
      </c>
      <c r="H61">
        <f t="shared" si="2"/>
        <v>-0.27347652011792417</v>
      </c>
      <c r="I61">
        <f t="shared" si="3"/>
        <v>0.27850363475341133</v>
      </c>
    </row>
    <row r="62" spans="1:9" x14ac:dyDescent="0.25">
      <c r="A62">
        <v>60</v>
      </c>
      <c r="B62">
        <v>637.69311913737226</v>
      </c>
      <c r="C62">
        <v>0.11760652100824566</v>
      </c>
      <c r="D62">
        <v>-2.9981521008245665E-2</v>
      </c>
      <c r="E62">
        <v>517.64718816168568</v>
      </c>
      <c r="F62">
        <f t="shared" si="0"/>
        <v>3.307580580637115E-2</v>
      </c>
      <c r="G62">
        <f t="shared" si="1"/>
        <v>-0.1687927852405427</v>
      </c>
      <c r="H62">
        <f t="shared" si="2"/>
        <v>-0.39384452224360356</v>
      </c>
      <c r="I62">
        <f t="shared" si="3"/>
        <v>0.1704431441170744</v>
      </c>
    </row>
    <row r="63" spans="1:9" x14ac:dyDescent="0.25">
      <c r="A63">
        <v>61</v>
      </c>
      <c r="B63">
        <v>637.89587271052164</v>
      </c>
      <c r="C63">
        <v>0.15198042672566589</v>
      </c>
      <c r="D63">
        <v>-3.8630426725665884E-2</v>
      </c>
      <c r="E63">
        <v>517.66129097024918</v>
      </c>
      <c r="F63">
        <f t="shared" si="0"/>
        <v>8.9604783001677291E-2</v>
      </c>
      <c r="G63">
        <f t="shared" si="1"/>
        <v>-0.13441887952312245</v>
      </c>
      <c r="H63">
        <f t="shared" si="2"/>
        <v>-0.40249342796102383</v>
      </c>
      <c r="I63">
        <f t="shared" si="3"/>
        <v>0.11030023177656112</v>
      </c>
    </row>
    <row r="64" spans="1:9" x14ac:dyDescent="0.25">
      <c r="A64">
        <v>62</v>
      </c>
      <c r="B64">
        <v>638.16240553764919</v>
      </c>
      <c r="C64">
        <v>9.0933620339510551E-2</v>
      </c>
      <c r="D64">
        <v>5.8416379660489459E-2</v>
      </c>
      <c r="E64">
        <v>517.74265994217899</v>
      </c>
      <c r="F64">
        <f t="shared" si="0"/>
        <v>0.20991301417515196</v>
      </c>
      <c r="G64">
        <f t="shared" si="1"/>
        <v>-0.19546568590927779</v>
      </c>
      <c r="H64">
        <f t="shared" si="2"/>
        <v>-0.30544662157486846</v>
      </c>
      <c r="I64">
        <f t="shared" si="3"/>
        <v>0.11742348280234527</v>
      </c>
    </row>
    <row r="65" spans="1:9" x14ac:dyDescent="0.25">
      <c r="A65">
        <v>63</v>
      </c>
      <c r="B65">
        <v>638.51233449612994</v>
      </c>
      <c r="C65">
        <v>6.051680830559087E-2</v>
      </c>
      <c r="D65">
        <v>0.10820819169440915</v>
      </c>
      <c r="E65">
        <v>517.75615180342186</v>
      </c>
      <c r="F65">
        <f t="shared" si="0"/>
        <v>0.41361737670182386</v>
      </c>
      <c r="G65">
        <f t="shared" si="1"/>
        <v>-0.22588249794319748</v>
      </c>
      <c r="H65">
        <f t="shared" si="2"/>
        <v>-0.25565480954094877</v>
      </c>
      <c r="I65">
        <f t="shared" si="3"/>
        <v>5.6669623141193171E-2</v>
      </c>
    </row>
    <row r="66" spans="1:9" x14ac:dyDescent="0.25">
      <c r="A66">
        <v>64</v>
      </c>
      <c r="B66">
        <v>638.52001113261827</v>
      </c>
      <c r="C66">
        <v>0.12078122100752822</v>
      </c>
      <c r="D66">
        <v>0.13951877899247175</v>
      </c>
      <c r="E66">
        <v>517.79055366878458</v>
      </c>
      <c r="F66">
        <f t="shared" si="0"/>
        <v>0.27506941723607703</v>
      </c>
      <c r="G66">
        <f t="shared" si="1"/>
        <v>-0.16561808524126012</v>
      </c>
      <c r="H66">
        <f t="shared" si="2"/>
        <v>-0.22434422224288617</v>
      </c>
      <c r="I66">
        <f t="shared" si="3"/>
        <v>1.682576759989729E-2</v>
      </c>
    </row>
    <row r="67" spans="1:9" x14ac:dyDescent="0.25">
      <c r="A67">
        <v>65</v>
      </c>
      <c r="B67">
        <v>638.5215946312328</v>
      </c>
      <c r="C67">
        <v>0.13333141385025599</v>
      </c>
      <c r="D67">
        <v>0.11024358614974403</v>
      </c>
      <c r="E67">
        <v>517.71962318441456</v>
      </c>
      <c r="F67">
        <f t="shared" ref="F67:F95" si="4">B67-$B$97-$B$96*A67</f>
        <v>0.13042831989653969</v>
      </c>
      <c r="G67">
        <f t="shared" ref="G67:G95" si="5">C67-$C$96</f>
        <v>-0.15306789239853236</v>
      </c>
      <c r="H67">
        <f t="shared" ref="H67:H95" si="6">D67-$D$96</f>
        <v>-0.25361941508561392</v>
      </c>
      <c r="I67">
        <f t="shared" ref="I67:I95" si="7">E67-$E$97-$E$96*A67</f>
        <v>-0.12835043767414689</v>
      </c>
    </row>
    <row r="68" spans="1:9" x14ac:dyDescent="0.25">
      <c r="A68">
        <v>66</v>
      </c>
      <c r="B68">
        <v>638.39603064183871</v>
      </c>
      <c r="C68">
        <v>0.16716018460139709</v>
      </c>
      <c r="D68">
        <v>3.0889815398602916E-2</v>
      </c>
      <c r="E68">
        <v>517.67246931136674</v>
      </c>
      <c r="F68">
        <f t="shared" si="4"/>
        <v>-0.14136026545162927</v>
      </c>
      <c r="G68">
        <f t="shared" si="5"/>
        <v>-0.11923912164739126</v>
      </c>
      <c r="H68">
        <f t="shared" si="6"/>
        <v>-0.332973185836755</v>
      </c>
      <c r="I68">
        <f t="shared" si="7"/>
        <v>-0.24975003162598686</v>
      </c>
    </row>
    <row r="69" spans="1:9" x14ac:dyDescent="0.25">
      <c r="A69">
        <v>67</v>
      </c>
      <c r="B69">
        <v>638.32707387875837</v>
      </c>
      <c r="C69">
        <v>0.13667815589506213</v>
      </c>
      <c r="D69">
        <v>-4.4803155895062133E-2</v>
      </c>
      <c r="E69">
        <v>517.65663199678704</v>
      </c>
      <c r="F69">
        <f t="shared" si="4"/>
        <v>-0.35654162448603977</v>
      </c>
      <c r="G69">
        <f t="shared" si="5"/>
        <v>-0.14972115035372621</v>
      </c>
      <c r="H69">
        <f t="shared" si="6"/>
        <v>-0.40866615713042004</v>
      </c>
      <c r="I69">
        <f t="shared" si="7"/>
        <v>-0.33983306710970673</v>
      </c>
    </row>
    <row r="70" spans="1:9" x14ac:dyDescent="0.25">
      <c r="A70">
        <v>68</v>
      </c>
      <c r="B70">
        <v>638.1771434571267</v>
      </c>
      <c r="C70">
        <v>0.11498855466195912</v>
      </c>
      <c r="D70">
        <v>-3.0463554661959116E-2</v>
      </c>
      <c r="E70">
        <v>517.60597570867753</v>
      </c>
      <c r="F70">
        <f t="shared" si="4"/>
        <v>-0.65269664207177946</v>
      </c>
      <c r="G70">
        <f t="shared" si="5"/>
        <v>-0.17141075158682922</v>
      </c>
      <c r="H70">
        <f t="shared" si="6"/>
        <v>-0.39432655589731702</v>
      </c>
      <c r="I70">
        <f t="shared" si="7"/>
        <v>-0.46473507612323495</v>
      </c>
    </row>
    <row r="71" spans="1:9" x14ac:dyDescent="0.25">
      <c r="A71">
        <v>69</v>
      </c>
      <c r="B71">
        <v>638.11864508272834</v>
      </c>
      <c r="C71">
        <v>0.14860753481037142</v>
      </c>
      <c r="D71">
        <v>-0.11580753481037143</v>
      </c>
      <c r="E71">
        <v>517.51988810582225</v>
      </c>
      <c r="F71">
        <f t="shared" si="4"/>
        <v>-0.85741961242422171</v>
      </c>
      <c r="G71">
        <f t="shared" si="5"/>
        <v>-0.13779177143841692</v>
      </c>
      <c r="H71">
        <f t="shared" si="6"/>
        <v>-0.47967053604572935</v>
      </c>
      <c r="I71">
        <f t="shared" si="7"/>
        <v>-0.62506839988254193</v>
      </c>
    </row>
    <row r="72" spans="1:9" x14ac:dyDescent="0.25">
      <c r="A72">
        <v>70</v>
      </c>
      <c r="B72">
        <v>637.93588900786972</v>
      </c>
      <c r="C72">
        <v>0.14387631189346795</v>
      </c>
      <c r="D72">
        <v>-0.12365131189346795</v>
      </c>
      <c r="E72">
        <v>517.40644328057306</v>
      </c>
      <c r="F72">
        <f t="shared" si="4"/>
        <v>-1.186400283236912</v>
      </c>
      <c r="G72">
        <f t="shared" si="5"/>
        <v>-0.1425229943553204</v>
      </c>
      <c r="H72">
        <f t="shared" si="6"/>
        <v>-0.48751431312882587</v>
      </c>
      <c r="I72">
        <f t="shared" si="7"/>
        <v>-0.81275894603575249</v>
      </c>
    </row>
    <row r="73" spans="1:9" x14ac:dyDescent="0.25">
      <c r="A73">
        <v>71</v>
      </c>
      <c r="B73">
        <v>637.78188076434549</v>
      </c>
      <c r="C73">
        <v>0.16865826319356159</v>
      </c>
      <c r="D73">
        <v>-0.1516832631935616</v>
      </c>
      <c r="E73">
        <v>517.29275675546751</v>
      </c>
      <c r="F73">
        <f t="shared" si="4"/>
        <v>-1.4866331227152152</v>
      </c>
      <c r="G73">
        <f t="shared" si="5"/>
        <v>-0.11774104305522676</v>
      </c>
      <c r="H73">
        <f t="shared" si="6"/>
        <v>-0.51554626442891949</v>
      </c>
      <c r="I73">
        <f t="shared" si="7"/>
        <v>-1.0006911920453234</v>
      </c>
    </row>
    <row r="74" spans="1:9" x14ac:dyDescent="0.25">
      <c r="A74">
        <v>72</v>
      </c>
      <c r="B74">
        <v>638.00194456860368</v>
      </c>
      <c r="C74">
        <v>0.13026112942894308</v>
      </c>
      <c r="D74">
        <v>-0.10976112942894307</v>
      </c>
      <c r="E74">
        <v>517.24374708558378</v>
      </c>
      <c r="F74">
        <f t="shared" si="4"/>
        <v>-1.4127939144111004</v>
      </c>
      <c r="G74">
        <f t="shared" si="5"/>
        <v>-0.15613817681984526</v>
      </c>
      <c r="H74">
        <f t="shared" si="6"/>
        <v>-0.47362413066430098</v>
      </c>
      <c r="I74">
        <f t="shared" si="7"/>
        <v>-1.1239465828330744</v>
      </c>
    </row>
    <row r="75" spans="1:9" x14ac:dyDescent="0.25">
      <c r="A75">
        <v>73</v>
      </c>
      <c r="B75">
        <v>638.15400858072394</v>
      </c>
      <c r="C75">
        <v>5.8699784439769684E-2</v>
      </c>
      <c r="D75">
        <v>-3.7399784439769684E-2</v>
      </c>
      <c r="E75">
        <v>517.27397649488239</v>
      </c>
      <c r="F75">
        <f t="shared" si="4"/>
        <v>-1.4069544982449109</v>
      </c>
      <c r="G75">
        <f t="shared" si="5"/>
        <v>-0.22769952180901865</v>
      </c>
      <c r="H75">
        <f t="shared" si="6"/>
        <v>-0.40126278567512763</v>
      </c>
      <c r="I75">
        <f t="shared" si="7"/>
        <v>-1.1679628944384817</v>
      </c>
    </row>
    <row r="76" spans="1:9" x14ac:dyDescent="0.25">
      <c r="A76">
        <v>74</v>
      </c>
      <c r="B76">
        <v>638.2563158657814</v>
      </c>
      <c r="C76">
        <v>0.10044398392436103</v>
      </c>
      <c r="D76">
        <v>-7.0018983924361039E-2</v>
      </c>
      <c r="E76">
        <v>517.31541760705545</v>
      </c>
      <c r="F76">
        <f t="shared" si="4"/>
        <v>-1.4508718091415211</v>
      </c>
      <c r="G76">
        <f t="shared" si="5"/>
        <v>-0.1859553223244273</v>
      </c>
      <c r="H76">
        <f t="shared" si="6"/>
        <v>-0.43388198515971899</v>
      </c>
      <c r="I76">
        <f t="shared" si="7"/>
        <v>-1.200767503169442</v>
      </c>
    </row>
    <row r="77" spans="1:9" x14ac:dyDescent="0.25">
      <c r="A77">
        <v>75</v>
      </c>
      <c r="B77">
        <v>638.45838355728824</v>
      </c>
      <c r="C77">
        <v>0.14606564354050139</v>
      </c>
      <c r="D77">
        <v>-0.10069064354050139</v>
      </c>
      <c r="E77">
        <v>517.3868798327303</v>
      </c>
      <c r="F77">
        <f t="shared" si="4"/>
        <v>-1.3950287135887542</v>
      </c>
      <c r="G77">
        <f t="shared" si="5"/>
        <v>-0.14033366270828695</v>
      </c>
      <c r="H77">
        <f t="shared" si="6"/>
        <v>-0.46455364477585931</v>
      </c>
      <c r="I77">
        <f t="shared" si="7"/>
        <v>-1.2035509983986135</v>
      </c>
    </row>
    <row r="78" spans="1:9" x14ac:dyDescent="0.25">
      <c r="A78">
        <v>76</v>
      </c>
      <c r="B78">
        <v>638.5417920527932</v>
      </c>
      <c r="C78">
        <v>2.4990572200260113E-2</v>
      </c>
      <c r="D78">
        <v>2.3159427799739885E-2</v>
      </c>
      <c r="E78">
        <v>517.51234419584557</v>
      </c>
      <c r="F78">
        <f t="shared" si="4"/>
        <v>-1.4578448140378732</v>
      </c>
      <c r="G78">
        <f t="shared" si="5"/>
        <v>-0.26140873404852821</v>
      </c>
      <c r="H78">
        <f t="shared" si="6"/>
        <v>-0.34070357343561802</v>
      </c>
      <c r="I78">
        <f t="shared" si="7"/>
        <v>-1.1523323561873635</v>
      </c>
    </row>
    <row r="79" spans="1:9" x14ac:dyDescent="0.25">
      <c r="A79">
        <v>77</v>
      </c>
      <c r="B79">
        <v>638.71936909780698</v>
      </c>
      <c r="C79">
        <v>9.9818733520088618E-2</v>
      </c>
      <c r="D79">
        <v>-9.4168733520088616E-2</v>
      </c>
      <c r="E79">
        <v>517.62529602138545</v>
      </c>
      <c r="F79">
        <f t="shared" si="4"/>
        <v>-1.42649236497817</v>
      </c>
      <c r="G79">
        <f t="shared" si="5"/>
        <v>-0.18658057272869971</v>
      </c>
      <c r="H79">
        <f t="shared" si="6"/>
        <v>-0.45803173475544656</v>
      </c>
      <c r="I79">
        <f t="shared" si="7"/>
        <v>-1.1136262515515032</v>
      </c>
    </row>
    <row r="80" spans="1:9" x14ac:dyDescent="0.25">
      <c r="A80">
        <v>78</v>
      </c>
      <c r="B80">
        <v>638.92950382703782</v>
      </c>
      <c r="C80">
        <v>0.16585641005883567</v>
      </c>
      <c r="D80">
        <v>-0.16970641005883566</v>
      </c>
      <c r="E80">
        <v>517.70151491749402</v>
      </c>
      <c r="F80">
        <f t="shared" si="4"/>
        <v>-1.3625822317013991</v>
      </c>
      <c r="G80">
        <f t="shared" si="5"/>
        <v>-0.12054289618995268</v>
      </c>
      <c r="H80">
        <f t="shared" si="6"/>
        <v>-0.53356941129419355</v>
      </c>
      <c r="I80">
        <f t="shared" si="7"/>
        <v>-1.1116530763469532</v>
      </c>
    </row>
    <row r="81" spans="1:9" x14ac:dyDescent="0.25">
      <c r="A81">
        <v>79</v>
      </c>
      <c r="B81">
        <v>639.2440816309504</v>
      </c>
      <c r="C81">
        <v>0.22702324665684992</v>
      </c>
      <c r="D81">
        <v>-0.23844824665684991</v>
      </c>
      <c r="E81">
        <v>517.76825195239508</v>
      </c>
      <c r="F81">
        <f t="shared" si="4"/>
        <v>-1.1942290237428885</v>
      </c>
      <c r="G81">
        <f t="shared" si="5"/>
        <v>-5.9376059591938424E-2</v>
      </c>
      <c r="H81">
        <f t="shared" si="6"/>
        <v>-0.6023112478922078</v>
      </c>
      <c r="I81">
        <f t="shared" si="7"/>
        <v>-1.1191617623499219</v>
      </c>
    </row>
    <row r="82" spans="1:9" x14ac:dyDescent="0.25">
      <c r="A82">
        <v>80</v>
      </c>
      <c r="B82">
        <v>639.42235602836161</v>
      </c>
      <c r="C82">
        <v>0.11512120243935503</v>
      </c>
      <c r="D82">
        <v>-0.14002120243935504</v>
      </c>
      <c r="E82">
        <v>517.92357786866603</v>
      </c>
      <c r="F82">
        <f t="shared" si="4"/>
        <v>-1.1621792222857614</v>
      </c>
      <c r="G82">
        <f t="shared" si="5"/>
        <v>-0.17127810380943331</v>
      </c>
      <c r="H82">
        <f t="shared" si="6"/>
        <v>-0.50388420367471298</v>
      </c>
      <c r="I82">
        <f t="shared" si="7"/>
        <v>-1.0380815669829886</v>
      </c>
    </row>
    <row r="83" spans="1:9" x14ac:dyDescent="0.25">
      <c r="A83">
        <v>81</v>
      </c>
      <c r="B83">
        <v>639.58821544595446</v>
      </c>
      <c r="C83">
        <v>0.15574941487354552</v>
      </c>
      <c r="D83">
        <v>-0.18697441487354552</v>
      </c>
      <c r="E83">
        <v>518.08769220031138</v>
      </c>
      <c r="F83">
        <f t="shared" si="4"/>
        <v>-1.1425444006469796</v>
      </c>
      <c r="G83">
        <f t="shared" si="5"/>
        <v>-0.13064989137524283</v>
      </c>
      <c r="H83">
        <f t="shared" si="6"/>
        <v>-0.55083741610890347</v>
      </c>
      <c r="I83">
        <f t="shared" si="7"/>
        <v>-0.94821295624165813</v>
      </c>
    </row>
    <row r="84" spans="1:9" x14ac:dyDescent="0.25">
      <c r="A84">
        <v>82</v>
      </c>
      <c r="B84">
        <v>639.78943601858498</v>
      </c>
      <c r="C84">
        <v>0.14296092727388834</v>
      </c>
      <c r="D84">
        <v>-0.18233592727388834</v>
      </c>
      <c r="E84">
        <v>518.24143670898593</v>
      </c>
      <c r="F84">
        <f t="shared" si="4"/>
        <v>-1.0875484239705351</v>
      </c>
      <c r="G84">
        <f t="shared" si="5"/>
        <v>-0.1434383789749</v>
      </c>
      <c r="H84">
        <f t="shared" si="6"/>
        <v>-0.54619892850924623</v>
      </c>
      <c r="I84">
        <f t="shared" si="7"/>
        <v>-0.86871416847113014</v>
      </c>
    </row>
    <row r="85" spans="1:9" x14ac:dyDescent="0.25">
      <c r="A85">
        <v>83</v>
      </c>
      <c r="B85">
        <v>640.0941215956467</v>
      </c>
      <c r="C85">
        <v>5.2980143245089872E-2</v>
      </c>
      <c r="D85">
        <v>-0.11688014324508987</v>
      </c>
      <c r="E85">
        <v>518.36814167265084</v>
      </c>
      <c r="F85">
        <f t="shared" si="4"/>
        <v>-0.92908744286289036</v>
      </c>
      <c r="G85">
        <f t="shared" si="5"/>
        <v>-0.23341916300369847</v>
      </c>
      <c r="H85">
        <f t="shared" si="6"/>
        <v>-0.4807431444804478</v>
      </c>
      <c r="I85">
        <f t="shared" si="7"/>
        <v>-0.81625492571024516</v>
      </c>
    </row>
    <row r="86" spans="1:9" x14ac:dyDescent="0.25">
      <c r="A86">
        <v>84</v>
      </c>
      <c r="B86">
        <v>640.21156724249101</v>
      </c>
      <c r="C86">
        <v>4.0710021907015226E-2</v>
      </c>
      <c r="D86">
        <v>-0.12473502190701523</v>
      </c>
      <c r="E86">
        <v>518.53158264820445</v>
      </c>
      <c r="F86">
        <f t="shared" si="4"/>
        <v>-0.95786639197264556</v>
      </c>
      <c r="G86">
        <f t="shared" si="5"/>
        <v>-0.24568928434177312</v>
      </c>
      <c r="H86">
        <f t="shared" si="6"/>
        <v>-0.48859802314237316</v>
      </c>
      <c r="I86">
        <f t="shared" si="7"/>
        <v>-0.72705967106065295</v>
      </c>
    </row>
    <row r="87" spans="1:9" x14ac:dyDescent="0.25">
      <c r="A87">
        <v>85</v>
      </c>
      <c r="B87">
        <v>640.36482201440708</v>
      </c>
      <c r="C87">
        <v>6.5056764440041562E-2</v>
      </c>
      <c r="D87">
        <v>-0.14928176444004154</v>
      </c>
      <c r="E87">
        <v>518.67461685454555</v>
      </c>
      <c r="F87">
        <f t="shared" si="4"/>
        <v>-0.95083621601065182</v>
      </c>
      <c r="G87">
        <f t="shared" si="5"/>
        <v>-0.2213425418087468</v>
      </c>
      <c r="H87">
        <f t="shared" si="6"/>
        <v>-0.51314476567539946</v>
      </c>
      <c r="I87">
        <f t="shared" si="7"/>
        <v>-0.65827118562357434</v>
      </c>
    </row>
    <row r="88" spans="1:9" x14ac:dyDescent="0.25">
      <c r="A88">
        <v>86</v>
      </c>
      <c r="B88">
        <v>640.68952149267875</v>
      </c>
      <c r="C88">
        <v>0.10550983071694342</v>
      </c>
      <c r="D88">
        <v>-0.19265983071694343</v>
      </c>
      <c r="E88">
        <v>518.83410441888839</v>
      </c>
      <c r="F88">
        <f t="shared" si="4"/>
        <v>-0.77236133369305726</v>
      </c>
      <c r="G88">
        <f t="shared" si="5"/>
        <v>-0.18088947553184492</v>
      </c>
      <c r="H88">
        <f t="shared" si="6"/>
        <v>-0.55652283195230134</v>
      </c>
      <c r="I88">
        <f t="shared" si="7"/>
        <v>-0.5730293421847561</v>
      </c>
    </row>
    <row r="89" spans="1:9" x14ac:dyDescent="0.25">
      <c r="A89">
        <v>87</v>
      </c>
      <c r="B89">
        <v>640.97867363528621</v>
      </c>
      <c r="C89">
        <v>9.3122424937143261E-2</v>
      </c>
      <c r="D89">
        <v>-0.18127242493714327</v>
      </c>
      <c r="E89">
        <v>519.04446280706918</v>
      </c>
      <c r="F89">
        <f t="shared" si="4"/>
        <v>-0.62943378703966779</v>
      </c>
      <c r="G89">
        <f t="shared" si="5"/>
        <v>-0.19327688131164508</v>
      </c>
      <c r="H89">
        <f t="shared" si="6"/>
        <v>-0.54513542617250121</v>
      </c>
      <c r="I89">
        <f t="shared" si="7"/>
        <v>-0.4369166749079838</v>
      </c>
    </row>
    <row r="90" spans="1:9" x14ac:dyDescent="0.25">
      <c r="A90">
        <v>88</v>
      </c>
      <c r="B90">
        <v>641.26639428178896</v>
      </c>
      <c r="C90">
        <v>0.21382929109545692</v>
      </c>
      <c r="D90">
        <v>-0.30335429109545692</v>
      </c>
      <c r="E90">
        <v>519.21228126444362</v>
      </c>
      <c r="F90">
        <f t="shared" si="4"/>
        <v>-0.48793773649099315</v>
      </c>
      <c r="G90">
        <f t="shared" si="5"/>
        <v>-7.2570015153331419E-2</v>
      </c>
      <c r="H90">
        <f t="shared" si="6"/>
        <v>-0.66721729233081484</v>
      </c>
      <c r="I90">
        <f t="shared" si="7"/>
        <v>-0.34334393843756672</v>
      </c>
    </row>
    <row r="91" spans="1:9" x14ac:dyDescent="0.25">
      <c r="A91">
        <v>89</v>
      </c>
      <c r="B91">
        <v>641.56044569297171</v>
      </c>
      <c r="C91">
        <v>0.13662124872295248</v>
      </c>
      <c r="D91">
        <v>-0.22607124872295248</v>
      </c>
      <c r="E91">
        <v>519.39110446011045</v>
      </c>
      <c r="F91">
        <f t="shared" si="4"/>
        <v>-0.34011092126231723</v>
      </c>
      <c r="G91">
        <f t="shared" si="5"/>
        <v>-0.14977805752583587</v>
      </c>
      <c r="H91">
        <f t="shared" si="6"/>
        <v>-0.58993424995831045</v>
      </c>
      <c r="I91">
        <f t="shared" si="7"/>
        <v>-0.23876646367475018</v>
      </c>
    </row>
    <row r="92" spans="1:9" x14ac:dyDescent="0.25">
      <c r="A92">
        <v>90</v>
      </c>
      <c r="B92">
        <v>641.84648237854412</v>
      </c>
      <c r="C92">
        <v>0.10818800641554575</v>
      </c>
      <c r="D92">
        <v>-0.19571300641554576</v>
      </c>
      <c r="E92">
        <v>519.52232863318761</v>
      </c>
      <c r="F92">
        <f t="shared" si="4"/>
        <v>-0.20029883164397866</v>
      </c>
      <c r="G92">
        <f t="shared" si="5"/>
        <v>-0.17821129983324258</v>
      </c>
      <c r="H92">
        <f t="shared" si="6"/>
        <v>-0.55957600765090365</v>
      </c>
      <c r="I92">
        <f t="shared" si="7"/>
        <v>-0.18178801150161394</v>
      </c>
    </row>
    <row r="93" spans="1:9" x14ac:dyDescent="0.25">
      <c r="A93">
        <v>91</v>
      </c>
      <c r="B93">
        <v>642.00805200476657</v>
      </c>
      <c r="C93">
        <v>0.1557972952999277</v>
      </c>
      <c r="D93">
        <v>-0.2467222952999277</v>
      </c>
      <c r="E93">
        <v>519.69820194014903</v>
      </c>
      <c r="F93">
        <f t="shared" si="4"/>
        <v>-0.1849538013756078</v>
      </c>
      <c r="G93">
        <f t="shared" si="5"/>
        <v>-0.13060201094886065</v>
      </c>
      <c r="H93">
        <f t="shared" si="6"/>
        <v>-0.61058529653528559</v>
      </c>
      <c r="I93">
        <f t="shared" si="7"/>
        <v>-8.0160425444214312E-2</v>
      </c>
    </row>
    <row r="94" spans="1:9" x14ac:dyDescent="0.25">
      <c r="A94">
        <v>92</v>
      </c>
      <c r="B94">
        <v>642.19171195452259</v>
      </c>
      <c r="C94">
        <v>0.18304540719748075</v>
      </c>
      <c r="D94">
        <v>-0.27387040719748074</v>
      </c>
      <c r="E94">
        <v>519.86615673110941</v>
      </c>
      <c r="F94">
        <f t="shared" si="4"/>
        <v>-0.1475184475736615</v>
      </c>
      <c r="G94">
        <f t="shared" si="5"/>
        <v>-0.1033538990513076</v>
      </c>
      <c r="H94">
        <f t="shared" si="6"/>
        <v>-0.63773340843283866</v>
      </c>
      <c r="I94">
        <f t="shared" si="7"/>
        <v>1.3548644612145111E-2</v>
      </c>
    </row>
    <row r="95" spans="1:9" x14ac:dyDescent="0.25">
      <c r="A95">
        <v>93</v>
      </c>
      <c r="B95">
        <v>642.26039369594389</v>
      </c>
      <c r="C95">
        <v>0.15458862481438779</v>
      </c>
      <c r="D95">
        <v>-0.24503862481438779</v>
      </c>
      <c r="E95">
        <v>519.95167433650511</v>
      </c>
      <c r="F95">
        <f t="shared" si="4"/>
        <v>-0.22506130210643427</v>
      </c>
      <c r="G95">
        <f t="shared" si="5"/>
        <v>-0.13181068143440056</v>
      </c>
      <c r="H95">
        <f t="shared" si="6"/>
        <v>-0.60890162604974574</v>
      </c>
      <c r="I95">
        <f t="shared" si="7"/>
        <v>2.48205291038186E-2</v>
      </c>
    </row>
    <row r="96" spans="1:9" x14ac:dyDescent="0.25">
      <c r="B96">
        <f>COVAR(B2:B95,A2:A95)/_xlfn.VAR.P(A2:A95)</f>
        <v>0.14622459595407364</v>
      </c>
      <c r="C96">
        <f>AVERAGE(C2:C95)</f>
        <v>0.28639930624878834</v>
      </c>
      <c r="D96">
        <f>AVERAGE(D2:D95)</f>
        <v>0.36386300123535792</v>
      </c>
      <c r="E96">
        <f>COVAR(E2:E95,A2:A95)/_xlfn.VAR.P(A2:A95)</f>
        <v>7.4245720904020818E-2</v>
      </c>
    </row>
    <row r="97" spans="2:5" x14ac:dyDescent="0.25">
      <c r="B97">
        <f>AVERAGE(B2:B95)-B96*AVERAGE(A2:A95)</f>
        <v>628.88656757432148</v>
      </c>
      <c r="E97">
        <f>AVERAGE(E2:E95)-E96*AVERAGE(A2:A95)</f>
        <v>513.02200176332735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R6" sqref="R6"/>
    </sheetView>
  </sheetViews>
  <sheetFormatPr baseColWidth="10" defaultColWidth="11.42578125" defaultRowHeight="15" x14ac:dyDescent="0.25"/>
  <sheetData>
    <row r="1" spans="1:9" x14ac:dyDescent="0.25">
      <c r="A1" t="s">
        <v>507</v>
      </c>
      <c r="B1" t="s">
        <v>508</v>
      </c>
      <c r="C1" t="s">
        <v>509</v>
      </c>
      <c r="D1" t="s">
        <v>510</v>
      </c>
      <c r="E1" t="s">
        <v>523</v>
      </c>
      <c r="F1" t="s">
        <v>508</v>
      </c>
      <c r="G1" t="s">
        <v>509</v>
      </c>
      <c r="H1" t="s">
        <v>510</v>
      </c>
      <c r="I1" t="s">
        <v>523</v>
      </c>
    </row>
    <row r="2" spans="1:9" x14ac:dyDescent="0.25">
      <c r="A2">
        <v>0</v>
      </c>
      <c r="B2">
        <v>627.85258589390583</v>
      </c>
      <c r="C2">
        <v>-0.41343021799047647</v>
      </c>
      <c r="D2">
        <v>1.065825</v>
      </c>
      <c r="E2">
        <v>512.19123888813567</v>
      </c>
      <c r="F2">
        <f>B2-$B$47-$B$46*A2</f>
        <v>-0.90644007593903098</v>
      </c>
      <c r="G2">
        <f>C2-$C$46</f>
        <v>-0.86533714085484426</v>
      </c>
      <c r="H2">
        <f>D2-$D$46</f>
        <v>0.26033465909090947</v>
      </c>
      <c r="I2">
        <f>E2-$E$47-$E$46*A2</f>
        <v>-0.46020198384712785</v>
      </c>
    </row>
    <row r="3" spans="1:9" x14ac:dyDescent="0.25">
      <c r="A3">
        <v>1</v>
      </c>
      <c r="B3">
        <v>628.40994088800073</v>
      </c>
      <c r="C3">
        <v>-7.5481192602828109E-2</v>
      </c>
      <c r="D3">
        <v>0.96917500000000001</v>
      </c>
      <c r="E3">
        <v>512.30731647041296</v>
      </c>
      <c r="F3">
        <f t="shared" ref="F3:F45" si="0">B3-$B$47-$B$46*A3</f>
        <v>-0.5816893113042938</v>
      </c>
      <c r="G3">
        <f t="shared" ref="G3:G45" si="1">C3-$C$46</f>
        <v>-0.52738811546719588</v>
      </c>
      <c r="H3">
        <f t="shared" ref="H3:H45" si="2">D3-$D$46</f>
        <v>0.16368465909090946</v>
      </c>
      <c r="I3">
        <f t="shared" ref="I3:I45" si="3">E3-$E$47-$E$46*A3</f>
        <v>-0.47926100723751142</v>
      </c>
    </row>
    <row r="4" spans="1:9" x14ac:dyDescent="0.25">
      <c r="A4">
        <v>2</v>
      </c>
      <c r="B4">
        <v>628.74000165644077</v>
      </c>
      <c r="C4">
        <v>-3.7769104872215957E-2</v>
      </c>
      <c r="D4">
        <v>0.97667499999999996</v>
      </c>
      <c r="E4">
        <v>512.45535203290228</v>
      </c>
      <c r="F4">
        <f t="shared" si="0"/>
        <v>-0.48423277232442963</v>
      </c>
      <c r="G4">
        <f t="shared" si="1"/>
        <v>-0.48967602773658375</v>
      </c>
      <c r="H4">
        <f t="shared" si="2"/>
        <v>0.17118465909090941</v>
      </c>
      <c r="I4">
        <f t="shared" si="3"/>
        <v>-0.46636205041585338</v>
      </c>
    </row>
    <row r="5" spans="1:9" x14ac:dyDescent="0.25">
      <c r="A5">
        <v>3</v>
      </c>
      <c r="B5">
        <v>629.21403563468402</v>
      </c>
      <c r="C5">
        <v>0.45340050377833679</v>
      </c>
      <c r="D5">
        <v>1.01</v>
      </c>
      <c r="E5">
        <v>512.58089936837405</v>
      </c>
      <c r="F5">
        <f t="shared" si="0"/>
        <v>-0.24280302354134453</v>
      </c>
      <c r="G5">
        <f t="shared" si="1"/>
        <v>1.4935809139690059E-3</v>
      </c>
      <c r="H5">
        <f t="shared" si="2"/>
        <v>0.20450965909090946</v>
      </c>
      <c r="I5">
        <f t="shared" si="3"/>
        <v>-0.4759513206117566</v>
      </c>
    </row>
    <row r="6" spans="1:9" x14ac:dyDescent="0.25">
      <c r="A6">
        <v>4</v>
      </c>
      <c r="B6">
        <v>629.47953869945911</v>
      </c>
      <c r="C6">
        <v>-0.16298896690071421</v>
      </c>
      <c r="D6">
        <v>0.995</v>
      </c>
      <c r="E6">
        <v>512.83951325601879</v>
      </c>
      <c r="F6">
        <f t="shared" si="0"/>
        <v>-0.20990418822642609</v>
      </c>
      <c r="G6">
        <f t="shared" si="1"/>
        <v>-0.61489588976508203</v>
      </c>
      <c r="H6">
        <f t="shared" si="2"/>
        <v>0.18950965909090944</v>
      </c>
      <c r="I6">
        <f t="shared" si="3"/>
        <v>-0.35247403863468285</v>
      </c>
    </row>
    <row r="7" spans="1:9" x14ac:dyDescent="0.25">
      <c r="A7">
        <v>5</v>
      </c>
      <c r="B7">
        <v>629.66182597944203</v>
      </c>
      <c r="C7">
        <v>0.60278789400980037</v>
      </c>
      <c r="D7">
        <v>0.9425</v>
      </c>
      <c r="E7">
        <v>513.06060018788503</v>
      </c>
      <c r="F7">
        <f t="shared" si="0"/>
        <v>-0.26022113770368116</v>
      </c>
      <c r="G7">
        <f t="shared" si="1"/>
        <v>0.15088097114543259</v>
      </c>
      <c r="H7">
        <f t="shared" si="2"/>
        <v>0.13700965909090945</v>
      </c>
      <c r="I7">
        <f t="shared" si="3"/>
        <v>-0.26652371243611228</v>
      </c>
    </row>
    <row r="8" spans="1:9" x14ac:dyDescent="0.25">
      <c r="A8">
        <v>6</v>
      </c>
      <c r="B8">
        <v>629.90676390738918</v>
      </c>
      <c r="C8">
        <v>0.47434777181375043</v>
      </c>
      <c r="D8">
        <v>0.94667500000000004</v>
      </c>
      <c r="E8">
        <v>513.31300640403788</v>
      </c>
      <c r="F8">
        <f t="shared" si="0"/>
        <v>-0.24788743921670298</v>
      </c>
      <c r="G8">
        <f t="shared" si="1"/>
        <v>2.2440848949382641E-2</v>
      </c>
      <c r="H8">
        <f t="shared" si="2"/>
        <v>0.14118465909090949</v>
      </c>
      <c r="I8">
        <f t="shared" si="3"/>
        <v>-0.14925410195093147</v>
      </c>
    </row>
    <row r="9" spans="1:9" x14ac:dyDescent="0.25">
      <c r="A9">
        <v>7</v>
      </c>
      <c r="B9">
        <v>630.02571393223036</v>
      </c>
      <c r="C9">
        <v>0.89452105851658459</v>
      </c>
      <c r="D9">
        <v>0.84582500000000005</v>
      </c>
      <c r="E9">
        <v>513.49189195444808</v>
      </c>
      <c r="F9">
        <f t="shared" si="0"/>
        <v>-0.36154164383569043</v>
      </c>
      <c r="G9">
        <f t="shared" si="1"/>
        <v>0.4426141356522168</v>
      </c>
      <c r="H9">
        <f t="shared" si="2"/>
        <v>4.0334659090909497E-2</v>
      </c>
      <c r="I9">
        <f t="shared" si="3"/>
        <v>-0.10550515720839959</v>
      </c>
    </row>
    <row r="10" spans="1:9" x14ac:dyDescent="0.25">
      <c r="A10">
        <v>8</v>
      </c>
      <c r="B10">
        <v>630.39659426702008</v>
      </c>
      <c r="C10">
        <v>0.14776505356483752</v>
      </c>
      <c r="D10">
        <v>0.76502499999999996</v>
      </c>
      <c r="E10">
        <v>513.69963675109898</v>
      </c>
      <c r="F10">
        <f t="shared" si="0"/>
        <v>-0.22326553850614372</v>
      </c>
      <c r="G10">
        <f t="shared" si="1"/>
        <v>-0.30414186929953024</v>
      </c>
      <c r="H10">
        <f t="shared" si="2"/>
        <v>-4.0465340909090597E-2</v>
      </c>
      <c r="I10">
        <f t="shared" si="3"/>
        <v>-3.2896966225168134E-2</v>
      </c>
    </row>
    <row r="11" spans="1:9" x14ac:dyDescent="0.25">
      <c r="A11">
        <v>9</v>
      </c>
      <c r="B11">
        <v>630.68959591225803</v>
      </c>
      <c r="C11">
        <v>0.27050288946268153</v>
      </c>
      <c r="D11">
        <v>0.65192499999999998</v>
      </c>
      <c r="E11">
        <v>513.88159046137889</v>
      </c>
      <c r="F11">
        <f t="shared" si="0"/>
        <v>-0.16286812272836393</v>
      </c>
      <c r="G11">
        <f t="shared" si="1"/>
        <v>-0.18140403340168626</v>
      </c>
      <c r="H11">
        <f t="shared" si="2"/>
        <v>-0.15356534090909058</v>
      </c>
      <c r="I11">
        <f t="shared" si="3"/>
        <v>1.3920138387076619E-2</v>
      </c>
    </row>
    <row r="12" spans="1:9" x14ac:dyDescent="0.25">
      <c r="A12">
        <v>10</v>
      </c>
      <c r="B12">
        <v>631.16326802274023</v>
      </c>
      <c r="C12">
        <v>0.25751072961374366</v>
      </c>
      <c r="D12">
        <v>0.61645000000000005</v>
      </c>
      <c r="E12">
        <v>514.1203049151153</v>
      </c>
      <c r="F12">
        <f t="shared" si="0"/>
        <v>7.8199758293663546E-2</v>
      </c>
      <c r="G12">
        <f t="shared" si="1"/>
        <v>-0.19439619325062413</v>
      </c>
      <c r="H12">
        <f t="shared" si="2"/>
        <v>-0.1890403409090905</v>
      </c>
      <c r="I12">
        <f t="shared" si="3"/>
        <v>0.11749798645581477</v>
      </c>
    </row>
    <row r="13" spans="1:9" x14ac:dyDescent="0.25">
      <c r="A13">
        <v>11</v>
      </c>
      <c r="B13">
        <v>631.71600868986638</v>
      </c>
      <c r="C13">
        <v>0.28131115459881328</v>
      </c>
      <c r="D13">
        <v>0.70660000000000001</v>
      </c>
      <c r="E13">
        <v>514.32250853396852</v>
      </c>
      <c r="F13">
        <f t="shared" si="0"/>
        <v>0.39833619595965164</v>
      </c>
      <c r="G13">
        <f t="shared" si="1"/>
        <v>-0.1705957682655545</v>
      </c>
      <c r="H13">
        <f t="shared" si="2"/>
        <v>-9.8890340909090546E-2</v>
      </c>
      <c r="I13">
        <f t="shared" si="3"/>
        <v>0.18456499964136475</v>
      </c>
    </row>
    <row r="14" spans="1:9" x14ac:dyDescent="0.25">
      <c r="A14">
        <v>12</v>
      </c>
      <c r="B14">
        <v>632.19519269451905</v>
      </c>
      <c r="C14">
        <v>0.36589828027809657</v>
      </c>
      <c r="D14">
        <v>0.819075</v>
      </c>
      <c r="E14">
        <v>514.6543518732874</v>
      </c>
      <c r="F14">
        <f t="shared" si="0"/>
        <v>0.64491597115214727</v>
      </c>
      <c r="G14">
        <f t="shared" si="1"/>
        <v>-8.6008642586271222E-2</v>
      </c>
      <c r="H14">
        <f t="shared" si="2"/>
        <v>1.3584659090909446E-2</v>
      </c>
      <c r="I14">
        <f t="shared" si="3"/>
        <v>0.38127173329257635</v>
      </c>
    </row>
    <row r="15" spans="1:9" x14ac:dyDescent="0.25">
      <c r="A15">
        <v>13</v>
      </c>
      <c r="B15">
        <v>632.59155863030321</v>
      </c>
      <c r="C15">
        <v>0.34026005589985042</v>
      </c>
      <c r="D15">
        <v>0.99162499999999998</v>
      </c>
      <c r="E15">
        <v>514.89815101501847</v>
      </c>
      <c r="F15">
        <f t="shared" si="0"/>
        <v>0.80867767747613728</v>
      </c>
      <c r="G15">
        <f t="shared" si="1"/>
        <v>-0.11164686696451737</v>
      </c>
      <c r="H15">
        <f t="shared" si="2"/>
        <v>0.18613465909090943</v>
      </c>
      <c r="I15">
        <f t="shared" si="3"/>
        <v>0.48993426935598205</v>
      </c>
    </row>
    <row r="16" spans="1:9" x14ac:dyDescent="0.25">
      <c r="A16">
        <v>14</v>
      </c>
      <c r="B16">
        <v>632.81735419781637</v>
      </c>
      <c r="C16">
        <v>0.60554680876831779</v>
      </c>
      <c r="D16">
        <v>1.10985</v>
      </c>
      <c r="E16">
        <v>515.10862862991678</v>
      </c>
      <c r="F16">
        <f t="shared" si="0"/>
        <v>0.80186901552912637</v>
      </c>
      <c r="G16">
        <f t="shared" si="1"/>
        <v>0.15363988590395</v>
      </c>
      <c r="H16">
        <f t="shared" si="2"/>
        <v>0.30435965909090945</v>
      </c>
      <c r="I16">
        <f t="shared" si="3"/>
        <v>0.56527527858662285</v>
      </c>
    </row>
    <row r="17" spans="1:9" x14ac:dyDescent="0.25">
      <c r="A17">
        <v>15</v>
      </c>
      <c r="B17">
        <v>633.17035353468259</v>
      </c>
      <c r="C17">
        <v>0.31298904538341776</v>
      </c>
      <c r="D17">
        <v>1.2015499999999999</v>
      </c>
      <c r="E17">
        <v>515.29421991425045</v>
      </c>
      <c r="F17">
        <f t="shared" si="0"/>
        <v>0.92226412293517468</v>
      </c>
      <c r="G17">
        <f t="shared" si="1"/>
        <v>-0.13891787748095002</v>
      </c>
      <c r="H17">
        <f t="shared" si="2"/>
        <v>0.39605965909090934</v>
      </c>
      <c r="I17">
        <f t="shared" si="3"/>
        <v>0.61572995725262247</v>
      </c>
    </row>
    <row r="18" spans="1:9" x14ac:dyDescent="0.25">
      <c r="A18">
        <v>16</v>
      </c>
      <c r="B18">
        <v>633.52573387176744</v>
      </c>
      <c r="C18">
        <v>0.86403456138245394</v>
      </c>
      <c r="D18">
        <v>1.210825</v>
      </c>
      <c r="E18">
        <v>515.41458382132794</v>
      </c>
      <c r="F18">
        <f t="shared" si="0"/>
        <v>1.0450402305598567</v>
      </c>
      <c r="G18">
        <f t="shared" si="1"/>
        <v>0.41212763851808615</v>
      </c>
      <c r="H18">
        <f t="shared" si="2"/>
        <v>0.40533465909090949</v>
      </c>
      <c r="I18">
        <f t="shared" si="3"/>
        <v>0.60095725866244409</v>
      </c>
    </row>
    <row r="19" spans="1:9" x14ac:dyDescent="0.25">
      <c r="A19">
        <v>17</v>
      </c>
      <c r="B19">
        <v>633.59686615235626</v>
      </c>
      <c r="C19">
        <v>0.63057703747769323</v>
      </c>
      <c r="D19">
        <v>1.1881250000000001</v>
      </c>
      <c r="E19">
        <v>515.46622979473659</v>
      </c>
      <c r="F19">
        <f t="shared" si="0"/>
        <v>0.8835682816884991</v>
      </c>
      <c r="G19">
        <f t="shared" si="1"/>
        <v>0.17867011461332544</v>
      </c>
      <c r="H19">
        <f t="shared" si="2"/>
        <v>0.38263465909090955</v>
      </c>
      <c r="I19">
        <f t="shared" si="3"/>
        <v>0.51746662640342977</v>
      </c>
    </row>
    <row r="20" spans="1:9" x14ac:dyDescent="0.25">
      <c r="A20">
        <v>18</v>
      </c>
      <c r="B20">
        <v>633.62988589917734</v>
      </c>
      <c r="C20">
        <v>0.60297942776070601</v>
      </c>
      <c r="D20">
        <v>1.08195</v>
      </c>
      <c r="E20">
        <v>515.54789059586039</v>
      </c>
      <c r="F20">
        <f t="shared" si="0"/>
        <v>0.68398379904941109</v>
      </c>
      <c r="G20">
        <f t="shared" si="1"/>
        <v>0.15107250489633822</v>
      </c>
      <c r="H20">
        <f t="shared" si="2"/>
        <v>0.27645965909090942</v>
      </c>
      <c r="I20">
        <f t="shared" si="3"/>
        <v>0.46399082185956431</v>
      </c>
    </row>
    <row r="21" spans="1:9" x14ac:dyDescent="0.25">
      <c r="A21">
        <v>19</v>
      </c>
      <c r="B21">
        <v>633.72082384315217</v>
      </c>
      <c r="C21">
        <v>0.6581266893877098</v>
      </c>
      <c r="D21">
        <v>0.90144999999999997</v>
      </c>
      <c r="E21">
        <v>515.62287334085636</v>
      </c>
      <c r="F21">
        <f t="shared" si="0"/>
        <v>0.5423175135640772</v>
      </c>
      <c r="G21">
        <f t="shared" si="1"/>
        <v>0.20621976652334201</v>
      </c>
      <c r="H21">
        <f t="shared" si="2"/>
        <v>9.5959659090909422E-2</v>
      </c>
      <c r="I21">
        <f t="shared" si="3"/>
        <v>0.40383696118786006</v>
      </c>
    </row>
    <row r="22" spans="1:9" x14ac:dyDescent="0.25">
      <c r="A22">
        <v>20</v>
      </c>
      <c r="B22">
        <v>633.77594057926785</v>
      </c>
      <c r="C22">
        <v>0.78225335668416518</v>
      </c>
      <c r="D22">
        <v>0.82004999999999995</v>
      </c>
      <c r="E22">
        <v>515.77462617261449</v>
      </c>
      <c r="F22">
        <f t="shared" si="0"/>
        <v>0.36483002021958466</v>
      </c>
      <c r="G22">
        <f t="shared" si="1"/>
        <v>0.33034643381979739</v>
      </c>
      <c r="H22">
        <f t="shared" si="2"/>
        <v>1.4559659090909394E-2</v>
      </c>
      <c r="I22">
        <f t="shared" si="3"/>
        <v>0.42045318727832237</v>
      </c>
    </row>
    <row r="23" spans="1:9" x14ac:dyDescent="0.25">
      <c r="A23">
        <v>21</v>
      </c>
      <c r="B23">
        <v>633.99229185422291</v>
      </c>
      <c r="C23">
        <v>0.32437442075996425</v>
      </c>
      <c r="D23">
        <v>0.83122499999999999</v>
      </c>
      <c r="E23">
        <v>515.83147773998758</v>
      </c>
      <c r="F23">
        <f t="shared" si="0"/>
        <v>0.34857706571447356</v>
      </c>
      <c r="G23">
        <f t="shared" si="1"/>
        <v>-0.12753250210440353</v>
      </c>
      <c r="H23">
        <f t="shared" si="2"/>
        <v>2.573465909090944E-2</v>
      </c>
      <c r="I23">
        <f t="shared" si="3"/>
        <v>0.34216814898374137</v>
      </c>
    </row>
    <row r="24" spans="1:9" x14ac:dyDescent="0.25">
      <c r="A24">
        <v>22</v>
      </c>
      <c r="B24">
        <v>634.16323219344224</v>
      </c>
      <c r="C24">
        <v>0.66974595842957574</v>
      </c>
      <c r="D24">
        <v>0.826075</v>
      </c>
      <c r="E24">
        <v>515.88895082417275</v>
      </c>
      <c r="F24">
        <f t="shared" si="0"/>
        <v>0.28691317547363049</v>
      </c>
      <c r="G24">
        <f t="shared" si="1"/>
        <v>0.21783903556520795</v>
      </c>
      <c r="H24">
        <f t="shared" si="2"/>
        <v>2.0584659090909452E-2</v>
      </c>
      <c r="I24">
        <f t="shared" si="3"/>
        <v>0.26450462750124881</v>
      </c>
    </row>
    <row r="25" spans="1:9" x14ac:dyDescent="0.25">
      <c r="A25">
        <v>23</v>
      </c>
      <c r="B25">
        <v>634.23262034321397</v>
      </c>
      <c r="C25">
        <v>0.53911447579719984</v>
      </c>
      <c r="D25">
        <v>0.80827499999999997</v>
      </c>
      <c r="E25">
        <v>515.89930880703059</v>
      </c>
      <c r="F25">
        <f t="shared" si="0"/>
        <v>0.12369709578518595</v>
      </c>
      <c r="G25">
        <f t="shared" si="1"/>
        <v>8.7207552932832055E-2</v>
      </c>
      <c r="H25">
        <f t="shared" si="2"/>
        <v>2.7846590909094138E-3</v>
      </c>
      <c r="I25">
        <f t="shared" si="3"/>
        <v>0.13972600469142105</v>
      </c>
    </row>
    <row r="26" spans="1:9" x14ac:dyDescent="0.25">
      <c r="A26">
        <v>24</v>
      </c>
      <c r="B26">
        <v>634.12391886169337</v>
      </c>
      <c r="C26">
        <v>0.54763262977751248</v>
      </c>
      <c r="D26">
        <v>0.69162500000000005</v>
      </c>
      <c r="E26">
        <v>515.92587466745692</v>
      </c>
      <c r="F26">
        <f t="shared" si="0"/>
        <v>-0.21760861519558183</v>
      </c>
      <c r="G26">
        <f t="shared" si="1"/>
        <v>9.5725706913144692E-2</v>
      </c>
      <c r="H26">
        <f t="shared" si="2"/>
        <v>-0.11386534090909051</v>
      </c>
      <c r="I26">
        <f t="shared" si="3"/>
        <v>3.1155259450083683E-2</v>
      </c>
    </row>
    <row r="27" spans="1:9" x14ac:dyDescent="0.25">
      <c r="A27">
        <v>25</v>
      </c>
      <c r="B27">
        <v>634.14564563903309</v>
      </c>
      <c r="C27">
        <v>0.49926245319414247</v>
      </c>
      <c r="D27">
        <v>0.61092500000000005</v>
      </c>
      <c r="E27">
        <v>515.99854062675035</v>
      </c>
      <c r="F27">
        <f t="shared" si="0"/>
        <v>-0.42848606731603045</v>
      </c>
      <c r="G27">
        <f t="shared" si="1"/>
        <v>4.7355530329774687E-2</v>
      </c>
      <c r="H27">
        <f t="shared" si="2"/>
        <v>-0.1945653409090905</v>
      </c>
      <c r="I27">
        <f t="shared" si="3"/>
        <v>-3.131538692415381E-2</v>
      </c>
    </row>
    <row r="28" spans="1:9" x14ac:dyDescent="0.25">
      <c r="A28">
        <v>26</v>
      </c>
      <c r="B28">
        <v>634.36421853427498</v>
      </c>
      <c r="C28">
        <v>0.81291633736029478</v>
      </c>
      <c r="D28">
        <v>0.51644999999999996</v>
      </c>
      <c r="E28">
        <v>516.06214226820578</v>
      </c>
      <c r="F28">
        <f t="shared" si="0"/>
        <v>-0.44251740153430941</v>
      </c>
      <c r="G28">
        <f t="shared" si="1"/>
        <v>0.36100941449592699</v>
      </c>
      <c r="H28">
        <f t="shared" si="2"/>
        <v>-0.28904034090909059</v>
      </c>
      <c r="I28">
        <f t="shared" si="3"/>
        <v>-0.1028503511364014</v>
      </c>
    </row>
    <row r="29" spans="1:9" x14ac:dyDescent="0.25">
      <c r="A29">
        <v>27</v>
      </c>
      <c r="B29">
        <v>634.69497289631738</v>
      </c>
      <c r="C29">
        <v>0.15679247396125048</v>
      </c>
      <c r="D29">
        <v>0.50370000000000004</v>
      </c>
      <c r="E29">
        <v>516.15852149526904</v>
      </c>
      <c r="F29">
        <f t="shared" si="0"/>
        <v>-0.34436726895208203</v>
      </c>
      <c r="G29">
        <f t="shared" si="1"/>
        <v>-0.29511444890311733</v>
      </c>
      <c r="H29">
        <f t="shared" si="2"/>
        <v>-0.30179034090909052</v>
      </c>
      <c r="I29">
        <f t="shared" si="3"/>
        <v>-0.14160772974080338</v>
      </c>
    </row>
    <row r="30" spans="1:9" x14ac:dyDescent="0.25">
      <c r="A30">
        <v>28</v>
      </c>
      <c r="B30">
        <v>634.94484678841263</v>
      </c>
      <c r="C30">
        <v>0.49200492004919794</v>
      </c>
      <c r="D30">
        <v>0.50487499999999996</v>
      </c>
      <c r="E30">
        <v>516.21585070014441</v>
      </c>
      <c r="F30">
        <f t="shared" si="0"/>
        <v>-0.32709760631700036</v>
      </c>
      <c r="G30">
        <f t="shared" si="1"/>
        <v>4.0097997184830148E-2</v>
      </c>
      <c r="H30">
        <f t="shared" si="2"/>
        <v>-0.30061534090909059</v>
      </c>
      <c r="I30">
        <f t="shared" si="3"/>
        <v>-0.21941513053309869</v>
      </c>
    </row>
    <row r="31" spans="1:9" x14ac:dyDescent="0.25">
      <c r="A31">
        <v>29</v>
      </c>
      <c r="B31">
        <v>635.17640581753017</v>
      </c>
      <c r="C31">
        <v>0.5452320017803437</v>
      </c>
      <c r="D31">
        <v>0.51007499999999995</v>
      </c>
      <c r="E31">
        <v>516.31821645380614</v>
      </c>
      <c r="F31">
        <f t="shared" si="0"/>
        <v>-0.32814280665963746</v>
      </c>
      <c r="G31">
        <f t="shared" si="1"/>
        <v>9.3325078915975912E-2</v>
      </c>
      <c r="H31">
        <f t="shared" si="2"/>
        <v>-0.29541534090909061</v>
      </c>
      <c r="I31">
        <f t="shared" si="3"/>
        <v>-0.25218598253903801</v>
      </c>
    </row>
    <row r="32" spans="1:9" x14ac:dyDescent="0.25">
      <c r="A32">
        <v>30</v>
      </c>
      <c r="B32">
        <v>635.30657368116727</v>
      </c>
      <c r="C32">
        <v>0.43160690571049198</v>
      </c>
      <c r="D32">
        <v>0.51332500000000003</v>
      </c>
      <c r="E32">
        <v>516.42232025049384</v>
      </c>
      <c r="F32">
        <f t="shared" si="0"/>
        <v>-0.43057917248270972</v>
      </c>
      <c r="G32">
        <f t="shared" si="1"/>
        <v>-2.0300017153875805E-2</v>
      </c>
      <c r="H32">
        <f t="shared" si="2"/>
        <v>-0.29216534090909052</v>
      </c>
      <c r="I32">
        <f t="shared" si="3"/>
        <v>-0.28321879151901097</v>
      </c>
    </row>
    <row r="33" spans="1:9" x14ac:dyDescent="0.25">
      <c r="A33">
        <v>31</v>
      </c>
      <c r="B33">
        <v>635.47260814989954</v>
      </c>
      <c r="C33">
        <v>0.53994490358126157</v>
      </c>
      <c r="D33">
        <v>0.52082499999999998</v>
      </c>
      <c r="E33">
        <v>516.53650390576092</v>
      </c>
      <c r="F33">
        <f t="shared" si="0"/>
        <v>-0.49714893321060316</v>
      </c>
      <c r="G33">
        <f t="shared" si="1"/>
        <v>8.8037980716893782E-2</v>
      </c>
      <c r="H33">
        <f t="shared" si="2"/>
        <v>-0.28466534090909057</v>
      </c>
      <c r="I33">
        <f t="shared" si="3"/>
        <v>-0.30417174191959528</v>
      </c>
    </row>
    <row r="34" spans="1:9" x14ac:dyDescent="0.25">
      <c r="A34">
        <v>32</v>
      </c>
      <c r="B34">
        <v>635.54167981686669</v>
      </c>
      <c r="C34">
        <v>0.4274441034633939</v>
      </c>
      <c r="D34">
        <v>0.51602499999999996</v>
      </c>
      <c r="E34">
        <v>516.6177427203462</v>
      </c>
      <c r="F34">
        <f t="shared" si="0"/>
        <v>-0.660681495703626</v>
      </c>
      <c r="G34">
        <f t="shared" si="1"/>
        <v>-2.446281940097389E-2</v>
      </c>
      <c r="H34">
        <f t="shared" si="2"/>
        <v>-0.2894653409090906</v>
      </c>
      <c r="I34">
        <f t="shared" si="3"/>
        <v>-0.35806953300198696</v>
      </c>
    </row>
    <row r="35" spans="1:9" x14ac:dyDescent="0.25">
      <c r="A35">
        <v>33</v>
      </c>
      <c r="B35">
        <v>635.84132311870087</v>
      </c>
      <c r="C35">
        <v>0.45836516424751905</v>
      </c>
      <c r="D35">
        <v>0.51732500000000003</v>
      </c>
      <c r="E35">
        <v>516.74244475103478</v>
      </c>
      <c r="F35">
        <f t="shared" si="0"/>
        <v>-0.59364242332961581</v>
      </c>
      <c r="G35">
        <f t="shared" si="1"/>
        <v>6.4582413831512642E-3</v>
      </c>
      <c r="H35">
        <f t="shared" si="2"/>
        <v>-0.28816534090909052</v>
      </c>
      <c r="I35">
        <f t="shared" si="3"/>
        <v>-0.36850410798107358</v>
      </c>
    </row>
    <row r="36" spans="1:9" x14ac:dyDescent="0.25">
      <c r="A36">
        <v>34</v>
      </c>
      <c r="B36">
        <v>636.15784659024109</v>
      </c>
      <c r="C36">
        <v>0.39109179793590382</v>
      </c>
      <c r="D36">
        <v>0.51897499999999996</v>
      </c>
      <c r="E36">
        <v>516.86966417176961</v>
      </c>
      <c r="F36">
        <f t="shared" si="0"/>
        <v>-0.50972318124956484</v>
      </c>
      <c r="G36">
        <f t="shared" si="1"/>
        <v>-6.0815124928463971E-2</v>
      </c>
      <c r="H36">
        <f t="shared" si="2"/>
        <v>-0.28651534090909059</v>
      </c>
      <c r="I36">
        <f t="shared" si="3"/>
        <v>-0.37642129291390969</v>
      </c>
    </row>
    <row r="37" spans="1:9" x14ac:dyDescent="0.25">
      <c r="A37">
        <v>35</v>
      </c>
      <c r="B37">
        <v>636.42107016198599</v>
      </c>
      <c r="C37">
        <v>0.73585109836598517</v>
      </c>
      <c r="D37">
        <v>0.53572500000000001</v>
      </c>
      <c r="E37">
        <v>517.0584030069914</v>
      </c>
      <c r="F37">
        <f t="shared" si="0"/>
        <v>-0.47910383896483388</v>
      </c>
      <c r="G37">
        <f t="shared" si="1"/>
        <v>0.28394417550161738</v>
      </c>
      <c r="H37">
        <f t="shared" si="2"/>
        <v>-0.26976534090909055</v>
      </c>
      <c r="I37">
        <f t="shared" si="3"/>
        <v>-0.32281906335979471</v>
      </c>
    </row>
    <row r="38" spans="1:9" x14ac:dyDescent="0.25">
      <c r="A38">
        <v>36</v>
      </c>
      <c r="B38">
        <v>636.81053769821756</v>
      </c>
      <c r="C38">
        <v>0.26855731012998174</v>
      </c>
      <c r="D38">
        <v>0.59965000000000002</v>
      </c>
      <c r="E38">
        <v>517.25717881435139</v>
      </c>
      <c r="F38">
        <f t="shared" si="0"/>
        <v>-0.32224053219344029</v>
      </c>
      <c r="G38">
        <f t="shared" si="1"/>
        <v>-0.18334961273438605</v>
      </c>
      <c r="H38">
        <f t="shared" si="2"/>
        <v>-0.20584034090909054</v>
      </c>
      <c r="I38">
        <f t="shared" si="3"/>
        <v>-0.25917986166746942</v>
      </c>
    </row>
    <row r="39" spans="1:9" x14ac:dyDescent="0.25">
      <c r="A39">
        <v>37</v>
      </c>
      <c r="B39">
        <v>637.26902187741518</v>
      </c>
      <c r="C39">
        <v>0.61067066638096545</v>
      </c>
      <c r="D39">
        <v>0.65857500000000002</v>
      </c>
      <c r="E39">
        <v>517.50779690636739</v>
      </c>
      <c r="F39">
        <f t="shared" si="0"/>
        <v>-9.6360582455984556E-2</v>
      </c>
      <c r="G39">
        <f t="shared" si="1"/>
        <v>0.15876374351659767</v>
      </c>
      <c r="H39">
        <f t="shared" si="2"/>
        <v>-0.14691534090909053</v>
      </c>
      <c r="I39">
        <f t="shared" si="3"/>
        <v>-0.14369837531913987</v>
      </c>
    </row>
    <row r="40" spans="1:9" x14ac:dyDescent="0.25">
      <c r="A40">
        <v>38</v>
      </c>
      <c r="B40">
        <v>637.5513633039053</v>
      </c>
      <c r="C40">
        <v>0.47918219571930876</v>
      </c>
      <c r="D40">
        <v>0.73524999999999996</v>
      </c>
      <c r="E40">
        <v>517.67994788292458</v>
      </c>
      <c r="F40">
        <f t="shared" si="0"/>
        <v>-4.6623385426034503E-2</v>
      </c>
      <c r="G40">
        <f t="shared" si="1"/>
        <v>2.7275272854940968E-2</v>
      </c>
      <c r="H40">
        <f t="shared" si="2"/>
        <v>-7.0240340909090593E-2</v>
      </c>
      <c r="I40">
        <f t="shared" si="3"/>
        <v>-0.10668400442961712</v>
      </c>
    </row>
    <row r="41" spans="1:9" x14ac:dyDescent="0.25">
      <c r="A41">
        <v>39</v>
      </c>
      <c r="B41">
        <v>638.03320239247398</v>
      </c>
      <c r="C41">
        <v>0.48749470114454613</v>
      </c>
      <c r="D41">
        <v>0.84225000000000005</v>
      </c>
      <c r="E41">
        <v>517.87968934733283</v>
      </c>
      <c r="F41">
        <f t="shared" si="0"/>
        <v>0.20261147368247023</v>
      </c>
      <c r="G41">
        <f t="shared" si="1"/>
        <v>3.5587778280178339E-2</v>
      </c>
      <c r="H41">
        <f t="shared" si="2"/>
        <v>3.6759659090909502E-2</v>
      </c>
      <c r="I41">
        <f t="shared" si="3"/>
        <v>-4.2079145689037922E-2</v>
      </c>
    </row>
    <row r="42" spans="1:9" x14ac:dyDescent="0.25">
      <c r="A42">
        <v>40</v>
      </c>
      <c r="B42">
        <v>638.35879066045084</v>
      </c>
      <c r="C42">
        <v>0.88588905294242082</v>
      </c>
      <c r="D42">
        <v>0.90197499999999997</v>
      </c>
      <c r="E42">
        <v>518.11662749688412</v>
      </c>
      <c r="F42">
        <f t="shared" si="0"/>
        <v>0.2955955121991547</v>
      </c>
      <c r="G42">
        <f t="shared" si="1"/>
        <v>0.43398213007805303</v>
      </c>
      <c r="H42">
        <f t="shared" si="2"/>
        <v>9.6484659090909419E-2</v>
      </c>
      <c r="I42">
        <f t="shared" si="3"/>
        <v>5.9722398194586468E-2</v>
      </c>
    </row>
    <row r="43" spans="1:9" x14ac:dyDescent="0.25">
      <c r="A43">
        <v>41</v>
      </c>
      <c r="B43">
        <v>638.63835348927455</v>
      </c>
      <c r="C43">
        <v>0.42860129625757537</v>
      </c>
      <c r="D43">
        <v>0.96379999999999999</v>
      </c>
      <c r="E43">
        <v>518.32298013095738</v>
      </c>
      <c r="F43">
        <f t="shared" si="0"/>
        <v>0.34255411156269844</v>
      </c>
      <c r="G43">
        <f t="shared" si="1"/>
        <v>-2.3305626606792418E-2</v>
      </c>
      <c r="H43">
        <f t="shared" si="2"/>
        <v>0.15830965909090944</v>
      </c>
      <c r="I43">
        <f t="shared" si="3"/>
        <v>0.13093842660017341</v>
      </c>
    </row>
    <row r="44" spans="1:9" x14ac:dyDescent="0.25">
      <c r="A44">
        <v>42</v>
      </c>
      <c r="B44">
        <v>638.84774797854607</v>
      </c>
      <c r="C44">
        <v>0.57249921931925829</v>
      </c>
      <c r="D44">
        <v>1.0116000000000001</v>
      </c>
      <c r="E44">
        <v>518.49427946958656</v>
      </c>
      <c r="F44">
        <f t="shared" si="0"/>
        <v>0.31934437137404537</v>
      </c>
      <c r="G44">
        <f t="shared" si="1"/>
        <v>0.1205922964548905</v>
      </c>
      <c r="H44">
        <f t="shared" si="2"/>
        <v>0.2061096590909095</v>
      </c>
      <c r="I44">
        <f t="shared" si="3"/>
        <v>0.16710115956168803</v>
      </c>
    </row>
    <row r="45" spans="1:9" x14ac:dyDescent="0.25">
      <c r="A45">
        <v>43</v>
      </c>
      <c r="B45">
        <v>639.07288900872868</v>
      </c>
      <c r="C45">
        <v>0.72448768370936512</v>
      </c>
      <c r="D45">
        <v>0.98687499999999995</v>
      </c>
      <c r="E45">
        <v>518.65275050958087</v>
      </c>
      <c r="F45">
        <f t="shared" si="0"/>
        <v>0.3118811720964878</v>
      </c>
      <c r="G45">
        <f t="shared" si="1"/>
        <v>0.27258076084499733</v>
      </c>
      <c r="H45">
        <f t="shared" si="2"/>
        <v>0.18138465909090939</v>
      </c>
      <c r="I45">
        <f t="shared" si="3"/>
        <v>0.19043559388833042</v>
      </c>
    </row>
    <row r="46" spans="1:9" x14ac:dyDescent="0.25">
      <c r="B46">
        <f>COVAR(B2:B45,A2:A45)/_xlfn.VAR.P(A2:A45)</f>
        <v>0.23260422946017062</v>
      </c>
      <c r="C46">
        <f>AVERAGE(C2:C45)</f>
        <v>0.45190692286436779</v>
      </c>
      <c r="D46">
        <f>AVERAGE(D2:D45)</f>
        <v>0.80549034090909055</v>
      </c>
      <c r="E46">
        <f>COVAR(E2:E45,A2:A45)/_xlfn.VAR.P(A2:A45)</f>
        <v>0.13513660566766836</v>
      </c>
    </row>
    <row r="47" spans="1:9" x14ac:dyDescent="0.25">
      <c r="B47">
        <f>AVERAGE(B2:B45)-B46*AVERAGE(A2:A45)</f>
        <v>628.75902596984486</v>
      </c>
      <c r="E47">
        <f>AVERAGE(E2:E45)-E46*AVERAGE(A2:A45)</f>
        <v>512.6514408719828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I9" sqref="I9"/>
    </sheetView>
  </sheetViews>
  <sheetFormatPr baseColWidth="10" defaultRowHeight="15" x14ac:dyDescent="0.25"/>
  <sheetData>
    <row r="1" spans="1:9" x14ac:dyDescent="0.25">
      <c r="A1" t="s">
        <v>507</v>
      </c>
      <c r="B1" t="s">
        <v>508</v>
      </c>
      <c r="C1" t="s">
        <v>509</v>
      </c>
      <c r="D1" t="s">
        <v>510</v>
      </c>
      <c r="E1" t="s">
        <v>523</v>
      </c>
      <c r="F1" t="s">
        <v>508</v>
      </c>
      <c r="G1" t="s">
        <v>509</v>
      </c>
      <c r="H1" t="s">
        <v>510</v>
      </c>
      <c r="I1" t="s">
        <v>523</v>
      </c>
    </row>
    <row r="2" spans="1:9" x14ac:dyDescent="0.25">
      <c r="A2">
        <v>0</v>
      </c>
      <c r="B2">
        <f>LONG!B12</f>
        <v>629.21403563468402</v>
      </c>
      <c r="C2">
        <v>-0.41343021799047647</v>
      </c>
      <c r="D2">
        <v>1.065825</v>
      </c>
      <c r="E2">
        <v>512.19123888813567</v>
      </c>
      <c r="F2">
        <f>B2-$B$47-$B$46*A2</f>
        <v>-0.44436966557145752</v>
      </c>
      <c r="G2">
        <f>C2-$C$46</f>
        <v>-0.86533714085484426</v>
      </c>
      <c r="H2">
        <f>D2-$D$46</f>
        <v>0.26033465909090947</v>
      </c>
      <c r="I2">
        <f>E2-$E$47-$E$46*A2</f>
        <v>-0.46020198384712785</v>
      </c>
    </row>
    <row r="3" spans="1:9" x14ac:dyDescent="0.25">
      <c r="A3">
        <v>1</v>
      </c>
      <c r="B3">
        <f>LONG!B13</f>
        <v>629.47953869945911</v>
      </c>
      <c r="C3">
        <v>-7.5481192602828109E-2</v>
      </c>
      <c r="D3">
        <v>0.96917500000000001</v>
      </c>
      <c r="E3">
        <v>512.30731647041296</v>
      </c>
      <c r="F3">
        <f t="shared" ref="F3:F45" si="0">B3-$B$47-$B$46*A3</f>
        <v>-0.4038488344263087</v>
      </c>
      <c r="G3">
        <f t="shared" ref="G3:G45" si="1">C3-$C$46</f>
        <v>-0.52738811546719588</v>
      </c>
      <c r="H3">
        <f t="shared" ref="H3:H45" si="2">D3-$D$46</f>
        <v>0.16368465909090946</v>
      </c>
      <c r="I3">
        <f t="shared" ref="I3:I45" si="3">E3-$E$47-$E$46*A3</f>
        <v>-0.47926100723751142</v>
      </c>
    </row>
    <row r="4" spans="1:9" x14ac:dyDescent="0.25">
      <c r="A4">
        <v>2</v>
      </c>
      <c r="B4">
        <f>LONG!B14</f>
        <v>629.66182597944203</v>
      </c>
      <c r="C4">
        <v>-3.7769104872215957E-2</v>
      </c>
      <c r="D4">
        <v>0.97667499999999996</v>
      </c>
      <c r="E4">
        <v>512.45535203290228</v>
      </c>
      <c r="F4">
        <f t="shared" si="0"/>
        <v>-0.44654378807333339</v>
      </c>
      <c r="G4">
        <f t="shared" si="1"/>
        <v>-0.48967602773658375</v>
      </c>
      <c r="H4">
        <f t="shared" si="2"/>
        <v>0.17118465909090941</v>
      </c>
      <c r="I4">
        <f t="shared" si="3"/>
        <v>-0.46636205041585338</v>
      </c>
    </row>
    <row r="5" spans="1:9" x14ac:dyDescent="0.25">
      <c r="A5">
        <v>3</v>
      </c>
      <c r="B5">
        <f>LONG!B15</f>
        <v>629.90676390738918</v>
      </c>
      <c r="C5">
        <v>0.45340050377833679</v>
      </c>
      <c r="D5">
        <v>1.01</v>
      </c>
      <c r="E5">
        <v>512.58089936837405</v>
      </c>
      <c r="F5">
        <f t="shared" si="0"/>
        <v>-0.42658809375612505</v>
      </c>
      <c r="G5">
        <f t="shared" si="1"/>
        <v>1.4935809139690059E-3</v>
      </c>
      <c r="H5">
        <f t="shared" si="2"/>
        <v>0.20450965909090946</v>
      </c>
      <c r="I5">
        <f t="shared" si="3"/>
        <v>-0.4759513206117566</v>
      </c>
    </row>
    <row r="6" spans="1:9" x14ac:dyDescent="0.25">
      <c r="A6">
        <v>4</v>
      </c>
      <c r="B6">
        <f>LONG!B16</f>
        <v>630.02571393223036</v>
      </c>
      <c r="C6">
        <v>-0.16298896690071421</v>
      </c>
      <c r="D6">
        <v>0.995</v>
      </c>
      <c r="E6">
        <v>512.83951325601879</v>
      </c>
      <c r="F6">
        <f t="shared" si="0"/>
        <v>-0.53262030254488213</v>
      </c>
      <c r="G6">
        <f t="shared" si="1"/>
        <v>-0.61489588976508203</v>
      </c>
      <c r="H6">
        <f t="shared" si="2"/>
        <v>0.18950965909090944</v>
      </c>
      <c r="I6">
        <f t="shared" si="3"/>
        <v>-0.35247403863468285</v>
      </c>
    </row>
    <row r="7" spans="1:9" x14ac:dyDescent="0.25">
      <c r="A7">
        <v>5</v>
      </c>
      <c r="B7">
        <f>LONG!B17</f>
        <v>630.39659426702008</v>
      </c>
      <c r="C7">
        <v>0.60278789400980037</v>
      </c>
      <c r="D7">
        <v>0.9425</v>
      </c>
      <c r="E7">
        <v>513.06060018788503</v>
      </c>
      <c r="F7">
        <f t="shared" si="0"/>
        <v>-0.38672220138510505</v>
      </c>
      <c r="G7">
        <f t="shared" si="1"/>
        <v>0.15088097114543259</v>
      </c>
      <c r="H7">
        <f t="shared" si="2"/>
        <v>0.13700965909090945</v>
      </c>
      <c r="I7">
        <f t="shared" si="3"/>
        <v>-0.26652371243611228</v>
      </c>
    </row>
    <row r="8" spans="1:9" x14ac:dyDescent="0.25">
      <c r="A8">
        <v>6</v>
      </c>
      <c r="B8">
        <f>LONG!B18</f>
        <v>630.68959591225803</v>
      </c>
      <c r="C8">
        <v>0.47434777181375043</v>
      </c>
      <c r="D8">
        <v>0.94667500000000004</v>
      </c>
      <c r="E8">
        <v>513.31300640403788</v>
      </c>
      <c r="F8">
        <f t="shared" si="0"/>
        <v>-0.31870278977709487</v>
      </c>
      <c r="G8">
        <f t="shared" si="1"/>
        <v>2.2440848949382641E-2</v>
      </c>
      <c r="H8">
        <f t="shared" si="2"/>
        <v>0.14118465909090949</v>
      </c>
      <c r="I8">
        <f t="shared" si="3"/>
        <v>-0.14925410195093147</v>
      </c>
    </row>
    <row r="9" spans="1:9" x14ac:dyDescent="0.25">
      <c r="A9">
        <v>7</v>
      </c>
      <c r="B9">
        <f>LONG!B19</f>
        <v>631.16326802274023</v>
      </c>
      <c r="C9">
        <v>0.89452105851658459</v>
      </c>
      <c r="D9">
        <v>0.84582500000000005</v>
      </c>
      <c r="E9">
        <v>513.49189195444808</v>
      </c>
      <c r="F9">
        <f t="shared" si="0"/>
        <v>-7.0012912924837023E-2</v>
      </c>
      <c r="G9">
        <f t="shared" si="1"/>
        <v>0.4426141356522168</v>
      </c>
      <c r="H9">
        <f t="shared" si="2"/>
        <v>4.0334659090909497E-2</v>
      </c>
      <c r="I9">
        <f t="shared" si="3"/>
        <v>-0.10550515720839959</v>
      </c>
    </row>
    <row r="10" spans="1:9" x14ac:dyDescent="0.25">
      <c r="A10">
        <v>8</v>
      </c>
      <c r="B10">
        <f>LONG!B20</f>
        <v>631.71600868986638</v>
      </c>
      <c r="C10">
        <v>0.14776505356483752</v>
      </c>
      <c r="D10">
        <v>0.76502499999999996</v>
      </c>
      <c r="E10">
        <v>513.69963675109898</v>
      </c>
      <c r="F10">
        <f t="shared" si="0"/>
        <v>0.25774552057138145</v>
      </c>
      <c r="G10">
        <f t="shared" si="1"/>
        <v>-0.30414186929953024</v>
      </c>
      <c r="H10">
        <f t="shared" si="2"/>
        <v>-4.0465340909090597E-2</v>
      </c>
      <c r="I10">
        <f t="shared" si="3"/>
        <v>-3.2896966225168134E-2</v>
      </c>
    </row>
    <row r="11" spans="1:9" x14ac:dyDescent="0.25">
      <c r="A11">
        <v>9</v>
      </c>
      <c r="B11">
        <f>LONG!B21</f>
        <v>632.19519269451905</v>
      </c>
      <c r="C11">
        <v>0.27050288946268153</v>
      </c>
      <c r="D11">
        <v>0.65192499999999998</v>
      </c>
      <c r="E11">
        <v>513.88159046137889</v>
      </c>
      <c r="F11">
        <f t="shared" si="0"/>
        <v>0.51194729159410723</v>
      </c>
      <c r="G11">
        <f t="shared" si="1"/>
        <v>-0.18140403340168626</v>
      </c>
      <c r="H11">
        <f t="shared" si="2"/>
        <v>-0.15356534090909058</v>
      </c>
      <c r="I11">
        <f t="shared" si="3"/>
        <v>1.3920138387076619E-2</v>
      </c>
    </row>
    <row r="12" spans="1:9" x14ac:dyDescent="0.25">
      <c r="A12">
        <v>10</v>
      </c>
      <c r="B12">
        <f>LONG!B22</f>
        <v>632.59155863030321</v>
      </c>
      <c r="C12">
        <v>0.25751072961374366</v>
      </c>
      <c r="D12">
        <v>0.61645000000000005</v>
      </c>
      <c r="E12">
        <v>514.1203049151153</v>
      </c>
      <c r="F12">
        <f t="shared" si="0"/>
        <v>0.6833309937483274</v>
      </c>
      <c r="G12">
        <f t="shared" si="1"/>
        <v>-0.19439619325062413</v>
      </c>
      <c r="H12">
        <f t="shared" si="2"/>
        <v>-0.1890403409090905</v>
      </c>
      <c r="I12">
        <f t="shared" si="3"/>
        <v>0.11749798645581477</v>
      </c>
    </row>
    <row r="13" spans="1:9" x14ac:dyDescent="0.25">
      <c r="A13">
        <v>11</v>
      </c>
      <c r="B13">
        <f>LONG!B23</f>
        <v>632.81735419781637</v>
      </c>
      <c r="C13">
        <v>0.28131115459881328</v>
      </c>
      <c r="D13">
        <v>0.70660000000000001</v>
      </c>
      <c r="E13">
        <v>514.32250853396852</v>
      </c>
      <c r="F13">
        <f t="shared" si="0"/>
        <v>0.68414432763154664</v>
      </c>
      <c r="G13">
        <f t="shared" si="1"/>
        <v>-0.1705957682655545</v>
      </c>
      <c r="H13">
        <f t="shared" si="2"/>
        <v>-9.8890340909090546E-2</v>
      </c>
      <c r="I13">
        <f t="shared" si="3"/>
        <v>0.18456499964136475</v>
      </c>
    </row>
    <row r="14" spans="1:9" x14ac:dyDescent="0.25">
      <c r="A14">
        <v>12</v>
      </c>
      <c r="B14">
        <f>LONG!B24</f>
        <v>633.17035353468259</v>
      </c>
      <c r="C14">
        <v>0.36589828027809657</v>
      </c>
      <c r="D14">
        <v>0.819075</v>
      </c>
      <c r="E14">
        <v>514.6543518732874</v>
      </c>
      <c r="F14">
        <f t="shared" si="0"/>
        <v>0.81216143086782555</v>
      </c>
      <c r="G14">
        <f t="shared" si="1"/>
        <v>-8.6008642586271222E-2</v>
      </c>
      <c r="H14">
        <f t="shared" si="2"/>
        <v>1.3584659090909446E-2</v>
      </c>
      <c r="I14">
        <f t="shared" si="3"/>
        <v>0.38127173329257635</v>
      </c>
    </row>
    <row r="15" spans="1:9" x14ac:dyDescent="0.25">
      <c r="A15">
        <v>13</v>
      </c>
      <c r="B15">
        <f>LONG!B25</f>
        <v>633.52573387176744</v>
      </c>
      <c r="C15">
        <v>0.34026005589985042</v>
      </c>
      <c r="D15">
        <v>0.99162499999999998</v>
      </c>
      <c r="E15">
        <v>514.89815101501847</v>
      </c>
      <c r="F15">
        <f t="shared" si="0"/>
        <v>0.9425595343227382</v>
      </c>
      <c r="G15">
        <f t="shared" si="1"/>
        <v>-0.11164686696451737</v>
      </c>
      <c r="H15">
        <f t="shared" si="2"/>
        <v>0.18613465909090943</v>
      </c>
      <c r="I15">
        <f t="shared" si="3"/>
        <v>0.48993426935598205</v>
      </c>
    </row>
    <row r="16" spans="1:9" x14ac:dyDescent="0.25">
      <c r="A16">
        <v>14</v>
      </c>
      <c r="B16">
        <f>LONG!B26</f>
        <v>633.59686615235626</v>
      </c>
      <c r="C16">
        <v>0.60554680876831779</v>
      </c>
      <c r="D16">
        <v>1.10985</v>
      </c>
      <c r="E16">
        <v>515.10862862991678</v>
      </c>
      <c r="F16">
        <f t="shared" si="0"/>
        <v>0.78870958128161073</v>
      </c>
      <c r="G16">
        <f t="shared" si="1"/>
        <v>0.15363988590395</v>
      </c>
      <c r="H16">
        <f t="shared" si="2"/>
        <v>0.30435965909090945</v>
      </c>
      <c r="I16">
        <f t="shared" si="3"/>
        <v>0.56527527858662285</v>
      </c>
    </row>
    <row r="17" spans="1:9" x14ac:dyDescent="0.25">
      <c r="A17">
        <v>15</v>
      </c>
      <c r="B17">
        <f>LONG!B27</f>
        <v>633.62988589917734</v>
      </c>
      <c r="C17">
        <v>0.31298904538341776</v>
      </c>
      <c r="D17">
        <v>1.2015499999999999</v>
      </c>
      <c r="E17">
        <v>515.29421991425045</v>
      </c>
      <c r="F17">
        <f t="shared" si="0"/>
        <v>0.59674709447275287</v>
      </c>
      <c r="G17">
        <f t="shared" si="1"/>
        <v>-0.13891787748095002</v>
      </c>
      <c r="H17">
        <f t="shared" si="2"/>
        <v>0.39605965909090934</v>
      </c>
      <c r="I17">
        <f t="shared" si="3"/>
        <v>0.61572995725262247</v>
      </c>
    </row>
    <row r="18" spans="1:9" x14ac:dyDescent="0.25">
      <c r="A18">
        <v>16</v>
      </c>
      <c r="B18">
        <f>LONG!B28</f>
        <v>633.72082384315217</v>
      </c>
      <c r="C18">
        <v>0.86403456138245394</v>
      </c>
      <c r="D18">
        <v>1.210825</v>
      </c>
      <c r="E18">
        <v>515.41458382132794</v>
      </c>
      <c r="F18">
        <f t="shared" si="0"/>
        <v>0.46270280481764914</v>
      </c>
      <c r="G18">
        <f t="shared" si="1"/>
        <v>0.41212763851808615</v>
      </c>
      <c r="H18">
        <f t="shared" si="2"/>
        <v>0.40533465909090949</v>
      </c>
      <c r="I18">
        <f t="shared" si="3"/>
        <v>0.60095725866244409</v>
      </c>
    </row>
    <row r="19" spans="1:9" x14ac:dyDescent="0.25">
      <c r="A19">
        <v>17</v>
      </c>
      <c r="B19">
        <f>LONG!B29</f>
        <v>633.77594057926785</v>
      </c>
      <c r="C19">
        <v>0.63057703747769323</v>
      </c>
      <c r="D19">
        <v>1.1881250000000001</v>
      </c>
      <c r="E19">
        <v>515.46622979473659</v>
      </c>
      <c r="F19">
        <f t="shared" si="0"/>
        <v>0.29283730730338764</v>
      </c>
      <c r="G19">
        <f t="shared" si="1"/>
        <v>0.17867011461332544</v>
      </c>
      <c r="H19">
        <f t="shared" si="2"/>
        <v>0.38263465909090955</v>
      </c>
      <c r="I19">
        <f t="shared" si="3"/>
        <v>0.51746662640342977</v>
      </c>
    </row>
    <row r="20" spans="1:9" x14ac:dyDescent="0.25">
      <c r="A20">
        <v>18</v>
      </c>
      <c r="B20">
        <f>LONG!B30</f>
        <v>633.99229185422291</v>
      </c>
      <c r="C20">
        <v>0.60297942776070601</v>
      </c>
      <c r="D20">
        <v>1.08195</v>
      </c>
      <c r="E20">
        <v>515.54789059586039</v>
      </c>
      <c r="F20">
        <f t="shared" si="0"/>
        <v>0.28420634862850669</v>
      </c>
      <c r="G20">
        <f t="shared" si="1"/>
        <v>0.15107250489633822</v>
      </c>
      <c r="H20">
        <f t="shared" si="2"/>
        <v>0.27645965909090942</v>
      </c>
      <c r="I20">
        <f t="shared" si="3"/>
        <v>0.46399082185956431</v>
      </c>
    </row>
    <row r="21" spans="1:9" x14ac:dyDescent="0.25">
      <c r="A21">
        <v>19</v>
      </c>
      <c r="B21">
        <f>LONG!B31</f>
        <v>634.16323219344224</v>
      </c>
      <c r="C21">
        <v>0.6581266893877098</v>
      </c>
      <c r="D21">
        <v>0.90144999999999997</v>
      </c>
      <c r="E21">
        <v>515.62287334085636</v>
      </c>
      <c r="F21">
        <f t="shared" si="0"/>
        <v>0.23016445421789378</v>
      </c>
      <c r="G21">
        <f t="shared" si="1"/>
        <v>0.20621976652334201</v>
      </c>
      <c r="H21">
        <f t="shared" si="2"/>
        <v>9.5959659090909422E-2</v>
      </c>
      <c r="I21">
        <f t="shared" si="3"/>
        <v>0.40383696118786006</v>
      </c>
    </row>
    <row r="22" spans="1:9" x14ac:dyDescent="0.25">
      <c r="A22">
        <v>20</v>
      </c>
      <c r="B22">
        <f>LONG!B32</f>
        <v>634.23262034321397</v>
      </c>
      <c r="C22">
        <v>0.78225335668416518</v>
      </c>
      <c r="D22">
        <v>0.82004999999999995</v>
      </c>
      <c r="E22">
        <v>515.77462617261449</v>
      </c>
      <c r="F22">
        <f t="shared" si="0"/>
        <v>7.4570370359679394E-2</v>
      </c>
      <c r="G22">
        <f t="shared" si="1"/>
        <v>0.33034643381979739</v>
      </c>
      <c r="H22">
        <f t="shared" si="2"/>
        <v>1.4559659090909394E-2</v>
      </c>
      <c r="I22">
        <f t="shared" si="3"/>
        <v>0.42045318727832237</v>
      </c>
    </row>
    <row r="23" spans="1:9" x14ac:dyDescent="0.25">
      <c r="A23">
        <v>21</v>
      </c>
      <c r="B23">
        <f>LONG!B33</f>
        <v>634.12391886169337</v>
      </c>
      <c r="C23">
        <v>0.32437442075996425</v>
      </c>
      <c r="D23">
        <v>0.83122499999999999</v>
      </c>
      <c r="E23">
        <v>515.83147773998758</v>
      </c>
      <c r="F23">
        <f t="shared" si="0"/>
        <v>-0.25911334479085824</v>
      </c>
      <c r="G23">
        <f t="shared" si="1"/>
        <v>-0.12753250210440353</v>
      </c>
      <c r="H23">
        <f t="shared" si="2"/>
        <v>2.573465909090944E-2</v>
      </c>
      <c r="I23">
        <f t="shared" si="3"/>
        <v>0.34216814898374137</v>
      </c>
    </row>
    <row r="24" spans="1:9" x14ac:dyDescent="0.25">
      <c r="A24">
        <v>22</v>
      </c>
      <c r="B24">
        <f>LONG!B34</f>
        <v>634.14564563903309</v>
      </c>
      <c r="C24">
        <v>0.66974595842957574</v>
      </c>
      <c r="D24">
        <v>0.826075</v>
      </c>
      <c r="E24">
        <v>515.88895082417275</v>
      </c>
      <c r="F24">
        <f t="shared" si="0"/>
        <v>-0.4623688010810767</v>
      </c>
      <c r="G24">
        <f t="shared" si="1"/>
        <v>0.21783903556520795</v>
      </c>
      <c r="H24">
        <f t="shared" si="2"/>
        <v>2.0584659090909452E-2</v>
      </c>
      <c r="I24">
        <f t="shared" si="3"/>
        <v>0.26450462750124881</v>
      </c>
    </row>
    <row r="25" spans="1:9" x14ac:dyDescent="0.25">
      <c r="A25">
        <v>23</v>
      </c>
      <c r="B25">
        <f>LONG!B35</f>
        <v>634.36421853427498</v>
      </c>
      <c r="C25">
        <v>0.53911447579719984</v>
      </c>
      <c r="D25">
        <v>0.80827499999999997</v>
      </c>
      <c r="E25">
        <v>515.89930880703059</v>
      </c>
      <c r="F25">
        <f t="shared" si="0"/>
        <v>-0.4687781394691255</v>
      </c>
      <c r="G25">
        <f t="shared" si="1"/>
        <v>8.7207552932832055E-2</v>
      </c>
      <c r="H25">
        <f t="shared" si="2"/>
        <v>2.7846590909094138E-3</v>
      </c>
      <c r="I25">
        <f t="shared" si="3"/>
        <v>0.13972600469142105</v>
      </c>
    </row>
    <row r="26" spans="1:9" x14ac:dyDescent="0.25">
      <c r="A26">
        <v>24</v>
      </c>
      <c r="B26">
        <f>LONG!B36</f>
        <v>634.69497289631738</v>
      </c>
      <c r="C26">
        <v>0.54763262977751248</v>
      </c>
      <c r="D26">
        <v>0.69162500000000005</v>
      </c>
      <c r="E26">
        <v>515.92587466745692</v>
      </c>
      <c r="F26">
        <f t="shared" si="0"/>
        <v>-0.36300601105666708</v>
      </c>
      <c r="G26">
        <f t="shared" si="1"/>
        <v>9.5725706913144692E-2</v>
      </c>
      <c r="H26">
        <f t="shared" si="2"/>
        <v>-0.11386534090909051</v>
      </c>
      <c r="I26">
        <f t="shared" si="3"/>
        <v>3.1155259450083683E-2</v>
      </c>
    </row>
    <row r="27" spans="1:9" x14ac:dyDescent="0.25">
      <c r="A27">
        <v>25</v>
      </c>
      <c r="B27">
        <f>LONG!B37</f>
        <v>634.94484678841263</v>
      </c>
      <c r="C27">
        <v>0.49926245319414247</v>
      </c>
      <c r="D27">
        <v>0.61092500000000005</v>
      </c>
      <c r="E27">
        <v>515.99854062675035</v>
      </c>
      <c r="F27">
        <f t="shared" si="0"/>
        <v>-0.33811435259135525</v>
      </c>
      <c r="G27">
        <f t="shared" si="1"/>
        <v>4.7355530329774687E-2</v>
      </c>
      <c r="H27">
        <f t="shared" si="2"/>
        <v>-0.1945653409090905</v>
      </c>
      <c r="I27">
        <f t="shared" si="3"/>
        <v>-3.131538692415381E-2</v>
      </c>
    </row>
    <row r="28" spans="1:9" x14ac:dyDescent="0.25">
      <c r="A28">
        <v>26</v>
      </c>
      <c r="B28">
        <f>LONG!B38</f>
        <v>635.17640581753017</v>
      </c>
      <c r="C28">
        <v>0.81291633736029478</v>
      </c>
      <c r="D28">
        <v>0.51644999999999996</v>
      </c>
      <c r="E28">
        <v>516.06214226820578</v>
      </c>
      <c r="F28">
        <f t="shared" si="0"/>
        <v>-0.33153755710376132</v>
      </c>
      <c r="G28">
        <f t="shared" si="1"/>
        <v>0.36100941449592699</v>
      </c>
      <c r="H28">
        <f t="shared" si="2"/>
        <v>-0.28904034090909059</v>
      </c>
      <c r="I28">
        <f t="shared" si="3"/>
        <v>-0.1028503511364014</v>
      </c>
    </row>
    <row r="29" spans="1:9" x14ac:dyDescent="0.25">
      <c r="A29">
        <v>27</v>
      </c>
      <c r="B29">
        <f>LONG!B39</f>
        <v>635.30657368116727</v>
      </c>
      <c r="C29">
        <v>0.15679247396125048</v>
      </c>
      <c r="D29">
        <v>0.50370000000000004</v>
      </c>
      <c r="E29">
        <v>516.15852149526904</v>
      </c>
      <c r="F29">
        <f t="shared" si="0"/>
        <v>-0.4263519270966043</v>
      </c>
      <c r="G29">
        <f t="shared" si="1"/>
        <v>-0.29511444890311733</v>
      </c>
      <c r="H29">
        <f t="shared" si="2"/>
        <v>-0.30179034090909052</v>
      </c>
      <c r="I29">
        <f t="shared" si="3"/>
        <v>-0.14160772974080338</v>
      </c>
    </row>
    <row r="30" spans="1:9" x14ac:dyDescent="0.25">
      <c r="A30">
        <v>28</v>
      </c>
      <c r="B30">
        <f>LONG!B40</f>
        <v>635.47260814989954</v>
      </c>
      <c r="C30">
        <v>0.49200492004919794</v>
      </c>
      <c r="D30">
        <v>0.50487499999999996</v>
      </c>
      <c r="E30">
        <v>516.21585070014441</v>
      </c>
      <c r="F30">
        <f t="shared" si="0"/>
        <v>-0.4852996919942667</v>
      </c>
      <c r="G30">
        <f t="shared" si="1"/>
        <v>4.0097997184830148E-2</v>
      </c>
      <c r="H30">
        <f t="shared" si="2"/>
        <v>-0.30061534090909059</v>
      </c>
      <c r="I30">
        <f t="shared" si="3"/>
        <v>-0.21941513053309869</v>
      </c>
    </row>
    <row r="31" spans="1:9" x14ac:dyDescent="0.25">
      <c r="A31">
        <v>29</v>
      </c>
      <c r="B31">
        <f>LONG!B41</f>
        <v>635.54167981686669</v>
      </c>
      <c r="C31">
        <v>0.5452320017803437</v>
      </c>
      <c r="D31">
        <v>0.51007499999999995</v>
      </c>
      <c r="E31">
        <v>516.31821645380614</v>
      </c>
      <c r="F31">
        <f t="shared" si="0"/>
        <v>-0.64121025865705938</v>
      </c>
      <c r="G31">
        <f t="shared" si="1"/>
        <v>9.3325078915975912E-2</v>
      </c>
      <c r="H31">
        <f t="shared" si="2"/>
        <v>-0.29541534090909061</v>
      </c>
      <c r="I31">
        <f t="shared" si="3"/>
        <v>-0.25218598253903801</v>
      </c>
    </row>
    <row r="32" spans="1:9" x14ac:dyDescent="0.25">
      <c r="A32">
        <v>30</v>
      </c>
      <c r="B32">
        <f>LONG!B42</f>
        <v>635.84132311870087</v>
      </c>
      <c r="C32">
        <v>0.43160690571049198</v>
      </c>
      <c r="D32">
        <v>0.51332500000000003</v>
      </c>
      <c r="E32">
        <v>516.42232025049384</v>
      </c>
      <c r="F32">
        <f t="shared" si="0"/>
        <v>-0.56654919045281993</v>
      </c>
      <c r="G32">
        <f t="shared" si="1"/>
        <v>-2.0300017153875805E-2</v>
      </c>
      <c r="H32">
        <f t="shared" si="2"/>
        <v>-0.29216534090909052</v>
      </c>
      <c r="I32">
        <f t="shared" si="3"/>
        <v>-0.28321879151901097</v>
      </c>
    </row>
    <row r="33" spans="1:9" x14ac:dyDescent="0.25">
      <c r="A33">
        <v>31</v>
      </c>
      <c r="B33">
        <f>LONG!B43</f>
        <v>636.15784659024109</v>
      </c>
      <c r="C33">
        <v>0.53994490358126157</v>
      </c>
      <c r="D33">
        <v>0.52082499999999998</v>
      </c>
      <c r="E33">
        <v>516.53650390576092</v>
      </c>
      <c r="F33">
        <f t="shared" si="0"/>
        <v>-0.47500795254253791</v>
      </c>
      <c r="G33">
        <f t="shared" si="1"/>
        <v>8.8037980716893782E-2</v>
      </c>
      <c r="H33">
        <f t="shared" si="2"/>
        <v>-0.28466534090909057</v>
      </c>
      <c r="I33">
        <f t="shared" si="3"/>
        <v>-0.30417174191959528</v>
      </c>
    </row>
    <row r="34" spans="1:9" x14ac:dyDescent="0.25">
      <c r="A34">
        <v>32</v>
      </c>
      <c r="B34">
        <f>LONG!B44</f>
        <v>636.42107016198599</v>
      </c>
      <c r="C34">
        <v>0.4274441034633939</v>
      </c>
      <c r="D34">
        <v>0.51602499999999996</v>
      </c>
      <c r="E34">
        <v>516.6177427203462</v>
      </c>
      <c r="F34">
        <f t="shared" si="0"/>
        <v>-0.43676661442757592</v>
      </c>
      <c r="G34">
        <f t="shared" si="1"/>
        <v>-2.446281940097389E-2</v>
      </c>
      <c r="H34">
        <f t="shared" si="2"/>
        <v>-0.2894653409090906</v>
      </c>
      <c r="I34">
        <f t="shared" si="3"/>
        <v>-0.35806953300198696</v>
      </c>
    </row>
    <row r="35" spans="1:9" x14ac:dyDescent="0.25">
      <c r="A35">
        <v>33</v>
      </c>
      <c r="B35">
        <f>LONG!B45</f>
        <v>636.81053769821756</v>
      </c>
      <c r="C35">
        <v>0.45836516424751905</v>
      </c>
      <c r="D35">
        <v>0.51732500000000003</v>
      </c>
      <c r="E35">
        <v>516.74244475103478</v>
      </c>
      <c r="F35">
        <f t="shared" si="0"/>
        <v>-0.27228131182595217</v>
      </c>
      <c r="G35">
        <f t="shared" si="1"/>
        <v>6.4582413831512642E-3</v>
      </c>
      <c r="H35">
        <f t="shared" si="2"/>
        <v>-0.28816534090909052</v>
      </c>
      <c r="I35">
        <f t="shared" si="3"/>
        <v>-0.36850410798107358</v>
      </c>
    </row>
    <row r="36" spans="1:9" x14ac:dyDescent="0.25">
      <c r="A36">
        <v>34</v>
      </c>
      <c r="B36">
        <f>LONG!B46</f>
        <v>637.26902187741518</v>
      </c>
      <c r="C36">
        <v>0.39109179793590382</v>
      </c>
      <c r="D36">
        <v>0.51897499999999996</v>
      </c>
      <c r="E36">
        <v>516.86966417176961</v>
      </c>
      <c r="F36">
        <f t="shared" si="0"/>
        <v>-3.8779366258266279E-2</v>
      </c>
      <c r="G36">
        <f t="shared" si="1"/>
        <v>-6.0815124928463971E-2</v>
      </c>
      <c r="H36">
        <f t="shared" si="2"/>
        <v>-0.28651534090909059</v>
      </c>
      <c r="I36">
        <f t="shared" si="3"/>
        <v>-0.37642129291390969</v>
      </c>
    </row>
    <row r="37" spans="1:9" x14ac:dyDescent="0.25">
      <c r="A37">
        <v>35</v>
      </c>
      <c r="B37">
        <f>LONG!B47</f>
        <v>637.5513633039053</v>
      </c>
      <c r="C37">
        <v>0.73585109836598517</v>
      </c>
      <c r="D37">
        <v>0.53572500000000001</v>
      </c>
      <c r="E37">
        <v>517.0584030069914</v>
      </c>
      <c r="F37">
        <f t="shared" si="0"/>
        <v>1.8579826601913041E-2</v>
      </c>
      <c r="G37">
        <f t="shared" si="1"/>
        <v>0.28394417550161738</v>
      </c>
      <c r="H37">
        <f t="shared" si="2"/>
        <v>-0.26976534090909055</v>
      </c>
      <c r="I37">
        <f t="shared" si="3"/>
        <v>-0.32281906335979471</v>
      </c>
    </row>
    <row r="38" spans="1:9" x14ac:dyDescent="0.25">
      <c r="A38">
        <v>36</v>
      </c>
      <c r="B38">
        <f>LONG!B48</f>
        <v>638.03320239247398</v>
      </c>
      <c r="C38">
        <v>0.26855731012998174</v>
      </c>
      <c r="D38">
        <v>0.59965000000000002</v>
      </c>
      <c r="E38">
        <v>517.25717881435139</v>
      </c>
      <c r="F38">
        <f t="shared" si="0"/>
        <v>0.2754366815406506</v>
      </c>
      <c r="G38">
        <f t="shared" si="1"/>
        <v>-0.18334961273438605</v>
      </c>
      <c r="H38">
        <f t="shared" si="2"/>
        <v>-0.20584034090909054</v>
      </c>
      <c r="I38">
        <f t="shared" si="3"/>
        <v>-0.25917986166746942</v>
      </c>
    </row>
    <row r="39" spans="1:9" x14ac:dyDescent="0.25">
      <c r="A39">
        <v>37</v>
      </c>
      <c r="B39">
        <f>LONG!B49</f>
        <v>638.35879066045084</v>
      </c>
      <c r="C39">
        <v>0.61067066638096545</v>
      </c>
      <c r="D39">
        <v>0.65857500000000002</v>
      </c>
      <c r="E39">
        <v>517.50779690636739</v>
      </c>
      <c r="F39">
        <f t="shared" si="0"/>
        <v>0.37604271588756433</v>
      </c>
      <c r="G39">
        <f t="shared" si="1"/>
        <v>0.15876374351659767</v>
      </c>
      <c r="H39">
        <f t="shared" si="2"/>
        <v>-0.14691534090909053</v>
      </c>
      <c r="I39">
        <f t="shared" si="3"/>
        <v>-0.14369837531913987</v>
      </c>
    </row>
    <row r="40" spans="1:9" x14ac:dyDescent="0.25">
      <c r="A40">
        <v>38</v>
      </c>
      <c r="B40">
        <f>LONG!B50</f>
        <v>638.63835348927455</v>
      </c>
      <c r="C40">
        <v>0.47918219571930876</v>
      </c>
      <c r="D40">
        <v>0.73524999999999996</v>
      </c>
      <c r="E40">
        <v>517.67994788292458</v>
      </c>
      <c r="F40">
        <f t="shared" si="0"/>
        <v>0.43062331108133733</v>
      </c>
      <c r="G40">
        <f t="shared" si="1"/>
        <v>2.7275272854940968E-2</v>
      </c>
      <c r="H40">
        <f t="shared" si="2"/>
        <v>-7.0240340909090593E-2</v>
      </c>
      <c r="I40">
        <f t="shared" si="3"/>
        <v>-0.10668400442961712</v>
      </c>
    </row>
    <row r="41" spans="1:9" x14ac:dyDescent="0.25">
      <c r="A41">
        <v>39</v>
      </c>
      <c r="B41">
        <f>LONG!B51</f>
        <v>638.84774797854607</v>
      </c>
      <c r="C41">
        <v>0.48749470114454613</v>
      </c>
      <c r="D41">
        <v>0.84225000000000005</v>
      </c>
      <c r="E41">
        <v>517.87968934733283</v>
      </c>
      <c r="F41">
        <f t="shared" si="0"/>
        <v>0.41503556672291531</v>
      </c>
      <c r="G41">
        <f t="shared" si="1"/>
        <v>3.5587778280178339E-2</v>
      </c>
      <c r="H41">
        <f t="shared" si="2"/>
        <v>3.6759659090909502E-2</v>
      </c>
      <c r="I41">
        <f t="shared" si="3"/>
        <v>-4.2079145689037922E-2</v>
      </c>
    </row>
    <row r="42" spans="1:9" x14ac:dyDescent="0.25">
      <c r="A42">
        <v>40</v>
      </c>
      <c r="B42">
        <f>LONG!B52</f>
        <v>639.07288900872868</v>
      </c>
      <c r="C42">
        <v>0.88588905294242082</v>
      </c>
      <c r="D42">
        <v>0.90197499999999997</v>
      </c>
      <c r="E42">
        <v>518.11662749688412</v>
      </c>
      <c r="F42">
        <f t="shared" si="0"/>
        <v>0.41519436327558701</v>
      </c>
      <c r="G42">
        <f t="shared" si="1"/>
        <v>0.43398213007805303</v>
      </c>
      <c r="H42">
        <f t="shared" si="2"/>
        <v>9.6484659090909419E-2</v>
      </c>
      <c r="I42">
        <f t="shared" si="3"/>
        <v>5.9722398194586468E-2</v>
      </c>
    </row>
    <row r="43" spans="1:9" x14ac:dyDescent="0.25">
      <c r="A43">
        <v>41</v>
      </c>
      <c r="B43">
        <f>LONG!B53</f>
        <v>639.31029887366833</v>
      </c>
      <c r="C43">
        <v>0.42860129625757537</v>
      </c>
      <c r="D43">
        <v>0.96379999999999999</v>
      </c>
      <c r="E43">
        <v>518.32298013095738</v>
      </c>
      <c r="F43">
        <f t="shared" si="0"/>
        <v>0.42762199458529615</v>
      </c>
      <c r="G43">
        <f t="shared" si="1"/>
        <v>-2.3305626606792418E-2</v>
      </c>
      <c r="H43">
        <f t="shared" si="2"/>
        <v>0.15830965909090944</v>
      </c>
      <c r="I43">
        <f t="shared" si="3"/>
        <v>0.13093842660017341</v>
      </c>
    </row>
    <row r="44" spans="1:9" x14ac:dyDescent="0.25">
      <c r="A44">
        <v>42</v>
      </c>
      <c r="B44">
        <f>LONG!B54</f>
        <v>639.15066878113942</v>
      </c>
      <c r="C44">
        <v>0.57249921931925829</v>
      </c>
      <c r="D44">
        <v>1.0116000000000001</v>
      </c>
      <c r="E44">
        <v>518.49427946958656</v>
      </c>
      <c r="F44">
        <f t="shared" si="0"/>
        <v>4.3009668426442715E-2</v>
      </c>
      <c r="G44">
        <f t="shared" si="1"/>
        <v>0.1205922964548905</v>
      </c>
      <c r="H44">
        <f t="shared" si="2"/>
        <v>0.2061096590909095</v>
      </c>
      <c r="I44">
        <f t="shared" si="3"/>
        <v>0.16710115956168803</v>
      </c>
    </row>
    <row r="45" spans="1:9" x14ac:dyDescent="0.25">
      <c r="A45">
        <v>43</v>
      </c>
      <c r="B45">
        <f>LONG!B55</f>
        <v>638.90384326620836</v>
      </c>
      <c r="C45">
        <v>0.72448768370936512</v>
      </c>
      <c r="D45">
        <v>0.98687499999999995</v>
      </c>
      <c r="E45">
        <v>518.65275050958087</v>
      </c>
      <c r="F45">
        <f t="shared" si="0"/>
        <v>-0.428798080134559</v>
      </c>
      <c r="G45">
        <f t="shared" si="1"/>
        <v>0.27258076084499733</v>
      </c>
      <c r="H45">
        <f t="shared" si="2"/>
        <v>0.18138465909090939</v>
      </c>
      <c r="I45">
        <f t="shared" si="3"/>
        <v>0.19043559388833042</v>
      </c>
    </row>
    <row r="46" spans="1:9" x14ac:dyDescent="0.25">
      <c r="B46">
        <f>COVAR(B2:B45,A2:A45)/_xlfn.VAR.P(A2:A45)</f>
        <v>0.2249822336299403</v>
      </c>
      <c r="C46">
        <f>AVERAGE(C2:C45)</f>
        <v>0.45190692286436779</v>
      </c>
      <c r="D46">
        <f>AVERAGE(D2:D45)</f>
        <v>0.80549034090909055</v>
      </c>
      <c r="E46">
        <f>COVAR(E2:E45,A2:A45)/_xlfn.VAR.P(A2:A45)</f>
        <v>0.13513660566766836</v>
      </c>
    </row>
    <row r="47" spans="1:9" x14ac:dyDescent="0.25">
      <c r="B47">
        <f>AVERAGE(B2:B45)-B46*AVERAGE(A2:A45)</f>
        <v>629.65840530025548</v>
      </c>
      <c r="E47">
        <f>AVERAGE(E2:E45)-E46*AVERAGE(A2:A45)</f>
        <v>512.6514408719828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activeCell="I27" sqref="I27"/>
    </sheetView>
  </sheetViews>
  <sheetFormatPr baseColWidth="10" defaultColWidth="11.42578125" defaultRowHeight="15" x14ac:dyDescent="0.25"/>
  <sheetData>
    <row r="1" spans="1:11" x14ac:dyDescent="0.25">
      <c r="B1" t="s">
        <v>524</v>
      </c>
      <c r="D1" t="s">
        <v>508</v>
      </c>
      <c r="J1" t="s">
        <v>525</v>
      </c>
    </row>
    <row r="2" spans="1:11" x14ac:dyDescent="0.25">
      <c r="A2">
        <v>0.26033465909090947</v>
      </c>
      <c r="B2">
        <v>-0.52738811546719588</v>
      </c>
      <c r="C2">
        <v>-0.5816893113042938</v>
      </c>
      <c r="D2">
        <v>0.16368465909090946</v>
      </c>
      <c r="I2">
        <f t="array" ref="I2:K4">MMULT(TRANSPOSE(A2:C44),A2:C44)</f>
        <v>2.0329172282163608</v>
      </c>
      <c r="J2">
        <v>0.17997191229422532</v>
      </c>
      <c r="K2">
        <v>2.6774607190647242</v>
      </c>
    </row>
    <row r="3" spans="1:11" x14ac:dyDescent="0.25">
      <c r="A3">
        <v>0.16368465909090946</v>
      </c>
      <c r="B3">
        <v>-0.48967602773658375</v>
      </c>
      <c r="C3">
        <v>-0.48423277232442963</v>
      </c>
      <c r="D3">
        <v>0.17118465909090941</v>
      </c>
      <c r="I3">
        <v>0.17997191229422532</v>
      </c>
      <c r="J3">
        <v>2.4886676072895151</v>
      </c>
      <c r="K3">
        <v>1.3072682864649898</v>
      </c>
    </row>
    <row r="4" spans="1:11" x14ac:dyDescent="0.25">
      <c r="A4">
        <v>0.17118465909090941</v>
      </c>
      <c r="B4">
        <v>1.4935809139690059E-3</v>
      </c>
      <c r="C4">
        <v>-0.24280302354134453</v>
      </c>
      <c r="D4">
        <v>0.20450965909090946</v>
      </c>
      <c r="I4">
        <v>2.6774607190647242</v>
      </c>
      <c r="J4">
        <v>1.3072682864649898</v>
      </c>
      <c r="K4">
        <v>9.7584854266720402</v>
      </c>
    </row>
    <row r="5" spans="1:11" x14ac:dyDescent="0.25">
      <c r="A5">
        <v>0.20450965909090946</v>
      </c>
      <c r="B5">
        <v>-0.61489588976508203</v>
      </c>
      <c r="C5">
        <v>-0.20990418822642609</v>
      </c>
      <c r="D5">
        <v>0.18950965909090944</v>
      </c>
    </row>
    <row r="6" spans="1:11" x14ac:dyDescent="0.25">
      <c r="A6">
        <v>0.18950965909090944</v>
      </c>
      <c r="B6">
        <v>0.15088097114543259</v>
      </c>
      <c r="C6">
        <v>-0.26022113770368116</v>
      </c>
      <c r="D6">
        <v>0.13700965909090945</v>
      </c>
      <c r="J6" t="s">
        <v>526</v>
      </c>
    </row>
    <row r="7" spans="1:11" x14ac:dyDescent="0.25">
      <c r="A7">
        <v>0.13700965909090945</v>
      </c>
      <c r="B7">
        <v>2.2440848949382641E-2</v>
      </c>
      <c r="C7">
        <v>-0.24788743921670298</v>
      </c>
      <c r="D7">
        <v>0.14118465909090949</v>
      </c>
      <c r="I7">
        <f t="array" ref="I7:K9">MINVERSE(I2:K4)</f>
        <v>0.77851819949005074</v>
      </c>
      <c r="J7">
        <v>6.013563311492888E-2</v>
      </c>
      <c r="K7">
        <v>-0.22165994103522699</v>
      </c>
    </row>
    <row r="8" spans="1:11" x14ac:dyDescent="0.25">
      <c r="A8">
        <v>0.14118465909090949</v>
      </c>
      <c r="B8">
        <v>0.4426141356522168</v>
      </c>
      <c r="C8">
        <v>-0.36154164383569043</v>
      </c>
      <c r="D8">
        <v>4.0334659090909497E-2</v>
      </c>
      <c r="I8">
        <v>6.0135633114928894E-2</v>
      </c>
      <c r="J8">
        <v>0.43688257034915506</v>
      </c>
      <c r="K8">
        <v>-7.5025323356736465E-2</v>
      </c>
    </row>
    <row r="9" spans="1:11" x14ac:dyDescent="0.25">
      <c r="A9">
        <v>4.0334659090909497E-2</v>
      </c>
      <c r="B9">
        <v>-0.30414186929953024</v>
      </c>
      <c r="C9">
        <v>-0.22326553850614372</v>
      </c>
      <c r="D9">
        <v>-4.0465340909090597E-2</v>
      </c>
      <c r="I9">
        <v>-0.22165994103522693</v>
      </c>
      <c r="J9">
        <v>-7.5025323356736465E-2</v>
      </c>
      <c r="K9">
        <v>0.17334288437780082</v>
      </c>
    </row>
    <row r="10" spans="1:11" x14ac:dyDescent="0.25">
      <c r="A10">
        <v>-4.0465340909090597E-2</v>
      </c>
      <c r="B10">
        <v>-0.18140403340168626</v>
      </c>
      <c r="C10">
        <v>-0.16286812272836393</v>
      </c>
      <c r="D10">
        <v>-0.15356534090909058</v>
      </c>
    </row>
    <row r="11" spans="1:11" x14ac:dyDescent="0.25">
      <c r="A11">
        <v>-0.15356534090909058</v>
      </c>
      <c r="B11">
        <v>-0.19439619325062413</v>
      </c>
      <c r="C11">
        <v>7.8199758293663546E-2</v>
      </c>
      <c r="D11">
        <v>-0.1890403409090905</v>
      </c>
      <c r="I11" t="s">
        <v>527</v>
      </c>
      <c r="K11" t="s">
        <v>528</v>
      </c>
    </row>
    <row r="12" spans="1:11" x14ac:dyDescent="0.25">
      <c r="A12">
        <v>-0.1890403409090905</v>
      </c>
      <c r="B12">
        <v>-0.1705957682655545</v>
      </c>
      <c r="C12">
        <v>0.39833619595965164</v>
      </c>
      <c r="D12">
        <v>-9.8890340909090546E-2</v>
      </c>
      <c r="I12">
        <f t="array" ref="I12:I14">MMULT(TRANSPOSE(A2:C44),D2:D44)</f>
        <v>1.8987176156311341</v>
      </c>
      <c r="K12">
        <f t="array" ref="K12:K14">MMULT(I7:K9,I12:I14)</f>
        <v>0.78475442453651578</v>
      </c>
    </row>
    <row r="13" spans="1:11" x14ac:dyDescent="0.25">
      <c r="A13">
        <v>-9.8890340909090546E-2</v>
      </c>
      <c r="B13">
        <v>-8.6008642586271222E-2</v>
      </c>
      <c r="C13">
        <v>0.64491597115214727</v>
      </c>
      <c r="D13">
        <v>1.3584659090909446E-2</v>
      </c>
      <c r="I13">
        <v>0.10030285307106671</v>
      </c>
      <c r="K13">
        <v>-7.8746542794547125E-2</v>
      </c>
    </row>
    <row r="14" spans="1:11" x14ac:dyDescent="0.25">
      <c r="A14">
        <v>1.3584659090909446E-2</v>
      </c>
      <c r="B14">
        <v>-0.11164686696451737</v>
      </c>
      <c r="C14">
        <v>0.80867767747613728</v>
      </c>
      <c r="D14">
        <v>0.18613465909090943</v>
      </c>
      <c r="I14">
        <v>3.1555704979014587</v>
      </c>
      <c r="K14">
        <v>0.11860080325512806</v>
      </c>
    </row>
    <row r="15" spans="1:11" x14ac:dyDescent="0.25">
      <c r="A15">
        <v>0.18613465909090943</v>
      </c>
      <c r="B15">
        <v>0.15363988590395</v>
      </c>
      <c r="C15">
        <v>0.80186901552912637</v>
      </c>
      <c r="D15">
        <v>0.30435965909090945</v>
      </c>
    </row>
    <row r="16" spans="1:11" x14ac:dyDescent="0.25">
      <c r="A16">
        <v>0.30435965909090945</v>
      </c>
      <c r="B16">
        <v>-0.13891787748095002</v>
      </c>
      <c r="C16">
        <v>0.92226412293517468</v>
      </c>
      <c r="D16">
        <v>0.39605965909090934</v>
      </c>
    </row>
    <row r="17" spans="1:4" x14ac:dyDescent="0.25">
      <c r="A17">
        <v>0.39605965909090934</v>
      </c>
      <c r="B17">
        <v>0.41212763851808615</v>
      </c>
      <c r="C17">
        <v>1.0450402305598567</v>
      </c>
      <c r="D17">
        <v>0.40533465909090949</v>
      </c>
    </row>
    <row r="18" spans="1:4" x14ac:dyDescent="0.25">
      <c r="A18">
        <v>0.40533465909090949</v>
      </c>
      <c r="B18">
        <v>0.17867011461332544</v>
      </c>
      <c r="C18">
        <v>0.8835682816884991</v>
      </c>
      <c r="D18">
        <v>0.38263465909090955</v>
      </c>
    </row>
    <row r="19" spans="1:4" x14ac:dyDescent="0.25">
      <c r="A19">
        <v>0.38263465909090955</v>
      </c>
      <c r="B19">
        <v>0.15107250489633822</v>
      </c>
      <c r="C19">
        <v>0.68398379904941109</v>
      </c>
      <c r="D19">
        <v>0.27645965909090942</v>
      </c>
    </row>
    <row r="20" spans="1:4" x14ac:dyDescent="0.25">
      <c r="A20">
        <v>0.27645965909090942</v>
      </c>
      <c r="B20">
        <v>0.20621976652334201</v>
      </c>
      <c r="C20">
        <v>0.5423175135640772</v>
      </c>
      <c r="D20">
        <v>9.5959659090909422E-2</v>
      </c>
    </row>
    <row r="21" spans="1:4" x14ac:dyDescent="0.25">
      <c r="A21">
        <v>9.5959659090909422E-2</v>
      </c>
      <c r="B21">
        <v>0.33034643381979739</v>
      </c>
      <c r="C21">
        <v>0.36483002021958466</v>
      </c>
      <c r="D21">
        <v>1.4559659090909394E-2</v>
      </c>
    </row>
    <row r="22" spans="1:4" x14ac:dyDescent="0.25">
      <c r="A22">
        <v>1.4559659090909394E-2</v>
      </c>
      <c r="B22">
        <v>-0.12753250210440353</v>
      </c>
      <c r="C22">
        <v>0.34857706571447356</v>
      </c>
      <c r="D22">
        <v>2.573465909090944E-2</v>
      </c>
    </row>
    <row r="23" spans="1:4" x14ac:dyDescent="0.25">
      <c r="A23">
        <v>2.573465909090944E-2</v>
      </c>
      <c r="B23">
        <v>0.21783903556520795</v>
      </c>
      <c r="C23">
        <v>0.28691317547363049</v>
      </c>
      <c r="D23">
        <v>2.0584659090909452E-2</v>
      </c>
    </row>
    <row r="24" spans="1:4" x14ac:dyDescent="0.25">
      <c r="A24">
        <v>2.0584659090909452E-2</v>
      </c>
      <c r="B24">
        <v>8.7207552932832055E-2</v>
      </c>
      <c r="C24">
        <v>0.12369709578518595</v>
      </c>
      <c r="D24">
        <v>2.7846590909094138E-3</v>
      </c>
    </row>
    <row r="25" spans="1:4" x14ac:dyDescent="0.25">
      <c r="A25">
        <v>2.7846590909094138E-3</v>
      </c>
      <c r="B25">
        <v>9.5725706913144692E-2</v>
      </c>
      <c r="C25">
        <v>-0.21760861519558183</v>
      </c>
      <c r="D25">
        <v>-0.11386534090909051</v>
      </c>
    </row>
    <row r="26" spans="1:4" x14ac:dyDescent="0.25">
      <c r="A26">
        <v>-0.11386534090909051</v>
      </c>
      <c r="B26">
        <v>4.7355530329774687E-2</v>
      </c>
      <c r="C26">
        <v>-0.42848606731603045</v>
      </c>
      <c r="D26">
        <v>-0.1945653409090905</v>
      </c>
    </row>
    <row r="27" spans="1:4" x14ac:dyDescent="0.25">
      <c r="A27">
        <v>-0.1945653409090905</v>
      </c>
      <c r="B27">
        <v>0.36100941449592699</v>
      </c>
      <c r="C27">
        <v>-0.44251740153430941</v>
      </c>
      <c r="D27">
        <v>-0.28904034090909059</v>
      </c>
    </row>
    <row r="28" spans="1:4" x14ac:dyDescent="0.25">
      <c r="A28">
        <v>-0.28904034090909059</v>
      </c>
      <c r="B28">
        <v>-0.29511444890311733</v>
      </c>
      <c r="C28">
        <v>-0.34436726895208203</v>
      </c>
      <c r="D28">
        <v>-0.30179034090909052</v>
      </c>
    </row>
    <row r="29" spans="1:4" x14ac:dyDescent="0.25">
      <c r="A29">
        <v>-0.30179034090909052</v>
      </c>
      <c r="B29">
        <v>4.0097997184830148E-2</v>
      </c>
      <c r="C29">
        <v>-0.32709760631700036</v>
      </c>
      <c r="D29">
        <v>-0.30061534090909059</v>
      </c>
    </row>
    <row r="30" spans="1:4" x14ac:dyDescent="0.25">
      <c r="A30">
        <v>-0.30061534090909059</v>
      </c>
      <c r="B30">
        <v>9.3325078915975912E-2</v>
      </c>
      <c r="C30">
        <v>-0.32814280665963746</v>
      </c>
      <c r="D30">
        <v>-0.29541534090909061</v>
      </c>
    </row>
    <row r="31" spans="1:4" x14ac:dyDescent="0.25">
      <c r="A31">
        <v>-0.29541534090909061</v>
      </c>
      <c r="B31">
        <v>-2.0300017153875805E-2</v>
      </c>
      <c r="C31">
        <v>-0.43057917248270972</v>
      </c>
      <c r="D31">
        <v>-0.29216534090909052</v>
      </c>
    </row>
    <row r="32" spans="1:4" x14ac:dyDescent="0.25">
      <c r="A32">
        <v>-0.29216534090909052</v>
      </c>
      <c r="B32">
        <v>8.8037980716893782E-2</v>
      </c>
      <c r="C32">
        <v>-0.49714893321060316</v>
      </c>
      <c r="D32">
        <v>-0.28466534090909057</v>
      </c>
    </row>
    <row r="33" spans="1:4" x14ac:dyDescent="0.25">
      <c r="A33">
        <v>-0.28466534090909057</v>
      </c>
      <c r="B33">
        <v>-2.446281940097389E-2</v>
      </c>
      <c r="C33">
        <v>-0.660681495703626</v>
      </c>
      <c r="D33">
        <v>-0.2894653409090906</v>
      </c>
    </row>
    <row r="34" spans="1:4" x14ac:dyDescent="0.25">
      <c r="A34">
        <v>-0.2894653409090906</v>
      </c>
      <c r="B34">
        <v>6.4582413831512642E-3</v>
      </c>
      <c r="C34">
        <v>-0.59364242332961581</v>
      </c>
      <c r="D34">
        <v>-0.28816534090909052</v>
      </c>
    </row>
    <row r="35" spans="1:4" x14ac:dyDescent="0.25">
      <c r="A35">
        <v>-0.28816534090909052</v>
      </c>
      <c r="B35">
        <v>-6.0815124928463971E-2</v>
      </c>
      <c r="C35">
        <v>-0.50972318124956484</v>
      </c>
      <c r="D35">
        <v>-0.28651534090909059</v>
      </c>
    </row>
    <row r="36" spans="1:4" x14ac:dyDescent="0.25">
      <c r="A36">
        <v>-0.28651534090909059</v>
      </c>
      <c r="B36">
        <v>0.28394417550161738</v>
      </c>
      <c r="C36">
        <v>-0.47910383896483388</v>
      </c>
      <c r="D36">
        <v>-0.26976534090909055</v>
      </c>
    </row>
    <row r="37" spans="1:4" x14ac:dyDescent="0.25">
      <c r="A37">
        <v>-0.26976534090909055</v>
      </c>
      <c r="B37">
        <v>-0.18334961273438605</v>
      </c>
      <c r="C37">
        <v>-0.32224053219344029</v>
      </c>
      <c r="D37">
        <v>-0.20584034090909054</v>
      </c>
    </row>
    <row r="38" spans="1:4" x14ac:dyDescent="0.25">
      <c r="A38">
        <v>-0.20584034090909054</v>
      </c>
      <c r="B38">
        <v>0.15876374351659767</v>
      </c>
      <c r="C38">
        <v>-9.6360582455984556E-2</v>
      </c>
      <c r="D38">
        <v>-0.14691534090909053</v>
      </c>
    </row>
    <row r="39" spans="1:4" x14ac:dyDescent="0.25">
      <c r="A39">
        <v>-0.14691534090909053</v>
      </c>
      <c r="B39">
        <v>2.7275272854940968E-2</v>
      </c>
      <c r="C39">
        <v>-4.6623385426034503E-2</v>
      </c>
      <c r="D39">
        <v>-7.0240340909090593E-2</v>
      </c>
    </row>
    <row r="40" spans="1:4" x14ac:dyDescent="0.25">
      <c r="A40">
        <v>-7.0240340909090593E-2</v>
      </c>
      <c r="B40">
        <v>3.5587778280178339E-2</v>
      </c>
      <c r="C40">
        <v>0.20261147368247023</v>
      </c>
      <c r="D40">
        <v>3.6759659090909502E-2</v>
      </c>
    </row>
    <row r="41" spans="1:4" x14ac:dyDescent="0.25">
      <c r="A41">
        <v>3.6759659090909502E-2</v>
      </c>
      <c r="B41">
        <v>0.43398213007805303</v>
      </c>
      <c r="C41">
        <v>0.2955955121991547</v>
      </c>
      <c r="D41">
        <v>9.6484659090909419E-2</v>
      </c>
    </row>
    <row r="42" spans="1:4" x14ac:dyDescent="0.25">
      <c r="A42">
        <v>9.6484659090909419E-2</v>
      </c>
      <c r="B42">
        <v>-2.3305626606792418E-2</v>
      </c>
      <c r="C42">
        <v>0.34255411156269844</v>
      </c>
      <c r="D42">
        <v>0.15830965909090944</v>
      </c>
    </row>
    <row r="43" spans="1:4" x14ac:dyDescent="0.25">
      <c r="A43">
        <v>0.15830965909090944</v>
      </c>
      <c r="B43">
        <v>0.1205922964548905</v>
      </c>
      <c r="C43">
        <v>0.31934437137404537</v>
      </c>
      <c r="D43">
        <v>0.2061096590909095</v>
      </c>
    </row>
    <row r="44" spans="1:4" x14ac:dyDescent="0.25">
      <c r="A44">
        <v>0.2061096590909095</v>
      </c>
      <c r="B44">
        <v>0.27258076084499733</v>
      </c>
      <c r="C44">
        <v>0.3118811720964878</v>
      </c>
      <c r="D44">
        <v>0.18138465909090939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L11" sqref="L11"/>
    </sheetView>
  </sheetViews>
  <sheetFormatPr baseColWidth="10" defaultColWidth="11.42578125" defaultRowHeight="15" x14ac:dyDescent="0.25"/>
  <sheetData>
    <row r="1" spans="1:5" x14ac:dyDescent="0.25">
      <c r="A1" t="s">
        <v>507</v>
      </c>
      <c r="B1" t="s">
        <v>508</v>
      </c>
      <c r="C1" t="s">
        <v>509</v>
      </c>
      <c r="D1" t="s">
        <v>510</v>
      </c>
      <c r="E1" t="s">
        <v>529</v>
      </c>
    </row>
    <row r="2" spans="1:5" x14ac:dyDescent="0.25">
      <c r="A2" t="s">
        <v>330</v>
      </c>
      <c r="B2">
        <f>LONG!B20-LONG!E20</f>
        <v>117.39350015589787</v>
      </c>
      <c r="C2">
        <v>0.28131115459881328</v>
      </c>
      <c r="D2">
        <v>0.70660000000000001</v>
      </c>
      <c r="E2">
        <v>-10.625363254983958</v>
      </c>
    </row>
    <row r="3" spans="1:5" x14ac:dyDescent="0.25">
      <c r="A3" t="s">
        <v>329</v>
      </c>
      <c r="B3">
        <f>LONG!B21-LONG!E21</f>
        <v>117.54084082123165</v>
      </c>
      <c r="C3">
        <v>0.36589828027809657</v>
      </c>
      <c r="D3">
        <v>0.819075</v>
      </c>
      <c r="E3">
        <v>-12.146661970256634</v>
      </c>
    </row>
    <row r="4" spans="1:5" x14ac:dyDescent="0.25">
      <c r="A4" t="s">
        <v>328</v>
      </c>
      <c r="B4">
        <f>LONG!B22-LONG!E22</f>
        <v>117.69340761528474</v>
      </c>
      <c r="C4">
        <v>0.34026005589985042</v>
      </c>
      <c r="D4">
        <v>0.99162499999999998</v>
      </c>
      <c r="E4">
        <v>-11.922777520070579</v>
      </c>
    </row>
    <row r="5" spans="1:5" x14ac:dyDescent="0.25">
      <c r="A5" t="s">
        <v>327</v>
      </c>
      <c r="B5">
        <f>LONG!B23-LONG!E23</f>
        <v>117.70872556789959</v>
      </c>
      <c r="C5">
        <v>0.60554680876831779</v>
      </c>
      <c r="D5">
        <v>1.10985</v>
      </c>
      <c r="E5">
        <v>-12.790173302944257</v>
      </c>
    </row>
    <row r="6" spans="1:5" x14ac:dyDescent="0.25">
      <c r="A6" t="s">
        <v>326</v>
      </c>
      <c r="B6">
        <f>LONG!B24-LONG!E24</f>
        <v>117.87613362043214</v>
      </c>
      <c r="C6">
        <v>0.31298904538341776</v>
      </c>
      <c r="D6">
        <v>1.2015499999999999</v>
      </c>
      <c r="E6">
        <v>-12.964332376958332</v>
      </c>
    </row>
    <row r="7" spans="1:5" x14ac:dyDescent="0.25">
      <c r="A7" t="s">
        <v>325</v>
      </c>
      <c r="B7">
        <f>LONG!B25-LONG!E25</f>
        <v>118.11115005043951</v>
      </c>
      <c r="C7">
        <v>0.86403456138245394</v>
      </c>
      <c r="D7">
        <v>1.210825</v>
      </c>
      <c r="E7">
        <v>-12.45826107952635</v>
      </c>
    </row>
    <row r="8" spans="1:5" x14ac:dyDescent="0.25">
      <c r="A8" t="s">
        <v>324</v>
      </c>
      <c r="B8">
        <f>LONG!B26-LONG!E26</f>
        <v>118.13063635761966</v>
      </c>
      <c r="C8">
        <v>0.63057703747769323</v>
      </c>
      <c r="D8">
        <v>1.1881250000000001</v>
      </c>
      <c r="E8">
        <v>-12.241775919310497</v>
      </c>
    </row>
    <row r="9" spans="1:5" x14ac:dyDescent="0.25">
      <c r="A9" t="s">
        <v>323</v>
      </c>
      <c r="B9">
        <f>LONG!B27-LONG!E27</f>
        <v>118.08199530331694</v>
      </c>
      <c r="C9">
        <v>0.60297942776070601</v>
      </c>
      <c r="D9">
        <v>1.08195</v>
      </c>
      <c r="E9">
        <v>-12.242193148764285</v>
      </c>
    </row>
    <row r="10" spans="1:5" x14ac:dyDescent="0.25">
      <c r="A10" t="s">
        <v>322</v>
      </c>
      <c r="B10">
        <f>LONG!B28-LONG!E28</f>
        <v>118.09795050229582</v>
      </c>
      <c r="C10">
        <v>0.6581266893877098</v>
      </c>
      <c r="D10">
        <v>0.90144999999999997</v>
      </c>
      <c r="E10">
        <v>-11.511555865395444</v>
      </c>
    </row>
    <row r="11" spans="1:5" x14ac:dyDescent="0.25">
      <c r="A11" t="s">
        <v>321</v>
      </c>
      <c r="B11">
        <f>LONG!B29-LONG!E29</f>
        <v>118.00131440665336</v>
      </c>
      <c r="C11">
        <v>0.78225335668416518</v>
      </c>
      <c r="D11">
        <v>0.82004999999999995</v>
      </c>
      <c r="E11">
        <v>-11.902035706523419</v>
      </c>
    </row>
    <row r="12" spans="1:5" x14ac:dyDescent="0.25">
      <c r="A12" t="s">
        <v>320</v>
      </c>
      <c r="B12">
        <f>LONG!B30-LONG!E30</f>
        <v>118.16081411423534</v>
      </c>
      <c r="C12">
        <v>0.32437442075996425</v>
      </c>
      <c r="D12">
        <v>0.83122499999999999</v>
      </c>
      <c r="E12">
        <v>-11.391347709134052</v>
      </c>
    </row>
    <row r="13" spans="1:5" x14ac:dyDescent="0.25">
      <c r="A13" t="s">
        <v>319</v>
      </c>
      <c r="B13">
        <f>LONG!B31-LONG!E31</f>
        <v>118.27428136926949</v>
      </c>
      <c r="C13">
        <v>0.66974595842957574</v>
      </c>
      <c r="D13">
        <v>0.826075</v>
      </c>
      <c r="E13">
        <v>-11.396578981787441</v>
      </c>
    </row>
    <row r="14" spans="1:5" x14ac:dyDescent="0.25">
      <c r="A14" t="s">
        <v>318</v>
      </c>
      <c r="B14">
        <f>LONG!B32-LONG!E32</f>
        <v>118.33331153618337</v>
      </c>
      <c r="C14">
        <v>0.53911447579719984</v>
      </c>
      <c r="D14">
        <v>0.80827499999999997</v>
      </c>
      <c r="E14">
        <v>-11.206856875175331</v>
      </c>
    </row>
    <row r="15" spans="1:5" x14ac:dyDescent="0.25">
      <c r="A15" t="s">
        <v>317</v>
      </c>
      <c r="B15">
        <f>LONG!B33-LONG!E33</f>
        <v>118.19804419423645</v>
      </c>
      <c r="C15">
        <v>0.54763262977751248</v>
      </c>
      <c r="D15">
        <v>0.69162500000000005</v>
      </c>
      <c r="E15">
        <v>-10.467394719939371</v>
      </c>
    </row>
    <row r="16" spans="1:5" x14ac:dyDescent="0.25">
      <c r="A16" t="s">
        <v>316</v>
      </c>
      <c r="B16">
        <f>LONG!B34-LONG!E34</f>
        <v>118.14710501228274</v>
      </c>
      <c r="C16">
        <v>0.49926245319414247</v>
      </c>
      <c r="D16">
        <v>0.61092500000000005</v>
      </c>
      <c r="E16">
        <v>-10.733597511292121</v>
      </c>
    </row>
    <row r="17" spans="1:5" x14ac:dyDescent="0.25">
      <c r="A17" t="s">
        <v>315</v>
      </c>
      <c r="B17">
        <f>LONG!B35-LONG!E35</f>
        <v>118.30207626606921</v>
      </c>
      <c r="C17">
        <v>0.81291633736029478</v>
      </c>
      <c r="D17">
        <v>0.51644999999999996</v>
      </c>
      <c r="E17">
        <v>-10.37848378797006</v>
      </c>
    </row>
    <row r="18" spans="1:5" x14ac:dyDescent="0.25">
      <c r="A18" t="s">
        <v>314</v>
      </c>
      <c r="B18">
        <f>LONG!B36-LONG!E36</f>
        <v>118.53645140104834</v>
      </c>
      <c r="C18">
        <v>0.15679247396125048</v>
      </c>
      <c r="D18">
        <v>0.50370000000000004</v>
      </c>
      <c r="E18">
        <v>-10.105329079928884</v>
      </c>
    </row>
    <row r="19" spans="1:5" x14ac:dyDescent="0.25">
      <c r="A19" t="s">
        <v>313</v>
      </c>
      <c r="B19">
        <f>LONG!B37-LONG!E37</f>
        <v>118.72899608826822</v>
      </c>
      <c r="C19">
        <v>0.49200492004919794</v>
      </c>
      <c r="D19">
        <v>0.50487499999999996</v>
      </c>
      <c r="E19">
        <v>-9.7033461723327115</v>
      </c>
    </row>
    <row r="20" spans="1:5" x14ac:dyDescent="0.25">
      <c r="A20" t="s">
        <v>312</v>
      </c>
      <c r="B20">
        <f>LONG!B38-LONG!E38</f>
        <v>118.85818936372402</v>
      </c>
      <c r="C20">
        <v>0.5452320017803437</v>
      </c>
      <c r="D20">
        <v>0.51007499999999995</v>
      </c>
      <c r="E20">
        <v>-9.4819361745096575</v>
      </c>
    </row>
    <row r="21" spans="1:5" x14ac:dyDescent="0.25">
      <c r="A21" t="s">
        <v>311</v>
      </c>
      <c r="B21">
        <f>LONG!B39-LONG!E39</f>
        <v>118.88425343067343</v>
      </c>
      <c r="C21">
        <v>0.43160690571049198</v>
      </c>
      <c r="D21">
        <v>0.51332500000000003</v>
      </c>
      <c r="E21">
        <v>-9.3462433835655556</v>
      </c>
    </row>
    <row r="22" spans="1:5" x14ac:dyDescent="0.25">
      <c r="A22" t="s">
        <v>310</v>
      </c>
      <c r="B22">
        <f>LONG!B40-LONG!E40</f>
        <v>118.93610424413862</v>
      </c>
      <c r="C22">
        <v>0.53994490358126157</v>
      </c>
      <c r="D22">
        <v>0.52082499999999998</v>
      </c>
      <c r="E22">
        <v>-9.3978685152299768</v>
      </c>
    </row>
    <row r="23" spans="1:5" x14ac:dyDescent="0.25">
      <c r="A23" t="s">
        <v>309</v>
      </c>
      <c r="B23">
        <f>LONG!B41-LONG!E41</f>
        <v>118.92393709652049</v>
      </c>
      <c r="C23">
        <v>0.4274441034633939</v>
      </c>
      <c r="D23">
        <v>0.51602499999999996</v>
      </c>
      <c r="E23">
        <v>-9.2924520327354667</v>
      </c>
    </row>
    <row r="24" spans="1:5" x14ac:dyDescent="0.25">
      <c r="A24" t="s">
        <v>308</v>
      </c>
      <c r="B24">
        <f>LONG!B42-LONG!E42</f>
        <v>119.09887836766609</v>
      </c>
      <c r="C24">
        <v>0.45836516424751905</v>
      </c>
      <c r="D24">
        <v>0.51732500000000003</v>
      </c>
      <c r="E24">
        <v>-9.2693358104122208</v>
      </c>
    </row>
    <row r="25" spans="1:5" x14ac:dyDescent="0.25">
      <c r="A25" t="s">
        <v>307</v>
      </c>
      <c r="B25">
        <f>LONG!B43-LONG!E43</f>
        <v>119.28818241847148</v>
      </c>
      <c r="C25">
        <v>0.39109179793590382</v>
      </c>
      <c r="D25">
        <v>0.51897499999999996</v>
      </c>
      <c r="E25">
        <v>-9.5680722207007243</v>
      </c>
    </row>
    <row r="26" spans="1:5" x14ac:dyDescent="0.25">
      <c r="A26" t="s">
        <v>306</v>
      </c>
      <c r="B26">
        <f>LONG!B44-LONG!E44</f>
        <v>119.3626671549946</v>
      </c>
      <c r="C26">
        <v>0.73585109836598517</v>
      </c>
      <c r="D26">
        <v>0.53572500000000001</v>
      </c>
      <c r="E26">
        <v>-9.7317595074387633</v>
      </c>
    </row>
    <row r="27" spans="1:5" x14ac:dyDescent="0.25">
      <c r="A27" t="s">
        <v>305</v>
      </c>
      <c r="B27">
        <f>LONG!B45-LONG!E45</f>
        <v>119.55335888386617</v>
      </c>
      <c r="C27">
        <v>0.26855731012998174</v>
      </c>
      <c r="D27">
        <v>0.59965000000000002</v>
      </c>
      <c r="E27">
        <v>-9.5197659710977103</v>
      </c>
    </row>
    <row r="28" spans="1:5" x14ac:dyDescent="0.25">
      <c r="A28" t="s">
        <v>304</v>
      </c>
      <c r="B28">
        <f>LONG!B46-LONG!E46</f>
        <v>119.7612249710478</v>
      </c>
      <c r="C28">
        <v>0.61067066638096545</v>
      </c>
      <c r="D28">
        <v>0.65857500000000002</v>
      </c>
      <c r="E28">
        <v>-9.0573404077402202</v>
      </c>
    </row>
    <row r="29" spans="1:5" x14ac:dyDescent="0.25">
      <c r="A29" t="s">
        <v>303</v>
      </c>
      <c r="B29">
        <f>LONG!B47-LONG!E47</f>
        <v>119.87141542098072</v>
      </c>
      <c r="C29">
        <v>0.47918219571930876</v>
      </c>
      <c r="D29">
        <v>0.73524999999999996</v>
      </c>
      <c r="E29">
        <v>-9.0188747084081466</v>
      </c>
    </row>
    <row r="30" spans="1:5" x14ac:dyDescent="0.25">
      <c r="A30" t="s">
        <v>302</v>
      </c>
      <c r="B30">
        <f>LONG!B48-LONG!E48</f>
        <v>120.15351304514115</v>
      </c>
      <c r="C30">
        <v>0.48749470114454613</v>
      </c>
      <c r="D30">
        <v>0.84225000000000005</v>
      </c>
      <c r="E30">
        <v>-8.9829672989115821</v>
      </c>
    </row>
    <row r="31" spans="1:5" x14ac:dyDescent="0.25">
      <c r="A31" t="s">
        <v>301</v>
      </c>
      <c r="B31">
        <f>LONG!B49-LONG!E49</f>
        <v>120.24216316356672</v>
      </c>
      <c r="C31">
        <v>0.88588905294242082</v>
      </c>
      <c r="D31">
        <v>0.90197499999999997</v>
      </c>
      <c r="E31">
        <v>-9.1799398460441921</v>
      </c>
    </row>
    <row r="32" spans="1:5" x14ac:dyDescent="0.25">
      <c r="A32" t="s">
        <v>300</v>
      </c>
      <c r="B32">
        <f>LONG!B50-LONG!E50</f>
        <v>120.31537335831717</v>
      </c>
      <c r="C32">
        <v>0.42860129625757537</v>
      </c>
      <c r="D32">
        <v>0.96379999999999999</v>
      </c>
      <c r="E32">
        <v>-9.1289953879728749</v>
      </c>
    </row>
    <row r="33" spans="1:5" x14ac:dyDescent="0.25">
      <c r="A33" t="s">
        <v>299</v>
      </c>
      <c r="B33">
        <f>LONG!B51-LONG!E51</f>
        <v>120.35346850895951</v>
      </c>
      <c r="C33">
        <v>0.57249921931925829</v>
      </c>
      <c r="D33">
        <v>1.0116000000000001</v>
      </c>
      <c r="E33">
        <v>-8.8134197512915282</v>
      </c>
    </row>
    <row r="34" spans="1:5" x14ac:dyDescent="0.25">
      <c r="A34" t="s">
        <v>298</v>
      </c>
      <c r="B34">
        <f>LONG!B52-LONG!E52</f>
        <v>120.42013849914781</v>
      </c>
      <c r="C34">
        <v>0.72448768370936512</v>
      </c>
      <c r="D34">
        <v>0.98687499999999995</v>
      </c>
      <c r="E34">
        <v>-8.7780660795470542</v>
      </c>
    </row>
    <row r="35" spans="1:5" x14ac:dyDescent="0.25">
      <c r="A35" t="s">
        <v>297</v>
      </c>
      <c r="B35">
        <f>LONG!B53-LONG!E53</f>
        <v>120.4686458915495</v>
      </c>
      <c r="C35">
        <v>0.42129058775175793</v>
      </c>
      <c r="D35">
        <v>1.011725</v>
      </c>
      <c r="E35">
        <v>-8.7627732709681929</v>
      </c>
    </row>
    <row r="36" spans="1:5" x14ac:dyDescent="0.25">
      <c r="A36" t="s">
        <v>296</v>
      </c>
      <c r="B36">
        <f>LONG!B54-LONG!E54</f>
        <v>120.31854600715337</v>
      </c>
      <c r="C36">
        <v>0.60370408267675146</v>
      </c>
      <c r="D36">
        <v>1.000275</v>
      </c>
      <c r="E36">
        <v>-9.0418551507014904</v>
      </c>
    </row>
    <row r="37" spans="1:5" x14ac:dyDescent="0.25">
      <c r="A37" t="s">
        <v>295</v>
      </c>
      <c r="B37">
        <f>LONG!B55-LONG!E55</f>
        <v>120.12994913809746</v>
      </c>
      <c r="C37">
        <v>0.22375915378357719</v>
      </c>
      <c r="D37">
        <v>1.0635749999999999</v>
      </c>
      <c r="E37">
        <v>-8.1997812410478819</v>
      </c>
    </row>
    <row r="38" spans="1:5" x14ac:dyDescent="0.25">
      <c r="A38" t="s">
        <v>294</v>
      </c>
      <c r="B38">
        <f>LONG!B56-LONG!E56</f>
        <v>119.56530497094741</v>
      </c>
      <c r="C38">
        <v>0.44651918002841251</v>
      </c>
      <c r="D38">
        <v>0.78802499999999998</v>
      </c>
      <c r="E38">
        <v>-7.6767858193213678</v>
      </c>
    </row>
    <row r="39" spans="1:5" x14ac:dyDescent="0.25">
      <c r="A39" t="s">
        <v>293</v>
      </c>
      <c r="B39">
        <f>LONG!B57-LONG!E57</f>
        <v>118.57677828112526</v>
      </c>
      <c r="C39">
        <v>0.26267932915739634</v>
      </c>
      <c r="D39">
        <v>0.344275</v>
      </c>
      <c r="E39">
        <v>-7.1518531657959974</v>
      </c>
    </row>
    <row r="40" spans="1:5" x14ac:dyDescent="0.25">
      <c r="A40" t="s">
        <v>292</v>
      </c>
      <c r="B40">
        <f>LONG!B58-LONG!E58</f>
        <v>118.77748582160984</v>
      </c>
      <c r="C40">
        <v>-2.0153164046751333E-2</v>
      </c>
      <c r="D40">
        <v>0.19350000000000001</v>
      </c>
      <c r="E40">
        <v>-7.1884728057465406</v>
      </c>
    </row>
    <row r="41" spans="1:5" x14ac:dyDescent="0.25">
      <c r="A41" t="s">
        <v>291</v>
      </c>
      <c r="B41">
        <f>LONG!B59-LONG!E59</f>
        <v>119.08969840757516</v>
      </c>
      <c r="C41">
        <v>0.12094335819391711</v>
      </c>
      <c r="D41">
        <v>8.9025000000000007E-2</v>
      </c>
      <c r="E41">
        <v>-7.2346006373095877</v>
      </c>
    </row>
    <row r="42" spans="1:5" x14ac:dyDescent="0.25">
      <c r="A42" t="s">
        <v>290</v>
      </c>
      <c r="B42">
        <f>LONG!B60-LONG!E60</f>
        <v>119.4241564080869</v>
      </c>
      <c r="C42">
        <v>0.24159452385745409</v>
      </c>
      <c r="D42">
        <v>8.9649999999999994E-2</v>
      </c>
      <c r="E42">
        <v>-7.4578168532061726</v>
      </c>
    </row>
    <row r="43" spans="1:5" x14ac:dyDescent="0.25">
      <c r="A43" t="s">
        <v>289</v>
      </c>
      <c r="B43">
        <f>LONG!B61-LONG!E61</f>
        <v>119.61135982386645</v>
      </c>
      <c r="C43">
        <v>-1.0042177144009958E-2</v>
      </c>
      <c r="D43">
        <v>8.6025000000000004E-2</v>
      </c>
      <c r="E43">
        <v>-7.5997721951522186</v>
      </c>
    </row>
    <row r="44" spans="1:5" x14ac:dyDescent="0.25">
      <c r="A44" t="s">
        <v>288</v>
      </c>
      <c r="B44">
        <f>LONG!B62-LONG!E62</f>
        <v>120.04593097568659</v>
      </c>
      <c r="C44">
        <v>0.27116601385960654</v>
      </c>
      <c r="D44">
        <v>8.7624999999999995E-2</v>
      </c>
      <c r="E44">
        <v>-7.3096789973049834</v>
      </c>
    </row>
    <row r="45" spans="1:5" x14ac:dyDescent="0.25">
      <c r="A45" t="s">
        <v>287</v>
      </c>
      <c r="B45">
        <f>LONG!B63-LONG!E63</f>
        <v>120.23458174027246</v>
      </c>
      <c r="C45">
        <v>0.35056089743589175</v>
      </c>
      <c r="D45">
        <v>0.11335000000000001</v>
      </c>
      <c r="E45">
        <v>-7.5189420213355005</v>
      </c>
    </row>
    <row r="46" spans="1:5" x14ac:dyDescent="0.25">
      <c r="A46" t="s">
        <v>286</v>
      </c>
      <c r="B46">
        <f>LONG!B64-LONG!E64</f>
        <v>120.4197455954702</v>
      </c>
      <c r="C46">
        <v>0.20960175666234951</v>
      </c>
      <c r="D46">
        <v>0.14935000000000001</v>
      </c>
      <c r="E46">
        <v>-7.771848595262032</v>
      </c>
    </row>
    <row r="47" spans="1:5" x14ac:dyDescent="0.25">
      <c r="A47" t="s">
        <v>285</v>
      </c>
      <c r="B47">
        <f>LONG!B65-LONG!E65</f>
        <v>120.75618269270808</v>
      </c>
      <c r="C47">
        <v>0.13944223107569778</v>
      </c>
      <c r="D47">
        <v>0.16872500000000001</v>
      </c>
      <c r="E47">
        <v>-7.8235038666392827</v>
      </c>
    </row>
    <row r="48" spans="1:5" x14ac:dyDescent="0.25">
      <c r="A48" t="s">
        <v>284</v>
      </c>
      <c r="B48">
        <f>LONG!B66-LONG!E66</f>
        <v>120.72945746383368</v>
      </c>
      <c r="C48">
        <v>0.27849612094687382</v>
      </c>
      <c r="D48">
        <v>0.26029999999999998</v>
      </c>
      <c r="E48">
        <v>-7.7662357859595899</v>
      </c>
    </row>
    <row r="49" spans="1:5" x14ac:dyDescent="0.25">
      <c r="A49" t="s">
        <v>283</v>
      </c>
      <c r="B49">
        <f>LONG!B67-LONG!E67</f>
        <v>120.80197144681824</v>
      </c>
      <c r="C49">
        <v>0.30747867486610025</v>
      </c>
      <c r="D49">
        <v>0.24357500000000001</v>
      </c>
      <c r="E49">
        <v>-7.7193731859558872</v>
      </c>
    </row>
    <row r="50" spans="1:5" x14ac:dyDescent="0.25">
      <c r="A50" t="s">
        <v>282</v>
      </c>
      <c r="B50">
        <f>LONG!B68-LONG!E68</f>
        <v>120.72356133047197</v>
      </c>
      <c r="C50">
        <v>0.38564224265796559</v>
      </c>
      <c r="D50">
        <v>0.19805</v>
      </c>
      <c r="E50">
        <v>-7.3127526090904293</v>
      </c>
    </row>
    <row r="51" spans="1:5" x14ac:dyDescent="0.25">
      <c r="A51" t="s">
        <v>281</v>
      </c>
      <c r="B51">
        <f>LONG!B69-LONG!E69</f>
        <v>120.67044188197133</v>
      </c>
      <c r="C51">
        <v>0.315208825847131</v>
      </c>
      <c r="D51">
        <v>9.1874999999999998E-2</v>
      </c>
      <c r="E51">
        <v>-7.0892279260721889</v>
      </c>
    </row>
    <row r="52" spans="1:5" x14ac:dyDescent="0.25">
      <c r="A52" t="s">
        <v>280</v>
      </c>
      <c r="B52">
        <f>LONG!B70-LONG!E70</f>
        <v>120.57116774844917</v>
      </c>
      <c r="C52">
        <v>0.26512175962293405</v>
      </c>
      <c r="D52">
        <v>8.4525000000000003E-2</v>
      </c>
      <c r="E52">
        <v>-6.9221654838133571</v>
      </c>
    </row>
    <row r="53" spans="1:5" x14ac:dyDescent="0.25">
      <c r="A53" t="s">
        <v>279</v>
      </c>
      <c r="B53">
        <f>LONG!B71-LONG!E71</f>
        <v>120.59875697690609</v>
      </c>
      <c r="C53">
        <v>0.34276760356477753</v>
      </c>
      <c r="D53">
        <v>3.2800000000000003E-2</v>
      </c>
      <c r="E53">
        <v>-6.6665303304339272</v>
      </c>
    </row>
    <row r="54" spans="1:5" x14ac:dyDescent="0.25">
      <c r="A54" t="s">
        <v>278</v>
      </c>
      <c r="B54">
        <f>LONG!B72-LONG!E72</f>
        <v>120.52944572729666</v>
      </c>
      <c r="C54">
        <v>0.33183681436658541</v>
      </c>
      <c r="D54">
        <v>2.0225E-2</v>
      </c>
      <c r="E54">
        <v>-6.4716702907090706</v>
      </c>
    </row>
    <row r="55" spans="1:5" x14ac:dyDescent="0.25">
      <c r="A55" t="s">
        <v>277</v>
      </c>
      <c r="B55">
        <f>LONG!B73-LONG!E73</f>
        <v>120.48912400887798</v>
      </c>
      <c r="C55">
        <v>0.38910505836576431</v>
      </c>
      <c r="D55">
        <v>1.6975000000000001E-2</v>
      </c>
      <c r="E55">
        <v>-6.4933168341403373</v>
      </c>
    </row>
    <row r="56" spans="1:5" x14ac:dyDescent="0.25">
      <c r="A56" t="s">
        <v>276</v>
      </c>
      <c r="B56">
        <f>LONG!B74-LONG!E74</f>
        <v>120.7581974830199</v>
      </c>
      <c r="C56">
        <v>0.30038759689922701</v>
      </c>
      <c r="D56">
        <v>2.0500000000000001E-2</v>
      </c>
      <c r="E56">
        <v>-6.4510091477847187</v>
      </c>
    </row>
    <row r="57" spans="1:5" x14ac:dyDescent="0.25">
      <c r="A57" t="s">
        <v>275</v>
      </c>
      <c r="B57">
        <f>LONG!B75-LONG!E75</f>
        <v>120.88003208584155</v>
      </c>
      <c r="C57">
        <v>0.13525263259588499</v>
      </c>
      <c r="D57">
        <v>2.1299999999999999E-2</v>
      </c>
      <c r="E57">
        <v>-6.2980893691636215</v>
      </c>
    </row>
    <row r="58" spans="1:5" x14ac:dyDescent="0.25">
      <c r="A58" t="s">
        <v>274</v>
      </c>
      <c r="B58">
        <f>LONG!B76-LONG!E76</f>
        <v>120.94089825872595</v>
      </c>
      <c r="C58">
        <v>0.23154848046309201</v>
      </c>
      <c r="D58">
        <v>3.0425000000000001E-2</v>
      </c>
      <c r="E58">
        <v>-6.264143221682331</v>
      </c>
    </row>
    <row r="59" spans="1:5" x14ac:dyDescent="0.25">
      <c r="A59" t="s">
        <v>273</v>
      </c>
      <c r="B59">
        <f>LONG!B77-LONG!E77</f>
        <v>121.07150372455794</v>
      </c>
      <c r="C59">
        <v>0.33689479256905797</v>
      </c>
      <c r="D59">
        <v>4.5374999999999999E-2</v>
      </c>
      <c r="E59">
        <v>-6.1163698954913341</v>
      </c>
    </row>
    <row r="60" spans="1:5" x14ac:dyDescent="0.25">
      <c r="A60" t="s">
        <v>272</v>
      </c>
      <c r="B60">
        <f>LONG!B78-LONG!E78</f>
        <v>121.02944785694763</v>
      </c>
      <c r="C60">
        <v>5.7559478127400497E-2</v>
      </c>
      <c r="D60">
        <v>4.8149999999999998E-2</v>
      </c>
      <c r="E60">
        <v>-6.1019155813310206</v>
      </c>
    </row>
    <row r="61" spans="1:5" x14ac:dyDescent="0.25">
      <c r="A61" t="s">
        <v>271</v>
      </c>
      <c r="B61">
        <f>LONG!B79-LONG!E79</f>
        <v>121.09407307642152</v>
      </c>
      <c r="C61">
        <v>0.23010546500480258</v>
      </c>
      <c r="D61">
        <v>5.6499999999999996E-3</v>
      </c>
      <c r="E61">
        <v>-5.9326382050723723</v>
      </c>
    </row>
    <row r="62" spans="1:5" x14ac:dyDescent="0.25">
      <c r="A62" t="s">
        <v>270</v>
      </c>
      <c r="B62">
        <f>LONG!B80-LONG!E80</f>
        <v>121.2279889095438</v>
      </c>
      <c r="C62">
        <v>0.38262865888654241</v>
      </c>
      <c r="D62">
        <v>-3.8500000000000001E-3</v>
      </c>
      <c r="E62">
        <v>-5.9444928891819497</v>
      </c>
    </row>
    <row r="63" spans="1:5" x14ac:dyDescent="0.25">
      <c r="A63" t="s">
        <v>269</v>
      </c>
      <c r="B63">
        <f>LONG!B81-LONG!E81</f>
        <v>121.47582967855533</v>
      </c>
      <c r="C63">
        <v>0.52410901467504967</v>
      </c>
      <c r="D63">
        <v>-1.1424999999999999E-2</v>
      </c>
      <c r="E63">
        <v>-6.0043662491787089</v>
      </c>
    </row>
    <row r="64" spans="1:5" x14ac:dyDescent="0.25">
      <c r="A64" t="s">
        <v>268</v>
      </c>
      <c r="B64">
        <f>LONG!B82-LONG!E82</f>
        <v>121.49877815969558</v>
      </c>
      <c r="C64">
        <v>0.26542800265428113</v>
      </c>
      <c r="D64">
        <v>-2.4899999999999999E-2</v>
      </c>
      <c r="E64">
        <v>-6.1481767963623479</v>
      </c>
    </row>
    <row r="65" spans="1:5" x14ac:dyDescent="0.25">
      <c r="A65" t="s">
        <v>267</v>
      </c>
      <c r="B65">
        <f>LONG!B83-LONG!E83</f>
        <v>121.50052324564308</v>
      </c>
      <c r="C65">
        <v>0.35927011439917717</v>
      </c>
      <c r="D65">
        <v>-3.1224999999999999E-2</v>
      </c>
      <c r="E65">
        <v>-6.1443591769381571</v>
      </c>
    </row>
    <row r="66" spans="1:5" x14ac:dyDescent="0.25">
      <c r="A66" t="s">
        <v>266</v>
      </c>
      <c r="B66">
        <f>LONG!B84-LONG!E84</f>
        <v>121.54799930959905</v>
      </c>
      <c r="C66">
        <v>0.3297220913801171</v>
      </c>
      <c r="D66">
        <v>-3.9375E-2</v>
      </c>
      <c r="E66">
        <v>-6.2067660769755184</v>
      </c>
    </row>
    <row r="67" spans="1:5" x14ac:dyDescent="0.25">
      <c r="A67" t="s">
        <v>265</v>
      </c>
      <c r="B67">
        <f>LONG!B85-LONG!E85</f>
        <v>121.72597992299586</v>
      </c>
      <c r="C67">
        <v>0.12206572769952624</v>
      </c>
      <c r="D67">
        <v>-6.3899999999999998E-2</v>
      </c>
      <c r="E67">
        <v>-6.1980178717711638</v>
      </c>
    </row>
    <row r="68" spans="1:5" x14ac:dyDescent="0.25">
      <c r="A68" t="s">
        <v>264</v>
      </c>
      <c r="B68">
        <f>LONG!B86-LONG!E86</f>
        <v>121.67998459428657</v>
      </c>
      <c r="C68">
        <v>9.3782237644198185E-2</v>
      </c>
      <c r="D68">
        <v>-8.4025000000000002E-2</v>
      </c>
      <c r="E68">
        <v>-6.3744950504668259</v>
      </c>
    </row>
    <row r="69" spans="1:5" x14ac:dyDescent="0.25">
      <c r="A69" t="s">
        <v>263</v>
      </c>
      <c r="B69">
        <f>LONG!B87-LONG!E87</f>
        <v>121.69020515986153</v>
      </c>
      <c r="C69">
        <v>0.1499109903494768</v>
      </c>
      <c r="D69">
        <v>-8.4224999999999994E-2</v>
      </c>
      <c r="E69">
        <v>-6.5107010540198074</v>
      </c>
    </row>
    <row r="70" spans="1:5" x14ac:dyDescent="0.25">
      <c r="A70" t="s">
        <v>262</v>
      </c>
      <c r="B70">
        <f>LONG!B88-LONG!E88</f>
        <v>121.85541707379036</v>
      </c>
      <c r="C70">
        <v>0.24324071475348968</v>
      </c>
      <c r="D70">
        <v>-8.7150000000000005E-2</v>
      </c>
      <c r="E70">
        <v>-6.3877509990417485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workbookViewId="0">
      <selection activeCell="H10" sqref="H10"/>
    </sheetView>
  </sheetViews>
  <sheetFormatPr baseColWidth="10" defaultColWidth="11.42578125" defaultRowHeight="15" x14ac:dyDescent="0.25"/>
  <sheetData>
    <row r="1" spans="1:7" x14ac:dyDescent="0.25">
      <c r="A1" t="s">
        <v>507</v>
      </c>
      <c r="B1" t="s">
        <v>508</v>
      </c>
      <c r="C1" t="s">
        <v>509</v>
      </c>
      <c r="D1" t="s">
        <v>510</v>
      </c>
      <c r="E1" t="s">
        <v>523</v>
      </c>
      <c r="F1" t="s">
        <v>530</v>
      </c>
      <c r="G1" t="s">
        <v>531</v>
      </c>
    </row>
    <row r="2" spans="1:7" x14ac:dyDescent="0.25">
      <c r="A2" t="s">
        <v>348</v>
      </c>
      <c r="B2">
        <v>626.67879688862604</v>
      </c>
      <c r="C2">
        <v>0.73116594855725581</v>
      </c>
      <c r="D2">
        <v>1.6141749999999999</v>
      </c>
      <c r="E2">
        <v>511.65615562398943</v>
      </c>
      <c r="F2">
        <v>602.41122068450613</v>
      </c>
      <c r="G2">
        <v>588.95857670637395</v>
      </c>
    </row>
    <row r="3" spans="1:7" x14ac:dyDescent="0.25">
      <c r="A3" t="s">
        <v>347</v>
      </c>
      <c r="B3">
        <v>626.80529679801009</v>
      </c>
      <c r="C3">
        <v>1.3609850939727766</v>
      </c>
      <c r="D3">
        <v>1.496675</v>
      </c>
      <c r="E3">
        <v>511.71416178453597</v>
      </c>
      <c r="F3">
        <v>602.37460685797237</v>
      </c>
      <c r="G3">
        <v>589.00658140876783</v>
      </c>
    </row>
    <row r="4" spans="1:7" x14ac:dyDescent="0.25">
      <c r="A4" t="s">
        <v>346</v>
      </c>
      <c r="B4">
        <v>626.93067968837499</v>
      </c>
      <c r="C4">
        <v>0.70332480818413956</v>
      </c>
      <c r="D4">
        <v>1.45</v>
      </c>
      <c r="E4">
        <v>511.79754749990252</v>
      </c>
      <c r="F4">
        <v>602.42025122846155</v>
      </c>
      <c r="G4">
        <v>589.68500484451988</v>
      </c>
    </row>
    <row r="5" spans="1:7" x14ac:dyDescent="0.25">
      <c r="A5" t="s">
        <v>345</v>
      </c>
      <c r="B5">
        <v>626.98560553911796</v>
      </c>
      <c r="C5">
        <v>0.59682539682539537</v>
      </c>
      <c r="D5">
        <v>1.253325</v>
      </c>
      <c r="E5">
        <v>511.81219775223565</v>
      </c>
      <c r="F5">
        <v>602.75521823460747</v>
      </c>
      <c r="G5">
        <v>588.40363163987104</v>
      </c>
    </row>
    <row r="6" spans="1:7" x14ac:dyDescent="0.25">
      <c r="A6" t="s">
        <v>344</v>
      </c>
      <c r="B6">
        <v>627.29416433914639</v>
      </c>
      <c r="C6">
        <v>0.58066144912901785</v>
      </c>
      <c r="D6">
        <v>1.180825</v>
      </c>
      <c r="E6">
        <v>511.91594493554396</v>
      </c>
      <c r="F6">
        <v>602.90483566144019</v>
      </c>
      <c r="G6">
        <v>590.08614840206724</v>
      </c>
    </row>
    <row r="7" spans="1:7" x14ac:dyDescent="0.25">
      <c r="A7" t="s">
        <v>343</v>
      </c>
      <c r="B7">
        <v>627.5734402384536</v>
      </c>
      <c r="C7">
        <v>0.42670682730922338</v>
      </c>
      <c r="D7">
        <v>1.0825</v>
      </c>
      <c r="E7">
        <v>512.02775227980533</v>
      </c>
      <c r="F7">
        <v>603.18129251933181</v>
      </c>
      <c r="G7">
        <v>590.33482394072576</v>
      </c>
    </row>
    <row r="8" spans="1:7" x14ac:dyDescent="0.25">
      <c r="A8" t="s">
        <v>342</v>
      </c>
      <c r="B8">
        <v>627.75713958066137</v>
      </c>
      <c r="C8">
        <v>-0.24993751562109828</v>
      </c>
      <c r="D8">
        <v>1.0633250000000001</v>
      </c>
      <c r="E8">
        <v>512.08572488233358</v>
      </c>
      <c r="F8">
        <v>603.22644004233837</v>
      </c>
      <c r="G8">
        <v>590.37497326649645</v>
      </c>
    </row>
    <row r="9" spans="1:7" x14ac:dyDescent="0.25">
      <c r="A9" t="s">
        <v>341</v>
      </c>
      <c r="B9">
        <v>627.85258589390583</v>
      </c>
      <c r="C9">
        <v>-0.41343021799047647</v>
      </c>
      <c r="D9">
        <v>1.065825</v>
      </c>
      <c r="E9">
        <v>512.19123888813567</v>
      </c>
      <c r="F9">
        <v>603.36308846598683</v>
      </c>
      <c r="G9">
        <v>589.95932260022914</v>
      </c>
    </row>
    <row r="10" spans="1:7" x14ac:dyDescent="0.25">
      <c r="A10" t="s">
        <v>340</v>
      </c>
      <c r="B10">
        <v>628.40994088800073</v>
      </c>
      <c r="C10">
        <v>-7.5481192602828109E-2</v>
      </c>
      <c r="D10">
        <v>0.96917500000000001</v>
      </c>
      <c r="E10">
        <v>512.30731647041296</v>
      </c>
      <c r="F10">
        <v>603.74065159504221</v>
      </c>
      <c r="G10">
        <v>590.73875222982304</v>
      </c>
    </row>
    <row r="11" spans="1:7" x14ac:dyDescent="0.25">
      <c r="A11" t="s">
        <v>339</v>
      </c>
      <c r="B11">
        <v>628.74000165644077</v>
      </c>
      <c r="C11">
        <v>-3.7769104872215957E-2</v>
      </c>
      <c r="D11">
        <v>0.97667499999999996</v>
      </c>
      <c r="E11">
        <v>512.45535203290228</v>
      </c>
      <c r="F11">
        <v>603.84526978197209</v>
      </c>
      <c r="G11">
        <v>590.8855437376285</v>
      </c>
    </row>
    <row r="12" spans="1:7" x14ac:dyDescent="0.25">
      <c r="A12" t="s">
        <v>338</v>
      </c>
      <c r="B12">
        <v>629.21403563468402</v>
      </c>
      <c r="C12">
        <v>0.45340050377833679</v>
      </c>
      <c r="D12">
        <v>1.01</v>
      </c>
      <c r="E12">
        <v>512.58089936837405</v>
      </c>
      <c r="F12">
        <v>604.36446309102041</v>
      </c>
      <c r="G12">
        <v>591.82298775753748</v>
      </c>
    </row>
    <row r="13" spans="1:7" x14ac:dyDescent="0.25">
      <c r="A13" t="s">
        <v>337</v>
      </c>
      <c r="B13">
        <v>629.47953869945911</v>
      </c>
      <c r="C13">
        <v>-0.16298896690071421</v>
      </c>
      <c r="D13">
        <v>0.995</v>
      </c>
      <c r="E13">
        <v>512.83951325601879</v>
      </c>
      <c r="F13">
        <v>604.63659727532706</v>
      </c>
      <c r="G13">
        <v>592.66063495500896</v>
      </c>
    </row>
    <row r="14" spans="1:7" x14ac:dyDescent="0.25">
      <c r="A14" t="s">
        <v>336</v>
      </c>
      <c r="B14">
        <v>629.66182597944203</v>
      </c>
      <c r="C14">
        <v>0.60278789400980037</v>
      </c>
      <c r="D14">
        <v>0.9425</v>
      </c>
      <c r="E14">
        <v>513.06060018788503</v>
      </c>
      <c r="F14">
        <v>604.92186663561688</v>
      </c>
      <c r="G14">
        <v>592.71641833649903</v>
      </c>
    </row>
    <row r="15" spans="1:7" x14ac:dyDescent="0.25">
      <c r="A15" t="s">
        <v>335</v>
      </c>
      <c r="B15">
        <v>629.90676390738918</v>
      </c>
      <c r="C15">
        <v>0.47434777181375043</v>
      </c>
      <c r="D15">
        <v>0.94667500000000004</v>
      </c>
      <c r="E15">
        <v>513.31300640403788</v>
      </c>
      <c r="F15">
        <v>605.31403856009388</v>
      </c>
      <c r="G15">
        <v>593.49465734721775</v>
      </c>
    </row>
    <row r="16" spans="1:7" x14ac:dyDescent="0.25">
      <c r="A16" t="s">
        <v>334</v>
      </c>
      <c r="B16">
        <v>630.02571393223036</v>
      </c>
      <c r="C16">
        <v>0.89452105851658459</v>
      </c>
      <c r="D16">
        <v>0.84582500000000005</v>
      </c>
      <c r="E16">
        <v>513.49189195444808</v>
      </c>
      <c r="F16">
        <v>605.71696445154475</v>
      </c>
      <c r="G16">
        <v>593.87565262177145</v>
      </c>
    </row>
    <row r="17" spans="1:7" x14ac:dyDescent="0.25">
      <c r="A17" t="s">
        <v>333</v>
      </c>
      <c r="B17">
        <v>630.39659426702008</v>
      </c>
      <c r="C17">
        <v>0.14776505356483752</v>
      </c>
      <c r="D17">
        <v>0.76502499999999996</v>
      </c>
      <c r="E17">
        <v>513.69963675109898</v>
      </c>
      <c r="F17">
        <v>605.98778703044309</v>
      </c>
      <c r="G17">
        <v>594.70191699075281</v>
      </c>
    </row>
    <row r="18" spans="1:7" x14ac:dyDescent="0.25">
      <c r="A18" t="s">
        <v>332</v>
      </c>
      <c r="B18">
        <v>630.68959591225803</v>
      </c>
      <c r="C18">
        <v>0.27050288946268153</v>
      </c>
      <c r="D18">
        <v>0.65192499999999998</v>
      </c>
      <c r="E18">
        <v>513.88159046137889</v>
      </c>
      <c r="F18">
        <v>606.30229245394491</v>
      </c>
      <c r="G18">
        <v>595.29056305147799</v>
      </c>
    </row>
    <row r="19" spans="1:7" x14ac:dyDescent="0.25">
      <c r="A19" t="s">
        <v>331</v>
      </c>
      <c r="B19">
        <v>631.16326802274023</v>
      </c>
      <c r="C19">
        <v>0.25751072961374366</v>
      </c>
      <c r="D19">
        <v>0.61645000000000005</v>
      </c>
      <c r="E19">
        <v>514.1203049151153</v>
      </c>
      <c r="F19">
        <v>606.72790404817044</v>
      </c>
      <c r="G19">
        <v>595.99066371159631</v>
      </c>
    </row>
    <row r="20" spans="1:7" x14ac:dyDescent="0.25">
      <c r="A20" t="s">
        <v>330</v>
      </c>
      <c r="B20">
        <v>631.71600868986638</v>
      </c>
      <c r="C20">
        <v>0.28131115459881328</v>
      </c>
      <c r="D20">
        <v>0.70660000000000001</v>
      </c>
      <c r="E20">
        <v>514.32250853396852</v>
      </c>
      <c r="F20">
        <v>607.11275348909771</v>
      </c>
      <c r="G20">
        <v>596.42780719955033</v>
      </c>
    </row>
    <row r="21" spans="1:7" x14ac:dyDescent="0.25">
      <c r="A21" t="s">
        <v>329</v>
      </c>
      <c r="B21">
        <v>632.19519269451905</v>
      </c>
      <c r="C21">
        <v>0.36589828027809657</v>
      </c>
      <c r="D21">
        <v>0.819075</v>
      </c>
      <c r="E21">
        <v>514.6543518732874</v>
      </c>
      <c r="F21">
        <v>607.44271851905398</v>
      </c>
      <c r="G21">
        <v>597.18446431471318</v>
      </c>
    </row>
    <row r="22" spans="1:7" x14ac:dyDescent="0.25">
      <c r="A22" t="s">
        <v>328</v>
      </c>
      <c r="B22">
        <v>632.59155863030321</v>
      </c>
      <c r="C22">
        <v>0.34026005589985042</v>
      </c>
      <c r="D22">
        <v>0.99162499999999998</v>
      </c>
      <c r="E22">
        <v>514.89815101501847</v>
      </c>
      <c r="F22">
        <v>607.81584879826426</v>
      </c>
      <c r="G22">
        <v>597.48874734719925</v>
      </c>
    </row>
    <row r="23" spans="1:7" x14ac:dyDescent="0.25">
      <c r="A23" t="s">
        <v>327</v>
      </c>
      <c r="B23">
        <v>632.81735419781637</v>
      </c>
      <c r="C23">
        <v>0.60554680876831779</v>
      </c>
      <c r="D23">
        <v>1.10985</v>
      </c>
      <c r="E23">
        <v>515.10862862991678</v>
      </c>
      <c r="F23">
        <v>608.01311051820085</v>
      </c>
      <c r="G23">
        <v>597.9582420418119</v>
      </c>
    </row>
    <row r="24" spans="1:7" x14ac:dyDescent="0.25">
      <c r="A24" t="s">
        <v>326</v>
      </c>
      <c r="B24">
        <v>633.17035353468259</v>
      </c>
      <c r="C24">
        <v>0.31298904538341776</v>
      </c>
      <c r="D24">
        <v>1.2015499999999999</v>
      </c>
      <c r="E24">
        <v>515.29421991425045</v>
      </c>
      <c r="F24">
        <v>608.08213022086989</v>
      </c>
      <c r="G24">
        <v>598.07204928871317</v>
      </c>
    </row>
    <row r="25" spans="1:7" x14ac:dyDescent="0.25">
      <c r="A25" t="s">
        <v>325</v>
      </c>
      <c r="B25">
        <v>633.52573387176744</v>
      </c>
      <c r="C25">
        <v>0.86403456138245394</v>
      </c>
      <c r="D25">
        <v>1.210825</v>
      </c>
      <c r="E25">
        <v>515.41458382132794</v>
      </c>
      <c r="F25">
        <v>608.50366969176878</v>
      </c>
      <c r="G25">
        <v>598.3517127040916</v>
      </c>
    </row>
    <row r="26" spans="1:7" x14ac:dyDescent="0.25">
      <c r="A26" t="s">
        <v>324</v>
      </c>
      <c r="B26">
        <v>633.59686615235626</v>
      </c>
      <c r="C26">
        <v>0.63057703747769323</v>
      </c>
      <c r="D26">
        <v>1.1881250000000001</v>
      </c>
      <c r="E26">
        <v>515.46622979473659</v>
      </c>
      <c r="F26">
        <v>608.64690811520495</v>
      </c>
      <c r="G26">
        <v>598.32250897692745</v>
      </c>
    </row>
    <row r="27" spans="1:7" x14ac:dyDescent="0.25">
      <c r="A27" t="s">
        <v>323</v>
      </c>
      <c r="B27">
        <v>633.62988589917734</v>
      </c>
      <c r="C27">
        <v>0.60297942776070601</v>
      </c>
      <c r="D27">
        <v>1.08195</v>
      </c>
      <c r="E27">
        <v>515.54789059586039</v>
      </c>
      <c r="F27">
        <v>608.78296807146342</v>
      </c>
      <c r="G27">
        <v>598.16424036553485</v>
      </c>
    </row>
    <row r="28" spans="1:7" x14ac:dyDescent="0.25">
      <c r="A28" t="s">
        <v>322</v>
      </c>
      <c r="B28">
        <v>633.72082384315217</v>
      </c>
      <c r="C28">
        <v>0.6581266893877098</v>
      </c>
      <c r="D28">
        <v>0.90144999999999997</v>
      </c>
      <c r="E28">
        <v>515.62287334085636</v>
      </c>
      <c r="F28">
        <v>608.8041210696407</v>
      </c>
      <c r="G28">
        <v>598.00597943679566</v>
      </c>
    </row>
    <row r="29" spans="1:7" x14ac:dyDescent="0.25">
      <c r="A29" t="s">
        <v>321</v>
      </c>
      <c r="B29">
        <v>633.77594057926785</v>
      </c>
      <c r="C29">
        <v>0.78225335668416518</v>
      </c>
      <c r="D29">
        <v>0.82004999999999995</v>
      </c>
      <c r="E29">
        <v>515.77462617261449</v>
      </c>
      <c r="F29">
        <v>608.85592292127808</v>
      </c>
      <c r="G29">
        <v>597.90160104932045</v>
      </c>
    </row>
    <row r="30" spans="1:7" x14ac:dyDescent="0.25">
      <c r="A30" t="s">
        <v>320</v>
      </c>
      <c r="B30">
        <v>633.99229185422291</v>
      </c>
      <c r="C30">
        <v>0.32437442075996425</v>
      </c>
      <c r="D30">
        <v>0.83122499999999999</v>
      </c>
      <c r="E30">
        <v>515.83147773998758</v>
      </c>
      <c r="F30">
        <v>608.90537311487549</v>
      </c>
      <c r="G30">
        <v>597.46174901967424</v>
      </c>
    </row>
    <row r="31" spans="1:7" x14ac:dyDescent="0.25">
      <c r="A31" t="s">
        <v>319</v>
      </c>
      <c r="B31">
        <v>634.16323219344224</v>
      </c>
      <c r="C31">
        <v>0.66974595842957574</v>
      </c>
      <c r="D31">
        <v>0.826075</v>
      </c>
      <c r="E31">
        <v>515.88895082417275</v>
      </c>
      <c r="F31">
        <v>609.13631511609663</v>
      </c>
      <c r="G31">
        <v>597.67460473461517</v>
      </c>
    </row>
    <row r="32" spans="1:7" x14ac:dyDescent="0.25">
      <c r="A32" t="s">
        <v>318</v>
      </c>
      <c r="B32">
        <v>634.23262034321397</v>
      </c>
      <c r="C32">
        <v>0.53911447579719984</v>
      </c>
      <c r="D32">
        <v>0.80827499999999997</v>
      </c>
      <c r="E32">
        <v>515.89930880703059</v>
      </c>
      <c r="F32">
        <v>609.41548694957601</v>
      </c>
      <c r="G32">
        <v>597.89223074360279</v>
      </c>
    </row>
    <row r="33" spans="1:7" x14ac:dyDescent="0.25">
      <c r="A33" t="s">
        <v>317</v>
      </c>
      <c r="B33">
        <v>634.12391886169337</v>
      </c>
      <c r="C33">
        <v>0.54763262977751248</v>
      </c>
      <c r="D33">
        <v>0.69162500000000005</v>
      </c>
      <c r="E33">
        <v>515.92587466745692</v>
      </c>
      <c r="F33">
        <v>609.36386276075837</v>
      </c>
      <c r="G33">
        <v>598.04989893082995</v>
      </c>
    </row>
    <row r="34" spans="1:7" x14ac:dyDescent="0.25">
      <c r="A34" t="s">
        <v>316</v>
      </c>
      <c r="B34">
        <v>634.14564563903309</v>
      </c>
      <c r="C34">
        <v>0.49926245319414247</v>
      </c>
      <c r="D34">
        <v>0.61092500000000005</v>
      </c>
      <c r="E34">
        <v>515.99854062675035</v>
      </c>
      <c r="F34">
        <v>609.44203170582659</v>
      </c>
      <c r="G34">
        <v>598.04751092579045</v>
      </c>
    </row>
    <row r="35" spans="1:7" x14ac:dyDescent="0.25">
      <c r="A35" t="s">
        <v>315</v>
      </c>
      <c r="B35">
        <v>634.36421853427498</v>
      </c>
      <c r="C35">
        <v>0.81291633736029478</v>
      </c>
      <c r="D35">
        <v>0.51644999999999996</v>
      </c>
      <c r="E35">
        <v>516.06214226820578</v>
      </c>
      <c r="F35">
        <v>609.63901085445696</v>
      </c>
      <c r="G35">
        <v>598.41438623566864</v>
      </c>
    </row>
    <row r="36" spans="1:7" x14ac:dyDescent="0.25">
      <c r="A36" t="s">
        <v>314</v>
      </c>
      <c r="B36">
        <v>634.69497289631738</v>
      </c>
      <c r="C36">
        <v>0.15679247396125048</v>
      </c>
      <c r="D36">
        <v>0.50370000000000004</v>
      </c>
      <c r="E36">
        <v>516.15852149526904</v>
      </c>
      <c r="F36">
        <v>609.75329627388362</v>
      </c>
      <c r="G36">
        <v>598.76374539827884</v>
      </c>
    </row>
    <row r="37" spans="1:7" x14ac:dyDescent="0.25">
      <c r="A37" t="s">
        <v>313</v>
      </c>
      <c r="B37">
        <v>634.94484678841263</v>
      </c>
      <c r="C37">
        <v>0.49200492004919794</v>
      </c>
      <c r="D37">
        <v>0.50487499999999996</v>
      </c>
      <c r="E37">
        <v>516.21585070014441</v>
      </c>
      <c r="F37">
        <v>610.03835772032699</v>
      </c>
      <c r="G37">
        <v>599.04482050740774</v>
      </c>
    </row>
    <row r="38" spans="1:7" x14ac:dyDescent="0.25">
      <c r="A38" t="s">
        <v>312</v>
      </c>
      <c r="B38">
        <v>635.17640581753017</v>
      </c>
      <c r="C38">
        <v>0.5452320017803437</v>
      </c>
      <c r="D38">
        <v>0.51007499999999995</v>
      </c>
      <c r="E38">
        <v>516.31821645380614</v>
      </c>
      <c r="F38">
        <v>610.14371609386558</v>
      </c>
      <c r="G38">
        <v>599.1852474641787</v>
      </c>
    </row>
    <row r="39" spans="1:7" x14ac:dyDescent="0.25">
      <c r="A39" t="s">
        <v>311</v>
      </c>
      <c r="B39">
        <v>635.30657368116727</v>
      </c>
      <c r="C39">
        <v>0.43160690571049198</v>
      </c>
      <c r="D39">
        <v>0.51332500000000003</v>
      </c>
      <c r="E39">
        <v>516.42232025049384</v>
      </c>
      <c r="F39">
        <v>610.21724020438523</v>
      </c>
      <c r="G39">
        <v>599.36572059116497</v>
      </c>
    </row>
    <row r="40" spans="1:7" x14ac:dyDescent="0.25">
      <c r="A40" t="s">
        <v>310</v>
      </c>
      <c r="B40">
        <v>635.47260814989954</v>
      </c>
      <c r="C40">
        <v>0.53994490358126157</v>
      </c>
      <c r="D40">
        <v>0.52082499999999998</v>
      </c>
      <c r="E40">
        <v>516.53650390576092</v>
      </c>
      <c r="F40">
        <v>610.57835509600875</v>
      </c>
      <c r="G40">
        <v>599.49296521913027</v>
      </c>
    </row>
    <row r="41" spans="1:7" x14ac:dyDescent="0.25">
      <c r="A41" t="s">
        <v>309</v>
      </c>
      <c r="B41">
        <v>635.54167981686669</v>
      </c>
      <c r="C41">
        <v>0.4274441034633939</v>
      </c>
      <c r="D41">
        <v>0.51602499999999996</v>
      </c>
      <c r="E41">
        <v>516.6177427203462</v>
      </c>
      <c r="F41">
        <v>610.68750571789496</v>
      </c>
      <c r="G41">
        <v>599.6695341627485</v>
      </c>
    </row>
    <row r="42" spans="1:7" x14ac:dyDescent="0.25">
      <c r="A42" t="s">
        <v>308</v>
      </c>
      <c r="B42">
        <v>635.84132311870087</v>
      </c>
      <c r="C42">
        <v>0.45836516424751905</v>
      </c>
      <c r="D42">
        <v>0.51732500000000003</v>
      </c>
      <c r="E42">
        <v>516.74244475103478</v>
      </c>
      <c r="F42">
        <v>610.93385961994704</v>
      </c>
      <c r="G42">
        <v>600.43034555406723</v>
      </c>
    </row>
    <row r="43" spans="1:7" x14ac:dyDescent="0.25">
      <c r="A43" t="s">
        <v>307</v>
      </c>
      <c r="B43">
        <v>636.15784659024109</v>
      </c>
      <c r="C43">
        <v>0.39109179793590382</v>
      </c>
      <c r="D43">
        <v>0.51897499999999996</v>
      </c>
      <c r="E43">
        <v>516.86966417176961</v>
      </c>
      <c r="F43">
        <v>611.18872934656281</v>
      </c>
      <c r="G43">
        <v>600.85032366350276</v>
      </c>
    </row>
    <row r="44" spans="1:7" x14ac:dyDescent="0.25">
      <c r="A44" t="s">
        <v>306</v>
      </c>
      <c r="B44">
        <v>636.42107016198599</v>
      </c>
      <c r="C44">
        <v>0.73585109836598517</v>
      </c>
      <c r="D44">
        <v>0.53572500000000001</v>
      </c>
      <c r="E44">
        <v>517.0584030069914</v>
      </c>
      <c r="F44">
        <v>611.38796232678146</v>
      </c>
      <c r="G44">
        <v>601.28211175625927</v>
      </c>
    </row>
    <row r="45" spans="1:7" x14ac:dyDescent="0.25">
      <c r="A45" t="s">
        <v>305</v>
      </c>
      <c r="B45">
        <v>636.81053769821756</v>
      </c>
      <c r="C45">
        <v>0.26855731012998174</v>
      </c>
      <c r="D45">
        <v>0.59965000000000002</v>
      </c>
      <c r="E45">
        <v>517.25717881435139</v>
      </c>
      <c r="F45">
        <v>611.61432189082393</v>
      </c>
      <c r="G45">
        <v>601.76332366838108</v>
      </c>
    </row>
    <row r="46" spans="1:7" x14ac:dyDescent="0.25">
      <c r="A46" t="s">
        <v>304</v>
      </c>
      <c r="B46">
        <v>637.26902187741518</v>
      </c>
      <c r="C46">
        <v>0.61067066638096545</v>
      </c>
      <c r="D46">
        <v>0.65857500000000002</v>
      </c>
      <c r="E46">
        <v>517.50779690636739</v>
      </c>
      <c r="F46">
        <v>611.85860016809102</v>
      </c>
      <c r="G46">
        <v>602.78112559158581</v>
      </c>
    </row>
    <row r="47" spans="1:7" x14ac:dyDescent="0.25">
      <c r="A47" t="s">
        <v>303</v>
      </c>
      <c r="B47">
        <v>637.5513633039053</v>
      </c>
      <c r="C47">
        <v>0.47918219571930876</v>
      </c>
      <c r="D47">
        <v>0.73524999999999996</v>
      </c>
      <c r="E47">
        <v>517.67994788292458</v>
      </c>
      <c r="F47">
        <v>611.97654539226414</v>
      </c>
      <c r="G47">
        <v>603.20050375340907</v>
      </c>
    </row>
    <row r="48" spans="1:7" x14ac:dyDescent="0.25">
      <c r="A48" t="s">
        <v>302</v>
      </c>
      <c r="B48">
        <v>638.03320239247398</v>
      </c>
      <c r="C48">
        <v>0.48749470114454613</v>
      </c>
      <c r="D48">
        <v>0.84225000000000005</v>
      </c>
      <c r="E48">
        <v>517.87968934733283</v>
      </c>
      <c r="F48">
        <v>612.41372377062839</v>
      </c>
      <c r="G48">
        <v>604.30057665797074</v>
      </c>
    </row>
    <row r="49" spans="1:7" x14ac:dyDescent="0.25">
      <c r="A49" t="s">
        <v>301</v>
      </c>
      <c r="B49">
        <v>638.35879066045084</v>
      </c>
      <c r="C49">
        <v>0.88588905294242082</v>
      </c>
      <c r="D49">
        <v>0.90197499999999997</v>
      </c>
      <c r="E49">
        <v>518.11662749688412</v>
      </c>
      <c r="F49">
        <v>612.38722972193966</v>
      </c>
      <c r="G49">
        <v>604.62782829141759</v>
      </c>
    </row>
    <row r="50" spans="1:7" x14ac:dyDescent="0.25">
      <c r="A50" t="s">
        <v>300</v>
      </c>
      <c r="B50">
        <v>638.63835348927455</v>
      </c>
      <c r="C50">
        <v>0.42860129625757537</v>
      </c>
      <c r="D50">
        <v>0.96379999999999999</v>
      </c>
      <c r="E50">
        <v>518.32298013095738</v>
      </c>
      <c r="F50">
        <v>612.70612792291422</v>
      </c>
      <c r="G50">
        <v>604.9734618797653</v>
      </c>
    </row>
    <row r="51" spans="1:7" x14ac:dyDescent="0.25">
      <c r="A51" t="s">
        <v>299</v>
      </c>
      <c r="B51">
        <v>638.84774797854607</v>
      </c>
      <c r="C51">
        <v>0.57249921931925829</v>
      </c>
      <c r="D51">
        <v>1.0116000000000001</v>
      </c>
      <c r="E51">
        <v>518.49427946958656</v>
      </c>
      <c r="F51">
        <v>612.85530928781532</v>
      </c>
      <c r="G51">
        <v>605.24587476027216</v>
      </c>
    </row>
    <row r="52" spans="1:7" x14ac:dyDescent="0.25">
      <c r="A52" t="s">
        <v>298</v>
      </c>
      <c r="B52">
        <v>639.07288900872868</v>
      </c>
      <c r="C52">
        <v>0.72448768370936512</v>
      </c>
      <c r="D52">
        <v>0.98687499999999995</v>
      </c>
      <c r="E52">
        <v>518.65275050958087</v>
      </c>
      <c r="F52">
        <v>613.05998901583894</v>
      </c>
      <c r="G52">
        <v>606.05605400549621</v>
      </c>
    </row>
    <row r="53" spans="1:7" x14ac:dyDescent="0.25">
      <c r="A53" t="s">
        <v>297</v>
      </c>
      <c r="B53">
        <v>639.31029887366833</v>
      </c>
      <c r="C53">
        <v>0.42129058775175793</v>
      </c>
      <c r="D53">
        <v>1.011725</v>
      </c>
      <c r="E53">
        <v>518.84165298211883</v>
      </c>
      <c r="F53">
        <v>613.09014898323073</v>
      </c>
      <c r="G53">
        <v>605.73182894995</v>
      </c>
    </row>
    <row r="54" spans="1:7" x14ac:dyDescent="0.25">
      <c r="A54" t="s">
        <v>296</v>
      </c>
      <c r="B54">
        <v>639.15066878113942</v>
      </c>
      <c r="C54">
        <v>0.60370408267675146</v>
      </c>
      <c r="D54">
        <v>1.000275</v>
      </c>
      <c r="E54">
        <v>518.83212277398604</v>
      </c>
      <c r="F54">
        <v>612.96283617151869</v>
      </c>
      <c r="G54">
        <v>605.14308796824309</v>
      </c>
    </row>
    <row r="55" spans="1:7" x14ac:dyDescent="0.25">
      <c r="A55" t="s">
        <v>295</v>
      </c>
      <c r="B55">
        <v>638.90384326620836</v>
      </c>
      <c r="C55">
        <v>0.22375915378357719</v>
      </c>
      <c r="D55">
        <v>1.0635749999999999</v>
      </c>
      <c r="E55">
        <v>518.7738941281109</v>
      </c>
      <c r="F55">
        <v>612.79109655765501</v>
      </c>
      <c r="G55">
        <v>604.43449701327347</v>
      </c>
    </row>
    <row r="56" spans="1:7" x14ac:dyDescent="0.25">
      <c r="A56" t="s">
        <v>294</v>
      </c>
      <c r="B56">
        <v>638.15816198527932</v>
      </c>
      <c r="C56">
        <v>0.44651918002841251</v>
      </c>
      <c r="D56">
        <v>0.78802499999999998</v>
      </c>
      <c r="E56">
        <v>518.59285701433191</v>
      </c>
      <c r="F56">
        <v>612.64349337562157</v>
      </c>
      <c r="G56">
        <v>603.22450867411783</v>
      </c>
    </row>
    <row r="57" spans="1:7" x14ac:dyDescent="0.25">
      <c r="A57" t="s">
        <v>293</v>
      </c>
      <c r="B57">
        <v>636.84634943155856</v>
      </c>
      <c r="C57">
        <v>0.26267932915739634</v>
      </c>
      <c r="D57">
        <v>0.344275</v>
      </c>
      <c r="E57">
        <v>518.26957115043331</v>
      </c>
      <c r="F57">
        <v>612.39242730943158</v>
      </c>
      <c r="G57">
        <v>600.49182817007306</v>
      </c>
    </row>
    <row r="58" spans="1:7" x14ac:dyDescent="0.25">
      <c r="A58" t="s">
        <v>292</v>
      </c>
      <c r="B58">
        <v>636.73934830784015</v>
      </c>
      <c r="C58">
        <v>-2.0153164046751333E-2</v>
      </c>
      <c r="D58">
        <v>0.19350000000000001</v>
      </c>
      <c r="E58">
        <v>517.9618624862303</v>
      </c>
      <c r="F58">
        <v>612.42525056352144</v>
      </c>
      <c r="G58">
        <v>599.39288465850166</v>
      </c>
    </row>
    <row r="59" spans="1:7" x14ac:dyDescent="0.25">
      <c r="A59" t="s">
        <v>291</v>
      </c>
      <c r="B59">
        <v>636.88130444131502</v>
      </c>
      <c r="C59">
        <v>0.12094335819391711</v>
      </c>
      <c r="D59">
        <v>8.9025000000000007E-2</v>
      </c>
      <c r="E59">
        <v>517.79160603373987</v>
      </c>
      <c r="F59">
        <v>612.37132128484916</v>
      </c>
      <c r="G59">
        <v>599.02962891781124</v>
      </c>
    </row>
    <row r="60" spans="1:7" x14ac:dyDescent="0.25">
      <c r="A60" t="s">
        <v>290</v>
      </c>
      <c r="B60">
        <v>637.11726310315862</v>
      </c>
      <c r="C60">
        <v>0.24159452385745409</v>
      </c>
      <c r="D60">
        <v>8.9649999999999994E-2</v>
      </c>
      <c r="E60">
        <v>517.69310669507172</v>
      </c>
      <c r="F60">
        <v>612.53571894009326</v>
      </c>
      <c r="G60">
        <v>599.1523111284622</v>
      </c>
    </row>
    <row r="61" spans="1:7" x14ac:dyDescent="0.25">
      <c r="A61" t="s">
        <v>289</v>
      </c>
      <c r="B61">
        <v>637.29236275528444</v>
      </c>
      <c r="C61">
        <v>-1.0042177144009958E-2</v>
      </c>
      <c r="D61">
        <v>8.6025000000000004E-2</v>
      </c>
      <c r="E61">
        <v>517.68100293141799</v>
      </c>
      <c r="F61">
        <v>612.60188171725224</v>
      </c>
      <c r="G61">
        <v>598.69073965214898</v>
      </c>
    </row>
    <row r="62" spans="1:7" x14ac:dyDescent="0.25">
      <c r="A62" t="s">
        <v>288</v>
      </c>
      <c r="B62">
        <v>637.69311913737226</v>
      </c>
      <c r="C62">
        <v>0.27116601385960654</v>
      </c>
      <c r="D62">
        <v>8.7624999999999995E-2</v>
      </c>
      <c r="E62">
        <v>517.64718816168568</v>
      </c>
      <c r="F62">
        <v>612.69750318827607</v>
      </c>
      <c r="G62">
        <v>599.55456987795674</v>
      </c>
    </row>
    <row r="63" spans="1:7" x14ac:dyDescent="0.25">
      <c r="A63" t="s">
        <v>287</v>
      </c>
      <c r="B63">
        <v>637.89587271052164</v>
      </c>
      <c r="C63">
        <v>0.35056089743589175</v>
      </c>
      <c r="D63">
        <v>0.11335000000000001</v>
      </c>
      <c r="E63">
        <v>517.66129097024918</v>
      </c>
      <c r="F63">
        <v>612.76672698937637</v>
      </c>
      <c r="G63">
        <v>599.44698857037531</v>
      </c>
    </row>
    <row r="64" spans="1:7" x14ac:dyDescent="0.25">
      <c r="A64" t="s">
        <v>286</v>
      </c>
      <c r="B64">
        <v>638.16240553764919</v>
      </c>
      <c r="C64">
        <v>0.20960175666234951</v>
      </c>
      <c r="D64">
        <v>0.14935000000000001</v>
      </c>
      <c r="E64">
        <v>517.74265994217899</v>
      </c>
      <c r="F64">
        <v>612.94997984403108</v>
      </c>
      <c r="G64">
        <v>599.52908995241773</v>
      </c>
    </row>
    <row r="65" spans="1:7" x14ac:dyDescent="0.25">
      <c r="A65" t="s">
        <v>285</v>
      </c>
      <c r="B65">
        <v>638.51233449612994</v>
      </c>
      <c r="C65">
        <v>0.13944223107569778</v>
      </c>
      <c r="D65">
        <v>0.16872500000000001</v>
      </c>
      <c r="E65">
        <v>517.75615180342186</v>
      </c>
      <c r="F65">
        <v>612.92202588189025</v>
      </c>
      <c r="G65">
        <v>600.14448455361662</v>
      </c>
    </row>
    <row r="66" spans="1:7" x14ac:dyDescent="0.25">
      <c r="A66" t="s">
        <v>284</v>
      </c>
      <c r="B66">
        <v>638.52001113261827</v>
      </c>
      <c r="C66">
        <v>0.27849612094687382</v>
      </c>
      <c r="D66">
        <v>0.26029999999999998</v>
      </c>
      <c r="E66">
        <v>517.79055366878458</v>
      </c>
      <c r="F66">
        <v>612.72683960960603</v>
      </c>
      <c r="G66">
        <v>600.08323610659511</v>
      </c>
    </row>
    <row r="67" spans="1:7" x14ac:dyDescent="0.25">
      <c r="A67" t="s">
        <v>283</v>
      </c>
      <c r="B67">
        <v>638.5215946312328</v>
      </c>
      <c r="C67">
        <v>0.30747867486610025</v>
      </c>
      <c r="D67">
        <v>0.24357500000000001</v>
      </c>
      <c r="E67">
        <v>517.71962318441456</v>
      </c>
      <c r="F67">
        <v>612.76844990850577</v>
      </c>
      <c r="G67">
        <v>599.89524570976585</v>
      </c>
    </row>
    <row r="68" spans="1:7" x14ac:dyDescent="0.25">
      <c r="A68" t="s">
        <v>282</v>
      </c>
      <c r="B68">
        <v>638.39603064183871</v>
      </c>
      <c r="C68">
        <v>0.38564224265796559</v>
      </c>
      <c r="D68">
        <v>0.19805</v>
      </c>
      <c r="E68">
        <v>517.67246931136674</v>
      </c>
      <c r="F68">
        <v>612.52400823504013</v>
      </c>
      <c r="G68">
        <v>599.83088477887384</v>
      </c>
    </row>
    <row r="69" spans="1:7" x14ac:dyDescent="0.25">
      <c r="A69" t="s">
        <v>281</v>
      </c>
      <c r="B69">
        <v>638.32707387875837</v>
      </c>
      <c r="C69">
        <v>0.315208825847131</v>
      </c>
      <c r="D69">
        <v>9.1874999999999998E-2</v>
      </c>
      <c r="E69">
        <v>517.65663199678704</v>
      </c>
      <c r="F69">
        <v>612.47071383636649</v>
      </c>
      <c r="G69">
        <v>599.09035765282658</v>
      </c>
    </row>
    <row r="70" spans="1:7" x14ac:dyDescent="0.25">
      <c r="A70" t="s">
        <v>280</v>
      </c>
      <c r="B70">
        <v>638.1771434571267</v>
      </c>
      <c r="C70">
        <v>0.26512175962293405</v>
      </c>
      <c r="D70">
        <v>8.4525000000000003E-2</v>
      </c>
      <c r="E70">
        <v>517.60597570867753</v>
      </c>
      <c r="F70">
        <v>612.27282793590712</v>
      </c>
      <c r="G70">
        <v>598.84672994784387</v>
      </c>
    </row>
    <row r="71" spans="1:7" x14ac:dyDescent="0.25">
      <c r="A71" t="s">
        <v>279</v>
      </c>
      <c r="B71">
        <v>638.11864508272834</v>
      </c>
      <c r="C71">
        <v>0.34276760356477753</v>
      </c>
      <c r="D71">
        <v>3.2800000000000003E-2</v>
      </c>
      <c r="E71">
        <v>517.51988810582225</v>
      </c>
      <c r="F71">
        <v>612.1618796564785</v>
      </c>
      <c r="G71">
        <v>598.36279647697609</v>
      </c>
    </row>
    <row r="72" spans="1:7" x14ac:dyDescent="0.25">
      <c r="A72" t="s">
        <v>278</v>
      </c>
      <c r="B72">
        <v>637.93588900786972</v>
      </c>
      <c r="C72">
        <v>0.33183681436658541</v>
      </c>
      <c r="D72">
        <v>2.0225E-2</v>
      </c>
      <c r="E72">
        <v>517.40644328057306</v>
      </c>
      <c r="F72">
        <v>611.98414618672598</v>
      </c>
      <c r="G72">
        <v>597.85254545126213</v>
      </c>
    </row>
    <row r="73" spans="1:7" x14ac:dyDescent="0.25">
      <c r="A73" t="s">
        <v>277</v>
      </c>
      <c r="B73">
        <v>637.78188076434549</v>
      </c>
      <c r="C73">
        <v>0.38910505836576431</v>
      </c>
      <c r="D73">
        <v>1.6975000000000001E-2</v>
      </c>
      <c r="E73">
        <v>517.29275675546751</v>
      </c>
      <c r="F73">
        <v>611.8358077792609</v>
      </c>
      <c r="G73">
        <v>596.98472619028007</v>
      </c>
    </row>
    <row r="74" spans="1:7" x14ac:dyDescent="0.25">
      <c r="A74" t="s">
        <v>276</v>
      </c>
      <c r="B74">
        <v>638.00194456860368</v>
      </c>
      <c r="C74">
        <v>0.30038759689922701</v>
      </c>
      <c r="D74">
        <v>2.0500000000000001E-2</v>
      </c>
      <c r="E74">
        <v>517.24374708558378</v>
      </c>
      <c r="F74">
        <v>611.92153257310963</v>
      </c>
      <c r="G74">
        <v>597.3990738236115</v>
      </c>
    </row>
    <row r="75" spans="1:7" x14ac:dyDescent="0.25">
      <c r="A75" t="s">
        <v>275</v>
      </c>
      <c r="B75">
        <v>638.15400858072394</v>
      </c>
      <c r="C75">
        <v>0.13525263259588499</v>
      </c>
      <c r="D75">
        <v>2.1299999999999999E-2</v>
      </c>
      <c r="E75">
        <v>517.27397649488239</v>
      </c>
      <c r="F75">
        <v>612.02810818203034</v>
      </c>
      <c r="G75">
        <v>597.72973990513924</v>
      </c>
    </row>
    <row r="76" spans="1:7" x14ac:dyDescent="0.25">
      <c r="A76" t="s">
        <v>274</v>
      </c>
      <c r="B76">
        <v>638.2563158657814</v>
      </c>
      <c r="C76">
        <v>0.23154848046309201</v>
      </c>
      <c r="D76">
        <v>3.0425000000000001E-2</v>
      </c>
      <c r="E76">
        <v>517.31541760705545</v>
      </c>
      <c r="F76">
        <v>612.12058763567677</v>
      </c>
      <c r="G76">
        <v>597.99174409894624</v>
      </c>
    </row>
    <row r="77" spans="1:7" x14ac:dyDescent="0.25">
      <c r="A77" t="s">
        <v>273</v>
      </c>
      <c r="B77">
        <v>638.45838355728824</v>
      </c>
      <c r="C77">
        <v>0.33689479256905797</v>
      </c>
      <c r="D77">
        <v>4.5374999999999999E-2</v>
      </c>
      <c r="E77">
        <v>517.3868798327303</v>
      </c>
      <c r="F77">
        <v>612.11621103275365</v>
      </c>
      <c r="G77">
        <v>598.23816157631541</v>
      </c>
    </row>
    <row r="78" spans="1:7" x14ac:dyDescent="0.25">
      <c r="A78" t="s">
        <v>272</v>
      </c>
      <c r="B78">
        <v>638.5417920527932</v>
      </c>
      <c r="C78">
        <v>5.7559478127400497E-2</v>
      </c>
      <c r="D78">
        <v>4.8149999999999998E-2</v>
      </c>
      <c r="E78">
        <v>517.51234419584557</v>
      </c>
      <c r="F78">
        <v>612.23909931085871</v>
      </c>
      <c r="G78">
        <v>597.99662435030211</v>
      </c>
    </row>
    <row r="79" spans="1:7" x14ac:dyDescent="0.25">
      <c r="A79" t="s">
        <v>271</v>
      </c>
      <c r="B79">
        <v>638.71936909780698</v>
      </c>
      <c r="C79">
        <v>0.23010546500480258</v>
      </c>
      <c r="D79">
        <v>5.6499999999999996E-3</v>
      </c>
      <c r="E79">
        <v>517.62529602138545</v>
      </c>
      <c r="F79">
        <v>612.44194965411623</v>
      </c>
      <c r="G79">
        <v>598.241829824874</v>
      </c>
    </row>
    <row r="80" spans="1:7" x14ac:dyDescent="0.25">
      <c r="A80" t="s">
        <v>270</v>
      </c>
      <c r="B80">
        <v>638.92950382703782</v>
      </c>
      <c r="C80">
        <v>0.38262865888654241</v>
      </c>
      <c r="D80">
        <v>-3.8500000000000001E-3</v>
      </c>
      <c r="E80">
        <v>517.70151491749402</v>
      </c>
      <c r="F80">
        <v>612.66109387543668</v>
      </c>
      <c r="G80">
        <v>598.49407853267587</v>
      </c>
    </row>
    <row r="81" spans="1:7" x14ac:dyDescent="0.25">
      <c r="A81" t="s">
        <v>269</v>
      </c>
      <c r="B81">
        <v>639.2440816309504</v>
      </c>
      <c r="C81">
        <v>0.52410901467504967</v>
      </c>
      <c r="D81">
        <v>-1.1424999999999999E-2</v>
      </c>
      <c r="E81">
        <v>517.76825195239508</v>
      </c>
      <c r="F81">
        <v>612.80409669561459</v>
      </c>
      <c r="G81">
        <v>598.53384745011772</v>
      </c>
    </row>
    <row r="82" spans="1:7" x14ac:dyDescent="0.25">
      <c r="A82" t="s">
        <v>268</v>
      </c>
      <c r="B82">
        <v>639.42235602836161</v>
      </c>
      <c r="C82">
        <v>0.26542800265428113</v>
      </c>
      <c r="D82">
        <v>-2.4899999999999999E-2</v>
      </c>
      <c r="E82">
        <v>517.92357786866603</v>
      </c>
      <c r="F82">
        <v>613.0296015404158</v>
      </c>
      <c r="G82">
        <v>601.66755713498981</v>
      </c>
    </row>
    <row r="83" spans="1:7" x14ac:dyDescent="0.25">
      <c r="A83" t="s">
        <v>267</v>
      </c>
      <c r="B83">
        <v>639.58821544595446</v>
      </c>
      <c r="C83">
        <v>0.35927011439917717</v>
      </c>
      <c r="D83">
        <v>-3.1224999999999999E-2</v>
      </c>
      <c r="E83">
        <v>518.08769220031138</v>
      </c>
      <c r="F83">
        <v>613.23210116818927</v>
      </c>
      <c r="G83">
        <v>599.70026332578527</v>
      </c>
    </row>
    <row r="84" spans="1:7" x14ac:dyDescent="0.25">
      <c r="A84" t="s">
        <v>266</v>
      </c>
      <c r="B84">
        <v>639.78943601858498</v>
      </c>
      <c r="C84">
        <v>0.3297220913801171</v>
      </c>
      <c r="D84">
        <v>-3.9375E-2</v>
      </c>
      <c r="E84">
        <v>518.24143670898593</v>
      </c>
      <c r="F84">
        <v>613.42905800855283</v>
      </c>
      <c r="G84">
        <v>600.88751463805647</v>
      </c>
    </row>
    <row r="85" spans="1:7" x14ac:dyDescent="0.25">
      <c r="A85" t="s">
        <v>265</v>
      </c>
      <c r="B85">
        <v>640.0941215956467</v>
      </c>
      <c r="C85">
        <v>0.12206572769952624</v>
      </c>
      <c r="D85">
        <v>-6.3899999999999998E-2</v>
      </c>
      <c r="E85">
        <v>518.36814167265084</v>
      </c>
      <c r="F85">
        <v>613.70287973230677</v>
      </c>
      <c r="G85">
        <v>601.21185265417262</v>
      </c>
    </row>
    <row r="86" spans="1:7" x14ac:dyDescent="0.25">
      <c r="A86" t="s">
        <v>264</v>
      </c>
      <c r="B86">
        <v>640.21156724249101</v>
      </c>
      <c r="C86">
        <v>9.3782237644198185E-2</v>
      </c>
      <c r="D86">
        <v>-8.4025000000000002E-2</v>
      </c>
      <c r="E86">
        <v>518.53158264820445</v>
      </c>
      <c r="F86">
        <v>613.8123918398752</v>
      </c>
      <c r="G86">
        <v>601.72172741666975</v>
      </c>
    </row>
    <row r="87" spans="1:7" x14ac:dyDescent="0.25">
      <c r="A87" t="s">
        <v>263</v>
      </c>
      <c r="B87">
        <v>640.36482201440708</v>
      </c>
      <c r="C87">
        <v>0.1499109903494768</v>
      </c>
      <c r="D87">
        <v>-8.4224999999999994E-2</v>
      </c>
      <c r="E87">
        <v>518.67461685454555</v>
      </c>
      <c r="F87">
        <v>613.96125240358629</v>
      </c>
      <c r="G87">
        <v>601.99643393104134</v>
      </c>
    </row>
    <row r="88" spans="1:7" x14ac:dyDescent="0.25">
      <c r="A88" t="s">
        <v>262</v>
      </c>
      <c r="B88">
        <v>640.68952149267875</v>
      </c>
      <c r="C88">
        <v>0.24324071475348968</v>
      </c>
      <c r="D88">
        <v>-8.7150000000000005E-2</v>
      </c>
      <c r="E88">
        <v>518.83410441888839</v>
      </c>
      <c r="F88">
        <v>614.22524508816036</v>
      </c>
      <c r="G88">
        <v>602.68806632658743</v>
      </c>
    </row>
    <row r="89" spans="1:7" x14ac:dyDescent="0.25">
      <c r="A89" t="s">
        <v>261</v>
      </c>
      <c r="B89">
        <v>640.97867363528621</v>
      </c>
      <c r="C89">
        <v>0.21465235650955647</v>
      </c>
      <c r="D89">
        <v>-8.8150000000000006E-2</v>
      </c>
      <c r="E89">
        <v>519.04446280706918</v>
      </c>
      <c r="F89">
        <v>614.39581467622975</v>
      </c>
      <c r="G89">
        <v>602.36403480347565</v>
      </c>
    </row>
    <row r="90" spans="1:7" x14ac:dyDescent="0.25">
      <c r="A90" t="s">
        <v>260</v>
      </c>
      <c r="B90">
        <v>641.26639428178896</v>
      </c>
      <c r="C90">
        <v>0.49357422238778281</v>
      </c>
      <c r="D90">
        <v>-8.9524999999999993E-2</v>
      </c>
      <c r="E90">
        <v>519.21228126444362</v>
      </c>
      <c r="F90">
        <v>614.60889039825088</v>
      </c>
      <c r="G90">
        <v>603.25364224147938</v>
      </c>
    </row>
    <row r="91" spans="1:7" x14ac:dyDescent="0.25">
      <c r="A91" t="s">
        <v>259</v>
      </c>
      <c r="B91">
        <v>641.56044569297171</v>
      </c>
      <c r="C91">
        <v>0.31507737929756596</v>
      </c>
      <c r="D91">
        <v>-8.9450000000000002E-2</v>
      </c>
      <c r="E91">
        <v>519.39110446011045</v>
      </c>
      <c r="F91">
        <v>614.80886309442894</v>
      </c>
      <c r="G91">
        <v>603.22078076960736</v>
      </c>
    </row>
    <row r="92" spans="1:7" x14ac:dyDescent="0.25">
      <c r="A92" t="s">
        <v>258</v>
      </c>
      <c r="B92">
        <v>641.84648237854412</v>
      </c>
      <c r="C92">
        <v>0.24942263279445359</v>
      </c>
      <c r="D92">
        <v>-8.7525000000000006E-2</v>
      </c>
      <c r="E92">
        <v>519.52232863318761</v>
      </c>
      <c r="F92">
        <v>614.90006507154828</v>
      </c>
      <c r="G92">
        <v>603.779246590306</v>
      </c>
    </row>
    <row r="93" spans="1:7" x14ac:dyDescent="0.25">
      <c r="A93" t="s">
        <v>257</v>
      </c>
      <c r="B93">
        <v>642.00805200476657</v>
      </c>
      <c r="C93">
        <v>0.35938075930704072</v>
      </c>
      <c r="D93">
        <v>-9.0925000000000006E-2</v>
      </c>
      <c r="E93">
        <v>519.69820194014903</v>
      </c>
      <c r="F93">
        <v>615.12282079204545</v>
      </c>
      <c r="G93">
        <v>603.83209837971754</v>
      </c>
    </row>
    <row r="94" spans="1:7" x14ac:dyDescent="0.25">
      <c r="A94" t="s">
        <v>256</v>
      </c>
      <c r="B94">
        <v>642.19171195452259</v>
      </c>
      <c r="C94">
        <v>0.42236709209439716</v>
      </c>
      <c r="D94">
        <v>-9.0825000000000003E-2</v>
      </c>
      <c r="E94">
        <v>519.86615673110941</v>
      </c>
      <c r="F94">
        <v>615.20510630348076</v>
      </c>
      <c r="G94">
        <v>604.50657024490079</v>
      </c>
    </row>
    <row r="95" spans="1:7" x14ac:dyDescent="0.25">
      <c r="A95" t="s">
        <v>255</v>
      </c>
      <c r="B95">
        <v>642.26039369594389</v>
      </c>
      <c r="C95">
        <v>0.35658772972478792</v>
      </c>
      <c r="D95">
        <v>-9.0450000000000003E-2</v>
      </c>
      <c r="E95">
        <v>519.95167433650511</v>
      </c>
      <c r="F95">
        <v>615.25443038885487</v>
      </c>
      <c r="G95">
        <v>604.82155774362218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workbookViewId="0">
      <selection activeCell="I2" sqref="I2"/>
    </sheetView>
  </sheetViews>
  <sheetFormatPr baseColWidth="10" defaultColWidth="9.140625" defaultRowHeight="15" x14ac:dyDescent="0.25"/>
  <sheetData>
    <row r="1" spans="1:14" x14ac:dyDescent="0.25">
      <c r="A1" t="s">
        <v>507</v>
      </c>
      <c r="B1" t="s">
        <v>508</v>
      </c>
      <c r="C1" t="s">
        <v>509</v>
      </c>
      <c r="D1" t="s">
        <v>510</v>
      </c>
      <c r="E1" t="s">
        <v>523</v>
      </c>
      <c r="F1" t="s">
        <v>530</v>
      </c>
      <c r="G1" t="s">
        <v>531</v>
      </c>
      <c r="H1" t="s">
        <v>545</v>
      </c>
      <c r="I1" t="s">
        <v>508</v>
      </c>
      <c r="J1" t="s">
        <v>509</v>
      </c>
      <c r="K1" t="s">
        <v>510</v>
      </c>
      <c r="L1" t="s">
        <v>523</v>
      </c>
      <c r="M1" t="s">
        <v>530</v>
      </c>
      <c r="N1" t="s">
        <v>531</v>
      </c>
    </row>
    <row r="2" spans="1:14" x14ac:dyDescent="0.25">
      <c r="A2" t="s">
        <v>341</v>
      </c>
      <c r="B2">
        <v>627.85258589390583</v>
      </c>
      <c r="C2">
        <v>-0.41343021799047647</v>
      </c>
      <c r="D2">
        <v>1.065825</v>
      </c>
      <c r="E2">
        <v>512.19123888813567</v>
      </c>
      <c r="F2">
        <v>603.36308846598683</v>
      </c>
      <c r="G2">
        <v>589.95932260022914</v>
      </c>
      <c r="H2">
        <v>0</v>
      </c>
      <c r="I2">
        <f>B2-B$47-B$46*$H2</f>
        <v>-0.90644007593903098</v>
      </c>
      <c r="J2">
        <f t="shared" ref="J2:N2" si="0">C2-C$47-C$46*$H2</f>
        <v>-0.65395562130442775</v>
      </c>
      <c r="K2">
        <f t="shared" si="0"/>
        <v>0.10841280303030332</v>
      </c>
      <c r="L2">
        <f t="shared" si="0"/>
        <v>-0.46020198384712785</v>
      </c>
      <c r="M2">
        <f t="shared" si="0"/>
        <v>-0.96828793408656111</v>
      </c>
      <c r="N2">
        <f t="shared" si="0"/>
        <v>-1.8589427402149568</v>
      </c>
    </row>
    <row r="3" spans="1:14" x14ac:dyDescent="0.25">
      <c r="A3" t="s">
        <v>340</v>
      </c>
      <c r="B3">
        <v>628.40994088800073</v>
      </c>
      <c r="C3">
        <v>-7.5481192602828109E-2</v>
      </c>
      <c r="D3">
        <v>0.96917500000000001</v>
      </c>
      <c r="E3">
        <v>512.30731647041296</v>
      </c>
      <c r="F3">
        <v>603.74065159504221</v>
      </c>
      <c r="G3">
        <v>590.73875222982304</v>
      </c>
      <c r="H3">
        <v>1</v>
      </c>
      <c r="I3">
        <f t="shared" ref="I3:I45" si="1">B3-B$47-B$46*$H3</f>
        <v>-0.5816893113042938</v>
      </c>
      <c r="J3">
        <f t="shared" ref="J3:J45" si="2">C3-C$47-C$46*$H3</f>
        <v>-0.32583829450051965</v>
      </c>
      <c r="K3">
        <f t="shared" ref="K3:K45" si="3">D3-D$47-D$46*$H3</f>
        <v>1.8828935870331496E-2</v>
      </c>
      <c r="L3">
        <f t="shared" ref="L3:L45" si="4">E3-E$47-E$46*$H3</f>
        <v>-0.47926100723751142</v>
      </c>
      <c r="M3">
        <f t="shared" ref="M3:M45" si="5">F3-F$47-F$46*$H3</f>
        <v>-0.79802233491737962</v>
      </c>
      <c r="N3">
        <f t="shared" ref="N3:N45" si="6">G3-G$47-G$46*$H3</f>
        <v>-1.3740001450818271</v>
      </c>
    </row>
    <row r="4" spans="1:14" x14ac:dyDescent="0.25">
      <c r="A4" t="s">
        <v>339</v>
      </c>
      <c r="B4">
        <v>628.74000165644077</v>
      </c>
      <c r="C4">
        <v>-3.7769104872215957E-2</v>
      </c>
      <c r="D4">
        <v>0.97667499999999996</v>
      </c>
      <c r="E4">
        <v>512.45535203290228</v>
      </c>
      <c r="F4">
        <v>603.84526978197209</v>
      </c>
      <c r="G4">
        <v>590.8855437376285</v>
      </c>
      <c r="H4">
        <v>2</v>
      </c>
      <c r="I4">
        <f t="shared" si="1"/>
        <v>-0.48423277232442963</v>
      </c>
      <c r="J4">
        <f t="shared" si="2"/>
        <v>-0.29795790535364786</v>
      </c>
      <c r="K4">
        <f t="shared" si="3"/>
        <v>3.3395068710359639E-2</v>
      </c>
      <c r="L4">
        <f t="shared" si="4"/>
        <v>-0.46636205041585338</v>
      </c>
      <c r="M4">
        <f t="shared" si="5"/>
        <v>-0.90070167787368938</v>
      </c>
      <c r="N4">
        <f t="shared" si="6"/>
        <v>-1.5216956717371293</v>
      </c>
    </row>
    <row r="5" spans="1:14" x14ac:dyDescent="0.25">
      <c r="A5" t="s">
        <v>338</v>
      </c>
      <c r="B5">
        <v>629.21403563468402</v>
      </c>
      <c r="C5">
        <v>0.45340050377833679</v>
      </c>
      <c r="D5">
        <v>1.01</v>
      </c>
      <c r="E5">
        <v>512.58089936837405</v>
      </c>
      <c r="F5">
        <v>604.36446309102041</v>
      </c>
      <c r="G5">
        <v>591.82298775753748</v>
      </c>
      <c r="H5">
        <v>3</v>
      </c>
      <c r="I5">
        <f t="shared" si="1"/>
        <v>-0.24280302354134453</v>
      </c>
      <c r="J5">
        <f t="shared" si="2"/>
        <v>0.1833800047131646</v>
      </c>
      <c r="K5">
        <f t="shared" si="3"/>
        <v>7.3786201550387884E-2</v>
      </c>
      <c r="L5">
        <f t="shared" si="4"/>
        <v>-0.4759513206117566</v>
      </c>
      <c r="M5">
        <f t="shared" si="5"/>
        <v>-0.58880589871156364</v>
      </c>
      <c r="N5">
        <f t="shared" si="6"/>
        <v>-0.87873868628891127</v>
      </c>
    </row>
    <row r="6" spans="1:14" x14ac:dyDescent="0.25">
      <c r="A6" t="s">
        <v>337</v>
      </c>
      <c r="B6">
        <v>629.47953869945911</v>
      </c>
      <c r="C6">
        <v>-0.16298896690071421</v>
      </c>
      <c r="D6">
        <v>0.995</v>
      </c>
      <c r="E6">
        <v>512.83951325601879</v>
      </c>
      <c r="F6">
        <v>604.63659727532706</v>
      </c>
      <c r="G6">
        <v>592.66063495500896</v>
      </c>
      <c r="H6">
        <v>4</v>
      </c>
      <c r="I6">
        <f t="shared" si="1"/>
        <v>-0.20990418822642609</v>
      </c>
      <c r="J6">
        <f t="shared" si="2"/>
        <v>-0.44284116454962674</v>
      </c>
      <c r="K6">
        <f t="shared" si="3"/>
        <v>6.5852334390416059E-2</v>
      </c>
      <c r="L6">
        <f t="shared" si="4"/>
        <v>-0.35247403863468285</v>
      </c>
      <c r="M6">
        <f t="shared" si="5"/>
        <v>-0.5239692442911057</v>
      </c>
      <c r="N6">
        <f t="shared" si="6"/>
        <v>-0.33557852327819049</v>
      </c>
    </row>
    <row r="7" spans="1:14" x14ac:dyDescent="0.25">
      <c r="A7" t="s">
        <v>336</v>
      </c>
      <c r="B7">
        <v>629.66182597944203</v>
      </c>
      <c r="C7">
        <v>0.60278789400980037</v>
      </c>
      <c r="D7">
        <v>0.9425</v>
      </c>
      <c r="E7">
        <v>513.06060018788503</v>
      </c>
      <c r="F7">
        <v>604.92186663561688</v>
      </c>
      <c r="G7">
        <v>592.71641833649903</v>
      </c>
      <c r="H7">
        <v>5</v>
      </c>
      <c r="I7">
        <f t="shared" si="1"/>
        <v>-0.26022113770368116</v>
      </c>
      <c r="J7">
        <f t="shared" si="2"/>
        <v>0.31310399777714759</v>
      </c>
      <c r="K7">
        <f t="shared" si="3"/>
        <v>2.0418467230444257E-2</v>
      </c>
      <c r="L7">
        <f t="shared" si="4"/>
        <v>-0.26652371243611228</v>
      </c>
      <c r="M7">
        <f t="shared" si="5"/>
        <v>-0.44599741388748182</v>
      </c>
      <c r="N7">
        <f t="shared" si="6"/>
        <v>-0.57428217624887967</v>
      </c>
    </row>
    <row r="8" spans="1:14" x14ac:dyDescent="0.25">
      <c r="A8" t="s">
        <v>335</v>
      </c>
      <c r="B8">
        <v>629.90676390738918</v>
      </c>
      <c r="C8">
        <v>0.47434777181375043</v>
      </c>
      <c r="D8">
        <v>0.94667500000000004</v>
      </c>
      <c r="E8">
        <v>513.31300640403788</v>
      </c>
      <c r="F8">
        <v>605.31403856009388</v>
      </c>
      <c r="G8">
        <v>593.49465734721775</v>
      </c>
      <c r="H8">
        <v>6</v>
      </c>
      <c r="I8">
        <f t="shared" si="1"/>
        <v>-0.24788743921670298</v>
      </c>
      <c r="J8">
        <f t="shared" si="2"/>
        <v>0.17483217699735734</v>
      </c>
      <c r="K8">
        <f t="shared" si="3"/>
        <v>3.1659600070472492E-2</v>
      </c>
      <c r="L8">
        <f t="shared" si="4"/>
        <v>-0.14925410195093147</v>
      </c>
      <c r="M8">
        <f t="shared" si="5"/>
        <v>-0.26112301929667758</v>
      </c>
      <c r="N8">
        <f t="shared" si="6"/>
        <v>-9.0530199990920934E-2</v>
      </c>
    </row>
    <row r="9" spans="1:14" x14ac:dyDescent="0.25">
      <c r="A9" t="s">
        <v>334</v>
      </c>
      <c r="B9">
        <v>630.02571393223036</v>
      </c>
      <c r="C9">
        <v>0.89452105851658459</v>
      </c>
      <c r="D9">
        <v>0.84582500000000005</v>
      </c>
      <c r="E9">
        <v>513.49189195444808</v>
      </c>
      <c r="F9">
        <v>605.71696445154475</v>
      </c>
      <c r="G9">
        <v>593.87565262177145</v>
      </c>
      <c r="H9">
        <v>7</v>
      </c>
      <c r="I9">
        <f t="shared" si="1"/>
        <v>-0.36154164383569043</v>
      </c>
      <c r="J9">
        <f t="shared" si="2"/>
        <v>0.58517376511645125</v>
      </c>
      <c r="K9">
        <f t="shared" si="3"/>
        <v>-6.2124267089499308E-2</v>
      </c>
      <c r="L9">
        <f t="shared" si="4"/>
        <v>-0.10550515720839959</v>
      </c>
      <c r="M9">
        <f t="shared" si="5"/>
        <v>-6.5494657731993478E-2</v>
      </c>
      <c r="N9">
        <f t="shared" si="6"/>
        <v>-4.0219598979858162E-3</v>
      </c>
    </row>
    <row r="10" spans="1:14" x14ac:dyDescent="0.25">
      <c r="A10" t="s">
        <v>333</v>
      </c>
      <c r="B10">
        <v>630.39659426702008</v>
      </c>
      <c r="C10">
        <v>0.14776505356483752</v>
      </c>
      <c r="D10">
        <v>0.76502499999999996</v>
      </c>
      <c r="E10">
        <v>513.69963675109898</v>
      </c>
      <c r="F10">
        <v>605.98778703044309</v>
      </c>
      <c r="G10">
        <v>594.70191699075281</v>
      </c>
      <c r="H10">
        <v>8</v>
      </c>
      <c r="I10">
        <f t="shared" si="1"/>
        <v>-0.22326553850614372</v>
      </c>
      <c r="J10">
        <f t="shared" si="2"/>
        <v>-0.17141393841903618</v>
      </c>
      <c r="K10">
        <f t="shared" si="3"/>
        <v>-0.13585813424947121</v>
      </c>
      <c r="L10">
        <f t="shared" si="4"/>
        <v>-3.2896966225168134E-2</v>
      </c>
      <c r="M10">
        <f t="shared" si="5"/>
        <v>-1.9696087198539658E-3</v>
      </c>
      <c r="N10">
        <f t="shared" si="6"/>
        <v>0.52775537462260758</v>
      </c>
    </row>
    <row r="11" spans="1:14" x14ac:dyDescent="0.25">
      <c r="A11" t="s">
        <v>332</v>
      </c>
      <c r="B11">
        <v>630.68959591225803</v>
      </c>
      <c r="C11">
        <v>0.27050288946268153</v>
      </c>
      <c r="D11">
        <v>0.65192499999999998</v>
      </c>
      <c r="E11">
        <v>513.88159046137889</v>
      </c>
      <c r="F11">
        <v>606.30229245394491</v>
      </c>
      <c r="G11">
        <v>595.29056305147799</v>
      </c>
      <c r="H11">
        <v>9</v>
      </c>
      <c r="I11">
        <f t="shared" si="1"/>
        <v>-0.16286812272836393</v>
      </c>
      <c r="J11">
        <f t="shared" si="2"/>
        <v>-5.8507801104932478E-2</v>
      </c>
      <c r="K11">
        <f t="shared" si="3"/>
        <v>-0.241892001409443</v>
      </c>
      <c r="L11">
        <f t="shared" si="4"/>
        <v>1.3920138387076619E-2</v>
      </c>
      <c r="M11">
        <f t="shared" si="5"/>
        <v>0.10523828489578069</v>
      </c>
      <c r="N11">
        <f t="shared" si="6"/>
        <v>0.82191440088702716</v>
      </c>
    </row>
    <row r="12" spans="1:14" x14ac:dyDescent="0.25">
      <c r="A12" t="s">
        <v>331</v>
      </c>
      <c r="B12">
        <v>631.16326802274023</v>
      </c>
      <c r="C12">
        <v>0.25751072961374366</v>
      </c>
      <c r="D12">
        <v>0.61645000000000005</v>
      </c>
      <c r="E12">
        <v>514.1203049151153</v>
      </c>
      <c r="F12">
        <v>606.72790404817044</v>
      </c>
      <c r="G12">
        <v>595.99066371159631</v>
      </c>
      <c r="H12">
        <v>10</v>
      </c>
      <c r="I12">
        <f t="shared" si="1"/>
        <v>7.8199758293663546E-2</v>
      </c>
      <c r="J12">
        <f t="shared" si="2"/>
        <v>-8.1331659537610651E-2</v>
      </c>
      <c r="K12">
        <f t="shared" si="3"/>
        <v>-0.27030086856941471</v>
      </c>
      <c r="L12">
        <f t="shared" si="4"/>
        <v>0.11749798645581477</v>
      </c>
      <c r="M12">
        <f t="shared" si="5"/>
        <v>0.32355234923511667</v>
      </c>
      <c r="N12">
        <f t="shared" si="6"/>
        <v>1.2275280265445883</v>
      </c>
    </row>
    <row r="13" spans="1:14" x14ac:dyDescent="0.25">
      <c r="A13" t="s">
        <v>330</v>
      </c>
      <c r="B13">
        <v>631.71600868986638</v>
      </c>
      <c r="C13">
        <v>0.28131115459881328</v>
      </c>
      <c r="D13">
        <v>0.70660000000000001</v>
      </c>
      <c r="E13">
        <v>514.32250853396852</v>
      </c>
      <c r="F13">
        <v>607.11275348909771</v>
      </c>
      <c r="G13">
        <v>596.42780719955033</v>
      </c>
      <c r="H13">
        <v>11</v>
      </c>
      <c r="I13">
        <f t="shared" si="1"/>
        <v>0.39833619595965164</v>
      </c>
      <c r="J13">
        <f t="shared" si="2"/>
        <v>-6.7362933136281319E-2</v>
      </c>
      <c r="K13">
        <f t="shared" si="3"/>
        <v>-0.1730847357293866</v>
      </c>
      <c r="L13">
        <f t="shared" si="4"/>
        <v>0.18456499964136475</v>
      </c>
      <c r="M13">
        <f t="shared" si="5"/>
        <v>0.50110426027619237</v>
      </c>
      <c r="N13">
        <f t="shared" si="6"/>
        <v>1.3701844800378433</v>
      </c>
    </row>
    <row r="14" spans="1:14" x14ac:dyDescent="0.25">
      <c r="A14" t="s">
        <v>329</v>
      </c>
      <c r="B14">
        <v>632.19519269451905</v>
      </c>
      <c r="C14">
        <v>0.36589828027809657</v>
      </c>
      <c r="D14">
        <v>0.819075</v>
      </c>
      <c r="E14">
        <v>514.6543518732874</v>
      </c>
      <c r="F14">
        <v>607.44271851905398</v>
      </c>
      <c r="G14">
        <v>597.18446431471318</v>
      </c>
      <c r="H14">
        <v>12</v>
      </c>
      <c r="I14">
        <f t="shared" si="1"/>
        <v>0.64491597115214727</v>
      </c>
      <c r="J14">
        <f t="shared" si="2"/>
        <v>7.3924939592616562E-3</v>
      </c>
      <c r="K14">
        <f t="shared" si="3"/>
        <v>-5.3543602889358402E-2</v>
      </c>
      <c r="L14">
        <f t="shared" si="4"/>
        <v>0.38127173329257635</v>
      </c>
      <c r="M14">
        <f t="shared" si="5"/>
        <v>0.62377176034626913</v>
      </c>
      <c r="N14">
        <f t="shared" si="6"/>
        <v>1.8323545607399332</v>
      </c>
    </row>
    <row r="15" spans="1:14" x14ac:dyDescent="0.25">
      <c r="A15" t="s">
        <v>328</v>
      </c>
      <c r="B15">
        <v>632.59155863030321</v>
      </c>
      <c r="C15">
        <v>0.34026005589985042</v>
      </c>
      <c r="D15">
        <v>0.99162499999999998</v>
      </c>
      <c r="E15">
        <v>514.89815101501847</v>
      </c>
      <c r="F15">
        <v>607.81584879826426</v>
      </c>
      <c r="G15">
        <v>597.48874734719925</v>
      </c>
      <c r="H15">
        <v>13</v>
      </c>
      <c r="I15">
        <f t="shared" si="1"/>
        <v>0.80867767747613728</v>
      </c>
      <c r="J15">
        <f t="shared" si="2"/>
        <v>-2.807742900272478E-2</v>
      </c>
      <c r="K15">
        <f t="shared" si="3"/>
        <v>0.12607252995066975</v>
      </c>
      <c r="L15">
        <f t="shared" si="4"/>
        <v>0.48993426935598205</v>
      </c>
      <c r="M15">
        <f t="shared" si="5"/>
        <v>0.78960450967034834</v>
      </c>
      <c r="N15">
        <f t="shared" si="6"/>
        <v>1.8421505587652396</v>
      </c>
    </row>
    <row r="16" spans="1:14" x14ac:dyDescent="0.25">
      <c r="A16" t="s">
        <v>327</v>
      </c>
      <c r="B16">
        <v>632.81735419781637</v>
      </c>
      <c r="C16">
        <v>0.60554680876831779</v>
      </c>
      <c r="D16">
        <v>1.10985</v>
      </c>
      <c r="E16">
        <v>515.10862862991678</v>
      </c>
      <c r="F16">
        <v>608.01311051820085</v>
      </c>
      <c r="G16">
        <v>597.9582420418119</v>
      </c>
      <c r="H16">
        <v>14</v>
      </c>
      <c r="I16">
        <f t="shared" si="1"/>
        <v>0.80186901552912637</v>
      </c>
      <c r="J16">
        <f t="shared" si="2"/>
        <v>0.22737762528200228</v>
      </c>
      <c r="K16">
        <f t="shared" si="3"/>
        <v>0.25136366279069799</v>
      </c>
      <c r="L16">
        <f t="shared" si="4"/>
        <v>0.56527527858662285</v>
      </c>
      <c r="M16">
        <f t="shared" si="5"/>
        <v>0.77956869972074649</v>
      </c>
      <c r="N16">
        <f t="shared" si="6"/>
        <v>2.0171582189171264</v>
      </c>
    </row>
    <row r="17" spans="1:14" x14ac:dyDescent="0.25">
      <c r="A17" t="s">
        <v>326</v>
      </c>
      <c r="B17">
        <v>633.17035353468259</v>
      </c>
      <c r="C17">
        <v>0.31298904538341776</v>
      </c>
      <c r="D17">
        <v>1.2015499999999999</v>
      </c>
      <c r="E17">
        <v>515.29421991425045</v>
      </c>
      <c r="F17">
        <v>608.08213022086989</v>
      </c>
      <c r="G17">
        <v>598.07204928871317</v>
      </c>
      <c r="H17">
        <v>15</v>
      </c>
      <c r="I17">
        <f t="shared" si="1"/>
        <v>0.92226412293517468</v>
      </c>
      <c r="J17">
        <f t="shared" si="2"/>
        <v>-7.501183668663805E-2</v>
      </c>
      <c r="K17">
        <f t="shared" si="3"/>
        <v>0.3501297956307261</v>
      </c>
      <c r="L17">
        <f t="shared" si="4"/>
        <v>0.61572995725262247</v>
      </c>
      <c r="M17">
        <f t="shared" si="5"/>
        <v>0.64129087250359174</v>
      </c>
      <c r="N17">
        <f t="shared" si="6"/>
        <v>1.8364784313576381</v>
      </c>
    </row>
    <row r="18" spans="1:14" x14ac:dyDescent="0.25">
      <c r="A18" t="s">
        <v>325</v>
      </c>
      <c r="B18">
        <v>633.52573387176744</v>
      </c>
      <c r="C18">
        <v>0.86403456138245394</v>
      </c>
      <c r="D18">
        <v>1.210825</v>
      </c>
      <c r="E18">
        <v>515.41458382132794</v>
      </c>
      <c r="F18">
        <v>608.50366969176878</v>
      </c>
      <c r="G18">
        <v>598.3517127040916</v>
      </c>
      <c r="H18">
        <v>16</v>
      </c>
      <c r="I18">
        <f t="shared" si="1"/>
        <v>1.0450402305598567</v>
      </c>
      <c r="J18">
        <f t="shared" si="2"/>
        <v>0.46620198072865776</v>
      </c>
      <c r="K18">
        <f t="shared" si="3"/>
        <v>0.36647092847075441</v>
      </c>
      <c r="L18">
        <f t="shared" si="4"/>
        <v>0.60095725866244409</v>
      </c>
      <c r="M18">
        <f t="shared" si="5"/>
        <v>0.85553281351629096</v>
      </c>
      <c r="N18">
        <f t="shared" si="6"/>
        <v>1.8216548122752982</v>
      </c>
    </row>
    <row r="19" spans="1:14" x14ac:dyDescent="0.25">
      <c r="A19" t="s">
        <v>324</v>
      </c>
      <c r="B19">
        <v>633.59686615235626</v>
      </c>
      <c r="C19">
        <v>0.63057703747769323</v>
      </c>
      <c r="D19">
        <v>1.1881250000000001</v>
      </c>
      <c r="E19">
        <v>515.46622979473659</v>
      </c>
      <c r="F19">
        <v>608.64690811520495</v>
      </c>
      <c r="G19">
        <v>598.32250897692745</v>
      </c>
      <c r="H19">
        <v>17</v>
      </c>
      <c r="I19">
        <f t="shared" si="1"/>
        <v>0.8835682816884991</v>
      </c>
      <c r="J19">
        <f t="shared" si="2"/>
        <v>0.2229127582401568</v>
      </c>
      <c r="K19">
        <f t="shared" si="3"/>
        <v>0.35083706131078263</v>
      </c>
      <c r="L19">
        <f t="shared" si="4"/>
        <v>0.51746662640342977</v>
      </c>
      <c r="M19">
        <f t="shared" si="5"/>
        <v>0.79147370706627118</v>
      </c>
      <c r="N19">
        <f t="shared" si="6"/>
        <v>1.4979640506503911</v>
      </c>
    </row>
    <row r="20" spans="1:14" x14ac:dyDescent="0.25">
      <c r="A20" t="s">
        <v>323</v>
      </c>
      <c r="B20">
        <v>633.62988589917734</v>
      </c>
      <c r="C20">
        <v>0.60297942776070601</v>
      </c>
      <c r="D20">
        <v>1.08195</v>
      </c>
      <c r="E20">
        <v>515.54789059586039</v>
      </c>
      <c r="F20">
        <v>608.78296807146342</v>
      </c>
      <c r="G20">
        <v>598.16424036553485</v>
      </c>
      <c r="H20">
        <v>18</v>
      </c>
      <c r="I20">
        <f t="shared" si="1"/>
        <v>0.68398379904941109</v>
      </c>
      <c r="J20">
        <f t="shared" si="2"/>
        <v>0.18548344993942928</v>
      </c>
      <c r="K20">
        <f t="shared" si="3"/>
        <v>0.25172819415081071</v>
      </c>
      <c r="L20">
        <f t="shared" si="4"/>
        <v>0.46399082185956431</v>
      </c>
      <c r="M20">
        <f t="shared" si="5"/>
        <v>0.72023613343854187</v>
      </c>
      <c r="N20">
        <f t="shared" si="6"/>
        <v>1.0452084047970285</v>
      </c>
    </row>
    <row r="21" spans="1:14" x14ac:dyDescent="0.25">
      <c r="A21" t="s">
        <v>322</v>
      </c>
      <c r="B21">
        <v>633.72082384315217</v>
      </c>
      <c r="C21">
        <v>0.6581266893877098</v>
      </c>
      <c r="D21">
        <v>0.90144999999999997</v>
      </c>
      <c r="E21">
        <v>515.62287334085636</v>
      </c>
      <c r="F21">
        <v>608.8041210696407</v>
      </c>
      <c r="G21">
        <v>598.00597943679566</v>
      </c>
      <c r="H21">
        <v>19</v>
      </c>
      <c r="I21">
        <f t="shared" si="1"/>
        <v>0.5423175135640772</v>
      </c>
      <c r="J21">
        <f t="shared" si="2"/>
        <v>0.23079901298269276</v>
      </c>
      <c r="K21">
        <f t="shared" si="3"/>
        <v>7.8294326990838908E-2</v>
      </c>
      <c r="L21">
        <f t="shared" si="4"/>
        <v>0.40383696118786006</v>
      </c>
      <c r="M21">
        <f t="shared" si="5"/>
        <v>0.53409160172963421</v>
      </c>
      <c r="N21">
        <f t="shared" si="6"/>
        <v>0.59246044159707001</v>
      </c>
    </row>
    <row r="22" spans="1:14" x14ac:dyDescent="0.25">
      <c r="A22" t="s">
        <v>321</v>
      </c>
      <c r="B22">
        <v>633.77594057926785</v>
      </c>
      <c r="C22">
        <v>0.78225335668416518</v>
      </c>
      <c r="D22">
        <v>0.82004999999999995</v>
      </c>
      <c r="E22">
        <v>515.77462617261449</v>
      </c>
      <c r="F22">
        <v>608.85592292127808</v>
      </c>
      <c r="G22">
        <v>597.90160104932045</v>
      </c>
      <c r="H22">
        <v>20</v>
      </c>
      <c r="I22">
        <f t="shared" si="1"/>
        <v>0.36483002021958466</v>
      </c>
      <c r="J22">
        <f t="shared" si="2"/>
        <v>0.34509398169540789</v>
      </c>
      <c r="K22">
        <f t="shared" si="3"/>
        <v>3.9604598308670691E-3</v>
      </c>
      <c r="L22">
        <f t="shared" si="4"/>
        <v>0.42045318727832237</v>
      </c>
      <c r="M22">
        <f t="shared" si="5"/>
        <v>0.37859592348081961</v>
      </c>
      <c r="N22">
        <f t="shared" si="6"/>
        <v>0.1935950196610996</v>
      </c>
    </row>
    <row r="23" spans="1:14" x14ac:dyDescent="0.25">
      <c r="A23" t="s">
        <v>320</v>
      </c>
      <c r="B23">
        <v>633.99229185422291</v>
      </c>
      <c r="C23">
        <v>0.32437442075996425</v>
      </c>
      <c r="D23">
        <v>0.83122499999999999</v>
      </c>
      <c r="E23">
        <v>515.83147773998758</v>
      </c>
      <c r="F23">
        <v>608.90537311487549</v>
      </c>
      <c r="G23">
        <v>597.46174901967424</v>
      </c>
      <c r="H23">
        <v>21</v>
      </c>
      <c r="I23">
        <f t="shared" si="1"/>
        <v>0.34857706571447356</v>
      </c>
      <c r="J23">
        <f t="shared" si="2"/>
        <v>-0.12261665281253337</v>
      </c>
      <c r="K23">
        <f t="shared" si="3"/>
        <v>2.2201592670895332E-2</v>
      </c>
      <c r="L23">
        <f t="shared" si="4"/>
        <v>0.34216814898374137</v>
      </c>
      <c r="M23">
        <f t="shared" si="5"/>
        <v>0.22074858719203494</v>
      </c>
      <c r="N23">
        <f t="shared" si="6"/>
        <v>-0.54074404444586666</v>
      </c>
    </row>
    <row r="24" spans="1:14" x14ac:dyDescent="0.25">
      <c r="A24" t="s">
        <v>319</v>
      </c>
      <c r="B24">
        <v>634.16323219344224</v>
      </c>
      <c r="C24">
        <v>0.66974595842957574</v>
      </c>
      <c r="D24">
        <v>0.826075</v>
      </c>
      <c r="E24">
        <v>515.88895082417275</v>
      </c>
      <c r="F24">
        <v>609.13631511609663</v>
      </c>
      <c r="G24">
        <v>597.67460473461517</v>
      </c>
      <c r="H24">
        <v>22</v>
      </c>
      <c r="I24">
        <f t="shared" si="1"/>
        <v>0.28691317547363049</v>
      </c>
      <c r="J24">
        <f t="shared" si="2"/>
        <v>0.21292318627333781</v>
      </c>
      <c r="K24">
        <f t="shared" si="3"/>
        <v>2.4117725510923532E-2</v>
      </c>
      <c r="L24">
        <f t="shared" si="4"/>
        <v>0.26450462750124881</v>
      </c>
      <c r="M24">
        <f t="shared" si="5"/>
        <v>0.24439305852697935</v>
      </c>
      <c r="N24">
        <f t="shared" si="6"/>
        <v>-0.62237536396570015</v>
      </c>
    </row>
    <row r="25" spans="1:14" x14ac:dyDescent="0.25">
      <c r="A25" t="s">
        <v>318</v>
      </c>
      <c r="B25">
        <v>634.23262034321397</v>
      </c>
      <c r="C25">
        <v>0.53911447579719984</v>
      </c>
      <c r="D25">
        <v>0.80827499999999997</v>
      </c>
      <c r="E25">
        <v>515.89930880703059</v>
      </c>
      <c r="F25">
        <v>609.41548694957601</v>
      </c>
      <c r="G25">
        <v>597.89223074360279</v>
      </c>
      <c r="H25">
        <v>23</v>
      </c>
      <c r="I25">
        <f t="shared" si="1"/>
        <v>0.12369709578518595</v>
      </c>
      <c r="J25">
        <f t="shared" si="2"/>
        <v>7.246000505722161E-2</v>
      </c>
      <c r="K25">
        <f t="shared" si="3"/>
        <v>1.3383858350951683E-2</v>
      </c>
      <c r="L25">
        <f t="shared" si="4"/>
        <v>0.13972600469142105</v>
      </c>
      <c r="M25">
        <f t="shared" si="5"/>
        <v>0.31626736212016748</v>
      </c>
      <c r="N25">
        <f t="shared" si="6"/>
        <v>-0.69923638943884026</v>
      </c>
    </row>
    <row r="26" spans="1:14" x14ac:dyDescent="0.25">
      <c r="A26" t="s">
        <v>317</v>
      </c>
      <c r="B26">
        <v>634.12391886169337</v>
      </c>
      <c r="C26">
        <v>0.54763262977751248</v>
      </c>
      <c r="D26">
        <v>0.69162500000000005</v>
      </c>
      <c r="E26">
        <v>515.92587466745692</v>
      </c>
      <c r="F26">
        <v>609.36386276075837</v>
      </c>
      <c r="G26">
        <v>598.04989893082995</v>
      </c>
      <c r="H26">
        <v>24</v>
      </c>
      <c r="I26">
        <f t="shared" si="1"/>
        <v>-0.21760861519558183</v>
      </c>
      <c r="J26">
        <f t="shared" si="2"/>
        <v>7.1146460453793942E-2</v>
      </c>
      <c r="K26">
        <f t="shared" si="3"/>
        <v>-9.6200008809020049E-2</v>
      </c>
      <c r="L26">
        <f t="shared" si="4"/>
        <v>3.1155259450083683E-2</v>
      </c>
      <c r="M26">
        <f t="shared" si="5"/>
        <v>5.7345643416333303E-2</v>
      </c>
      <c r="N26">
        <f t="shared" si="6"/>
        <v>-0.83605523667244341</v>
      </c>
    </row>
    <row r="27" spans="1:14" x14ac:dyDescent="0.25">
      <c r="A27" t="s">
        <v>316</v>
      </c>
      <c r="B27">
        <v>634.14564563903309</v>
      </c>
      <c r="C27">
        <v>0.49926245319414247</v>
      </c>
      <c r="D27">
        <v>0.61092500000000005</v>
      </c>
      <c r="E27">
        <v>515.99854062675035</v>
      </c>
      <c r="F27">
        <v>609.44203170582659</v>
      </c>
      <c r="G27">
        <v>598.04751092579045</v>
      </c>
      <c r="H27">
        <v>25</v>
      </c>
      <c r="I27">
        <f t="shared" si="1"/>
        <v>-0.42848606731603045</v>
      </c>
      <c r="J27">
        <f t="shared" si="2"/>
        <v>1.294458528668363E-2</v>
      </c>
      <c r="K27">
        <f t="shared" si="3"/>
        <v>-0.16983387596899185</v>
      </c>
      <c r="L27">
        <f t="shared" si="4"/>
        <v>-3.131538692415381E-2</v>
      </c>
      <c r="M27">
        <f t="shared" si="5"/>
        <v>-7.1782941401631994E-2</v>
      </c>
      <c r="N27">
        <f t="shared" si="6"/>
        <v>-1.1329302761727122</v>
      </c>
    </row>
    <row r="28" spans="1:14" x14ac:dyDescent="0.25">
      <c r="A28" t="s">
        <v>315</v>
      </c>
      <c r="B28">
        <v>634.36421853427498</v>
      </c>
      <c r="C28">
        <v>0.81291633736029478</v>
      </c>
      <c r="D28">
        <v>0.51644999999999996</v>
      </c>
      <c r="E28">
        <v>516.06214226820578</v>
      </c>
      <c r="F28">
        <v>609.63901085445696</v>
      </c>
      <c r="G28">
        <v>598.41438623566864</v>
      </c>
      <c r="H28">
        <v>26</v>
      </c>
      <c r="I28">
        <f t="shared" si="1"/>
        <v>-0.44251740153430941</v>
      </c>
      <c r="J28">
        <f t="shared" si="2"/>
        <v>0.31676677086909572</v>
      </c>
      <c r="K28">
        <f t="shared" si="3"/>
        <v>-0.25724274312896378</v>
      </c>
      <c r="L28">
        <f t="shared" si="4"/>
        <v>-0.1028503511364014</v>
      </c>
      <c r="M28">
        <f t="shared" si="5"/>
        <v>-8.2101322657463172E-2</v>
      </c>
      <c r="N28">
        <f t="shared" si="6"/>
        <v>-1.0605420007552784</v>
      </c>
    </row>
    <row r="29" spans="1:14" x14ac:dyDescent="0.25">
      <c r="A29" t="s">
        <v>314</v>
      </c>
      <c r="B29">
        <v>634.69497289631738</v>
      </c>
      <c r="C29">
        <v>0.15679247396125048</v>
      </c>
      <c r="D29">
        <v>0.50370000000000004</v>
      </c>
      <c r="E29">
        <v>516.15852149526904</v>
      </c>
      <c r="F29">
        <v>609.75329627388362</v>
      </c>
      <c r="G29">
        <v>598.76374539827884</v>
      </c>
      <c r="H29">
        <v>27</v>
      </c>
      <c r="I29">
        <f t="shared" si="1"/>
        <v>-0.34436726895208203</v>
      </c>
      <c r="J29">
        <f t="shared" si="2"/>
        <v>-0.34918879111368895</v>
      </c>
      <c r="K29">
        <f t="shared" si="3"/>
        <v>-0.26292661028893549</v>
      </c>
      <c r="L29">
        <f t="shared" si="4"/>
        <v>-0.14160772974080338</v>
      </c>
      <c r="M29">
        <f t="shared" si="5"/>
        <v>-0.17511343311699168</v>
      </c>
      <c r="N29">
        <f t="shared" si="6"/>
        <v>-1.005669872605842</v>
      </c>
    </row>
    <row r="30" spans="1:14" x14ac:dyDescent="0.25">
      <c r="A30" t="s">
        <v>313</v>
      </c>
      <c r="B30">
        <v>634.94484678841263</v>
      </c>
      <c r="C30">
        <v>0.49200492004919794</v>
      </c>
      <c r="D30">
        <v>0.50487499999999996</v>
      </c>
      <c r="E30">
        <v>516.21585070014441</v>
      </c>
      <c r="F30">
        <v>610.03835772032699</v>
      </c>
      <c r="G30">
        <v>599.04482050740774</v>
      </c>
      <c r="H30">
        <v>28</v>
      </c>
      <c r="I30">
        <f t="shared" si="1"/>
        <v>-0.32709760631700036</v>
      </c>
      <c r="J30">
        <f t="shared" si="2"/>
        <v>-2.3808043609481799E-2</v>
      </c>
      <c r="K30">
        <f t="shared" si="3"/>
        <v>-0.25468547744890735</v>
      </c>
      <c r="L30">
        <f t="shared" si="4"/>
        <v>-0.21941513053309869</v>
      </c>
      <c r="M30">
        <f t="shared" si="5"/>
        <v>-9.734951655982016E-2</v>
      </c>
      <c r="N30">
        <f t="shared" si="6"/>
        <v>-1.0190817979377123</v>
      </c>
    </row>
    <row r="31" spans="1:14" x14ac:dyDescent="0.25">
      <c r="A31" t="s">
        <v>312</v>
      </c>
      <c r="B31">
        <v>635.17640581753017</v>
      </c>
      <c r="C31">
        <v>0.5452320017803437</v>
      </c>
      <c r="D31">
        <v>0.51007499999999995</v>
      </c>
      <c r="E31">
        <v>516.31821645380614</v>
      </c>
      <c r="F31">
        <v>610.14371609386558</v>
      </c>
      <c r="G31">
        <v>599.1852474641787</v>
      </c>
      <c r="H31">
        <v>29</v>
      </c>
      <c r="I31">
        <f t="shared" si="1"/>
        <v>-0.32814280665963746</v>
      </c>
      <c r="J31">
        <f t="shared" si="2"/>
        <v>1.9587339537923631E-2</v>
      </c>
      <c r="K31">
        <f t="shared" si="3"/>
        <v>-0.24241934460887918</v>
      </c>
      <c r="L31">
        <f t="shared" si="4"/>
        <v>-0.25218598253903801</v>
      </c>
      <c r="M31">
        <f t="shared" si="5"/>
        <v>-0.19928867290742058</v>
      </c>
      <c r="N31">
        <f t="shared" si="6"/>
        <v>-1.1731418756275076</v>
      </c>
    </row>
    <row r="32" spans="1:14" x14ac:dyDescent="0.25">
      <c r="A32" t="s">
        <v>311</v>
      </c>
      <c r="B32">
        <v>635.30657368116727</v>
      </c>
      <c r="C32">
        <v>0.43160690571049198</v>
      </c>
      <c r="D32">
        <v>0.51332500000000003</v>
      </c>
      <c r="E32">
        <v>516.42232025049384</v>
      </c>
      <c r="F32">
        <v>610.21724020438523</v>
      </c>
      <c r="G32">
        <v>599.36572059116497</v>
      </c>
      <c r="H32">
        <v>30</v>
      </c>
      <c r="I32">
        <f t="shared" si="1"/>
        <v>-0.43057917248270972</v>
      </c>
      <c r="J32">
        <f t="shared" si="2"/>
        <v>-0.10386945511566836</v>
      </c>
      <c r="K32">
        <f t="shared" si="3"/>
        <v>-0.2321032117688509</v>
      </c>
      <c r="L32">
        <f t="shared" si="4"/>
        <v>-0.28321879151901097</v>
      </c>
      <c r="M32">
        <f t="shared" si="5"/>
        <v>-0.33306209227395733</v>
      </c>
      <c r="N32">
        <f t="shared" si="6"/>
        <v>-1.2871557831019995</v>
      </c>
    </row>
    <row r="33" spans="1:14" x14ac:dyDescent="0.25">
      <c r="A33" t="s">
        <v>310</v>
      </c>
      <c r="B33">
        <v>635.47260814989954</v>
      </c>
      <c r="C33">
        <v>0.53994490358126157</v>
      </c>
      <c r="D33">
        <v>0.52082499999999998</v>
      </c>
      <c r="E33">
        <v>516.53650390576092</v>
      </c>
      <c r="F33">
        <v>610.57835509600875</v>
      </c>
      <c r="G33">
        <v>599.49296521913027</v>
      </c>
      <c r="H33">
        <v>31</v>
      </c>
      <c r="I33">
        <f t="shared" si="1"/>
        <v>-0.49714893321060316</v>
      </c>
      <c r="J33">
        <f t="shared" si="2"/>
        <v>-5.3631558286391101E-3</v>
      </c>
      <c r="K33">
        <f t="shared" si="3"/>
        <v>-0.21753707892882276</v>
      </c>
      <c r="L33">
        <f t="shared" si="4"/>
        <v>-0.30417174191959528</v>
      </c>
      <c r="M33">
        <f t="shared" si="5"/>
        <v>-0.17924473053663537</v>
      </c>
      <c r="N33">
        <f t="shared" si="6"/>
        <v>-1.454398189597466</v>
      </c>
    </row>
    <row r="34" spans="1:14" x14ac:dyDescent="0.25">
      <c r="A34" t="s">
        <v>309</v>
      </c>
      <c r="B34">
        <v>635.54167981686669</v>
      </c>
      <c r="C34">
        <v>0.4274441034633939</v>
      </c>
      <c r="D34">
        <v>0.51602499999999996</v>
      </c>
      <c r="E34">
        <v>516.6177427203462</v>
      </c>
      <c r="F34">
        <v>610.68750571789496</v>
      </c>
      <c r="G34">
        <v>599.6695341627485</v>
      </c>
      <c r="H34">
        <v>32</v>
      </c>
      <c r="I34">
        <f t="shared" si="1"/>
        <v>-0.660681495703626</v>
      </c>
      <c r="J34">
        <f t="shared" si="2"/>
        <v>-0.12769565453024706</v>
      </c>
      <c r="K34">
        <f t="shared" si="3"/>
        <v>-0.2152709460887946</v>
      </c>
      <c r="L34">
        <f t="shared" si="4"/>
        <v>-0.35806953300198696</v>
      </c>
      <c r="M34">
        <f t="shared" si="5"/>
        <v>-0.27739163853661353</v>
      </c>
      <c r="N34">
        <f t="shared" si="6"/>
        <v>-1.5723162804399919</v>
      </c>
    </row>
    <row r="35" spans="1:14" x14ac:dyDescent="0.25">
      <c r="A35" t="s">
        <v>308</v>
      </c>
      <c r="B35">
        <v>635.84132311870087</v>
      </c>
      <c r="C35">
        <v>0.45836516424751905</v>
      </c>
      <c r="D35">
        <v>0.51732500000000003</v>
      </c>
      <c r="E35">
        <v>516.74244475103478</v>
      </c>
      <c r="F35">
        <v>610.93385961994704</v>
      </c>
      <c r="G35">
        <v>600.43034555406723</v>
      </c>
      <c r="H35">
        <v>33</v>
      </c>
      <c r="I35">
        <f t="shared" si="1"/>
        <v>-0.59364242332961581</v>
      </c>
      <c r="J35">
        <f t="shared" si="2"/>
        <v>-0.10660629232986218</v>
      </c>
      <c r="K35">
        <f t="shared" si="3"/>
        <v>-0.20690481324876633</v>
      </c>
      <c r="L35">
        <f t="shared" si="4"/>
        <v>-0.36850410798107358</v>
      </c>
      <c r="M35">
        <f t="shared" si="5"/>
        <v>-0.23833526637072833</v>
      </c>
      <c r="N35">
        <f t="shared" si="6"/>
        <v>-1.1059919235820281</v>
      </c>
    </row>
    <row r="36" spans="1:14" x14ac:dyDescent="0.25">
      <c r="A36" t="s">
        <v>307</v>
      </c>
      <c r="B36">
        <v>636.15784659024109</v>
      </c>
      <c r="C36">
        <v>0.39109179793590382</v>
      </c>
      <c r="D36">
        <v>0.51897499999999996</v>
      </c>
      <c r="E36">
        <v>516.86966417176961</v>
      </c>
      <c r="F36">
        <v>611.18872934656281</v>
      </c>
      <c r="G36">
        <v>600.85032366350276</v>
      </c>
      <c r="H36">
        <v>34</v>
      </c>
      <c r="I36">
        <f t="shared" si="1"/>
        <v>-0.50972318124956484</v>
      </c>
      <c r="J36">
        <f t="shared" si="2"/>
        <v>-0.18371135722521775</v>
      </c>
      <c r="K36">
        <f t="shared" si="3"/>
        <v>-0.19818868040873822</v>
      </c>
      <c r="L36">
        <f t="shared" si="4"/>
        <v>-0.37642129291390969</v>
      </c>
      <c r="M36">
        <f t="shared" si="5"/>
        <v>-0.19076306964115552</v>
      </c>
      <c r="N36">
        <f t="shared" si="6"/>
        <v>-0.98050084860725839</v>
      </c>
    </row>
    <row r="37" spans="1:14" x14ac:dyDescent="0.25">
      <c r="A37" t="s">
        <v>306</v>
      </c>
      <c r="B37">
        <v>636.42107016198599</v>
      </c>
      <c r="C37">
        <v>0.73585109836598517</v>
      </c>
      <c r="D37">
        <v>0.53572500000000001</v>
      </c>
      <c r="E37">
        <v>517.0584030069914</v>
      </c>
      <c r="F37">
        <v>611.38796232678146</v>
      </c>
      <c r="G37">
        <v>601.28211175625927</v>
      </c>
      <c r="H37">
        <v>35</v>
      </c>
      <c r="I37">
        <f t="shared" si="1"/>
        <v>-0.47910383896483388</v>
      </c>
      <c r="J37">
        <f t="shared" si="2"/>
        <v>0.15121624462112332</v>
      </c>
      <c r="K37">
        <f t="shared" si="3"/>
        <v>-0.17437254756870998</v>
      </c>
      <c r="L37">
        <f t="shared" si="4"/>
        <v>-0.32281906335979471</v>
      </c>
      <c r="M37">
        <f t="shared" si="5"/>
        <v>-0.19882761930869552</v>
      </c>
      <c r="N37">
        <f t="shared" si="6"/>
        <v>-0.84319979031151604</v>
      </c>
    </row>
    <row r="38" spans="1:14" x14ac:dyDescent="0.25">
      <c r="A38" t="s">
        <v>305</v>
      </c>
      <c r="B38">
        <v>636.81053769821756</v>
      </c>
      <c r="C38">
        <v>0.26855731012998174</v>
      </c>
      <c r="D38">
        <v>0.59965000000000002</v>
      </c>
      <c r="E38">
        <v>517.25717881435139</v>
      </c>
      <c r="F38">
        <v>611.61432189082393</v>
      </c>
      <c r="G38">
        <v>601.76332366838108</v>
      </c>
      <c r="H38">
        <v>36</v>
      </c>
      <c r="I38">
        <f t="shared" si="1"/>
        <v>-0.32224053219344029</v>
      </c>
      <c r="J38">
        <f t="shared" si="2"/>
        <v>-0.32590924219862044</v>
      </c>
      <c r="K38">
        <f t="shared" si="3"/>
        <v>-0.10338141472868179</v>
      </c>
      <c r="L38">
        <f t="shared" si="4"/>
        <v>-0.25917986166746942</v>
      </c>
      <c r="M38">
        <f t="shared" si="5"/>
        <v>-0.17976558515242047</v>
      </c>
      <c r="N38">
        <f t="shared" si="6"/>
        <v>-0.65647491265047009</v>
      </c>
    </row>
    <row r="39" spans="1:14" x14ac:dyDescent="0.25">
      <c r="A39" t="s">
        <v>304</v>
      </c>
      <c r="B39">
        <v>637.26902187741518</v>
      </c>
      <c r="C39">
        <v>0.61067066638096545</v>
      </c>
      <c r="D39">
        <v>0.65857500000000002</v>
      </c>
      <c r="E39">
        <v>517.50779690636739</v>
      </c>
      <c r="F39">
        <v>611.85860016809102</v>
      </c>
      <c r="G39">
        <v>602.78112559158581</v>
      </c>
      <c r="H39">
        <v>37</v>
      </c>
      <c r="I39">
        <f t="shared" si="1"/>
        <v>-9.6360582455984556E-2</v>
      </c>
      <c r="J39">
        <f t="shared" si="2"/>
        <v>6.3724154686229939E-3</v>
      </c>
      <c r="K39">
        <f t="shared" si="3"/>
        <v>-3.7390281888653565E-2</v>
      </c>
      <c r="L39">
        <f t="shared" si="4"/>
        <v>-0.14369837531913987</v>
      </c>
      <c r="M39">
        <f t="shared" si="5"/>
        <v>-0.14278483777152839</v>
      </c>
      <c r="N39">
        <f t="shared" si="6"/>
        <v>6.6839976093497455E-2</v>
      </c>
    </row>
    <row r="40" spans="1:14" x14ac:dyDescent="0.25">
      <c r="A40" t="s">
        <v>303</v>
      </c>
      <c r="B40">
        <v>637.5513633039053</v>
      </c>
      <c r="C40">
        <v>0.47918219571930876</v>
      </c>
      <c r="D40">
        <v>0.73524999999999996</v>
      </c>
      <c r="E40">
        <v>517.67994788292458</v>
      </c>
      <c r="F40">
        <v>611.97654539226414</v>
      </c>
      <c r="G40">
        <v>603.20050375340907</v>
      </c>
      <c r="H40">
        <v>38</v>
      </c>
      <c r="I40">
        <f t="shared" si="1"/>
        <v>-4.6623385426034503E-2</v>
      </c>
      <c r="J40">
        <f t="shared" si="2"/>
        <v>-0.13494775377677404</v>
      </c>
      <c r="K40">
        <f t="shared" si="3"/>
        <v>4.6350850951374534E-2</v>
      </c>
      <c r="L40">
        <f t="shared" si="4"/>
        <v>-0.10668400442961712</v>
      </c>
      <c r="M40">
        <f t="shared" si="5"/>
        <v>-0.23213714348459469</v>
      </c>
      <c r="N40">
        <f t="shared" si="6"/>
        <v>0.19173110345599476</v>
      </c>
    </row>
    <row r="41" spans="1:14" x14ac:dyDescent="0.25">
      <c r="A41" t="s">
        <v>302</v>
      </c>
      <c r="B41">
        <v>638.03320239247398</v>
      </c>
      <c r="C41">
        <v>0.48749470114454613</v>
      </c>
      <c r="D41">
        <v>0.84225000000000005</v>
      </c>
      <c r="E41">
        <v>517.87968934733283</v>
      </c>
      <c r="F41">
        <v>612.41372377062839</v>
      </c>
      <c r="G41">
        <v>604.30057665797074</v>
      </c>
      <c r="H41">
        <v>39</v>
      </c>
      <c r="I41">
        <f t="shared" si="1"/>
        <v>0.20261147368247023</v>
      </c>
      <c r="J41">
        <f t="shared" si="2"/>
        <v>-0.13646694693527694</v>
      </c>
      <c r="K41">
        <f t="shared" si="3"/>
        <v>0.16041698379140285</v>
      </c>
      <c r="L41">
        <f t="shared" si="4"/>
        <v>-4.2079145689037922E-2</v>
      </c>
      <c r="M41">
        <f t="shared" si="5"/>
        <v>-2.2562950065356802E-3</v>
      </c>
      <c r="N41">
        <f t="shared" si="6"/>
        <v>0.9973169735569023</v>
      </c>
    </row>
    <row r="42" spans="1:14" x14ac:dyDescent="0.25">
      <c r="A42" t="s">
        <v>301</v>
      </c>
      <c r="B42">
        <v>638.35879066045084</v>
      </c>
      <c r="C42">
        <v>0.88588905294242082</v>
      </c>
      <c r="D42">
        <v>0.90197499999999997</v>
      </c>
      <c r="E42">
        <v>518.11662749688412</v>
      </c>
      <c r="F42">
        <v>612.38722972193966</v>
      </c>
      <c r="G42">
        <v>604.62782829141759</v>
      </c>
      <c r="H42">
        <v>40</v>
      </c>
      <c r="I42">
        <f t="shared" si="1"/>
        <v>0.2955955121991547</v>
      </c>
      <c r="J42">
        <f t="shared" si="2"/>
        <v>0.25209570627885747</v>
      </c>
      <c r="K42">
        <f t="shared" si="3"/>
        <v>0.22720811663143092</v>
      </c>
      <c r="L42">
        <f t="shared" si="4"/>
        <v>5.9722398194586468E-2</v>
      </c>
      <c r="M42">
        <f t="shared" si="5"/>
        <v>-0.2360478735814624</v>
      </c>
      <c r="N42">
        <f t="shared" si="6"/>
        <v>1.0300815725429899</v>
      </c>
    </row>
    <row r="43" spans="1:14" x14ac:dyDescent="0.25">
      <c r="A43" t="s">
        <v>300</v>
      </c>
      <c r="B43">
        <v>638.63835348927455</v>
      </c>
      <c r="C43">
        <v>0.42860129625757537</v>
      </c>
      <c r="D43">
        <v>0.96379999999999999</v>
      </c>
      <c r="E43">
        <v>518.32298013095738</v>
      </c>
      <c r="F43">
        <v>612.70612792291422</v>
      </c>
      <c r="G43">
        <v>604.9734618797653</v>
      </c>
      <c r="H43">
        <v>41</v>
      </c>
      <c r="I43">
        <f t="shared" si="1"/>
        <v>0.34255411156269844</v>
      </c>
      <c r="J43">
        <f t="shared" si="2"/>
        <v>-0.21502374898972831</v>
      </c>
      <c r="K43">
        <f t="shared" si="3"/>
        <v>0.29609924947145916</v>
      </c>
      <c r="L43">
        <f t="shared" si="4"/>
        <v>0.13093842660017341</v>
      </c>
      <c r="M43">
        <f t="shared" si="5"/>
        <v>-0.12444720249309782</v>
      </c>
      <c r="N43">
        <f t="shared" si="6"/>
        <v>1.0812281264299379</v>
      </c>
    </row>
    <row r="44" spans="1:14" x14ac:dyDescent="0.25">
      <c r="A44" t="s">
        <v>299</v>
      </c>
      <c r="B44">
        <v>638.84774797854607</v>
      </c>
      <c r="C44">
        <v>0.57249921931925829</v>
      </c>
      <c r="D44">
        <v>1.0116000000000001</v>
      </c>
      <c r="E44">
        <v>518.49427946958656</v>
      </c>
      <c r="F44">
        <v>612.85530928781532</v>
      </c>
      <c r="G44">
        <v>605.24587476027216</v>
      </c>
      <c r="H44">
        <v>42</v>
      </c>
      <c r="I44">
        <f t="shared" si="1"/>
        <v>0.31934437137404537</v>
      </c>
      <c r="J44">
        <f t="shared" si="2"/>
        <v>-8.0957524511785672E-2</v>
      </c>
      <c r="K44">
        <f t="shared" si="3"/>
        <v>0.35096538231148744</v>
      </c>
      <c r="L44">
        <f t="shared" si="4"/>
        <v>0.16710115956168803</v>
      </c>
      <c r="M44">
        <f t="shared" si="5"/>
        <v>-0.18256336747819368</v>
      </c>
      <c r="N44">
        <f t="shared" si="6"/>
        <v>1.0591539724760377</v>
      </c>
    </row>
    <row r="45" spans="1:14" x14ac:dyDescent="0.25">
      <c r="A45" t="s">
        <v>298</v>
      </c>
      <c r="B45">
        <v>639.07288900872868</v>
      </c>
      <c r="C45">
        <v>0.72448768370936512</v>
      </c>
      <c r="D45">
        <v>0.98687499999999995</v>
      </c>
      <c r="E45">
        <v>518.65275050958087</v>
      </c>
      <c r="F45">
        <v>613.05998901583894</v>
      </c>
      <c r="G45">
        <v>606.05605400549621</v>
      </c>
      <c r="H45">
        <v>43</v>
      </c>
      <c r="I45">
        <f t="shared" si="1"/>
        <v>0.3118811720964878</v>
      </c>
      <c r="J45">
        <f t="shared" si="2"/>
        <v>6.119924129458082E-2</v>
      </c>
      <c r="K45">
        <f t="shared" si="3"/>
        <v>0.33330651515151549</v>
      </c>
      <c r="L45">
        <f t="shared" si="4"/>
        <v>0.19043559388833042</v>
      </c>
      <c r="M45">
        <f t="shared" si="5"/>
        <v>-0.18518116934076545</v>
      </c>
      <c r="N45">
        <f t="shared" si="6"/>
        <v>1.5748461832393232</v>
      </c>
    </row>
    <row r="46" spans="1:14" x14ac:dyDescent="0.25">
      <c r="B46">
        <f>_xlfn.COVARIANCE.P(B$2:B$45,$H$2:$H$45)/_xlfn.VAR.P($H$2:$H$45)</f>
        <v>0.23260422946017062</v>
      </c>
      <c r="C46">
        <f t="shared" ref="C46:G46" si="7">_xlfn.COVARIANCE.P(C$2:C$45,$H$2:$H$45)/_xlfn.VAR.P($H$2:$H$45)</f>
        <v>9.8316985837403024E-3</v>
      </c>
      <c r="D46">
        <f t="shared" si="7"/>
        <v>-7.0661328400281921E-3</v>
      </c>
      <c r="E46">
        <f t="shared" si="7"/>
        <v>0.13513660566766836</v>
      </c>
      <c r="F46">
        <f t="shared" si="7"/>
        <v>0.20729752988619321</v>
      </c>
      <c r="G46">
        <f t="shared" si="7"/>
        <v>0.29448703446076241</v>
      </c>
    </row>
    <row r="47" spans="1:14" x14ac:dyDescent="0.25">
      <c r="B47">
        <f>AVERAGE(B$2:B$45)-B$46*AVERAGE($H$2:$H$45)</f>
        <v>628.75902596984486</v>
      </c>
      <c r="C47">
        <f t="shared" ref="C47:G47" si="8">AVERAGE(C$2:C$45)-C$46*AVERAGE($H$2:$H$45)</f>
        <v>0.24052540331395128</v>
      </c>
      <c r="D47">
        <f t="shared" si="8"/>
        <v>0.9574121969696967</v>
      </c>
      <c r="E47">
        <f t="shared" si="8"/>
        <v>512.6514408719828</v>
      </c>
      <c r="F47">
        <f t="shared" si="8"/>
        <v>604.3313764000734</v>
      </c>
      <c r="G47">
        <f t="shared" si="8"/>
        <v>591.8182653404441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17</vt:i4>
      </vt:variant>
      <vt:variant>
        <vt:lpstr>Plages nommées</vt:lpstr>
      </vt:variant>
      <vt:variant>
        <vt:i4>7</vt:i4>
      </vt:variant>
    </vt:vector>
  </HeadingPairs>
  <TitlesOfParts>
    <vt:vector size="24" baseType="lpstr">
      <vt:lpstr>GDP</vt:lpstr>
      <vt:lpstr>HF</vt:lpstr>
      <vt:lpstr>DEF</vt:lpstr>
      <vt:lpstr>RATE</vt:lpstr>
      <vt:lpstr>N</vt:lpstr>
      <vt:lpstr>C</vt:lpstr>
      <vt:lpstr>I</vt:lpstr>
      <vt:lpstr>LONG</vt:lpstr>
      <vt:lpstr>LONG2</vt:lpstr>
      <vt:lpstr>SHORT</vt:lpstr>
      <vt:lpstr>LONG_LT</vt:lpstr>
      <vt:lpstr>SHORT_LT</vt:lpstr>
      <vt:lpstr>SHORT_LT_PH</vt:lpstr>
      <vt:lpstr>Estimate TR</vt:lpstr>
      <vt:lpstr>STABLE</vt:lpstr>
      <vt:lpstr>ALL_SHOCKS</vt:lpstr>
      <vt:lpstr>SHORT_LT_ALL</vt:lpstr>
      <vt:lpstr>'C'!data</vt:lpstr>
      <vt:lpstr>I!data_1</vt:lpstr>
      <vt:lpstr>DEF!Deflator_Ss_adj_1</vt:lpstr>
      <vt:lpstr>N!Employment_Ss_adj</vt:lpstr>
      <vt:lpstr>RATE!EONIA</vt:lpstr>
      <vt:lpstr>RATE!Extraire</vt:lpstr>
      <vt:lpstr>GDP!GDP_constant_prices_Ss_adj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Normann Rion</dc:creator>
  <cp:lastModifiedBy>Normann Rion</cp:lastModifiedBy>
  <dcterms:created xsi:type="dcterms:W3CDTF">2019-02-08T10:35:30Z</dcterms:created>
  <dcterms:modified xsi:type="dcterms:W3CDTF">2019-03-08T19:05:59Z</dcterms:modified>
</cp:coreProperties>
</file>