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SBF_VAAV_VA_drift_o_Biogas_VA_service\VA_service\Förrådet\Beställning material\Beställningar\2023\"/>
    </mc:Choice>
  </mc:AlternateContent>
  <xr:revisionPtr revIDLastSave="0" documentId="13_ncr:1_{C0DF34F2-16B4-4F1E-8A4E-3B6373C180B4}" xr6:coauthVersionLast="47" xr6:coauthVersionMax="47" xr10:uidLastSave="{00000000-0000-0000-0000-000000000000}"/>
  <bookViews>
    <workbookView xWindow="-120" yWindow="-120" windowWidth="29040" windowHeight="15720" tabRatio="697" activeTab="4" xr2:uid="{00000000-000D-0000-FFFF-FFFF00000000}"/>
  </bookViews>
  <sheets>
    <sheet name="K2023" sheetId="40" r:id="rId1"/>
    <sheet name="Beställning förrådet" sheetId="28" r:id="rId2"/>
    <sheet name="Frakt" sheetId="16" r:id="rId3"/>
    <sheet name="Service ar" sheetId="43" r:id="rId4"/>
    <sheet name="Direkt Bestälningar" sheetId="31" r:id="rId5"/>
    <sheet name="Blad4" sheetId="46" r:id="rId6"/>
    <sheet name="Blad1" sheetId="47" r:id="rId7"/>
    <sheet name="Kaptensgatan " sheetId="44" r:id="rId8"/>
    <sheet name="Teknikvägen" sheetId="4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16" i="40" l="1"/>
  <c r="F617" i="40"/>
  <c r="F618" i="40"/>
  <c r="F104" i="40"/>
  <c r="F105" i="40"/>
  <c r="F106" i="40"/>
  <c r="F107" i="40"/>
  <c r="F30" i="40"/>
  <c r="F31" i="40"/>
  <c r="F32" i="40"/>
  <c r="F33" i="40"/>
  <c r="F34" i="40"/>
  <c r="F35" i="40"/>
  <c r="F460" i="40"/>
  <c r="F449" i="40"/>
  <c r="F450" i="40"/>
  <c r="F333" i="40"/>
  <c r="F364" i="40"/>
  <c r="F365" i="40"/>
  <c r="F304" i="40"/>
  <c r="F57" i="40"/>
  <c r="F124" i="40"/>
  <c r="F70" i="40"/>
  <c r="F259" i="40"/>
  <c r="F394" i="40"/>
  <c r="F445" i="40"/>
  <c r="F8" i="40"/>
  <c r="F77" i="40"/>
  <c r="F339" i="40"/>
  <c r="F271" i="40"/>
  <c r="F401" i="40"/>
  <c r="F402" i="40"/>
  <c r="F381" i="40"/>
  <c r="F382" i="40"/>
  <c r="F383" i="40"/>
  <c r="F608" i="40"/>
  <c r="F609" i="40"/>
  <c r="F610" i="40"/>
  <c r="F611" i="40"/>
  <c r="F612" i="40"/>
  <c r="F613" i="40"/>
  <c r="F614" i="40"/>
  <c r="F615" i="40"/>
  <c r="F334" i="40"/>
  <c r="F335" i="40"/>
  <c r="F356" i="40"/>
  <c r="F357" i="40"/>
  <c r="F358" i="40"/>
  <c r="F359" i="40"/>
  <c r="F360" i="40"/>
  <c r="F361" i="40"/>
  <c r="F362" i="40"/>
  <c r="F363" i="40"/>
  <c r="F367" i="40"/>
  <c r="F368" i="40"/>
  <c r="F369" i="40"/>
  <c r="F370" i="40"/>
  <c r="F371" i="40"/>
  <c r="F606" i="40"/>
  <c r="F607" i="40"/>
  <c r="F539" i="40"/>
  <c r="F540" i="40"/>
  <c r="F541" i="40"/>
  <c r="F137" i="40"/>
  <c r="F317" i="40"/>
  <c r="F318" i="40"/>
  <c r="F355" i="40"/>
  <c r="F135" i="40"/>
  <c r="F9" i="40"/>
  <c r="F56" i="40"/>
  <c r="F58" i="40"/>
  <c r="F470" i="40"/>
  <c r="F471" i="40"/>
  <c r="F92" i="40"/>
  <c r="F93" i="40"/>
  <c r="F94" i="40"/>
  <c r="F24" i="40"/>
  <c r="F119" i="40"/>
  <c r="F120" i="40"/>
  <c r="F28" i="40"/>
  <c r="F100" i="40"/>
  <c r="F101" i="40"/>
  <c r="F102" i="40"/>
  <c r="O780" i="31"/>
  <c r="P780" i="31"/>
  <c r="K780" i="31"/>
  <c r="L780" i="31" s="1"/>
  <c r="O779" i="31"/>
  <c r="P779" i="31"/>
  <c r="K779" i="31"/>
  <c r="L779" i="31"/>
  <c r="O778" i="31"/>
  <c r="P778" i="31"/>
  <c r="K778" i="31"/>
  <c r="L778" i="31" s="1"/>
  <c r="O777" i="31"/>
  <c r="P777" i="31"/>
  <c r="K777" i="31"/>
  <c r="L777" i="31" s="1"/>
  <c r="O606" i="31"/>
  <c r="P606" i="31"/>
  <c r="K606" i="31" s="1"/>
  <c r="L606" i="31" s="1"/>
  <c r="O605" i="31"/>
  <c r="P605" i="31"/>
  <c r="K605" i="31"/>
  <c r="L605" i="31" s="1"/>
  <c r="O604" i="31"/>
  <c r="P604" i="31"/>
  <c r="K604" i="31" s="1"/>
  <c r="L604" i="31" s="1"/>
  <c r="N19" i="47"/>
  <c r="L24" i="47"/>
  <c r="G24" i="47"/>
  <c r="O959" i="31"/>
  <c r="G719" i="31"/>
  <c r="O717" i="31"/>
  <c r="P717" i="31"/>
  <c r="K717" i="31" s="1"/>
  <c r="L717" i="31" s="1"/>
  <c r="O716" i="31"/>
  <c r="P716" i="31"/>
  <c r="K716" i="31" s="1"/>
  <c r="L716" i="31" s="1"/>
  <c r="O935" i="31"/>
  <c r="P935" i="31"/>
  <c r="K935" i="31" s="1"/>
  <c r="L935" i="31" s="1"/>
  <c r="O933" i="31"/>
  <c r="P933" i="31"/>
  <c r="K933" i="31" s="1"/>
  <c r="L933" i="31" s="1"/>
  <c r="O931" i="31"/>
  <c r="P931" i="31"/>
  <c r="K931" i="31" s="1"/>
  <c r="L931" i="31" s="1"/>
  <c r="O930" i="31"/>
  <c r="P930" i="31"/>
  <c r="K930" i="31" s="1"/>
  <c r="L930" i="31" s="1"/>
  <c r="O929" i="31"/>
  <c r="P929" i="31"/>
  <c r="K929" i="31" s="1"/>
  <c r="L929" i="31" s="1"/>
  <c r="O928" i="31"/>
  <c r="P928" i="31"/>
  <c r="K928" i="31" s="1"/>
  <c r="L928" i="31" s="1"/>
  <c r="O927" i="31"/>
  <c r="P927" i="31"/>
  <c r="K927" i="31" s="1"/>
  <c r="L927" i="31" s="1"/>
  <c r="O926" i="31"/>
  <c r="P926" i="31"/>
  <c r="K926" i="31" s="1"/>
  <c r="L926" i="31" s="1"/>
  <c r="O923" i="31"/>
  <c r="P923" i="31"/>
  <c r="K923" i="31" s="1"/>
  <c r="L923" i="31" s="1"/>
  <c r="O922" i="31"/>
  <c r="P922" i="31"/>
  <c r="K922" i="31" s="1"/>
  <c r="L922" i="31" s="1"/>
  <c r="O921" i="31"/>
  <c r="P921" i="31"/>
  <c r="K921" i="31" s="1"/>
  <c r="L921" i="31" s="1"/>
  <c r="O920" i="31"/>
  <c r="P920" i="31"/>
  <c r="K920" i="31" s="1"/>
  <c r="L920" i="31" s="1"/>
  <c r="O919" i="31"/>
  <c r="P919" i="31"/>
  <c r="K919" i="31" s="1"/>
  <c r="L919" i="31" s="1"/>
  <c r="O918" i="31"/>
  <c r="P918" i="31"/>
  <c r="K918" i="31" s="1"/>
  <c r="L918" i="31" s="1"/>
  <c r="O917" i="31"/>
  <c r="P917" i="31"/>
  <c r="K917" i="31" s="1"/>
  <c r="L917" i="31" s="1"/>
  <c r="O916" i="31"/>
  <c r="P916" i="31"/>
  <c r="K916" i="31" s="1"/>
  <c r="L916" i="31" s="1"/>
  <c r="F286" i="40"/>
  <c r="F184" i="40"/>
  <c r="F351" i="40"/>
  <c r="F352" i="40"/>
  <c r="F353" i="40"/>
  <c r="F354" i="40"/>
  <c r="F325" i="40"/>
  <c r="F180" i="40"/>
  <c r="F327" i="40"/>
  <c r="F485" i="40"/>
  <c r="F507" i="40"/>
  <c r="F506" i="40"/>
  <c r="F505" i="40"/>
  <c r="F538" i="40"/>
  <c r="F604" i="40"/>
  <c r="O714" i="31"/>
  <c r="P714" i="31"/>
  <c r="K714" i="31" s="1"/>
  <c r="L714" i="31" s="1"/>
  <c r="O603" i="31"/>
  <c r="P603" i="31"/>
  <c r="K603" i="31" s="1"/>
  <c r="L603" i="31" s="1"/>
  <c r="O583" i="31"/>
  <c r="P583" i="31"/>
  <c r="K583" i="31" s="1"/>
  <c r="L583" i="31" s="1"/>
  <c r="O584" i="31"/>
  <c r="P584" i="31"/>
  <c r="K584" i="31" s="1"/>
  <c r="L584" i="31" s="1"/>
  <c r="O585" i="31"/>
  <c r="P585" i="31"/>
  <c r="K585" i="31" s="1"/>
  <c r="L585" i="31" s="1"/>
  <c r="O586" i="31"/>
  <c r="P586" i="31"/>
  <c r="K586" i="31" s="1"/>
  <c r="L586" i="31" s="1"/>
  <c r="O587" i="31"/>
  <c r="P587" i="31"/>
  <c r="K587" i="31" s="1"/>
  <c r="L587" i="31" s="1"/>
  <c r="O588" i="31"/>
  <c r="P588" i="31"/>
  <c r="K588" i="31" s="1"/>
  <c r="L588" i="31" s="1"/>
  <c r="O589" i="31"/>
  <c r="P589" i="31"/>
  <c r="K589" i="31" s="1"/>
  <c r="L589" i="31" s="1"/>
  <c r="O590" i="31"/>
  <c r="P590" i="31"/>
  <c r="K590" i="31" s="1"/>
  <c r="L590" i="31" s="1"/>
  <c r="O591" i="31"/>
  <c r="P591" i="31"/>
  <c r="K591" i="31" s="1"/>
  <c r="L591" i="31" s="1"/>
  <c r="O592" i="31"/>
  <c r="P592" i="31"/>
  <c r="K592" i="31" s="1"/>
  <c r="L592" i="31" s="1"/>
  <c r="O593" i="31"/>
  <c r="P593" i="31"/>
  <c r="K593" i="31" s="1"/>
  <c r="L593" i="31" s="1"/>
  <c r="O594" i="31"/>
  <c r="P594" i="31"/>
  <c r="K594" i="31" s="1"/>
  <c r="L594" i="31" s="1"/>
  <c r="O595" i="31"/>
  <c r="P595" i="31"/>
  <c r="K595" i="31" s="1"/>
  <c r="L595" i="31" s="1"/>
  <c r="O596" i="31"/>
  <c r="P596" i="31"/>
  <c r="K596" i="31" s="1"/>
  <c r="L596" i="31" s="1"/>
  <c r="O597" i="31"/>
  <c r="P597" i="31"/>
  <c r="K597" i="31" s="1"/>
  <c r="L597" i="31" s="1"/>
  <c r="O598" i="31"/>
  <c r="P598" i="31"/>
  <c r="K598" i="31" s="1"/>
  <c r="L598" i="31" s="1"/>
  <c r="O599" i="31"/>
  <c r="P599" i="31"/>
  <c r="K599" i="31" s="1"/>
  <c r="L599" i="31" s="1"/>
  <c r="O600" i="31"/>
  <c r="P600" i="31"/>
  <c r="K600" i="31" s="1"/>
  <c r="L600" i="31" s="1"/>
  <c r="O601" i="31"/>
  <c r="P601" i="31"/>
  <c r="K601" i="31" s="1"/>
  <c r="L601" i="31" s="1"/>
  <c r="O602" i="31"/>
  <c r="P602" i="31"/>
  <c r="K602" i="31" s="1"/>
  <c r="L602" i="31" s="1"/>
  <c r="O607" i="31"/>
  <c r="P607" i="31"/>
  <c r="K607" i="31" s="1"/>
  <c r="L607" i="31" s="1"/>
  <c r="O568" i="31"/>
  <c r="P568" i="31"/>
  <c r="K568" i="31" s="1"/>
  <c r="L568" i="31" s="1"/>
  <c r="O569" i="31"/>
  <c r="P569" i="31"/>
  <c r="K569" i="31" s="1"/>
  <c r="L569" i="31" s="1"/>
  <c r="O570" i="31"/>
  <c r="P570" i="31"/>
  <c r="K570" i="31" s="1"/>
  <c r="L570" i="31" s="1"/>
  <c r="O571" i="31"/>
  <c r="P571" i="31"/>
  <c r="K571" i="31" s="1"/>
  <c r="L571" i="31" s="1"/>
  <c r="O572" i="31"/>
  <c r="P572" i="31"/>
  <c r="K572" i="31" s="1"/>
  <c r="L572" i="31" s="1"/>
  <c r="O573" i="31"/>
  <c r="P573" i="31"/>
  <c r="K573" i="31" s="1"/>
  <c r="L573" i="31" s="1"/>
  <c r="O574" i="31"/>
  <c r="P574" i="31"/>
  <c r="K574" i="31" s="1"/>
  <c r="L574" i="31" s="1"/>
  <c r="O575" i="31"/>
  <c r="P575" i="31"/>
  <c r="K575" i="31" s="1"/>
  <c r="L575" i="31" s="1"/>
  <c r="O576" i="31"/>
  <c r="P576" i="31"/>
  <c r="K576" i="31" s="1"/>
  <c r="L576" i="31" s="1"/>
  <c r="O577" i="31"/>
  <c r="P577" i="31"/>
  <c r="K577" i="31" s="1"/>
  <c r="L577" i="31" s="1"/>
  <c r="O578" i="31"/>
  <c r="P578" i="31"/>
  <c r="K578" i="31" s="1"/>
  <c r="L578" i="31" s="1"/>
  <c r="O579" i="31"/>
  <c r="P579" i="31"/>
  <c r="K579" i="31" s="1"/>
  <c r="L579" i="31" s="1"/>
  <c r="O580" i="31"/>
  <c r="P580" i="31"/>
  <c r="K580" i="31" s="1"/>
  <c r="L580" i="31" s="1"/>
  <c r="O581" i="31"/>
  <c r="P581" i="31"/>
  <c r="K581" i="31" s="1"/>
  <c r="L581" i="31" s="1"/>
  <c r="G171" i="31"/>
  <c r="G236" i="31"/>
  <c r="G244" i="31"/>
  <c r="G412" i="31"/>
  <c r="G608" i="31"/>
  <c r="O608" i="31" s="1"/>
  <c r="G656" i="31"/>
  <c r="G791" i="31"/>
  <c r="G814" i="31"/>
  <c r="G840" i="31"/>
  <c r="G867" i="31"/>
  <c r="P867" i="31" s="1"/>
  <c r="K867" i="31" s="1"/>
  <c r="L867" i="31" s="1"/>
  <c r="G878" i="31"/>
  <c r="O878" i="31" s="1"/>
  <c r="G898" i="31"/>
  <c r="O898" i="31" s="1"/>
  <c r="G937" i="31"/>
  <c r="O937" i="31" s="1"/>
  <c r="O939" i="31"/>
  <c r="P939" i="31"/>
  <c r="K939" i="31" s="1"/>
  <c r="L939" i="31" s="1"/>
  <c r="O940" i="31"/>
  <c r="P940" i="31"/>
  <c r="K940" i="31" s="1"/>
  <c r="L940" i="31" s="1"/>
  <c r="O941" i="31"/>
  <c r="P941" i="31"/>
  <c r="K941" i="31" s="1"/>
  <c r="L941" i="31" s="1"/>
  <c r="O942" i="31"/>
  <c r="P942" i="31"/>
  <c r="K942" i="31" s="1"/>
  <c r="L942" i="31" s="1"/>
  <c r="O943" i="31"/>
  <c r="P943" i="31"/>
  <c r="K943" i="31" s="1"/>
  <c r="L943" i="31" s="1"/>
  <c r="O944" i="31"/>
  <c r="P944" i="31"/>
  <c r="K944" i="31" s="1"/>
  <c r="L944" i="31" s="1"/>
  <c r="O945" i="31"/>
  <c r="P945" i="31"/>
  <c r="K945" i="31" s="1"/>
  <c r="L945" i="31" s="1"/>
  <c r="O946" i="31"/>
  <c r="P946" i="31"/>
  <c r="K946" i="31" s="1"/>
  <c r="L946" i="31" s="1"/>
  <c r="O947" i="31"/>
  <c r="P947" i="31"/>
  <c r="K947" i="31" s="1"/>
  <c r="L947" i="31" s="1"/>
  <c r="O948" i="31"/>
  <c r="P948" i="31"/>
  <c r="K948" i="31" s="1"/>
  <c r="L948" i="31" s="1"/>
  <c r="O949" i="31"/>
  <c r="P949" i="31"/>
  <c r="K949" i="31" s="1"/>
  <c r="L949" i="31" s="1"/>
  <c r="O950" i="31"/>
  <c r="P950" i="31"/>
  <c r="K950" i="31" s="1"/>
  <c r="L950" i="31" s="1"/>
  <c r="O951" i="31"/>
  <c r="P951" i="31"/>
  <c r="K951" i="31" s="1"/>
  <c r="L951" i="31" s="1"/>
  <c r="O952" i="31"/>
  <c r="P952" i="31"/>
  <c r="K952" i="31" s="1"/>
  <c r="L952" i="31" s="1"/>
  <c r="O953" i="31"/>
  <c r="P953" i="31"/>
  <c r="K953" i="31" s="1"/>
  <c r="L953" i="31" s="1"/>
  <c r="O954" i="31"/>
  <c r="P954" i="31"/>
  <c r="K954" i="31" s="1"/>
  <c r="L954" i="31" s="1"/>
  <c r="O955" i="31"/>
  <c r="P955" i="31"/>
  <c r="K955" i="31" s="1"/>
  <c r="L955" i="31" s="1"/>
  <c r="O956" i="31"/>
  <c r="P956" i="31"/>
  <c r="K956" i="31" s="1"/>
  <c r="L956" i="31" s="1"/>
  <c r="O957" i="31"/>
  <c r="P957" i="31"/>
  <c r="K957" i="31" s="1"/>
  <c r="L957" i="31" s="1"/>
  <c r="O958" i="31"/>
  <c r="P958" i="31"/>
  <c r="K958" i="31" s="1"/>
  <c r="L958" i="31" s="1"/>
  <c r="O960" i="31"/>
  <c r="P960" i="31"/>
  <c r="K960" i="31" s="1"/>
  <c r="L960" i="31" s="1"/>
  <c r="O961" i="31"/>
  <c r="P961" i="31"/>
  <c r="K961" i="31" s="1"/>
  <c r="L961" i="31" s="1"/>
  <c r="O962" i="31"/>
  <c r="P962" i="31"/>
  <c r="K962" i="31" s="1"/>
  <c r="L962" i="31" s="1"/>
  <c r="O963" i="31"/>
  <c r="P963" i="31"/>
  <c r="K963" i="31" s="1"/>
  <c r="L963" i="31" s="1"/>
  <c r="O964" i="31"/>
  <c r="P964" i="31"/>
  <c r="K964" i="31" s="1"/>
  <c r="L964" i="31" s="1"/>
  <c r="O965" i="31"/>
  <c r="P965" i="31"/>
  <c r="K965" i="31" s="1"/>
  <c r="L965" i="31" s="1"/>
  <c r="O966" i="31"/>
  <c r="P966" i="31"/>
  <c r="K966" i="31" s="1"/>
  <c r="L966" i="31" s="1"/>
  <c r="O967" i="31"/>
  <c r="P967" i="31"/>
  <c r="K967" i="31" s="1"/>
  <c r="L967" i="31" s="1"/>
  <c r="O968" i="31"/>
  <c r="P968" i="31"/>
  <c r="K968" i="31" s="1"/>
  <c r="L968" i="31" s="1"/>
  <c r="O938" i="31"/>
  <c r="P938" i="31"/>
  <c r="K938" i="31" s="1"/>
  <c r="L938" i="31" s="1"/>
  <c r="O365" i="31"/>
  <c r="P365" i="31"/>
  <c r="K365" i="31" s="1"/>
  <c r="L365" i="31" s="1"/>
  <c r="O364" i="31"/>
  <c r="P364" i="31"/>
  <c r="K364" i="31" s="1"/>
  <c r="L364" i="31" s="1"/>
  <c r="O711" i="31"/>
  <c r="P711" i="31"/>
  <c r="K711" i="31" s="1"/>
  <c r="L711" i="31" s="1"/>
  <c r="O710" i="31"/>
  <c r="P710" i="31"/>
  <c r="K710" i="31" s="1"/>
  <c r="L710" i="31" s="1"/>
  <c r="O709" i="31"/>
  <c r="P709" i="31"/>
  <c r="K709" i="31" s="1"/>
  <c r="L709" i="31" s="1"/>
  <c r="O712" i="31"/>
  <c r="P712" i="31"/>
  <c r="K712" i="31" s="1"/>
  <c r="L712" i="31" s="1"/>
  <c r="O708" i="31"/>
  <c r="P708" i="31"/>
  <c r="K708" i="31" s="1"/>
  <c r="L708" i="31" s="1"/>
  <c r="O707" i="31"/>
  <c r="P707" i="31"/>
  <c r="K707" i="31" s="1"/>
  <c r="L707" i="31" s="1"/>
  <c r="O701" i="31"/>
  <c r="P701" i="31"/>
  <c r="K701" i="31" s="1"/>
  <c r="L701" i="31" s="1"/>
  <c r="O702" i="31"/>
  <c r="P702" i="31"/>
  <c r="K702" i="31" s="1"/>
  <c r="L702" i="31" s="1"/>
  <c r="O703" i="31"/>
  <c r="P703" i="31"/>
  <c r="K703" i="31" s="1"/>
  <c r="L703" i="31" s="1"/>
  <c r="O704" i="31"/>
  <c r="P704" i="31"/>
  <c r="K704" i="31" s="1"/>
  <c r="L704" i="31" s="1"/>
  <c r="O705" i="31"/>
  <c r="P705" i="31"/>
  <c r="K705" i="31" s="1"/>
  <c r="L705" i="31" s="1"/>
  <c r="O706" i="31"/>
  <c r="P706" i="31"/>
  <c r="K706" i="31" s="1"/>
  <c r="L706" i="31" s="1"/>
  <c r="O700" i="31"/>
  <c r="P700" i="31"/>
  <c r="K700" i="31" s="1"/>
  <c r="L700" i="31" s="1"/>
  <c r="O699" i="31"/>
  <c r="P699" i="31"/>
  <c r="K699" i="31" s="1"/>
  <c r="L699" i="31" s="1"/>
  <c r="O698" i="31"/>
  <c r="P698" i="31"/>
  <c r="K698" i="31" s="1"/>
  <c r="L698" i="31" s="1"/>
  <c r="O697" i="31"/>
  <c r="P697" i="31"/>
  <c r="K697" i="31" s="1"/>
  <c r="L697" i="31" s="1"/>
  <c r="O688" i="31"/>
  <c r="P688" i="31"/>
  <c r="K688" i="31" s="1"/>
  <c r="L688" i="31" s="1"/>
  <c r="O689" i="31"/>
  <c r="P689" i="31"/>
  <c r="K689" i="31" s="1"/>
  <c r="L689" i="31" s="1"/>
  <c r="O690" i="31"/>
  <c r="P690" i="31"/>
  <c r="K690" i="31" s="1"/>
  <c r="L690" i="31" s="1"/>
  <c r="O691" i="31"/>
  <c r="P691" i="31"/>
  <c r="K691" i="31" s="1"/>
  <c r="L691" i="31" s="1"/>
  <c r="O692" i="31"/>
  <c r="P692" i="31"/>
  <c r="K692" i="31" s="1"/>
  <c r="L692" i="31" s="1"/>
  <c r="O693" i="31"/>
  <c r="P693" i="31"/>
  <c r="K693" i="31" s="1"/>
  <c r="L693" i="31" s="1"/>
  <c r="O694" i="31"/>
  <c r="P694" i="31"/>
  <c r="K694" i="31" s="1"/>
  <c r="L694" i="31" s="1"/>
  <c r="O695" i="31"/>
  <c r="P695" i="31"/>
  <c r="K695" i="31" s="1"/>
  <c r="L695" i="31" s="1"/>
  <c r="O696" i="31"/>
  <c r="P696" i="31"/>
  <c r="K696" i="31" s="1"/>
  <c r="L696" i="31" s="1"/>
  <c r="O713" i="31"/>
  <c r="P713" i="31"/>
  <c r="K713" i="31" s="1"/>
  <c r="L713" i="31" s="1"/>
  <c r="O715" i="31"/>
  <c r="P715" i="31"/>
  <c r="K715" i="31" s="1"/>
  <c r="L715" i="31" s="1"/>
  <c r="O905" i="31"/>
  <c r="P905" i="31"/>
  <c r="K905" i="31" s="1"/>
  <c r="L905" i="31" s="1"/>
  <c r="O906" i="31"/>
  <c r="P906" i="31"/>
  <c r="K906" i="31" s="1"/>
  <c r="L906" i="31" s="1"/>
  <c r="O907" i="31"/>
  <c r="P907" i="31"/>
  <c r="K907" i="31" s="1"/>
  <c r="L907" i="31" s="1"/>
  <c r="O908" i="31"/>
  <c r="P908" i="31"/>
  <c r="K908" i="31" s="1"/>
  <c r="L908" i="31" s="1"/>
  <c r="O909" i="31"/>
  <c r="P909" i="31"/>
  <c r="K909" i="31" s="1"/>
  <c r="L909" i="31" s="1"/>
  <c r="O910" i="31"/>
  <c r="P910" i="31"/>
  <c r="K910" i="31" s="1"/>
  <c r="L910" i="31" s="1"/>
  <c r="O911" i="31"/>
  <c r="P911" i="31"/>
  <c r="K911" i="31" s="1"/>
  <c r="L911" i="31" s="1"/>
  <c r="O912" i="31"/>
  <c r="P912" i="31"/>
  <c r="K912" i="31" s="1"/>
  <c r="L912" i="31" s="1"/>
  <c r="O913" i="31"/>
  <c r="P913" i="31"/>
  <c r="K913" i="31" s="1"/>
  <c r="L913" i="31" s="1"/>
  <c r="O914" i="31"/>
  <c r="P914" i="31"/>
  <c r="K914" i="31" s="1"/>
  <c r="L914" i="31" s="1"/>
  <c r="O915" i="31"/>
  <c r="P915" i="31"/>
  <c r="K915" i="31" s="1"/>
  <c r="L915" i="31" s="1"/>
  <c r="O924" i="31"/>
  <c r="P924" i="31"/>
  <c r="K924" i="31" s="1"/>
  <c r="L924" i="31" s="1"/>
  <c r="O925" i="31"/>
  <c r="P925" i="31"/>
  <c r="K925" i="31" s="1"/>
  <c r="L925" i="31" s="1"/>
  <c r="O932" i="31"/>
  <c r="P932" i="31"/>
  <c r="K932" i="31" s="1"/>
  <c r="L932" i="31" s="1"/>
  <c r="O934" i="31"/>
  <c r="P934" i="31"/>
  <c r="K934" i="31" s="1"/>
  <c r="L934" i="31" s="1"/>
  <c r="O936" i="31"/>
  <c r="P936" i="31"/>
  <c r="K936" i="31" s="1"/>
  <c r="L936" i="31" s="1"/>
  <c r="O896" i="31"/>
  <c r="P896" i="31"/>
  <c r="K896" i="31" s="1"/>
  <c r="L896" i="31" s="1"/>
  <c r="O897" i="31"/>
  <c r="P897" i="31"/>
  <c r="K897" i="31" s="1"/>
  <c r="L897" i="31" s="1"/>
  <c r="O899" i="31"/>
  <c r="P899" i="31"/>
  <c r="K899" i="31" s="1"/>
  <c r="L899" i="31" s="1"/>
  <c r="O900" i="31"/>
  <c r="P900" i="31"/>
  <c r="K900" i="31" s="1"/>
  <c r="L900" i="31" s="1"/>
  <c r="O901" i="31"/>
  <c r="P901" i="31"/>
  <c r="K901" i="31" s="1"/>
  <c r="L901" i="31" s="1"/>
  <c r="O902" i="31"/>
  <c r="P902" i="31"/>
  <c r="K902" i="31" s="1"/>
  <c r="L902" i="31" s="1"/>
  <c r="O903" i="31"/>
  <c r="P903" i="31"/>
  <c r="K903" i="31" s="1"/>
  <c r="L903" i="31" s="1"/>
  <c r="O904" i="31"/>
  <c r="P904" i="31"/>
  <c r="K904" i="31" s="1"/>
  <c r="L904" i="31" s="1"/>
  <c r="P877" i="31"/>
  <c r="K877" i="31" s="1"/>
  <c r="L877" i="31" s="1"/>
  <c r="O868" i="31"/>
  <c r="P868" i="31"/>
  <c r="K868" i="31" s="1"/>
  <c r="L868" i="31" s="1"/>
  <c r="O869" i="31"/>
  <c r="P869" i="31"/>
  <c r="K869" i="31" s="1"/>
  <c r="L869" i="31" s="1"/>
  <c r="O870" i="31"/>
  <c r="P870" i="31"/>
  <c r="K870" i="31" s="1"/>
  <c r="L870" i="31" s="1"/>
  <c r="O871" i="31"/>
  <c r="P871" i="31"/>
  <c r="K871" i="31" s="1"/>
  <c r="L871" i="31" s="1"/>
  <c r="O872" i="31"/>
  <c r="P872" i="31"/>
  <c r="K872" i="31" s="1"/>
  <c r="L872" i="31" s="1"/>
  <c r="O873" i="31"/>
  <c r="P873" i="31"/>
  <c r="K873" i="31" s="1"/>
  <c r="L873" i="31" s="1"/>
  <c r="O874" i="31"/>
  <c r="P874" i="31"/>
  <c r="K874" i="31" s="1"/>
  <c r="L874" i="31" s="1"/>
  <c r="O875" i="31"/>
  <c r="P875" i="31"/>
  <c r="K875" i="31" s="1"/>
  <c r="L875" i="31" s="1"/>
  <c r="O876" i="31"/>
  <c r="P876" i="31"/>
  <c r="K876" i="31" s="1"/>
  <c r="L876" i="31" s="1"/>
  <c r="O879" i="31"/>
  <c r="P879" i="31"/>
  <c r="K879" i="31" s="1"/>
  <c r="L879" i="31" s="1"/>
  <c r="O880" i="31"/>
  <c r="P880" i="31"/>
  <c r="K880" i="31" s="1"/>
  <c r="L880" i="31" s="1"/>
  <c r="O881" i="31"/>
  <c r="P881" i="31"/>
  <c r="K881" i="31" s="1"/>
  <c r="L881" i="31" s="1"/>
  <c r="O882" i="31"/>
  <c r="P882" i="31"/>
  <c r="K882" i="31" s="1"/>
  <c r="L882" i="31" s="1"/>
  <c r="O883" i="31"/>
  <c r="P883" i="31"/>
  <c r="K883" i="31" s="1"/>
  <c r="L883" i="31" s="1"/>
  <c r="O884" i="31"/>
  <c r="P884" i="31"/>
  <c r="K884" i="31" s="1"/>
  <c r="L884" i="31" s="1"/>
  <c r="O885" i="31"/>
  <c r="P885" i="31"/>
  <c r="K885" i="31" s="1"/>
  <c r="L885" i="31" s="1"/>
  <c r="O886" i="31"/>
  <c r="P886" i="31"/>
  <c r="K886" i="31" s="1"/>
  <c r="L886" i="31" s="1"/>
  <c r="O887" i="31"/>
  <c r="P887" i="31"/>
  <c r="K887" i="31" s="1"/>
  <c r="L887" i="31" s="1"/>
  <c r="O888" i="31"/>
  <c r="P888" i="31"/>
  <c r="K888" i="31" s="1"/>
  <c r="L888" i="31" s="1"/>
  <c r="O889" i="31"/>
  <c r="P889" i="31"/>
  <c r="K889" i="31" s="1"/>
  <c r="L889" i="31" s="1"/>
  <c r="O890" i="31"/>
  <c r="P890" i="31"/>
  <c r="K890" i="31" s="1"/>
  <c r="L890" i="31" s="1"/>
  <c r="O891" i="31"/>
  <c r="P891" i="31"/>
  <c r="K891" i="31" s="1"/>
  <c r="L891" i="31" s="1"/>
  <c r="O892" i="31"/>
  <c r="P892" i="31"/>
  <c r="K892" i="31" s="1"/>
  <c r="L892" i="31" s="1"/>
  <c r="O893" i="31"/>
  <c r="P893" i="31"/>
  <c r="K893" i="31" s="1"/>
  <c r="L893" i="31" s="1"/>
  <c r="O894" i="31"/>
  <c r="P894" i="31"/>
  <c r="K894" i="31" s="1"/>
  <c r="L894" i="31" s="1"/>
  <c r="O895" i="31"/>
  <c r="P895" i="31"/>
  <c r="K895" i="31" s="1"/>
  <c r="L895" i="31" s="1"/>
  <c r="F594" i="40"/>
  <c r="F593" i="40"/>
  <c r="J15" i="47"/>
  <c r="I14" i="47"/>
  <c r="I13" i="47"/>
  <c r="O841" i="31"/>
  <c r="P841" i="31"/>
  <c r="K841" i="31" s="1"/>
  <c r="L841" i="31" s="1"/>
  <c r="O842" i="31"/>
  <c r="P842" i="31"/>
  <c r="K842" i="31" s="1"/>
  <c r="L842" i="31" s="1"/>
  <c r="O843" i="31"/>
  <c r="P843" i="31"/>
  <c r="K843" i="31" s="1"/>
  <c r="L843" i="31" s="1"/>
  <c r="O844" i="31"/>
  <c r="P844" i="31"/>
  <c r="K844" i="31" s="1"/>
  <c r="L844" i="31" s="1"/>
  <c r="O845" i="31"/>
  <c r="P845" i="31"/>
  <c r="K845" i="31" s="1"/>
  <c r="L845" i="31" s="1"/>
  <c r="O846" i="31"/>
  <c r="P846" i="31"/>
  <c r="K846" i="31" s="1"/>
  <c r="L846" i="31" s="1"/>
  <c r="O847" i="31"/>
  <c r="P847" i="31"/>
  <c r="K847" i="31" s="1"/>
  <c r="L847" i="31" s="1"/>
  <c r="O848" i="31"/>
  <c r="P848" i="31"/>
  <c r="K848" i="31" s="1"/>
  <c r="L848" i="31" s="1"/>
  <c r="O849" i="31"/>
  <c r="P849" i="31"/>
  <c r="K849" i="31" s="1"/>
  <c r="L849" i="31" s="1"/>
  <c r="O850" i="31"/>
  <c r="P850" i="31"/>
  <c r="K850" i="31" s="1"/>
  <c r="L850" i="31" s="1"/>
  <c r="O851" i="31"/>
  <c r="P851" i="31"/>
  <c r="K851" i="31" s="1"/>
  <c r="L851" i="31" s="1"/>
  <c r="O852" i="31"/>
  <c r="P852" i="31"/>
  <c r="K852" i="31" s="1"/>
  <c r="L852" i="31" s="1"/>
  <c r="O853" i="31"/>
  <c r="P853" i="31"/>
  <c r="K853" i="31" s="1"/>
  <c r="L853" i="31" s="1"/>
  <c r="O854" i="31"/>
  <c r="P854" i="31"/>
  <c r="K854" i="31" s="1"/>
  <c r="L854" i="31" s="1"/>
  <c r="O855" i="31"/>
  <c r="P855" i="31"/>
  <c r="K855" i="31" s="1"/>
  <c r="L855" i="31" s="1"/>
  <c r="O856" i="31"/>
  <c r="P856" i="31"/>
  <c r="K856" i="31" s="1"/>
  <c r="L856" i="31" s="1"/>
  <c r="O857" i="31"/>
  <c r="P857" i="31"/>
  <c r="K857" i="31" s="1"/>
  <c r="L857" i="31" s="1"/>
  <c r="O858" i="31"/>
  <c r="P858" i="31"/>
  <c r="K858" i="31" s="1"/>
  <c r="L858" i="31" s="1"/>
  <c r="O859" i="31"/>
  <c r="P859" i="31"/>
  <c r="K859" i="31" s="1"/>
  <c r="L859" i="31" s="1"/>
  <c r="O860" i="31"/>
  <c r="P860" i="31"/>
  <c r="K860" i="31" s="1"/>
  <c r="L860" i="31" s="1"/>
  <c r="O861" i="31"/>
  <c r="P861" i="31"/>
  <c r="K861" i="31" s="1"/>
  <c r="L861" i="31" s="1"/>
  <c r="O862" i="31"/>
  <c r="P862" i="31"/>
  <c r="K862" i="31" s="1"/>
  <c r="L862" i="31" s="1"/>
  <c r="O863" i="31"/>
  <c r="P863" i="31"/>
  <c r="K863" i="31" s="1"/>
  <c r="L863" i="31" s="1"/>
  <c r="O864" i="31"/>
  <c r="P864" i="31"/>
  <c r="K864" i="31" s="1"/>
  <c r="L864" i="31" s="1"/>
  <c r="O865" i="31"/>
  <c r="P865" i="31"/>
  <c r="K865" i="31" s="1"/>
  <c r="L865" i="31" s="1"/>
  <c r="O866" i="31"/>
  <c r="P866" i="31"/>
  <c r="K866" i="31" s="1"/>
  <c r="L866" i="31" s="1"/>
  <c r="G969" i="31" l="1"/>
  <c r="P969" i="31" s="1"/>
  <c r="K969" i="31" s="1"/>
  <c r="L969" i="31" s="1"/>
  <c r="P959" i="31"/>
  <c r="K959" i="31" s="1"/>
  <c r="L959" i="31" s="1"/>
  <c r="P608" i="31"/>
  <c r="K608" i="31" s="1"/>
  <c r="L608" i="31" s="1"/>
  <c r="O867" i="31"/>
  <c r="P937" i="31"/>
  <c r="K937" i="31" s="1"/>
  <c r="L937" i="31" s="1"/>
  <c r="P878" i="31"/>
  <c r="K878" i="31" s="1"/>
  <c r="L878" i="31" s="1"/>
  <c r="P898" i="31"/>
  <c r="K898" i="31" s="1"/>
  <c r="L898" i="31" s="1"/>
  <c r="O877" i="31"/>
  <c r="O969" i="31" l="1"/>
  <c r="F537" i="40"/>
  <c r="F453" i="40"/>
  <c r="F454" i="40"/>
  <c r="F375" i="40"/>
  <c r="F600" i="40" l="1"/>
  <c r="F601" i="40"/>
  <c r="F602" i="40"/>
  <c r="F603" i="40"/>
  <c r="F605" i="40"/>
  <c r="F620" i="40"/>
  <c r="F277" i="40"/>
  <c r="F275" i="40"/>
  <c r="F276" i="40"/>
  <c r="F343" i="40"/>
  <c r="F344" i="40"/>
  <c r="F345" i="40"/>
  <c r="F342" i="40"/>
  <c r="F403" i="40"/>
  <c r="F404" i="40"/>
  <c r="F406" i="40"/>
  <c r="F407" i="40"/>
  <c r="F408" i="40"/>
  <c r="F409" i="40"/>
  <c r="F465" i="40"/>
  <c r="F466" i="40"/>
  <c r="F467" i="40"/>
  <c r="F468" i="40"/>
  <c r="F469" i="40"/>
  <c r="F472" i="40"/>
  <c r="F473" i="40"/>
  <c r="F474" i="40"/>
  <c r="F475" i="40"/>
  <c r="F476" i="40"/>
  <c r="F477" i="40"/>
  <c r="F478" i="40"/>
  <c r="F479" i="40"/>
  <c r="F480" i="40"/>
  <c r="F481" i="40"/>
  <c r="F265" i="40"/>
  <c r="F142" i="40"/>
  <c r="F524" i="40"/>
  <c r="F284" i="40"/>
  <c r="F285" i="40"/>
  <c r="F287" i="40"/>
  <c r="F288" i="40"/>
  <c r="F289" i="40"/>
  <c r="F272" i="40"/>
  <c r="F273" i="40"/>
  <c r="F274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283" i="40"/>
  <c r="F281" i="40"/>
  <c r="F261" i="40"/>
  <c r="F592" i="40"/>
  <c r="F536" i="40"/>
  <c r="F143" i="40"/>
  <c r="F217" i="40" l="1"/>
  <c r="F336" i="40"/>
  <c r="F337" i="40"/>
  <c r="F338" i="40"/>
  <c r="F340" i="40"/>
  <c r="F544" i="40"/>
  <c r="F308" i="40"/>
  <c r="F227" i="40"/>
  <c r="F400" i="40"/>
  <c r="F504" i="40"/>
  <c r="O721" i="31" l="1"/>
  <c r="P721" i="31"/>
  <c r="K721" i="31" s="1"/>
  <c r="L721" i="31" s="1"/>
  <c r="O722" i="31"/>
  <c r="P722" i="31"/>
  <c r="K722" i="31" s="1"/>
  <c r="L722" i="31" s="1"/>
  <c r="O723" i="31"/>
  <c r="P723" i="31"/>
  <c r="K723" i="31" s="1"/>
  <c r="L723" i="31" s="1"/>
  <c r="O724" i="31"/>
  <c r="P724" i="31"/>
  <c r="K724" i="31" s="1"/>
  <c r="L724" i="31" s="1"/>
  <c r="O725" i="31"/>
  <c r="P725" i="31"/>
  <c r="K725" i="31" s="1"/>
  <c r="L725" i="31" s="1"/>
  <c r="O726" i="31"/>
  <c r="P726" i="31"/>
  <c r="K726" i="31" s="1"/>
  <c r="L726" i="31" s="1"/>
  <c r="O727" i="31"/>
  <c r="P727" i="31"/>
  <c r="K727" i="31" s="1"/>
  <c r="L727" i="31" s="1"/>
  <c r="O728" i="31"/>
  <c r="P728" i="31"/>
  <c r="K728" i="31" s="1"/>
  <c r="L728" i="31" s="1"/>
  <c r="O729" i="31"/>
  <c r="P729" i="31"/>
  <c r="K729" i="31" s="1"/>
  <c r="L729" i="31" s="1"/>
  <c r="O730" i="31"/>
  <c r="P730" i="31"/>
  <c r="K730" i="31" s="1"/>
  <c r="L730" i="31" s="1"/>
  <c r="O731" i="31"/>
  <c r="P731" i="31"/>
  <c r="K731" i="31" s="1"/>
  <c r="L731" i="31" s="1"/>
  <c r="O732" i="31"/>
  <c r="P732" i="31"/>
  <c r="K732" i="31" s="1"/>
  <c r="L732" i="31" s="1"/>
  <c r="O733" i="31"/>
  <c r="P733" i="31"/>
  <c r="K733" i="31" s="1"/>
  <c r="L733" i="31" s="1"/>
  <c r="O734" i="31"/>
  <c r="P734" i="31"/>
  <c r="K734" i="31" s="1"/>
  <c r="L734" i="31" s="1"/>
  <c r="O735" i="31"/>
  <c r="P735" i="31"/>
  <c r="K735" i="31" s="1"/>
  <c r="L735" i="31" s="1"/>
  <c r="O736" i="31"/>
  <c r="P736" i="31"/>
  <c r="K736" i="31" s="1"/>
  <c r="L736" i="31" s="1"/>
  <c r="O737" i="31"/>
  <c r="P737" i="31"/>
  <c r="K737" i="31" s="1"/>
  <c r="L737" i="31" s="1"/>
  <c r="O738" i="31"/>
  <c r="P738" i="31"/>
  <c r="K738" i="31" s="1"/>
  <c r="L738" i="31" s="1"/>
  <c r="O739" i="31"/>
  <c r="P739" i="31"/>
  <c r="K739" i="31" s="1"/>
  <c r="L739" i="31" s="1"/>
  <c r="O740" i="31"/>
  <c r="P740" i="31"/>
  <c r="K740" i="31" s="1"/>
  <c r="L740" i="31" s="1"/>
  <c r="O741" i="31"/>
  <c r="P741" i="31"/>
  <c r="K741" i="31" s="1"/>
  <c r="L741" i="31" s="1"/>
  <c r="O742" i="31"/>
  <c r="P742" i="31"/>
  <c r="K742" i="31" s="1"/>
  <c r="L742" i="31" s="1"/>
  <c r="O743" i="31"/>
  <c r="P743" i="31"/>
  <c r="K743" i="31" s="1"/>
  <c r="L743" i="31" s="1"/>
  <c r="O744" i="31"/>
  <c r="P744" i="31"/>
  <c r="K744" i="31" s="1"/>
  <c r="L744" i="31" s="1"/>
  <c r="O745" i="31"/>
  <c r="P745" i="31"/>
  <c r="K745" i="31" s="1"/>
  <c r="L745" i="31" s="1"/>
  <c r="O746" i="31"/>
  <c r="P746" i="31"/>
  <c r="K746" i="31" s="1"/>
  <c r="L746" i="31" s="1"/>
  <c r="O747" i="31"/>
  <c r="P747" i="31"/>
  <c r="K747" i="31" s="1"/>
  <c r="L747" i="31" s="1"/>
  <c r="O748" i="31"/>
  <c r="P748" i="31"/>
  <c r="K748" i="31" s="1"/>
  <c r="L748" i="31" s="1"/>
  <c r="O749" i="31"/>
  <c r="P749" i="31"/>
  <c r="K749" i="31" s="1"/>
  <c r="L749" i="31" s="1"/>
  <c r="O750" i="31"/>
  <c r="P750" i="31"/>
  <c r="K750" i="31" s="1"/>
  <c r="L750" i="31" s="1"/>
  <c r="O751" i="31"/>
  <c r="P751" i="31"/>
  <c r="K751" i="31" s="1"/>
  <c r="L751" i="31" s="1"/>
  <c r="O752" i="31"/>
  <c r="P752" i="31"/>
  <c r="K752" i="31" s="1"/>
  <c r="L752" i="31" s="1"/>
  <c r="O753" i="31"/>
  <c r="P753" i="31"/>
  <c r="K753" i="31" s="1"/>
  <c r="L753" i="31" s="1"/>
  <c r="O754" i="31"/>
  <c r="P754" i="31"/>
  <c r="K754" i="31" s="1"/>
  <c r="L754" i="31" s="1"/>
  <c r="O755" i="31"/>
  <c r="P755" i="31"/>
  <c r="K755" i="31" s="1"/>
  <c r="L755" i="31" s="1"/>
  <c r="O756" i="31"/>
  <c r="P756" i="31"/>
  <c r="K756" i="31" s="1"/>
  <c r="L756" i="31" s="1"/>
  <c r="O757" i="31"/>
  <c r="P757" i="31"/>
  <c r="K757" i="31" s="1"/>
  <c r="L757" i="31" s="1"/>
  <c r="O758" i="31"/>
  <c r="P758" i="31"/>
  <c r="K758" i="31" s="1"/>
  <c r="L758" i="31" s="1"/>
  <c r="O759" i="31"/>
  <c r="P759" i="31"/>
  <c r="K759" i="31" s="1"/>
  <c r="L759" i="31" s="1"/>
  <c r="O760" i="31"/>
  <c r="P760" i="31"/>
  <c r="K760" i="31" s="1"/>
  <c r="L760" i="31" s="1"/>
  <c r="O761" i="31"/>
  <c r="P761" i="31"/>
  <c r="K761" i="31" s="1"/>
  <c r="L761" i="31" s="1"/>
  <c r="O762" i="31"/>
  <c r="P762" i="31"/>
  <c r="K762" i="31" s="1"/>
  <c r="L762" i="31" s="1"/>
  <c r="O763" i="31"/>
  <c r="P763" i="31"/>
  <c r="K763" i="31" s="1"/>
  <c r="L763" i="31" s="1"/>
  <c r="O764" i="31"/>
  <c r="P764" i="31"/>
  <c r="K764" i="31" s="1"/>
  <c r="L764" i="31" s="1"/>
  <c r="O765" i="31"/>
  <c r="P765" i="31"/>
  <c r="K765" i="31" s="1"/>
  <c r="L765" i="31" s="1"/>
  <c r="O766" i="31"/>
  <c r="P766" i="31"/>
  <c r="K766" i="31" s="1"/>
  <c r="L766" i="31" s="1"/>
  <c r="O767" i="31"/>
  <c r="P767" i="31"/>
  <c r="K767" i="31" s="1"/>
  <c r="L767" i="31" s="1"/>
  <c r="O768" i="31"/>
  <c r="P768" i="31"/>
  <c r="K768" i="31" s="1"/>
  <c r="L768" i="31" s="1"/>
  <c r="O769" i="31"/>
  <c r="P769" i="31"/>
  <c r="K769" i="31" s="1"/>
  <c r="L769" i="31" s="1"/>
  <c r="O770" i="31"/>
  <c r="P770" i="31"/>
  <c r="K770" i="31" s="1"/>
  <c r="L770" i="31" s="1"/>
  <c r="O771" i="31"/>
  <c r="P771" i="31"/>
  <c r="K771" i="31" s="1"/>
  <c r="L771" i="31" s="1"/>
  <c r="O772" i="31"/>
  <c r="P772" i="31"/>
  <c r="K772" i="31" s="1"/>
  <c r="L772" i="31" s="1"/>
  <c r="O773" i="31"/>
  <c r="P773" i="31"/>
  <c r="K773" i="31" s="1"/>
  <c r="L773" i="31" s="1"/>
  <c r="O774" i="31"/>
  <c r="P774" i="31"/>
  <c r="K774" i="31" s="1"/>
  <c r="L774" i="31" s="1"/>
  <c r="O775" i="31"/>
  <c r="P775" i="31"/>
  <c r="K775" i="31" s="1"/>
  <c r="L775" i="31" s="1"/>
  <c r="O776" i="31"/>
  <c r="P776" i="31"/>
  <c r="K776" i="31" s="1"/>
  <c r="L776" i="31" s="1"/>
  <c r="O781" i="31"/>
  <c r="P781" i="31"/>
  <c r="K781" i="31" s="1"/>
  <c r="L781" i="31" s="1"/>
  <c r="O782" i="31"/>
  <c r="P782" i="31"/>
  <c r="K782" i="31" s="1"/>
  <c r="L782" i="31" s="1"/>
  <c r="O783" i="31"/>
  <c r="P783" i="31"/>
  <c r="K783" i="31" s="1"/>
  <c r="L783" i="31" s="1"/>
  <c r="O784" i="31"/>
  <c r="P784" i="31"/>
  <c r="K784" i="31" s="1"/>
  <c r="L784" i="31" s="1"/>
  <c r="O785" i="31"/>
  <c r="P785" i="31"/>
  <c r="K785" i="31" s="1"/>
  <c r="L785" i="31" s="1"/>
  <c r="O786" i="31"/>
  <c r="P786" i="31"/>
  <c r="K786" i="31" s="1"/>
  <c r="L786" i="31" s="1"/>
  <c r="O787" i="31"/>
  <c r="P787" i="31"/>
  <c r="K787" i="31" s="1"/>
  <c r="L787" i="31" s="1"/>
  <c r="O788" i="31"/>
  <c r="P788" i="31"/>
  <c r="K788" i="31" s="1"/>
  <c r="L788" i="31" s="1"/>
  <c r="O789" i="31"/>
  <c r="P789" i="31"/>
  <c r="K789" i="31" s="1"/>
  <c r="L789" i="31" s="1"/>
  <c r="O790" i="31"/>
  <c r="P790" i="31"/>
  <c r="K790" i="31" s="1"/>
  <c r="L790" i="31" s="1"/>
  <c r="O791" i="31"/>
  <c r="P791" i="31"/>
  <c r="K791" i="31" s="1"/>
  <c r="L791" i="31" s="1"/>
  <c r="O567" i="31" l="1"/>
  <c r="P567" i="31"/>
  <c r="K567" i="31" s="1"/>
  <c r="L567" i="31" s="1"/>
  <c r="O582" i="31"/>
  <c r="P582" i="31"/>
  <c r="K582" i="31" s="1"/>
  <c r="L582" i="31" s="1"/>
  <c r="O609" i="31"/>
  <c r="P609" i="31"/>
  <c r="K609" i="31" s="1"/>
  <c r="L609" i="31" s="1"/>
  <c r="O610" i="31"/>
  <c r="P610" i="31"/>
  <c r="K610" i="31" s="1"/>
  <c r="L610" i="31" s="1"/>
  <c r="O611" i="31"/>
  <c r="P611" i="31"/>
  <c r="K611" i="31" s="1"/>
  <c r="L611" i="31" s="1"/>
  <c r="O612" i="31"/>
  <c r="P612" i="31"/>
  <c r="K612" i="31" s="1"/>
  <c r="L612" i="31" s="1"/>
  <c r="O613" i="31"/>
  <c r="P613" i="31"/>
  <c r="K613" i="31" s="1"/>
  <c r="L613" i="31" s="1"/>
  <c r="O614" i="31"/>
  <c r="P614" i="31"/>
  <c r="K614" i="31" s="1"/>
  <c r="L614" i="31" s="1"/>
  <c r="O615" i="31"/>
  <c r="P615" i="31"/>
  <c r="K615" i="31" s="1"/>
  <c r="L615" i="31" s="1"/>
  <c r="O616" i="31"/>
  <c r="P616" i="31"/>
  <c r="K616" i="31" s="1"/>
  <c r="L616" i="31" s="1"/>
  <c r="O617" i="31"/>
  <c r="P617" i="31"/>
  <c r="K617" i="31" s="1"/>
  <c r="L617" i="31" s="1"/>
  <c r="O618" i="31"/>
  <c r="P618" i="31"/>
  <c r="K618" i="31" s="1"/>
  <c r="L618" i="31" s="1"/>
  <c r="O619" i="31"/>
  <c r="P619" i="31"/>
  <c r="K619" i="31" s="1"/>
  <c r="L619" i="31" s="1"/>
  <c r="O620" i="31"/>
  <c r="P620" i="31"/>
  <c r="K620" i="31" s="1"/>
  <c r="L620" i="31" s="1"/>
  <c r="O621" i="31"/>
  <c r="P621" i="31"/>
  <c r="K621" i="31" s="1"/>
  <c r="L621" i="31" s="1"/>
  <c r="O622" i="31"/>
  <c r="P622" i="31"/>
  <c r="K622" i="31" s="1"/>
  <c r="L622" i="31" s="1"/>
  <c r="O623" i="31"/>
  <c r="P623" i="31"/>
  <c r="K623" i="31" s="1"/>
  <c r="L623" i="31" s="1"/>
  <c r="O624" i="31"/>
  <c r="P624" i="31"/>
  <c r="K624" i="31" s="1"/>
  <c r="L624" i="31" s="1"/>
  <c r="O625" i="31"/>
  <c r="P625" i="31"/>
  <c r="K625" i="31" s="1"/>
  <c r="L625" i="31" s="1"/>
  <c r="O626" i="31"/>
  <c r="P626" i="31"/>
  <c r="K626" i="31" s="1"/>
  <c r="L626" i="31" s="1"/>
  <c r="O627" i="31"/>
  <c r="P627" i="31"/>
  <c r="K627" i="31" s="1"/>
  <c r="L627" i="31" s="1"/>
  <c r="O628" i="31"/>
  <c r="P628" i="31"/>
  <c r="K628" i="31" s="1"/>
  <c r="L628" i="31" s="1"/>
  <c r="O629" i="31"/>
  <c r="P629" i="31"/>
  <c r="K629" i="31" s="1"/>
  <c r="L629" i="31" s="1"/>
  <c r="O630" i="31"/>
  <c r="P630" i="31"/>
  <c r="K630" i="31" s="1"/>
  <c r="L630" i="31" s="1"/>
  <c r="O631" i="31"/>
  <c r="P631" i="31"/>
  <c r="K631" i="31" s="1"/>
  <c r="L631" i="31" s="1"/>
  <c r="O632" i="31"/>
  <c r="P632" i="31"/>
  <c r="K632" i="31" s="1"/>
  <c r="L632" i="31" s="1"/>
  <c r="O633" i="31"/>
  <c r="P633" i="31"/>
  <c r="K633" i="31" s="1"/>
  <c r="L633" i="31" s="1"/>
  <c r="O634" i="31"/>
  <c r="P634" i="31"/>
  <c r="K634" i="31" s="1"/>
  <c r="L634" i="31" s="1"/>
  <c r="O635" i="31"/>
  <c r="P635" i="31"/>
  <c r="K635" i="31" s="1"/>
  <c r="L635" i="31" s="1"/>
  <c r="O636" i="31"/>
  <c r="P636" i="31"/>
  <c r="K636" i="31" s="1"/>
  <c r="L636" i="31" s="1"/>
  <c r="O637" i="31"/>
  <c r="P637" i="31"/>
  <c r="K637" i="31" s="1"/>
  <c r="L637" i="31" s="1"/>
  <c r="O638" i="31"/>
  <c r="P638" i="31"/>
  <c r="K638" i="31" s="1"/>
  <c r="L638" i="31" s="1"/>
  <c r="O639" i="31"/>
  <c r="P639" i="31"/>
  <c r="K639" i="31" s="1"/>
  <c r="L639" i="31" s="1"/>
  <c r="O640" i="31"/>
  <c r="P640" i="31"/>
  <c r="K640" i="31" s="1"/>
  <c r="L640" i="31" s="1"/>
  <c r="O641" i="31"/>
  <c r="P641" i="31"/>
  <c r="K641" i="31" s="1"/>
  <c r="L641" i="31" s="1"/>
  <c r="O642" i="31"/>
  <c r="P642" i="31"/>
  <c r="K642" i="31" s="1"/>
  <c r="L642" i="31" s="1"/>
  <c r="O643" i="31"/>
  <c r="P643" i="31"/>
  <c r="K643" i="31" s="1"/>
  <c r="L643" i="31" s="1"/>
  <c r="O644" i="31"/>
  <c r="P644" i="31"/>
  <c r="K644" i="31" s="1"/>
  <c r="L644" i="31" s="1"/>
  <c r="O645" i="31"/>
  <c r="P645" i="31"/>
  <c r="K645" i="31" s="1"/>
  <c r="L645" i="31" s="1"/>
  <c r="O646" i="31"/>
  <c r="P646" i="31"/>
  <c r="K646" i="31" s="1"/>
  <c r="L646" i="31" s="1"/>
  <c r="O647" i="31"/>
  <c r="P647" i="31"/>
  <c r="K647" i="31" s="1"/>
  <c r="L647" i="31" s="1"/>
  <c r="O648" i="31"/>
  <c r="P648" i="31"/>
  <c r="K648" i="31" s="1"/>
  <c r="L648" i="31" s="1"/>
  <c r="O649" i="31"/>
  <c r="P649" i="31"/>
  <c r="K649" i="31" s="1"/>
  <c r="L649" i="31" s="1"/>
  <c r="O650" i="31"/>
  <c r="P650" i="31"/>
  <c r="K650" i="31" s="1"/>
  <c r="L650" i="31" s="1"/>
  <c r="O651" i="31"/>
  <c r="P651" i="31"/>
  <c r="K651" i="31" s="1"/>
  <c r="L651" i="31" s="1"/>
  <c r="O652" i="31"/>
  <c r="P652" i="31"/>
  <c r="K652" i="31" s="1"/>
  <c r="L652" i="31" s="1"/>
  <c r="O653" i="31"/>
  <c r="P653" i="31"/>
  <c r="K653" i="31" s="1"/>
  <c r="L653" i="31" s="1"/>
  <c r="O654" i="31"/>
  <c r="P654" i="31"/>
  <c r="K654" i="31" s="1"/>
  <c r="L654" i="31" s="1"/>
  <c r="O655" i="31"/>
  <c r="P655" i="31"/>
  <c r="K655" i="31" s="1"/>
  <c r="L655" i="31" s="1"/>
  <c r="O657" i="31"/>
  <c r="P657" i="31"/>
  <c r="K657" i="31" s="1"/>
  <c r="L657" i="31" s="1"/>
  <c r="O658" i="31"/>
  <c r="P658" i="31"/>
  <c r="K658" i="31" s="1"/>
  <c r="L658" i="31" s="1"/>
  <c r="O659" i="31"/>
  <c r="P659" i="31"/>
  <c r="K659" i="31" s="1"/>
  <c r="L659" i="31" s="1"/>
  <c r="O660" i="31"/>
  <c r="P660" i="31"/>
  <c r="K660" i="31" s="1"/>
  <c r="L660" i="31" s="1"/>
  <c r="O661" i="31"/>
  <c r="P661" i="31"/>
  <c r="K661" i="31" s="1"/>
  <c r="L661" i="31" s="1"/>
  <c r="O662" i="31"/>
  <c r="P662" i="31"/>
  <c r="K662" i="31" s="1"/>
  <c r="L662" i="31" s="1"/>
  <c r="O663" i="31"/>
  <c r="P663" i="31"/>
  <c r="K663" i="31" s="1"/>
  <c r="L663" i="31" s="1"/>
  <c r="O664" i="31"/>
  <c r="P664" i="31"/>
  <c r="K664" i="31" s="1"/>
  <c r="L664" i="31" s="1"/>
  <c r="O665" i="31"/>
  <c r="P665" i="31"/>
  <c r="K665" i="31" s="1"/>
  <c r="L665" i="31" s="1"/>
  <c r="O666" i="31"/>
  <c r="P666" i="31"/>
  <c r="K666" i="31" s="1"/>
  <c r="L666" i="31" s="1"/>
  <c r="O667" i="31"/>
  <c r="P667" i="31"/>
  <c r="K667" i="31" s="1"/>
  <c r="L667" i="31" s="1"/>
  <c r="O668" i="31"/>
  <c r="P668" i="31"/>
  <c r="K668" i="31" s="1"/>
  <c r="L668" i="31" s="1"/>
  <c r="O669" i="31"/>
  <c r="P669" i="31"/>
  <c r="K669" i="31" s="1"/>
  <c r="L669" i="31" s="1"/>
  <c r="O670" i="31"/>
  <c r="P670" i="31"/>
  <c r="K670" i="31" s="1"/>
  <c r="L670" i="31" s="1"/>
  <c r="O671" i="31"/>
  <c r="P671" i="31"/>
  <c r="K671" i="31" s="1"/>
  <c r="L671" i="31" s="1"/>
  <c r="O672" i="31"/>
  <c r="P672" i="31"/>
  <c r="K672" i="31" s="1"/>
  <c r="L672" i="31" s="1"/>
  <c r="O673" i="31"/>
  <c r="P673" i="31"/>
  <c r="K673" i="31" s="1"/>
  <c r="L673" i="31" s="1"/>
  <c r="O674" i="31"/>
  <c r="P674" i="31"/>
  <c r="K674" i="31" s="1"/>
  <c r="L674" i="31" s="1"/>
  <c r="O675" i="31"/>
  <c r="P675" i="31"/>
  <c r="K675" i="31" s="1"/>
  <c r="L675" i="31" s="1"/>
  <c r="O676" i="31"/>
  <c r="P676" i="31"/>
  <c r="K676" i="31" s="1"/>
  <c r="L676" i="31" s="1"/>
  <c r="O677" i="31"/>
  <c r="P677" i="31"/>
  <c r="K677" i="31" s="1"/>
  <c r="L677" i="31" s="1"/>
  <c r="O678" i="31"/>
  <c r="P678" i="31"/>
  <c r="K678" i="31" s="1"/>
  <c r="L678" i="31" s="1"/>
  <c r="O679" i="31"/>
  <c r="P679" i="31"/>
  <c r="K679" i="31" s="1"/>
  <c r="L679" i="31" s="1"/>
  <c r="O680" i="31"/>
  <c r="P680" i="31"/>
  <c r="K680" i="31" s="1"/>
  <c r="L680" i="31" s="1"/>
  <c r="O681" i="31"/>
  <c r="P681" i="31"/>
  <c r="K681" i="31" s="1"/>
  <c r="L681" i="31" s="1"/>
  <c r="O682" i="31"/>
  <c r="P682" i="31"/>
  <c r="K682" i="31" s="1"/>
  <c r="L682" i="31" s="1"/>
  <c r="O683" i="31"/>
  <c r="P683" i="31"/>
  <c r="K683" i="31" s="1"/>
  <c r="L683" i="31" s="1"/>
  <c r="O684" i="31"/>
  <c r="P684" i="31"/>
  <c r="K684" i="31" s="1"/>
  <c r="L684" i="31" s="1"/>
  <c r="O685" i="31"/>
  <c r="P685" i="31"/>
  <c r="K685" i="31" s="1"/>
  <c r="L685" i="31" s="1"/>
  <c r="O686" i="31"/>
  <c r="P686" i="31"/>
  <c r="K686" i="31" s="1"/>
  <c r="L686" i="31" s="1"/>
  <c r="O687" i="31"/>
  <c r="P687" i="31"/>
  <c r="K687" i="31" s="1"/>
  <c r="L687" i="31" s="1"/>
  <c r="O720" i="31"/>
  <c r="P720" i="31"/>
  <c r="K720" i="31" s="1"/>
  <c r="L720" i="31" s="1"/>
  <c r="O792" i="31"/>
  <c r="P792" i="31"/>
  <c r="K792" i="31" s="1"/>
  <c r="L792" i="31" s="1"/>
  <c r="O793" i="31"/>
  <c r="P793" i="31"/>
  <c r="K793" i="31" s="1"/>
  <c r="L793" i="31" s="1"/>
  <c r="O794" i="31"/>
  <c r="P794" i="31"/>
  <c r="K794" i="31" s="1"/>
  <c r="L794" i="31" s="1"/>
  <c r="O795" i="31"/>
  <c r="P795" i="31"/>
  <c r="K795" i="31" s="1"/>
  <c r="L795" i="31" s="1"/>
  <c r="O796" i="31"/>
  <c r="P796" i="31"/>
  <c r="K796" i="31" s="1"/>
  <c r="L796" i="31" s="1"/>
  <c r="O797" i="31"/>
  <c r="P797" i="31"/>
  <c r="K797" i="31" s="1"/>
  <c r="L797" i="31" s="1"/>
  <c r="O798" i="31"/>
  <c r="P798" i="31"/>
  <c r="K798" i="31" s="1"/>
  <c r="L798" i="31" s="1"/>
  <c r="O799" i="31"/>
  <c r="P799" i="31"/>
  <c r="K799" i="31" s="1"/>
  <c r="L799" i="31" s="1"/>
  <c r="O800" i="31"/>
  <c r="P800" i="31"/>
  <c r="K800" i="31" s="1"/>
  <c r="L800" i="31" s="1"/>
  <c r="O801" i="31"/>
  <c r="P801" i="31"/>
  <c r="K801" i="31" s="1"/>
  <c r="L801" i="31" s="1"/>
  <c r="O802" i="31"/>
  <c r="P802" i="31"/>
  <c r="K802" i="31" s="1"/>
  <c r="L802" i="31" s="1"/>
  <c r="O803" i="31"/>
  <c r="P803" i="31"/>
  <c r="K803" i="31" s="1"/>
  <c r="L803" i="31" s="1"/>
  <c r="O804" i="31"/>
  <c r="P804" i="31"/>
  <c r="K804" i="31" s="1"/>
  <c r="L804" i="31" s="1"/>
  <c r="O805" i="31"/>
  <c r="P805" i="31"/>
  <c r="K805" i="31" s="1"/>
  <c r="L805" i="31" s="1"/>
  <c r="O806" i="31"/>
  <c r="P806" i="31"/>
  <c r="K806" i="31" s="1"/>
  <c r="L806" i="31" s="1"/>
  <c r="O807" i="31"/>
  <c r="P807" i="31"/>
  <c r="K807" i="31" s="1"/>
  <c r="L807" i="31" s="1"/>
  <c r="O808" i="31"/>
  <c r="P808" i="31"/>
  <c r="K808" i="31" s="1"/>
  <c r="L808" i="31" s="1"/>
  <c r="O809" i="31"/>
  <c r="P809" i="31"/>
  <c r="K809" i="31" s="1"/>
  <c r="L809" i="31" s="1"/>
  <c r="O810" i="31"/>
  <c r="P810" i="31"/>
  <c r="K810" i="31" s="1"/>
  <c r="L810" i="31" s="1"/>
  <c r="O811" i="31"/>
  <c r="P811" i="31"/>
  <c r="K811" i="31" s="1"/>
  <c r="L811" i="31" s="1"/>
  <c r="O812" i="31"/>
  <c r="P812" i="31"/>
  <c r="K812" i="31" s="1"/>
  <c r="L812" i="31" s="1"/>
  <c r="O813" i="31"/>
  <c r="P813" i="31"/>
  <c r="K813" i="31" s="1"/>
  <c r="L813" i="31" s="1"/>
  <c r="O814" i="31"/>
  <c r="P814" i="31"/>
  <c r="K814" i="31" s="1"/>
  <c r="L814" i="31" s="1"/>
  <c r="O815" i="31"/>
  <c r="P815" i="31"/>
  <c r="K815" i="31" s="1"/>
  <c r="L815" i="31" s="1"/>
  <c r="O816" i="31"/>
  <c r="P816" i="31"/>
  <c r="K816" i="31" s="1"/>
  <c r="L816" i="31" s="1"/>
  <c r="O817" i="31"/>
  <c r="P817" i="31"/>
  <c r="K817" i="31" s="1"/>
  <c r="L817" i="31" s="1"/>
  <c r="O818" i="31"/>
  <c r="P818" i="31"/>
  <c r="K818" i="31" s="1"/>
  <c r="L818" i="31" s="1"/>
  <c r="O819" i="31"/>
  <c r="P819" i="31"/>
  <c r="K819" i="31" s="1"/>
  <c r="L819" i="31" s="1"/>
  <c r="O820" i="31"/>
  <c r="P820" i="31"/>
  <c r="K820" i="31" s="1"/>
  <c r="L820" i="31" s="1"/>
  <c r="O821" i="31"/>
  <c r="P821" i="31"/>
  <c r="K821" i="31" s="1"/>
  <c r="L821" i="31" s="1"/>
  <c r="O822" i="31"/>
  <c r="P822" i="31"/>
  <c r="K822" i="31" s="1"/>
  <c r="L822" i="31" s="1"/>
  <c r="O823" i="31"/>
  <c r="P823" i="31"/>
  <c r="K823" i="31" s="1"/>
  <c r="L823" i="31" s="1"/>
  <c r="O824" i="31"/>
  <c r="P824" i="31"/>
  <c r="K824" i="31" s="1"/>
  <c r="L824" i="31" s="1"/>
  <c r="O825" i="31"/>
  <c r="P825" i="31"/>
  <c r="K825" i="31" s="1"/>
  <c r="L825" i="31" s="1"/>
  <c r="O826" i="31"/>
  <c r="P826" i="31"/>
  <c r="K826" i="31" s="1"/>
  <c r="L826" i="31" s="1"/>
  <c r="O827" i="31"/>
  <c r="P827" i="31"/>
  <c r="K827" i="31" s="1"/>
  <c r="L827" i="31" s="1"/>
  <c r="O828" i="31"/>
  <c r="P828" i="31"/>
  <c r="K828" i="31" s="1"/>
  <c r="L828" i="31" s="1"/>
  <c r="O829" i="31"/>
  <c r="P829" i="31"/>
  <c r="K829" i="31" s="1"/>
  <c r="L829" i="31" s="1"/>
  <c r="O830" i="31"/>
  <c r="P830" i="31"/>
  <c r="K830" i="31" s="1"/>
  <c r="L830" i="31" s="1"/>
  <c r="O831" i="31"/>
  <c r="P831" i="31"/>
  <c r="K831" i="31" s="1"/>
  <c r="L831" i="31" s="1"/>
  <c r="O832" i="31"/>
  <c r="P832" i="31"/>
  <c r="K832" i="31" s="1"/>
  <c r="L832" i="31" s="1"/>
  <c r="O833" i="31"/>
  <c r="P833" i="31"/>
  <c r="K833" i="31" s="1"/>
  <c r="L833" i="31" s="1"/>
  <c r="O834" i="31"/>
  <c r="P834" i="31"/>
  <c r="K834" i="31" s="1"/>
  <c r="L834" i="31" s="1"/>
  <c r="O835" i="31"/>
  <c r="P835" i="31"/>
  <c r="K835" i="31" s="1"/>
  <c r="L835" i="31" s="1"/>
  <c r="O836" i="31"/>
  <c r="P836" i="31"/>
  <c r="K836" i="31" s="1"/>
  <c r="L836" i="31" s="1"/>
  <c r="O837" i="31"/>
  <c r="P837" i="31"/>
  <c r="K837" i="31" s="1"/>
  <c r="L837" i="31" s="1"/>
  <c r="O838" i="31"/>
  <c r="P838" i="31"/>
  <c r="K838" i="31" s="1"/>
  <c r="L838" i="31" s="1"/>
  <c r="O839" i="31"/>
  <c r="P839" i="31"/>
  <c r="K839" i="31" s="1"/>
  <c r="L839" i="31" s="1"/>
  <c r="O840" i="31"/>
  <c r="P840" i="31"/>
  <c r="K840" i="31" s="1"/>
  <c r="L840" i="31" s="1"/>
  <c r="I186" i="28" l="1"/>
  <c r="J186" i="28" s="1"/>
  <c r="I187" i="28"/>
  <c r="J187" i="28" s="1"/>
  <c r="I188" i="28"/>
  <c r="J188" i="28" s="1"/>
  <c r="I189" i="28"/>
  <c r="J189" i="28"/>
  <c r="I190" i="28"/>
  <c r="J190" i="28" s="1"/>
  <c r="I191" i="28"/>
  <c r="J191" i="28" s="1"/>
  <c r="I192" i="28"/>
  <c r="J192" i="28" s="1"/>
  <c r="I193" i="28"/>
  <c r="J193" i="28" s="1"/>
  <c r="I194" i="28"/>
  <c r="J194" i="28" s="1"/>
  <c r="J185" i="28"/>
  <c r="I185" i="28"/>
  <c r="O363" i="31"/>
  <c r="P363" i="31"/>
  <c r="K363" i="31" s="1"/>
  <c r="L363" i="31" s="1"/>
  <c r="O362" i="31"/>
  <c r="P362" i="31"/>
  <c r="K362" i="31" s="1"/>
  <c r="L362" i="31" s="1"/>
  <c r="O361" i="31"/>
  <c r="P361" i="31"/>
  <c r="K361" i="31" s="1"/>
  <c r="L361" i="31" s="1"/>
  <c r="O360" i="31"/>
  <c r="P360" i="31"/>
  <c r="K360" i="31" s="1"/>
  <c r="L360" i="31" s="1"/>
  <c r="O359" i="31"/>
  <c r="P359" i="31"/>
  <c r="K359" i="31" s="1"/>
  <c r="L359" i="31" s="1"/>
  <c r="O358" i="31"/>
  <c r="P358" i="31"/>
  <c r="K358" i="31" s="1"/>
  <c r="L358" i="31" s="1"/>
  <c r="O357" i="31"/>
  <c r="P357" i="31"/>
  <c r="K357" i="31" s="1"/>
  <c r="L357" i="31" s="1"/>
  <c r="O356" i="31"/>
  <c r="P356" i="31"/>
  <c r="K356" i="31" s="1"/>
  <c r="L356" i="31" s="1"/>
  <c r="O355" i="31"/>
  <c r="P355" i="31"/>
  <c r="K355" i="31" s="1"/>
  <c r="L355" i="31" s="1"/>
  <c r="O354" i="31"/>
  <c r="P354" i="31"/>
  <c r="K354" i="31" s="1"/>
  <c r="L354" i="31" s="1"/>
  <c r="O353" i="31"/>
  <c r="P353" i="31"/>
  <c r="K353" i="31" s="1"/>
  <c r="L353" i="31" s="1"/>
  <c r="O566" i="31"/>
  <c r="P566" i="31"/>
  <c r="K566" i="31" s="1"/>
  <c r="L566" i="31" s="1"/>
  <c r="O565" i="31"/>
  <c r="P565" i="31"/>
  <c r="K565" i="31" s="1"/>
  <c r="L565" i="31" s="1"/>
  <c r="O564" i="31"/>
  <c r="P564" i="31"/>
  <c r="K564" i="31" s="1"/>
  <c r="L564" i="31" s="1"/>
  <c r="O563" i="31"/>
  <c r="P563" i="31"/>
  <c r="K563" i="31" s="1"/>
  <c r="L563" i="31" s="1"/>
  <c r="O562" i="31"/>
  <c r="P562" i="31"/>
  <c r="K562" i="31" s="1"/>
  <c r="L562" i="31" s="1"/>
  <c r="O561" i="31"/>
  <c r="P561" i="31"/>
  <c r="K561" i="31" s="1"/>
  <c r="L561" i="31" s="1"/>
  <c r="O560" i="31"/>
  <c r="P560" i="31"/>
  <c r="K560" i="31" s="1"/>
  <c r="L560" i="31" s="1"/>
  <c r="O559" i="31"/>
  <c r="P559" i="31"/>
  <c r="K559" i="31" s="1"/>
  <c r="L559" i="31" s="1"/>
  <c r="O558" i="31"/>
  <c r="P558" i="31"/>
  <c r="K558" i="31" s="1"/>
  <c r="L558" i="31" s="1"/>
  <c r="O557" i="31"/>
  <c r="P557" i="31"/>
  <c r="K557" i="31" s="1"/>
  <c r="L557" i="31" s="1"/>
  <c r="O556" i="31"/>
  <c r="P556" i="31"/>
  <c r="K556" i="31" s="1"/>
  <c r="L556" i="31" s="1"/>
  <c r="O555" i="31"/>
  <c r="P555" i="31"/>
  <c r="K555" i="31" s="1"/>
  <c r="L555" i="31" s="1"/>
  <c r="O554" i="31"/>
  <c r="P554" i="31"/>
  <c r="K554" i="31" s="1"/>
  <c r="L554" i="31" s="1"/>
  <c r="O553" i="31"/>
  <c r="P553" i="31"/>
  <c r="K553" i="31" s="1"/>
  <c r="L553" i="31" s="1"/>
  <c r="O552" i="31"/>
  <c r="P552" i="31"/>
  <c r="K552" i="31" s="1"/>
  <c r="L552" i="31" s="1"/>
  <c r="O551" i="31"/>
  <c r="P551" i="31"/>
  <c r="K551" i="31" s="1"/>
  <c r="L551" i="31" s="1"/>
  <c r="O550" i="31"/>
  <c r="P550" i="31"/>
  <c r="K550" i="31" s="1"/>
  <c r="L550" i="31" s="1"/>
  <c r="O549" i="31"/>
  <c r="P549" i="31"/>
  <c r="K549" i="31" s="1"/>
  <c r="L549" i="31" s="1"/>
  <c r="O548" i="31"/>
  <c r="P548" i="31"/>
  <c r="K548" i="31" s="1"/>
  <c r="L548" i="31" s="1"/>
  <c r="O547" i="31"/>
  <c r="P547" i="31"/>
  <c r="K547" i="31" s="1"/>
  <c r="L547" i="31" s="1"/>
  <c r="O546" i="31"/>
  <c r="P546" i="31"/>
  <c r="K546" i="31" s="1"/>
  <c r="L546" i="31" s="1"/>
  <c r="O545" i="31"/>
  <c r="P545" i="31"/>
  <c r="K545" i="31" s="1"/>
  <c r="L545" i="31" s="1"/>
  <c r="O544" i="31"/>
  <c r="P544" i="31"/>
  <c r="K544" i="31" s="1"/>
  <c r="L544" i="31" s="1"/>
  <c r="O543" i="31"/>
  <c r="P543" i="31"/>
  <c r="K543" i="31" s="1"/>
  <c r="L543" i="31" s="1"/>
  <c r="O542" i="31"/>
  <c r="P542" i="31"/>
  <c r="K542" i="31" s="1"/>
  <c r="L542" i="31" s="1"/>
  <c r="O541" i="31"/>
  <c r="P541" i="31"/>
  <c r="K541" i="31" s="1"/>
  <c r="L541" i="31" s="1"/>
  <c r="O540" i="31"/>
  <c r="P540" i="31"/>
  <c r="K540" i="31" s="1"/>
  <c r="L540" i="31" s="1"/>
  <c r="O539" i="31"/>
  <c r="P539" i="31"/>
  <c r="K539" i="31" s="1"/>
  <c r="L539" i="31" s="1"/>
  <c r="O538" i="31"/>
  <c r="P538" i="31"/>
  <c r="K538" i="31" s="1"/>
  <c r="L538" i="31" s="1"/>
  <c r="O537" i="31"/>
  <c r="P537" i="31"/>
  <c r="K537" i="31" s="1"/>
  <c r="L537" i="31" s="1"/>
  <c r="O536" i="31"/>
  <c r="P536" i="31"/>
  <c r="K536" i="31" s="1"/>
  <c r="L536" i="31" s="1"/>
  <c r="O535" i="31"/>
  <c r="P535" i="31"/>
  <c r="K535" i="31" s="1"/>
  <c r="L535" i="31" s="1"/>
  <c r="O534" i="31"/>
  <c r="P534" i="31"/>
  <c r="K534" i="31" s="1"/>
  <c r="L534" i="31" s="1"/>
  <c r="O533" i="31"/>
  <c r="P533" i="31"/>
  <c r="K533" i="31" s="1"/>
  <c r="L533" i="31" s="1"/>
  <c r="O532" i="31"/>
  <c r="P532" i="31"/>
  <c r="K532" i="31" s="1"/>
  <c r="L532" i="31" s="1"/>
  <c r="O531" i="31"/>
  <c r="P531" i="31"/>
  <c r="K531" i="31" s="1"/>
  <c r="L531" i="31" s="1"/>
  <c r="O530" i="31"/>
  <c r="P530" i="31"/>
  <c r="K530" i="31" s="1"/>
  <c r="L530" i="31" s="1"/>
  <c r="O529" i="31"/>
  <c r="P529" i="31"/>
  <c r="K529" i="31" s="1"/>
  <c r="L529" i="31" s="1"/>
  <c r="O528" i="31"/>
  <c r="P528" i="31"/>
  <c r="K528" i="31" s="1"/>
  <c r="L528" i="31" s="1"/>
  <c r="O527" i="31"/>
  <c r="P527" i="31"/>
  <c r="K527" i="31" s="1"/>
  <c r="L527" i="31" s="1"/>
  <c r="O526" i="31"/>
  <c r="P526" i="31"/>
  <c r="K526" i="31" s="1"/>
  <c r="L526" i="31" s="1"/>
  <c r="O525" i="31"/>
  <c r="P525" i="31"/>
  <c r="K525" i="31" s="1"/>
  <c r="L525" i="31" s="1"/>
  <c r="O524" i="31"/>
  <c r="P524" i="31"/>
  <c r="K524" i="31" s="1"/>
  <c r="L524" i="31" s="1"/>
  <c r="O523" i="31"/>
  <c r="P523" i="31"/>
  <c r="K523" i="31" s="1"/>
  <c r="L523" i="31" s="1"/>
  <c r="O522" i="31"/>
  <c r="P522" i="31"/>
  <c r="K522" i="31" s="1"/>
  <c r="L522" i="31" s="1"/>
  <c r="O521" i="31"/>
  <c r="P521" i="31"/>
  <c r="K521" i="31" s="1"/>
  <c r="L521" i="31" s="1"/>
  <c r="O520" i="31"/>
  <c r="P520" i="31"/>
  <c r="K520" i="31" s="1"/>
  <c r="L520" i="31" s="1"/>
  <c r="O519" i="31"/>
  <c r="P519" i="31"/>
  <c r="K519" i="31" s="1"/>
  <c r="L519" i="31" s="1"/>
  <c r="F509" i="40" l="1"/>
  <c r="F508" i="40"/>
  <c r="F534" i="40"/>
  <c r="F535" i="40"/>
  <c r="F533" i="40"/>
  <c r="F531" i="40"/>
  <c r="F530" i="40"/>
  <c r="F529" i="40"/>
  <c r="F599" i="40"/>
  <c r="F131" i="40"/>
  <c r="F132" i="40"/>
  <c r="F133" i="40"/>
  <c r="F46" i="40"/>
  <c r="F629" i="40"/>
  <c r="G629" i="40" s="1"/>
  <c r="F630" i="40"/>
  <c r="G630" i="40" s="1"/>
  <c r="F631" i="40"/>
  <c r="G631" i="40" s="1"/>
  <c r="F632" i="40"/>
  <c r="G632" i="40" s="1"/>
  <c r="F633" i="40"/>
  <c r="G633" i="40" s="1"/>
  <c r="F634" i="40"/>
  <c r="G634" i="40" s="1"/>
  <c r="F635" i="40"/>
  <c r="G635" i="40" s="1"/>
  <c r="F636" i="40"/>
  <c r="G636" i="40" s="1"/>
  <c r="F637" i="40"/>
  <c r="G637" i="40" s="1"/>
  <c r="F638" i="40"/>
  <c r="G638" i="40" s="1"/>
  <c r="F639" i="40"/>
  <c r="G639" i="40" s="1"/>
  <c r="F640" i="40"/>
  <c r="G640" i="40" s="1"/>
  <c r="F641" i="40"/>
  <c r="G641" i="40" s="1"/>
  <c r="F642" i="40"/>
  <c r="G642" i="40" s="1"/>
  <c r="F643" i="40"/>
  <c r="G643" i="40" s="1"/>
  <c r="F644" i="40"/>
  <c r="G644" i="40" s="1"/>
  <c r="F645" i="40"/>
  <c r="G645" i="40" s="1"/>
  <c r="F646" i="40"/>
  <c r="G646" i="40" s="1"/>
  <c r="F647" i="40"/>
  <c r="G647" i="40" s="1"/>
  <c r="F628" i="40"/>
  <c r="G628" i="40" s="1"/>
  <c r="F511" i="40"/>
  <c r="F503" i="40"/>
  <c r="O518" i="31"/>
  <c r="P518" i="31"/>
  <c r="K518" i="31" s="1"/>
  <c r="L518" i="31" s="1"/>
  <c r="O517" i="31"/>
  <c r="P517" i="31"/>
  <c r="K517" i="31" s="1"/>
  <c r="L517" i="31" s="1"/>
  <c r="O516" i="31"/>
  <c r="P516" i="31"/>
  <c r="K516" i="31" s="1"/>
  <c r="L516" i="31" s="1"/>
  <c r="O515" i="31"/>
  <c r="P515" i="31"/>
  <c r="K515" i="31" s="1"/>
  <c r="L515" i="31" s="1"/>
  <c r="O352" i="31"/>
  <c r="P352" i="31"/>
  <c r="K352" i="31" s="1"/>
  <c r="L352" i="31" s="1"/>
  <c r="O351" i="31"/>
  <c r="P351" i="31"/>
  <c r="K351" i="31" s="1"/>
  <c r="L351" i="31" s="1"/>
  <c r="O350" i="31"/>
  <c r="P350" i="31"/>
  <c r="K350" i="31" s="1"/>
  <c r="L350" i="31" s="1"/>
  <c r="O349" i="31"/>
  <c r="P349" i="31"/>
  <c r="K349" i="31" s="1"/>
  <c r="L349" i="31" s="1"/>
  <c r="O348" i="31"/>
  <c r="P348" i="31"/>
  <c r="K348" i="31" s="1"/>
  <c r="L348" i="31" s="1"/>
  <c r="O347" i="31"/>
  <c r="P347" i="31"/>
  <c r="K347" i="31" s="1"/>
  <c r="L347" i="31" s="1"/>
  <c r="G150" i="31"/>
  <c r="P147" i="31"/>
  <c r="K147" i="31" s="1"/>
  <c r="L147" i="31" s="1"/>
  <c r="P146" i="31"/>
  <c r="K146" i="31" s="1"/>
  <c r="L146" i="31" s="1"/>
  <c r="P145" i="31"/>
  <c r="K145" i="31" s="1"/>
  <c r="L145" i="31" s="1"/>
  <c r="P144" i="31"/>
  <c r="K144" i="31" s="1"/>
  <c r="L144" i="31" s="1"/>
  <c r="P143" i="31"/>
  <c r="K143" i="31" s="1"/>
  <c r="L143" i="31" s="1"/>
  <c r="P142" i="31"/>
  <c r="K142" i="31" s="1"/>
  <c r="L142" i="31" s="1"/>
  <c r="P141" i="31"/>
  <c r="K141" i="31" s="1"/>
  <c r="L141" i="31" s="1"/>
  <c r="P140" i="31"/>
  <c r="K140" i="31" s="1"/>
  <c r="L140" i="31" s="1"/>
  <c r="P139" i="31"/>
  <c r="K139" i="31" s="1"/>
  <c r="L139" i="31" s="1"/>
  <c r="P138" i="31"/>
  <c r="K138" i="31" s="1"/>
  <c r="L138" i="31" s="1"/>
  <c r="P137" i="31"/>
  <c r="K137" i="31" s="1"/>
  <c r="L137" i="31" s="1"/>
  <c r="F464" i="40"/>
  <c r="F183" i="40"/>
  <c r="F598" i="40"/>
  <c r="F597" i="40"/>
  <c r="O346" i="31"/>
  <c r="P346" i="31"/>
  <c r="K346" i="31" s="1"/>
  <c r="L346" i="31" s="1"/>
  <c r="O345" i="31"/>
  <c r="P345" i="31"/>
  <c r="K345" i="31" s="1"/>
  <c r="L345" i="31" s="1"/>
  <c r="N27" i="46"/>
  <c r="M36" i="46"/>
  <c r="L36" i="46"/>
  <c r="K36" i="46"/>
  <c r="P119" i="31"/>
  <c r="K119" i="31" s="1"/>
  <c r="L119" i="31" s="1"/>
  <c r="P120" i="31"/>
  <c r="K120" i="31" s="1"/>
  <c r="L120" i="31" s="1"/>
  <c r="P121" i="31"/>
  <c r="K121" i="31" s="1"/>
  <c r="L121" i="31" s="1"/>
  <c r="P122" i="31"/>
  <c r="K122" i="31" s="1"/>
  <c r="L122" i="31" s="1"/>
  <c r="P123" i="31"/>
  <c r="K123" i="31" s="1"/>
  <c r="L123" i="31" s="1"/>
  <c r="P124" i="31"/>
  <c r="K124" i="31" s="1"/>
  <c r="L124" i="31" s="1"/>
  <c r="P125" i="31"/>
  <c r="K125" i="31" s="1"/>
  <c r="L125" i="31" s="1"/>
  <c r="P126" i="31"/>
  <c r="K126" i="31" s="1"/>
  <c r="L126" i="31" s="1"/>
  <c r="P127" i="31"/>
  <c r="K127" i="31" s="1"/>
  <c r="L127" i="31" s="1"/>
  <c r="P128" i="31"/>
  <c r="K128" i="31" s="1"/>
  <c r="L128" i="31" s="1"/>
  <c r="P129" i="31"/>
  <c r="K129" i="31" s="1"/>
  <c r="L129" i="31" s="1"/>
  <c r="P130" i="31"/>
  <c r="K130" i="31" s="1"/>
  <c r="L130" i="31" s="1"/>
  <c r="P131" i="31"/>
  <c r="K131" i="31" s="1"/>
  <c r="L131" i="31" s="1"/>
  <c r="P132" i="31"/>
  <c r="K132" i="31" s="1"/>
  <c r="L132" i="31" s="1"/>
  <c r="P133" i="31"/>
  <c r="K133" i="31" s="1"/>
  <c r="L133" i="31" s="1"/>
  <c r="P134" i="31"/>
  <c r="K134" i="31" s="1"/>
  <c r="L134" i="31" s="1"/>
  <c r="P135" i="31"/>
  <c r="K135" i="31" s="1"/>
  <c r="L135" i="31" s="1"/>
  <c r="P136" i="31"/>
  <c r="K136" i="31" s="1"/>
  <c r="L136" i="31" s="1"/>
  <c r="P148" i="31"/>
  <c r="K148" i="31" s="1"/>
  <c r="L148" i="31" s="1"/>
  <c r="I31" i="46"/>
  <c r="G47" i="46"/>
  <c r="H37" i="46"/>
  <c r="H36" i="46"/>
  <c r="H35" i="46"/>
  <c r="H34" i="46"/>
  <c r="H33" i="46"/>
  <c r="H32" i="46"/>
  <c r="H31" i="46"/>
  <c r="H30" i="46"/>
  <c r="H29" i="46"/>
  <c r="H28" i="46"/>
  <c r="H27" i="46"/>
  <c r="H26" i="46"/>
  <c r="H25" i="46"/>
  <c r="H24" i="46"/>
  <c r="H23" i="46"/>
  <c r="H22" i="46"/>
  <c r="H21" i="46"/>
  <c r="H20" i="46"/>
  <c r="H19" i="46"/>
  <c r="H18" i="46"/>
  <c r="H17" i="46"/>
  <c r="H16" i="46"/>
  <c r="O344" i="31"/>
  <c r="P344" i="31"/>
  <c r="K344" i="31" s="1"/>
  <c r="L344" i="31" s="1"/>
  <c r="O343" i="31"/>
  <c r="P343" i="31"/>
  <c r="K343" i="31" s="1"/>
  <c r="L343" i="31" s="1"/>
  <c r="O342" i="31"/>
  <c r="P342" i="31"/>
  <c r="K342" i="31" s="1"/>
  <c r="L342" i="31" s="1"/>
  <c r="O341" i="31"/>
  <c r="P341" i="31"/>
  <c r="K341" i="31" s="1"/>
  <c r="L341" i="31" s="1"/>
  <c r="O340" i="31"/>
  <c r="P340" i="31"/>
  <c r="K340" i="31" s="1"/>
  <c r="L340" i="31" s="1"/>
  <c r="O339" i="31"/>
  <c r="P339" i="31"/>
  <c r="K339" i="31" s="1"/>
  <c r="L339" i="31" s="1"/>
  <c r="O338" i="31"/>
  <c r="P338" i="31"/>
  <c r="K338" i="31" s="1"/>
  <c r="L338" i="31" s="1"/>
  <c r="O337" i="31"/>
  <c r="P337" i="31"/>
  <c r="K337" i="31" s="1"/>
  <c r="L337" i="31" s="1"/>
  <c r="O336" i="31"/>
  <c r="P336" i="31"/>
  <c r="K336" i="31" s="1"/>
  <c r="L336" i="31" s="1"/>
  <c r="O335" i="31"/>
  <c r="P335" i="31"/>
  <c r="K335" i="31" s="1"/>
  <c r="L335" i="31" s="1"/>
  <c r="O334" i="31"/>
  <c r="P334" i="31"/>
  <c r="K334" i="31" s="1"/>
  <c r="L334" i="31" s="1"/>
  <c r="O333" i="31"/>
  <c r="P333" i="31"/>
  <c r="K333" i="31" s="1"/>
  <c r="L333" i="31" s="1"/>
  <c r="O332" i="31"/>
  <c r="P332" i="31"/>
  <c r="K332" i="31" s="1"/>
  <c r="L332" i="31" s="1"/>
  <c r="O331" i="31"/>
  <c r="P331" i="31"/>
  <c r="K331" i="31" s="1"/>
  <c r="L331" i="31" s="1"/>
  <c r="O330" i="31"/>
  <c r="P330" i="31"/>
  <c r="K330" i="31" s="1"/>
  <c r="L330" i="31" s="1"/>
  <c r="O329" i="31"/>
  <c r="P329" i="31"/>
  <c r="K329" i="31" s="1"/>
  <c r="L329" i="31" s="1"/>
  <c r="O328" i="31"/>
  <c r="P328" i="31"/>
  <c r="K328" i="31" s="1"/>
  <c r="L328" i="31" s="1"/>
  <c r="O327" i="31"/>
  <c r="P327" i="31"/>
  <c r="K327" i="31" s="1"/>
  <c r="L327" i="31" s="1"/>
  <c r="O326" i="31"/>
  <c r="P326" i="31"/>
  <c r="K326" i="31" s="1"/>
  <c r="L326" i="31" s="1"/>
  <c r="O325" i="31"/>
  <c r="P325" i="31"/>
  <c r="K325" i="31" s="1"/>
  <c r="L325" i="31" s="1"/>
  <c r="O324" i="31"/>
  <c r="P324" i="31"/>
  <c r="K324" i="31" s="1"/>
  <c r="L324" i="31" s="1"/>
  <c r="O323" i="31"/>
  <c r="P323" i="31"/>
  <c r="K323" i="31" s="1"/>
  <c r="L323" i="31" s="1"/>
  <c r="O322" i="31"/>
  <c r="P322" i="31"/>
  <c r="K322" i="31" s="1"/>
  <c r="L322" i="31" s="1"/>
  <c r="O321" i="31"/>
  <c r="P321" i="31"/>
  <c r="K321" i="31" s="1"/>
  <c r="L321" i="31" s="1"/>
  <c r="O320" i="31"/>
  <c r="P320" i="31"/>
  <c r="K320" i="31" s="1"/>
  <c r="L320" i="31" s="1"/>
  <c r="O319" i="31"/>
  <c r="P319" i="31"/>
  <c r="K319" i="31" s="1"/>
  <c r="L319" i="31" s="1"/>
  <c r="O514" i="31"/>
  <c r="P514" i="31"/>
  <c r="K514" i="31" s="1"/>
  <c r="L514" i="31" s="1"/>
  <c r="O513" i="31"/>
  <c r="P513" i="31"/>
  <c r="K513" i="31" s="1"/>
  <c r="L513" i="31" s="1"/>
  <c r="F52" i="40"/>
  <c r="F532" i="40"/>
  <c r="F596" i="40"/>
  <c r="F595" i="40"/>
  <c r="F130" i="40"/>
  <c r="L108" i="28"/>
  <c r="L109" i="28" s="1"/>
  <c r="L110" i="28" s="1"/>
  <c r="K108" i="28"/>
  <c r="K109" i="28" s="1"/>
  <c r="K110" i="28" s="1"/>
  <c r="O512" i="31"/>
  <c r="P512" i="31"/>
  <c r="K512" i="31" s="1"/>
  <c r="L512" i="31" s="1"/>
  <c r="O511" i="31"/>
  <c r="P511" i="31"/>
  <c r="K511" i="31" s="1"/>
  <c r="L511" i="31" s="1"/>
  <c r="O510" i="31"/>
  <c r="P510" i="31"/>
  <c r="K510" i="31" s="1"/>
  <c r="L510" i="31" s="1"/>
  <c r="O509" i="31"/>
  <c r="P509" i="31"/>
  <c r="K509" i="31" s="1"/>
  <c r="L509" i="31" s="1"/>
  <c r="O508" i="31"/>
  <c r="P508" i="31"/>
  <c r="K508" i="31" s="1"/>
  <c r="L508" i="31" s="1"/>
  <c r="O507" i="31"/>
  <c r="P507" i="31"/>
  <c r="K507" i="31" s="1"/>
  <c r="L507" i="31" s="1"/>
  <c r="O506" i="31"/>
  <c r="P506" i="31"/>
  <c r="K506" i="31" s="1"/>
  <c r="L506" i="31" s="1"/>
  <c r="O505" i="31"/>
  <c r="P505" i="31"/>
  <c r="K505" i="31" s="1"/>
  <c r="L505" i="31" s="1"/>
  <c r="O504" i="31"/>
  <c r="P504" i="31"/>
  <c r="K504" i="31" s="1"/>
  <c r="L504" i="31" s="1"/>
  <c r="O503" i="31"/>
  <c r="P503" i="31"/>
  <c r="K503" i="31" s="1"/>
  <c r="L503" i="31" s="1"/>
  <c r="O502" i="31"/>
  <c r="P502" i="31"/>
  <c r="K502" i="31" s="1"/>
  <c r="L502" i="31" s="1"/>
  <c r="O501" i="31"/>
  <c r="P501" i="31"/>
  <c r="K501" i="31" s="1"/>
  <c r="L501" i="31" s="1"/>
  <c r="O500" i="31"/>
  <c r="P500" i="31"/>
  <c r="K500" i="31" s="1"/>
  <c r="L500" i="31" s="1"/>
  <c r="O499" i="31"/>
  <c r="P499" i="31"/>
  <c r="K499" i="31" s="1"/>
  <c r="L499" i="31" s="1"/>
  <c r="O498" i="31"/>
  <c r="P498" i="31"/>
  <c r="K498" i="31" s="1"/>
  <c r="L498" i="31" s="1"/>
  <c r="O497" i="31"/>
  <c r="P497" i="31"/>
  <c r="K497" i="31" s="1"/>
  <c r="L497" i="31" s="1"/>
  <c r="O496" i="31"/>
  <c r="P496" i="31"/>
  <c r="K496" i="31" s="1"/>
  <c r="L496" i="31" s="1"/>
  <c r="O495" i="31"/>
  <c r="P495" i="31"/>
  <c r="K495" i="31" s="1"/>
  <c r="L495" i="31" s="1"/>
  <c r="P719" i="31" l="1"/>
  <c r="K719" i="31" s="1"/>
  <c r="L719" i="31" s="1"/>
  <c r="O719" i="31"/>
  <c r="O494" i="31"/>
  <c r="P494" i="31"/>
  <c r="K494" i="31" s="1"/>
  <c r="L494" i="31" s="1"/>
  <c r="O493" i="31"/>
  <c r="P493" i="31"/>
  <c r="K493" i="31" s="1"/>
  <c r="L493" i="31" s="1"/>
  <c r="O492" i="31"/>
  <c r="P492" i="31"/>
  <c r="K492" i="31" s="1"/>
  <c r="L492" i="31" s="1"/>
  <c r="O491" i="31"/>
  <c r="P491" i="31"/>
  <c r="K491" i="31" s="1"/>
  <c r="L491" i="31" s="1"/>
  <c r="O490" i="31"/>
  <c r="P490" i="31"/>
  <c r="K490" i="31" s="1"/>
  <c r="L490" i="31" s="1"/>
  <c r="O489" i="31"/>
  <c r="P489" i="31"/>
  <c r="K489" i="31" s="1"/>
  <c r="L489" i="31" s="1"/>
  <c r="O488" i="31"/>
  <c r="P488" i="31"/>
  <c r="K488" i="31" s="1"/>
  <c r="L488" i="31" s="1"/>
  <c r="O487" i="31"/>
  <c r="P487" i="31"/>
  <c r="K487" i="31" s="1"/>
  <c r="L487" i="31" s="1"/>
  <c r="O486" i="31"/>
  <c r="P486" i="31"/>
  <c r="K486" i="31" s="1"/>
  <c r="L486" i="31" s="1"/>
  <c r="E43" i="46" l="1"/>
  <c r="O485" i="31"/>
  <c r="P485" i="31"/>
  <c r="K485" i="31" s="1"/>
  <c r="L485" i="31" s="1"/>
  <c r="O484" i="31"/>
  <c r="P484" i="31"/>
  <c r="K484" i="31" s="1"/>
  <c r="L484" i="31" s="1"/>
  <c r="O483" i="31"/>
  <c r="P483" i="31"/>
  <c r="K483" i="31" s="1"/>
  <c r="L483" i="31" s="1"/>
  <c r="O482" i="31"/>
  <c r="P482" i="31"/>
  <c r="K482" i="31" s="1"/>
  <c r="L482" i="31" s="1"/>
  <c r="O481" i="31"/>
  <c r="P481" i="31"/>
  <c r="K481" i="31" s="1"/>
  <c r="L481" i="31" s="1"/>
  <c r="O480" i="31"/>
  <c r="P480" i="31"/>
  <c r="K480" i="31" s="1"/>
  <c r="L480" i="31" s="1"/>
  <c r="O479" i="31"/>
  <c r="P479" i="31"/>
  <c r="K479" i="31" s="1"/>
  <c r="L479" i="31" s="1"/>
  <c r="O478" i="31"/>
  <c r="P478" i="31"/>
  <c r="K478" i="31" s="1"/>
  <c r="L478" i="31" s="1"/>
  <c r="O477" i="31"/>
  <c r="P477" i="31"/>
  <c r="K477" i="31" s="1"/>
  <c r="L477" i="31" s="1"/>
  <c r="O476" i="31"/>
  <c r="P476" i="31"/>
  <c r="K476" i="31" s="1"/>
  <c r="L476" i="31" s="1"/>
  <c r="O475" i="31"/>
  <c r="P475" i="31"/>
  <c r="K475" i="31" s="1"/>
  <c r="L475" i="31" s="1"/>
  <c r="O474" i="31"/>
  <c r="P474" i="31"/>
  <c r="K474" i="31" s="1"/>
  <c r="L474" i="31" s="1"/>
  <c r="O473" i="31"/>
  <c r="P473" i="31"/>
  <c r="K473" i="31" s="1"/>
  <c r="L473" i="31" s="1"/>
  <c r="O472" i="31"/>
  <c r="P472" i="31"/>
  <c r="K472" i="31" s="1"/>
  <c r="L472" i="31" s="1"/>
  <c r="O471" i="31"/>
  <c r="P471" i="31"/>
  <c r="K471" i="31" s="1"/>
  <c r="L471" i="31" s="1"/>
  <c r="O470" i="31"/>
  <c r="P470" i="31"/>
  <c r="K470" i="31" s="1"/>
  <c r="L470" i="31" s="1"/>
  <c r="O469" i="31"/>
  <c r="P469" i="31"/>
  <c r="K469" i="31" s="1"/>
  <c r="L469" i="31" s="1"/>
  <c r="O468" i="31"/>
  <c r="P468" i="31"/>
  <c r="K468" i="31" s="1"/>
  <c r="L468" i="31" s="1"/>
  <c r="O465" i="31"/>
  <c r="P465" i="31"/>
  <c r="K465" i="31" s="1"/>
  <c r="L465" i="31" s="1"/>
  <c r="O464" i="31"/>
  <c r="P464" i="31"/>
  <c r="K464" i="31" s="1"/>
  <c r="L464" i="31" s="1"/>
  <c r="O463" i="31"/>
  <c r="P463" i="31"/>
  <c r="K463" i="31" s="1"/>
  <c r="L463" i="31" s="1"/>
  <c r="O462" i="31"/>
  <c r="P462" i="31"/>
  <c r="K462" i="31" s="1"/>
  <c r="L462" i="31" s="1"/>
  <c r="O461" i="31"/>
  <c r="P461" i="31"/>
  <c r="K461" i="31" s="1"/>
  <c r="L461" i="31" s="1"/>
  <c r="O460" i="31"/>
  <c r="P460" i="31"/>
  <c r="K460" i="31" s="1"/>
  <c r="L460" i="31" s="1"/>
  <c r="O459" i="31"/>
  <c r="P459" i="31"/>
  <c r="K459" i="31" s="1"/>
  <c r="L459" i="31" s="1"/>
  <c r="O458" i="31"/>
  <c r="P458" i="31"/>
  <c r="K458" i="31" s="1"/>
  <c r="L458" i="31" s="1"/>
  <c r="O457" i="31"/>
  <c r="P457" i="31"/>
  <c r="K457" i="31" s="1"/>
  <c r="L457" i="31" s="1"/>
  <c r="O456" i="31"/>
  <c r="P456" i="31"/>
  <c r="K456" i="31" s="1"/>
  <c r="L456" i="31" s="1"/>
  <c r="O455" i="31"/>
  <c r="P455" i="31"/>
  <c r="K455" i="31" s="1"/>
  <c r="L455" i="31" s="1"/>
  <c r="O454" i="31"/>
  <c r="P454" i="31"/>
  <c r="K454" i="31" s="1"/>
  <c r="L454" i="31" s="1"/>
  <c r="O453" i="31"/>
  <c r="P453" i="31"/>
  <c r="K453" i="31" s="1"/>
  <c r="L453" i="31" s="1"/>
  <c r="O452" i="31"/>
  <c r="P452" i="31"/>
  <c r="K452" i="31" s="1"/>
  <c r="L452" i="31" s="1"/>
  <c r="O451" i="31"/>
  <c r="P451" i="31"/>
  <c r="K451" i="31" s="1"/>
  <c r="L451" i="31" s="1"/>
  <c r="O450" i="31"/>
  <c r="P450" i="31"/>
  <c r="K450" i="31" s="1"/>
  <c r="L450" i="31" s="1"/>
  <c r="O449" i="31"/>
  <c r="P449" i="31"/>
  <c r="K449" i="31" s="1"/>
  <c r="L449" i="31" s="1"/>
  <c r="O448" i="31"/>
  <c r="P448" i="31"/>
  <c r="K448" i="31" s="1"/>
  <c r="L448" i="31" s="1"/>
  <c r="O447" i="31"/>
  <c r="P447" i="31"/>
  <c r="K447" i="31" s="1"/>
  <c r="L447" i="31" s="1"/>
  <c r="O446" i="31"/>
  <c r="P446" i="31"/>
  <c r="K446" i="31" s="1"/>
  <c r="L446" i="31" s="1"/>
  <c r="O445" i="31"/>
  <c r="P445" i="31"/>
  <c r="K445" i="31" s="1"/>
  <c r="L445" i="31" s="1"/>
  <c r="J90" i="28" l="1"/>
  <c r="J86" i="28"/>
  <c r="F6" i="40"/>
  <c r="D621" i="40" l="1"/>
  <c r="F621" i="40" s="1"/>
  <c r="F622" i="40" s="1"/>
  <c r="F7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5" i="40"/>
  <c r="F26" i="40"/>
  <c r="F27" i="40"/>
  <c r="F29" i="40"/>
  <c r="F36" i="40"/>
  <c r="F37" i="40"/>
  <c r="F38" i="40"/>
  <c r="F39" i="40"/>
  <c r="F40" i="40"/>
  <c r="F41" i="40"/>
  <c r="F42" i="40"/>
  <c r="F43" i="40"/>
  <c r="F44" i="40"/>
  <c r="F45" i="40"/>
  <c r="F47" i="40"/>
  <c r="F48" i="40"/>
  <c r="F49" i="40"/>
  <c r="F50" i="40"/>
  <c r="F51" i="40"/>
  <c r="F53" i="40"/>
  <c r="F54" i="40"/>
  <c r="F55" i="40"/>
  <c r="F59" i="40"/>
  <c r="F60" i="40"/>
  <c r="F61" i="40"/>
  <c r="F62" i="40"/>
  <c r="F63" i="40"/>
  <c r="F64" i="40"/>
  <c r="F65" i="40"/>
  <c r="F66" i="40"/>
  <c r="F67" i="40"/>
  <c r="F68" i="40"/>
  <c r="F69" i="40"/>
  <c r="F71" i="40"/>
  <c r="F72" i="40"/>
  <c r="F73" i="40"/>
  <c r="F74" i="40"/>
  <c r="F75" i="40"/>
  <c r="F76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5" i="40"/>
  <c r="F96" i="40"/>
  <c r="F97" i="40"/>
  <c r="F98" i="40"/>
  <c r="F99" i="40"/>
  <c r="F103" i="40"/>
  <c r="F108" i="40"/>
  <c r="F109" i="40"/>
  <c r="F110" i="40"/>
  <c r="F111" i="40"/>
  <c r="F112" i="40"/>
  <c r="F113" i="40"/>
  <c r="F114" i="40"/>
  <c r="F115" i="40"/>
  <c r="F116" i="40"/>
  <c r="F117" i="40"/>
  <c r="F118" i="40"/>
  <c r="F121" i="40"/>
  <c r="F122" i="40"/>
  <c r="F123" i="40"/>
  <c r="F125" i="40"/>
  <c r="F126" i="40"/>
  <c r="F127" i="40"/>
  <c r="F128" i="40"/>
  <c r="F129" i="40"/>
  <c r="F134" i="40"/>
  <c r="F136" i="40"/>
  <c r="F138" i="40"/>
  <c r="F139" i="40"/>
  <c r="F140" i="40"/>
  <c r="F141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1" i="40"/>
  <c r="F182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8" i="40"/>
  <c r="F219" i="40"/>
  <c r="F220" i="40"/>
  <c r="F221" i="40"/>
  <c r="F222" i="40"/>
  <c r="F223" i="40"/>
  <c r="F224" i="40"/>
  <c r="F225" i="40"/>
  <c r="F226" i="40"/>
  <c r="F228" i="40"/>
  <c r="F229" i="40"/>
  <c r="F230" i="40"/>
  <c r="F233" i="40"/>
  <c r="F234" i="40"/>
  <c r="F235" i="40"/>
  <c r="F236" i="40"/>
  <c r="F237" i="40"/>
  <c r="F238" i="40"/>
  <c r="F239" i="40"/>
  <c r="F240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60" i="40"/>
  <c r="F262" i="40"/>
  <c r="F263" i="40"/>
  <c r="F264" i="40"/>
  <c r="F266" i="40"/>
  <c r="F267" i="40"/>
  <c r="F268" i="40"/>
  <c r="F269" i="40"/>
  <c r="F270" i="40"/>
  <c r="F278" i="40"/>
  <c r="F279" i="40"/>
  <c r="F280" i="40"/>
  <c r="F282" i="40"/>
  <c r="F303" i="40"/>
  <c r="F305" i="40"/>
  <c r="F306" i="40"/>
  <c r="F307" i="40"/>
  <c r="F309" i="40"/>
  <c r="F310" i="40"/>
  <c r="F311" i="40"/>
  <c r="F312" i="40"/>
  <c r="F313" i="40"/>
  <c r="F314" i="40"/>
  <c r="F315" i="40"/>
  <c r="F316" i="40"/>
  <c r="F319" i="40"/>
  <c r="F320" i="40"/>
  <c r="F321" i="40"/>
  <c r="F322" i="40"/>
  <c r="F324" i="40"/>
  <c r="F326" i="40"/>
  <c r="F328" i="40"/>
  <c r="F329" i="40"/>
  <c r="F330" i="40"/>
  <c r="F331" i="40"/>
  <c r="F332" i="40"/>
  <c r="F341" i="40"/>
  <c r="F346" i="40"/>
  <c r="F347" i="40"/>
  <c r="F348" i="40"/>
  <c r="F349" i="40"/>
  <c r="F350" i="40"/>
  <c r="F372" i="40"/>
  <c r="F373" i="40"/>
  <c r="F374" i="40"/>
  <c r="F376" i="40"/>
  <c r="F377" i="40"/>
  <c r="F378" i="40"/>
  <c r="F379" i="40"/>
  <c r="F380" i="40"/>
  <c r="F384" i="40"/>
  <c r="F385" i="40"/>
  <c r="F386" i="40"/>
  <c r="F387" i="40"/>
  <c r="F388" i="40"/>
  <c r="F389" i="40"/>
  <c r="F390" i="40"/>
  <c r="F391" i="40"/>
  <c r="F392" i="40"/>
  <c r="F393" i="40"/>
  <c r="F395" i="40"/>
  <c r="F396" i="40"/>
  <c r="F397" i="40"/>
  <c r="F398" i="40"/>
  <c r="F399" i="40"/>
  <c r="F410" i="40"/>
  <c r="F411" i="40"/>
  <c r="F412" i="40"/>
  <c r="F413" i="40"/>
  <c r="F414" i="40"/>
  <c r="F415" i="40"/>
  <c r="F416" i="40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6" i="40"/>
  <c r="F447" i="40"/>
  <c r="F448" i="40"/>
  <c r="F451" i="40"/>
  <c r="F452" i="40"/>
  <c r="F455" i="40"/>
  <c r="F456" i="40"/>
  <c r="F457" i="40"/>
  <c r="F458" i="40"/>
  <c r="F459" i="40"/>
  <c r="F461" i="40"/>
  <c r="F462" i="40"/>
  <c r="F463" i="40"/>
  <c r="F482" i="40"/>
  <c r="F483" i="40"/>
  <c r="F484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10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5" i="40"/>
  <c r="F526" i="40"/>
  <c r="F527" i="40"/>
  <c r="F528" i="40"/>
  <c r="F542" i="40"/>
  <c r="F543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O407" i="31"/>
  <c r="P407" i="31"/>
  <c r="K407" i="31" s="1"/>
  <c r="L407" i="31" s="1"/>
  <c r="O408" i="31"/>
  <c r="P408" i="31"/>
  <c r="K408" i="31" s="1"/>
  <c r="L408" i="31" s="1"/>
  <c r="O409" i="31"/>
  <c r="P409" i="31"/>
  <c r="K409" i="31" s="1"/>
  <c r="L409" i="31" s="1"/>
  <c r="O410" i="31"/>
  <c r="P410" i="31"/>
  <c r="K410" i="31" s="1"/>
  <c r="L410" i="31" s="1"/>
  <c r="O411" i="31"/>
  <c r="P411" i="31"/>
  <c r="K411" i="31" s="1"/>
  <c r="L411" i="31" s="1"/>
  <c r="O318" i="31" l="1"/>
  <c r="P318" i="31"/>
  <c r="K318" i="31" s="1"/>
  <c r="L318" i="31" s="1"/>
  <c r="O317" i="31"/>
  <c r="P317" i="31"/>
  <c r="K317" i="31" s="1"/>
  <c r="L317" i="31" s="1"/>
  <c r="O316" i="31"/>
  <c r="P316" i="31"/>
  <c r="K316" i="31" s="1"/>
  <c r="L316" i="31" s="1"/>
  <c r="O315" i="31"/>
  <c r="P315" i="31"/>
  <c r="K315" i="31" s="1"/>
  <c r="L315" i="31" s="1"/>
  <c r="O314" i="31"/>
  <c r="P314" i="31"/>
  <c r="K314" i="31" s="1"/>
  <c r="L314" i="31" s="1"/>
  <c r="O444" i="31"/>
  <c r="P444" i="31"/>
  <c r="K444" i="31" s="1"/>
  <c r="L444" i="31" s="1"/>
  <c r="O313" i="31"/>
  <c r="P313" i="31"/>
  <c r="K313" i="31" s="1"/>
  <c r="L313" i="31" s="1"/>
  <c r="O312" i="31"/>
  <c r="P312" i="31"/>
  <c r="K312" i="31" s="1"/>
  <c r="L312" i="31" s="1"/>
  <c r="O311" i="31"/>
  <c r="P311" i="31"/>
  <c r="K311" i="31" s="1"/>
  <c r="L311" i="31" s="1"/>
  <c r="O310" i="31"/>
  <c r="P310" i="31"/>
  <c r="K310" i="31" s="1"/>
  <c r="L310" i="31" s="1"/>
  <c r="O309" i="31"/>
  <c r="P309" i="31"/>
  <c r="K309" i="31" s="1"/>
  <c r="L309" i="31" s="1"/>
  <c r="P118" i="31"/>
  <c r="K118" i="31" s="1"/>
  <c r="L118" i="31" s="1"/>
  <c r="P117" i="31"/>
  <c r="K117" i="31" s="1"/>
  <c r="L117" i="31" s="1"/>
  <c r="P116" i="31"/>
  <c r="K116" i="31" s="1"/>
  <c r="L116" i="31" s="1"/>
  <c r="P115" i="31"/>
  <c r="K115" i="31" s="1"/>
  <c r="L115" i="31" s="1"/>
  <c r="O308" i="31" l="1"/>
  <c r="P308" i="31"/>
  <c r="K308" i="31" s="1"/>
  <c r="L308" i="31" s="1"/>
  <c r="O307" i="31"/>
  <c r="P307" i="31"/>
  <c r="K307" i="31" s="1"/>
  <c r="L307" i="31" s="1"/>
  <c r="O306" i="31"/>
  <c r="P306" i="31"/>
  <c r="K306" i="31" s="1"/>
  <c r="L306" i="31" s="1"/>
  <c r="O305" i="31"/>
  <c r="P305" i="31"/>
  <c r="K305" i="31" s="1"/>
  <c r="L305" i="31" s="1"/>
  <c r="O304" i="31"/>
  <c r="P304" i="31"/>
  <c r="K304" i="31" s="1"/>
  <c r="L304" i="31" s="1"/>
  <c r="O406" i="31"/>
  <c r="P406" i="31"/>
  <c r="K406" i="31" s="1"/>
  <c r="L406" i="31" s="1"/>
  <c r="O405" i="31"/>
  <c r="P405" i="31"/>
  <c r="K405" i="31" s="1"/>
  <c r="L405" i="31" s="1"/>
  <c r="O404" i="31"/>
  <c r="P404" i="31"/>
  <c r="K404" i="31" s="1"/>
  <c r="L404" i="31" s="1"/>
  <c r="O403" i="31"/>
  <c r="P403" i="31"/>
  <c r="K403" i="31" s="1"/>
  <c r="L403" i="31" s="1"/>
  <c r="O402" i="31"/>
  <c r="P402" i="31"/>
  <c r="K402" i="31" s="1"/>
  <c r="L402" i="31" s="1"/>
  <c r="O401" i="31"/>
  <c r="P401" i="31"/>
  <c r="K401" i="31" s="1"/>
  <c r="L401" i="31" s="1"/>
  <c r="G368" i="31"/>
  <c r="O302" i="31"/>
  <c r="P302" i="31"/>
  <c r="K302" i="31" s="1"/>
  <c r="L302" i="31" s="1"/>
  <c r="O301" i="31"/>
  <c r="P301" i="31"/>
  <c r="K301" i="31" s="1"/>
  <c r="L301" i="31" s="1"/>
  <c r="O300" i="31"/>
  <c r="P300" i="31"/>
  <c r="K300" i="31" s="1"/>
  <c r="L300" i="31" s="1"/>
  <c r="O299" i="31"/>
  <c r="P299" i="31"/>
  <c r="K299" i="31" s="1"/>
  <c r="L299" i="31" s="1"/>
  <c r="O298" i="31"/>
  <c r="P298" i="31"/>
  <c r="K298" i="31" s="1"/>
  <c r="L298" i="31" s="1"/>
  <c r="G84" i="44"/>
  <c r="O297" i="31"/>
  <c r="P297" i="31"/>
  <c r="K297" i="31" s="1"/>
  <c r="L297" i="31" s="1"/>
  <c r="P109" i="31"/>
  <c r="K109" i="31" s="1"/>
  <c r="L109" i="31" s="1"/>
  <c r="P110" i="31"/>
  <c r="K110" i="31" s="1"/>
  <c r="L110" i="31" s="1"/>
  <c r="P111" i="31"/>
  <c r="K111" i="31" s="1"/>
  <c r="L111" i="31" s="1"/>
  <c r="P112" i="31"/>
  <c r="K112" i="31" s="1"/>
  <c r="L112" i="31" s="1"/>
  <c r="P113" i="31"/>
  <c r="K113" i="31" s="1"/>
  <c r="L113" i="31" s="1"/>
  <c r="O107" i="31"/>
  <c r="O105" i="31"/>
  <c r="P105" i="31"/>
  <c r="K105" i="31" s="1"/>
  <c r="L105" i="31" s="1"/>
  <c r="P108" i="31"/>
  <c r="K108" i="31" s="1"/>
  <c r="L108" i="31" s="1"/>
  <c r="P107" i="31"/>
  <c r="K107" i="31" s="1"/>
  <c r="L107" i="31" s="1"/>
  <c r="O104" i="31"/>
  <c r="P104" i="31"/>
  <c r="K104" i="31" s="1"/>
  <c r="L104" i="31" s="1"/>
  <c r="O412" i="31"/>
  <c r="P412" i="31"/>
  <c r="K412" i="31" s="1"/>
  <c r="L412" i="31" s="1"/>
  <c r="O413" i="31"/>
  <c r="P413" i="31"/>
  <c r="K413" i="31" s="1"/>
  <c r="L413" i="31" s="1"/>
  <c r="O414" i="31"/>
  <c r="P414" i="31"/>
  <c r="K414" i="31" s="1"/>
  <c r="L414" i="31" s="1"/>
  <c r="O415" i="31"/>
  <c r="P415" i="31"/>
  <c r="K415" i="31" s="1"/>
  <c r="L415" i="31" s="1"/>
  <c r="O416" i="31"/>
  <c r="P416" i="31"/>
  <c r="K416" i="31" s="1"/>
  <c r="L416" i="31" s="1"/>
  <c r="O417" i="31"/>
  <c r="P417" i="31"/>
  <c r="K417" i="31" s="1"/>
  <c r="L417" i="31" s="1"/>
  <c r="O418" i="31"/>
  <c r="P418" i="31"/>
  <c r="K418" i="31" s="1"/>
  <c r="L418" i="31" s="1"/>
  <c r="O419" i="31"/>
  <c r="P419" i="31"/>
  <c r="K419" i="31" s="1"/>
  <c r="L419" i="31" s="1"/>
  <c r="O420" i="31"/>
  <c r="P420" i="31"/>
  <c r="K420" i="31" s="1"/>
  <c r="L420" i="31" s="1"/>
  <c r="O421" i="31"/>
  <c r="P421" i="31"/>
  <c r="K421" i="31" s="1"/>
  <c r="L421" i="31" s="1"/>
  <c r="O422" i="31"/>
  <c r="P422" i="31"/>
  <c r="K422" i="31" s="1"/>
  <c r="L422" i="31" s="1"/>
  <c r="O423" i="31"/>
  <c r="P423" i="31"/>
  <c r="K423" i="31" s="1"/>
  <c r="L423" i="31" s="1"/>
  <c r="O424" i="31"/>
  <c r="P424" i="31"/>
  <c r="K424" i="31" s="1"/>
  <c r="L424" i="31" s="1"/>
  <c r="O425" i="31"/>
  <c r="P425" i="31"/>
  <c r="K425" i="31" s="1"/>
  <c r="L425" i="31" s="1"/>
  <c r="O426" i="31"/>
  <c r="P426" i="31"/>
  <c r="K426" i="31" s="1"/>
  <c r="L426" i="31" s="1"/>
  <c r="O427" i="31"/>
  <c r="P427" i="31"/>
  <c r="K427" i="31" s="1"/>
  <c r="L427" i="31" s="1"/>
  <c r="O428" i="31"/>
  <c r="P428" i="31"/>
  <c r="K428" i="31" s="1"/>
  <c r="L428" i="31" s="1"/>
  <c r="O429" i="31"/>
  <c r="P429" i="31"/>
  <c r="K429" i="31" s="1"/>
  <c r="L429" i="31" s="1"/>
  <c r="O430" i="31"/>
  <c r="P430" i="31"/>
  <c r="K430" i="31" s="1"/>
  <c r="L430" i="31" s="1"/>
  <c r="O431" i="31"/>
  <c r="P431" i="31"/>
  <c r="K431" i="31" s="1"/>
  <c r="L431" i="31" s="1"/>
  <c r="O432" i="31"/>
  <c r="P432" i="31"/>
  <c r="K432" i="31" s="1"/>
  <c r="L432" i="31" s="1"/>
  <c r="O433" i="31"/>
  <c r="P433" i="31"/>
  <c r="K433" i="31" s="1"/>
  <c r="L433" i="31" s="1"/>
  <c r="O434" i="31"/>
  <c r="P434" i="31"/>
  <c r="K434" i="31" s="1"/>
  <c r="L434" i="31" s="1"/>
  <c r="O435" i="31"/>
  <c r="P435" i="31"/>
  <c r="K435" i="31" s="1"/>
  <c r="L435" i="31" s="1"/>
  <c r="O436" i="31"/>
  <c r="P436" i="31"/>
  <c r="K436" i="31" s="1"/>
  <c r="L436" i="31" s="1"/>
  <c r="O437" i="31"/>
  <c r="P437" i="31"/>
  <c r="K437" i="31" s="1"/>
  <c r="L437" i="31" s="1"/>
  <c r="O438" i="31"/>
  <c r="P438" i="31"/>
  <c r="K438" i="31" s="1"/>
  <c r="L438" i="31" s="1"/>
  <c r="O439" i="31"/>
  <c r="P439" i="31"/>
  <c r="K439" i="31" s="1"/>
  <c r="L439" i="31" s="1"/>
  <c r="O440" i="31"/>
  <c r="P440" i="31"/>
  <c r="K440" i="31" s="1"/>
  <c r="L440" i="31" s="1"/>
  <c r="O441" i="31"/>
  <c r="P441" i="31"/>
  <c r="K441" i="31" s="1"/>
  <c r="L441" i="31" s="1"/>
  <c r="O442" i="31"/>
  <c r="P442" i="31"/>
  <c r="K442" i="31" s="1"/>
  <c r="L442" i="31" s="1"/>
  <c r="O443" i="31"/>
  <c r="P443" i="31"/>
  <c r="K443" i="31" s="1"/>
  <c r="L443" i="31" s="1"/>
  <c r="O466" i="31"/>
  <c r="P466" i="31"/>
  <c r="K466" i="31" s="1"/>
  <c r="L466" i="31" s="1"/>
  <c r="O467" i="31"/>
  <c r="P467" i="31"/>
  <c r="K467" i="31" s="1"/>
  <c r="L467" i="31" s="1"/>
  <c r="O400" i="31" l="1"/>
  <c r="P400" i="31"/>
  <c r="K400" i="31" s="1"/>
  <c r="L400" i="31" s="1"/>
  <c r="O375" i="31"/>
  <c r="P375" i="31"/>
  <c r="K375" i="31" s="1"/>
  <c r="L375" i="31" s="1"/>
  <c r="O102" i="31" l="1"/>
  <c r="P102" i="31"/>
  <c r="K102" i="31" s="1"/>
  <c r="L102" i="31" s="1"/>
  <c r="O103" i="31"/>
  <c r="P103" i="31"/>
  <c r="K103" i="31" s="1"/>
  <c r="L103" i="31" s="1"/>
  <c r="O207" i="31"/>
  <c r="P207" i="31"/>
  <c r="K207" i="31" s="1"/>
  <c r="L207" i="31" s="1"/>
  <c r="O208" i="31"/>
  <c r="P208" i="31"/>
  <c r="K208" i="31" s="1"/>
  <c r="L208" i="31" s="1"/>
  <c r="O209" i="31"/>
  <c r="P209" i="31"/>
  <c r="K209" i="31" s="1"/>
  <c r="L209" i="31" s="1"/>
  <c r="O210" i="31"/>
  <c r="P210" i="31"/>
  <c r="K210" i="31" s="1"/>
  <c r="L210" i="31" s="1"/>
  <c r="O211" i="31"/>
  <c r="P211" i="31"/>
  <c r="K211" i="31" s="1"/>
  <c r="L211" i="31" s="1"/>
  <c r="O212" i="31"/>
  <c r="P212" i="31"/>
  <c r="K212" i="31" s="1"/>
  <c r="L212" i="31" s="1"/>
  <c r="O213" i="31"/>
  <c r="P213" i="31"/>
  <c r="K213" i="31" s="1"/>
  <c r="L213" i="31" s="1"/>
  <c r="O214" i="31"/>
  <c r="P214" i="31"/>
  <c r="K214" i="31" s="1"/>
  <c r="L214" i="31" s="1"/>
  <c r="O215" i="31"/>
  <c r="P215" i="31"/>
  <c r="K215" i="31" s="1"/>
  <c r="L215" i="31" s="1"/>
  <c r="O216" i="31"/>
  <c r="P216" i="31"/>
  <c r="K216" i="31" s="1"/>
  <c r="L216" i="31" s="1"/>
  <c r="O217" i="31"/>
  <c r="P217" i="31"/>
  <c r="K217" i="31" s="1"/>
  <c r="L217" i="31" s="1"/>
  <c r="O218" i="31"/>
  <c r="P218" i="31"/>
  <c r="K218" i="31" s="1"/>
  <c r="L218" i="31" s="1"/>
  <c r="O219" i="31"/>
  <c r="P219" i="31"/>
  <c r="K219" i="31" s="1"/>
  <c r="L219" i="31" s="1"/>
  <c r="O220" i="31"/>
  <c r="P220" i="31"/>
  <c r="K220" i="31" s="1"/>
  <c r="L220" i="31" s="1"/>
  <c r="O221" i="31"/>
  <c r="P221" i="31"/>
  <c r="K221" i="31" s="1"/>
  <c r="L221" i="31" s="1"/>
  <c r="O222" i="31"/>
  <c r="P222" i="31"/>
  <c r="K222" i="31" s="1"/>
  <c r="L222" i="31" s="1"/>
  <c r="O223" i="31"/>
  <c r="P223" i="31"/>
  <c r="K223" i="31" s="1"/>
  <c r="L223" i="31" s="1"/>
  <c r="O224" i="31"/>
  <c r="P224" i="31"/>
  <c r="K224" i="31" s="1"/>
  <c r="L224" i="31" s="1"/>
  <c r="O225" i="31"/>
  <c r="P225" i="31"/>
  <c r="K225" i="31" s="1"/>
  <c r="L225" i="31" s="1"/>
  <c r="O226" i="31"/>
  <c r="P226" i="31"/>
  <c r="K226" i="31" s="1"/>
  <c r="L226" i="31" s="1"/>
  <c r="O227" i="31"/>
  <c r="P227" i="31"/>
  <c r="K227" i="31" s="1"/>
  <c r="L227" i="31" s="1"/>
  <c r="O296" i="31"/>
  <c r="P296" i="31"/>
  <c r="K296" i="31" s="1"/>
  <c r="L296" i="31" s="1"/>
  <c r="O290" i="31"/>
  <c r="P290" i="31"/>
  <c r="K290" i="31" s="1"/>
  <c r="L290" i="31" s="1"/>
  <c r="O289" i="31"/>
  <c r="P289" i="31"/>
  <c r="K289" i="31" s="1"/>
  <c r="L289" i="31" s="1"/>
  <c r="O288" i="31"/>
  <c r="P288" i="31"/>
  <c r="K288" i="31" s="1"/>
  <c r="L288" i="31" s="1"/>
  <c r="O95" i="31"/>
  <c r="P95" i="31"/>
  <c r="K95" i="31" s="1"/>
  <c r="L95" i="31" s="1"/>
  <c r="O96" i="31"/>
  <c r="P96" i="31"/>
  <c r="K96" i="31" s="1"/>
  <c r="L96" i="31" s="1"/>
  <c r="O97" i="31"/>
  <c r="P97" i="31"/>
  <c r="K97" i="31" s="1"/>
  <c r="L97" i="31" s="1"/>
  <c r="O98" i="31"/>
  <c r="P98" i="31"/>
  <c r="K98" i="31" s="1"/>
  <c r="L98" i="31" s="1"/>
  <c r="O99" i="31"/>
  <c r="P99" i="31"/>
  <c r="K99" i="31" s="1"/>
  <c r="L99" i="31" s="1"/>
  <c r="O100" i="31"/>
  <c r="P100" i="31"/>
  <c r="K100" i="31" s="1"/>
  <c r="L100" i="31" s="1"/>
  <c r="O101" i="31"/>
  <c r="P101" i="31"/>
  <c r="K101" i="31" s="1"/>
  <c r="L101" i="31" s="1"/>
  <c r="O94" i="31"/>
  <c r="O369" i="31" l="1"/>
  <c r="P369" i="31"/>
  <c r="K369" i="31" s="1"/>
  <c r="L369" i="31" s="1"/>
  <c r="O370" i="31"/>
  <c r="P370" i="31"/>
  <c r="K370" i="31" s="1"/>
  <c r="L370" i="31" s="1"/>
  <c r="O371" i="31"/>
  <c r="P371" i="31"/>
  <c r="K371" i="31" s="1"/>
  <c r="L371" i="31" s="1"/>
  <c r="O372" i="31"/>
  <c r="P372" i="31"/>
  <c r="K372" i="31" s="1"/>
  <c r="L372" i="31" s="1"/>
  <c r="O373" i="31"/>
  <c r="P373" i="31"/>
  <c r="K373" i="31" s="1"/>
  <c r="L373" i="31" s="1"/>
  <c r="O374" i="31"/>
  <c r="P374" i="31"/>
  <c r="K374" i="31" s="1"/>
  <c r="L374" i="31" s="1"/>
  <c r="O376" i="31"/>
  <c r="P376" i="31"/>
  <c r="K376" i="31" s="1"/>
  <c r="L376" i="31" s="1"/>
  <c r="O377" i="31"/>
  <c r="P377" i="31"/>
  <c r="K377" i="31" s="1"/>
  <c r="L377" i="31" s="1"/>
  <c r="O378" i="31"/>
  <c r="P378" i="31"/>
  <c r="K378" i="31" s="1"/>
  <c r="L378" i="31" s="1"/>
  <c r="O379" i="31"/>
  <c r="P379" i="31"/>
  <c r="K379" i="31" s="1"/>
  <c r="L379" i="31" s="1"/>
  <c r="O380" i="31"/>
  <c r="P380" i="31"/>
  <c r="K380" i="31" s="1"/>
  <c r="L380" i="31" s="1"/>
  <c r="O381" i="31"/>
  <c r="P381" i="31"/>
  <c r="K381" i="31" s="1"/>
  <c r="L381" i="31" s="1"/>
  <c r="O382" i="31"/>
  <c r="P382" i="31"/>
  <c r="K382" i="31" s="1"/>
  <c r="L382" i="31" s="1"/>
  <c r="O383" i="31"/>
  <c r="P383" i="31"/>
  <c r="K383" i="31" s="1"/>
  <c r="L383" i="31" s="1"/>
  <c r="O384" i="31"/>
  <c r="P384" i="31"/>
  <c r="K384" i="31" s="1"/>
  <c r="L384" i="31" s="1"/>
  <c r="O385" i="31"/>
  <c r="P385" i="31"/>
  <c r="K385" i="31" s="1"/>
  <c r="L385" i="31" s="1"/>
  <c r="O386" i="31"/>
  <c r="P386" i="31"/>
  <c r="K386" i="31" s="1"/>
  <c r="L386" i="31" s="1"/>
  <c r="O387" i="31"/>
  <c r="P387" i="31"/>
  <c r="K387" i="31" s="1"/>
  <c r="L387" i="31" s="1"/>
  <c r="O388" i="31"/>
  <c r="P388" i="31"/>
  <c r="K388" i="31" s="1"/>
  <c r="L388" i="31" s="1"/>
  <c r="O389" i="31"/>
  <c r="P389" i="31"/>
  <c r="K389" i="31" s="1"/>
  <c r="L389" i="31" s="1"/>
  <c r="O390" i="31"/>
  <c r="P390" i="31"/>
  <c r="K390" i="31" s="1"/>
  <c r="L390" i="31" s="1"/>
  <c r="O391" i="31"/>
  <c r="P391" i="31"/>
  <c r="K391" i="31" s="1"/>
  <c r="L391" i="31" s="1"/>
  <c r="O392" i="31"/>
  <c r="P392" i="31"/>
  <c r="K392" i="31" s="1"/>
  <c r="L392" i="31" s="1"/>
  <c r="O393" i="31"/>
  <c r="P393" i="31"/>
  <c r="K393" i="31" s="1"/>
  <c r="L393" i="31" s="1"/>
  <c r="O394" i="31"/>
  <c r="P394" i="31"/>
  <c r="K394" i="31" s="1"/>
  <c r="L394" i="31" s="1"/>
  <c r="O395" i="31"/>
  <c r="P395" i="31"/>
  <c r="K395" i="31" s="1"/>
  <c r="L395" i="31" s="1"/>
  <c r="O396" i="31"/>
  <c r="P396" i="31"/>
  <c r="K396" i="31" s="1"/>
  <c r="L396" i="31" s="1"/>
  <c r="O397" i="31"/>
  <c r="P397" i="31"/>
  <c r="K397" i="31" s="1"/>
  <c r="L397" i="31" s="1"/>
  <c r="O398" i="31"/>
  <c r="P398" i="31"/>
  <c r="K398" i="31" s="1"/>
  <c r="L398" i="31" s="1"/>
  <c r="O399" i="31"/>
  <c r="P399" i="31"/>
  <c r="K399" i="31" s="1"/>
  <c r="L399" i="31" s="1"/>
  <c r="O4" i="31" l="1"/>
  <c r="P4" i="31"/>
  <c r="K4" i="31" s="1"/>
  <c r="L4" i="31" s="1"/>
  <c r="O5" i="31"/>
  <c r="P5" i="31"/>
  <c r="K5" i="31" s="1"/>
  <c r="L5" i="31" s="1"/>
  <c r="O6" i="31"/>
  <c r="P6" i="31"/>
  <c r="K6" i="31" s="1"/>
  <c r="L6" i="31" s="1"/>
  <c r="O7" i="31"/>
  <c r="P7" i="31"/>
  <c r="K7" i="31" s="1"/>
  <c r="L7" i="31" s="1"/>
  <c r="O8" i="31"/>
  <c r="P8" i="31"/>
  <c r="K8" i="31" s="1"/>
  <c r="L8" i="31" s="1"/>
  <c r="O9" i="31"/>
  <c r="P9" i="31"/>
  <c r="K9" i="31" s="1"/>
  <c r="L9" i="31" s="1"/>
  <c r="O10" i="31"/>
  <c r="P10" i="31"/>
  <c r="K10" i="31" s="1"/>
  <c r="L10" i="31" s="1"/>
  <c r="O11" i="31"/>
  <c r="P11" i="31"/>
  <c r="K11" i="31" s="1"/>
  <c r="L11" i="31" s="1"/>
  <c r="O12" i="31"/>
  <c r="P12" i="31"/>
  <c r="K12" i="31" s="1"/>
  <c r="L12" i="31" s="1"/>
  <c r="O13" i="31"/>
  <c r="P13" i="31"/>
  <c r="K13" i="31" s="1"/>
  <c r="L13" i="31" s="1"/>
  <c r="O14" i="31"/>
  <c r="P14" i="31"/>
  <c r="K14" i="31" s="1"/>
  <c r="L14" i="31" s="1"/>
  <c r="O15" i="31"/>
  <c r="P15" i="31"/>
  <c r="K15" i="31" s="1"/>
  <c r="L15" i="31" s="1"/>
  <c r="O16" i="31"/>
  <c r="P16" i="31"/>
  <c r="K16" i="31" s="1"/>
  <c r="L16" i="31" s="1"/>
  <c r="O17" i="31"/>
  <c r="P17" i="31"/>
  <c r="K17" i="31" s="1"/>
  <c r="L17" i="31" s="1"/>
  <c r="O18" i="31"/>
  <c r="P18" i="31"/>
  <c r="K18" i="31" s="1"/>
  <c r="L18" i="31" s="1"/>
  <c r="O19" i="31"/>
  <c r="P19" i="31"/>
  <c r="K19" i="31" s="1"/>
  <c r="L19" i="31" s="1"/>
  <c r="O20" i="31"/>
  <c r="P20" i="31"/>
  <c r="K20" i="31" s="1"/>
  <c r="L20" i="31" s="1"/>
  <c r="O21" i="31"/>
  <c r="P21" i="31"/>
  <c r="K21" i="31" s="1"/>
  <c r="L21" i="31" s="1"/>
  <c r="O22" i="31"/>
  <c r="P22" i="31"/>
  <c r="K22" i="31" s="1"/>
  <c r="L22" i="31" s="1"/>
  <c r="O23" i="31"/>
  <c r="P23" i="31"/>
  <c r="K23" i="31" s="1"/>
  <c r="L23" i="31" s="1"/>
  <c r="O24" i="31"/>
  <c r="P24" i="31"/>
  <c r="K24" i="31" s="1"/>
  <c r="L24" i="31" s="1"/>
  <c r="O25" i="31"/>
  <c r="P25" i="31"/>
  <c r="K25" i="31" s="1"/>
  <c r="L25" i="31" s="1"/>
  <c r="O26" i="31"/>
  <c r="P26" i="31"/>
  <c r="K26" i="31" s="1"/>
  <c r="L26" i="31" s="1"/>
  <c r="O27" i="31"/>
  <c r="P27" i="31"/>
  <c r="K27" i="31" s="1"/>
  <c r="L27" i="31" s="1"/>
  <c r="O28" i="31"/>
  <c r="P28" i="31"/>
  <c r="K28" i="31" s="1"/>
  <c r="L28" i="31" s="1"/>
  <c r="O29" i="31"/>
  <c r="P29" i="31"/>
  <c r="K29" i="31" s="1"/>
  <c r="L29" i="31" s="1"/>
  <c r="O30" i="31"/>
  <c r="P30" i="31"/>
  <c r="K30" i="31" s="1"/>
  <c r="L30" i="31" s="1"/>
  <c r="O31" i="31"/>
  <c r="P31" i="31"/>
  <c r="K31" i="31" s="1"/>
  <c r="L31" i="31" s="1"/>
  <c r="O32" i="31"/>
  <c r="P32" i="31"/>
  <c r="K32" i="31" s="1"/>
  <c r="L32" i="31" s="1"/>
  <c r="O33" i="31"/>
  <c r="P33" i="31"/>
  <c r="K33" i="31" s="1"/>
  <c r="L33" i="31" s="1"/>
  <c r="O34" i="31"/>
  <c r="P34" i="31"/>
  <c r="K34" i="31" s="1"/>
  <c r="L34" i="31" s="1"/>
  <c r="O35" i="31"/>
  <c r="P35" i="31"/>
  <c r="K35" i="31" s="1"/>
  <c r="L35" i="31" s="1"/>
  <c r="O36" i="31"/>
  <c r="P36" i="31"/>
  <c r="K36" i="31" s="1"/>
  <c r="L36" i="31" s="1"/>
  <c r="O37" i="31"/>
  <c r="P37" i="31"/>
  <c r="K37" i="31" s="1"/>
  <c r="L37" i="31" s="1"/>
  <c r="O38" i="31"/>
  <c r="P38" i="31"/>
  <c r="K38" i="31" s="1"/>
  <c r="L38" i="31" s="1"/>
  <c r="O39" i="31"/>
  <c r="P39" i="31"/>
  <c r="K39" i="31" s="1"/>
  <c r="L39" i="31" s="1"/>
  <c r="O40" i="31"/>
  <c r="P40" i="31"/>
  <c r="K40" i="31" s="1"/>
  <c r="L40" i="31" s="1"/>
  <c r="O41" i="31"/>
  <c r="P41" i="31"/>
  <c r="K41" i="31" s="1"/>
  <c r="L41" i="31" s="1"/>
  <c r="O42" i="31"/>
  <c r="P42" i="31"/>
  <c r="K42" i="31" s="1"/>
  <c r="L42" i="31" s="1"/>
  <c r="O43" i="31"/>
  <c r="P43" i="31"/>
  <c r="K43" i="31" s="1"/>
  <c r="L43" i="31" s="1"/>
  <c r="O44" i="31"/>
  <c r="P44" i="31"/>
  <c r="K44" i="31" s="1"/>
  <c r="L44" i="31" s="1"/>
  <c r="O45" i="31"/>
  <c r="P45" i="31"/>
  <c r="K45" i="31" s="1"/>
  <c r="L45" i="31" s="1"/>
  <c r="O46" i="31"/>
  <c r="P46" i="31"/>
  <c r="K46" i="31" s="1"/>
  <c r="L46" i="31" s="1"/>
  <c r="O47" i="31"/>
  <c r="P47" i="31"/>
  <c r="K47" i="31" s="1"/>
  <c r="L47" i="31" s="1"/>
  <c r="O48" i="31"/>
  <c r="P48" i="31"/>
  <c r="K48" i="31" s="1"/>
  <c r="L48" i="31" s="1"/>
  <c r="O49" i="31"/>
  <c r="P49" i="31"/>
  <c r="K49" i="31" s="1"/>
  <c r="L49" i="31" s="1"/>
  <c r="O50" i="31"/>
  <c r="P50" i="31"/>
  <c r="K50" i="31" s="1"/>
  <c r="L50" i="31" s="1"/>
  <c r="O51" i="31"/>
  <c r="P51" i="31"/>
  <c r="K51" i="31" s="1"/>
  <c r="L51" i="31" s="1"/>
  <c r="O52" i="31"/>
  <c r="P52" i="31"/>
  <c r="K52" i="31" s="1"/>
  <c r="L52" i="31" s="1"/>
  <c r="O53" i="31"/>
  <c r="P53" i="31"/>
  <c r="K53" i="31" s="1"/>
  <c r="L53" i="31" s="1"/>
  <c r="O54" i="31"/>
  <c r="P54" i="31"/>
  <c r="K54" i="31" s="1"/>
  <c r="L54" i="31" s="1"/>
  <c r="O55" i="31"/>
  <c r="P55" i="31"/>
  <c r="K55" i="31" s="1"/>
  <c r="L55" i="31" s="1"/>
  <c r="O56" i="31"/>
  <c r="P56" i="31"/>
  <c r="K56" i="31" s="1"/>
  <c r="L56" i="31" s="1"/>
  <c r="O57" i="31"/>
  <c r="P57" i="31"/>
  <c r="K57" i="31" s="1"/>
  <c r="L57" i="31" s="1"/>
  <c r="O58" i="31"/>
  <c r="P58" i="31"/>
  <c r="K58" i="31" s="1"/>
  <c r="L58" i="31" s="1"/>
  <c r="O59" i="31"/>
  <c r="P59" i="31"/>
  <c r="K59" i="31" s="1"/>
  <c r="L59" i="31" s="1"/>
  <c r="O60" i="31"/>
  <c r="P60" i="31"/>
  <c r="K60" i="31" s="1"/>
  <c r="L60" i="31" s="1"/>
  <c r="O61" i="31"/>
  <c r="P61" i="31"/>
  <c r="K61" i="31" s="1"/>
  <c r="L61" i="31" s="1"/>
  <c r="O62" i="31"/>
  <c r="P62" i="31"/>
  <c r="K62" i="31" s="1"/>
  <c r="L62" i="31" s="1"/>
  <c r="O63" i="31"/>
  <c r="P63" i="31"/>
  <c r="K63" i="31" s="1"/>
  <c r="L63" i="31" s="1"/>
  <c r="O64" i="31"/>
  <c r="P64" i="31"/>
  <c r="K64" i="31" s="1"/>
  <c r="L64" i="31" s="1"/>
  <c r="O65" i="31"/>
  <c r="P65" i="31"/>
  <c r="K65" i="31" s="1"/>
  <c r="L65" i="31" s="1"/>
  <c r="O66" i="31"/>
  <c r="P66" i="31"/>
  <c r="K66" i="31" s="1"/>
  <c r="L66" i="31" s="1"/>
  <c r="O67" i="31"/>
  <c r="P67" i="31"/>
  <c r="K67" i="31" s="1"/>
  <c r="L67" i="31" s="1"/>
  <c r="O68" i="31"/>
  <c r="P68" i="31"/>
  <c r="K68" i="31" s="1"/>
  <c r="L68" i="31" s="1"/>
  <c r="O69" i="31"/>
  <c r="P69" i="31"/>
  <c r="K69" i="31" s="1"/>
  <c r="L69" i="31" s="1"/>
  <c r="O70" i="31"/>
  <c r="P70" i="31"/>
  <c r="K70" i="31" s="1"/>
  <c r="L70" i="31" s="1"/>
  <c r="O71" i="31"/>
  <c r="P71" i="31"/>
  <c r="K71" i="31" s="1"/>
  <c r="L71" i="31" s="1"/>
  <c r="O72" i="31"/>
  <c r="P72" i="31"/>
  <c r="K72" i="31" s="1"/>
  <c r="L72" i="31" s="1"/>
  <c r="O73" i="31"/>
  <c r="P73" i="31"/>
  <c r="K73" i="31" s="1"/>
  <c r="L73" i="31" s="1"/>
  <c r="O74" i="31"/>
  <c r="P74" i="31"/>
  <c r="K74" i="31" s="1"/>
  <c r="L74" i="31" s="1"/>
  <c r="O75" i="31"/>
  <c r="P75" i="31"/>
  <c r="K75" i="31" s="1"/>
  <c r="L75" i="31" s="1"/>
  <c r="O76" i="31"/>
  <c r="P76" i="31"/>
  <c r="K76" i="31" s="1"/>
  <c r="L76" i="31" s="1"/>
  <c r="O77" i="31"/>
  <c r="P77" i="31"/>
  <c r="K77" i="31" s="1"/>
  <c r="L77" i="31" s="1"/>
  <c r="O78" i="31"/>
  <c r="P78" i="31"/>
  <c r="K78" i="31" s="1"/>
  <c r="L78" i="31" s="1"/>
  <c r="O79" i="31"/>
  <c r="P79" i="31"/>
  <c r="K79" i="31" s="1"/>
  <c r="L79" i="31" s="1"/>
  <c r="O80" i="31"/>
  <c r="P80" i="31"/>
  <c r="K80" i="31" s="1"/>
  <c r="L80" i="31" s="1"/>
  <c r="O81" i="31"/>
  <c r="P81" i="31"/>
  <c r="K81" i="31" s="1"/>
  <c r="L81" i="31" s="1"/>
  <c r="O82" i="31"/>
  <c r="P82" i="31"/>
  <c r="K82" i="31" s="1"/>
  <c r="L82" i="31" s="1"/>
  <c r="O83" i="31"/>
  <c r="P83" i="31"/>
  <c r="K83" i="31" s="1"/>
  <c r="L83" i="31" s="1"/>
  <c r="O84" i="31"/>
  <c r="P84" i="31"/>
  <c r="K84" i="31" s="1"/>
  <c r="L84" i="31" s="1"/>
  <c r="O85" i="31"/>
  <c r="P85" i="31"/>
  <c r="K85" i="31" s="1"/>
  <c r="L85" i="31" s="1"/>
  <c r="O86" i="31"/>
  <c r="P86" i="31"/>
  <c r="K86" i="31" s="1"/>
  <c r="L86" i="31" s="1"/>
  <c r="O87" i="31"/>
  <c r="P87" i="31"/>
  <c r="K87" i="31" s="1"/>
  <c r="L87" i="31" s="1"/>
  <c r="O88" i="31"/>
  <c r="P88" i="31"/>
  <c r="K88" i="31" s="1"/>
  <c r="L88" i="31" s="1"/>
  <c r="O89" i="31"/>
  <c r="P89" i="31"/>
  <c r="K89" i="31" s="1"/>
  <c r="L89" i="31" s="1"/>
  <c r="O90" i="31"/>
  <c r="P90" i="31"/>
  <c r="K90" i="31" s="1"/>
  <c r="L90" i="31" s="1"/>
  <c r="O91" i="31"/>
  <c r="P91" i="31"/>
  <c r="K91" i="31" s="1"/>
  <c r="L91" i="31" s="1"/>
  <c r="O92" i="31"/>
  <c r="P92" i="31"/>
  <c r="K92" i="31" s="1"/>
  <c r="L92" i="31" s="1"/>
  <c r="O93" i="31"/>
  <c r="P93" i="31"/>
  <c r="K93" i="31" s="1"/>
  <c r="L93" i="31" s="1"/>
  <c r="P94" i="31"/>
  <c r="O106" i="31"/>
  <c r="P106" i="31"/>
  <c r="K106" i="31" s="1"/>
  <c r="L106" i="31" s="1"/>
  <c r="O114" i="31"/>
  <c r="P114" i="31"/>
  <c r="K114" i="31" s="1"/>
  <c r="L114" i="31" s="1"/>
  <c r="O151" i="31"/>
  <c r="P151" i="31"/>
  <c r="K151" i="31" s="1"/>
  <c r="L151" i="31" s="1"/>
  <c r="O152" i="31"/>
  <c r="P152" i="31"/>
  <c r="K152" i="31" s="1"/>
  <c r="L152" i="31" s="1"/>
  <c r="O153" i="31"/>
  <c r="P153" i="31"/>
  <c r="K153" i="31" s="1"/>
  <c r="L153" i="31" s="1"/>
  <c r="O154" i="31"/>
  <c r="P154" i="31"/>
  <c r="K154" i="31" s="1"/>
  <c r="L154" i="31" s="1"/>
  <c r="O155" i="31"/>
  <c r="P155" i="31"/>
  <c r="K155" i="31" s="1"/>
  <c r="L155" i="31" s="1"/>
  <c r="O156" i="31"/>
  <c r="P156" i="31"/>
  <c r="K156" i="31" s="1"/>
  <c r="L156" i="31" s="1"/>
  <c r="O157" i="31"/>
  <c r="P157" i="31"/>
  <c r="K157" i="31" s="1"/>
  <c r="L157" i="31" s="1"/>
  <c r="O158" i="31"/>
  <c r="P158" i="31"/>
  <c r="K158" i="31" s="1"/>
  <c r="L158" i="31" s="1"/>
  <c r="O159" i="31"/>
  <c r="P159" i="31"/>
  <c r="K159" i="31" s="1"/>
  <c r="L159" i="31" s="1"/>
  <c r="O160" i="31"/>
  <c r="P160" i="31"/>
  <c r="K160" i="31" s="1"/>
  <c r="L160" i="31" s="1"/>
  <c r="O161" i="31"/>
  <c r="P161" i="31"/>
  <c r="K161" i="31" s="1"/>
  <c r="L161" i="31" s="1"/>
  <c r="O162" i="31"/>
  <c r="P162" i="31"/>
  <c r="K162" i="31" s="1"/>
  <c r="L162" i="31" s="1"/>
  <c r="O163" i="31"/>
  <c r="P163" i="31"/>
  <c r="K163" i="31" s="1"/>
  <c r="L163" i="31" s="1"/>
  <c r="O164" i="31"/>
  <c r="P164" i="31"/>
  <c r="K164" i="31" s="1"/>
  <c r="L164" i="31" s="1"/>
  <c r="O165" i="31"/>
  <c r="P165" i="31"/>
  <c r="K165" i="31" s="1"/>
  <c r="L165" i="31" s="1"/>
  <c r="O166" i="31"/>
  <c r="P166" i="31"/>
  <c r="K166" i="31" s="1"/>
  <c r="L166" i="31" s="1"/>
  <c r="O167" i="31"/>
  <c r="P167" i="31"/>
  <c r="K167" i="31" s="1"/>
  <c r="L167" i="31" s="1"/>
  <c r="O168" i="31"/>
  <c r="P168" i="31"/>
  <c r="K168" i="31" s="1"/>
  <c r="L168" i="31" s="1"/>
  <c r="O169" i="31"/>
  <c r="P169" i="31"/>
  <c r="K169" i="31" s="1"/>
  <c r="L169" i="31" s="1"/>
  <c r="O172" i="31"/>
  <c r="P172" i="31"/>
  <c r="K172" i="31" s="1"/>
  <c r="L172" i="31" s="1"/>
  <c r="O173" i="31"/>
  <c r="P173" i="31"/>
  <c r="K173" i="31" s="1"/>
  <c r="L173" i="31" s="1"/>
  <c r="O174" i="31"/>
  <c r="P174" i="31"/>
  <c r="K174" i="31" s="1"/>
  <c r="L174" i="31" s="1"/>
  <c r="O175" i="31"/>
  <c r="P175" i="31"/>
  <c r="K175" i="31" s="1"/>
  <c r="L175" i="31" s="1"/>
  <c r="O176" i="31"/>
  <c r="P176" i="31"/>
  <c r="K176" i="31" s="1"/>
  <c r="L176" i="31" s="1"/>
  <c r="O177" i="31"/>
  <c r="P177" i="31"/>
  <c r="K177" i="31" s="1"/>
  <c r="L177" i="31" s="1"/>
  <c r="O178" i="31"/>
  <c r="P178" i="31"/>
  <c r="K178" i="31" s="1"/>
  <c r="L178" i="31" s="1"/>
  <c r="O179" i="31"/>
  <c r="P179" i="31"/>
  <c r="K179" i="31" s="1"/>
  <c r="L179" i="31" s="1"/>
  <c r="O180" i="31"/>
  <c r="P180" i="31"/>
  <c r="K180" i="31" s="1"/>
  <c r="L180" i="31" s="1"/>
  <c r="O181" i="31"/>
  <c r="P181" i="31"/>
  <c r="K181" i="31" s="1"/>
  <c r="L181" i="31" s="1"/>
  <c r="O182" i="31"/>
  <c r="P182" i="31"/>
  <c r="K182" i="31" s="1"/>
  <c r="L182" i="31" s="1"/>
  <c r="O183" i="31"/>
  <c r="P183" i="31"/>
  <c r="K183" i="31" s="1"/>
  <c r="L183" i="31" s="1"/>
  <c r="O184" i="31"/>
  <c r="P184" i="31"/>
  <c r="K184" i="31" s="1"/>
  <c r="L184" i="31" s="1"/>
  <c r="O185" i="31"/>
  <c r="P185" i="31"/>
  <c r="K185" i="31" s="1"/>
  <c r="L185" i="31" s="1"/>
  <c r="O186" i="31"/>
  <c r="P186" i="31"/>
  <c r="K186" i="31" s="1"/>
  <c r="L186" i="31" s="1"/>
  <c r="O187" i="31"/>
  <c r="P187" i="31"/>
  <c r="K187" i="31" s="1"/>
  <c r="L187" i="31" s="1"/>
  <c r="O188" i="31"/>
  <c r="P188" i="31"/>
  <c r="K188" i="31" s="1"/>
  <c r="L188" i="31" s="1"/>
  <c r="O189" i="31"/>
  <c r="P189" i="31"/>
  <c r="K189" i="31" s="1"/>
  <c r="L189" i="31" s="1"/>
  <c r="O190" i="31"/>
  <c r="P190" i="31"/>
  <c r="K190" i="31" s="1"/>
  <c r="L190" i="31" s="1"/>
  <c r="O191" i="31"/>
  <c r="P191" i="31"/>
  <c r="K191" i="31" s="1"/>
  <c r="L191" i="31" s="1"/>
  <c r="O192" i="31"/>
  <c r="P192" i="31"/>
  <c r="K192" i="31" s="1"/>
  <c r="L192" i="31" s="1"/>
  <c r="O193" i="31"/>
  <c r="P193" i="31"/>
  <c r="K193" i="31" s="1"/>
  <c r="L193" i="31" s="1"/>
  <c r="O194" i="31"/>
  <c r="P194" i="31"/>
  <c r="K194" i="31" s="1"/>
  <c r="L194" i="31" s="1"/>
  <c r="O195" i="31"/>
  <c r="P195" i="31"/>
  <c r="K195" i="31" s="1"/>
  <c r="L195" i="31" s="1"/>
  <c r="O196" i="31"/>
  <c r="P196" i="31"/>
  <c r="K196" i="31" s="1"/>
  <c r="L196" i="31" s="1"/>
  <c r="O197" i="31"/>
  <c r="P197" i="31"/>
  <c r="K197" i="31" s="1"/>
  <c r="L197" i="31" s="1"/>
  <c r="O198" i="31"/>
  <c r="P198" i="31"/>
  <c r="K198" i="31" s="1"/>
  <c r="L198" i="31" s="1"/>
  <c r="O199" i="31"/>
  <c r="P199" i="31"/>
  <c r="K199" i="31" s="1"/>
  <c r="L199" i="31" s="1"/>
  <c r="O200" i="31"/>
  <c r="P200" i="31"/>
  <c r="K200" i="31" s="1"/>
  <c r="L200" i="31" s="1"/>
  <c r="O201" i="31"/>
  <c r="P201" i="31"/>
  <c r="K201" i="31" s="1"/>
  <c r="L201" i="31" s="1"/>
  <c r="O202" i="31"/>
  <c r="P202" i="31"/>
  <c r="K202" i="31" s="1"/>
  <c r="L202" i="31" s="1"/>
  <c r="O203" i="31"/>
  <c r="P203" i="31"/>
  <c r="K203" i="31" s="1"/>
  <c r="L203" i="31" s="1"/>
  <c r="O204" i="31"/>
  <c r="P204" i="31"/>
  <c r="K204" i="31" s="1"/>
  <c r="L204" i="31" s="1"/>
  <c r="O205" i="31"/>
  <c r="P205" i="31"/>
  <c r="K205" i="31" s="1"/>
  <c r="L205" i="31" s="1"/>
  <c r="O206" i="31"/>
  <c r="P206" i="31"/>
  <c r="K206" i="31" s="1"/>
  <c r="L206" i="31" s="1"/>
  <c r="O228" i="31"/>
  <c r="P228" i="31"/>
  <c r="K228" i="31" s="1"/>
  <c r="L228" i="31" s="1"/>
  <c r="O229" i="31"/>
  <c r="P229" i="31"/>
  <c r="K229" i="31" s="1"/>
  <c r="L229" i="31" s="1"/>
  <c r="O230" i="31"/>
  <c r="P230" i="31"/>
  <c r="K230" i="31" s="1"/>
  <c r="L230" i="31" s="1"/>
  <c r="O232" i="31"/>
  <c r="P232" i="31"/>
  <c r="K232" i="31" s="1"/>
  <c r="L232" i="31" s="1"/>
  <c r="O233" i="31"/>
  <c r="P233" i="31"/>
  <c r="K233" i="31" s="1"/>
  <c r="L233" i="31" s="1"/>
  <c r="O234" i="31"/>
  <c r="P234" i="31"/>
  <c r="K234" i="31" s="1"/>
  <c r="L234" i="31" s="1"/>
  <c r="O236" i="31"/>
  <c r="P236" i="31"/>
  <c r="K236" i="31" s="1"/>
  <c r="L236" i="31" s="1"/>
  <c r="O237" i="31"/>
  <c r="P237" i="31"/>
  <c r="K237" i="31" s="1"/>
  <c r="L237" i="31" s="1"/>
  <c r="O238" i="31"/>
  <c r="P238" i="31"/>
  <c r="K238" i="31" s="1"/>
  <c r="L238" i="31" s="1"/>
  <c r="O239" i="31"/>
  <c r="P239" i="31"/>
  <c r="K239" i="31" s="1"/>
  <c r="L239" i="31" s="1"/>
  <c r="O240" i="31"/>
  <c r="P240" i="31"/>
  <c r="K240" i="31" s="1"/>
  <c r="L240" i="31" s="1"/>
  <c r="O241" i="31"/>
  <c r="P241" i="31"/>
  <c r="K241" i="31" s="1"/>
  <c r="L241" i="31" s="1"/>
  <c r="O242" i="31"/>
  <c r="P242" i="31"/>
  <c r="K242" i="31" s="1"/>
  <c r="L242" i="31" s="1"/>
  <c r="O244" i="31"/>
  <c r="P244" i="31"/>
  <c r="K244" i="31" s="1"/>
  <c r="L244" i="31" s="1"/>
  <c r="O245" i="31"/>
  <c r="P245" i="31"/>
  <c r="K245" i="31" s="1"/>
  <c r="L245" i="31" s="1"/>
  <c r="P3" i="31"/>
  <c r="K3" i="31" s="1"/>
  <c r="L3" i="31" s="1"/>
  <c r="O3" i="31"/>
  <c r="O278" i="31"/>
  <c r="P278" i="31"/>
  <c r="K278" i="31" s="1"/>
  <c r="L278" i="31" s="1"/>
  <c r="O279" i="31"/>
  <c r="P279" i="31"/>
  <c r="K279" i="31" s="1"/>
  <c r="L279" i="31" s="1"/>
  <c r="O280" i="31"/>
  <c r="P280" i="31"/>
  <c r="K280" i="31" s="1"/>
  <c r="L280" i="31" s="1"/>
  <c r="O281" i="31"/>
  <c r="P281" i="31"/>
  <c r="K281" i="31" s="1"/>
  <c r="L281" i="31" s="1"/>
  <c r="O282" i="31"/>
  <c r="P282" i="31"/>
  <c r="K282" i="31" s="1"/>
  <c r="L282" i="31" s="1"/>
  <c r="O283" i="31"/>
  <c r="P283" i="31"/>
  <c r="K283" i="31" s="1"/>
  <c r="L283" i="31" s="1"/>
  <c r="O284" i="31"/>
  <c r="P284" i="31"/>
  <c r="K284" i="31" s="1"/>
  <c r="L284" i="31" s="1"/>
  <c r="O285" i="31"/>
  <c r="P285" i="31"/>
  <c r="K285" i="31" s="1"/>
  <c r="L285" i="31" s="1"/>
  <c r="O286" i="31"/>
  <c r="P286" i="31"/>
  <c r="K286" i="31" s="1"/>
  <c r="L286" i="31" s="1"/>
  <c r="O287" i="31"/>
  <c r="P287" i="31"/>
  <c r="K287" i="31" s="1"/>
  <c r="L287" i="31" s="1"/>
  <c r="O291" i="31"/>
  <c r="P291" i="31"/>
  <c r="K291" i="31" s="1"/>
  <c r="L291" i="31" s="1"/>
  <c r="O292" i="31"/>
  <c r="P292" i="31"/>
  <c r="K292" i="31" s="1"/>
  <c r="L292" i="31" s="1"/>
  <c r="O293" i="31"/>
  <c r="P293" i="31"/>
  <c r="K293" i="31" s="1"/>
  <c r="L293" i="31" s="1"/>
  <c r="O294" i="31"/>
  <c r="P294" i="31"/>
  <c r="K294" i="31" s="1"/>
  <c r="L294" i="31" s="1"/>
  <c r="O295" i="31"/>
  <c r="P295" i="31"/>
  <c r="K295" i="31" s="1"/>
  <c r="L295" i="31" s="1"/>
  <c r="O303" i="31"/>
  <c r="P303" i="31"/>
  <c r="K303" i="31" s="1"/>
  <c r="L303" i="31" s="1"/>
  <c r="O368" i="31"/>
  <c r="P368" i="31"/>
  <c r="K368" i="31" s="1"/>
  <c r="L368" i="31" s="1"/>
  <c r="O246" i="31"/>
  <c r="P246" i="31"/>
  <c r="K246" i="31" s="1"/>
  <c r="L246" i="31" s="1"/>
  <c r="T241" i="31"/>
  <c r="T242" i="31" s="1"/>
  <c r="T244" i="31" s="1"/>
  <c r="O247" i="31"/>
  <c r="P247" i="31"/>
  <c r="K247" i="31" s="1"/>
  <c r="L247" i="31" s="1"/>
  <c r="O248" i="31"/>
  <c r="P248" i="31"/>
  <c r="K248" i="31" s="1"/>
  <c r="L248" i="31" s="1"/>
  <c r="O249" i="31"/>
  <c r="P249" i="31"/>
  <c r="K249" i="31" s="1"/>
  <c r="L249" i="31" s="1"/>
  <c r="O250" i="31"/>
  <c r="P250" i="31"/>
  <c r="K250" i="31" s="1"/>
  <c r="L250" i="31" s="1"/>
  <c r="O251" i="31"/>
  <c r="P251" i="31"/>
  <c r="K251" i="31" s="1"/>
  <c r="L251" i="31" s="1"/>
  <c r="O252" i="31"/>
  <c r="P252" i="31"/>
  <c r="K252" i="31" s="1"/>
  <c r="L252" i="31" s="1"/>
  <c r="O253" i="31"/>
  <c r="P253" i="31"/>
  <c r="K253" i="31" s="1"/>
  <c r="L253" i="31" s="1"/>
  <c r="O254" i="31"/>
  <c r="P254" i="31"/>
  <c r="K254" i="31" s="1"/>
  <c r="L254" i="31" s="1"/>
  <c r="O255" i="31"/>
  <c r="P255" i="31"/>
  <c r="K255" i="31" s="1"/>
  <c r="L255" i="31" s="1"/>
  <c r="O256" i="31"/>
  <c r="P256" i="31"/>
  <c r="K256" i="31" s="1"/>
  <c r="L256" i="31" s="1"/>
  <c r="O257" i="31"/>
  <c r="P257" i="31"/>
  <c r="K257" i="31" s="1"/>
  <c r="L257" i="31" s="1"/>
  <c r="O258" i="31"/>
  <c r="P258" i="31"/>
  <c r="K258" i="31" s="1"/>
  <c r="L258" i="31" s="1"/>
  <c r="O259" i="31"/>
  <c r="P259" i="31"/>
  <c r="K259" i="31" s="1"/>
  <c r="L259" i="31" s="1"/>
  <c r="O260" i="31"/>
  <c r="P260" i="31"/>
  <c r="K260" i="31" s="1"/>
  <c r="L260" i="31" s="1"/>
  <c r="O261" i="31"/>
  <c r="P261" i="31"/>
  <c r="K261" i="31" s="1"/>
  <c r="L261" i="31" s="1"/>
  <c r="O262" i="31"/>
  <c r="P262" i="31"/>
  <c r="K262" i="31" s="1"/>
  <c r="L262" i="31" s="1"/>
  <c r="O263" i="31"/>
  <c r="P263" i="31"/>
  <c r="K263" i="31" s="1"/>
  <c r="L263" i="31" s="1"/>
  <c r="O264" i="31"/>
  <c r="P264" i="31"/>
  <c r="K264" i="31" s="1"/>
  <c r="L264" i="31" s="1"/>
  <c r="O265" i="31"/>
  <c r="P265" i="31"/>
  <c r="K265" i="31" s="1"/>
  <c r="L265" i="31" s="1"/>
  <c r="O266" i="31"/>
  <c r="P266" i="31"/>
  <c r="K266" i="31" s="1"/>
  <c r="L266" i="31" s="1"/>
  <c r="O267" i="31"/>
  <c r="P267" i="31"/>
  <c r="K267" i="31" s="1"/>
  <c r="L267" i="31" s="1"/>
  <c r="O268" i="31"/>
  <c r="P268" i="31"/>
  <c r="K268" i="31" s="1"/>
  <c r="L268" i="31" s="1"/>
  <c r="O269" i="31"/>
  <c r="P269" i="31"/>
  <c r="K269" i="31" s="1"/>
  <c r="L269" i="31" s="1"/>
  <c r="O270" i="31"/>
  <c r="P270" i="31"/>
  <c r="K270" i="31" s="1"/>
  <c r="L270" i="31" s="1"/>
  <c r="O271" i="31"/>
  <c r="P271" i="31"/>
  <c r="K271" i="31" s="1"/>
  <c r="L271" i="31" s="1"/>
  <c r="O272" i="31"/>
  <c r="P272" i="31"/>
  <c r="K272" i="31" s="1"/>
  <c r="L272" i="31" s="1"/>
  <c r="O273" i="31"/>
  <c r="P273" i="31"/>
  <c r="K273" i="31" s="1"/>
  <c r="L273" i="31" s="1"/>
  <c r="O274" i="31"/>
  <c r="P274" i="31"/>
  <c r="K274" i="31" s="1"/>
  <c r="L274" i="31" s="1"/>
  <c r="O275" i="31"/>
  <c r="P275" i="31"/>
  <c r="K275" i="31" s="1"/>
  <c r="L275" i="31" s="1"/>
  <c r="O276" i="31"/>
  <c r="P276" i="31"/>
  <c r="K276" i="31" s="1"/>
  <c r="L276" i="31" s="1"/>
  <c r="O277" i="31"/>
  <c r="P277" i="31"/>
  <c r="K277" i="31" s="1"/>
  <c r="L277" i="31" s="1"/>
  <c r="S241" i="31"/>
  <c r="S242" i="31" s="1"/>
  <c r="T209" i="31"/>
  <c r="T210" i="31" s="1"/>
  <c r="T211" i="31" s="1"/>
  <c r="S209" i="31"/>
  <c r="S210" i="31" s="1"/>
  <c r="S211" i="31" s="1"/>
  <c r="T173" i="31"/>
  <c r="T174" i="31" s="1"/>
  <c r="T175" i="31" s="1"/>
  <c r="S173" i="31"/>
  <c r="S174" i="31" s="1"/>
  <c r="S175" i="31" s="1"/>
  <c r="T155" i="31"/>
  <c r="T156" i="31" s="1"/>
  <c r="T157" i="31" s="1"/>
  <c r="S155" i="31"/>
  <c r="S156" i="31" s="1"/>
  <c r="S157" i="31" s="1"/>
  <c r="G231" i="31"/>
  <c r="O231" i="31" s="1"/>
  <c r="O150" i="31"/>
  <c r="L20" i="28"/>
  <c r="L21" i="28" s="1"/>
  <c r="L22" i="28" s="1"/>
  <c r="K20" i="28"/>
  <c r="K21" i="28" s="1"/>
  <c r="K22" i="28" s="1"/>
  <c r="S8" i="31"/>
  <c r="S9" i="31" s="1"/>
  <c r="S10" i="31" s="1"/>
  <c r="T8" i="31"/>
  <c r="T9" i="31" s="1"/>
  <c r="T10" i="31" s="1"/>
  <c r="S23" i="31"/>
  <c r="S24" i="31" s="1"/>
  <c r="S25" i="31" s="1"/>
  <c r="T23" i="31"/>
  <c r="T24" i="31" s="1"/>
  <c r="T25" i="31" s="1"/>
  <c r="S41" i="31"/>
  <c r="S42" i="31" s="1"/>
  <c r="S43" i="31" s="1"/>
  <c r="T41" i="31"/>
  <c r="T42" i="31" s="1"/>
  <c r="T43" i="31" s="1"/>
  <c r="S54" i="31"/>
  <c r="S55" i="31" s="1"/>
  <c r="S56" i="31" s="1"/>
  <c r="T54" i="31"/>
  <c r="T55" i="31" s="1"/>
  <c r="T56" i="31" s="1"/>
  <c r="S79" i="31"/>
  <c r="S80" i="31" s="1"/>
  <c r="S81" i="31" s="1"/>
  <c r="T79" i="31"/>
  <c r="T80" i="31" s="1"/>
  <c r="T81" i="31" s="1"/>
  <c r="K94" i="31" l="1"/>
  <c r="L94" i="31" s="1"/>
  <c r="P231" i="31"/>
  <c r="K231" i="31" s="1"/>
  <c r="L231" i="31" s="1"/>
  <c r="P150" i="31"/>
  <c r="K150" i="31" s="1"/>
  <c r="L150" i="31" s="1"/>
  <c r="S244" i="31"/>
</calcChain>
</file>

<file path=xl/sharedStrings.xml><?xml version="1.0" encoding="utf-8"?>
<sst xmlns="http://schemas.openxmlformats.org/spreadsheetml/2006/main" count="7634" uniqueCount="1798">
  <si>
    <t>426 19 86</t>
  </si>
  <si>
    <t>703 79 25</t>
  </si>
  <si>
    <t>235 85 30</t>
  </si>
  <si>
    <t>240 60 49</t>
  </si>
  <si>
    <t>240 60 31</t>
  </si>
  <si>
    <t>425 49 34</t>
  </si>
  <si>
    <t>235 39 87</t>
  </si>
  <si>
    <t>103 81 24</t>
  </si>
  <si>
    <t>242 89 42</t>
  </si>
  <si>
    <t>240 55 53</t>
  </si>
  <si>
    <t>426 99 16</t>
  </si>
  <si>
    <t>703 07 30</t>
  </si>
  <si>
    <t>242 80 94</t>
  </si>
  <si>
    <t>703 72 56</t>
  </si>
  <si>
    <t>243 70 44</t>
  </si>
  <si>
    <t>242 80 95</t>
  </si>
  <si>
    <t>Ort eller</t>
  </si>
  <si>
    <t>242 81 04</t>
  </si>
  <si>
    <t>235 66 85</t>
  </si>
  <si>
    <t>241 16 13</t>
  </si>
  <si>
    <t>241 16 15</t>
  </si>
  <si>
    <t>235 39 24</t>
  </si>
  <si>
    <t>235 39 63</t>
  </si>
  <si>
    <t>235 39 75</t>
  </si>
  <si>
    <t>235 39 64</t>
  </si>
  <si>
    <t>235 39 76</t>
  </si>
  <si>
    <t>Transportföretag</t>
  </si>
  <si>
    <t>Summa</t>
  </si>
  <si>
    <t>Frakt nr</t>
  </si>
  <si>
    <t>241 36 83</t>
  </si>
  <si>
    <t>237 00 90</t>
  </si>
  <si>
    <t>154 12 71</t>
  </si>
  <si>
    <t>237 00 46</t>
  </si>
  <si>
    <t>237 00 18</t>
  </si>
  <si>
    <t>235 28 23</t>
  </si>
  <si>
    <t>235 40 30</t>
  </si>
  <si>
    <t>235 28 22</t>
  </si>
  <si>
    <t>Beställt</t>
  </si>
  <si>
    <t>Datum</t>
  </si>
  <si>
    <t>Benämning</t>
  </si>
  <si>
    <t>Antal</t>
  </si>
  <si>
    <t>Rest</t>
  </si>
  <si>
    <t>Fått</t>
  </si>
  <si>
    <t>Betalt</t>
  </si>
  <si>
    <t>235 39 86</t>
  </si>
  <si>
    <t>426 97 12</t>
  </si>
  <si>
    <t>703 07 34</t>
  </si>
  <si>
    <t>237 00 94</t>
  </si>
  <si>
    <t>242 69 72</t>
  </si>
  <si>
    <t>242 83 56</t>
  </si>
  <si>
    <t>242 81 03</t>
  </si>
  <si>
    <t>235 78 65</t>
  </si>
  <si>
    <t>235 78 71</t>
  </si>
  <si>
    <t>235 78 69</t>
  </si>
  <si>
    <t>235 78 66</t>
  </si>
  <si>
    <t>235 78 56</t>
  </si>
  <si>
    <t>242 27 80</t>
  </si>
  <si>
    <t>RSK-nummer</t>
  </si>
  <si>
    <t>311 51 25</t>
  </si>
  <si>
    <t>235 39 66</t>
  </si>
  <si>
    <t>235 48 33</t>
  </si>
  <si>
    <t>235 82 66</t>
  </si>
  <si>
    <t>242 82 80</t>
  </si>
  <si>
    <t>242 28 10</t>
  </si>
  <si>
    <t>234 88 36</t>
  </si>
  <si>
    <t>234 88 37</t>
  </si>
  <si>
    <t>Kommentar ::!</t>
  </si>
  <si>
    <t>429 65 45</t>
  </si>
  <si>
    <t>429 65 61</t>
  </si>
  <si>
    <t>PRIS</t>
  </si>
  <si>
    <t>ANTAL</t>
  </si>
  <si>
    <t>1.1 FORMEL</t>
  </si>
  <si>
    <t>1.25 FORMEL</t>
  </si>
  <si>
    <t>ST</t>
  </si>
  <si>
    <t>TOT</t>
  </si>
  <si>
    <t>703 72 63</t>
  </si>
  <si>
    <t>259 30 48</t>
  </si>
  <si>
    <t>259 30 46</t>
  </si>
  <si>
    <t>259 30 43</t>
  </si>
  <si>
    <t>Skrivet</t>
  </si>
  <si>
    <t>311 45 16</t>
  </si>
  <si>
    <t>298 40 25</t>
  </si>
  <si>
    <t>298 40 26</t>
  </si>
  <si>
    <t>243 52 49</t>
  </si>
  <si>
    <t>703 72 65</t>
  </si>
  <si>
    <t>251 09 40</t>
  </si>
  <si>
    <t>TÄTNINGSRING TEGRA TILL TELEESKOPRÖR 600</t>
  </si>
  <si>
    <t>SKJUTMUFF PP 250</t>
  </si>
  <si>
    <t>235 39 59</t>
  </si>
  <si>
    <t>PP FÖRMINSKNINGSRÖR 315X250</t>
  </si>
  <si>
    <t>PP-MARK PROPP 160</t>
  </si>
  <si>
    <t>SLUSSVENTIL HAWLE 4040E3 150/160 BELOS</t>
  </si>
  <si>
    <t>VENTILBETÄCKNING SLUSSVENTILER BELOS</t>
  </si>
  <si>
    <t>BRANDPOSTTRUMMA BPT2  1620-2320 MM THISAB</t>
  </si>
  <si>
    <t>ELSVETSFÖRMINSKNING ELOFIT 160/110</t>
  </si>
  <si>
    <t>ELSVETSBÖJ ELOFIT 160X30 GAVATEC</t>
  </si>
  <si>
    <t>ELSVETSBÖJ ELOFIT ECEM30 110X30° GAVATEC</t>
  </si>
  <si>
    <t>ELSVETSVINKEL PN12,5 160 0-24 GRADER ULEFOS</t>
  </si>
  <si>
    <t>ELSVETSVINKEL PN12,5 110 0-24 GRADER ULEFOS</t>
  </si>
  <si>
    <t>Henke</t>
  </si>
  <si>
    <t>TELESKOPGARNITYR 1,80-3,20 METER BELOS</t>
  </si>
  <si>
    <t>ELEKTROSVETS 160X110 T-RÖR GEORG FISCHER</t>
  </si>
  <si>
    <t>ELSVETS T-RÖR ELGEF 160 GEORG FISCHER</t>
  </si>
  <si>
    <t>Brogatan 2022-12-14</t>
  </si>
  <si>
    <t>Kaptensgatan Christian</t>
  </si>
  <si>
    <t>ULTRA RIB2 315X6  L=6m</t>
  </si>
  <si>
    <t>TÄTNINGSRING ULTRA RIB2 315</t>
  </si>
  <si>
    <t>Brunn TEGRA 3 INLOPP ULTRA 600X315X90 GRADER</t>
  </si>
  <si>
    <t>235 86 30</t>
  </si>
  <si>
    <t>FÖRMINSKNING PP WAVIN RIB EXCENTRISK 315/200</t>
  </si>
  <si>
    <t>FÖRMINSKNING PP ULTRA RIB2 200X160</t>
  </si>
  <si>
    <t>KORRUGERAT STÅNDARRÖR TEGRA 600X6 </t>
  </si>
  <si>
    <t>WAVIN RAM &amp; TELESKOPRÖR 600</t>
  </si>
  <si>
    <t>PROPP PP ULTRA RIB2 315</t>
  </si>
  <si>
    <t>ÖVERGÅNG ULTRA RIB 2 315 ULTRA/SLÄTA RÖR</t>
  </si>
  <si>
    <t>SUPER GLIDEX -30° 400GR</t>
  </si>
  <si>
    <t>235 38 98</t>
  </si>
  <si>
    <t>DUBBELMUFF PP 315</t>
  </si>
  <si>
    <t>ANBORRNINGSMANSCHETT 160/186 5R VOTEC</t>
  </si>
  <si>
    <t>GRENRÖR ULTRA RIB2 315/160X45</t>
  </si>
  <si>
    <t>PP-MARKSPRÅNG 160X45 GRADER</t>
  </si>
  <si>
    <t>MARKRÖR PP SN8 160X6 METER</t>
  </si>
  <si>
    <t>RENSBRUNN PP 200X160</t>
  </si>
  <si>
    <t>STIGARRÖR PP 200X6 METER</t>
  </si>
  <si>
    <t>Teleskopsbetäckning till Rens/Spolbrunn L63 PREMIUM</t>
  </si>
  <si>
    <t>PP-MARKDUBBELMUFF 160</t>
  </si>
  <si>
    <t>PE-RÖR PE 100RC PN10 160X9,5   L=6 METER</t>
  </si>
  <si>
    <t>ELSVETSMUFF ELGEF 160 GEORG FISCHER</t>
  </si>
  <si>
    <t>TELESKOPGARNITYR HAWLE NR 9270 1,80-3,20 METER BELOS</t>
  </si>
  <si>
    <t>SLUSSVENTIL HAWLE 4050E3 150/160 BELOS</t>
  </si>
  <si>
    <t>RENGÖRINGSSERVETTER ELOFIT GAVATEC</t>
  </si>
  <si>
    <t>ELSVETSFÖRMINSKNING ELOFIT DRD ERDE 160X90 GAVATEC</t>
  </si>
  <si>
    <t>REDUKTION ELOFIT ERD PE100 SDR11 90/63 GAVATEC</t>
  </si>
  <si>
    <t>ELSVETSFÖRMINSKNING ELOFIT DRD ERDE 63X40 GAVATEC</t>
  </si>
  <si>
    <t>432 90 08</t>
  </si>
  <si>
    <t>SERVISVENTIL HAWLE NR2630 40 MM BELOS</t>
  </si>
  <si>
    <t>TELESKOPGARNITYR HAWLE SERVISVENTIL 1,80-3,20 METER BELOS</t>
  </si>
  <si>
    <t>VENTILBETÄCKNING SERVISVENTILER BELOS</t>
  </si>
  <si>
    <t>PEM-RÖR 40X3,7 MM LÄNGD=50 METER</t>
  </si>
  <si>
    <t>HUV 40 PP BLÅ, SVART ALTECH</t>
  </si>
  <si>
    <t>270 07 06</t>
  </si>
  <si>
    <t>DAGVATTENRÖR X-STREAM MED MUFF 893/785 6 METER</t>
  </si>
  <si>
    <t>270 07 22</t>
  </si>
  <si>
    <t>BÖJ X-STREAM 800X15 GRADER</t>
  </si>
  <si>
    <t>270 08 13</t>
  </si>
  <si>
    <t>TÄTNINGSRING X-STREAM 800</t>
  </si>
  <si>
    <t>X-stream Sadelgrenrör, Wavin</t>
  </si>
  <si>
    <t>MANSCHETT FORSHEDA F910 250/276 IBECO</t>
  </si>
  <si>
    <t>KOMBI HÅLSÅG 276 MM KOMBI RINGEN</t>
  </si>
  <si>
    <t>HÅLSÅGSHÅLL F 100MM HÅLSÅG NP</t>
  </si>
  <si>
    <t>237 33 80</t>
  </si>
  <si>
    <t>206 53 60</t>
  </si>
  <si>
    <t>ÖVERGÅNG ULTRA RIB 2 250 ULTRA/SLÄTA RÖR</t>
  </si>
  <si>
    <t>PP-MARKRÖR ULTRA RIB2 250X6 METER</t>
  </si>
  <si>
    <t>FURNES FLYTANDE RAM HÖG 640</t>
  </si>
  <si>
    <t>600-640 REGULAR LOCK, TÄTT MED SPETTHÅL</t>
  </si>
  <si>
    <t>HÅLSÅG 177 DIAM X 100MM PLASTR</t>
  </si>
  <si>
    <t>916 05 54</t>
  </si>
  <si>
    <t>H2GS</t>
  </si>
  <si>
    <t>Gf Elsvets T-rör 110</t>
  </si>
  <si>
    <t>PVC Muff NT10 Kant 110</t>
  </si>
  <si>
    <t>Elsvetshuv 110</t>
  </si>
  <si>
    <t>Hawle Av ventil 4040E3 110</t>
  </si>
  <si>
    <t>Hawle Garn Rf 1,8-3,2</t>
  </si>
  <si>
    <t>Belos Betäckning Slussvent AV</t>
  </si>
  <si>
    <t>Gf Elsvetsmuff ELGEF 110</t>
  </si>
  <si>
    <t>Elofit Sömlös böj 110/90gr</t>
  </si>
  <si>
    <t>RSK</t>
  </si>
  <si>
    <t>SERVISVENTIL ESCO 2150 PRK 50 ULEFOS</t>
  </si>
  <si>
    <t>ESCO S-1850-4 SYRAFAST LÄNGD=1,53-2,67</t>
  </si>
  <si>
    <t>VENTILBETÄCKNING DANFOSS S-1830 ULEFOS</t>
  </si>
  <si>
    <t>ANBORRNINGSBYGEL HAWLE GG 370 150X50 BELOS</t>
  </si>
  <si>
    <t xml:space="preserve"> 240 60 56</t>
  </si>
  <si>
    <t>Meter</t>
  </si>
  <si>
    <t>Styck</t>
  </si>
  <si>
    <t>PEM-RÖR 50X3,0 MM L=50 METER Brun</t>
  </si>
  <si>
    <t>PEM-RÖR 50X4,6 MM LÄNGD=50 METER Blå</t>
  </si>
  <si>
    <t>RAK KOPPLING PLASSON 1001 50 ULEFOS</t>
  </si>
  <si>
    <t xml:space="preserve"> 250 71 56</t>
  </si>
  <si>
    <t>T-KOPPLING 50X40 PRK 410 IMI</t>
  </si>
  <si>
    <t>FÖRMINSKNING 426 32XR40 PRK MED TRYCKSKRUV IMI</t>
  </si>
  <si>
    <t>243 63 50</t>
  </si>
  <si>
    <t>RENSBRUNN PP 200X110</t>
  </si>
  <si>
    <t>235 66 84</t>
  </si>
  <si>
    <t>SERVISVENTIL 2190 SERIE 1 32MM</t>
  </si>
  <si>
    <t>432 85 04</t>
  </si>
  <si>
    <t>Gunnarsbyn Stora vägen 1</t>
  </si>
  <si>
    <t>KOPPLING IA-ADAPTER DN150 IBECO</t>
  </si>
  <si>
    <t>MARKRÖR PP SN8 110X6 METER</t>
  </si>
  <si>
    <t>PP-MARKRÖR ULTRA RIB2 200X6 METER</t>
  </si>
  <si>
    <t>PEM-RÖR 32X3,0 MM LÄNGD=50 METER blå</t>
  </si>
  <si>
    <t>RAK ÖVERGÅNGSKOPPLING 6604 STÅL-PE 42,4X32 ULEFOS</t>
  </si>
  <si>
    <t>ISOLERING FL300 50X585X1185, 5,6M2 FINNFOAM</t>
  </si>
  <si>
    <t>726 1 13</t>
  </si>
  <si>
    <t>STIGARRÖR PP 400X6 METER</t>
  </si>
  <si>
    <t>TELESKOPBETÄCKNING L-63 PREMIUM</t>
  </si>
  <si>
    <t>TELESKOPBETÄCKNING L-65 PREMIUM</t>
  </si>
  <si>
    <t>PP-MARK PROPP 200</t>
  </si>
  <si>
    <t>TILLSYNSBRUNN 3 INLOPP 400/200</t>
  </si>
  <si>
    <t>TILLSYNSBRUNN RAK 400/160</t>
  </si>
  <si>
    <t>FÖRMINSKNING PP-MARK EXCENTRISK 200X160</t>
  </si>
  <si>
    <t>ELSVETSFÖRMINSKNING ELOFIT DRD ERDE 63X50 GAVATEC</t>
  </si>
  <si>
    <t>TILLSYNSBRUNN TEGRA 3 INLOPP 600X200X90 GRADER</t>
  </si>
  <si>
    <t> 235 78 51</t>
  </si>
  <si>
    <t>PP-MARK FÖRMINSKNING EXCENTRISK 160X110</t>
  </si>
  <si>
    <t>KORRUGERAT STÅNDARRÖR TEGRA 600X2 METER</t>
  </si>
  <si>
    <t>23578 71</t>
  </si>
  <si>
    <t>600-640 REGULAR LOCK, LÅS OCH ÖPPET SPETTHÅL,</t>
  </si>
  <si>
    <t>BRANDPOSTTRUMMA BPT2 PEH110 1620-2320 MM THISAB</t>
  </si>
  <si>
    <t>Beskrivning</t>
  </si>
  <si>
    <t>Meter/Styck</t>
  </si>
  <si>
    <t>BRANDPOSTTRUMMA BPT3 PEH 2120-3300 MM THISAB</t>
  </si>
  <si>
    <t>2358291</t>
  </si>
  <si>
    <t>Ankommit</t>
  </si>
  <si>
    <t>Special</t>
  </si>
  <si>
    <t>Kostnad</t>
  </si>
  <si>
    <t>1985274</t>
  </si>
  <si>
    <t>1985282</t>
  </si>
  <si>
    <t>1985308</t>
  </si>
  <si>
    <t>1985316</t>
  </si>
  <si>
    <t>1985324</t>
  </si>
  <si>
    <t>1985258</t>
  </si>
  <si>
    <t>1985233</t>
  </si>
  <si>
    <t>1985530</t>
  </si>
  <si>
    <t>1985589</t>
  </si>
  <si>
    <t>1985639</t>
  </si>
  <si>
    <t>1985621</t>
  </si>
  <si>
    <t>1985670</t>
  </si>
  <si>
    <t>1985688</t>
  </si>
  <si>
    <t>1985720</t>
  </si>
  <si>
    <t>1986090</t>
  </si>
  <si>
    <t>1986108</t>
  </si>
  <si>
    <t>1986132</t>
  </si>
  <si>
    <t>1986181</t>
  </si>
  <si>
    <t>1986231</t>
  </si>
  <si>
    <t>1986223</t>
  </si>
  <si>
    <t>1986272</t>
  </si>
  <si>
    <t>1986264</t>
  </si>
  <si>
    <t>1986314</t>
  </si>
  <si>
    <t>1986322</t>
  </si>
  <si>
    <t>SEXKANTNIPPEL METALL G25XG20 2UTVÄNDIG GÄNGA MÄSSING</t>
  </si>
  <si>
    <t>SEXKANTNIPPEL METALL G32XG25 2UTVÄNDIG GÄNGA MÄSSING</t>
  </si>
  <si>
    <t>SEXKANTNIPPEL METALL G40XG32 2UTVÄNDIG GÄNGA MÄSSING</t>
  </si>
  <si>
    <t>SEXKANTNIPPEL METALL G40XG25 2UTVÄNDIG GÄNGA MÄSSING</t>
  </si>
  <si>
    <t>SEXKANTNIPPEL METALL G50XG32 2UTVÄNDIG GÄNGA MÄSSING</t>
  </si>
  <si>
    <t>SEXKANTNIPPEL METALL G50XG40 2UTVÄNDIG GÄNGA MÄSSING</t>
  </si>
  <si>
    <t>SEXKANTNIPPEL METALL G65XG50 2UTVÄNDIG GÄNGA MÄSSING</t>
  </si>
  <si>
    <t>BUSSNING METALL G20XG15 UTVÄNDIG X INVÄNDIG GÄNGA MÄSSING</t>
  </si>
  <si>
    <t>BUSSNING METALL G25XG8 UTVÄNDIG X INVÄNDIG GÄNGA MÄSSING</t>
  </si>
  <si>
    <t>BUSSNING METALL G25XG20 UTVÄNDIG X INVÄNDIG GÄNGA MÄSSING</t>
  </si>
  <si>
    <t>BUSSNING METALL G32XG25 UTVÄNDIG X INVÄNDIG GÄNGA MÄSSING</t>
  </si>
  <si>
    <t>BUSSNING METALL G40XG32 UTVÄNDIG X INVÄNDIG GÄNGA MÄSSING</t>
  </si>
  <si>
    <t>BUSSNING METALL G40XG25 UTVÄNDIG X INVÄNDIG GÄNGA MÄSSING</t>
  </si>
  <si>
    <t>BUSSNING METALL G50XG32 UTVÄNDIG X INVÄNDIG GÄNGA MÄSSING</t>
  </si>
  <si>
    <t>BUSSNING METALL G50XG25 UTVÄNDIG X INVÄNDIG GÄNGA MÄSSING</t>
  </si>
  <si>
    <t>BUSSNING METALL G65XG40 UTVÄNDIG X INVÄNDIG GÄNGA MÄSSING</t>
  </si>
  <si>
    <t>BUSSNING METALL G65XG50 UTVÄNDIG X INVÄNDIG GÄNGA MÄSSING</t>
  </si>
  <si>
    <t>Rensbrunn 200/160</t>
  </si>
  <si>
    <t>Upo Stigarör pp 200/6m</t>
  </si>
  <si>
    <t>Teleskopbetäckning l-63</t>
  </si>
  <si>
    <t>Norrlandia</t>
  </si>
  <si>
    <t>Namn på Projekt</t>
  </si>
  <si>
    <t>Slussven Hawle 4040E3</t>
  </si>
  <si>
    <t>Styck/M</t>
  </si>
  <si>
    <t>Hawle Garn Nr 9270 1,8-3,2m</t>
  </si>
  <si>
    <t>Belos betäckning Slusvent</t>
  </si>
  <si>
    <t>Gf Elsvetsmuff elgef 160</t>
  </si>
  <si>
    <t>PE100 Rör PN10 L=6M 160</t>
  </si>
  <si>
    <t>Hymax Grip DN150 SPV 158-190mm</t>
  </si>
  <si>
    <t>Sveavägen</t>
  </si>
  <si>
    <t>Pe100 RÖR PN10 110/6m</t>
  </si>
  <si>
    <t>Hawle Förankr.BOJA 1254 110</t>
  </si>
  <si>
    <t>Elsvetsförminskning 110/63</t>
  </si>
  <si>
    <t>110 ELSVHU PE100 SDR11 PN16</t>
  </si>
  <si>
    <t>PE100 Rör pn10 110/6m</t>
  </si>
  <si>
    <t>ISOL FI300 100/600/2400</t>
  </si>
  <si>
    <t>110 blå strip L=100m rulle</t>
  </si>
  <si>
    <t>110 brun strip L=100m rulle</t>
  </si>
  <si>
    <t>Pe RÖR 110 Brun L=6m</t>
  </si>
  <si>
    <t>PE RÖR 110 Blå L=6m</t>
  </si>
  <si>
    <t>160/110 FRM PP Mark</t>
  </si>
  <si>
    <t>200/160 FRM PP Mark</t>
  </si>
  <si>
    <t>200 Propp</t>
  </si>
  <si>
    <t>401411</t>
  </si>
  <si>
    <t>Vinterhandske activeweat 5380STl L</t>
  </si>
  <si>
    <t>293239</t>
  </si>
  <si>
    <t>Bandbox System 9mm/25M</t>
  </si>
  <si>
    <t>293237</t>
  </si>
  <si>
    <t>Bandsystem ABA KIT 9mm/5M</t>
  </si>
  <si>
    <t>VOTEc KOPPL 180-200/100-115</t>
  </si>
  <si>
    <t>Votec Koppl 195-215/145-165</t>
  </si>
  <si>
    <t>GF ELSVETS FRM ELGEF 100/90</t>
  </si>
  <si>
    <t>TEGRA TÄTNINGSRING DIM1000</t>
  </si>
  <si>
    <t>Kedjetätn IL440 BS316</t>
  </si>
  <si>
    <t>TELESKGARN SLUSS RF/SF 2,7-5</t>
  </si>
  <si>
    <t>styck</t>
  </si>
  <si>
    <t>Kolsäck</t>
  </si>
  <si>
    <t>ISOL FL300 50X585X1185 5,6M2</t>
  </si>
  <si>
    <t>TÄTNINGSRING ULTRA RIB2 200</t>
  </si>
  <si>
    <t>PEM-RÖR 50X3,0 MM L=50 METER</t>
  </si>
  <si>
    <t>GRENRÖR ULTRA RIB2 200/110X45</t>
  </si>
  <si>
    <t>BÖJ ULTRA RIB2 PP 200X15 GRADER</t>
  </si>
  <si>
    <t>ELSVETSÄNDHUV ELOFIT ECALE PE100 SDR11 50 GAVATEC</t>
  </si>
  <si>
    <t>PP-MARK PROPP 110</t>
  </si>
  <si>
    <t>PP-MARKDUBBELMUFF 110</t>
  </si>
  <si>
    <t>PEM-RÖR 32X3,0 MM LÄNGD=50 METER</t>
  </si>
  <si>
    <t>PP-MARKSPRÅNG 110X45 GRADER</t>
  </si>
  <si>
    <t>PP-MARKSPRÅNG 110X30 GRADER</t>
  </si>
  <si>
    <t>PP-MARKSPRÅNG 110X15 GRADER</t>
  </si>
  <si>
    <t>Märkfärg Mercalin Markerfluor Creise 500 ml</t>
  </si>
  <si>
    <t>297529</t>
  </si>
  <si>
    <t>Märkfärg Mercalin Markerfluor Blå 500 ml</t>
  </si>
  <si>
    <t>370555</t>
  </si>
  <si>
    <t>Artikel</t>
  </si>
  <si>
    <t>426 97 11</t>
  </si>
  <si>
    <t>Hawle Garnityr 9620 1,2-2,0</t>
  </si>
  <si>
    <t>Hawle Garnityr 9720 1,8-3,2</t>
  </si>
  <si>
    <t>702 57 05</t>
  </si>
  <si>
    <t>NB Lock 600/640 Premium m.hål</t>
  </si>
  <si>
    <t>720 610</t>
  </si>
  <si>
    <t>Distansstolpe 2,70</t>
  </si>
  <si>
    <t>703 42 10</t>
  </si>
  <si>
    <t>Brandpost betäckning BPB-400</t>
  </si>
  <si>
    <t>198 61 32</t>
  </si>
  <si>
    <t>Bussning R25xR20</t>
  </si>
  <si>
    <t>PEM Slang ⌀32</t>
  </si>
  <si>
    <t>235 97 11</t>
  </si>
  <si>
    <t>Stigarrör Tegra 1000/6m</t>
  </si>
  <si>
    <t>703 72 64</t>
  </si>
  <si>
    <t>Furnes Flyt.bet 640 Komplett</t>
  </si>
  <si>
    <t>235 79 92</t>
  </si>
  <si>
    <t>235 97 16</t>
  </si>
  <si>
    <t>NB Kona Tegra 1000/640</t>
  </si>
  <si>
    <t>Tätningsring Tegra X-Stream 1000</t>
  </si>
  <si>
    <t>SLASK</t>
  </si>
  <si>
    <t>Polarrör 50mm m.vk</t>
  </si>
  <si>
    <t>Anslut och Avsluts sats V-Kabel</t>
  </si>
  <si>
    <t xml:space="preserve">Total </t>
  </si>
  <si>
    <t>115 05 26</t>
  </si>
  <si>
    <t>Hymax Grip 150</t>
  </si>
  <si>
    <t>237 00 16</t>
  </si>
  <si>
    <t>298 40 24</t>
  </si>
  <si>
    <t>Ultra/Slät Övergång 200</t>
  </si>
  <si>
    <t>SLA05590</t>
  </si>
  <si>
    <t>Service / Rep : S156A6406027</t>
  </si>
  <si>
    <t>Sävast L-G Teknikvägen</t>
  </si>
  <si>
    <t>X-Stream DV.893/785 ⌀800</t>
  </si>
  <si>
    <t>Kabelrör Gul ⌀50</t>
  </si>
  <si>
    <t>Kabelrör Gul ⌀110</t>
  </si>
  <si>
    <t>588 62 90</t>
  </si>
  <si>
    <t>581 95 58</t>
  </si>
  <si>
    <t>Pump Compit 901H</t>
  </si>
  <si>
    <t>Förlängnings kit 901H-1400</t>
  </si>
  <si>
    <t>Polarrör m.vk ⌀50</t>
  </si>
  <si>
    <t>Anslutningsats polarrör</t>
  </si>
  <si>
    <t>Tegra tätningsring ⌀1000</t>
  </si>
  <si>
    <t>Tegra Ståndarör 1000x6m</t>
  </si>
  <si>
    <t>242 27 94</t>
  </si>
  <si>
    <t>253 19 63</t>
  </si>
  <si>
    <t>Hawle Ventil 4040E3 ⌀160</t>
  </si>
  <si>
    <t>GF+ Elsvetsvinkel 160x90</t>
  </si>
  <si>
    <t>GF+ Elsvets Trör ⌀160</t>
  </si>
  <si>
    <t>X-Stream tätningsring ⌀800</t>
  </si>
  <si>
    <t>242 45 93</t>
  </si>
  <si>
    <t xml:space="preserve">Elsvetshuv ⌀160 </t>
  </si>
  <si>
    <t>242 28 48</t>
  </si>
  <si>
    <t>Elsvetsreducering ⌀160/63</t>
  </si>
  <si>
    <t>253 65 76</t>
  </si>
  <si>
    <t>Elsvets anslutningbygel 160/63</t>
  </si>
  <si>
    <t>Ultra rör ⌀315</t>
  </si>
  <si>
    <t>Tegra Ståndarrör ⌀600x6m</t>
  </si>
  <si>
    <t>Tegra Ståndarrör ⌀1000x6m</t>
  </si>
  <si>
    <t>NB Kona ⌀1000/640</t>
  </si>
  <si>
    <t>Tätningsring ⌀1000</t>
  </si>
  <si>
    <t>Furnes Flytbetäckning 640 komplett</t>
  </si>
  <si>
    <t>NB Tegra ⌀600/315/90g</t>
  </si>
  <si>
    <t>235 78 28</t>
  </si>
  <si>
    <t>NB Tegra ⌀600/315</t>
  </si>
  <si>
    <t>Tätningsring Ultra ⌀315</t>
  </si>
  <si>
    <t>NB Wavin RAM + Telesjåprör</t>
  </si>
  <si>
    <t>NB Lock 600/640</t>
  </si>
  <si>
    <t>PE Rör ⌀160 PERC</t>
  </si>
  <si>
    <t>Betäckning Hawle AV</t>
  </si>
  <si>
    <t>GF+ Elsvetsmuff ⌀160</t>
  </si>
  <si>
    <t>STYCK PRIS25%</t>
  </si>
  <si>
    <t>TOTAL</t>
  </si>
  <si>
    <t>243 50 48</t>
  </si>
  <si>
    <t>243 50 63</t>
  </si>
  <si>
    <t>243 53 60</t>
  </si>
  <si>
    <t>243 60 79</t>
  </si>
  <si>
    <t>243 56 42</t>
  </si>
  <si>
    <t>PRK Rak ⌀32</t>
  </si>
  <si>
    <t>PRK Rak ⌀50</t>
  </si>
  <si>
    <t>PRK T-Koppling ⌀63</t>
  </si>
  <si>
    <t>PRK ⌀63xR50</t>
  </si>
  <si>
    <t>PRK Vinkel ⌀32</t>
  </si>
  <si>
    <t>Pem (Slang / Rör)</t>
  </si>
  <si>
    <t>MA / Ultra / Opti / X-Tream</t>
  </si>
  <si>
    <t>Kopplingar Vatten</t>
  </si>
  <si>
    <t>Brandposter</t>
  </si>
  <si>
    <t>Brunnar (Tillbehör)</t>
  </si>
  <si>
    <t>Diverse</t>
  </si>
  <si>
    <t>Hantverkarkniv HVK Hultatfors</t>
  </si>
  <si>
    <t>322 292</t>
  </si>
  <si>
    <t>Handskar Dahl stl 9   Tegera 295</t>
  </si>
  <si>
    <t xml:space="preserve">322 294 </t>
  </si>
  <si>
    <t>Handskar Dahl stl 10 Tegera 295</t>
  </si>
  <si>
    <t>322 296</t>
  </si>
  <si>
    <t>Handskar Dahl stl 11 Tegera 295</t>
  </si>
  <si>
    <t>235 48 71</t>
  </si>
  <si>
    <t>Forsheda anborrningsmanschett 945=250</t>
  </si>
  <si>
    <t>235 48 72</t>
  </si>
  <si>
    <t>Forsheda anborrningsmanschett 945=315</t>
  </si>
  <si>
    <t>Övergång ultra/slät 315</t>
  </si>
  <si>
    <t>Övergång Ultra/slät 250</t>
  </si>
  <si>
    <t>237 00 85</t>
  </si>
  <si>
    <t>237 00 84</t>
  </si>
  <si>
    <t>235 39 37</t>
  </si>
  <si>
    <t>Skjutmuff ultra 315</t>
  </si>
  <si>
    <t>Skjutmuff Ultra 250</t>
  </si>
  <si>
    <t>PP Böjj 315x15</t>
  </si>
  <si>
    <t>Nipplar, Bussningar, Pluggar</t>
  </si>
  <si>
    <t xml:space="preserve">MässingNippel G25 R25 </t>
  </si>
  <si>
    <t>MässingNippel G32 R32</t>
  </si>
  <si>
    <t xml:space="preserve">MässingNippel G40 R40 </t>
  </si>
  <si>
    <t>MässingNippel G50 R50</t>
  </si>
  <si>
    <t>MässingNippel G63 R63</t>
  </si>
  <si>
    <t>MässingNippel G20 R20</t>
  </si>
  <si>
    <t>MässingNippel G15 R15</t>
  </si>
  <si>
    <t>Arbets/Skyddskläder</t>
  </si>
  <si>
    <t>Övergångskopplingar</t>
  </si>
  <si>
    <t>Mindre Kopplingar 0-63</t>
  </si>
  <si>
    <t>Elsvets</t>
  </si>
  <si>
    <t>Tryck PVC</t>
  </si>
  <si>
    <t>Garnityr/Betäckningar</t>
  </si>
  <si>
    <t>PE 100-rör PN 10   Ø 160  6 m</t>
  </si>
  <si>
    <t>m</t>
  </si>
  <si>
    <t>Brogatan/Sundbro /Lev: Kaptensgatan 3</t>
  </si>
  <si>
    <t xml:space="preserve">425 69 04 </t>
  </si>
  <si>
    <t>st</t>
  </si>
  <si>
    <t>Garnityr Tel AV  Hawle Galvat 1,80 - 3,20</t>
  </si>
  <si>
    <t>Hawle Betäckning    AV</t>
  </si>
  <si>
    <t>El svets Ändhuv Ø 160 GF</t>
  </si>
  <si>
    <t>429 65 41</t>
  </si>
  <si>
    <t>242 30 41</t>
  </si>
  <si>
    <t>El svets Ändhuv Ø 90</t>
  </si>
  <si>
    <t>950 06 56</t>
  </si>
  <si>
    <t>PE 100-rör PN 10   Ø 90  6 m</t>
  </si>
  <si>
    <t>Elsvets Muff Ø 160 GF</t>
  </si>
  <si>
    <t xml:space="preserve">Elsvetsvinkel Plasson Ø 160x24GR  </t>
  </si>
  <si>
    <t>237 00 06</t>
  </si>
  <si>
    <t>PP-Ultra Rib 2  Ø 250</t>
  </si>
  <si>
    <t>237 00 17</t>
  </si>
  <si>
    <t>PP-Ultra Tätningsring  Ø 250 ULTRA</t>
  </si>
  <si>
    <t>237 00 79</t>
  </si>
  <si>
    <t>Ultra Rib Ø 250  Dubbelmuff</t>
  </si>
  <si>
    <t>237 00 89</t>
  </si>
  <si>
    <t>PP-Ultra Propp  Ø 250</t>
  </si>
  <si>
    <t>235 78 27</t>
  </si>
  <si>
    <r>
      <t xml:space="preserve">NB Tillsynsbr. 600/250 </t>
    </r>
    <r>
      <rPr>
        <sz val="11"/>
        <rFont val="Calibri"/>
        <family val="2"/>
      </rPr>
      <t>Ø Ultra Rak</t>
    </r>
  </si>
  <si>
    <t>235 78 55</t>
  </si>
  <si>
    <r>
      <t xml:space="preserve">NB Tillsynsbr. 600/250 </t>
    </r>
    <r>
      <rPr>
        <sz val="11"/>
        <rFont val="Calibri"/>
        <family val="2"/>
      </rPr>
      <t>Ø Ultra 3</t>
    </r>
  </si>
  <si>
    <r>
      <t xml:space="preserve">Stigarör 600 </t>
    </r>
    <r>
      <rPr>
        <sz val="11"/>
        <rFont val="Calibri"/>
        <family val="2"/>
      </rPr>
      <t>Ø</t>
    </r>
    <r>
      <rPr>
        <sz val="11"/>
        <rFont val="Arial"/>
        <family val="2"/>
      </rPr>
      <t xml:space="preserve"> 6 m</t>
    </r>
  </si>
  <si>
    <t>Furnes Lock  Ø 640</t>
  </si>
  <si>
    <r>
      <t xml:space="preserve">Hawle 4040 M Muff </t>
    </r>
    <r>
      <rPr>
        <sz val="11"/>
        <color theme="1"/>
        <rFont val="Calibri"/>
        <family val="2"/>
      </rPr>
      <t>Ø</t>
    </r>
    <r>
      <rPr>
        <sz val="11"/>
        <color theme="1"/>
        <rFont val="Arial"/>
        <family val="2"/>
      </rPr>
      <t xml:space="preserve"> 160 System 2000</t>
    </r>
  </si>
  <si>
    <r>
      <t xml:space="preserve">Hawle 4040 M Muff </t>
    </r>
    <r>
      <rPr>
        <sz val="11"/>
        <color theme="1"/>
        <rFont val="Calibri"/>
        <family val="2"/>
      </rPr>
      <t>Ø</t>
    </r>
    <r>
      <rPr>
        <sz val="11"/>
        <color theme="1"/>
        <rFont val="Arial"/>
        <family val="2"/>
      </rPr>
      <t xml:space="preserve"> 90 System 2000</t>
    </r>
  </si>
  <si>
    <r>
      <t xml:space="preserve">NB Tillsynsbr. 600/250 </t>
    </r>
    <r>
      <rPr>
        <sz val="11"/>
        <color theme="1"/>
        <rFont val="Calibri"/>
        <family val="2"/>
      </rPr>
      <t>Ø Ultra Rak</t>
    </r>
  </si>
  <si>
    <r>
      <t xml:space="preserve">NB Tillsynsbr. 600/250 </t>
    </r>
    <r>
      <rPr>
        <sz val="11"/>
        <color theme="1"/>
        <rFont val="Calibri"/>
        <family val="2"/>
      </rPr>
      <t>Ø Ultra 3</t>
    </r>
  </si>
  <si>
    <r>
      <t xml:space="preserve">Stigarör 600 </t>
    </r>
    <r>
      <rPr>
        <sz val="11"/>
        <color theme="1"/>
        <rFont val="Calibri"/>
        <family val="2"/>
      </rPr>
      <t>Ø</t>
    </r>
    <r>
      <rPr>
        <sz val="11"/>
        <color theme="1"/>
        <rFont val="Arial"/>
        <family val="2"/>
      </rPr>
      <t xml:space="preserve"> 6 m</t>
    </r>
  </si>
  <si>
    <r>
      <t xml:space="preserve">Teleskoprör + Ram 600 </t>
    </r>
    <r>
      <rPr>
        <sz val="11"/>
        <color theme="1"/>
        <rFont val="Calibri"/>
        <family val="2"/>
      </rPr>
      <t>Ø</t>
    </r>
  </si>
  <si>
    <r>
      <t xml:space="preserve">Betäckningsring 600 </t>
    </r>
    <r>
      <rPr>
        <sz val="11"/>
        <color theme="1"/>
        <rFont val="Calibri"/>
        <family val="2"/>
      </rPr>
      <t>Ø</t>
    </r>
  </si>
  <si>
    <t>237 00 95</t>
  </si>
  <si>
    <t>Förminskare Excentrisk Ø 250/200</t>
  </si>
  <si>
    <t>237 00 03</t>
  </si>
  <si>
    <t>Ultra Rib Ø 200     6 m</t>
  </si>
  <si>
    <t>237 00 78</t>
  </si>
  <si>
    <t>Ultra Rib Ø 200  Dubbelmuff</t>
  </si>
  <si>
    <t>237 00 88</t>
  </si>
  <si>
    <t xml:space="preserve">Ultra Rib propp Ø 200     </t>
  </si>
  <si>
    <t>Ultra Tätningsring  Ø 200</t>
  </si>
  <si>
    <t>716 513</t>
  </si>
  <si>
    <t>Gångjärn till soptunna</t>
  </si>
  <si>
    <t>293 241</t>
  </si>
  <si>
    <t>Klammer band 9mm 50 st</t>
  </si>
  <si>
    <t>222 15 47</t>
  </si>
  <si>
    <t>Hawle Förankringsbojja 225</t>
  </si>
  <si>
    <t>Lätt brunnslock 1150/600</t>
  </si>
  <si>
    <t>235 79 47</t>
  </si>
  <si>
    <t>Förlängt teleskåp 600/970 Wavin Tegra</t>
  </si>
  <si>
    <t>242 83 94</t>
  </si>
  <si>
    <t>Elsvets T-rör Ø 160</t>
  </si>
  <si>
    <t>242 92 26</t>
  </si>
  <si>
    <t>242 27 83</t>
  </si>
  <si>
    <t>241 36 86</t>
  </si>
  <si>
    <t>114 20 18</t>
  </si>
  <si>
    <t>MultiJoint 200r50 HUV</t>
  </si>
  <si>
    <t>807 00 96</t>
  </si>
  <si>
    <t>PP-Ultra Tätningsring  Ø 315</t>
  </si>
  <si>
    <t>421 96 73</t>
  </si>
  <si>
    <t xml:space="preserve">Teleskåpgarn.2,7-5m </t>
  </si>
  <si>
    <t>429 65 52</t>
  </si>
  <si>
    <t>Hawle 4040E3 Kilslidsventil DN 315</t>
  </si>
  <si>
    <t>Övergång 315 Ultra/Släta Rör</t>
  </si>
  <si>
    <t>237 00 96</t>
  </si>
  <si>
    <t>PP-Ultra Förminsk  Ø 315 / 200</t>
  </si>
  <si>
    <t>Övergång 200 Ultra/Släta Rör</t>
  </si>
  <si>
    <t>807 00 88</t>
  </si>
  <si>
    <t>Renspropp r50</t>
  </si>
  <si>
    <t>Votec GEO N2 2x110</t>
  </si>
  <si>
    <t>Brunnskona 1000/640</t>
  </si>
  <si>
    <t>270 07 92</t>
  </si>
  <si>
    <t>270 07 60</t>
  </si>
  <si>
    <t>X Stream Ändhuv 800</t>
  </si>
  <si>
    <t>X Stream Dubbelmuff 800</t>
  </si>
  <si>
    <t>X Stream tätningsring 800</t>
  </si>
  <si>
    <t>x</t>
  </si>
  <si>
    <t>Ventiler</t>
  </si>
  <si>
    <t>Infört 2023</t>
  </si>
  <si>
    <t>235 65 80</t>
  </si>
  <si>
    <t>Elsvets T Rör 160X110 GF</t>
  </si>
  <si>
    <t>Elsvets T Rör 160x160 GF</t>
  </si>
  <si>
    <t>Elsvetsvinkel 160 0-24 Plasson</t>
  </si>
  <si>
    <t>Elsvetsvinkel 110 0-24 Plasson</t>
  </si>
  <si>
    <t>RÖR</t>
  </si>
  <si>
    <t>Tätningar</t>
  </si>
  <si>
    <t>Kopplingar</t>
  </si>
  <si>
    <t>Ultra Rib2 Frm 200X160</t>
  </si>
  <si>
    <t>Wavin Rib Frm Excentrisk 315/200</t>
  </si>
  <si>
    <t>Wavin ram + Teleskåprör 640/600</t>
  </si>
  <si>
    <t>Upo Stigarör pp 200x6m</t>
  </si>
  <si>
    <t>NB Lock 640/600</t>
  </si>
  <si>
    <t>Ultra Rib 2 Propp 315</t>
  </si>
  <si>
    <t>Ultra / MA 315 Övg</t>
  </si>
  <si>
    <t>MA Skjutmuff 250</t>
  </si>
  <si>
    <t>MA Förminskare 315X250</t>
  </si>
  <si>
    <t>Skarvmuff 315</t>
  </si>
  <si>
    <t>Super Glidex -30 BURK</t>
  </si>
  <si>
    <t>Ultra Rib2 Grenrör 315/160X45</t>
  </si>
  <si>
    <t>MA Språng 160X45</t>
  </si>
  <si>
    <t>MA Skarvmuff 160</t>
  </si>
  <si>
    <t>MA Propp 160</t>
  </si>
  <si>
    <t>253 19 59</t>
  </si>
  <si>
    <t>Elsvets T-rör Ø 160 x 110</t>
  </si>
  <si>
    <t>Elsvets Förminskare 110 x 90</t>
  </si>
  <si>
    <t>242 28 19</t>
  </si>
  <si>
    <t>154 12 76</t>
  </si>
  <si>
    <t>Flexkoppling 50galv/40pem</t>
  </si>
  <si>
    <t>235 40 26</t>
  </si>
  <si>
    <t>235 41 26</t>
  </si>
  <si>
    <t>250 29 01</t>
  </si>
  <si>
    <t>Wavin Rib skarvmuff 400</t>
  </si>
  <si>
    <t>Wavin Rib Förminskare 400/250slät</t>
  </si>
  <si>
    <t>Wavin Rib Tätningsring</t>
  </si>
  <si>
    <t>Forsheda 945 Anborrningsmanchett</t>
  </si>
  <si>
    <t>MA Propp 200</t>
  </si>
  <si>
    <t>221 28 84</t>
  </si>
  <si>
    <t>Skjutmuff Tpvc-nt10 225</t>
  </si>
  <si>
    <t>Pris</t>
  </si>
  <si>
    <t>VAD</t>
  </si>
  <si>
    <t>ORDER NR</t>
  </si>
  <si>
    <t>Kalibrering MSA (Svets)</t>
  </si>
  <si>
    <t>Isolationstest (Svets)</t>
  </si>
  <si>
    <t xml:space="preserve">PP-Ultra Tätningsring  Ø 250 </t>
  </si>
  <si>
    <r>
      <t xml:space="preserve">NB Tillsynsbr. 600/315 </t>
    </r>
    <r>
      <rPr>
        <sz val="11"/>
        <rFont val="Calibri"/>
        <family val="2"/>
      </rPr>
      <t>Ø Ultra  Rak</t>
    </r>
  </si>
  <si>
    <r>
      <t xml:space="preserve">NB Tillsynsbr. 600/315 </t>
    </r>
    <r>
      <rPr>
        <sz val="11"/>
        <rFont val="Calibri"/>
        <family val="2"/>
      </rPr>
      <t>Ø Ultra 3</t>
    </r>
  </si>
  <si>
    <t>243 52 44</t>
  </si>
  <si>
    <t>ALTECH ANB. MANCHET 110/138 3R</t>
  </si>
  <si>
    <t>PP-Ultra Grenrör  Ø 315 / 160</t>
  </si>
  <si>
    <t>234 88 23</t>
  </si>
  <si>
    <t>RB Dex Tele PVC  L 61</t>
  </si>
  <si>
    <t>PP-Ultra Propp  Ø 315</t>
  </si>
  <si>
    <t>252 20 01</t>
  </si>
  <si>
    <t>PE Rör 32 RC</t>
  </si>
  <si>
    <t>432 90 07</t>
  </si>
  <si>
    <t>Hawle servisventil 32</t>
  </si>
  <si>
    <t>Garnityr Tel SV  Hawle  1,80-3,20</t>
  </si>
  <si>
    <t>Hawle Betäckning SV</t>
  </si>
  <si>
    <t>432 90 10</t>
  </si>
  <si>
    <t>Hawle servisventil 63</t>
  </si>
  <si>
    <t>910 08 96</t>
  </si>
  <si>
    <t>PE-Rör Ø 63 x 5,8       6 m</t>
  </si>
  <si>
    <t>241 35 02</t>
  </si>
  <si>
    <t>PE 100-rör PN 10   Ø 110  6 m Brun</t>
  </si>
  <si>
    <t>242 27 78</t>
  </si>
  <si>
    <t>Elsvets Muff Ø 110 GF</t>
  </si>
  <si>
    <t>429 65 47</t>
  </si>
  <si>
    <r>
      <t xml:space="preserve">Hawle </t>
    </r>
    <r>
      <rPr>
        <sz val="11"/>
        <rFont val="Calibri"/>
        <family val="2"/>
      </rPr>
      <t>Ø</t>
    </r>
    <r>
      <rPr>
        <sz val="11"/>
        <rFont val="Arial"/>
        <family val="2"/>
      </rPr>
      <t xml:space="preserve"> 200/200</t>
    </r>
  </si>
  <si>
    <t>426 97 43</t>
  </si>
  <si>
    <t>Hawle Garnityr RF 0,6-0,95</t>
  </si>
  <si>
    <t>Rör Ø 315</t>
  </si>
  <si>
    <t>235 00 23</t>
  </si>
  <si>
    <t>Rör Ø 200</t>
  </si>
  <si>
    <t>236 19 15</t>
  </si>
  <si>
    <t>Dagvattenbrunn 400 PP  Ø 160</t>
  </si>
  <si>
    <t>270 07 67</t>
  </si>
  <si>
    <t>X Stream Skjutmuff 800</t>
  </si>
  <si>
    <t>SP-Brun 01</t>
  </si>
  <si>
    <t>SP-Brun 02</t>
  </si>
  <si>
    <t>SP-Brun 03</t>
  </si>
  <si>
    <t>SP-Brun 04</t>
  </si>
  <si>
    <t>1000x800x400_TP2 90</t>
  </si>
  <si>
    <t>1000x800x400_TP3 90</t>
  </si>
  <si>
    <t>1000x800x315_TP2 90</t>
  </si>
  <si>
    <t>1000x800x250_TP3 90</t>
  </si>
  <si>
    <t>270 10 08</t>
  </si>
  <si>
    <t>Uponor  Ø   450 / 400      Kallax</t>
  </si>
  <si>
    <t>270 10 09</t>
  </si>
  <si>
    <t>Uponor Vägrör 560/500 längd 6m</t>
  </si>
  <si>
    <t>Wavin ram + teleskåprör 640/600</t>
  </si>
  <si>
    <t>Trollvägen / LG</t>
  </si>
  <si>
    <t>RÖD SPÅRFÄRG</t>
  </si>
  <si>
    <t>GUL SPÅRFÄRG</t>
  </si>
  <si>
    <t>BLÅ SPÅRFÄRG</t>
  </si>
  <si>
    <t>X Stream 800 Rör</t>
  </si>
  <si>
    <t>X Stream 800 Tätningsring</t>
  </si>
  <si>
    <t>Sadelgrenrör 800x160</t>
  </si>
  <si>
    <t>X Stream 800x15g Språng</t>
  </si>
  <si>
    <t>235 41 27</t>
  </si>
  <si>
    <t>Wavin Rib 400/315 Frm</t>
  </si>
  <si>
    <t>243 52 47</t>
  </si>
  <si>
    <t>Votec anborrningsmanchett 200/225</t>
  </si>
  <si>
    <t>235 40 18</t>
  </si>
  <si>
    <t>MA Språng 160x7,5g</t>
  </si>
  <si>
    <t>Taiga HV CL 3 Jacket Women (L)</t>
  </si>
  <si>
    <t>Taiga HV CL 3 Jacket (L)</t>
  </si>
  <si>
    <t>235 79 42</t>
  </si>
  <si>
    <t>Rensbrunn Ø 160</t>
  </si>
  <si>
    <t>Dexel rensbrunn  L 63</t>
  </si>
  <si>
    <t>Stigarör Ø 200</t>
  </si>
  <si>
    <t>235 47 28</t>
  </si>
  <si>
    <t>Grenrör Ø 315-315</t>
  </si>
  <si>
    <t>235 47 44</t>
  </si>
  <si>
    <t xml:space="preserve">Grenrör 315 x 160 </t>
  </si>
  <si>
    <t>103 87 15</t>
  </si>
  <si>
    <t>Hawle Synoflex 104-132/85-105 mm</t>
  </si>
  <si>
    <t>242 49 45</t>
  </si>
  <si>
    <t>Elsvets T-rör Ø 160 GF</t>
  </si>
  <si>
    <t xml:space="preserve">       242 27 44</t>
  </si>
  <si>
    <t>Elsvetsförminskning Ø 160-110 GF</t>
  </si>
  <si>
    <t>303 001</t>
  </si>
  <si>
    <t>Kabelskyffel Classic PRO</t>
  </si>
  <si>
    <t>303 303</t>
  </si>
  <si>
    <t>Byggskyffel 60K</t>
  </si>
  <si>
    <t>303 306</t>
  </si>
  <si>
    <t>Snöskyffel M2</t>
  </si>
  <si>
    <t>214 84 18</t>
  </si>
  <si>
    <t>Spettkrok Med Handtag</t>
  </si>
  <si>
    <t>242 30 19</t>
  </si>
  <si>
    <t>Svetsvinkel 75x45g</t>
  </si>
  <si>
    <t>145 33 61</t>
  </si>
  <si>
    <t>143 54 03</t>
  </si>
  <si>
    <t>150 57 26</t>
  </si>
  <si>
    <t>389 125</t>
  </si>
  <si>
    <t>560 321</t>
  </si>
  <si>
    <t>122 218</t>
  </si>
  <si>
    <t>951 A001</t>
  </si>
  <si>
    <t>961 1057</t>
  </si>
  <si>
    <t>962 1065V</t>
  </si>
  <si>
    <t>150 Krage EN13480</t>
  </si>
  <si>
    <t>150 Lösfläns EN1092-1/2</t>
  </si>
  <si>
    <t>Flänspakkning 150</t>
  </si>
  <si>
    <t>Bult M6S</t>
  </si>
  <si>
    <t>Rundbricka 21x37x3</t>
  </si>
  <si>
    <t>Mutter M6S</t>
  </si>
  <si>
    <t>Legeringstilläg</t>
  </si>
  <si>
    <t>Träpall</t>
  </si>
  <si>
    <t>Pallkrage</t>
  </si>
  <si>
    <t>Legeringstillägg finns specat på faktura</t>
  </si>
  <si>
    <t>306 29 79</t>
  </si>
  <si>
    <t>Sadelbrunn 1000x800</t>
  </si>
  <si>
    <t>270 10 28</t>
  </si>
  <si>
    <t>270 10 30</t>
  </si>
  <si>
    <t>IQ Tätningsring 450</t>
  </si>
  <si>
    <t>IQ Tätningsring 560</t>
  </si>
  <si>
    <t>311 51 27</t>
  </si>
  <si>
    <t>Glidex -30 1KG</t>
  </si>
  <si>
    <t>Stigarrör 200</t>
  </si>
  <si>
    <t>Teleskåpbetäckning L-63</t>
  </si>
  <si>
    <t>MA Rör 160</t>
  </si>
  <si>
    <t>Furnes Flytram HÖG 640</t>
  </si>
  <si>
    <t>311 45 17</t>
  </si>
  <si>
    <t>311 45 18</t>
  </si>
  <si>
    <t>235 39 58</t>
  </si>
  <si>
    <t>Skjutmuff Ø 200</t>
  </si>
  <si>
    <t>235 53 45</t>
  </si>
  <si>
    <t>243 56 67</t>
  </si>
  <si>
    <t>243 59 64</t>
  </si>
  <si>
    <t>243 70 36</t>
  </si>
  <si>
    <t>Prk frm Ø 40-32</t>
  </si>
  <si>
    <t>Prk skarv Ø 32</t>
  </si>
  <si>
    <t>243 50 55</t>
  </si>
  <si>
    <t>Prk skarv Ø 40</t>
  </si>
  <si>
    <t>243 50 71</t>
  </si>
  <si>
    <t>Prk skarv Ø 63</t>
  </si>
  <si>
    <t>426 99 13</t>
  </si>
  <si>
    <t>426 99 14</t>
  </si>
  <si>
    <t>426 97 16</t>
  </si>
  <si>
    <t>429 65 40</t>
  </si>
  <si>
    <t>Glidmedel Glidex 1 kg -30</t>
  </si>
  <si>
    <t>Pe-Cleaner Servetter</t>
  </si>
  <si>
    <t>242 28 08</t>
  </si>
  <si>
    <t>Elsvets T-rör 110</t>
  </si>
  <si>
    <t>242 47 88</t>
  </si>
  <si>
    <t>242 28 29</t>
  </si>
  <si>
    <t>Elsvetsmuff GF+ 110</t>
  </si>
  <si>
    <t>243 10 99</t>
  </si>
  <si>
    <t>429 65 42</t>
  </si>
  <si>
    <t>426 97 46</t>
  </si>
  <si>
    <t>222 15 21</t>
  </si>
  <si>
    <t xml:space="preserve">221 28 50 </t>
  </si>
  <si>
    <t>Helnor/Ta/Esco 1,53-2,67 SV</t>
  </si>
  <si>
    <t>Esco S-1830 SV</t>
  </si>
  <si>
    <t>Prk T-Rör 50/40</t>
  </si>
  <si>
    <t>Prk förminskare r40/32</t>
  </si>
  <si>
    <t>Plasson Rak Skarv 50</t>
  </si>
  <si>
    <t>Påslag 25 avr.</t>
  </si>
  <si>
    <t>NB Tillsynsbr. 600/315x90g Ultra</t>
  </si>
  <si>
    <t>235 78 21</t>
  </si>
  <si>
    <r>
      <t xml:space="preserve">NB Tillsynsbr. 600/160 </t>
    </r>
    <r>
      <rPr>
        <sz val="11"/>
        <rFont val="Calibri"/>
        <family val="2"/>
      </rPr>
      <t>Ø RAK</t>
    </r>
  </si>
  <si>
    <t>235 78 36</t>
  </si>
  <si>
    <r>
      <t xml:space="preserve">NB Tillsynsbr. 600/160 </t>
    </r>
    <r>
      <rPr>
        <sz val="11"/>
        <rFont val="Calibri"/>
        <family val="2"/>
      </rPr>
      <t xml:space="preserve">Ø </t>
    </r>
    <r>
      <rPr>
        <sz val="12"/>
        <rFont val="Calibri"/>
        <family val="2"/>
      </rPr>
      <t>60G</t>
    </r>
  </si>
  <si>
    <t>235 78 50</t>
  </si>
  <si>
    <r>
      <t xml:space="preserve">NB Tillsynsbr. 600/160 </t>
    </r>
    <r>
      <rPr>
        <sz val="11"/>
        <rFont val="Calibri"/>
        <family val="2"/>
      </rPr>
      <t>Ø MA 3</t>
    </r>
  </si>
  <si>
    <t>235 78 51</t>
  </si>
  <si>
    <r>
      <t xml:space="preserve">NB Tillsynsbr. 600/200 </t>
    </r>
    <r>
      <rPr>
        <sz val="11"/>
        <rFont val="Calibri"/>
        <family val="2"/>
      </rPr>
      <t>Ø MA 3</t>
    </r>
  </si>
  <si>
    <t>235 78 26</t>
  </si>
  <si>
    <r>
      <t xml:space="preserve">NB Tillsynsbr. 600/200 </t>
    </r>
    <r>
      <rPr>
        <sz val="11"/>
        <rFont val="Calibri"/>
        <family val="2"/>
      </rPr>
      <t>Ø Ultra Rak</t>
    </r>
  </si>
  <si>
    <t>235 78 54</t>
  </si>
  <si>
    <r>
      <t xml:space="preserve">NB Tillsynsbr. 600/200 </t>
    </r>
    <r>
      <rPr>
        <sz val="11"/>
        <rFont val="Calibri"/>
        <family val="2"/>
      </rPr>
      <t>Ø Ultra 3</t>
    </r>
  </si>
  <si>
    <t>235 78 52</t>
  </si>
  <si>
    <r>
      <t xml:space="preserve">NB Tillsynsbr. 600/250 </t>
    </r>
    <r>
      <rPr>
        <sz val="11"/>
        <rFont val="Calibri"/>
        <family val="2"/>
      </rPr>
      <t>Ø MA 3</t>
    </r>
  </si>
  <si>
    <t>235 78 23</t>
  </si>
  <si>
    <t>235 78 48</t>
  </si>
  <si>
    <r>
      <t xml:space="preserve">NB Tillsynsbr. 600/250 </t>
    </r>
    <r>
      <rPr>
        <sz val="11"/>
        <rFont val="Calibri"/>
        <family val="2"/>
      </rPr>
      <t>Ø Ultra H,V</t>
    </r>
  </si>
  <si>
    <t>235 78 53</t>
  </si>
  <si>
    <r>
      <t xml:space="preserve">NB Tillsynsbr. 600/315 </t>
    </r>
    <r>
      <rPr>
        <sz val="11"/>
        <rFont val="Calibri"/>
        <family val="2"/>
      </rPr>
      <t>Ø MA 3</t>
    </r>
  </si>
  <si>
    <t>235 78 25</t>
  </si>
  <si>
    <r>
      <t xml:space="preserve">NB Tillsynsbr. 600/400 </t>
    </r>
    <r>
      <rPr>
        <sz val="11"/>
        <rFont val="Calibri"/>
        <family val="2"/>
      </rPr>
      <t>Ø MA Rak</t>
    </r>
  </si>
  <si>
    <t>SLAO1238</t>
  </si>
  <si>
    <r>
      <t xml:space="preserve">NB Tillsynsbr. 600/450 </t>
    </r>
    <r>
      <rPr>
        <sz val="11"/>
        <rFont val="Calibri"/>
        <family val="2"/>
      </rPr>
      <t>Ø avgr. H 450 Ultra</t>
    </r>
  </si>
  <si>
    <r>
      <t xml:space="preserve">NB Tillsynsbr. 600/450 </t>
    </r>
    <r>
      <rPr>
        <sz val="11"/>
        <rFont val="Calibri"/>
        <family val="2"/>
      </rPr>
      <t>Ø avgr. V 450 Ultra</t>
    </r>
  </si>
  <si>
    <t>235 78 70</t>
  </si>
  <si>
    <r>
      <t xml:space="preserve">NB Tillsynsbr. 600/450 </t>
    </r>
    <r>
      <rPr>
        <sz val="11"/>
        <rFont val="Calibri"/>
        <family val="2"/>
      </rPr>
      <t>Ø Rak Ultra</t>
    </r>
  </si>
  <si>
    <r>
      <t xml:space="preserve">NB Tillsynsbr. 600/560 </t>
    </r>
    <r>
      <rPr>
        <sz val="11"/>
        <rFont val="Calibri"/>
        <family val="2"/>
      </rPr>
      <t>Ø Ultra Rak</t>
    </r>
  </si>
  <si>
    <r>
      <t xml:space="preserve">NB Tillsynsbr. 600/560 </t>
    </r>
    <r>
      <rPr>
        <sz val="11"/>
        <rFont val="Calibri"/>
        <family val="2"/>
      </rPr>
      <t>Ø Ultra Typ 2 3 in 1 ut</t>
    </r>
  </si>
  <si>
    <t>235 97 09</t>
  </si>
  <si>
    <r>
      <t xml:space="preserve">Stigarör 1000 </t>
    </r>
    <r>
      <rPr>
        <sz val="11"/>
        <rFont val="Calibri"/>
        <family val="2"/>
      </rPr>
      <t>Ø</t>
    </r>
    <r>
      <rPr>
        <sz val="11"/>
        <rFont val="Arial"/>
        <family val="2"/>
      </rPr>
      <t xml:space="preserve"> 2,4 m</t>
    </r>
  </si>
  <si>
    <r>
      <t xml:space="preserve">Stigarör 1000 </t>
    </r>
    <r>
      <rPr>
        <sz val="11"/>
        <rFont val="Calibri"/>
        <family val="2"/>
      </rPr>
      <t>Ø</t>
    </r>
    <r>
      <rPr>
        <sz val="11"/>
        <rFont val="Arial"/>
        <family val="2"/>
      </rPr>
      <t xml:space="preserve"> 6 m</t>
    </r>
  </si>
  <si>
    <t>Stigarör 600x6m</t>
  </si>
  <si>
    <r>
      <t xml:space="preserve">Stigarör 600 </t>
    </r>
    <r>
      <rPr>
        <sz val="11"/>
        <rFont val="Calibri"/>
        <family val="2"/>
      </rPr>
      <t>Ø</t>
    </r>
    <r>
      <rPr>
        <sz val="11"/>
        <rFont val="Arial"/>
        <family val="2"/>
      </rPr>
      <t xml:space="preserve"> 2 m</t>
    </r>
  </si>
  <si>
    <t>235 81 16</t>
  </si>
  <si>
    <t>Dubbelmuff stigarör 1000</t>
  </si>
  <si>
    <t>Tätningsring till stigarör 1000</t>
  </si>
  <si>
    <t>235 79 91</t>
  </si>
  <si>
    <t>Brunnskona 1000</t>
  </si>
  <si>
    <t>235 80 32</t>
  </si>
  <si>
    <t>Tätningsring  1000</t>
  </si>
  <si>
    <t>703 71 30</t>
  </si>
  <si>
    <t>Furnes Flytdexel  Ø 600  Komplett</t>
  </si>
  <si>
    <t>703 71 31</t>
  </si>
  <si>
    <t>Furnes Flyt Ram  600 TÄTT LOCK</t>
  </si>
  <si>
    <t>Furnes Flytdexel  Ø 640  Komplett</t>
  </si>
  <si>
    <t>235 79 97</t>
  </si>
  <si>
    <t>Tegera Mellanring H= 1000 mm</t>
  </si>
  <si>
    <r>
      <t xml:space="preserve">Teleskoprör + Ram 600 </t>
    </r>
    <r>
      <rPr>
        <sz val="11"/>
        <rFont val="Calibri"/>
        <family val="2"/>
      </rPr>
      <t>Ø</t>
    </r>
  </si>
  <si>
    <t>235 78 73</t>
  </si>
  <si>
    <r>
      <t xml:space="preserve">Teleskoprör 600 </t>
    </r>
    <r>
      <rPr>
        <sz val="11"/>
        <rFont val="Calibri"/>
        <family val="2"/>
      </rPr>
      <t>Ø</t>
    </r>
  </si>
  <si>
    <t>235 78 74</t>
  </si>
  <si>
    <t>Betäckningsram 600 Ø</t>
  </si>
  <si>
    <t>Teleskoprör 600 x 970 mm Tegera</t>
  </si>
  <si>
    <r>
      <t xml:space="preserve">Betäckningsring 600 </t>
    </r>
    <r>
      <rPr>
        <sz val="11"/>
        <rFont val="Calibri"/>
        <family val="2"/>
      </rPr>
      <t>Ø</t>
    </r>
  </si>
  <si>
    <t>235 78 68</t>
  </si>
  <si>
    <r>
      <t>Tegera Gummiring OB För ST.Rör 600</t>
    </r>
    <r>
      <rPr>
        <sz val="11"/>
        <rFont val="Calibri"/>
        <family val="2"/>
      </rPr>
      <t>Ø</t>
    </r>
  </si>
  <si>
    <t>235 78 67</t>
  </si>
  <si>
    <r>
      <t>Tegera Gummiring För ST.Rör 600</t>
    </r>
    <r>
      <rPr>
        <sz val="11"/>
        <rFont val="Calibri"/>
        <family val="2"/>
      </rPr>
      <t>Ø</t>
    </r>
  </si>
  <si>
    <t>703 71 29</t>
  </si>
  <si>
    <t>Furnes Flyt Ram  600</t>
  </si>
  <si>
    <t>703 21 58</t>
  </si>
  <si>
    <t>Furnes Flyt Ram Hög 640</t>
  </si>
  <si>
    <t>703 42 38</t>
  </si>
  <si>
    <t>Bottenpltta Betong</t>
  </si>
  <si>
    <t>702 54 74</t>
  </si>
  <si>
    <t>Flyt Teleskop BP</t>
  </si>
  <si>
    <t>235 82 46</t>
  </si>
  <si>
    <t>Korr Bottendel 425 x 2 m</t>
  </si>
  <si>
    <t>NB Tillsynsbr. 600/250 RAK</t>
  </si>
  <si>
    <r>
      <t xml:space="preserve">Hawle Ventil 4040E3 </t>
    </r>
    <r>
      <rPr>
        <sz val="11"/>
        <rFont val="Calibri"/>
        <family val="2"/>
      </rPr>
      <t>Ø</t>
    </r>
    <r>
      <rPr>
        <sz val="11"/>
        <rFont val="Arial"/>
        <family val="2"/>
      </rPr>
      <t>200</t>
    </r>
  </si>
  <si>
    <t>Hawle Ventil 4040E3 Ø110</t>
  </si>
  <si>
    <t>Hawle servisventil Ø63</t>
  </si>
  <si>
    <t>Hawle servisventil Ø32</t>
  </si>
  <si>
    <t>Esco Ventil Ø50</t>
  </si>
  <si>
    <t>Esco Ventil 2190 Ø32</t>
  </si>
  <si>
    <t>Ultra Rib 2  Ø 250</t>
  </si>
  <si>
    <t>Ultra Rib 2  Ø 200</t>
  </si>
  <si>
    <t>Ultra Rib 2  Ø 315</t>
  </si>
  <si>
    <t>PP Markrör SN8 Ø200</t>
  </si>
  <si>
    <t>PP Markrör SN8 Ø160</t>
  </si>
  <si>
    <t>PP Markrör SN8 Ø110</t>
  </si>
  <si>
    <t>Elsvetshuv Ø110</t>
  </si>
  <si>
    <t>Elsvetshuv Ø90</t>
  </si>
  <si>
    <t>Elsvetshuv Ø160</t>
  </si>
  <si>
    <t>PE Rör PN10 Ø90</t>
  </si>
  <si>
    <t>PE Rör PN10 Ø110</t>
  </si>
  <si>
    <t>PE Rör PN10 Ø160</t>
  </si>
  <si>
    <t xml:space="preserve">Ultra Rib 2  Ø 200     </t>
  </si>
  <si>
    <t>PP-Ultra Tätningsring  Ø 200</t>
  </si>
  <si>
    <t xml:space="preserve">Hawle 4050E3 160 </t>
  </si>
  <si>
    <t>Elsvets Förminskare 63 x 40</t>
  </si>
  <si>
    <t>242 05 28</t>
  </si>
  <si>
    <t>Hawle servisventil Ø40</t>
  </si>
  <si>
    <t>PEM Slang ⌀25</t>
  </si>
  <si>
    <t>PEM Slang ⌀40</t>
  </si>
  <si>
    <t>PEM Slang ⌀50</t>
  </si>
  <si>
    <t>PEM Slang ⌀63</t>
  </si>
  <si>
    <t>Altech Huv dn40</t>
  </si>
  <si>
    <t>X Stream RÖR 800 ((893/785))</t>
  </si>
  <si>
    <t>X-Stream böjj 800X15g</t>
  </si>
  <si>
    <t>SUMMA TOT FÖRRÅD</t>
  </si>
  <si>
    <t>Wavin Rib 400 Tätningsring</t>
  </si>
  <si>
    <t>Flexkoppling 1-1/2 - 32pem</t>
  </si>
  <si>
    <t>Spolbrunns betäckning l-63</t>
  </si>
  <si>
    <t>Dagvattenbrunn betäckning  L 61</t>
  </si>
  <si>
    <t>Tillsynsbrunn betäckning L-65 Premium</t>
  </si>
  <si>
    <t>Tillsynsbrunn 400/200 3v</t>
  </si>
  <si>
    <t>Tillsynsbrunn 400/160 Rak</t>
  </si>
  <si>
    <t>235 85 29</t>
  </si>
  <si>
    <t>MA Förminskare 200/160</t>
  </si>
  <si>
    <t>MA Förminskare 160/110</t>
  </si>
  <si>
    <t>Elsvets Förminskare 63 x 50 Gavatec</t>
  </si>
  <si>
    <t>MA Propp 110</t>
  </si>
  <si>
    <t>MA Skarvmuff 110</t>
  </si>
  <si>
    <t>Elsvetshuv 50</t>
  </si>
  <si>
    <t>242 80 34</t>
  </si>
  <si>
    <t>Ibeco IA Adapter 150/160</t>
  </si>
  <si>
    <t>MA Språng 110 x 45</t>
  </si>
  <si>
    <t>Ma Språng 110 x 30</t>
  </si>
  <si>
    <t>Ma Språng 110 x 15</t>
  </si>
  <si>
    <t>Rensbrunn 200/110</t>
  </si>
  <si>
    <t>310 96 47</t>
  </si>
  <si>
    <t>310 96 49</t>
  </si>
  <si>
    <t>Pumpstationer/Vattenkiosker + TBH</t>
  </si>
  <si>
    <t>Mässingplugg 50</t>
  </si>
  <si>
    <t>Mässingplugg 20</t>
  </si>
  <si>
    <t>Mässingplugg 25</t>
  </si>
  <si>
    <t>Mässingplugg 32</t>
  </si>
  <si>
    <t>Mässingplugg 63</t>
  </si>
  <si>
    <t>807 00 47</t>
  </si>
  <si>
    <t>807 00 54</t>
  </si>
  <si>
    <t>807 00 62</t>
  </si>
  <si>
    <t>GATA</t>
  </si>
  <si>
    <t>Uponor Trumrör Ø450 / 400</t>
  </si>
  <si>
    <t>Uponor Trumrör Ø560 / 500</t>
  </si>
  <si>
    <t xml:space="preserve">X-stream Sadelgrenrör 800 x 160, Wavin </t>
  </si>
  <si>
    <t>TB</t>
  </si>
  <si>
    <t>EJ SKRIV</t>
  </si>
  <si>
    <t>MEN</t>
  </si>
  <si>
    <t>INLAGT I K2023</t>
  </si>
  <si>
    <t>PE Rör PN10 Ø225</t>
  </si>
  <si>
    <t>TILL VA AVD</t>
  </si>
  <si>
    <t>Verktyg</t>
  </si>
  <si>
    <t>Ibeco Hymax Grip 110mm</t>
  </si>
  <si>
    <t>Ibeco Hymax Grip 160mm</t>
  </si>
  <si>
    <t>115 05 24</t>
  </si>
  <si>
    <t>Ibeco IA Adapter 250</t>
  </si>
  <si>
    <t>311 45 19</t>
  </si>
  <si>
    <t>Anborrningsbygel Hawle 150 x 50</t>
  </si>
  <si>
    <t>914 84 63</t>
  </si>
  <si>
    <t xml:space="preserve">150 49 11 </t>
  </si>
  <si>
    <t>380 86 78</t>
  </si>
  <si>
    <t>916 44 26</t>
  </si>
  <si>
    <t>Rörtång bacho 1420</t>
  </si>
  <si>
    <t>926 030</t>
  </si>
  <si>
    <t>Tjältiningskol DAHL 7,5kg</t>
  </si>
  <si>
    <t>Ibeco IA Adapter 200</t>
  </si>
  <si>
    <t>241 36 81</t>
  </si>
  <si>
    <t>PE Rör 110 PE100RC</t>
  </si>
  <si>
    <t>Ibeco IA Adapter 225</t>
  </si>
  <si>
    <t>243 52 48</t>
  </si>
  <si>
    <t>Votec anb.manchett 110 Lång ?</t>
  </si>
  <si>
    <t>MA Skjutmuff 200</t>
  </si>
  <si>
    <t>Prk Vinkel 50</t>
  </si>
  <si>
    <t>Prk Vinkel 50R50</t>
  </si>
  <si>
    <t>Prk förminskare 32x25</t>
  </si>
  <si>
    <t>Prk förminskare 40x32</t>
  </si>
  <si>
    <t>Prk Skarv 32</t>
  </si>
  <si>
    <t>Prk Skarv 40</t>
  </si>
  <si>
    <t>Prk Skarv 63</t>
  </si>
  <si>
    <t>Hawle garnityr SV 1,80-3,2</t>
  </si>
  <si>
    <t>Hawle garnityr SV 1,12-2,0</t>
  </si>
  <si>
    <t>Hawle garnityr AV 1,80-3,2 RF</t>
  </si>
  <si>
    <t>Hawle ventil 110 4040E3</t>
  </si>
  <si>
    <t>Hawle ventil 75 4040E3</t>
  </si>
  <si>
    <t>Hawle ventil 90 4040E3</t>
  </si>
  <si>
    <t>242 28 20</t>
  </si>
  <si>
    <t>242 28 27</t>
  </si>
  <si>
    <t>Svets förminskare 160x110</t>
  </si>
  <si>
    <t>Svets förminskare 110x63</t>
  </si>
  <si>
    <t>Svets förminskare 110x90</t>
  </si>
  <si>
    <t>Svets huv 110</t>
  </si>
  <si>
    <t>Svets huv 90</t>
  </si>
  <si>
    <t>Svets huv 63</t>
  </si>
  <si>
    <t>Ma skarvmuff 250</t>
  </si>
  <si>
    <t>237 00 44</t>
  </si>
  <si>
    <t>Ultra grenrör 250</t>
  </si>
  <si>
    <t>237 00 43</t>
  </si>
  <si>
    <t>Ultra grenrör 250/200</t>
  </si>
  <si>
    <t>Ultra övergång u200/s200</t>
  </si>
  <si>
    <t>Ultra tätningsring 250</t>
  </si>
  <si>
    <t>Ultra tätningsring 200</t>
  </si>
  <si>
    <t>242 05 27</t>
  </si>
  <si>
    <t>242 97 93</t>
  </si>
  <si>
    <t>251 46 04</t>
  </si>
  <si>
    <t>Svets förminskare 75-63</t>
  </si>
  <si>
    <t>Svets grenrör 75</t>
  </si>
  <si>
    <t>Pem rör 75</t>
  </si>
  <si>
    <t>Styck pris</t>
  </si>
  <si>
    <t>242 82 78</t>
  </si>
  <si>
    <t>242 28 17</t>
  </si>
  <si>
    <t>Svets förminskare 63-50</t>
  </si>
  <si>
    <t>283 03 09</t>
  </si>
  <si>
    <t>PP Förminskare 110-90</t>
  </si>
  <si>
    <t>322 294</t>
  </si>
  <si>
    <t>Vinterhandske tegra 295 stl:10</t>
  </si>
  <si>
    <t>Vinterhandske tegra 295 stl:11</t>
  </si>
  <si>
    <t>DAVID BROGATAN</t>
  </si>
  <si>
    <t>Hannes</t>
  </si>
  <si>
    <t>150 49 11</t>
  </si>
  <si>
    <t>Krage 154x2/3</t>
  </si>
  <si>
    <t>Flänspackning 150</t>
  </si>
  <si>
    <t>Tudel Klamma 150/157</t>
  </si>
  <si>
    <t>101 850</t>
  </si>
  <si>
    <t>Tryckmätare 65mm 0-6bar</t>
  </si>
  <si>
    <t>Henke E</t>
  </si>
  <si>
    <t>Rasmus caddy</t>
  </si>
  <si>
    <t>4pall de</t>
  </si>
  <si>
    <t>235 39 45</t>
  </si>
  <si>
    <t>Grenrör 200 x 200</t>
  </si>
  <si>
    <t>Muff Mac 3003   225 x 200 mm</t>
  </si>
  <si>
    <t>Muff Mac 2904   290 x 160 mm</t>
  </si>
  <si>
    <t>Muff Mac 2908   290 x 240 mm</t>
  </si>
  <si>
    <t>Repklammer 40-44 L:100mm</t>
  </si>
  <si>
    <t>Repklammer 44-51 L:150mm</t>
  </si>
  <si>
    <t>Repklammer 52-59 L:150mm</t>
  </si>
  <si>
    <t>Repklammer 60-67 L:150mm</t>
  </si>
  <si>
    <t>Rengöringsband grön</t>
  </si>
  <si>
    <t>235 56 34</t>
  </si>
  <si>
    <t>Förminskning 250 x 200</t>
  </si>
  <si>
    <t>Grönland</t>
  </si>
  <si>
    <t>430 35 21</t>
  </si>
  <si>
    <t>426 99 19</t>
  </si>
  <si>
    <t>103 87 16</t>
  </si>
  <si>
    <t>242 47 86</t>
  </si>
  <si>
    <t>Hawle ventil 160 4040E3</t>
  </si>
  <si>
    <t>Hawle garnityr 1,80-3,2 AV</t>
  </si>
  <si>
    <t>Hawle betäckning AV</t>
  </si>
  <si>
    <t>Hawle SV 63</t>
  </si>
  <si>
    <t>Hawle garnityr 1,5-2,5 SV</t>
  </si>
  <si>
    <t>Hawle betäckning SV</t>
  </si>
  <si>
    <t>Hawle Synoflex 160-110</t>
  </si>
  <si>
    <t>Svets T-rör 160x63</t>
  </si>
  <si>
    <t>PE Rulle 110 L250</t>
  </si>
  <si>
    <t>PE Rulle 63 L200</t>
  </si>
  <si>
    <t>Ultra rör 315</t>
  </si>
  <si>
    <t>Ultra rör 250</t>
  </si>
  <si>
    <t>Stigarrör 600</t>
  </si>
  <si>
    <t>Votec Markduk N2 2x110</t>
  </si>
  <si>
    <t>915 24 96</t>
  </si>
  <si>
    <t xml:space="preserve">Fiberdukskniv </t>
  </si>
  <si>
    <t>103 09 01</t>
  </si>
  <si>
    <t>Ultra tätningsring 315</t>
  </si>
  <si>
    <t>PEM RÖR 63</t>
  </si>
  <si>
    <t>Ibeco plug n play 63</t>
  </si>
  <si>
    <t>Ma Rör 160</t>
  </si>
  <si>
    <t xml:space="preserve">Superglidex -30c </t>
  </si>
  <si>
    <t>Tegra Tillsynsbrunn 600/250x90g</t>
  </si>
  <si>
    <t>Tegra Tillsynsbrunn 600/315x90g</t>
  </si>
  <si>
    <t>Wavin/Furnes ram + teleskåprör 600</t>
  </si>
  <si>
    <t>Wavin/Furnes Lock 640/600</t>
  </si>
  <si>
    <t>235 65 92</t>
  </si>
  <si>
    <t>Betäckning L-63 200 Brunn</t>
  </si>
  <si>
    <t>Betäckning L-61 RB</t>
  </si>
  <si>
    <t>Ultra grenrör 315/160</t>
  </si>
  <si>
    <t>237 00 93</t>
  </si>
  <si>
    <t>Ultra förminskare 200/160 slät</t>
  </si>
  <si>
    <t>Ultra förminskare 315/200</t>
  </si>
  <si>
    <t>Ultra förminskare 250/200</t>
  </si>
  <si>
    <t>Ultra förminskare 200/110 slät</t>
  </si>
  <si>
    <t>Hawle SV 32</t>
  </si>
  <si>
    <t>Hawle garnityr 1,80-3,20 SV</t>
  </si>
  <si>
    <t>311 51 85</t>
  </si>
  <si>
    <t>Upofog smörjmedel PVC</t>
  </si>
  <si>
    <t>Tegra tillsyndbrunn 600/250x90g</t>
  </si>
  <si>
    <t>Brunnslock 600/640</t>
  </si>
  <si>
    <t>Ultra propp 315</t>
  </si>
  <si>
    <t>Ultra propp 250</t>
  </si>
  <si>
    <t>237 00 41</t>
  </si>
  <si>
    <t>Ultra grenrör 250/110</t>
  </si>
  <si>
    <t>12 par</t>
  </si>
  <si>
    <t>2023 04 13</t>
  </si>
  <si>
    <t xml:space="preserve">Garnityr Tel SV  Hawle 1,50- 2,50  </t>
  </si>
  <si>
    <t>915 063</t>
  </si>
  <si>
    <t>915 064</t>
  </si>
  <si>
    <t>242 83 55</t>
  </si>
  <si>
    <t>Pe-Cleaner</t>
  </si>
  <si>
    <t>12 st</t>
  </si>
  <si>
    <t>917 53 82</t>
  </si>
  <si>
    <t>Meterstock</t>
  </si>
  <si>
    <t>100 st</t>
  </si>
  <si>
    <t>Kabelskyffel</t>
  </si>
  <si>
    <t>919 02 90</t>
  </si>
  <si>
    <t>Eltejp</t>
  </si>
  <si>
    <t>20 st</t>
  </si>
  <si>
    <t>720 637</t>
  </si>
  <si>
    <t>Slangklämma 47-67 Dahl</t>
  </si>
  <si>
    <t>Slangklämma 50-175 Wejo 242 204</t>
  </si>
  <si>
    <t>50 st</t>
  </si>
  <si>
    <t>Murbrukshink Dahl</t>
  </si>
  <si>
    <t>4 st</t>
  </si>
  <si>
    <t>Hawle granityr SV 1,8-3,2</t>
  </si>
  <si>
    <t>L-63</t>
  </si>
  <si>
    <t>L-61</t>
  </si>
  <si>
    <t>Pem slang 32</t>
  </si>
  <si>
    <t>Hawle garnityr SV 1,8-3,2</t>
  </si>
  <si>
    <t>242 28 05</t>
  </si>
  <si>
    <t>Svets T-rör 50</t>
  </si>
  <si>
    <t>242 82 74</t>
  </si>
  <si>
    <t>Svets förminskare 63/50</t>
  </si>
  <si>
    <t>242 27 74</t>
  </si>
  <si>
    <t>Svetsmuff 50</t>
  </si>
  <si>
    <t>243 68 28</t>
  </si>
  <si>
    <t>PRK skarv 50</t>
  </si>
  <si>
    <t>910 08 95</t>
  </si>
  <si>
    <t>Pem rör 50</t>
  </si>
  <si>
    <t>250 71 51</t>
  </si>
  <si>
    <t>Plasson ändhuv 63</t>
  </si>
  <si>
    <t>MA Böj 160x45</t>
  </si>
  <si>
    <t>Wavin teleskåp ring</t>
  </si>
  <si>
    <t>Wavin lock 640/600</t>
  </si>
  <si>
    <t xml:space="preserve">Vindelkol 90L </t>
  </si>
  <si>
    <t>703 92 01</t>
  </si>
  <si>
    <t>Förhöjningsring 600/15mm</t>
  </si>
  <si>
    <t>Förhöjningsring 600/50mm</t>
  </si>
  <si>
    <t>Förhöjningsring 600/100mm</t>
  </si>
  <si>
    <t>703 92 03</t>
  </si>
  <si>
    <t>703 92 04</t>
  </si>
  <si>
    <t>DRGHM-225</t>
  </si>
  <si>
    <t>Draghuv 225 (175-201) Ibeco</t>
  </si>
  <si>
    <t>skrivet</t>
  </si>
  <si>
    <t>PHUSET</t>
  </si>
  <si>
    <t xml:space="preserve">Weda D10N </t>
  </si>
  <si>
    <t>SUPER GLIDEX -30° 1kg</t>
  </si>
  <si>
    <t>242 89 65</t>
  </si>
  <si>
    <t>Elofit rengöringsduk</t>
  </si>
  <si>
    <t>Ultra grenrör 250/200x45</t>
  </si>
  <si>
    <t>237 00 35</t>
  </si>
  <si>
    <t>237 00 32</t>
  </si>
  <si>
    <t>Ultra böj 200x30</t>
  </si>
  <si>
    <t>Ultra böj 200x15</t>
  </si>
  <si>
    <t>Övergång Ultra/Slät 200</t>
  </si>
  <si>
    <t>TB Tegra 600/250x90 3 inl</t>
  </si>
  <si>
    <t>114 24 55</t>
  </si>
  <si>
    <t>Multi Joint 400</t>
  </si>
  <si>
    <t>426 19 69</t>
  </si>
  <si>
    <t>426 19 70</t>
  </si>
  <si>
    <t>Repsats AV</t>
  </si>
  <si>
    <t>Repsats SV</t>
  </si>
  <si>
    <t>Multi Joint huv 200x50</t>
  </si>
  <si>
    <t>Northpool</t>
  </si>
  <si>
    <t>Slangklammer 50-175</t>
  </si>
  <si>
    <t>910 70 30</t>
  </si>
  <si>
    <t>Votec GEO N2 5x110</t>
  </si>
  <si>
    <t>310 96 51</t>
  </si>
  <si>
    <t>Votec övg.koppl 280-300/180-200</t>
  </si>
  <si>
    <t>310 96 50</t>
  </si>
  <si>
    <t>Votec övg.koppl 280-300/145-165</t>
  </si>
  <si>
    <t>405 13 16</t>
  </si>
  <si>
    <t>Glidex Spray</t>
  </si>
  <si>
    <t>Super glidex -30 400g</t>
  </si>
  <si>
    <t>Gavatec rengöringssprit</t>
  </si>
  <si>
    <t>Gavatec rengörings servett</t>
  </si>
  <si>
    <t>252 20 00</t>
  </si>
  <si>
    <t>252 20 02</t>
  </si>
  <si>
    <t>Fiberduks skärare</t>
  </si>
  <si>
    <t>917 83 63</t>
  </si>
  <si>
    <t>Rörtång 1143 Ridgid</t>
  </si>
  <si>
    <t>235 39 42</t>
  </si>
  <si>
    <t>MA Grenrör 160x45</t>
  </si>
  <si>
    <t>235 38 89</t>
  </si>
  <si>
    <t>235 39 80</t>
  </si>
  <si>
    <t>MA Böjj 400x45g</t>
  </si>
  <si>
    <t>MA Skjutmuff 400</t>
  </si>
  <si>
    <t>Ultra frm 200/110 slät</t>
  </si>
  <si>
    <t>Svets T-rör 160/110</t>
  </si>
  <si>
    <t>Svets förminskare 110/90</t>
  </si>
  <si>
    <t>Svetsmuff 110</t>
  </si>
  <si>
    <t xml:space="preserve">PE Rör ⌀90 RC </t>
  </si>
  <si>
    <t>242 27 77</t>
  </si>
  <si>
    <t>Svetsmuff 90</t>
  </si>
  <si>
    <t>Garnityr hawle av</t>
  </si>
  <si>
    <t>Hawle Ventil 90</t>
  </si>
  <si>
    <t>Betäckning hawle av</t>
  </si>
  <si>
    <t>426 99 11</t>
  </si>
  <si>
    <t>421 96 72</t>
  </si>
  <si>
    <t>Garnityr hawle av 2,7-5,0</t>
  </si>
  <si>
    <t>Garnityr hawle sv 2-5-4,0</t>
  </si>
  <si>
    <t>235 65 81</t>
  </si>
  <si>
    <t>Rensbrunn 200/200</t>
  </si>
  <si>
    <t xml:space="preserve">Betäckning L-63 </t>
  </si>
  <si>
    <t>TB Tegra 600/250x90 3-inl (Ultra)</t>
  </si>
  <si>
    <t>TB Tegra 600/315x90 3-inl (Ultra)</t>
  </si>
  <si>
    <t>Wavin ram+teleskåprör 600</t>
  </si>
  <si>
    <t>Lock 640/600</t>
  </si>
  <si>
    <t>Hawle SV 40</t>
  </si>
  <si>
    <t>Betäckning hawle sv</t>
  </si>
  <si>
    <t>Ultraförminskare 315/200</t>
  </si>
  <si>
    <t>Ultra rör ⌀250</t>
  </si>
  <si>
    <t>270 07 05</t>
  </si>
  <si>
    <t>X Stream dv rör 685/593</t>
  </si>
  <si>
    <t>270 08 12</t>
  </si>
  <si>
    <t>X Stream tätningsring 600</t>
  </si>
  <si>
    <t>Skruvclips TCS</t>
  </si>
  <si>
    <t>Skarvkabel H07RN 1,5</t>
  </si>
  <si>
    <t>242 80 82</t>
  </si>
  <si>
    <t>Elsvets T-rör Ø 110/63</t>
  </si>
  <si>
    <t>429 65 48</t>
  </si>
  <si>
    <t>Hawle Ventil 4040E3 Ø200/225</t>
  </si>
  <si>
    <t>PE-Rör Ø 50       6 m</t>
  </si>
  <si>
    <t>PE-Rör Ø 40       6 m</t>
  </si>
  <si>
    <t>235 39 34</t>
  </si>
  <si>
    <t>Språng 15 º  Ø 160</t>
  </si>
  <si>
    <t>235 39 29</t>
  </si>
  <si>
    <t>Språng 30 º  Ø 160</t>
  </si>
  <si>
    <t>Språng 45 º  Ø 160</t>
  </si>
  <si>
    <t>Proppar Ø 160  Wavin</t>
  </si>
  <si>
    <t>Hawle servisventil Ø50</t>
  </si>
  <si>
    <t>432 90 09</t>
  </si>
  <si>
    <t>Dragsäkra,Huvar,Repklammer</t>
  </si>
  <si>
    <t>114 20 20</t>
  </si>
  <si>
    <t>MultiJoint 250r50 HUV</t>
  </si>
  <si>
    <t>242 83 97</t>
  </si>
  <si>
    <t xml:space="preserve">Elsvets T-rör Ø 225 </t>
  </si>
  <si>
    <t>Elsvets förminskare 225/160</t>
  </si>
  <si>
    <t>Elsvetsmuff 225</t>
  </si>
  <si>
    <t>242 92 16</t>
  </si>
  <si>
    <t>Elsvetsförminskare 160/110 ELOF</t>
  </si>
  <si>
    <t>4p</t>
  </si>
  <si>
    <t>PE Rör SDR17 dn400</t>
  </si>
  <si>
    <t>Helnor/Ta/Esco 1,5-2,5 AV</t>
  </si>
  <si>
    <t>Handskar Dahl stl 9   Tegera 117 (7798)</t>
  </si>
  <si>
    <t>Handskar Dahl stl 10 Tegera 117 (7798)</t>
  </si>
  <si>
    <t>Handskar Dahl stl 11 Tegera 117 (7798)</t>
  </si>
  <si>
    <t>701 51 98</t>
  </si>
  <si>
    <t>701 51 96</t>
  </si>
  <si>
    <t>Dagvatten Ram 400 +lock</t>
  </si>
  <si>
    <t>Lock 400</t>
  </si>
  <si>
    <t>237 00 75</t>
  </si>
  <si>
    <t>Ultra övergång 450</t>
  </si>
  <si>
    <t>235 42 60</t>
  </si>
  <si>
    <t>Wavin Rib / Slät Övergång 400</t>
  </si>
  <si>
    <t>235 38 99</t>
  </si>
  <si>
    <t>MA Skarvmuff 400</t>
  </si>
  <si>
    <t>259 30 50</t>
  </si>
  <si>
    <t>Ultra Rör 450</t>
  </si>
  <si>
    <t>237 00 98</t>
  </si>
  <si>
    <t>Ultra förminskare 450/250</t>
  </si>
  <si>
    <t>Ultra dubbelmuff 250</t>
  </si>
  <si>
    <t>237 00 30</t>
  </si>
  <si>
    <t>Ultra språng 250x45g</t>
  </si>
  <si>
    <t>Wavin tätningsring 400</t>
  </si>
  <si>
    <t>426 19 94</t>
  </si>
  <si>
    <t>Garnityr Esco 2,28-4,26</t>
  </si>
  <si>
    <t>Elsvets språng 160x0-24g</t>
  </si>
  <si>
    <t>237 00 19</t>
  </si>
  <si>
    <t>Ultra tätningsring 450</t>
  </si>
  <si>
    <t>242 82 79</t>
  </si>
  <si>
    <t>Svetsförminskare 90/50</t>
  </si>
  <si>
    <t>Svetsmuff 50 GF+</t>
  </si>
  <si>
    <t>Servisventil Hawle 50</t>
  </si>
  <si>
    <t>Garnityr hawle 1,8-3,2</t>
  </si>
  <si>
    <t>Betäckning hawle SV</t>
  </si>
  <si>
    <t>421 11 44</t>
  </si>
  <si>
    <t>Brandpost 1990T PE</t>
  </si>
  <si>
    <t>242 28 00</t>
  </si>
  <si>
    <t>PE Rör 110 BRUN PN10</t>
  </si>
  <si>
    <t>Svetsvinkel 110x45g</t>
  </si>
  <si>
    <t>311 51 23</t>
  </si>
  <si>
    <t>Glidexburk 1kg</t>
  </si>
  <si>
    <t>Brännagatan</t>
  </si>
  <si>
    <t>Ågärdan V500 /Erik Tornberg</t>
  </si>
  <si>
    <t>428 77 93</t>
  </si>
  <si>
    <t>Luftare dubbelv. H755</t>
  </si>
  <si>
    <t>242 84 44</t>
  </si>
  <si>
    <t>242 84 45</t>
  </si>
  <si>
    <t>243 10 64</t>
  </si>
  <si>
    <t>243 10 48</t>
  </si>
  <si>
    <t>243 11 28</t>
  </si>
  <si>
    <t>Svetsmuff 450</t>
  </si>
  <si>
    <t>Svetsmuff 500</t>
  </si>
  <si>
    <t>Svetsböjj 500x30g</t>
  </si>
  <si>
    <t>Svetsböjj 500x22g</t>
  </si>
  <si>
    <t>Svetsböjj 500x11g</t>
  </si>
  <si>
    <t>348 17 95</t>
  </si>
  <si>
    <t>Floodguard till luftare</t>
  </si>
  <si>
    <t>243 01 93</t>
  </si>
  <si>
    <t>PE Förminskare 500/450</t>
  </si>
  <si>
    <t>245 00 40</t>
  </si>
  <si>
    <t>Sadelgren 500/200</t>
  </si>
  <si>
    <t>242 91 84</t>
  </si>
  <si>
    <t>915 83 16</t>
  </si>
  <si>
    <t>245 03 27</t>
  </si>
  <si>
    <t>PE Bordring 400</t>
  </si>
  <si>
    <t>Lösfläns 400</t>
  </si>
  <si>
    <t>Svetsmuff 400</t>
  </si>
  <si>
    <t>245 03 30</t>
  </si>
  <si>
    <t>242 83 19</t>
  </si>
  <si>
    <t>915 83 75</t>
  </si>
  <si>
    <t>Bordring 110</t>
  </si>
  <si>
    <t>Lösfläns 110</t>
  </si>
  <si>
    <t>243 11 44</t>
  </si>
  <si>
    <t>243 19 44</t>
  </si>
  <si>
    <t>251 95 49</t>
  </si>
  <si>
    <t>PE Förminskare 500/400</t>
  </si>
  <si>
    <t>PE Förminskare 200/110</t>
  </si>
  <si>
    <t>x 1 på reka</t>
  </si>
  <si>
    <t>240 60 15</t>
  </si>
  <si>
    <t>Pem slang Ø 20</t>
  </si>
  <si>
    <t>100 m</t>
  </si>
  <si>
    <t>243 50 22</t>
  </si>
  <si>
    <t>Prk skarv Ø 20</t>
  </si>
  <si>
    <t>243 70 28</t>
  </si>
  <si>
    <t>Prk frm Ø 25-20</t>
  </si>
  <si>
    <t>250 71 52</t>
  </si>
  <si>
    <t>Plasson rak koppl 20 MM serie 1</t>
  </si>
  <si>
    <t>Nylandsvägen (Crillo)</t>
  </si>
  <si>
    <t>Huvudledning</t>
  </si>
  <si>
    <t>235 78 24</t>
  </si>
  <si>
    <r>
      <t xml:space="preserve">NB Tillsynsbr. 600/315 </t>
    </r>
    <r>
      <rPr>
        <sz val="11"/>
        <rFont val="Calibri"/>
        <family val="2"/>
      </rPr>
      <t>Ø   Rak</t>
    </r>
  </si>
  <si>
    <t>242 56 32</t>
  </si>
  <si>
    <t>Elsvets Muff Ø 225 Wavin/GF</t>
  </si>
  <si>
    <t>Stigarrör 600 tas från va förråd</t>
  </si>
  <si>
    <t>242 28 54</t>
  </si>
  <si>
    <t>Elsvets Tryckanb.arm  Ø 225x63   GF</t>
  </si>
  <si>
    <t>242 27 18</t>
  </si>
  <si>
    <t>Elsvetsförminskning Ø 63 x 32 GF</t>
  </si>
  <si>
    <t>84m</t>
  </si>
  <si>
    <t>Ultra Rib2 Grenrör 250/160X45</t>
  </si>
  <si>
    <t>235 56 42</t>
  </si>
  <si>
    <t>Förminskning 315 x 250</t>
  </si>
  <si>
    <t>Super Glidex med silikon 1kg</t>
  </si>
  <si>
    <t>23.06.30 Förråd</t>
  </si>
  <si>
    <t>235 39 56</t>
  </si>
  <si>
    <t>Skjutmuff Ø 110</t>
  </si>
  <si>
    <t>235 39 57</t>
  </si>
  <si>
    <t>Skjutmuff Ø 160</t>
  </si>
  <si>
    <t>235 40 31</t>
  </si>
  <si>
    <t>Skarvmuff med kant Ø 200</t>
  </si>
  <si>
    <t>322 002</t>
  </si>
  <si>
    <t>Handskar Dahl stl 10 Tegera 115</t>
  </si>
  <si>
    <t>322 003</t>
  </si>
  <si>
    <t>Handskar Dahl stl 11 Tegera 115</t>
  </si>
  <si>
    <t>154 12 83</t>
  </si>
  <si>
    <t>Flexkoppling Ø 50</t>
  </si>
  <si>
    <t>Flexkoppling Ø 50 - PEM 40</t>
  </si>
  <si>
    <t>243 60 38</t>
  </si>
  <si>
    <t>Prk T-rör Ø 25-25</t>
  </si>
  <si>
    <t>243 60 46</t>
  </si>
  <si>
    <t>Prk T-rör Ø 32-32</t>
  </si>
  <si>
    <t>Prk utv Ø 63-G50</t>
  </si>
  <si>
    <t>243 68 26</t>
  </si>
  <si>
    <t>Prk skjutbar koppling Ø 32</t>
  </si>
  <si>
    <t>243 68 27</t>
  </si>
  <si>
    <t>Prk skjutbar koppling Ø 40</t>
  </si>
  <si>
    <t>Prk skjutbar koppling Ø 50</t>
  </si>
  <si>
    <t>243 68 29</t>
  </si>
  <si>
    <t>Prk skjutbar koppling Ø 63</t>
  </si>
  <si>
    <t>243 70 51</t>
  </si>
  <si>
    <t>Prk frm Ø 50-40</t>
  </si>
  <si>
    <t>450 29 36</t>
  </si>
  <si>
    <t>Kulventil Ø 20</t>
  </si>
  <si>
    <t>450 29 44</t>
  </si>
  <si>
    <t>Kulventil Ø 25</t>
  </si>
  <si>
    <t>450 29 51</t>
  </si>
  <si>
    <t>Kulventil Ø 32</t>
  </si>
  <si>
    <t>426 19 09</t>
  </si>
  <si>
    <t>Garnityr Tel SV TA     1,53-2,73</t>
  </si>
  <si>
    <t>Ta  Betäckning SV AV S-1830</t>
  </si>
  <si>
    <t>Mässingplugg Ø 25</t>
  </si>
  <si>
    <t>Mässingplugg Ø 32</t>
  </si>
  <si>
    <t>807 00 70</t>
  </si>
  <si>
    <t>Mässingplugg Ø 40</t>
  </si>
  <si>
    <t>Mässingplugg Ø 50</t>
  </si>
  <si>
    <t>MA Skjutmuff 160</t>
  </si>
  <si>
    <t>243 52 46</t>
  </si>
  <si>
    <t>PRK 32r32</t>
  </si>
  <si>
    <t>703 56 81</t>
  </si>
  <si>
    <t>A1 Galler</t>
  </si>
  <si>
    <t>Fernco 390-415 / 315</t>
  </si>
  <si>
    <t>Fernco S502-450</t>
  </si>
  <si>
    <t>Rörpigg FP 130</t>
  </si>
  <si>
    <t>PRK 32r40</t>
  </si>
  <si>
    <t>103 37 95</t>
  </si>
  <si>
    <t>Hylsnycklar Långa</t>
  </si>
  <si>
    <t>561-4584</t>
  </si>
  <si>
    <t>Magnetlyft Lock (Extreme)</t>
  </si>
  <si>
    <t>SLA</t>
  </si>
  <si>
    <t>Magnetlyft ARM</t>
  </si>
  <si>
    <t>243 49 91</t>
  </si>
  <si>
    <t>918 11 94</t>
  </si>
  <si>
    <t>Ibeco Fasverktyg 20-63</t>
  </si>
  <si>
    <t>Ridgid Sax 0-63</t>
  </si>
  <si>
    <t>243 10 19</t>
  </si>
  <si>
    <t>243 10 35</t>
  </si>
  <si>
    <t>Svetsböjj 110x11g</t>
  </si>
  <si>
    <t>Svetsböjj 110x22g</t>
  </si>
  <si>
    <t>Införd</t>
  </si>
  <si>
    <t>Spettkrok m handtag</t>
  </si>
  <si>
    <t>322 001</t>
  </si>
  <si>
    <t>Tegera 115 stl:9</t>
  </si>
  <si>
    <t>Tegera 115 stl:10</t>
  </si>
  <si>
    <t>Tegera 115 stl:11</t>
  </si>
  <si>
    <t>241 36 85</t>
  </si>
  <si>
    <t>Hannes Kusön SPOL</t>
  </si>
  <si>
    <t xml:space="preserve">PE Rör 200 </t>
  </si>
  <si>
    <t>243 15 64</t>
  </si>
  <si>
    <t>Svetsböjj 200/45g</t>
  </si>
  <si>
    <t>242 27 82</t>
  </si>
  <si>
    <t>Elsvetsmuff 200</t>
  </si>
  <si>
    <t>Elsvetsmuff 160</t>
  </si>
  <si>
    <t>242 81 51</t>
  </si>
  <si>
    <t>Sadelgrenrör 200/32</t>
  </si>
  <si>
    <t>Hawle ventil 200</t>
  </si>
  <si>
    <t>242 84 14</t>
  </si>
  <si>
    <t>Bordring 160 PE</t>
  </si>
  <si>
    <t>242 43 91</t>
  </si>
  <si>
    <t>Stålfläns 150</t>
  </si>
  <si>
    <t>Hornsgatan Återställning</t>
  </si>
  <si>
    <t>241 45 29</t>
  </si>
  <si>
    <t>232 24 37</t>
  </si>
  <si>
    <t>237 84 14</t>
  </si>
  <si>
    <t>Dränskarv 110</t>
  </si>
  <si>
    <t>Drän flexböjj 110</t>
  </si>
  <si>
    <t>Drän flexgren 110</t>
  </si>
  <si>
    <t>Votec geotextil N2 2x110</t>
  </si>
  <si>
    <t>241 64 08</t>
  </si>
  <si>
    <t>Dränrör 110</t>
  </si>
  <si>
    <t>Votec geotextil N2 5x110</t>
  </si>
  <si>
    <t>SLASK0</t>
  </si>
  <si>
    <t>Tegra 1000 "5664"</t>
  </si>
  <si>
    <t>SLASK1</t>
  </si>
  <si>
    <t>Ibeco draghuv 225</t>
  </si>
  <si>
    <t>242 78 75</t>
  </si>
  <si>
    <t>GF roterande skrapa 110</t>
  </si>
  <si>
    <t xml:space="preserve">TätningsringTegra 1000 </t>
  </si>
  <si>
    <t>Tegra NB Kona 1000/640</t>
  </si>
  <si>
    <t>235 97 08</t>
  </si>
  <si>
    <t>Tegra stigarrör 1000</t>
  </si>
  <si>
    <t>243 11 21</t>
  </si>
  <si>
    <t>243 11 37</t>
  </si>
  <si>
    <t>Svetsböjj 225x11g</t>
  </si>
  <si>
    <t>Svetsböjj 225x22g</t>
  </si>
  <si>
    <t>PE 100 RC dn200</t>
  </si>
  <si>
    <t>154 12 87</t>
  </si>
  <si>
    <t>Flexkoppling 63/50</t>
  </si>
  <si>
    <t>242 38 27</t>
  </si>
  <si>
    <t>gf elsvets frm 200/160</t>
  </si>
  <si>
    <t>Östra Strv.</t>
  </si>
  <si>
    <t>235 82 12</t>
  </si>
  <si>
    <t>703 46 21</t>
  </si>
  <si>
    <t>Teleskåprör 425 BP</t>
  </si>
  <si>
    <t>Flytande Ram 425 BP</t>
  </si>
  <si>
    <t>240 61 61</t>
  </si>
  <si>
    <t xml:space="preserve">PE Rör 40 </t>
  </si>
  <si>
    <t>426 99 07</t>
  </si>
  <si>
    <t>Garnityr hawle 0,85-1,5 SV</t>
  </si>
  <si>
    <t>426 97 10</t>
  </si>
  <si>
    <t>Garnityr hawle 0,80-1,3 AV</t>
  </si>
  <si>
    <t>Betäckning SV hawle</t>
  </si>
  <si>
    <t>Betäckning AV hawle</t>
  </si>
  <si>
    <t>PE Rör 50</t>
  </si>
  <si>
    <t>PP Markrör 160</t>
  </si>
  <si>
    <t>221 46 89</t>
  </si>
  <si>
    <t>Anbornings koppl. 160/50</t>
  </si>
  <si>
    <t>Prk 63R50</t>
  </si>
  <si>
    <t>242 28 44</t>
  </si>
  <si>
    <t>242 27 92</t>
  </si>
  <si>
    <t>Anbornings bygel. 110/63</t>
  </si>
  <si>
    <t>Svetsvinkel 110/90g</t>
  </si>
  <si>
    <t>Anbornings bygel 160/63</t>
  </si>
  <si>
    <t>Hawle Sv 32</t>
  </si>
  <si>
    <t>MA Rör 110</t>
  </si>
  <si>
    <t xml:space="preserve">259 30 46 </t>
  </si>
  <si>
    <t>251 09 30</t>
  </si>
  <si>
    <t>PE Slang 32</t>
  </si>
  <si>
    <t>Altech pe Trör 63/32</t>
  </si>
  <si>
    <t>TB 600/250x90</t>
  </si>
  <si>
    <t>TB 600/315 RAK</t>
  </si>
  <si>
    <t>TB 600/315x90</t>
  </si>
  <si>
    <t>Ultra Frm 250/200</t>
  </si>
  <si>
    <t>Ultra frm 315/200</t>
  </si>
  <si>
    <t>Ultra frm 200/160</t>
  </si>
  <si>
    <t>237 00 31</t>
  </si>
  <si>
    <t>242 27 98</t>
  </si>
  <si>
    <t>PE rör 63</t>
  </si>
  <si>
    <t>Ultra böj 315/45</t>
  </si>
  <si>
    <t>Ultra böj 250/45</t>
  </si>
  <si>
    <t>Svetsvinkel gf 63/45g</t>
  </si>
  <si>
    <t>242 27 90</t>
  </si>
  <si>
    <t>Svetsvinkel 63/90g</t>
  </si>
  <si>
    <t>Geotextil votec N2 2x110</t>
  </si>
  <si>
    <t>235 42 49</t>
  </si>
  <si>
    <t>MA Böj 250x45</t>
  </si>
  <si>
    <t>Svetsvinkel 160/90g</t>
  </si>
  <si>
    <t>235 00 31</t>
  </si>
  <si>
    <t>MA Rör 250</t>
  </si>
  <si>
    <t>Svetsservice</t>
  </si>
  <si>
    <t>234 85 30</t>
  </si>
  <si>
    <t>Stigarrör Lock 400</t>
  </si>
  <si>
    <t>951 93 51</t>
  </si>
  <si>
    <t>PEH Dränrör 93/80</t>
  </si>
  <si>
    <t>235 39 88</t>
  </si>
  <si>
    <t>MA Rör 200</t>
  </si>
  <si>
    <t>575 88 05</t>
  </si>
  <si>
    <t>Pump</t>
  </si>
  <si>
    <t>237 37 69</t>
  </si>
  <si>
    <t>Dränskarv</t>
  </si>
  <si>
    <t>Prk utv Ø 32</t>
  </si>
  <si>
    <t>Prk skarv Ø 50</t>
  </si>
  <si>
    <t>Garnityr Tel SV TA  SF 1,53-2,67</t>
  </si>
  <si>
    <t>TA ventil Ø 50</t>
  </si>
  <si>
    <t>2023 09 01</t>
  </si>
  <si>
    <t>SKRIVET</t>
  </si>
  <si>
    <t>*</t>
  </si>
  <si>
    <t>Järnspett Hultafors Röd</t>
  </si>
  <si>
    <t>311 51 21</t>
  </si>
  <si>
    <t>Glidmedel Glidex tub</t>
  </si>
  <si>
    <t>405 41 15</t>
  </si>
  <si>
    <t>Linolja 0,25</t>
  </si>
  <si>
    <t>430 35 51</t>
  </si>
  <si>
    <t>Hawle ventil Ø 32  Frost</t>
  </si>
  <si>
    <t>243 53 52</t>
  </si>
  <si>
    <t>Prk utv Ø 50-G40</t>
  </si>
  <si>
    <t>243 70 69</t>
  </si>
  <si>
    <t>Prk frm Ø 63-50</t>
  </si>
  <si>
    <t xml:space="preserve">235 39 86 </t>
  </si>
  <si>
    <t>PP Rör   Ø 110</t>
  </si>
  <si>
    <t>PP Rör Ø 160</t>
  </si>
  <si>
    <t>1 häck</t>
  </si>
  <si>
    <t>2023 10 03</t>
  </si>
  <si>
    <t>Handskar Dahl stl 12 Tegera 295</t>
  </si>
  <si>
    <t>703 41 03</t>
  </si>
  <si>
    <t>AVK Betäckning AV/SV</t>
  </si>
  <si>
    <t>Ibeco Hymax Grip 200/225</t>
  </si>
  <si>
    <t>115 05 27</t>
  </si>
  <si>
    <t>PE Rör PN10 Ø110 RC</t>
  </si>
  <si>
    <t>251 09 42</t>
  </si>
  <si>
    <t>Altech Huv dn63</t>
  </si>
  <si>
    <t>243 55 76</t>
  </si>
  <si>
    <t>Prk frm 63/50</t>
  </si>
  <si>
    <t>270 10 07</t>
  </si>
  <si>
    <t>Uponor Trumrör Ø338 / 300</t>
  </si>
  <si>
    <t>909 931</t>
  </si>
  <si>
    <t>SAFT</t>
  </si>
  <si>
    <t>SLASK1213</t>
  </si>
  <si>
    <t>Brandpost Lås</t>
  </si>
  <si>
    <t>242 91 80</t>
  </si>
  <si>
    <t>Elsvets grenrör 90x45g</t>
  </si>
  <si>
    <t>252 20 03</t>
  </si>
  <si>
    <t>RBKOMPLETT</t>
  </si>
  <si>
    <t>DVB+L61 BARA För pris</t>
  </si>
  <si>
    <t>917 25 55</t>
  </si>
  <si>
    <t>Järnspett 1.5m</t>
  </si>
  <si>
    <t>Super glidex 400g</t>
  </si>
  <si>
    <t>Hawle Frostventil R32</t>
  </si>
  <si>
    <t>PRK Rak ⌀40</t>
  </si>
  <si>
    <t>PRK Rak ⌀63</t>
  </si>
  <si>
    <t>Prk frm 50/40</t>
  </si>
  <si>
    <t>Prk 50xR65</t>
  </si>
  <si>
    <t>Prk Skjutskarv 32</t>
  </si>
  <si>
    <t>Prk Skjutskarv 50</t>
  </si>
  <si>
    <t>Kulventil 25</t>
  </si>
  <si>
    <t>Kulventil 32</t>
  </si>
  <si>
    <t>235 67 27</t>
  </si>
  <si>
    <t>233 294</t>
  </si>
  <si>
    <t>Profil E235 60x40x2 Till rörställ skall på flytt ässjan</t>
  </si>
  <si>
    <t>30m</t>
  </si>
  <si>
    <t>425 55 65</t>
  </si>
  <si>
    <t>426 02 90</t>
  </si>
  <si>
    <t>AVK Teleskåpgarnityr,</t>
  </si>
  <si>
    <t>114 19 56</t>
  </si>
  <si>
    <t>Multijoint dn100</t>
  </si>
  <si>
    <t>242 82 81</t>
  </si>
  <si>
    <t>242 28 18</t>
  </si>
  <si>
    <t>Vridspjällsventil dn100 ("LUGGAD")</t>
  </si>
  <si>
    <t>Vridspjällsventil dn100</t>
  </si>
  <si>
    <t>242 84 17</t>
  </si>
  <si>
    <t>242 43 94</t>
  </si>
  <si>
    <t>Bordring 225</t>
  </si>
  <si>
    <t>Stålfläns 225</t>
  </si>
  <si>
    <t>6m</t>
  </si>
  <si>
    <t>1 st</t>
  </si>
  <si>
    <t>Wavin ENDAST RAM</t>
  </si>
  <si>
    <t xml:space="preserve">RSK </t>
  </si>
  <si>
    <t>8 st</t>
  </si>
  <si>
    <t>6 st</t>
  </si>
  <si>
    <t>235 39 43</t>
  </si>
  <si>
    <t>Grenrör 200 x 110</t>
  </si>
  <si>
    <t>2 st</t>
  </si>
  <si>
    <t xml:space="preserve"> </t>
  </si>
  <si>
    <t>405 41 12</t>
  </si>
  <si>
    <t>Linnbollen 100 gr</t>
  </si>
  <si>
    <t>10 st</t>
  </si>
  <si>
    <t>5 st</t>
  </si>
  <si>
    <t>23 11 08</t>
  </si>
  <si>
    <t>114 20 15</t>
  </si>
  <si>
    <t>MultiJoint 100x50 HUV</t>
  </si>
  <si>
    <t>243 10 67</t>
  </si>
  <si>
    <t>Elsvetsvinkel Sömnlös 110x45g</t>
  </si>
  <si>
    <t>426 97 15</t>
  </si>
  <si>
    <t>Hawle Garnityr 9265 1,2-2,0</t>
  </si>
  <si>
    <t>Hawle Garnityr 9275 1,8-3,2</t>
  </si>
  <si>
    <t>Hultafors Kniv</t>
  </si>
  <si>
    <t>Granatvägen (Fällkniven)</t>
  </si>
  <si>
    <t>235 00 15</t>
  </si>
  <si>
    <t>PP rör 160</t>
  </si>
  <si>
    <t>Pem Slang 40 RC</t>
  </si>
  <si>
    <t>250 71 55</t>
  </si>
  <si>
    <t>Plasson skarv 40</t>
  </si>
  <si>
    <t>250 72 53</t>
  </si>
  <si>
    <t>Flexkoppling 40xR40</t>
  </si>
  <si>
    <t>235 39 44</t>
  </si>
  <si>
    <t>PP Markgrenrör 200/160</t>
  </si>
  <si>
    <t>IA Adapter 225</t>
  </si>
  <si>
    <t>235 39 65</t>
  </si>
  <si>
    <t>MA Förminskare 250/200</t>
  </si>
  <si>
    <t>PE Huv 40</t>
  </si>
  <si>
    <t>430 35 19</t>
  </si>
  <si>
    <t>103 81 16</t>
  </si>
  <si>
    <t>198 62 80</t>
  </si>
  <si>
    <t>Hawle Servisventil 40</t>
  </si>
  <si>
    <t>Hawle anb.bygel 100x50</t>
  </si>
  <si>
    <t>Mässingbussning R50xR40</t>
  </si>
  <si>
    <t>Garnityr hawle SV 1,8-3,2</t>
  </si>
  <si>
    <t>Belos SV</t>
  </si>
  <si>
    <t>Långhylsor</t>
  </si>
  <si>
    <t>Rörpigg dn200</t>
  </si>
  <si>
    <t>103 81 32</t>
  </si>
  <si>
    <t>Hawle anb.bygel 200x50</t>
  </si>
  <si>
    <t>450 29 77</t>
  </si>
  <si>
    <t>243 52 61</t>
  </si>
  <si>
    <t>Kulventil dn50</t>
  </si>
  <si>
    <t>PRK 50xR50</t>
  </si>
  <si>
    <t>Pem slang 50 RC</t>
  </si>
  <si>
    <t xml:space="preserve">Manchett </t>
  </si>
  <si>
    <t>Västra Lillgärdan ERIK T</t>
  </si>
  <si>
    <t>Super glidex 1kg -30</t>
  </si>
  <si>
    <t>311 51 36</t>
  </si>
  <si>
    <t>Upofog 1kg</t>
  </si>
  <si>
    <t>103 87 09</t>
  </si>
  <si>
    <t>Hawle ventil 225</t>
  </si>
  <si>
    <t>Garnityr hawle 1,8-3,2 AV</t>
  </si>
  <si>
    <t>Svets T-rör 225 SDR17</t>
  </si>
  <si>
    <t>Hawle synoflex 225</t>
  </si>
  <si>
    <t>Svetsmuff 225</t>
  </si>
  <si>
    <t>243 11 53</t>
  </si>
  <si>
    <t>Svetsböjj 225x11g sömnlös</t>
  </si>
  <si>
    <t>Svetsböjj 225x30g sömnlös</t>
  </si>
  <si>
    <t>PE Rör 225 SDR17 pn10</t>
  </si>
  <si>
    <t>Slipvägen 1 ERIK T</t>
  </si>
  <si>
    <t>Superglidex 1kg -30c</t>
  </si>
  <si>
    <t>Övergång 315 Ultra/MA</t>
  </si>
  <si>
    <t>MA Böjj 315x15g</t>
  </si>
  <si>
    <t>703 71 61</t>
  </si>
  <si>
    <t>TB Ultra 600/315 RAK</t>
  </si>
  <si>
    <t>Betäckning wavin 600 + rör</t>
  </si>
  <si>
    <t>TB/NB Lock 640/600</t>
  </si>
  <si>
    <t>Forsheda 945</t>
  </si>
  <si>
    <t>PE Rör 110 RC</t>
  </si>
  <si>
    <t>Srtigarrör 600</t>
  </si>
  <si>
    <t>237 00 34</t>
  </si>
  <si>
    <t>Ultra böjj 315x30g</t>
  </si>
  <si>
    <t>Moråsen Erik T</t>
  </si>
  <si>
    <t>242 28 15</t>
  </si>
  <si>
    <t>Svetsförminskare 110/63</t>
  </si>
  <si>
    <t>Svetsförminskare 63/32</t>
  </si>
  <si>
    <t>Hawle Ventil 225</t>
  </si>
  <si>
    <t>Garnityr 1,8-3,2 AV</t>
  </si>
  <si>
    <t>Betäckning AV</t>
  </si>
  <si>
    <t>Hawle Ventil 160</t>
  </si>
  <si>
    <t>Garnityr 1,8-3,2 SV</t>
  </si>
  <si>
    <t>Betäckning SV</t>
  </si>
  <si>
    <t>Svetsmuff 160</t>
  </si>
  <si>
    <t>245 03 26</t>
  </si>
  <si>
    <t>241 36 89</t>
  </si>
  <si>
    <t>242 84 07</t>
  </si>
  <si>
    <t>Svetsmuff 355</t>
  </si>
  <si>
    <t>PE Rör 225 RC PN10</t>
  </si>
  <si>
    <t>PE Rör 315 RC PN10</t>
  </si>
  <si>
    <t>Svetshuv 225 SDR 17</t>
  </si>
  <si>
    <t>242 84 10</t>
  </si>
  <si>
    <t>Svetshuv 315 SDR 17</t>
  </si>
  <si>
    <t>115 04 77</t>
  </si>
  <si>
    <t>Multijoint 500</t>
  </si>
  <si>
    <t>243 11 73</t>
  </si>
  <si>
    <t>243 11 25</t>
  </si>
  <si>
    <t>242 84 43</t>
  </si>
  <si>
    <t>Svetsböjj 355x45g</t>
  </si>
  <si>
    <t>Svetsböjj 355x11g</t>
  </si>
  <si>
    <t>Svetsförminskare 500/400</t>
  </si>
  <si>
    <t>Svetsförminskare 400/355</t>
  </si>
  <si>
    <t>242 27 86</t>
  </si>
  <si>
    <t>Svetsmuff 315</t>
  </si>
  <si>
    <t>242 43 89</t>
  </si>
  <si>
    <t>Svetsmuff 200</t>
  </si>
  <si>
    <t>Stålflänss 100</t>
  </si>
  <si>
    <t>&lt;-25%</t>
  </si>
  <si>
    <t>10%-&gt;</t>
  </si>
  <si>
    <t>Bordring 100</t>
  </si>
  <si>
    <t>245 00 28</t>
  </si>
  <si>
    <t>Svetsvinkel 500x45g</t>
  </si>
  <si>
    <t>243 12 04</t>
  </si>
  <si>
    <t>243 11 24</t>
  </si>
  <si>
    <t>242 84 42</t>
  </si>
  <si>
    <t>Svetsböjj 315x90g</t>
  </si>
  <si>
    <t>Svetsböjj 315x11g</t>
  </si>
  <si>
    <t>Svetsförminskare 400/315</t>
  </si>
  <si>
    <t xml:space="preserve">PE Rör 500 SDR17 </t>
  </si>
  <si>
    <t>PE Rör 355 SDR17</t>
  </si>
  <si>
    <t>PE Rör 400 SDR17</t>
  </si>
  <si>
    <t>243 11 42</t>
  </si>
  <si>
    <t>Svetsböjj 400x22g</t>
  </si>
  <si>
    <t>245 00 16</t>
  </si>
  <si>
    <t>Svetsvinkel 355x45g</t>
  </si>
  <si>
    <t>Dagvattenbrunn 400/160</t>
  </si>
  <si>
    <t>L-61 Betäckning</t>
  </si>
  <si>
    <t>Storklinten</t>
  </si>
  <si>
    <t>243 52 45</t>
  </si>
  <si>
    <t>Anborrningsmanchett 160</t>
  </si>
  <si>
    <t>PP Rör 200</t>
  </si>
  <si>
    <t>243 20 84</t>
  </si>
  <si>
    <t>Svetsböjj 90</t>
  </si>
  <si>
    <t>Förlängningshals Tegra 600</t>
  </si>
  <si>
    <t>235 48 22</t>
  </si>
  <si>
    <t>Fanb.manchett F910 75</t>
  </si>
  <si>
    <t>TB 600x200x90g</t>
  </si>
  <si>
    <t>Skrapring 600</t>
  </si>
  <si>
    <t>Betäckningsram 600</t>
  </si>
  <si>
    <t>Lock 600</t>
  </si>
  <si>
    <t>PP Rör 160</t>
  </si>
  <si>
    <t>426 19 00</t>
  </si>
  <si>
    <t>Spindelförlängare ESCO</t>
  </si>
  <si>
    <t>Spindelförlängare HAWLE</t>
  </si>
  <si>
    <t>Hålsåg 138mm</t>
  </si>
  <si>
    <t>Betäckningsram 600 +hals</t>
  </si>
  <si>
    <t>TB 600x200x90</t>
  </si>
  <si>
    <t>250 71 83</t>
  </si>
  <si>
    <t>T rör 63</t>
  </si>
  <si>
    <t>PRK Skjutskarv 63</t>
  </si>
  <si>
    <t>Anb.manchett votec 160</t>
  </si>
  <si>
    <t>Super glidex -30 1kg</t>
  </si>
  <si>
    <t>Tätningsring ultra 250</t>
  </si>
  <si>
    <t>Ultra skjutmuff 250</t>
  </si>
  <si>
    <t>PE Rör 63</t>
  </si>
  <si>
    <t>Ibeco P&amp;P 63</t>
  </si>
  <si>
    <t>Votec duk 5x110 N2</t>
  </si>
  <si>
    <t>Votec duk 2x110 N2</t>
  </si>
  <si>
    <t xml:space="preserve">Dränrör 110 </t>
  </si>
  <si>
    <t>Anb.manchett 110</t>
  </si>
  <si>
    <t>Ultra skjutmuff 315</t>
  </si>
  <si>
    <t>235 87 06</t>
  </si>
  <si>
    <t>114 19 64</t>
  </si>
  <si>
    <t>Anb.manchett 200</t>
  </si>
  <si>
    <t>Multijoint 80x65</t>
  </si>
  <si>
    <t>MA Övergång 250/Ultra</t>
  </si>
  <si>
    <t>242 82 85</t>
  </si>
  <si>
    <t>Svetsförminskare 110/90</t>
  </si>
  <si>
    <t>249 09 31</t>
  </si>
  <si>
    <t>Draghuv PE 225</t>
  </si>
  <si>
    <t>Draghuv PE 160</t>
  </si>
  <si>
    <t>761 613</t>
  </si>
  <si>
    <t>Peltor WS Alert APP</t>
  </si>
  <si>
    <t>Metallsökare Gunter</t>
  </si>
  <si>
    <t>OF-29510</t>
  </si>
  <si>
    <t>OF-29511</t>
  </si>
  <si>
    <t>OF-29512</t>
  </si>
  <si>
    <t>Handskar stl 10 Tegera 295</t>
  </si>
  <si>
    <t>Handskar stl 11 Tegera 295</t>
  </si>
  <si>
    <t>Handskar stl 12 Tegera 295</t>
  </si>
  <si>
    <t>421 92 38</t>
  </si>
  <si>
    <t xml:space="preserve">BP Adapter slang ansl, </t>
  </si>
  <si>
    <t>198 62 72</t>
  </si>
  <si>
    <t>Mässingbussning R50xR32</t>
  </si>
  <si>
    <t>235 82 56</t>
  </si>
  <si>
    <t>Spolpost</t>
  </si>
  <si>
    <t>253 19 61</t>
  </si>
  <si>
    <t>234 88 24</t>
  </si>
  <si>
    <t>L-61 Bet reg.</t>
  </si>
  <si>
    <t>242 28 06</t>
  </si>
  <si>
    <t>Svets T-Rör 63</t>
  </si>
  <si>
    <t>242 83 91</t>
  </si>
  <si>
    <t>Svets T-Rör 110</t>
  </si>
  <si>
    <t>242 83 62</t>
  </si>
  <si>
    <t>Svetsböjj 110x90g</t>
  </si>
  <si>
    <t>421 10 09</t>
  </si>
  <si>
    <t>Fläns mässing Till BRANDPOST</t>
  </si>
  <si>
    <t>Stigarör 200x6m</t>
  </si>
  <si>
    <t>Stigarör 400 6m</t>
  </si>
  <si>
    <t>234 88 29</t>
  </si>
  <si>
    <t>L-63 Bet. BASIC</t>
  </si>
  <si>
    <t>Prk Skjutskarv 40</t>
  </si>
  <si>
    <t>PE Rör SLA 225 SDR17 PN10</t>
  </si>
  <si>
    <t>PE Rör SLA 160 SDR17 PN10</t>
  </si>
  <si>
    <t>Alu Tejp</t>
  </si>
  <si>
    <t>Densolen</t>
  </si>
  <si>
    <t>Wrapping Green</t>
  </si>
  <si>
    <t>Krympmuff 225</t>
  </si>
  <si>
    <t>Krympmuff 160</t>
  </si>
  <si>
    <t>Dep.Svetsbackar</t>
  </si>
  <si>
    <t>Smältlim (rulle) 225</t>
  </si>
  <si>
    <t>Smältlim (rulle) 160</t>
  </si>
  <si>
    <t>Svets T Rör SLA 225/160</t>
  </si>
  <si>
    <t>Svets T Rör SLA 225/110</t>
  </si>
  <si>
    <t>Svetsböjj SLA 225x45g</t>
  </si>
  <si>
    <t>Svetsböjj SLA 225/30g</t>
  </si>
  <si>
    <t>Svetsböjj SLA 225x22g</t>
  </si>
  <si>
    <t>Smältlim 225</t>
  </si>
  <si>
    <t>Kniv för SLA Rör MAXI</t>
  </si>
  <si>
    <t>Kniv för SLA Rör MINI</t>
  </si>
  <si>
    <t xml:space="preserve">Vulstborttagare </t>
  </si>
  <si>
    <t>242 78 84</t>
  </si>
  <si>
    <t>Roterande RS 315</t>
  </si>
  <si>
    <t>Rörskrapa RTC710</t>
  </si>
  <si>
    <t>Anb manchett  110</t>
  </si>
  <si>
    <t>Geotextil votec N2 5x110</t>
  </si>
  <si>
    <t>Dräneringsrör 110</t>
  </si>
  <si>
    <t>452 06 048</t>
  </si>
  <si>
    <t>452 06 035</t>
  </si>
  <si>
    <t>Tubolit 32</t>
  </si>
  <si>
    <t>Tubolit 50</t>
  </si>
  <si>
    <t>Tegra TB 600/315x90 Ultra</t>
  </si>
  <si>
    <t>Tegra TB 600x315 Ultra RAK</t>
  </si>
  <si>
    <t>Tegra gummiring</t>
  </si>
  <si>
    <t>252 66 29</t>
  </si>
  <si>
    <t>Svetsböjj 225x45g</t>
  </si>
  <si>
    <t>Votec Markduk 5x110 N2</t>
  </si>
  <si>
    <t>Tegra Dubbelmuff 1000</t>
  </si>
  <si>
    <t>235 97 10</t>
  </si>
  <si>
    <t>Stigarör 1000 3,6m</t>
  </si>
  <si>
    <t xml:space="preserve">Tätningsring 1000 Tegra </t>
  </si>
  <si>
    <t>235 78 14</t>
  </si>
  <si>
    <t>Stigarör 600 1,5m (styck)</t>
  </si>
  <si>
    <t>270 10 90</t>
  </si>
  <si>
    <t>IQ Skarvmuff 684/60</t>
  </si>
  <si>
    <t>K2023</t>
  </si>
  <si>
    <t>NB/TB Lock 600/640</t>
  </si>
  <si>
    <t>Vulstborttagare 110-225</t>
  </si>
  <si>
    <t>Svetsböj 110X30°</t>
  </si>
  <si>
    <t>Svetsböjj 110x45g</t>
  </si>
  <si>
    <t>Svetsböjj 110/90gr Sömnlös</t>
  </si>
  <si>
    <t xml:space="preserve">Svetsböj 160X30° </t>
  </si>
  <si>
    <t>Svetsböjj 160x90</t>
  </si>
  <si>
    <t>Svetsmuff 90 (GF+)</t>
  </si>
  <si>
    <t>Svetsmuff 110 (GF+)</t>
  </si>
  <si>
    <t>Svetsmuff 160 (GF+)</t>
  </si>
  <si>
    <t>Svetsmuff 225 (GF+)</t>
  </si>
  <si>
    <t>Hawle Betäckning AV</t>
  </si>
  <si>
    <t>Slussventil Ø160 (Hawle E3)</t>
  </si>
  <si>
    <t>Slussventil Ø90 (Hawle E3)</t>
  </si>
  <si>
    <t>Slussventil Ø110 (Hawle E3)</t>
  </si>
  <si>
    <t>Slussventil Ø110 (AVK)</t>
  </si>
  <si>
    <t>Slussventil Ø160 (Hawle E3) PE Ända</t>
  </si>
  <si>
    <t>Slussventil Ø200 (Hawle E3)</t>
  </si>
  <si>
    <t>Slussventil Ø225 (Hawle E3)</t>
  </si>
  <si>
    <t>Svetsförminskare 63 x 40</t>
  </si>
  <si>
    <t>Svetsförminskare 63 x 50 Gavatec</t>
  </si>
  <si>
    <t>Svetsförminskaree 75 x 63</t>
  </si>
  <si>
    <t>Svetsförminskare 90 x 63</t>
  </si>
  <si>
    <t>Svetsförminskare 90 x 75</t>
  </si>
  <si>
    <t>Svetsförminskare 110 x 63</t>
  </si>
  <si>
    <t>Svetsförminskare 110 x 90</t>
  </si>
  <si>
    <t>Svetsförminskare ⌀160/63</t>
  </si>
  <si>
    <t>Svetsförminskare 160 x 110</t>
  </si>
  <si>
    <t>Svetsförminskare 160 x 90</t>
  </si>
  <si>
    <t>Svetsförminskare 225/160</t>
  </si>
  <si>
    <t>Ultra Grenrör 315/160X45</t>
  </si>
  <si>
    <t>Ultra Propp 315</t>
  </si>
  <si>
    <t>MA Böjj 315x15</t>
  </si>
  <si>
    <t>PVC Markrör SN8 Ø160</t>
  </si>
  <si>
    <t>Anborrningsbygel Hawle 100 x 50</t>
  </si>
  <si>
    <t>Tillverkare/Material</t>
  </si>
  <si>
    <t>Uponor</t>
  </si>
  <si>
    <t>Wavin</t>
  </si>
  <si>
    <t>Hawle Servisventil Ø40 PE Ända</t>
  </si>
  <si>
    <t>Hawle</t>
  </si>
  <si>
    <t>MA Grenrör 200/160</t>
  </si>
  <si>
    <t>PE Rör PN10 Ø225 SDR17 12m</t>
  </si>
  <si>
    <t>Hawle Garnityr 0,80-1,3 AV</t>
  </si>
  <si>
    <t>Dränering</t>
  </si>
  <si>
    <t>Tärningsring Tegra 600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</si>
</sst>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1" x14ac:knownFonts="1">
    <font>
      <sz val="11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sz val="11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1"/>
      <color indexed="10"/>
      <name val="Arial"/>
      <family val="2"/>
    </font>
    <font>
      <b/>
      <sz val="11"/>
      <color indexed="10"/>
      <name val="Arial"/>
      <family val="2"/>
    </font>
    <font>
      <b/>
      <sz val="11"/>
      <name val="Arial"/>
      <family val="2"/>
    </font>
    <font>
      <sz val="16"/>
      <color rgb="FF000000"/>
      <name val="Calibri"/>
      <family val="2"/>
    </font>
    <font>
      <sz val="12"/>
      <color theme="1"/>
      <name val="Calibri"/>
      <family val="2"/>
      <scheme val="minor"/>
    </font>
    <font>
      <b/>
      <i/>
      <sz val="14"/>
      <name val="Arial"/>
      <family val="2"/>
    </font>
    <font>
      <i/>
      <sz val="14"/>
      <name val="Arial"/>
      <family val="2"/>
    </font>
    <font>
      <b/>
      <i/>
      <u/>
      <sz val="14"/>
      <name val="Arial"/>
      <family val="2"/>
    </font>
    <font>
      <b/>
      <i/>
      <sz val="12"/>
      <name val="Arial"/>
      <family val="2"/>
    </font>
    <font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Calibri"/>
      <family val="2"/>
    </font>
    <font>
      <b/>
      <i/>
      <sz val="16"/>
      <color rgb="FFFF0000"/>
      <name val="Arial"/>
      <family val="2"/>
    </font>
    <font>
      <b/>
      <i/>
      <sz val="14"/>
      <color rgb="FFFF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b/>
      <i/>
      <sz val="11"/>
      <name val="Arial"/>
      <family val="2"/>
    </font>
    <font>
      <sz val="12"/>
      <name val="Calibri"/>
      <family val="2"/>
    </font>
    <font>
      <b/>
      <i/>
      <sz val="30"/>
      <name val="Arial"/>
      <family val="2"/>
    </font>
    <font>
      <sz val="35"/>
      <name val="Arial"/>
      <family val="2"/>
    </font>
    <font>
      <sz val="2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7558519241921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>
      <alignment horizontal="center"/>
    </xf>
    <xf numFmtId="0" fontId="1" fillId="0" borderId="0">
      <alignment horizontal="center" vertical="center"/>
    </xf>
    <xf numFmtId="0" fontId="1" fillId="0" borderId="0">
      <alignment horizontal="center"/>
    </xf>
    <xf numFmtId="0" fontId="6" fillId="0" borderId="0"/>
    <xf numFmtId="2" fontId="1" fillId="0" borderId="0" applyProtection="0">
      <alignment horizontal="left"/>
    </xf>
    <xf numFmtId="0" fontId="12" fillId="0" borderId="0"/>
    <xf numFmtId="2" fontId="1" fillId="0" borderId="0" applyProtection="0">
      <alignment horizontal="left"/>
    </xf>
  </cellStyleXfs>
  <cellXfs count="355">
    <xf numFmtId="0" fontId="0" fillId="0" borderId="0" xfId="0">
      <alignment horizontal="center"/>
    </xf>
    <xf numFmtId="0" fontId="1" fillId="0" borderId="0" xfId="2">
      <alignment horizontal="center"/>
    </xf>
    <xf numFmtId="16" fontId="1" fillId="0" borderId="0" xfId="2" applyNumberFormat="1">
      <alignment horizontal="center"/>
    </xf>
    <xf numFmtId="0" fontId="1" fillId="0" borderId="0" xfId="2" applyAlignment="1"/>
    <xf numFmtId="3" fontId="1" fillId="0" borderId="0" xfId="2" applyNumberFormat="1">
      <alignment horizontal="center"/>
    </xf>
    <xf numFmtId="0" fontId="4" fillId="0" borderId="0" xfId="2" applyFont="1">
      <alignment horizontal="center"/>
    </xf>
    <xf numFmtId="0" fontId="1" fillId="0" borderId="0" xfId="2" applyAlignment="1">
      <alignment horizontal="left"/>
    </xf>
    <xf numFmtId="0" fontId="1" fillId="0" borderId="0" xfId="0" applyFont="1">
      <alignment horizontal="center"/>
    </xf>
    <xf numFmtId="49" fontId="1" fillId="0" borderId="0" xfId="2" applyNumberFormat="1" applyAlignment="1">
      <alignment horizontal="center" vertical="top"/>
    </xf>
    <xf numFmtId="49" fontId="1" fillId="0" borderId="0" xfId="2" applyNumberFormat="1" applyAlignment="1">
      <alignment horizontal="left" vertical="top"/>
    </xf>
    <xf numFmtId="2" fontId="1" fillId="0" borderId="0" xfId="2" applyNumberFormat="1" applyAlignment="1">
      <alignment horizontal="center" vertical="top"/>
    </xf>
    <xf numFmtId="164" fontId="1" fillId="0" borderId="0" xfId="2" applyNumberFormat="1" applyAlignment="1">
      <alignment horizontal="center" vertical="top"/>
    </xf>
    <xf numFmtId="0" fontId="1" fillId="0" borderId="0" xfId="2" applyAlignment="1">
      <alignment horizontal="center" vertical="top"/>
    </xf>
    <xf numFmtId="0" fontId="1" fillId="0" borderId="0" xfId="3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1" xfId="0" applyBorder="1">
      <alignment horizontal="center"/>
    </xf>
    <xf numFmtId="1" fontId="10" fillId="0" borderId="0" xfId="2" applyNumberFormat="1" applyFont="1" applyAlignment="1">
      <alignment horizontal="center" vertical="top"/>
    </xf>
    <xf numFmtId="0" fontId="10" fillId="0" borderId="0" xfId="3" applyFont="1"/>
    <xf numFmtId="2" fontId="10" fillId="0" borderId="0" xfId="2" applyNumberFormat="1" applyFont="1" applyAlignment="1">
      <alignment horizontal="center" vertical="top"/>
    </xf>
    <xf numFmtId="0" fontId="1" fillId="2" borderId="1" xfId="0" applyFont="1" applyFill="1" applyBorder="1">
      <alignment horizontal="center"/>
    </xf>
    <xf numFmtId="0" fontId="0" fillId="3" borderId="1" xfId="0" applyFill="1" applyBorder="1">
      <alignment horizontal="center"/>
    </xf>
    <xf numFmtId="164" fontId="1" fillId="2" borderId="1" xfId="0" applyNumberFormat="1" applyFont="1" applyFill="1" applyBorder="1">
      <alignment horizontal="center"/>
    </xf>
    <xf numFmtId="2" fontId="1" fillId="3" borderId="1" xfId="0" applyNumberFormat="1" applyFont="1" applyFill="1" applyBorder="1">
      <alignment horizontal="center"/>
    </xf>
    <xf numFmtId="164" fontId="1" fillId="3" borderId="1" xfId="0" applyNumberFormat="1" applyFont="1" applyFill="1" applyBorder="1">
      <alignment horizontal="center"/>
    </xf>
    <xf numFmtId="0" fontId="1" fillId="4" borderId="1" xfId="0" applyFont="1" applyFill="1" applyBorder="1">
      <alignment horizontal="center"/>
    </xf>
    <xf numFmtId="0" fontId="10" fillId="5" borderId="1" xfId="0" applyFont="1" applyFill="1" applyBorder="1">
      <alignment horizontal="center"/>
    </xf>
    <xf numFmtId="0" fontId="10" fillId="5" borderId="2" xfId="0" applyFont="1" applyFill="1" applyBorder="1">
      <alignment horizontal="center"/>
    </xf>
    <xf numFmtId="0" fontId="1" fillId="2" borderId="2" xfId="0" applyFont="1" applyFill="1" applyBorder="1">
      <alignment horizontal="center"/>
    </xf>
    <xf numFmtId="0" fontId="1" fillId="3" borderId="2" xfId="0" applyFont="1" applyFill="1" applyBorder="1">
      <alignment horizontal="center"/>
    </xf>
    <xf numFmtId="0" fontId="1" fillId="4" borderId="2" xfId="0" applyFont="1" applyFill="1" applyBorder="1">
      <alignment horizontal="center"/>
    </xf>
    <xf numFmtId="2" fontId="1" fillId="0" borderId="1" xfId="4" applyBorder="1">
      <alignment horizontal="left"/>
    </xf>
    <xf numFmtId="2" fontId="1" fillId="7" borderId="1" xfId="4" applyFill="1" applyBorder="1">
      <alignment horizontal="left"/>
    </xf>
    <xf numFmtId="0" fontId="0" fillId="7" borderId="1" xfId="0" applyFill="1" applyBorder="1">
      <alignment horizontal="center"/>
    </xf>
    <xf numFmtId="2" fontId="1" fillId="6" borderId="1" xfId="4" applyFill="1" applyBorder="1">
      <alignment horizontal="left"/>
    </xf>
    <xf numFmtId="2" fontId="1" fillId="7" borderId="4" xfId="4" applyFill="1" applyBorder="1">
      <alignment horizontal="left"/>
    </xf>
    <xf numFmtId="0" fontId="11" fillId="8" borderId="1" xfId="0" applyFont="1" applyFill="1" applyBorder="1" applyAlignment="1"/>
    <xf numFmtId="2" fontId="1" fillId="7" borderId="3" xfId="4" applyFill="1" applyBorder="1">
      <alignment horizontal="left"/>
    </xf>
    <xf numFmtId="2" fontId="1" fillId="6" borderId="1" xfId="4" applyFill="1" applyBorder="1" applyAlignment="1">
      <alignment horizontal="center"/>
    </xf>
    <xf numFmtId="49" fontId="1" fillId="7" borderId="0" xfId="2" applyNumberFormat="1" applyFill="1" applyAlignment="1">
      <alignment horizontal="center" vertical="top"/>
    </xf>
    <xf numFmtId="49" fontId="8" fillId="7" borderId="0" xfId="2" applyNumberFormat="1" applyFont="1" applyFill="1" applyAlignment="1">
      <alignment horizontal="center" vertical="top"/>
    </xf>
    <xf numFmtId="164" fontId="1" fillId="7" borderId="0" xfId="2" applyNumberFormat="1" applyFill="1" applyAlignment="1">
      <alignment horizontal="center" vertical="top"/>
    </xf>
    <xf numFmtId="49" fontId="2" fillId="7" borderId="0" xfId="2" applyNumberFormat="1" applyFont="1" applyFill="1" applyAlignment="1">
      <alignment horizontal="center" vertical="top"/>
    </xf>
    <xf numFmtId="49" fontId="9" fillId="7" borderId="0" xfId="2" applyNumberFormat="1" applyFont="1" applyFill="1" applyAlignment="1">
      <alignment horizontal="center" vertical="top"/>
    </xf>
    <xf numFmtId="0" fontId="0" fillId="9" borderId="1" xfId="0" applyFill="1" applyBorder="1">
      <alignment horizontal="center"/>
    </xf>
    <xf numFmtId="49" fontId="10" fillId="7" borderId="5" xfId="2" applyNumberFormat="1" applyFont="1" applyFill="1" applyBorder="1" applyAlignment="1">
      <alignment horizontal="center" vertical="top"/>
    </xf>
    <xf numFmtId="164" fontId="10" fillId="7" borderId="5" xfId="2" applyNumberFormat="1" applyFont="1" applyFill="1" applyBorder="1" applyAlignment="1">
      <alignment horizontal="center" vertical="top"/>
    </xf>
    <xf numFmtId="0" fontId="2" fillId="7" borderId="0" xfId="2" applyFont="1" applyFill="1" applyAlignment="1">
      <alignment horizontal="center" vertical="top"/>
    </xf>
    <xf numFmtId="0" fontId="10" fillId="7" borderId="5" xfId="2" applyFont="1" applyFill="1" applyBorder="1" applyAlignment="1">
      <alignment horizontal="center" vertical="top"/>
    </xf>
    <xf numFmtId="0" fontId="1" fillId="0" borderId="0" xfId="2" applyAlignment="1">
      <alignment horizontal="left" vertical="top"/>
    </xf>
    <xf numFmtId="0" fontId="12" fillId="0" borderId="0" xfId="5"/>
    <xf numFmtId="0" fontId="0" fillId="0" borderId="0" xfId="0" applyAlignment="1"/>
    <xf numFmtId="2" fontId="1" fillId="6" borderId="1" xfId="4" applyFill="1" applyBorder="1" applyAlignment="1"/>
    <xf numFmtId="0" fontId="0" fillId="9" borderId="1" xfId="0" applyFill="1" applyBorder="1" applyAlignment="1"/>
    <xf numFmtId="0" fontId="0" fillId="10" borderId="1" xfId="0" applyFill="1" applyBorder="1">
      <alignment horizontal="center"/>
    </xf>
    <xf numFmtId="0" fontId="0" fillId="10" borderId="1" xfId="0" applyFill="1" applyBorder="1" applyAlignment="1"/>
    <xf numFmtId="0" fontId="0" fillId="10" borderId="1" xfId="0" applyFill="1" applyBorder="1" applyAlignment="1">
      <alignment horizontal="left"/>
    </xf>
    <xf numFmtId="0" fontId="0" fillId="11" borderId="0" xfId="0" applyFill="1">
      <alignment horizontal="center"/>
    </xf>
    <xf numFmtId="0" fontId="2" fillId="11" borderId="0" xfId="0" applyFont="1" applyFill="1">
      <alignment horizontal="center"/>
    </xf>
    <xf numFmtId="0" fontId="3" fillId="11" borderId="0" xfId="2" applyFont="1" applyFill="1">
      <alignment horizontal="center"/>
    </xf>
    <xf numFmtId="0" fontId="2" fillId="11" borderId="0" xfId="2" applyFont="1" applyFill="1">
      <alignment horizontal="center"/>
    </xf>
    <xf numFmtId="0" fontId="0" fillId="7" borderId="3" xfId="0" applyFill="1" applyBorder="1">
      <alignment horizontal="center"/>
    </xf>
    <xf numFmtId="2" fontId="1" fillId="7" borderId="1" xfId="4" applyFill="1" applyBorder="1" applyAlignment="1">
      <alignment horizontal="center"/>
    </xf>
    <xf numFmtId="2" fontId="1" fillId="7" borderId="4" xfId="4" applyFill="1" applyBorder="1" applyAlignment="1">
      <alignment horizontal="center"/>
    </xf>
    <xf numFmtId="0" fontId="0" fillId="12" borderId="1" xfId="0" applyFill="1" applyBorder="1">
      <alignment horizontal="center"/>
    </xf>
    <xf numFmtId="0" fontId="0" fillId="12" borderId="1" xfId="0" applyFill="1" applyBorder="1" applyAlignment="1"/>
    <xf numFmtId="0" fontId="0" fillId="12" borderId="1" xfId="0" applyFill="1" applyBorder="1" applyAlignment="1">
      <alignment horizontal="left"/>
    </xf>
    <xf numFmtId="0" fontId="0" fillId="13" borderId="1" xfId="0" applyFill="1" applyBorder="1">
      <alignment horizontal="center"/>
    </xf>
    <xf numFmtId="0" fontId="0" fillId="13" borderId="1" xfId="0" applyFill="1" applyBorder="1" applyAlignment="1"/>
    <xf numFmtId="49" fontId="14" fillId="0" borderId="0" xfId="2" applyNumberFormat="1" applyFont="1" applyAlignment="1">
      <alignment horizontal="center" vertical="top"/>
    </xf>
    <xf numFmtId="2" fontId="15" fillId="0" borderId="0" xfId="2" applyNumberFormat="1" applyFont="1" applyAlignment="1">
      <alignment horizontal="center" vertical="top"/>
    </xf>
    <xf numFmtId="164" fontId="14" fillId="0" borderId="0" xfId="2" applyNumberFormat="1" applyFont="1" applyAlignment="1">
      <alignment horizontal="center" vertical="top"/>
    </xf>
    <xf numFmtId="0" fontId="14" fillId="0" borderId="0" xfId="2" applyFont="1" applyAlignment="1">
      <alignment horizontal="center" vertical="top"/>
    </xf>
    <xf numFmtId="49" fontId="13" fillId="7" borderId="1" xfId="2" applyNumberFormat="1" applyFont="1" applyFill="1" applyBorder="1" applyAlignment="1">
      <alignment horizontal="center" vertical="top"/>
    </xf>
    <xf numFmtId="0" fontId="13" fillId="7" borderId="1" xfId="2" applyFont="1" applyFill="1" applyBorder="1" applyAlignment="1">
      <alignment horizontal="center" vertical="top"/>
    </xf>
    <xf numFmtId="164" fontId="13" fillId="7" borderId="1" xfId="2" applyNumberFormat="1" applyFont="1" applyFill="1" applyBorder="1" applyAlignment="1">
      <alignment horizontal="center" vertical="top"/>
    </xf>
    <xf numFmtId="0" fontId="13" fillId="7" borderId="6" xfId="2" applyFont="1" applyFill="1" applyBorder="1" applyAlignment="1">
      <alignment horizontal="center" vertical="top"/>
    </xf>
    <xf numFmtId="1" fontId="13" fillId="7" borderId="2" xfId="2" applyNumberFormat="1" applyFont="1" applyFill="1" applyBorder="1" applyAlignment="1">
      <alignment horizontal="center" vertical="top"/>
    </xf>
    <xf numFmtId="0" fontId="1" fillId="0" borderId="1" xfId="2" applyBorder="1" applyAlignment="1">
      <alignment horizontal="center" vertical="top"/>
    </xf>
    <xf numFmtId="164" fontId="1" fillId="0" borderId="1" xfId="2" applyNumberFormat="1" applyBorder="1" applyAlignment="1">
      <alignment horizontal="center" vertical="top"/>
    </xf>
    <xf numFmtId="2" fontId="1" fillId="0" borderId="1" xfId="2" applyNumberFormat="1" applyBorder="1" applyAlignment="1">
      <alignment horizontal="center" vertical="top"/>
    </xf>
    <xf numFmtId="0" fontId="12" fillId="0" borderId="1" xfId="5" applyBorder="1" applyAlignment="1">
      <alignment horizontal="center"/>
    </xf>
    <xf numFmtId="0" fontId="1" fillId="0" borderId="1" xfId="2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49" fontId="1" fillId="0" borderId="7" xfId="2" applyNumberFormat="1" applyBorder="1" applyAlignment="1">
      <alignment horizontal="center" vertical="top"/>
    </xf>
    <xf numFmtId="49" fontId="1" fillId="0" borderId="8" xfId="2" applyNumberFormat="1" applyBorder="1" applyAlignment="1">
      <alignment horizontal="center" vertical="top"/>
    </xf>
    <xf numFmtId="0" fontId="12" fillId="0" borderId="8" xfId="5" applyBorder="1" applyAlignment="1">
      <alignment horizontal="center"/>
    </xf>
    <xf numFmtId="0" fontId="1" fillId="0" borderId="8" xfId="3" applyFont="1" applyBorder="1" applyAlignment="1">
      <alignment horizontal="center"/>
    </xf>
    <xf numFmtId="0" fontId="1" fillId="0" borderId="8" xfId="2" applyBorder="1">
      <alignment horizontal="center"/>
    </xf>
    <xf numFmtId="49" fontId="1" fillId="0" borderId="8" xfId="0" applyNumberFormat="1" applyFont="1" applyBorder="1">
      <alignment horizontal="center"/>
    </xf>
    <xf numFmtId="0" fontId="1" fillId="3" borderId="1" xfId="0" applyFont="1" applyFill="1" applyBorder="1">
      <alignment horizontal="center"/>
    </xf>
    <xf numFmtId="1" fontId="13" fillId="7" borderId="1" xfId="2" applyNumberFormat="1" applyFont="1" applyFill="1" applyBorder="1" applyAlignment="1">
      <alignment horizontal="left" vertical="top"/>
    </xf>
    <xf numFmtId="49" fontId="1" fillId="7" borderId="1" xfId="2" applyNumberFormat="1" applyFill="1" applyBorder="1" applyAlignment="1">
      <alignment horizontal="center" vertical="top"/>
    </xf>
    <xf numFmtId="0" fontId="0" fillId="7" borderId="9" xfId="0" applyFill="1" applyBorder="1">
      <alignment horizontal="center"/>
    </xf>
    <xf numFmtId="2" fontId="1" fillId="7" borderId="10" xfId="4" applyFill="1" applyBorder="1">
      <alignment horizontal="left"/>
    </xf>
    <xf numFmtId="0" fontId="11" fillId="8" borderId="9" xfId="0" applyFont="1" applyFill="1" applyBorder="1" applyAlignment="1"/>
    <xf numFmtId="2" fontId="1" fillId="6" borderId="9" xfId="4" applyFill="1" applyBorder="1">
      <alignment horizontal="left"/>
    </xf>
    <xf numFmtId="0" fontId="0" fillId="9" borderId="9" xfId="0" applyFill="1" applyBorder="1">
      <alignment horizontal="center"/>
    </xf>
    <xf numFmtId="0" fontId="0" fillId="12" borderId="9" xfId="0" applyFill="1" applyBorder="1">
      <alignment horizontal="center"/>
    </xf>
    <xf numFmtId="0" fontId="0" fillId="10" borderId="9" xfId="0" applyFill="1" applyBorder="1">
      <alignment horizontal="center"/>
    </xf>
    <xf numFmtId="0" fontId="0" fillId="13" borderId="9" xfId="0" applyFill="1" applyBorder="1">
      <alignment horizontal="center"/>
    </xf>
    <xf numFmtId="0" fontId="1" fillId="7" borderId="2" xfId="4" applyNumberFormat="1" applyFill="1" applyBorder="1" applyAlignment="1">
      <alignment horizontal="center"/>
    </xf>
    <xf numFmtId="0" fontId="0" fillId="7" borderId="2" xfId="0" applyFill="1" applyBorder="1">
      <alignment horizontal="center"/>
    </xf>
    <xf numFmtId="0" fontId="1" fillId="7" borderId="7" xfId="4" applyNumberFormat="1" applyFill="1" applyBorder="1" applyAlignment="1">
      <alignment horizontal="center"/>
    </xf>
    <xf numFmtId="0" fontId="0" fillId="0" borderId="2" xfId="0" applyBorder="1">
      <alignment horizontal="center"/>
    </xf>
    <xf numFmtId="0" fontId="1" fillId="6" borderId="2" xfId="4" applyNumberFormat="1" applyFill="1" applyBorder="1" applyAlignment="1">
      <alignment horizontal="center"/>
    </xf>
    <xf numFmtId="0" fontId="0" fillId="9" borderId="2" xfId="0" applyFill="1" applyBorder="1">
      <alignment horizontal="center"/>
    </xf>
    <xf numFmtId="0" fontId="0" fillId="12" borderId="2" xfId="0" applyFill="1" applyBorder="1">
      <alignment horizontal="center"/>
    </xf>
    <xf numFmtId="0" fontId="0" fillId="10" borderId="2" xfId="0" applyFill="1" applyBorder="1">
      <alignment horizontal="center"/>
    </xf>
    <xf numFmtId="0" fontId="0" fillId="13" borderId="2" xfId="0" applyFill="1" applyBorder="1">
      <alignment horizontal="center"/>
    </xf>
    <xf numFmtId="2" fontId="1" fillId="9" borderId="3" xfId="4" applyFill="1" applyBorder="1">
      <alignment horizontal="left"/>
    </xf>
    <xf numFmtId="0" fontId="3" fillId="11" borderId="0" xfId="2" applyFont="1" applyFill="1" applyAlignment="1"/>
    <xf numFmtId="0" fontId="2" fillId="11" borderId="0" xfId="2" applyFont="1" applyFill="1" applyAlignment="1"/>
    <xf numFmtId="2" fontId="1" fillId="7" borderId="2" xfId="4" applyFill="1" applyBorder="1" applyAlignment="1"/>
    <xf numFmtId="0" fontId="0" fillId="7" borderId="1" xfId="0" applyFill="1" applyBorder="1" applyAlignment="1"/>
    <xf numFmtId="2" fontId="1" fillId="7" borderId="4" xfId="4" applyFill="1" applyBorder="1" applyAlignment="1"/>
    <xf numFmtId="2" fontId="1" fillId="7" borderId="1" xfId="4" applyFill="1" applyBorder="1" applyAlignment="1"/>
    <xf numFmtId="49" fontId="1" fillId="7" borderId="1" xfId="2" applyNumberFormat="1" applyFill="1" applyBorder="1" applyAlignment="1">
      <alignment vertical="top"/>
    </xf>
    <xf numFmtId="0" fontId="0" fillId="6" borderId="1" xfId="0" applyFill="1" applyBorder="1" applyAlignment="1"/>
    <xf numFmtId="2" fontId="1" fillId="9" borderId="0" xfId="4" applyFill="1" applyAlignment="1"/>
    <xf numFmtId="0" fontId="1" fillId="0" borderId="0" xfId="1">
      <alignment horizontal="center" vertical="center"/>
    </xf>
    <xf numFmtId="0" fontId="0" fillId="14" borderId="1" xfId="0" applyFill="1" applyBorder="1">
      <alignment horizontal="center"/>
    </xf>
    <xf numFmtId="0" fontId="7" fillId="11" borderId="0" xfId="2" applyFont="1" applyFill="1">
      <alignment horizontal="center"/>
    </xf>
    <xf numFmtId="49" fontId="0" fillId="0" borderId="8" xfId="2" applyNumberFormat="1" applyFont="1" applyBorder="1" applyAlignment="1">
      <alignment horizontal="center" vertical="top"/>
    </xf>
    <xf numFmtId="49" fontId="0" fillId="0" borderId="0" xfId="2" applyNumberFormat="1" applyFont="1" applyAlignment="1">
      <alignment horizontal="left" vertical="top"/>
    </xf>
    <xf numFmtId="0" fontId="13" fillId="0" borderId="0" xfId="0" applyFont="1">
      <alignment horizontal="center"/>
    </xf>
    <xf numFmtId="0" fontId="1" fillId="0" borderId="0" xfId="3" applyFont="1"/>
    <xf numFmtId="2" fontId="1" fillId="7" borderId="3" xfId="4" applyFill="1" applyBorder="1" applyAlignment="1">
      <alignment horizontal="center"/>
    </xf>
    <xf numFmtId="0" fontId="0" fillId="7" borderId="11" xfId="0" applyFill="1" applyBorder="1">
      <alignment horizontal="center"/>
    </xf>
    <xf numFmtId="0" fontId="0" fillId="7" borderId="12" xfId="0" applyFill="1" applyBorder="1">
      <alignment horizontal="center"/>
    </xf>
    <xf numFmtId="2" fontId="1" fillId="0" borderId="0" xfId="4">
      <alignment horizontal="left"/>
    </xf>
    <xf numFmtId="0" fontId="1" fillId="15" borderId="1" xfId="2" applyFill="1" applyBorder="1" applyAlignment="1"/>
    <xf numFmtId="49" fontId="1" fillId="15" borderId="1" xfId="2" applyNumberFormat="1" applyFill="1" applyBorder="1" applyAlignment="1">
      <alignment horizontal="center" vertical="top"/>
    </xf>
    <xf numFmtId="0" fontId="1" fillId="15" borderId="1" xfId="3" applyFont="1" applyFill="1" applyBorder="1"/>
    <xf numFmtId="0" fontId="1" fillId="15" borderId="1" xfId="3" applyFont="1" applyFill="1" applyBorder="1" applyAlignment="1">
      <alignment horizontal="center"/>
    </xf>
    <xf numFmtId="0" fontId="17" fillId="15" borderId="1" xfId="2" applyFont="1" applyFill="1" applyBorder="1" applyAlignment="1"/>
    <xf numFmtId="0" fontId="17" fillId="15" borderId="1" xfId="0" applyFont="1" applyFill="1" applyBorder="1">
      <alignment horizontal="center"/>
    </xf>
    <xf numFmtId="49" fontId="17" fillId="15" borderId="1" xfId="2" applyNumberFormat="1" applyFont="1" applyFill="1" applyBorder="1" applyAlignment="1">
      <alignment horizontal="center" vertical="top"/>
    </xf>
    <xf numFmtId="0" fontId="17" fillId="15" borderId="1" xfId="3" applyFont="1" applyFill="1" applyBorder="1"/>
    <xf numFmtId="2" fontId="17" fillId="15" borderId="1" xfId="4" applyFont="1" applyFill="1" applyBorder="1">
      <alignment horizontal="left"/>
    </xf>
    <xf numFmtId="0" fontId="17" fillId="15" borderId="1" xfId="3" applyFont="1" applyFill="1" applyBorder="1" applyAlignment="1">
      <alignment horizontal="center"/>
    </xf>
    <xf numFmtId="0" fontId="17" fillId="15" borderId="1" xfId="0" applyFont="1" applyFill="1" applyBorder="1" applyAlignment="1"/>
    <xf numFmtId="49" fontId="1" fillId="15" borderId="1" xfId="2" applyNumberFormat="1" applyFill="1" applyBorder="1" applyAlignment="1">
      <alignment vertical="top"/>
    </xf>
    <xf numFmtId="0" fontId="0" fillId="7" borderId="1" xfId="0" applyFill="1" applyBorder="1" applyAlignment="1">
      <alignment horizontal="left"/>
    </xf>
    <xf numFmtId="2" fontId="1" fillId="7" borderId="11" xfId="4" applyFill="1" applyBorder="1" applyAlignment="1">
      <alignment horizontal="center"/>
    </xf>
    <xf numFmtId="2" fontId="1" fillId="7" borderId="9" xfId="4" applyFill="1" applyBorder="1" applyAlignment="1">
      <alignment horizontal="center"/>
    </xf>
    <xf numFmtId="0" fontId="1" fillId="7" borderId="1" xfId="2" applyFill="1" applyBorder="1" applyAlignment="1"/>
    <xf numFmtId="0" fontId="16" fillId="0" borderId="0" xfId="0" applyFont="1" applyAlignment="1">
      <alignment horizontal="left"/>
    </xf>
    <xf numFmtId="2" fontId="0" fillId="0" borderId="0" xfId="0" applyNumberFormat="1">
      <alignment horizontal="center"/>
    </xf>
    <xf numFmtId="2" fontId="1" fillId="0" borderId="0" xfId="4" applyAlignment="1"/>
    <xf numFmtId="0" fontId="20" fillId="0" borderId="0" xfId="0" applyFont="1">
      <alignment horizontal="center"/>
    </xf>
    <xf numFmtId="0" fontId="21" fillId="0" borderId="0" xfId="0" applyFont="1">
      <alignment horizontal="center"/>
    </xf>
    <xf numFmtId="0" fontId="1" fillId="4" borderId="0" xfId="0" applyFont="1" applyFill="1">
      <alignment horizontal="center"/>
    </xf>
    <xf numFmtId="14" fontId="0" fillId="0" borderId="0" xfId="0" applyNumberFormat="1">
      <alignment horizontal="center"/>
    </xf>
    <xf numFmtId="0" fontId="0" fillId="16" borderId="1" xfId="0" applyFill="1" applyBorder="1">
      <alignment horizontal="center"/>
    </xf>
    <xf numFmtId="0" fontId="0" fillId="16" borderId="1" xfId="0" applyFill="1" applyBorder="1" applyAlignment="1"/>
    <xf numFmtId="0" fontId="1" fillId="16" borderId="1" xfId="2" applyFill="1" applyBorder="1" applyAlignment="1"/>
    <xf numFmtId="0" fontId="1" fillId="16" borderId="1" xfId="3" applyFont="1" applyFill="1" applyBorder="1" applyAlignment="1">
      <alignment horizontal="center"/>
    </xf>
    <xf numFmtId="0" fontId="1" fillId="16" borderId="1" xfId="3" applyFont="1" applyFill="1" applyBorder="1"/>
    <xf numFmtId="3" fontId="1" fillId="16" borderId="1" xfId="3" applyNumberFormat="1" applyFont="1" applyFill="1" applyBorder="1" applyAlignment="1">
      <alignment horizontal="center"/>
    </xf>
    <xf numFmtId="2" fontId="1" fillId="16" borderId="1" xfId="6" applyFill="1" applyBorder="1">
      <alignment horizontal="left"/>
    </xf>
    <xf numFmtId="49" fontId="0" fillId="16" borderId="1" xfId="2" applyNumberFormat="1" applyFont="1" applyFill="1" applyBorder="1" applyAlignment="1">
      <alignment horizontal="center" vertical="top"/>
    </xf>
    <xf numFmtId="0" fontId="0" fillId="16" borderId="1" xfId="3" applyFont="1" applyFill="1" applyBorder="1"/>
    <xf numFmtId="0" fontId="1" fillId="7" borderId="1" xfId="2" applyFill="1" applyBorder="1" applyAlignment="1">
      <alignment horizontal="center" vertical="top"/>
    </xf>
    <xf numFmtId="0" fontId="1" fillId="7" borderId="1" xfId="2" applyFill="1" applyBorder="1" applyAlignment="1">
      <alignment horizontal="left" vertical="top"/>
    </xf>
    <xf numFmtId="49" fontId="1" fillId="7" borderId="1" xfId="2" applyNumberFormat="1" applyFill="1" applyBorder="1" applyAlignment="1">
      <alignment horizontal="left" vertical="top"/>
    </xf>
    <xf numFmtId="0" fontId="0" fillId="17" borderId="1" xfId="0" applyFill="1" applyBorder="1">
      <alignment horizontal="center"/>
    </xf>
    <xf numFmtId="2" fontId="1" fillId="17" borderId="1" xfId="4" applyFill="1" applyBorder="1" applyAlignment="1"/>
    <xf numFmtId="0" fontId="0" fillId="17" borderId="9" xfId="0" applyFill="1" applyBorder="1">
      <alignment horizontal="center"/>
    </xf>
    <xf numFmtId="0" fontId="0" fillId="17" borderId="2" xfId="0" applyFill="1" applyBorder="1">
      <alignment horizontal="center"/>
    </xf>
    <xf numFmtId="2" fontId="1" fillId="17" borderId="1" xfId="4" applyFill="1" applyBorder="1">
      <alignment horizontal="left"/>
    </xf>
    <xf numFmtId="3" fontId="0" fillId="17" borderId="1" xfId="0" applyNumberFormat="1" applyFill="1" applyBorder="1">
      <alignment horizontal="center"/>
    </xf>
    <xf numFmtId="2" fontId="1" fillId="17" borderId="1" xfId="4" applyFill="1" applyBorder="1" applyAlignment="1">
      <alignment horizontal="center"/>
    </xf>
    <xf numFmtId="2" fontId="1" fillId="17" borderId="3" xfId="4" applyFill="1" applyBorder="1">
      <alignment horizontal="left"/>
    </xf>
    <xf numFmtId="0" fontId="0" fillId="17" borderId="3" xfId="0" applyFill="1" applyBorder="1">
      <alignment horizontal="center"/>
    </xf>
    <xf numFmtId="2" fontId="1" fillId="17" borderId="2" xfId="4" applyFill="1" applyBorder="1" applyAlignment="1"/>
    <xf numFmtId="49" fontId="1" fillId="17" borderId="1" xfId="2" applyNumberFormat="1" applyFill="1" applyBorder="1" applyAlignment="1">
      <alignment horizontal="center" vertical="top"/>
    </xf>
    <xf numFmtId="49" fontId="1" fillId="17" borderId="1" xfId="2" applyNumberFormat="1" applyFill="1" applyBorder="1" applyAlignment="1">
      <alignment vertical="top"/>
    </xf>
    <xf numFmtId="0" fontId="0" fillId="17" borderId="1" xfId="0" applyFill="1" applyBorder="1" applyAlignment="1">
      <alignment horizontal="left"/>
    </xf>
    <xf numFmtId="2" fontId="1" fillId="17" borderId="11" xfId="4" applyFill="1" applyBorder="1" applyAlignment="1">
      <alignment horizontal="center"/>
    </xf>
    <xf numFmtId="0" fontId="0" fillId="17" borderId="11" xfId="0" applyFill="1" applyBorder="1">
      <alignment horizontal="center"/>
    </xf>
    <xf numFmtId="2" fontId="1" fillId="17" borderId="9" xfId="4" applyFill="1" applyBorder="1" applyAlignment="1">
      <alignment horizontal="center"/>
    </xf>
    <xf numFmtId="0" fontId="1" fillId="17" borderId="1" xfId="2" applyFill="1" applyBorder="1">
      <alignment horizontal="center"/>
    </xf>
    <xf numFmtId="0" fontId="1" fillId="17" borderId="1" xfId="2" applyFill="1" applyBorder="1" applyAlignment="1"/>
    <xf numFmtId="49" fontId="1" fillId="17" borderId="1" xfId="2" applyNumberFormat="1" applyFill="1" applyBorder="1" applyAlignment="1">
      <alignment horizontal="left" vertical="top"/>
    </xf>
    <xf numFmtId="0" fontId="1" fillId="17" borderId="1" xfId="2" applyFill="1" applyBorder="1" applyAlignment="1">
      <alignment horizontal="center" vertical="top"/>
    </xf>
    <xf numFmtId="0" fontId="1" fillId="17" borderId="1" xfId="2" applyFill="1" applyBorder="1" applyAlignment="1">
      <alignment horizontal="left" vertical="top"/>
    </xf>
    <xf numFmtId="49" fontId="1" fillId="17" borderId="8" xfId="2" applyNumberFormat="1" applyFill="1" applyBorder="1" applyAlignment="1">
      <alignment horizontal="center" vertical="top"/>
    </xf>
    <xf numFmtId="49" fontId="1" fillId="17" borderId="0" xfId="2" applyNumberFormat="1" applyFill="1" applyAlignment="1">
      <alignment horizontal="left" vertical="top"/>
    </xf>
    <xf numFmtId="2" fontId="1" fillId="17" borderId="3" xfId="4" applyFill="1" applyBorder="1" applyAlignment="1">
      <alignment horizontal="center"/>
    </xf>
    <xf numFmtId="0" fontId="0" fillId="17" borderId="12" xfId="0" applyFill="1" applyBorder="1">
      <alignment horizontal="center"/>
    </xf>
    <xf numFmtId="0" fontId="0" fillId="17" borderId="1" xfId="0" applyFill="1" applyBorder="1" applyAlignment="1"/>
    <xf numFmtId="2" fontId="1" fillId="13" borderId="1" xfId="4" applyFill="1" applyBorder="1">
      <alignment horizontal="left"/>
    </xf>
    <xf numFmtId="0" fontId="0" fillId="13" borderId="1" xfId="3" applyFont="1" applyFill="1" applyBorder="1" applyAlignment="1">
      <alignment horizontal="center"/>
    </xf>
    <xf numFmtId="0" fontId="0" fillId="13" borderId="1" xfId="2" applyFont="1" applyFill="1" applyBorder="1" applyAlignment="1"/>
    <xf numFmtId="0" fontId="1" fillId="13" borderId="1" xfId="2" applyFill="1" applyBorder="1" applyAlignment="1"/>
    <xf numFmtId="0" fontId="1" fillId="13" borderId="1" xfId="3" applyFont="1" applyFill="1" applyBorder="1" applyAlignment="1">
      <alignment horizontal="center"/>
    </xf>
    <xf numFmtId="0" fontId="1" fillId="13" borderId="1" xfId="3" applyFont="1" applyFill="1" applyBorder="1"/>
    <xf numFmtId="2" fontId="1" fillId="13" borderId="1" xfId="6" applyFill="1" applyBorder="1">
      <alignment horizontal="left"/>
    </xf>
    <xf numFmtId="0" fontId="0" fillId="13" borderId="1" xfId="3" applyFont="1" applyFill="1" applyBorder="1"/>
    <xf numFmtId="3" fontId="17" fillId="15" borderId="1" xfId="3" applyNumberFormat="1" applyFont="1" applyFill="1" applyBorder="1" applyAlignment="1">
      <alignment horizontal="center"/>
    </xf>
    <xf numFmtId="0" fontId="1" fillId="7" borderId="12" xfId="2" applyFill="1" applyBorder="1" applyAlignment="1">
      <alignment horizontal="center" vertical="top"/>
    </xf>
    <xf numFmtId="0" fontId="1" fillId="0" borderId="0" xfId="3" applyFont="1" applyAlignment="1">
      <alignment horizontal="center"/>
    </xf>
    <xf numFmtId="2" fontId="1" fillId="0" borderId="0" xfId="6">
      <alignment horizontal="left"/>
    </xf>
    <xf numFmtId="0" fontId="1" fillId="7" borderId="1" xfId="3" applyFont="1" applyFill="1" applyBorder="1" applyAlignment="1">
      <alignment horizontal="center"/>
    </xf>
    <xf numFmtId="0" fontId="1" fillId="7" borderId="1" xfId="3" applyFont="1" applyFill="1" applyBorder="1"/>
    <xf numFmtId="2" fontId="1" fillId="7" borderId="1" xfId="6" applyFill="1" applyBorder="1">
      <alignment horizontal="left"/>
    </xf>
    <xf numFmtId="49" fontId="13" fillId="7" borderId="6" xfId="2" applyNumberFormat="1" applyFont="1" applyFill="1" applyBorder="1" applyAlignment="1">
      <alignment horizontal="left" vertical="top"/>
    </xf>
    <xf numFmtId="3" fontId="0" fillId="13" borderId="1" xfId="3" applyNumberFormat="1" applyFont="1" applyFill="1" applyBorder="1" applyAlignment="1">
      <alignment horizontal="center"/>
    </xf>
    <xf numFmtId="0" fontId="0" fillId="0" borderId="0" xfId="3" applyFont="1" applyAlignment="1">
      <alignment horizontal="center"/>
    </xf>
    <xf numFmtId="0" fontId="0" fillId="0" borderId="0" xfId="3" applyFont="1"/>
    <xf numFmtId="49" fontId="0" fillId="0" borderId="0" xfId="2" applyNumberFormat="1" applyFont="1" applyAlignment="1">
      <alignment horizontal="center" vertical="top"/>
    </xf>
    <xf numFmtId="0" fontId="16" fillId="0" borderId="0" xfId="1" applyFont="1" applyAlignment="1">
      <alignment horizontal="left" vertical="center"/>
    </xf>
    <xf numFmtId="2" fontId="1" fillId="0" borderId="0" xfId="4" applyAlignment="1">
      <alignment horizontal="center"/>
    </xf>
    <xf numFmtId="0" fontId="17" fillId="0" borderId="0" xfId="0" applyFont="1">
      <alignment horizontal="center"/>
    </xf>
    <xf numFmtId="0" fontId="0" fillId="7" borderId="0" xfId="0" applyFill="1">
      <alignment horizontal="center"/>
    </xf>
    <xf numFmtId="0" fontId="24" fillId="7" borderId="13" xfId="0" applyFont="1" applyFill="1" applyBorder="1">
      <alignment horizontal="center"/>
    </xf>
    <xf numFmtId="0" fontId="0" fillId="0" borderId="0" xfId="2" applyFont="1" applyAlignment="1"/>
    <xf numFmtId="0" fontId="12" fillId="0" borderId="0" xfId="0" applyFont="1">
      <alignment horizontal="center"/>
    </xf>
    <xf numFmtId="0" fontId="0" fillId="15" borderId="1" xfId="0" applyFill="1" applyBorder="1">
      <alignment horizontal="center"/>
    </xf>
    <xf numFmtId="0" fontId="0" fillId="15" borderId="0" xfId="0" applyFill="1">
      <alignment horizontal="center"/>
    </xf>
    <xf numFmtId="0" fontId="1" fillId="15" borderId="0" xfId="3" applyFont="1" applyFill="1" applyAlignment="1">
      <alignment horizontal="center"/>
    </xf>
    <xf numFmtId="0" fontId="1" fillId="15" borderId="0" xfId="3" applyFont="1" applyFill="1"/>
    <xf numFmtId="0" fontId="1" fillId="15" borderId="0" xfId="2" applyFill="1" applyAlignment="1"/>
    <xf numFmtId="49" fontId="17" fillId="0" borderId="0" xfId="2" applyNumberFormat="1" applyFont="1" applyAlignment="1">
      <alignment horizontal="center" vertical="top"/>
    </xf>
    <xf numFmtId="0" fontId="17" fillId="0" borderId="0" xfId="3" applyFont="1"/>
    <xf numFmtId="2" fontId="17" fillId="0" borderId="0" xfId="4" applyFont="1">
      <alignment horizontal="left"/>
    </xf>
    <xf numFmtId="0" fontId="17" fillId="0" borderId="0" xfId="3" applyFont="1" applyAlignment="1">
      <alignment horizontal="center"/>
    </xf>
    <xf numFmtId="0" fontId="17" fillId="0" borderId="0" xfId="2" applyFont="1" applyAlignment="1"/>
    <xf numFmtId="0" fontId="17" fillId="0" borderId="0" xfId="2" applyFont="1">
      <alignment horizontal="center"/>
    </xf>
    <xf numFmtId="49" fontId="1" fillId="0" borderId="0" xfId="2" applyNumberFormat="1" applyAlignment="1">
      <alignment vertical="top"/>
    </xf>
    <xf numFmtId="3" fontId="17" fillId="0" borderId="0" xfId="3" applyNumberFormat="1" applyFont="1" applyAlignment="1">
      <alignment horizontal="center"/>
    </xf>
    <xf numFmtId="3" fontId="0" fillId="0" borderId="0" xfId="0" applyNumberFormat="1">
      <alignment horizontal="center"/>
    </xf>
    <xf numFmtId="0" fontId="26" fillId="0" borderId="0" xfId="0" applyFont="1">
      <alignment horizontal="center"/>
    </xf>
    <xf numFmtId="0" fontId="27" fillId="0" borderId="0" xfId="0" applyFont="1">
      <alignment horizontal="center"/>
    </xf>
    <xf numFmtId="0" fontId="28" fillId="0" borderId="0" xfId="0" applyFont="1">
      <alignment horizontal="center"/>
    </xf>
    <xf numFmtId="0" fontId="12" fillId="0" borderId="0" xfId="5" applyAlignment="1">
      <alignment horizontal="center"/>
    </xf>
    <xf numFmtId="0" fontId="0" fillId="0" borderId="0" xfId="0" applyAlignment="1">
      <alignment horizontal="center" vertical="top"/>
    </xf>
    <xf numFmtId="0" fontId="22" fillId="0" borderId="0" xfId="0" applyFont="1">
      <alignment horizontal="center"/>
    </xf>
    <xf numFmtId="0" fontId="23" fillId="0" borderId="0" xfId="0" applyFont="1" applyAlignment="1">
      <alignment horizontal="left" vertical="center" wrapText="1"/>
    </xf>
    <xf numFmtId="0" fontId="0" fillId="0" borderId="0" xfId="0" applyAlignment="1">
      <alignment horizontal="left" vertical="top"/>
    </xf>
    <xf numFmtId="49" fontId="1" fillId="0" borderId="0" xfId="0" applyNumberFormat="1" applyFont="1">
      <alignment horizontal="center"/>
    </xf>
    <xf numFmtId="3" fontId="1" fillId="0" borderId="0" xfId="3" applyNumberFormat="1" applyFont="1" applyAlignment="1">
      <alignment horizontal="center"/>
    </xf>
    <xf numFmtId="0" fontId="1" fillId="7" borderId="0" xfId="2" applyFill="1" applyAlignment="1">
      <alignment horizontal="center" vertical="top"/>
    </xf>
    <xf numFmtId="0" fontId="29" fillId="0" borderId="0" xfId="5" applyFont="1" applyAlignment="1">
      <alignment horizontal="center"/>
    </xf>
    <xf numFmtId="0" fontId="1" fillId="0" borderId="0" xfId="4" applyNumberFormat="1" applyAlignment="1">
      <alignment horizontal="center"/>
    </xf>
    <xf numFmtId="0" fontId="1" fillId="0" borderId="0" xfId="0" applyFont="1" applyAlignment="1">
      <alignment horizontal="center" vertical="top"/>
    </xf>
    <xf numFmtId="2" fontId="1" fillId="6" borderId="0" xfId="4" applyFill="1" applyAlignment="1">
      <alignment horizontal="center"/>
    </xf>
    <xf numFmtId="0" fontId="0" fillId="18" borderId="1" xfId="0" applyFill="1" applyBorder="1">
      <alignment horizontal="center"/>
    </xf>
    <xf numFmtId="2" fontId="1" fillId="18" borderId="2" xfId="4" applyFill="1" applyBorder="1" applyAlignment="1"/>
    <xf numFmtId="2" fontId="1" fillId="18" borderId="1" xfId="4" applyFill="1" applyBorder="1" applyAlignment="1">
      <alignment horizontal="center"/>
    </xf>
    <xf numFmtId="2" fontId="1" fillId="18" borderId="9" xfId="4" applyFill="1" applyBorder="1">
      <alignment horizontal="left"/>
    </xf>
    <xf numFmtId="0" fontId="1" fillId="18" borderId="2" xfId="4" applyNumberFormat="1" applyFill="1" applyBorder="1" applyAlignment="1">
      <alignment horizontal="center"/>
    </xf>
    <xf numFmtId="2" fontId="1" fillId="18" borderId="1" xfId="4" applyFill="1" applyBorder="1">
      <alignment horizontal="left"/>
    </xf>
    <xf numFmtId="2" fontId="1" fillId="18" borderId="1" xfId="4" applyFill="1" applyBorder="1" applyAlignment="1"/>
    <xf numFmtId="0" fontId="0" fillId="18" borderId="3" xfId="0" applyFill="1" applyBorder="1">
      <alignment horizontal="center"/>
    </xf>
    <xf numFmtId="2" fontId="1" fillId="18" borderId="0" xfId="4" applyFill="1" applyAlignment="1"/>
    <xf numFmtId="0" fontId="0" fillId="18" borderId="1" xfId="0" applyFill="1" applyBorder="1" applyAlignment="1"/>
    <xf numFmtId="0" fontId="0" fillId="18" borderId="9" xfId="0" applyFill="1" applyBorder="1">
      <alignment horizontal="center"/>
    </xf>
    <xf numFmtId="0" fontId="0" fillId="18" borderId="2" xfId="0" applyFill="1" applyBorder="1">
      <alignment horizontal="center"/>
    </xf>
    <xf numFmtId="0" fontId="24" fillId="7" borderId="0" xfId="0" applyFont="1" applyFill="1">
      <alignment horizontal="center"/>
    </xf>
    <xf numFmtId="0" fontId="1" fillId="0" borderId="0" xfId="0" applyFont="1" applyAlignment="1"/>
    <xf numFmtId="164" fontId="0" fillId="2" borderId="14" xfId="0" applyNumberFormat="1" applyFill="1" applyBorder="1">
      <alignment horizontal="center"/>
    </xf>
    <xf numFmtId="0" fontId="0" fillId="2" borderId="14" xfId="0" applyFill="1" applyBorder="1">
      <alignment horizontal="center"/>
    </xf>
    <xf numFmtId="164" fontId="0" fillId="3" borderId="14" xfId="0" applyNumberFormat="1" applyFill="1" applyBorder="1">
      <alignment horizontal="center"/>
    </xf>
    <xf numFmtId="0" fontId="0" fillId="4" borderId="14" xfId="0" applyFill="1" applyBorder="1">
      <alignment horizontal="center"/>
    </xf>
    <xf numFmtId="164" fontId="0" fillId="3" borderId="0" xfId="0" applyNumberFormat="1" applyFill="1">
      <alignment horizontal="center"/>
    </xf>
    <xf numFmtId="0" fontId="0" fillId="4" borderId="0" xfId="0" applyFill="1">
      <alignment horizontal="center"/>
    </xf>
    <xf numFmtId="164" fontId="0" fillId="2" borderId="0" xfId="0" applyNumberFormat="1" applyFill="1">
      <alignment horizontal="center"/>
    </xf>
    <xf numFmtId="0" fontId="0" fillId="2" borderId="0" xfId="0" applyFill="1">
      <alignment horizontal="center"/>
    </xf>
    <xf numFmtId="3" fontId="0" fillId="7" borderId="1" xfId="0" applyNumberFormat="1" applyFill="1" applyBorder="1">
      <alignment horizontal="center"/>
    </xf>
    <xf numFmtId="0" fontId="1" fillId="7" borderId="1" xfId="2" applyFill="1" applyBorder="1">
      <alignment horizontal="center"/>
    </xf>
    <xf numFmtId="0" fontId="17" fillId="15" borderId="1" xfId="2" applyFont="1" applyFill="1" applyBorder="1">
      <alignment horizontal="center"/>
    </xf>
    <xf numFmtId="3" fontId="0" fillId="13" borderId="1" xfId="0" applyNumberFormat="1" applyFill="1" applyBorder="1">
      <alignment horizontal="center"/>
    </xf>
    <xf numFmtId="0" fontId="1" fillId="13" borderId="1" xfId="2" applyFill="1" applyBorder="1">
      <alignment horizontal="center"/>
    </xf>
    <xf numFmtId="49" fontId="1" fillId="13" borderId="1" xfId="0" applyNumberFormat="1" applyFont="1" applyFill="1" applyBorder="1">
      <alignment horizontal="center"/>
    </xf>
    <xf numFmtId="49" fontId="17" fillId="15" borderId="1" xfId="0" applyNumberFormat="1" applyFont="1" applyFill="1" applyBorder="1">
      <alignment horizontal="center"/>
    </xf>
    <xf numFmtId="16" fontId="17" fillId="15" borderId="1" xfId="2" applyNumberFormat="1" applyFont="1" applyFill="1" applyBorder="1">
      <alignment horizontal="center"/>
    </xf>
    <xf numFmtId="0" fontId="1" fillId="15" borderId="1" xfId="2" applyFill="1" applyBorder="1">
      <alignment horizontal="center"/>
    </xf>
    <xf numFmtId="16" fontId="1" fillId="15" borderId="1" xfId="2" applyNumberFormat="1" applyFill="1" applyBorder="1">
      <alignment horizontal="center"/>
    </xf>
    <xf numFmtId="0" fontId="1" fillId="15" borderId="0" xfId="2" applyFill="1">
      <alignment horizontal="center"/>
    </xf>
    <xf numFmtId="0" fontId="1" fillId="16" borderId="1" xfId="2" applyFill="1" applyBorder="1">
      <alignment horizontal="center"/>
    </xf>
    <xf numFmtId="16" fontId="1" fillId="16" borderId="1" xfId="2" applyNumberFormat="1" applyFill="1" applyBorder="1">
      <alignment horizontal="center"/>
    </xf>
    <xf numFmtId="3" fontId="0" fillId="16" borderId="1" xfId="0" applyNumberFormat="1" applyFill="1" applyBorder="1">
      <alignment horizontal="center"/>
    </xf>
    <xf numFmtId="49" fontId="1" fillId="16" borderId="1" xfId="0" applyNumberFormat="1" applyFont="1" applyFill="1" applyBorder="1">
      <alignment horizontal="center"/>
    </xf>
    <xf numFmtId="49" fontId="1" fillId="7" borderId="3" xfId="2" applyNumberFormat="1" applyFill="1" applyBorder="1" applyAlignment="1">
      <alignment horizontal="center" vertical="top"/>
    </xf>
    <xf numFmtId="0" fontId="1" fillId="7" borderId="3" xfId="2" applyFill="1" applyBorder="1" applyAlignment="1"/>
    <xf numFmtId="0" fontId="17" fillId="7" borderId="1" xfId="2" applyFont="1" applyFill="1" applyBorder="1">
      <alignment horizontal="center"/>
    </xf>
    <xf numFmtId="0" fontId="17" fillId="7" borderId="1" xfId="2" applyFont="1" applyFill="1" applyBorder="1" applyAlignment="1"/>
    <xf numFmtId="0" fontId="0" fillId="0" borderId="0" xfId="0" applyAlignment="1">
      <alignment horizontal="left"/>
    </xf>
    <xf numFmtId="0" fontId="0" fillId="11" borderId="1" xfId="0" applyFill="1" applyBorder="1">
      <alignment horizontal="center"/>
    </xf>
    <xf numFmtId="0" fontId="0" fillId="11" borderId="1" xfId="0" applyFill="1" applyBorder="1" applyAlignment="1"/>
    <xf numFmtId="2" fontId="1" fillId="11" borderId="1" xfId="4" applyFill="1" applyBorder="1" applyAlignment="1"/>
    <xf numFmtId="49" fontId="1" fillId="11" borderId="1" xfId="2" applyNumberFormat="1" applyFill="1" applyBorder="1" applyAlignment="1">
      <alignment horizontal="center" vertical="top"/>
    </xf>
    <xf numFmtId="2" fontId="1" fillId="11" borderId="1" xfId="6" applyFill="1" applyBorder="1">
      <alignment horizontal="left"/>
    </xf>
    <xf numFmtId="2" fontId="17" fillId="11" borderId="1" xfId="4" applyFont="1" applyFill="1" applyBorder="1">
      <alignment horizontal="left"/>
    </xf>
    <xf numFmtId="0" fontId="1" fillId="11" borderId="1" xfId="2" applyFill="1" applyBorder="1" applyAlignment="1"/>
    <xf numFmtId="49" fontId="1" fillId="11" borderId="1" xfId="2" applyNumberFormat="1" applyFill="1" applyBorder="1" applyAlignment="1">
      <alignment horizontal="left" vertical="top"/>
    </xf>
    <xf numFmtId="0" fontId="1" fillId="11" borderId="1" xfId="3" applyFont="1" applyFill="1" applyBorder="1" applyAlignment="1">
      <alignment horizontal="center"/>
    </xf>
    <xf numFmtId="0" fontId="1" fillId="11" borderId="1" xfId="3" applyFont="1" applyFill="1" applyBorder="1"/>
    <xf numFmtId="0" fontId="1" fillId="11" borderId="1" xfId="1" applyFill="1" applyBorder="1">
      <alignment horizontal="center" vertical="center"/>
    </xf>
    <xf numFmtId="2" fontId="1" fillId="11" borderId="1" xfId="4" applyFill="1" applyBorder="1">
      <alignment horizontal="left"/>
    </xf>
    <xf numFmtId="0" fontId="1" fillId="11" borderId="1" xfId="2" applyFill="1" applyBorder="1">
      <alignment horizontal="center"/>
    </xf>
    <xf numFmtId="16" fontId="1" fillId="11" borderId="1" xfId="2" applyNumberFormat="1" applyFill="1" applyBorder="1">
      <alignment horizontal="center"/>
    </xf>
    <xf numFmtId="0" fontId="0" fillId="11" borderId="1" xfId="3" applyFont="1" applyFill="1" applyBorder="1"/>
    <xf numFmtId="3" fontId="17" fillId="11" borderId="1" xfId="3" applyNumberFormat="1" applyFont="1" applyFill="1" applyBorder="1" applyAlignment="1">
      <alignment horizontal="center"/>
    </xf>
    <xf numFmtId="0" fontId="17" fillId="11" borderId="1" xfId="3" applyFont="1" applyFill="1" applyBorder="1"/>
    <xf numFmtId="0" fontId="0" fillId="2" borderId="1" xfId="0" applyFill="1" applyBorder="1">
      <alignment horizontal="center"/>
    </xf>
    <xf numFmtId="0" fontId="0" fillId="2" borderId="1" xfId="0" applyFill="1" applyBorder="1" applyAlignment="1"/>
    <xf numFmtId="0" fontId="10" fillId="2" borderId="1" xfId="0" applyFont="1" applyFill="1" applyBorder="1" applyAlignment="1"/>
    <xf numFmtId="0" fontId="1" fillId="2" borderId="1" xfId="2" applyFill="1" applyBorder="1">
      <alignment horizontal="center"/>
    </xf>
    <xf numFmtId="0" fontId="1" fillId="2" borderId="1" xfId="2" applyFill="1" applyBorder="1" applyAlignment="1">
      <alignment horizontal="left"/>
    </xf>
    <xf numFmtId="0" fontId="17" fillId="2" borderId="1" xfId="2" applyFont="1" applyFill="1" applyBorder="1">
      <alignment horizontal="center"/>
    </xf>
    <xf numFmtId="0" fontId="17" fillId="2" borderId="1" xfId="2" applyFont="1" applyFill="1" applyBorder="1" applyAlignment="1"/>
    <xf numFmtId="2" fontId="1" fillId="2" borderId="1" xfId="4" applyFill="1" applyBorder="1" applyAlignment="1"/>
    <xf numFmtId="16" fontId="1" fillId="2" borderId="1" xfId="2" applyNumberFormat="1" applyFill="1" applyBorder="1">
      <alignment horizontal="center"/>
    </xf>
    <xf numFmtId="0" fontId="1" fillId="2" borderId="1" xfId="2" applyFill="1" applyBorder="1" applyAlignment="1"/>
    <xf numFmtId="49" fontId="0" fillId="2" borderId="1" xfId="2" applyNumberFormat="1" applyFont="1" applyFill="1" applyBorder="1" applyAlignment="1">
      <alignment horizontal="center" vertical="top"/>
    </xf>
    <xf numFmtId="0" fontId="0" fillId="2" borderId="1" xfId="3" applyFont="1" applyFill="1" applyBorder="1"/>
    <xf numFmtId="49" fontId="1" fillId="2" borderId="1" xfId="2" applyNumberFormat="1" applyFill="1" applyBorder="1" applyAlignment="1">
      <alignment horizontal="center" vertical="top"/>
    </xf>
    <xf numFmtId="49" fontId="1" fillId="2" borderId="1" xfId="2" applyNumberFormat="1" applyFill="1" applyBorder="1" applyAlignment="1">
      <alignment horizontal="left" vertical="top"/>
    </xf>
    <xf numFmtId="0" fontId="1" fillId="2" borderId="1" xfId="1" applyFill="1" applyBorder="1">
      <alignment horizontal="center" vertical="center"/>
    </xf>
    <xf numFmtId="2" fontId="1" fillId="2" borderId="1" xfId="4" applyFill="1" applyBorder="1">
      <alignment horizontal="left"/>
    </xf>
    <xf numFmtId="49" fontId="1" fillId="2" borderId="1" xfId="0" applyNumberFormat="1" applyFont="1" applyFill="1" applyBorder="1">
      <alignment horizontal="center"/>
    </xf>
    <xf numFmtId="2" fontId="1" fillId="2" borderId="1" xfId="6" applyFill="1" applyBorder="1">
      <alignment horizontal="left"/>
    </xf>
    <xf numFmtId="0" fontId="1" fillId="2" borderId="1" xfId="3" applyFont="1" applyFill="1" applyBorder="1" applyAlignment="1">
      <alignment horizontal="center"/>
    </xf>
    <xf numFmtId="0" fontId="1" fillId="2" borderId="1" xfId="3" applyFont="1" applyFill="1" applyBorder="1"/>
    <xf numFmtId="49" fontId="1" fillId="2" borderId="1" xfId="2" applyNumberFormat="1" applyFill="1" applyBorder="1" applyAlignment="1">
      <alignment vertical="top"/>
    </xf>
    <xf numFmtId="0" fontId="0" fillId="19" borderId="1" xfId="0" applyFill="1" applyBorder="1">
      <alignment horizontal="center"/>
    </xf>
    <xf numFmtId="0" fontId="0" fillId="19" borderId="1" xfId="0" applyFill="1" applyBorder="1" applyAlignment="1"/>
    <xf numFmtId="3" fontId="0" fillId="19" borderId="1" xfId="0" applyNumberFormat="1" applyFill="1" applyBorder="1">
      <alignment horizontal="center"/>
    </xf>
    <xf numFmtId="0" fontId="0" fillId="0" borderId="3" xfId="0" applyBorder="1">
      <alignment horizontal="center"/>
    </xf>
    <xf numFmtId="0" fontId="0" fillId="2" borderId="1" xfId="2" applyFont="1" applyFill="1" applyBorder="1" applyAlignment="1"/>
    <xf numFmtId="0" fontId="30" fillId="0" borderId="0" xfId="0" applyFont="1" applyAlignment="1">
      <alignment horizontal="left"/>
    </xf>
    <xf numFmtId="2" fontId="0" fillId="0" borderId="0" xfId="0" applyNumberFormat="1" applyAlignment="1">
      <alignment horizontal="center" vertical="top"/>
    </xf>
    <xf numFmtId="49" fontId="0" fillId="0" borderId="0" xfId="0" applyNumberForma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0" fontId="0" fillId="4" borderId="1" xfId="0" applyFill="1" applyBorder="1">
      <alignment horizontal="center"/>
    </xf>
    <xf numFmtId="0" fontId="0" fillId="4" borderId="1" xfId="0" applyFill="1" applyBorder="1" applyAlignment="1"/>
    <xf numFmtId="0" fontId="0" fillId="20" borderId="1" xfId="0" applyFill="1" applyBorder="1">
      <alignment horizontal="center"/>
    </xf>
    <xf numFmtId="0" fontId="0" fillId="20" borderId="1" xfId="0" applyFill="1" applyBorder="1" applyAlignment="1"/>
    <xf numFmtId="0" fontId="0" fillId="21" borderId="1" xfId="0" applyFill="1" applyBorder="1">
      <alignment horizontal="center"/>
    </xf>
    <xf numFmtId="0" fontId="0" fillId="21" borderId="1" xfId="0" applyFill="1" applyBorder="1" applyAlignment="1"/>
    <xf numFmtId="3" fontId="0" fillId="21" borderId="1" xfId="0" applyNumberFormat="1" applyFill="1" applyBorder="1">
      <alignment horizontal="center"/>
    </xf>
    <xf numFmtId="0" fontId="0" fillId="22" borderId="1" xfId="0" applyFill="1" applyBorder="1">
      <alignment horizontal="center"/>
    </xf>
    <xf numFmtId="0" fontId="0" fillId="22" borderId="1" xfId="0" applyFill="1" applyBorder="1" applyAlignment="1"/>
    <xf numFmtId="0" fontId="0" fillId="23" borderId="1" xfId="0" applyFill="1" applyBorder="1">
      <alignment horizontal="center"/>
    </xf>
    <xf numFmtId="0" fontId="0" fillId="23" borderId="1" xfId="0" applyFill="1" applyBorder="1" applyAlignment="1"/>
    <xf numFmtId="3" fontId="0" fillId="23" borderId="1" xfId="0" applyNumberFormat="1" applyFill="1" applyBorder="1">
      <alignment horizontal="center"/>
    </xf>
    <xf numFmtId="2" fontId="0" fillId="2" borderId="1" xfId="0" applyNumberFormat="1" applyFill="1" applyBorder="1">
      <alignment horizontal="center"/>
    </xf>
    <xf numFmtId="0" fontId="0" fillId="0" borderId="0" xfId="0" applyAlignment="1">
      <alignment horizontal="left" vertical="center"/>
    </xf>
    <xf numFmtId="164" fontId="0" fillId="0" borderId="0" xfId="0" applyNumberFormat="1">
      <alignment horizontal="center"/>
    </xf>
    <xf numFmtId="0" fontId="1" fillId="0" borderId="0" xfId="0" applyFont="1" applyFill="1" applyBorder="1">
      <alignment horizontal="center"/>
    </xf>
    <xf numFmtId="0" fontId="0" fillId="0" borderId="0" xfId="0" applyFill="1" applyBorder="1">
      <alignment horizontal="center"/>
    </xf>
    <xf numFmtId="0" fontId="0" fillId="0" borderId="0" xfId="0" applyFill="1" applyBorder="1" applyAlignment="1"/>
    <xf numFmtId="2" fontId="1" fillId="0" borderId="0" xfId="4" applyFill="1" applyBorder="1" applyAlignment="1">
      <alignment horizontal="center"/>
    </xf>
  </cellXfs>
  <cellStyles count="7">
    <cellStyle name="Normal" xfId="0" builtinId="0" customBuiltin="1"/>
    <cellStyle name="Normal 3" xfId="5" xr:uid="{DABCECB0-AE09-4602-81FF-99855BA52C89}"/>
    <cellStyle name="Normal_Beställningar 2000" xfId="2" xr:uid="{00000000-0005-0000-0000-000002000000}"/>
    <cellStyle name="Normal_Inköpt 98" xfId="3" xr:uid="{00000000-0005-0000-0000-000003000000}"/>
    <cellStyle name="Produkt RAD" xfId="4" xr:uid="{00000000-0005-0000-0000-000004000000}"/>
    <cellStyle name="RSK RAD" xfId="1" xr:uid="{00000000-0005-0000-0000-000001000000}"/>
    <cellStyle name="Vänster" xfId="6" xr:uid="{CFF7C2B9-D736-4817-9616-C71D538706C6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dahl.se/produkt/pp-markror-ultra-rib2-315x6-meter-259304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ahl.se/produkt/pp-markror-ultra-rib2-315x6-meter-2593048" TargetMode="External"/><Relationship Id="rId2" Type="http://schemas.openxmlformats.org/officeDocument/2006/relationships/hyperlink" Target="https://www.dahl.se/produkt/pp-markror-ultra-rib2-315x6-meter-2593048" TargetMode="External"/><Relationship Id="rId1" Type="http://schemas.openxmlformats.org/officeDocument/2006/relationships/hyperlink" Target="https://www.dahl.se/produkt/pp-markror-ultra-rib2-315x6-meter-2593048" TargetMode="External"/><Relationship Id="rId4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ahl.se/produkt/pp-markror-ultra-rib2-315x6-meter-259304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8C259-17B0-4BF3-8178-57CD86515D2D}">
  <sheetPr>
    <tabColor rgb="FFFF0000"/>
  </sheetPr>
  <dimension ref="A1:K647"/>
  <sheetViews>
    <sheetView topLeftCell="A584" zoomScaleNormal="100" workbookViewId="0">
      <selection activeCell="B610" sqref="B610"/>
    </sheetView>
  </sheetViews>
  <sheetFormatPr defaultRowHeight="14.25" x14ac:dyDescent="0.2"/>
  <cols>
    <col min="1" max="1" width="15.625" customWidth="1"/>
    <col min="2" max="2" width="64.5" customWidth="1"/>
    <col min="3" max="3" width="11.875" style="7" customWidth="1"/>
    <col min="4" max="4" width="17.625" style="7" customWidth="1"/>
    <col min="5" max="5" width="17.625" customWidth="1"/>
    <col min="6" max="6" width="22" customWidth="1"/>
    <col min="7" max="7" width="24.75" customWidth="1"/>
    <col min="8" max="8" width="11.75" customWidth="1"/>
    <col min="9" max="9" width="11.625" bestFit="1" customWidth="1"/>
    <col min="12" max="12" width="44.75" customWidth="1"/>
  </cols>
  <sheetData>
    <row r="1" spans="1:11" ht="15" x14ac:dyDescent="0.2">
      <c r="A1" s="38"/>
      <c r="B1" s="39"/>
      <c r="C1" s="242"/>
      <c r="D1" s="242"/>
      <c r="E1" s="40"/>
      <c r="F1" s="214"/>
      <c r="G1" s="214"/>
      <c r="H1" s="214"/>
      <c r="I1" s="214"/>
      <c r="J1" s="214"/>
      <c r="K1" s="214"/>
    </row>
    <row r="2" spans="1:11" ht="15" x14ac:dyDescent="0.2">
      <c r="A2" s="41"/>
      <c r="B2" s="42"/>
      <c r="C2" s="46"/>
      <c r="D2" s="242"/>
      <c r="E2" s="40"/>
      <c r="F2" s="259" t="s">
        <v>915</v>
      </c>
      <c r="G2" s="214"/>
      <c r="H2" s="214"/>
      <c r="I2" s="214"/>
      <c r="J2" s="214"/>
      <c r="K2" s="214"/>
    </row>
    <row r="3" spans="1:11" ht="15.75" thickBot="1" x14ac:dyDescent="0.25">
      <c r="A3" s="44" t="s">
        <v>167</v>
      </c>
      <c r="B3" s="44" t="s">
        <v>209</v>
      </c>
      <c r="C3" s="47" t="s">
        <v>40</v>
      </c>
      <c r="D3" s="47" t="s">
        <v>215</v>
      </c>
      <c r="E3" s="45"/>
      <c r="F3" s="215" t="s">
        <v>715</v>
      </c>
      <c r="G3" s="215" t="s">
        <v>1788</v>
      </c>
      <c r="H3" s="215"/>
      <c r="I3" s="215"/>
      <c r="J3" s="215"/>
      <c r="K3" s="215"/>
    </row>
    <row r="4" spans="1:11" ht="18.75" x14ac:dyDescent="0.3">
      <c r="B4" s="150" t="s">
        <v>397</v>
      </c>
      <c r="D4" s="12"/>
      <c r="E4" s="12"/>
    </row>
    <row r="5" spans="1:11" ht="15" x14ac:dyDescent="0.2">
      <c r="B5" s="146" t="s">
        <v>523</v>
      </c>
      <c r="D5" s="12"/>
      <c r="E5" s="11"/>
    </row>
    <row r="6" spans="1:11" x14ac:dyDescent="0.2">
      <c r="A6" t="s">
        <v>44</v>
      </c>
      <c r="B6" s="50" t="s">
        <v>797</v>
      </c>
      <c r="C6" s="7">
        <v>450</v>
      </c>
      <c r="D6" s="7">
        <v>27182.25</v>
      </c>
      <c r="F6">
        <f>ROUNDUP(SUM(D6/C6*1.25),0)</f>
        <v>76</v>
      </c>
    </row>
    <row r="7" spans="1:11" x14ac:dyDescent="0.2">
      <c r="A7" t="s">
        <v>6</v>
      </c>
      <c r="B7" s="50" t="s">
        <v>796</v>
      </c>
      <c r="C7" s="7">
        <v>222</v>
      </c>
      <c r="D7" s="7">
        <v>28027.13</v>
      </c>
      <c r="F7">
        <f t="shared" ref="F7:F84" si="0">ROUNDUP(SUM(D7/C7*1.25),0)</f>
        <v>158</v>
      </c>
    </row>
    <row r="8" spans="1:11" x14ac:dyDescent="0.2">
      <c r="A8" t="s">
        <v>1522</v>
      </c>
      <c r="B8" s="50" t="s">
        <v>1786</v>
      </c>
      <c r="C8">
        <v>126</v>
      </c>
      <c r="D8">
        <v>9916.3799999999992</v>
      </c>
      <c r="F8">
        <f t="shared" si="0"/>
        <v>99</v>
      </c>
    </row>
    <row r="9" spans="1:11" x14ac:dyDescent="0.2">
      <c r="A9" t="s">
        <v>1419</v>
      </c>
      <c r="B9" s="125" t="s">
        <v>795</v>
      </c>
      <c r="C9">
        <v>18</v>
      </c>
      <c r="D9">
        <v>2892.63</v>
      </c>
      <c r="F9">
        <f t="shared" si="0"/>
        <v>201</v>
      </c>
    </row>
    <row r="10" spans="1:11" x14ac:dyDescent="0.2">
      <c r="A10" s="201" t="s">
        <v>590</v>
      </c>
      <c r="B10" s="125" t="s">
        <v>795</v>
      </c>
      <c r="C10" s="7">
        <v>48</v>
      </c>
      <c r="D10" s="7">
        <v>8067.22</v>
      </c>
      <c r="F10">
        <f t="shared" si="0"/>
        <v>211</v>
      </c>
    </row>
    <row r="11" spans="1:11" x14ac:dyDescent="0.2">
      <c r="F11" t="e">
        <f t="shared" si="0"/>
        <v>#DIV/0!</v>
      </c>
      <c r="G11" s="7"/>
    </row>
    <row r="12" spans="1:11" x14ac:dyDescent="0.2">
      <c r="A12" s="201"/>
      <c r="B12" s="125"/>
      <c r="F12" t="e">
        <f t="shared" si="0"/>
        <v>#DIV/0!</v>
      </c>
    </row>
    <row r="13" spans="1:11" x14ac:dyDescent="0.2">
      <c r="A13" t="s">
        <v>78</v>
      </c>
      <c r="B13" s="50" t="s">
        <v>793</v>
      </c>
      <c r="C13" s="7">
        <v>18</v>
      </c>
      <c r="D13" s="7">
        <v>21126.560000000001</v>
      </c>
      <c r="F13">
        <f t="shared" si="0"/>
        <v>1468</v>
      </c>
      <c r="G13" t="s">
        <v>1789</v>
      </c>
    </row>
    <row r="14" spans="1:11" x14ac:dyDescent="0.2">
      <c r="A14" s="201" t="s">
        <v>473</v>
      </c>
      <c r="B14" s="125" t="s">
        <v>804</v>
      </c>
      <c r="C14" s="213">
        <v>12</v>
      </c>
      <c r="D14" s="213">
        <v>3018.08</v>
      </c>
      <c r="F14">
        <f t="shared" si="0"/>
        <v>315</v>
      </c>
      <c r="G14" t="s">
        <v>1789</v>
      </c>
    </row>
    <row r="15" spans="1:11" x14ac:dyDescent="0.2">
      <c r="A15" s="1" t="s">
        <v>77</v>
      </c>
      <c r="B15" s="3" t="s">
        <v>792</v>
      </c>
      <c r="C15" s="7">
        <v>108</v>
      </c>
      <c r="D15" s="7">
        <v>34449.25</v>
      </c>
      <c r="F15">
        <f t="shared" si="0"/>
        <v>399</v>
      </c>
      <c r="G15" t="s">
        <v>1789</v>
      </c>
      <c r="I15" s="129"/>
    </row>
    <row r="16" spans="1:11" x14ac:dyDescent="0.2">
      <c r="A16" s="228" t="s">
        <v>450</v>
      </c>
      <c r="B16" s="227" t="s">
        <v>792</v>
      </c>
      <c r="C16" s="213">
        <v>420</v>
      </c>
      <c r="D16" s="213">
        <v>165167.79999999999</v>
      </c>
      <c r="F16">
        <f t="shared" si="0"/>
        <v>492</v>
      </c>
      <c r="G16" t="s">
        <v>1789</v>
      </c>
    </row>
    <row r="17" spans="1:9" x14ac:dyDescent="0.2">
      <c r="A17" t="s">
        <v>76</v>
      </c>
      <c r="B17" s="148" t="s">
        <v>794</v>
      </c>
      <c r="C17" s="7">
        <v>780</v>
      </c>
      <c r="D17" s="212">
        <v>432533.76000000001</v>
      </c>
      <c r="F17">
        <f t="shared" si="0"/>
        <v>694</v>
      </c>
      <c r="G17" t="s">
        <v>1789</v>
      </c>
    </row>
    <row r="18" spans="1:9" x14ac:dyDescent="0.2">
      <c r="F18" t="e">
        <f t="shared" si="0"/>
        <v>#DIV/0!</v>
      </c>
      <c r="H18" s="7"/>
      <c r="I18" s="212"/>
    </row>
    <row r="19" spans="1:9" x14ac:dyDescent="0.2">
      <c r="A19" t="s">
        <v>140</v>
      </c>
      <c r="B19" s="148" t="s">
        <v>815</v>
      </c>
      <c r="C19" s="7">
        <v>312</v>
      </c>
      <c r="D19" s="212">
        <v>853461.58</v>
      </c>
      <c r="F19">
        <f t="shared" si="0"/>
        <v>3420</v>
      </c>
      <c r="G19" t="s">
        <v>1790</v>
      </c>
    </row>
    <row r="20" spans="1:9" x14ac:dyDescent="0.2">
      <c r="F20" t="e">
        <f t="shared" si="0"/>
        <v>#DIV/0!</v>
      </c>
      <c r="I20" s="212"/>
    </row>
    <row r="21" spans="1:9" x14ac:dyDescent="0.2">
      <c r="F21" t="e">
        <f t="shared" si="0"/>
        <v>#DIV/0!</v>
      </c>
    </row>
    <row r="22" spans="1:9" x14ac:dyDescent="0.2">
      <c r="A22" t="s">
        <v>36</v>
      </c>
      <c r="B22" s="50" t="s">
        <v>1704</v>
      </c>
      <c r="C22" s="7">
        <v>72</v>
      </c>
      <c r="D22" s="7">
        <v>9579.9599999999991</v>
      </c>
      <c r="F22">
        <f t="shared" si="0"/>
        <v>167</v>
      </c>
    </row>
    <row r="23" spans="1:9" x14ac:dyDescent="0.2">
      <c r="A23" t="s">
        <v>34</v>
      </c>
      <c r="B23" s="50" t="s">
        <v>1705</v>
      </c>
      <c r="C23" s="7">
        <v>12</v>
      </c>
      <c r="D23" s="7">
        <v>8961.6200000000008</v>
      </c>
      <c r="F23">
        <f t="shared" si="0"/>
        <v>934</v>
      </c>
      <c r="H23" s="7"/>
      <c r="I23" s="7"/>
    </row>
    <row r="24" spans="1:9" x14ac:dyDescent="0.2">
      <c r="A24" t="s">
        <v>1748</v>
      </c>
      <c r="B24" s="50" t="s">
        <v>1749</v>
      </c>
      <c r="C24">
        <v>3</v>
      </c>
      <c r="D24">
        <v>8981.61</v>
      </c>
      <c r="F24">
        <f t="shared" si="0"/>
        <v>3743</v>
      </c>
      <c r="H24" s="7"/>
      <c r="I24" s="7"/>
    </row>
    <row r="25" spans="1:9" ht="15" x14ac:dyDescent="0.25">
      <c r="A25" s="201" t="s">
        <v>51</v>
      </c>
      <c r="B25" s="125" t="s">
        <v>749</v>
      </c>
      <c r="C25" s="7">
        <v>1</v>
      </c>
      <c r="D25" s="7">
        <v>2077.4</v>
      </c>
      <c r="F25">
        <f t="shared" si="0"/>
        <v>2597</v>
      </c>
      <c r="G25" s="212"/>
    </row>
    <row r="26" spans="1:9" x14ac:dyDescent="0.2">
      <c r="A26" t="s">
        <v>54</v>
      </c>
      <c r="B26" s="148" t="s">
        <v>748</v>
      </c>
      <c r="C26" s="7">
        <v>84</v>
      </c>
      <c r="D26" s="212">
        <v>115117.74</v>
      </c>
      <c r="F26">
        <f t="shared" si="0"/>
        <v>1714</v>
      </c>
    </row>
    <row r="27" spans="1:9" ht="15" x14ac:dyDescent="0.25">
      <c r="A27" s="201" t="s">
        <v>745</v>
      </c>
      <c r="B27" s="125" t="s">
        <v>746</v>
      </c>
      <c r="D27" s="212"/>
      <c r="F27" t="e">
        <f t="shared" si="0"/>
        <v>#DIV/0!</v>
      </c>
      <c r="H27" s="7"/>
      <c r="I27" s="212"/>
    </row>
    <row r="28" spans="1:9" x14ac:dyDescent="0.2">
      <c r="A28" s="201" t="s">
        <v>1745</v>
      </c>
      <c r="B28" s="125" t="s">
        <v>1746</v>
      </c>
      <c r="C28">
        <v>1</v>
      </c>
      <c r="D28" s="212">
        <v>16020.5</v>
      </c>
      <c r="F28">
        <f t="shared" si="0"/>
        <v>20026</v>
      </c>
    </row>
    <row r="29" spans="1:9" ht="15" x14ac:dyDescent="0.25">
      <c r="A29" s="201" t="s">
        <v>326</v>
      </c>
      <c r="B29" s="125" t="s">
        <v>747</v>
      </c>
      <c r="C29" s="7">
        <v>24</v>
      </c>
      <c r="D29" s="212">
        <v>110313.76</v>
      </c>
      <c r="F29">
        <f t="shared" si="0"/>
        <v>5746</v>
      </c>
    </row>
    <row r="30" spans="1:9" x14ac:dyDescent="0.2">
      <c r="A30" s="201"/>
      <c r="B30" s="125"/>
      <c r="D30" s="212"/>
      <c r="F30" t="e">
        <f t="shared" si="0"/>
        <v>#DIV/0!</v>
      </c>
    </row>
    <row r="31" spans="1:9" x14ac:dyDescent="0.2">
      <c r="A31" s="201" t="s">
        <v>1458</v>
      </c>
      <c r="B31" s="125" t="s">
        <v>1459</v>
      </c>
      <c r="C31">
        <v>18</v>
      </c>
      <c r="D31" s="212">
        <v>5046.09</v>
      </c>
      <c r="F31">
        <f t="shared" si="0"/>
        <v>351</v>
      </c>
      <c r="G31" t="s">
        <v>1789</v>
      </c>
    </row>
    <row r="32" spans="1:9" x14ac:dyDescent="0.2">
      <c r="A32" s="201" t="s">
        <v>604</v>
      </c>
      <c r="B32" s="125" t="s">
        <v>850</v>
      </c>
      <c r="C32" s="7">
        <v>18</v>
      </c>
      <c r="D32" s="7">
        <v>8637.7800000000007</v>
      </c>
      <c r="F32">
        <f t="shared" si="0"/>
        <v>600</v>
      </c>
      <c r="G32" t="s">
        <v>1789</v>
      </c>
    </row>
    <row r="33" spans="1:9" x14ac:dyDescent="0.2">
      <c r="A33" s="208" t="s">
        <v>606</v>
      </c>
      <c r="B33" s="125" t="s">
        <v>851</v>
      </c>
      <c r="C33" s="7">
        <v>30</v>
      </c>
      <c r="D33" s="7">
        <v>24331.4</v>
      </c>
      <c r="F33">
        <f t="shared" si="0"/>
        <v>1014</v>
      </c>
      <c r="G33" t="s">
        <v>1789</v>
      </c>
    </row>
    <row r="34" spans="1:9" x14ac:dyDescent="0.2">
      <c r="A34" s="208"/>
      <c r="B34" s="125"/>
      <c r="F34" t="e">
        <f t="shared" si="0"/>
        <v>#DIV/0!</v>
      </c>
    </row>
    <row r="35" spans="1:9" x14ac:dyDescent="0.2">
      <c r="A35" s="352" t="s">
        <v>1343</v>
      </c>
      <c r="B35" s="353" t="s">
        <v>1344</v>
      </c>
      <c r="C35" s="352">
        <v>684</v>
      </c>
      <c r="D35" s="352">
        <v>17688.240000000002</v>
      </c>
      <c r="F35">
        <f t="shared" si="0"/>
        <v>33</v>
      </c>
    </row>
    <row r="36" spans="1:9" x14ac:dyDescent="0.2">
      <c r="F36" t="e">
        <f t="shared" si="0"/>
        <v>#DIV/0!</v>
      </c>
      <c r="G36" s="147"/>
      <c r="I36" s="212"/>
    </row>
    <row r="37" spans="1:9" ht="15" x14ac:dyDescent="0.2">
      <c r="B37" s="146" t="s">
        <v>525</v>
      </c>
      <c r="F37" t="e">
        <f t="shared" si="0"/>
        <v>#DIV/0!</v>
      </c>
    </row>
    <row r="38" spans="1:9" x14ac:dyDescent="0.2">
      <c r="A38">
        <v>2353974</v>
      </c>
      <c r="B38" s="50" t="s">
        <v>829</v>
      </c>
      <c r="C38" s="7">
        <v>1</v>
      </c>
      <c r="D38" s="7">
        <v>29.88</v>
      </c>
      <c r="F38">
        <f t="shared" si="0"/>
        <v>38</v>
      </c>
    </row>
    <row r="39" spans="1:9" x14ac:dyDescent="0.2">
      <c r="A39">
        <v>2354028</v>
      </c>
      <c r="B39" s="50" t="s">
        <v>830</v>
      </c>
      <c r="C39" s="7">
        <v>4</v>
      </c>
      <c r="D39" s="7">
        <v>142.72</v>
      </c>
      <c r="F39">
        <f t="shared" si="0"/>
        <v>45</v>
      </c>
    </row>
    <row r="40" spans="1:9" x14ac:dyDescent="0.2">
      <c r="A40">
        <v>2353933</v>
      </c>
      <c r="B40" s="50" t="s">
        <v>836</v>
      </c>
      <c r="C40" s="7">
        <v>3</v>
      </c>
      <c r="D40" s="7">
        <v>100.65</v>
      </c>
      <c r="F40">
        <f t="shared" si="0"/>
        <v>42</v>
      </c>
    </row>
    <row r="41" spans="1:9" x14ac:dyDescent="0.2">
      <c r="A41">
        <v>2353928</v>
      </c>
      <c r="B41" s="50" t="s">
        <v>835</v>
      </c>
      <c r="C41" s="7">
        <v>3</v>
      </c>
      <c r="D41" s="7">
        <v>100.65</v>
      </c>
      <c r="F41">
        <f t="shared" si="0"/>
        <v>42</v>
      </c>
    </row>
    <row r="42" spans="1:9" x14ac:dyDescent="0.2">
      <c r="A42">
        <v>2353923</v>
      </c>
      <c r="B42" s="50" t="s">
        <v>834</v>
      </c>
      <c r="C42" s="7">
        <v>3</v>
      </c>
      <c r="D42" s="7">
        <v>100.65</v>
      </c>
      <c r="F42">
        <f t="shared" si="0"/>
        <v>42</v>
      </c>
    </row>
    <row r="43" spans="1:9" x14ac:dyDescent="0.2">
      <c r="F43" t="e">
        <f t="shared" si="0"/>
        <v>#DIV/0!</v>
      </c>
    </row>
    <row r="44" spans="1:9" ht="15" x14ac:dyDescent="0.2">
      <c r="B44" s="146"/>
      <c r="F44" t="e">
        <f t="shared" si="0"/>
        <v>#DIV/0!</v>
      </c>
    </row>
    <row r="45" spans="1:9" x14ac:dyDescent="0.2">
      <c r="A45" t="s">
        <v>35</v>
      </c>
      <c r="B45" s="148" t="s">
        <v>539</v>
      </c>
      <c r="C45" s="7">
        <v>13</v>
      </c>
      <c r="D45" s="212">
        <v>795.6</v>
      </c>
      <c r="F45">
        <f t="shared" si="0"/>
        <v>77</v>
      </c>
    </row>
    <row r="46" spans="1:9" x14ac:dyDescent="0.2">
      <c r="A46" t="s">
        <v>1252</v>
      </c>
      <c r="B46" s="148" t="s">
        <v>1291</v>
      </c>
      <c r="C46">
        <v>8</v>
      </c>
      <c r="D46" s="212">
        <v>759.8</v>
      </c>
      <c r="F46">
        <f t="shared" si="0"/>
        <v>119</v>
      </c>
      <c r="H46" s="7"/>
      <c r="I46" s="212"/>
    </row>
    <row r="47" spans="1:9" x14ac:dyDescent="0.2">
      <c r="A47" t="s">
        <v>23</v>
      </c>
      <c r="B47" s="148" t="s">
        <v>540</v>
      </c>
      <c r="C47" s="7">
        <v>14</v>
      </c>
      <c r="D47" s="212">
        <v>567</v>
      </c>
      <c r="F47">
        <f t="shared" si="0"/>
        <v>51</v>
      </c>
      <c r="G47" s="12"/>
    </row>
    <row r="48" spans="1:9" x14ac:dyDescent="0.2">
      <c r="A48" t="s">
        <v>621</v>
      </c>
      <c r="B48" s="50" t="s">
        <v>622</v>
      </c>
      <c r="C48" s="7">
        <v>10</v>
      </c>
      <c r="D48" s="7">
        <v>2792.3</v>
      </c>
      <c r="F48">
        <f t="shared" si="0"/>
        <v>350</v>
      </c>
      <c r="H48" s="7"/>
      <c r="I48" s="212"/>
    </row>
    <row r="49" spans="1:9" x14ac:dyDescent="0.2">
      <c r="A49" t="s">
        <v>22</v>
      </c>
      <c r="B49" s="50" t="s">
        <v>827</v>
      </c>
      <c r="C49" s="7">
        <v>9</v>
      </c>
      <c r="D49" s="7">
        <v>515.42999999999995</v>
      </c>
      <c r="F49">
        <f t="shared" si="0"/>
        <v>72</v>
      </c>
    </row>
    <row r="50" spans="1:9" x14ac:dyDescent="0.2">
      <c r="A50" s="8" t="s">
        <v>23</v>
      </c>
      <c r="B50" s="9" t="s">
        <v>540</v>
      </c>
      <c r="C50" s="12">
        <v>10</v>
      </c>
      <c r="D50" s="212">
        <v>405</v>
      </c>
      <c r="F50">
        <f t="shared" si="0"/>
        <v>51</v>
      </c>
      <c r="H50" s="7"/>
      <c r="I50" s="7"/>
    </row>
    <row r="51" spans="1:9" x14ac:dyDescent="0.2">
      <c r="A51" t="s">
        <v>21</v>
      </c>
      <c r="B51" s="148" t="s">
        <v>538</v>
      </c>
      <c r="C51" s="7">
        <v>2</v>
      </c>
      <c r="D51" s="212">
        <v>152.76</v>
      </c>
      <c r="F51">
        <f t="shared" si="0"/>
        <v>96</v>
      </c>
      <c r="I51" s="212"/>
    </row>
    <row r="52" spans="1:9" x14ac:dyDescent="0.2">
      <c r="A52" t="s">
        <v>1085</v>
      </c>
      <c r="B52" s="148" t="s">
        <v>1086</v>
      </c>
      <c r="C52">
        <v>6</v>
      </c>
      <c r="D52" s="212">
        <v>916.44</v>
      </c>
      <c r="F52">
        <f t="shared" si="0"/>
        <v>191</v>
      </c>
      <c r="I52" s="212"/>
    </row>
    <row r="53" spans="1:9" x14ac:dyDescent="0.2">
      <c r="B53" s="148"/>
      <c r="D53" s="212"/>
      <c r="F53" t="e">
        <f t="shared" si="0"/>
        <v>#DIV/0!</v>
      </c>
    </row>
    <row r="54" spans="1:9" ht="15.75" x14ac:dyDescent="0.25">
      <c r="A54" s="8" t="s">
        <v>25</v>
      </c>
      <c r="B54" s="9" t="s">
        <v>554</v>
      </c>
      <c r="C54" s="12">
        <v>26</v>
      </c>
      <c r="D54" s="12">
        <v>2025.66</v>
      </c>
      <c r="F54">
        <f t="shared" si="0"/>
        <v>98</v>
      </c>
      <c r="G54" s="235"/>
    </row>
    <row r="55" spans="1:9" ht="15.75" x14ac:dyDescent="0.25">
      <c r="A55" t="s">
        <v>24</v>
      </c>
      <c r="B55" s="50" t="s">
        <v>826</v>
      </c>
      <c r="C55" s="7">
        <v>26</v>
      </c>
      <c r="D55" s="7">
        <v>3308.24</v>
      </c>
      <c r="F55">
        <f t="shared" si="0"/>
        <v>160</v>
      </c>
      <c r="G55" s="235"/>
    </row>
    <row r="56" spans="1:9" ht="15.75" x14ac:dyDescent="0.25">
      <c r="A56" t="s">
        <v>682</v>
      </c>
      <c r="B56" s="50" t="s">
        <v>879</v>
      </c>
      <c r="C56">
        <v>2</v>
      </c>
      <c r="D56">
        <v>564.64</v>
      </c>
      <c r="F56">
        <f t="shared" si="0"/>
        <v>353</v>
      </c>
      <c r="G56" s="235"/>
      <c r="H56" s="7"/>
      <c r="I56" s="7"/>
    </row>
    <row r="57" spans="1:9" ht="15.75" x14ac:dyDescent="0.25">
      <c r="A57" t="s">
        <v>1529</v>
      </c>
      <c r="B57" s="50" t="s">
        <v>1793</v>
      </c>
      <c r="C57">
        <v>1</v>
      </c>
      <c r="D57">
        <v>295.44</v>
      </c>
      <c r="F57">
        <f t="shared" si="0"/>
        <v>370</v>
      </c>
      <c r="G57" s="235"/>
      <c r="H57" s="7"/>
      <c r="I57" s="7"/>
    </row>
    <row r="58" spans="1:9" ht="15.75" x14ac:dyDescent="0.25">
      <c r="B58" s="50"/>
      <c r="F58" t="e">
        <f t="shared" si="0"/>
        <v>#DIV/0!</v>
      </c>
      <c r="G58" s="235"/>
      <c r="H58" s="49"/>
      <c r="I58" s="49"/>
    </row>
    <row r="59" spans="1:9" ht="15.75" x14ac:dyDescent="0.25">
      <c r="A59" s="201" t="s">
        <v>477</v>
      </c>
      <c r="B59" s="125" t="s">
        <v>478</v>
      </c>
      <c r="C59" s="213">
        <v>2</v>
      </c>
      <c r="D59" s="213">
        <v>402.82</v>
      </c>
      <c r="F59">
        <f t="shared" si="0"/>
        <v>252</v>
      </c>
      <c r="G59" s="235"/>
      <c r="H59" s="49"/>
      <c r="I59" s="49"/>
    </row>
    <row r="60" spans="1:9" ht="15.75" x14ac:dyDescent="0.25">
      <c r="A60" t="s">
        <v>47</v>
      </c>
      <c r="B60" s="148" t="s">
        <v>526</v>
      </c>
      <c r="C60" s="7">
        <v>1</v>
      </c>
      <c r="D60" s="212">
        <v>277.73</v>
      </c>
      <c r="F60">
        <f t="shared" si="0"/>
        <v>348</v>
      </c>
      <c r="H60" s="49"/>
      <c r="I60" s="49"/>
    </row>
    <row r="61" spans="1:9" x14ac:dyDescent="0.2">
      <c r="A61" s="201" t="s">
        <v>475</v>
      </c>
      <c r="B61" s="125" t="s">
        <v>476</v>
      </c>
      <c r="C61" s="213">
        <v>2</v>
      </c>
      <c r="D61" s="213">
        <v>1140.8399999999999</v>
      </c>
      <c r="F61">
        <f t="shared" si="0"/>
        <v>714</v>
      </c>
    </row>
    <row r="62" spans="1:9" x14ac:dyDescent="0.2">
      <c r="A62">
        <v>2370038</v>
      </c>
      <c r="B62" s="50" t="s">
        <v>300</v>
      </c>
      <c r="C62" s="7">
        <v>1</v>
      </c>
      <c r="D62" s="7">
        <v>619.59</v>
      </c>
      <c r="F62">
        <f t="shared" si="0"/>
        <v>775</v>
      </c>
    </row>
    <row r="63" spans="1:9" x14ac:dyDescent="0.2">
      <c r="A63">
        <v>2370035</v>
      </c>
      <c r="B63" s="50" t="s">
        <v>301</v>
      </c>
      <c r="C63" s="7">
        <v>2</v>
      </c>
      <c r="D63" s="7">
        <v>689.22</v>
      </c>
      <c r="F63">
        <f t="shared" si="0"/>
        <v>431</v>
      </c>
    </row>
    <row r="64" spans="1:9" x14ac:dyDescent="0.2">
      <c r="A64" t="s">
        <v>341</v>
      </c>
      <c r="B64" s="50" t="s">
        <v>342</v>
      </c>
      <c r="C64" s="7">
        <v>2</v>
      </c>
      <c r="D64" s="7">
        <v>1203.5999999999999</v>
      </c>
      <c r="F64">
        <f t="shared" si="0"/>
        <v>753</v>
      </c>
    </row>
    <row r="65" spans="1:9" x14ac:dyDescent="0.2">
      <c r="F65" t="e">
        <f t="shared" si="0"/>
        <v>#DIV/0!</v>
      </c>
    </row>
    <row r="66" spans="1:9" x14ac:dyDescent="0.2">
      <c r="A66" t="s">
        <v>88</v>
      </c>
      <c r="B66" s="148" t="s">
        <v>533</v>
      </c>
      <c r="C66" s="7">
        <v>2</v>
      </c>
      <c r="D66" s="212">
        <v>728.14</v>
      </c>
      <c r="F66">
        <f t="shared" si="0"/>
        <v>456</v>
      </c>
    </row>
    <row r="67" spans="1:9" x14ac:dyDescent="0.2">
      <c r="A67" s="8" t="s">
        <v>416</v>
      </c>
      <c r="B67" s="229" t="s">
        <v>419</v>
      </c>
      <c r="C67" s="7">
        <v>1</v>
      </c>
      <c r="D67" s="212">
        <v>659.51</v>
      </c>
      <c r="F67">
        <f t="shared" si="0"/>
        <v>825</v>
      </c>
    </row>
    <row r="68" spans="1:9" x14ac:dyDescent="0.2">
      <c r="A68" s="201" t="s">
        <v>456</v>
      </c>
      <c r="B68" s="3" t="s">
        <v>457</v>
      </c>
      <c r="C68" s="7">
        <v>13</v>
      </c>
      <c r="D68" s="7">
        <v>5941.52</v>
      </c>
      <c r="F68">
        <f t="shared" si="0"/>
        <v>572</v>
      </c>
    </row>
    <row r="69" spans="1:9" x14ac:dyDescent="0.2">
      <c r="A69" s="226" t="s">
        <v>454</v>
      </c>
      <c r="B69" s="224" t="s">
        <v>455</v>
      </c>
      <c r="C69" s="213">
        <v>6</v>
      </c>
      <c r="D69" s="213">
        <v>4437.4799999999996</v>
      </c>
      <c r="F69">
        <f t="shared" si="0"/>
        <v>925</v>
      </c>
    </row>
    <row r="70" spans="1:9" x14ac:dyDescent="0.2">
      <c r="A70" t="s">
        <v>1532</v>
      </c>
      <c r="B70" s="50" t="s">
        <v>1533</v>
      </c>
      <c r="C70">
        <v>1</v>
      </c>
      <c r="D70">
        <v>408.9</v>
      </c>
      <c r="F70">
        <f t="shared" si="0"/>
        <v>512</v>
      </c>
    </row>
    <row r="71" spans="1:9" x14ac:dyDescent="0.2">
      <c r="A71" s="8" t="s">
        <v>471</v>
      </c>
      <c r="B71" s="229" t="s">
        <v>472</v>
      </c>
      <c r="C71" s="213">
        <v>2</v>
      </c>
      <c r="D71" s="213">
        <v>920.56</v>
      </c>
      <c r="F71">
        <f t="shared" si="0"/>
        <v>576</v>
      </c>
    </row>
    <row r="72" spans="1:9" x14ac:dyDescent="0.2">
      <c r="A72" t="s">
        <v>60</v>
      </c>
      <c r="B72" s="148" t="s">
        <v>147</v>
      </c>
      <c r="C72" s="7">
        <v>1</v>
      </c>
      <c r="D72" s="212">
        <v>199.98</v>
      </c>
      <c r="F72">
        <f t="shared" si="0"/>
        <v>250</v>
      </c>
    </row>
    <row r="73" spans="1:9" x14ac:dyDescent="0.2">
      <c r="A73" s="212" t="s">
        <v>409</v>
      </c>
      <c r="B73" s="129" t="s">
        <v>410</v>
      </c>
      <c r="C73" s="7">
        <v>3</v>
      </c>
      <c r="D73" s="7">
        <v>886.11</v>
      </c>
      <c r="F73">
        <f t="shared" si="0"/>
        <v>370</v>
      </c>
      <c r="G73" s="12"/>
      <c r="H73" s="129"/>
      <c r="I73" s="129"/>
    </row>
    <row r="74" spans="1:9" x14ac:dyDescent="0.2">
      <c r="A74" s="212"/>
      <c r="B74" s="129"/>
      <c r="F74" t="e">
        <f t="shared" si="0"/>
        <v>#DIV/0!</v>
      </c>
    </row>
    <row r="75" spans="1:9" x14ac:dyDescent="0.2">
      <c r="A75" s="212"/>
      <c r="B75" s="129"/>
      <c r="F75" t="e">
        <f t="shared" si="0"/>
        <v>#DIV/0!</v>
      </c>
      <c r="H75" s="147"/>
      <c r="I75" s="147"/>
    </row>
    <row r="76" spans="1:9" x14ac:dyDescent="0.2">
      <c r="A76" s="8" t="s">
        <v>417</v>
      </c>
      <c r="B76" s="229" t="s">
        <v>1785</v>
      </c>
      <c r="C76" s="7">
        <v>5</v>
      </c>
      <c r="D76" s="212">
        <v>4231</v>
      </c>
      <c r="F76">
        <f t="shared" si="0"/>
        <v>1058</v>
      </c>
    </row>
    <row r="77" spans="1:9" x14ac:dyDescent="0.2">
      <c r="A77" t="s">
        <v>1578</v>
      </c>
      <c r="B77" s="50" t="s">
        <v>1579</v>
      </c>
      <c r="C77">
        <v>4</v>
      </c>
      <c r="D77">
        <v>8772.7199999999993</v>
      </c>
      <c r="F77">
        <f t="shared" si="0"/>
        <v>2742</v>
      </c>
      <c r="H77" s="7"/>
      <c r="I77" s="212"/>
    </row>
    <row r="78" spans="1:9" x14ac:dyDescent="0.2">
      <c r="A78" t="s">
        <v>32</v>
      </c>
      <c r="B78" s="148" t="s">
        <v>1783</v>
      </c>
      <c r="C78" s="7">
        <v>6</v>
      </c>
      <c r="D78" s="212">
        <v>17818.560000000001</v>
      </c>
      <c r="F78">
        <f t="shared" si="0"/>
        <v>3713</v>
      </c>
    </row>
    <row r="79" spans="1:9" x14ac:dyDescent="0.2">
      <c r="A79" t="s">
        <v>30</v>
      </c>
      <c r="B79" s="148" t="s">
        <v>1784</v>
      </c>
      <c r="C79" s="7">
        <v>7</v>
      </c>
      <c r="D79" s="212">
        <v>6801.83</v>
      </c>
      <c r="F79">
        <f t="shared" si="0"/>
        <v>1215</v>
      </c>
    </row>
    <row r="80" spans="1:9" x14ac:dyDescent="0.2">
      <c r="A80" t="s">
        <v>82</v>
      </c>
      <c r="B80" s="148" t="s">
        <v>532</v>
      </c>
      <c r="C80" s="7">
        <v>4</v>
      </c>
      <c r="D80" s="212">
        <v>5558.98</v>
      </c>
      <c r="F80">
        <f t="shared" si="0"/>
        <v>1738</v>
      </c>
    </row>
    <row r="81" spans="1:9" x14ac:dyDescent="0.2">
      <c r="A81" s="1" t="s">
        <v>503</v>
      </c>
      <c r="B81" s="3" t="s">
        <v>504</v>
      </c>
      <c r="C81" s="7">
        <v>1</v>
      </c>
      <c r="D81" s="7">
        <v>1152.6500000000001</v>
      </c>
      <c r="F81">
        <f t="shared" si="0"/>
        <v>1441</v>
      </c>
      <c r="H81" s="7"/>
      <c r="I81" s="212"/>
    </row>
    <row r="82" spans="1:9" x14ac:dyDescent="0.2">
      <c r="A82" t="s">
        <v>59</v>
      </c>
      <c r="B82" s="148" t="s">
        <v>534</v>
      </c>
      <c r="C82" s="7">
        <v>1</v>
      </c>
      <c r="D82" s="212">
        <v>640.87</v>
      </c>
      <c r="F82">
        <f t="shared" si="0"/>
        <v>802</v>
      </c>
      <c r="I82" s="212"/>
    </row>
    <row r="83" spans="1:9" x14ac:dyDescent="0.2">
      <c r="A83" t="s">
        <v>116</v>
      </c>
      <c r="B83" s="148" t="s">
        <v>535</v>
      </c>
      <c r="C83" s="7">
        <v>1</v>
      </c>
      <c r="D83" s="212">
        <v>635.63</v>
      </c>
      <c r="F83">
        <f t="shared" si="0"/>
        <v>795</v>
      </c>
      <c r="I83" s="147"/>
    </row>
    <row r="84" spans="1:9" x14ac:dyDescent="0.2">
      <c r="A84" s="8" t="s">
        <v>415</v>
      </c>
      <c r="B84" s="229" t="s">
        <v>418</v>
      </c>
      <c r="C84" s="7">
        <v>1</v>
      </c>
      <c r="D84" s="212">
        <v>1290.3399999999999</v>
      </c>
      <c r="F84">
        <f t="shared" si="0"/>
        <v>1613</v>
      </c>
      <c r="I84" s="147"/>
    </row>
    <row r="85" spans="1:9" x14ac:dyDescent="0.2">
      <c r="A85" s="212" t="s">
        <v>411</v>
      </c>
      <c r="B85" s="129" t="s">
        <v>412</v>
      </c>
      <c r="C85" s="7">
        <v>2</v>
      </c>
      <c r="D85" s="212">
        <v>703.28</v>
      </c>
      <c r="F85">
        <f t="shared" ref="F85:F168" si="1">ROUNDUP(SUM(D85/C85*1.25),0)</f>
        <v>440</v>
      </c>
    </row>
    <row r="86" spans="1:9" x14ac:dyDescent="0.2">
      <c r="A86" s="208" t="s">
        <v>82</v>
      </c>
      <c r="B86" s="216" t="s">
        <v>502</v>
      </c>
      <c r="C86" s="7">
        <v>3</v>
      </c>
      <c r="D86" s="7">
        <v>4188.3599999999997</v>
      </c>
      <c r="F86">
        <f t="shared" si="1"/>
        <v>1746</v>
      </c>
      <c r="H86" s="7"/>
      <c r="I86" s="212"/>
    </row>
    <row r="87" spans="1:9" x14ac:dyDescent="0.2">
      <c r="F87" t="e">
        <f t="shared" si="1"/>
        <v>#DIV/0!</v>
      </c>
    </row>
    <row r="88" spans="1:9" x14ac:dyDescent="0.2">
      <c r="A88" t="s">
        <v>108</v>
      </c>
      <c r="B88" s="148" t="s">
        <v>527</v>
      </c>
      <c r="C88" s="7">
        <v>1</v>
      </c>
      <c r="D88" s="212">
        <v>1644.4</v>
      </c>
      <c r="F88">
        <f t="shared" si="1"/>
        <v>2056</v>
      </c>
    </row>
    <row r="89" spans="1:9" ht="15.75" x14ac:dyDescent="0.25">
      <c r="A89" s="8" t="s">
        <v>547</v>
      </c>
      <c r="B89" s="9" t="s">
        <v>550</v>
      </c>
      <c r="C89" s="12">
        <v>2</v>
      </c>
      <c r="D89" s="12">
        <v>2085</v>
      </c>
      <c r="F89">
        <f t="shared" si="1"/>
        <v>1304</v>
      </c>
      <c r="G89" s="235"/>
      <c r="H89" s="49"/>
    </row>
    <row r="90" spans="1:9" x14ac:dyDescent="0.2">
      <c r="A90" s="8" t="s">
        <v>548</v>
      </c>
      <c r="B90" s="9" t="s">
        <v>551</v>
      </c>
      <c r="C90" s="12">
        <v>2</v>
      </c>
      <c r="D90" s="212">
        <v>8930.1</v>
      </c>
      <c r="F90">
        <f t="shared" si="1"/>
        <v>5582</v>
      </c>
      <c r="G90" s="12"/>
      <c r="H90" s="129"/>
    </row>
    <row r="91" spans="1:9" x14ac:dyDescent="0.2">
      <c r="A91" s="84" t="s">
        <v>617</v>
      </c>
      <c r="B91" s="9" t="s">
        <v>618</v>
      </c>
      <c r="C91" s="12">
        <v>1</v>
      </c>
      <c r="D91" s="212">
        <v>4474.8900000000003</v>
      </c>
      <c r="F91">
        <f t="shared" si="1"/>
        <v>5594</v>
      </c>
      <c r="G91" s="12"/>
      <c r="H91" s="212"/>
    </row>
    <row r="92" spans="1:9" x14ac:dyDescent="0.2">
      <c r="B92" s="148"/>
      <c r="D92" s="212"/>
      <c r="F92" t="e">
        <f t="shared" si="1"/>
        <v>#DIV/0!</v>
      </c>
      <c r="G92" s="12"/>
      <c r="H92" s="212"/>
    </row>
    <row r="93" spans="1:9" x14ac:dyDescent="0.2">
      <c r="A93" s="8" t="s">
        <v>1750</v>
      </c>
      <c r="B93" s="148" t="s">
        <v>1751</v>
      </c>
      <c r="C93" s="12">
        <v>3</v>
      </c>
      <c r="D93" s="212">
        <v>5129.91</v>
      </c>
      <c r="F93">
        <f t="shared" si="1"/>
        <v>2138</v>
      </c>
      <c r="G93" s="12"/>
      <c r="H93" s="212"/>
    </row>
    <row r="94" spans="1:9" x14ac:dyDescent="0.2">
      <c r="B94" s="148"/>
      <c r="D94" s="212"/>
      <c r="F94" t="e">
        <f t="shared" si="1"/>
        <v>#DIV/0!</v>
      </c>
      <c r="G94" s="12"/>
      <c r="H94" s="212"/>
    </row>
    <row r="95" spans="1:9" x14ac:dyDescent="0.2">
      <c r="A95" s="8" t="s">
        <v>594</v>
      </c>
      <c r="B95" s="229" t="s">
        <v>595</v>
      </c>
      <c r="C95" s="7">
        <v>2</v>
      </c>
      <c r="D95" s="212">
        <v>12405.1</v>
      </c>
      <c r="F95">
        <f t="shared" si="1"/>
        <v>7754</v>
      </c>
      <c r="H95" s="147"/>
    </row>
    <row r="96" spans="1:9" x14ac:dyDescent="0.2">
      <c r="A96" t="s">
        <v>142</v>
      </c>
      <c r="B96" s="148" t="s">
        <v>816</v>
      </c>
      <c r="C96" s="7">
        <v>4</v>
      </c>
      <c r="D96" s="212">
        <v>85447.679999999993</v>
      </c>
      <c r="F96">
        <f t="shared" si="1"/>
        <v>26703</v>
      </c>
    </row>
    <row r="97" spans="1:9" x14ac:dyDescent="0.2">
      <c r="A97" t="s">
        <v>150</v>
      </c>
      <c r="B97" s="148" t="s">
        <v>852</v>
      </c>
      <c r="C97" s="7">
        <v>6</v>
      </c>
      <c r="D97" s="212">
        <v>5232</v>
      </c>
      <c r="F97">
        <f t="shared" si="1"/>
        <v>1090</v>
      </c>
      <c r="H97" s="212"/>
    </row>
    <row r="98" spans="1:9" x14ac:dyDescent="0.2">
      <c r="A98" t="s">
        <v>510</v>
      </c>
      <c r="B98" s="50" t="s">
        <v>512</v>
      </c>
      <c r="C98" s="7">
        <v>3</v>
      </c>
      <c r="D98" s="7">
        <v>19601.310000000001</v>
      </c>
      <c r="F98">
        <f t="shared" si="1"/>
        <v>8168</v>
      </c>
      <c r="I98" s="212"/>
    </row>
    <row r="99" spans="1:9" x14ac:dyDescent="0.2">
      <c r="A99" t="s">
        <v>511</v>
      </c>
      <c r="B99" s="50" t="s">
        <v>513</v>
      </c>
      <c r="C99" s="7">
        <v>1</v>
      </c>
      <c r="D99" s="7">
        <v>5507.55</v>
      </c>
      <c r="F99">
        <f t="shared" si="1"/>
        <v>6885</v>
      </c>
    </row>
    <row r="100" spans="1:9" x14ac:dyDescent="0.2">
      <c r="B100" s="50"/>
      <c r="F100" t="e">
        <f t="shared" si="1"/>
        <v>#DIV/0!</v>
      </c>
    </row>
    <row r="101" spans="1:9" x14ac:dyDescent="0.2">
      <c r="A101" t="s">
        <v>750</v>
      </c>
      <c r="B101" s="50" t="s">
        <v>1744</v>
      </c>
      <c r="C101">
        <v>3</v>
      </c>
      <c r="D101">
        <v>11256.96</v>
      </c>
      <c r="F101">
        <f t="shared" si="1"/>
        <v>4691</v>
      </c>
    </row>
    <row r="102" spans="1:9" x14ac:dyDescent="0.2">
      <c r="B102" s="50"/>
      <c r="F102" t="e">
        <f t="shared" si="1"/>
        <v>#DIV/0!</v>
      </c>
    </row>
    <row r="103" spans="1:9" ht="15" x14ac:dyDescent="0.2">
      <c r="B103" s="146" t="s">
        <v>1796</v>
      </c>
      <c r="D103" s="212"/>
      <c r="F103" t="e">
        <f t="shared" si="1"/>
        <v>#DIV/0!</v>
      </c>
    </row>
    <row r="104" spans="1:9" x14ac:dyDescent="0.2">
      <c r="A104" s="352" t="s">
        <v>1336</v>
      </c>
      <c r="B104" s="353" t="s">
        <v>1339</v>
      </c>
      <c r="C104" s="352">
        <v>10</v>
      </c>
      <c r="D104" s="352">
        <v>205.9</v>
      </c>
      <c r="F104">
        <f t="shared" si="1"/>
        <v>26</v>
      </c>
    </row>
    <row r="105" spans="1:9" x14ac:dyDescent="0.2">
      <c r="A105" s="352" t="s">
        <v>1337</v>
      </c>
      <c r="B105" s="353" t="s">
        <v>1340</v>
      </c>
      <c r="C105" s="352">
        <v>10</v>
      </c>
      <c r="D105" s="352">
        <v>728.2</v>
      </c>
      <c r="F105">
        <f t="shared" si="1"/>
        <v>92</v>
      </c>
    </row>
    <row r="106" spans="1:9" x14ac:dyDescent="0.2">
      <c r="A106" s="352" t="s">
        <v>1338</v>
      </c>
      <c r="B106" s="353" t="s">
        <v>1341</v>
      </c>
      <c r="C106" s="352">
        <v>20</v>
      </c>
      <c r="D106" s="352">
        <v>6567.2</v>
      </c>
      <c r="F106">
        <f t="shared" si="1"/>
        <v>411</v>
      </c>
    </row>
    <row r="107" spans="1:9" ht="15" x14ac:dyDescent="0.2">
      <c r="B107" s="146"/>
      <c r="D107" s="212"/>
      <c r="F107" t="e">
        <f t="shared" si="1"/>
        <v>#DIV/0!</v>
      </c>
    </row>
    <row r="108" spans="1:9" ht="15" x14ac:dyDescent="0.2">
      <c r="B108" s="146" t="s">
        <v>524</v>
      </c>
      <c r="F108" t="e">
        <f t="shared" si="1"/>
        <v>#DIV/0!</v>
      </c>
    </row>
    <row r="109" spans="1:9" x14ac:dyDescent="0.2">
      <c r="F109" t="e">
        <f t="shared" si="1"/>
        <v>#DIV/0!</v>
      </c>
    </row>
    <row r="110" spans="1:9" x14ac:dyDescent="0.2">
      <c r="A110" s="201" t="s">
        <v>340</v>
      </c>
      <c r="B110" s="125" t="s">
        <v>805</v>
      </c>
      <c r="C110" s="213">
        <v>21</v>
      </c>
      <c r="D110" s="213">
        <v>831.39</v>
      </c>
      <c r="F110">
        <f t="shared" si="1"/>
        <v>50</v>
      </c>
    </row>
    <row r="111" spans="1:9" x14ac:dyDescent="0.2">
      <c r="A111" s="1" t="s">
        <v>452</v>
      </c>
      <c r="B111" s="3" t="s">
        <v>562</v>
      </c>
      <c r="C111" s="7">
        <v>109</v>
      </c>
      <c r="D111" s="7">
        <v>6314.37</v>
      </c>
      <c r="F111">
        <f t="shared" si="1"/>
        <v>73</v>
      </c>
      <c r="I111" s="213"/>
    </row>
    <row r="112" spans="1:9" x14ac:dyDescent="0.2">
      <c r="A112" s="1" t="s">
        <v>33</v>
      </c>
      <c r="B112" s="3" t="s">
        <v>497</v>
      </c>
      <c r="C112" s="7">
        <v>168</v>
      </c>
      <c r="D112" s="7">
        <v>12846.96</v>
      </c>
      <c r="F112">
        <f t="shared" si="1"/>
        <v>96</v>
      </c>
    </row>
    <row r="113" spans="1:9" x14ac:dyDescent="0.2">
      <c r="A113" s="1"/>
      <c r="B113" s="3"/>
      <c r="F113" t="e">
        <f t="shared" si="1"/>
        <v>#DIV/0!</v>
      </c>
      <c r="H113" s="7"/>
      <c r="I113" s="7"/>
    </row>
    <row r="114" spans="1:9" ht="15.75" x14ac:dyDescent="0.25">
      <c r="A114" s="8" t="s">
        <v>549</v>
      </c>
      <c r="B114" s="9" t="s">
        <v>818</v>
      </c>
      <c r="C114" s="12">
        <v>4</v>
      </c>
      <c r="D114" s="212">
        <v>590.91999999999996</v>
      </c>
      <c r="F114">
        <f t="shared" si="1"/>
        <v>185</v>
      </c>
      <c r="G114" s="235"/>
      <c r="H114" s="49"/>
      <c r="I114" s="147"/>
    </row>
    <row r="115" spans="1:9" ht="15.75" x14ac:dyDescent="0.25">
      <c r="A115" s="8"/>
      <c r="B115" s="9"/>
      <c r="F115" t="e">
        <f t="shared" si="1"/>
        <v>#DIV/0!</v>
      </c>
      <c r="G115" s="235"/>
      <c r="H115" s="49"/>
      <c r="I115" s="147"/>
    </row>
    <row r="116" spans="1:9" ht="15.75" x14ac:dyDescent="0.25">
      <c r="A116" t="s">
        <v>53</v>
      </c>
      <c r="B116" s="148" t="s">
        <v>1797</v>
      </c>
      <c r="C116" s="7">
        <v>11</v>
      </c>
      <c r="D116" s="212">
        <v>3168.22</v>
      </c>
      <c r="F116">
        <f t="shared" si="1"/>
        <v>361</v>
      </c>
      <c r="G116" s="235"/>
      <c r="H116" s="352"/>
      <c r="I116" s="352"/>
    </row>
    <row r="117" spans="1:9" x14ac:dyDescent="0.2">
      <c r="F117" t="e">
        <f t="shared" si="1"/>
        <v>#DIV/0!</v>
      </c>
      <c r="H117" s="351"/>
      <c r="I117" s="354"/>
    </row>
    <row r="118" spans="1:9" x14ac:dyDescent="0.2">
      <c r="A118" t="s">
        <v>144</v>
      </c>
      <c r="B118" s="148" t="s">
        <v>145</v>
      </c>
      <c r="C118" s="7">
        <v>72</v>
      </c>
      <c r="D118" s="212">
        <v>52397.72</v>
      </c>
      <c r="F118">
        <f t="shared" si="1"/>
        <v>910</v>
      </c>
      <c r="H118" s="352"/>
      <c r="I118" s="352"/>
    </row>
    <row r="119" spans="1:9" x14ac:dyDescent="0.2">
      <c r="B119" s="148"/>
      <c r="D119" s="212"/>
      <c r="F119" t="e">
        <f t="shared" si="1"/>
        <v>#DIV/0!</v>
      </c>
    </row>
    <row r="120" spans="1:9" x14ac:dyDescent="0.2">
      <c r="A120" t="s">
        <v>331</v>
      </c>
      <c r="B120" s="148" t="s">
        <v>1747</v>
      </c>
      <c r="C120" s="7">
        <v>6</v>
      </c>
      <c r="D120" s="212">
        <v>2793.84</v>
      </c>
      <c r="F120">
        <f t="shared" si="1"/>
        <v>583</v>
      </c>
    </row>
    <row r="121" spans="1:9" x14ac:dyDescent="0.2">
      <c r="F121" t="e">
        <f t="shared" si="1"/>
        <v>#DIV/0!</v>
      </c>
      <c r="I121" s="212"/>
    </row>
    <row r="122" spans="1:9" ht="15" x14ac:dyDescent="0.2">
      <c r="B122" s="146" t="s">
        <v>430</v>
      </c>
      <c r="F122" t="e">
        <f t="shared" si="1"/>
        <v>#DIV/0!</v>
      </c>
    </row>
    <row r="123" spans="1:9" x14ac:dyDescent="0.2">
      <c r="A123" t="s">
        <v>80</v>
      </c>
      <c r="B123" s="50" t="s">
        <v>833</v>
      </c>
      <c r="C123" s="7">
        <v>16</v>
      </c>
      <c r="D123" s="7">
        <v>17847.509999999998</v>
      </c>
      <c r="F123">
        <f t="shared" si="1"/>
        <v>1395</v>
      </c>
    </row>
    <row r="124" spans="1:9" x14ac:dyDescent="0.2">
      <c r="A124" t="s">
        <v>681</v>
      </c>
      <c r="B124" s="50" t="s">
        <v>1531</v>
      </c>
      <c r="C124">
        <v>1</v>
      </c>
      <c r="D124">
        <v>1957.12</v>
      </c>
      <c r="F124">
        <f t="shared" si="1"/>
        <v>2447</v>
      </c>
    </row>
    <row r="125" spans="1:9" x14ac:dyDescent="0.2">
      <c r="A125" s="84" t="s">
        <v>864</v>
      </c>
      <c r="B125" s="9" t="s">
        <v>863</v>
      </c>
      <c r="C125" s="12">
        <v>5</v>
      </c>
      <c r="D125" s="212">
        <v>14216.25</v>
      </c>
      <c r="F125">
        <f t="shared" si="1"/>
        <v>3555</v>
      </c>
      <c r="H125" s="7"/>
      <c r="I125" s="7"/>
    </row>
    <row r="126" spans="1:9" ht="15" x14ac:dyDescent="0.2">
      <c r="B126" s="146"/>
      <c r="F126" t="e">
        <f t="shared" si="1"/>
        <v>#DIV/0!</v>
      </c>
    </row>
    <row r="127" spans="1:9" x14ac:dyDescent="0.2">
      <c r="A127" s="84" t="s">
        <v>838</v>
      </c>
      <c r="B127" s="9" t="s">
        <v>289</v>
      </c>
      <c r="C127" s="12">
        <v>10</v>
      </c>
      <c r="D127" s="212">
        <v>3498.08</v>
      </c>
      <c r="F127">
        <f t="shared" si="1"/>
        <v>438</v>
      </c>
    </row>
    <row r="128" spans="1:9" x14ac:dyDescent="0.2">
      <c r="A128" s="84" t="s">
        <v>1071</v>
      </c>
      <c r="B128" s="9" t="s">
        <v>1072</v>
      </c>
      <c r="C128" s="12">
        <v>4</v>
      </c>
      <c r="D128" s="212">
        <v>2519.56</v>
      </c>
      <c r="F128">
        <f t="shared" si="1"/>
        <v>788</v>
      </c>
      <c r="H128" s="12"/>
      <c r="I128" s="212"/>
    </row>
    <row r="129" spans="1:9" x14ac:dyDescent="0.2">
      <c r="A129" s="84" t="s">
        <v>839</v>
      </c>
      <c r="B129" s="9" t="s">
        <v>290</v>
      </c>
      <c r="C129" s="12">
        <v>4</v>
      </c>
      <c r="D129" s="212">
        <v>1504.4</v>
      </c>
      <c r="F129">
        <f t="shared" si="1"/>
        <v>471</v>
      </c>
      <c r="H129" s="12"/>
      <c r="I129" s="212"/>
    </row>
    <row r="130" spans="1:9" x14ac:dyDescent="0.2">
      <c r="A130" s="84" t="s">
        <v>1073</v>
      </c>
      <c r="B130" s="9" t="s">
        <v>1074</v>
      </c>
      <c r="C130" s="12">
        <v>2</v>
      </c>
      <c r="D130" s="212">
        <v>1516.64</v>
      </c>
      <c r="F130">
        <f t="shared" si="1"/>
        <v>948</v>
      </c>
    </row>
    <row r="131" spans="1:9" x14ac:dyDescent="0.2">
      <c r="A131" s="84"/>
      <c r="B131" s="9"/>
      <c r="C131" s="12"/>
      <c r="D131" s="212"/>
      <c r="F131" t="e">
        <f t="shared" si="1"/>
        <v>#DIV/0!</v>
      </c>
    </row>
    <row r="132" spans="1:9" x14ac:dyDescent="0.2">
      <c r="A132" s="84" t="s">
        <v>334</v>
      </c>
      <c r="B132" s="9" t="s">
        <v>1296</v>
      </c>
      <c r="C132" s="12">
        <v>2</v>
      </c>
      <c r="D132" s="212">
        <v>3530</v>
      </c>
      <c r="F132">
        <f t="shared" si="1"/>
        <v>2207</v>
      </c>
    </row>
    <row r="133" spans="1:9" x14ac:dyDescent="0.2">
      <c r="A133" s="84" t="s">
        <v>334</v>
      </c>
      <c r="B133" s="9" t="s">
        <v>1297</v>
      </c>
      <c r="C133" s="12">
        <v>1</v>
      </c>
      <c r="D133" s="212">
        <v>3198</v>
      </c>
      <c r="F133">
        <f t="shared" si="1"/>
        <v>3998</v>
      </c>
    </row>
    <row r="134" spans="1:9" x14ac:dyDescent="0.2">
      <c r="A134" s="84"/>
      <c r="B134" s="9"/>
      <c r="F134" t="e">
        <f t="shared" si="1"/>
        <v>#DIV/0!</v>
      </c>
    </row>
    <row r="135" spans="1:9" x14ac:dyDescent="0.2">
      <c r="A135" t="s">
        <v>1641</v>
      </c>
      <c r="B135" s="50" t="s">
        <v>1642</v>
      </c>
      <c r="C135">
        <v>5</v>
      </c>
      <c r="D135">
        <v>264.5</v>
      </c>
      <c r="F135">
        <f t="shared" si="1"/>
        <v>67</v>
      </c>
    </row>
    <row r="136" spans="1:9" x14ac:dyDescent="0.2">
      <c r="A136" s="201" t="s">
        <v>565</v>
      </c>
      <c r="B136" s="125" t="s">
        <v>566</v>
      </c>
      <c r="C136" s="7">
        <v>2</v>
      </c>
      <c r="D136" s="7">
        <v>218.48</v>
      </c>
      <c r="F136">
        <f t="shared" si="1"/>
        <v>137</v>
      </c>
    </row>
    <row r="137" spans="1:9" x14ac:dyDescent="0.2">
      <c r="A137" t="s">
        <v>1635</v>
      </c>
      <c r="B137" s="50" t="s">
        <v>1636</v>
      </c>
      <c r="C137">
        <v>1</v>
      </c>
      <c r="D137">
        <v>192.92</v>
      </c>
      <c r="F137">
        <f t="shared" si="1"/>
        <v>242</v>
      </c>
    </row>
    <row r="138" spans="1:9" x14ac:dyDescent="0.2">
      <c r="A138" t="s">
        <v>619</v>
      </c>
      <c r="B138" s="50" t="s">
        <v>620</v>
      </c>
      <c r="C138" s="7">
        <v>2</v>
      </c>
      <c r="D138" s="7">
        <v>423.94</v>
      </c>
      <c r="F138">
        <f t="shared" si="1"/>
        <v>265</v>
      </c>
    </row>
    <row r="139" spans="1:9" x14ac:dyDescent="0.2">
      <c r="F139" t="e">
        <f t="shared" si="1"/>
        <v>#DIV/0!</v>
      </c>
    </row>
    <row r="140" spans="1:9" ht="18.75" x14ac:dyDescent="0.3">
      <c r="B140" s="150" t="s">
        <v>400</v>
      </c>
      <c r="F140" t="e">
        <f t="shared" si="1"/>
        <v>#DIV/0!</v>
      </c>
    </row>
    <row r="141" spans="1:9" x14ac:dyDescent="0.2">
      <c r="A141" s="201" t="s">
        <v>592</v>
      </c>
      <c r="B141" s="125" t="s">
        <v>593</v>
      </c>
      <c r="C141" s="7">
        <v>4</v>
      </c>
      <c r="D141" s="7">
        <v>2543.64</v>
      </c>
      <c r="F141">
        <f t="shared" si="1"/>
        <v>795</v>
      </c>
    </row>
    <row r="142" spans="1:9" x14ac:dyDescent="0.2">
      <c r="A142" s="201" t="s">
        <v>1481</v>
      </c>
      <c r="B142" s="125" t="s">
        <v>593</v>
      </c>
      <c r="C142">
        <v>4</v>
      </c>
      <c r="D142">
        <v>3357.6</v>
      </c>
      <c r="F142">
        <f t="shared" si="1"/>
        <v>1050</v>
      </c>
    </row>
    <row r="143" spans="1:9" x14ac:dyDescent="0.2">
      <c r="A143" s="201" t="s">
        <v>1467</v>
      </c>
      <c r="B143" s="125" t="s">
        <v>1468</v>
      </c>
      <c r="C143">
        <v>1</v>
      </c>
      <c r="D143">
        <v>5696</v>
      </c>
      <c r="F143">
        <f t="shared" si="1"/>
        <v>7120</v>
      </c>
    </row>
    <row r="144" spans="1:9" x14ac:dyDescent="0.2">
      <c r="A144" s="201"/>
      <c r="B144" s="125"/>
      <c r="F144" t="e">
        <f t="shared" si="1"/>
        <v>#DIV/0!</v>
      </c>
    </row>
    <row r="145" spans="1:9" x14ac:dyDescent="0.2">
      <c r="A145" t="s">
        <v>183</v>
      </c>
      <c r="B145" s="50" t="s">
        <v>837</v>
      </c>
      <c r="C145" s="7">
        <v>3</v>
      </c>
      <c r="D145" s="7">
        <v>2626.62</v>
      </c>
      <c r="F145">
        <f t="shared" si="1"/>
        <v>1095</v>
      </c>
    </row>
    <row r="146" spans="1:9" x14ac:dyDescent="0.2">
      <c r="A146" t="s">
        <v>18</v>
      </c>
      <c r="B146" s="50" t="s">
        <v>257</v>
      </c>
      <c r="C146" s="7">
        <v>3</v>
      </c>
      <c r="D146" s="212">
        <v>3337.17</v>
      </c>
      <c r="F146">
        <f t="shared" si="1"/>
        <v>1391</v>
      </c>
    </row>
    <row r="147" spans="1:9" x14ac:dyDescent="0.2">
      <c r="A147" t="s">
        <v>518</v>
      </c>
      <c r="B147" s="50" t="s">
        <v>257</v>
      </c>
      <c r="C147" s="7">
        <v>3</v>
      </c>
      <c r="D147" s="7">
        <v>2069.9899999999998</v>
      </c>
      <c r="F147">
        <f t="shared" si="1"/>
        <v>863</v>
      </c>
    </row>
    <row r="148" spans="1:9" x14ac:dyDescent="0.2">
      <c r="B148" s="50"/>
      <c r="F148" t="e">
        <f t="shared" si="1"/>
        <v>#DIV/0!</v>
      </c>
    </row>
    <row r="149" spans="1:9" x14ac:dyDescent="0.2">
      <c r="A149" t="s">
        <v>2</v>
      </c>
      <c r="B149" s="50" t="s">
        <v>823</v>
      </c>
      <c r="C149" s="7">
        <v>3</v>
      </c>
      <c r="D149" s="7">
        <v>3915.45</v>
      </c>
      <c r="F149">
        <f t="shared" si="1"/>
        <v>1632</v>
      </c>
      <c r="H149" s="7"/>
      <c r="I149" s="7"/>
    </row>
    <row r="150" spans="1:9" x14ac:dyDescent="0.2">
      <c r="A150" t="s">
        <v>825</v>
      </c>
      <c r="B150" s="50" t="s">
        <v>824</v>
      </c>
      <c r="C150" s="7">
        <v>1</v>
      </c>
      <c r="D150" s="7">
        <v>1831.53</v>
      </c>
      <c r="F150">
        <f t="shared" si="1"/>
        <v>2290</v>
      </c>
    </row>
    <row r="151" spans="1:9" x14ac:dyDescent="0.2">
      <c r="F151" t="e">
        <f t="shared" si="1"/>
        <v>#DIV/0!</v>
      </c>
    </row>
    <row r="152" spans="1:9" x14ac:dyDescent="0.2">
      <c r="F152" t="e">
        <f t="shared" si="1"/>
        <v>#DIV/0!</v>
      </c>
    </row>
    <row r="153" spans="1:9" ht="15" x14ac:dyDescent="0.25">
      <c r="A153" s="2" t="s">
        <v>717</v>
      </c>
      <c r="B153" s="216" t="s">
        <v>718</v>
      </c>
      <c r="F153" t="e">
        <f t="shared" si="1"/>
        <v>#DIV/0!</v>
      </c>
    </row>
    <row r="154" spans="1:9" ht="15.75" x14ac:dyDescent="0.25">
      <c r="A154" s="2" t="s">
        <v>719</v>
      </c>
      <c r="B154" s="3" t="s">
        <v>720</v>
      </c>
      <c r="F154" t="e">
        <f t="shared" si="1"/>
        <v>#DIV/0!</v>
      </c>
    </row>
    <row r="155" spans="1:9" ht="15" x14ac:dyDescent="0.25">
      <c r="A155" s="2" t="s">
        <v>721</v>
      </c>
      <c r="B155" s="3" t="s">
        <v>722</v>
      </c>
      <c r="F155" t="e">
        <f t="shared" si="1"/>
        <v>#DIV/0!</v>
      </c>
    </row>
    <row r="156" spans="1:9" ht="15" x14ac:dyDescent="0.25">
      <c r="A156" s="2" t="s">
        <v>723</v>
      </c>
      <c r="B156" s="3" t="s">
        <v>724</v>
      </c>
      <c r="C156" s="7">
        <v>3</v>
      </c>
      <c r="D156" s="7">
        <v>13691.94</v>
      </c>
      <c r="F156">
        <f t="shared" si="1"/>
        <v>5705</v>
      </c>
    </row>
    <row r="157" spans="1:9" ht="15" x14ac:dyDescent="0.25">
      <c r="A157" s="2" t="s">
        <v>725</v>
      </c>
      <c r="B157" s="3" t="s">
        <v>726</v>
      </c>
      <c r="F157" t="e">
        <f t="shared" si="1"/>
        <v>#DIV/0!</v>
      </c>
      <c r="H157" s="7"/>
      <c r="I157" s="7"/>
    </row>
    <row r="158" spans="1:9" ht="15" x14ac:dyDescent="0.25">
      <c r="A158" s="2" t="s">
        <v>727</v>
      </c>
      <c r="B158" s="3" t="s">
        <v>728</v>
      </c>
      <c r="F158" t="e">
        <f t="shared" si="1"/>
        <v>#DIV/0!</v>
      </c>
    </row>
    <row r="159" spans="1:9" ht="15" x14ac:dyDescent="0.25">
      <c r="A159" s="2" t="s">
        <v>729</v>
      </c>
      <c r="B159" s="3" t="s">
        <v>730</v>
      </c>
      <c r="F159" t="e">
        <f t="shared" si="1"/>
        <v>#DIV/0!</v>
      </c>
    </row>
    <row r="160" spans="1:9" x14ac:dyDescent="0.2">
      <c r="A160" t="s">
        <v>731</v>
      </c>
      <c r="B160" s="202" t="s">
        <v>785</v>
      </c>
      <c r="F160" t="e">
        <f t="shared" si="1"/>
        <v>#DIV/0!</v>
      </c>
    </row>
    <row r="161" spans="1:9" ht="15" x14ac:dyDescent="0.25">
      <c r="A161" s="2" t="s">
        <v>458</v>
      </c>
      <c r="B161" s="3" t="s">
        <v>459</v>
      </c>
      <c r="C161" s="213">
        <v>4</v>
      </c>
      <c r="D161" s="213">
        <v>18202.64</v>
      </c>
      <c r="F161">
        <f t="shared" si="1"/>
        <v>5689</v>
      </c>
    </row>
    <row r="162" spans="1:9" ht="15" x14ac:dyDescent="0.25">
      <c r="A162" s="2" t="s">
        <v>732</v>
      </c>
      <c r="B162" s="3" t="s">
        <v>733</v>
      </c>
      <c r="F162" t="e">
        <f t="shared" si="1"/>
        <v>#DIV/0!</v>
      </c>
    </row>
    <row r="163" spans="1:9" ht="15" x14ac:dyDescent="0.25">
      <c r="A163" s="2" t="s">
        <v>460</v>
      </c>
      <c r="B163" s="3" t="s">
        <v>461</v>
      </c>
      <c r="C163" s="7">
        <v>6</v>
      </c>
      <c r="D163" s="7">
        <v>30257.94</v>
      </c>
      <c r="F163">
        <f t="shared" si="1"/>
        <v>6304</v>
      </c>
    </row>
    <row r="164" spans="1:9" x14ac:dyDescent="0.2">
      <c r="A164" t="s">
        <v>55</v>
      </c>
      <c r="B164" s="148" t="s">
        <v>716</v>
      </c>
      <c r="C164" s="7">
        <v>5</v>
      </c>
      <c r="D164" s="212">
        <v>28721.25</v>
      </c>
      <c r="F164">
        <f t="shared" si="1"/>
        <v>7181</v>
      </c>
      <c r="H164" s="352"/>
      <c r="I164" s="352"/>
    </row>
    <row r="165" spans="1:9" ht="15" x14ac:dyDescent="0.25">
      <c r="A165" s="2" t="s">
        <v>376</v>
      </c>
      <c r="B165" s="3" t="s">
        <v>563</v>
      </c>
      <c r="C165" s="7">
        <v>9</v>
      </c>
      <c r="D165" s="7">
        <v>45386.91</v>
      </c>
      <c r="F165">
        <f t="shared" si="1"/>
        <v>6304</v>
      </c>
      <c r="H165" s="351"/>
      <c r="I165" s="354"/>
    </row>
    <row r="166" spans="1:9" ht="15" x14ac:dyDescent="0.25">
      <c r="A166" s="2" t="s">
        <v>55</v>
      </c>
      <c r="B166" s="3" t="s">
        <v>564</v>
      </c>
      <c r="C166" s="7">
        <v>1</v>
      </c>
      <c r="D166" s="7">
        <v>5744.25</v>
      </c>
      <c r="F166">
        <f t="shared" si="1"/>
        <v>7181</v>
      </c>
      <c r="H166" s="351"/>
      <c r="I166" s="351"/>
    </row>
    <row r="167" spans="1:9" ht="15" x14ac:dyDescent="0.25">
      <c r="A167" s="2" t="s">
        <v>734</v>
      </c>
      <c r="B167" s="3" t="s">
        <v>735</v>
      </c>
      <c r="F167" t="e">
        <f t="shared" si="1"/>
        <v>#DIV/0!</v>
      </c>
      <c r="H167" s="352"/>
      <c r="I167" s="352"/>
    </row>
    <row r="168" spans="1:9" ht="15" x14ac:dyDescent="0.25">
      <c r="A168" s="2" t="s">
        <v>736</v>
      </c>
      <c r="B168" s="3" t="s">
        <v>737</v>
      </c>
      <c r="F168" t="e">
        <f t="shared" si="1"/>
        <v>#DIV/0!</v>
      </c>
    </row>
    <row r="169" spans="1:9" ht="15" x14ac:dyDescent="0.25">
      <c r="A169" s="1" t="s">
        <v>738</v>
      </c>
      <c r="B169" s="3" t="s">
        <v>739</v>
      </c>
      <c r="F169" t="e">
        <f t="shared" ref="F169:F238" si="2">ROUNDUP(SUM(D169/C169*1.25),0)</f>
        <v>#DIV/0!</v>
      </c>
    </row>
    <row r="170" spans="1:9" ht="15" x14ac:dyDescent="0.25">
      <c r="A170" s="1"/>
      <c r="B170" s="3" t="s">
        <v>740</v>
      </c>
      <c r="F170" t="e">
        <f t="shared" si="2"/>
        <v>#DIV/0!</v>
      </c>
    </row>
    <row r="171" spans="1:9" ht="15.75" x14ac:dyDescent="0.25">
      <c r="A171" s="217" t="s">
        <v>741</v>
      </c>
      <c r="B171" s="3" t="s">
        <v>742</v>
      </c>
      <c r="F171" t="e">
        <f t="shared" si="2"/>
        <v>#DIV/0!</v>
      </c>
    </row>
    <row r="172" spans="1:9" ht="15.75" x14ac:dyDescent="0.25">
      <c r="A172" s="217"/>
      <c r="B172" s="3" t="s">
        <v>743</v>
      </c>
      <c r="F172" t="e">
        <f t="shared" si="2"/>
        <v>#DIV/0!</v>
      </c>
    </row>
    <row r="173" spans="1:9" ht="15.75" x14ac:dyDescent="0.25">
      <c r="A173" s="217"/>
      <c r="B173" s="3" t="s">
        <v>744</v>
      </c>
      <c r="F173" t="e">
        <f t="shared" si="2"/>
        <v>#DIV/0!</v>
      </c>
    </row>
    <row r="174" spans="1:9" x14ac:dyDescent="0.2">
      <c r="A174" s="2"/>
      <c r="B174" s="3"/>
      <c r="F174" t="e">
        <f t="shared" si="2"/>
        <v>#DIV/0!</v>
      </c>
    </row>
    <row r="175" spans="1:9" x14ac:dyDescent="0.2">
      <c r="A175" s="2"/>
      <c r="B175" s="3"/>
      <c r="F175" t="e">
        <f t="shared" si="2"/>
        <v>#DIV/0!</v>
      </c>
    </row>
    <row r="176" spans="1:9" x14ac:dyDescent="0.2">
      <c r="A176" s="84" t="s">
        <v>317</v>
      </c>
      <c r="B176" s="9" t="s">
        <v>318</v>
      </c>
      <c r="C176" s="12">
        <v>4</v>
      </c>
      <c r="D176" s="119">
        <v>17733</v>
      </c>
      <c r="F176">
        <f t="shared" si="2"/>
        <v>5542</v>
      </c>
    </row>
    <row r="177" spans="1:9" x14ac:dyDescent="0.2">
      <c r="F177" t="e">
        <f t="shared" si="2"/>
        <v>#DIV/0!</v>
      </c>
    </row>
    <row r="178" spans="1:9" x14ac:dyDescent="0.2">
      <c r="A178" t="s">
        <v>1151</v>
      </c>
      <c r="B178" s="288" t="s">
        <v>1154</v>
      </c>
      <c r="C178" s="7">
        <v>1</v>
      </c>
      <c r="D178" s="7">
        <v>386.41</v>
      </c>
      <c r="F178">
        <f t="shared" si="2"/>
        <v>484</v>
      </c>
    </row>
    <row r="179" spans="1:9" x14ac:dyDescent="0.2">
      <c r="A179" t="s">
        <v>1152</v>
      </c>
      <c r="B179" s="288" t="s">
        <v>1153</v>
      </c>
      <c r="C179" s="7">
        <v>2</v>
      </c>
      <c r="D179" s="7">
        <v>1422.2</v>
      </c>
      <c r="F179">
        <f t="shared" si="2"/>
        <v>889</v>
      </c>
    </row>
    <row r="180" spans="1:9" x14ac:dyDescent="0.2">
      <c r="A180" t="s">
        <v>1694</v>
      </c>
      <c r="B180" s="288" t="s">
        <v>1695</v>
      </c>
      <c r="C180">
        <v>1</v>
      </c>
      <c r="D180">
        <v>6986.25</v>
      </c>
      <c r="F180">
        <f t="shared" si="2"/>
        <v>8733</v>
      </c>
    </row>
    <row r="181" spans="1:9" x14ac:dyDescent="0.2">
      <c r="A181" s="201" t="s">
        <v>568</v>
      </c>
      <c r="B181" s="125" t="s">
        <v>821</v>
      </c>
      <c r="C181" s="7">
        <v>14</v>
      </c>
      <c r="D181" s="7">
        <v>54833.38</v>
      </c>
      <c r="F181">
        <f t="shared" si="2"/>
        <v>4896</v>
      </c>
    </row>
    <row r="182" spans="1:9" x14ac:dyDescent="0.2">
      <c r="A182" t="s">
        <v>65</v>
      </c>
      <c r="B182" s="50" t="s">
        <v>820</v>
      </c>
      <c r="C182" s="7">
        <v>8</v>
      </c>
      <c r="D182" s="7">
        <v>13467.68</v>
      </c>
      <c r="F182">
        <f t="shared" si="2"/>
        <v>2105</v>
      </c>
      <c r="G182" s="212"/>
      <c r="H182" s="7"/>
      <c r="I182" s="7"/>
    </row>
    <row r="183" spans="1:9" x14ac:dyDescent="0.2">
      <c r="A183" t="s">
        <v>64</v>
      </c>
      <c r="B183" s="50" t="s">
        <v>822</v>
      </c>
      <c r="C183" s="7">
        <v>3</v>
      </c>
      <c r="D183" s="7">
        <v>8971.11</v>
      </c>
      <c r="F183">
        <f>ROUNDUP(SUM(D183/C183*1.25),0)</f>
        <v>3738</v>
      </c>
    </row>
    <row r="184" spans="1:9" x14ac:dyDescent="0.2">
      <c r="A184" t="s">
        <v>1706</v>
      </c>
      <c r="B184" s="50" t="s">
        <v>1707</v>
      </c>
      <c r="C184">
        <v>5</v>
      </c>
      <c r="D184">
        <v>5034.3</v>
      </c>
      <c r="F184">
        <f>ROUNDUP(SUM(D184/C184*1.25),0)</f>
        <v>1259</v>
      </c>
    </row>
    <row r="185" spans="1:9" x14ac:dyDescent="0.2">
      <c r="B185" s="50"/>
      <c r="F185" t="e">
        <f t="shared" si="2"/>
        <v>#DIV/0!</v>
      </c>
    </row>
    <row r="186" spans="1:9" ht="15" x14ac:dyDescent="0.2">
      <c r="A186" s="84" t="s">
        <v>487</v>
      </c>
      <c r="B186" s="9" t="s">
        <v>488</v>
      </c>
      <c r="C186" s="243">
        <v>6</v>
      </c>
      <c r="D186" s="245">
        <v>28116</v>
      </c>
      <c r="F186">
        <f t="shared" si="2"/>
        <v>5858</v>
      </c>
    </row>
    <row r="187" spans="1:9" x14ac:dyDescent="0.2">
      <c r="A187" s="230">
        <v>112119</v>
      </c>
      <c r="B187" s="224" t="s">
        <v>608</v>
      </c>
      <c r="C187" s="213">
        <v>11</v>
      </c>
      <c r="D187" s="213">
        <v>69134</v>
      </c>
      <c r="F187">
        <f t="shared" si="2"/>
        <v>7857</v>
      </c>
    </row>
    <row r="188" spans="1:9" x14ac:dyDescent="0.2">
      <c r="A188" t="s">
        <v>52</v>
      </c>
      <c r="B188" s="148" t="s">
        <v>528</v>
      </c>
      <c r="C188" s="7">
        <v>12</v>
      </c>
      <c r="D188" s="212">
        <v>77121.31</v>
      </c>
      <c r="F188">
        <f t="shared" si="2"/>
        <v>8034</v>
      </c>
      <c r="G188" s="147"/>
      <c r="H188" s="213"/>
      <c r="I188" s="213"/>
    </row>
    <row r="189" spans="1:9" x14ac:dyDescent="0.2">
      <c r="A189" t="s">
        <v>75</v>
      </c>
      <c r="B189" s="148" t="s">
        <v>530</v>
      </c>
      <c r="C189" s="7">
        <v>7</v>
      </c>
      <c r="D189" s="212">
        <v>12364.8</v>
      </c>
      <c r="F189">
        <f t="shared" si="2"/>
        <v>2208</v>
      </c>
      <c r="I189" s="212"/>
    </row>
    <row r="190" spans="1:9" x14ac:dyDescent="0.2">
      <c r="A190" s="201" t="s">
        <v>750</v>
      </c>
      <c r="B190" s="125" t="s">
        <v>751</v>
      </c>
      <c r="F190" t="e">
        <f t="shared" si="2"/>
        <v>#DIV/0!</v>
      </c>
      <c r="I190" s="212"/>
    </row>
    <row r="191" spans="1:9" x14ac:dyDescent="0.2">
      <c r="A191" s="201" t="s">
        <v>331</v>
      </c>
      <c r="B191" s="125" t="s">
        <v>752</v>
      </c>
      <c r="C191" s="7">
        <v>18</v>
      </c>
      <c r="D191" s="212">
        <v>8381.52</v>
      </c>
      <c r="F191">
        <f t="shared" si="2"/>
        <v>583</v>
      </c>
    </row>
    <row r="192" spans="1:9" x14ac:dyDescent="0.2">
      <c r="A192" s="201" t="s">
        <v>753</v>
      </c>
      <c r="B192" s="125" t="s">
        <v>754</v>
      </c>
      <c r="F192" t="e">
        <f t="shared" si="2"/>
        <v>#DIV/0!</v>
      </c>
      <c r="I192" s="212"/>
    </row>
    <row r="193" spans="1:9" x14ac:dyDescent="0.2">
      <c r="A193" s="201" t="s">
        <v>330</v>
      </c>
      <c r="B193" s="125" t="s">
        <v>509</v>
      </c>
      <c r="C193" s="7">
        <v>9</v>
      </c>
      <c r="D193" s="212">
        <v>42102.36</v>
      </c>
      <c r="F193">
        <f t="shared" si="2"/>
        <v>5848</v>
      </c>
    </row>
    <row r="194" spans="1:9" x14ac:dyDescent="0.2">
      <c r="A194" s="201" t="s">
        <v>755</v>
      </c>
      <c r="B194" s="125" t="s">
        <v>756</v>
      </c>
      <c r="F194" t="e">
        <f t="shared" si="2"/>
        <v>#DIV/0!</v>
      </c>
      <c r="I194" s="212"/>
    </row>
    <row r="195" spans="1:9" x14ac:dyDescent="0.2">
      <c r="A195" s="201" t="s">
        <v>757</v>
      </c>
      <c r="B195" s="3" t="s">
        <v>758</v>
      </c>
      <c r="C195">
        <v>2</v>
      </c>
      <c r="D195">
        <v>7513.52</v>
      </c>
      <c r="F195" t="e">
        <f>ROUNDUP(SUM(#REF!/#REF!*1.25),0)</f>
        <v>#REF!</v>
      </c>
    </row>
    <row r="196" spans="1:9" x14ac:dyDescent="0.2">
      <c r="A196" s="8" t="s">
        <v>759</v>
      </c>
      <c r="B196" s="3" t="s">
        <v>760</v>
      </c>
      <c r="F196" t="e">
        <f t="shared" si="2"/>
        <v>#DIV/0!</v>
      </c>
    </row>
    <row r="197" spans="1:9" x14ac:dyDescent="0.2">
      <c r="A197" s="8" t="s">
        <v>328</v>
      </c>
      <c r="B197" s="3" t="s">
        <v>761</v>
      </c>
      <c r="C197" s="7">
        <v>7</v>
      </c>
      <c r="D197" s="212">
        <v>24753.99</v>
      </c>
      <c r="F197">
        <f t="shared" si="2"/>
        <v>4421</v>
      </c>
    </row>
    <row r="198" spans="1:9" x14ac:dyDescent="0.2">
      <c r="A198" s="8" t="s">
        <v>762</v>
      </c>
      <c r="B198" s="3" t="s">
        <v>763</v>
      </c>
      <c r="F198" t="e">
        <f t="shared" si="2"/>
        <v>#DIV/0!</v>
      </c>
      <c r="H198" s="7"/>
      <c r="I198" s="212"/>
    </row>
    <row r="199" spans="1:9" ht="15" x14ac:dyDescent="0.25">
      <c r="A199" s="201" t="s">
        <v>52</v>
      </c>
      <c r="B199" s="125" t="s">
        <v>764</v>
      </c>
      <c r="F199" t="e">
        <f t="shared" si="2"/>
        <v>#DIV/0!</v>
      </c>
    </row>
    <row r="200" spans="1:9" ht="15" x14ac:dyDescent="0.25">
      <c r="A200" s="201" t="s">
        <v>765</v>
      </c>
      <c r="B200" s="125" t="s">
        <v>766</v>
      </c>
      <c r="F200" t="e">
        <f t="shared" si="2"/>
        <v>#DIV/0!</v>
      </c>
    </row>
    <row r="201" spans="1:9" x14ac:dyDescent="0.2">
      <c r="A201" s="201" t="s">
        <v>767</v>
      </c>
      <c r="B201" s="125" t="s">
        <v>768</v>
      </c>
      <c r="C201">
        <v>2</v>
      </c>
      <c r="D201">
        <v>8235.1200000000008</v>
      </c>
      <c r="F201">
        <f t="shared" si="2"/>
        <v>5147</v>
      </c>
    </row>
    <row r="202" spans="1:9" x14ac:dyDescent="0.2">
      <c r="A202" s="8" t="s">
        <v>487</v>
      </c>
      <c r="B202" s="9" t="s">
        <v>769</v>
      </c>
      <c r="F202" t="e">
        <f t="shared" si="2"/>
        <v>#DIV/0!</v>
      </c>
    </row>
    <row r="203" spans="1:9" ht="15" x14ac:dyDescent="0.25">
      <c r="A203" s="2" t="s">
        <v>53</v>
      </c>
      <c r="B203" s="3" t="s">
        <v>770</v>
      </c>
      <c r="C203" s="213">
        <v>6</v>
      </c>
      <c r="D203" s="213">
        <v>1728.12</v>
      </c>
      <c r="F203">
        <f t="shared" si="2"/>
        <v>361</v>
      </c>
    </row>
    <row r="204" spans="1:9" ht="15" x14ac:dyDescent="0.2">
      <c r="A204" s="8" t="s">
        <v>771</v>
      </c>
      <c r="B204" s="9" t="s">
        <v>772</v>
      </c>
      <c r="F204" t="e">
        <f t="shared" si="2"/>
        <v>#DIV/0!</v>
      </c>
      <c r="H204" s="213"/>
      <c r="I204" s="213"/>
    </row>
    <row r="205" spans="1:9" ht="15" x14ac:dyDescent="0.2">
      <c r="A205" s="8" t="s">
        <v>773</v>
      </c>
      <c r="B205" s="9" t="s">
        <v>774</v>
      </c>
      <c r="C205" s="7">
        <v>9</v>
      </c>
      <c r="D205" s="7">
        <v>3957.93</v>
      </c>
      <c r="F205">
        <f t="shared" si="2"/>
        <v>550</v>
      </c>
      <c r="H205" s="7"/>
      <c r="I205" s="7"/>
    </row>
    <row r="206" spans="1:9" x14ac:dyDescent="0.2">
      <c r="A206" s="8" t="s">
        <v>75</v>
      </c>
      <c r="B206" s="3" t="s">
        <v>463</v>
      </c>
      <c r="F206" t="e">
        <f t="shared" si="2"/>
        <v>#DIV/0!</v>
      </c>
    </row>
    <row r="207" spans="1:9" x14ac:dyDescent="0.2">
      <c r="A207" s="8" t="s">
        <v>775</v>
      </c>
      <c r="B207" s="3" t="s">
        <v>776</v>
      </c>
      <c r="F207" t="e">
        <f t="shared" si="2"/>
        <v>#DIV/0!</v>
      </c>
    </row>
    <row r="208" spans="1:9" x14ac:dyDescent="0.2">
      <c r="A208" s="8" t="s">
        <v>777</v>
      </c>
      <c r="B208" s="3" t="s">
        <v>778</v>
      </c>
      <c r="F208" t="e">
        <f t="shared" si="2"/>
        <v>#DIV/0!</v>
      </c>
    </row>
    <row r="209" spans="1:9" x14ac:dyDescent="0.2">
      <c r="A209" t="s">
        <v>84</v>
      </c>
      <c r="B209" s="148" t="s">
        <v>154</v>
      </c>
      <c r="C209" s="7">
        <v>4</v>
      </c>
      <c r="D209" s="212">
        <v>14024.92</v>
      </c>
      <c r="F209">
        <f t="shared" si="2"/>
        <v>4383</v>
      </c>
    </row>
    <row r="210" spans="1:9" x14ac:dyDescent="0.2">
      <c r="A210" t="s">
        <v>13</v>
      </c>
      <c r="B210" s="50" t="s">
        <v>1753</v>
      </c>
      <c r="C210" s="7">
        <v>16</v>
      </c>
      <c r="D210" s="7">
        <v>32010.880000000001</v>
      </c>
      <c r="F210">
        <f t="shared" si="2"/>
        <v>2501</v>
      </c>
      <c r="H210" s="352"/>
      <c r="I210" s="352"/>
    </row>
    <row r="211" spans="1:9" x14ac:dyDescent="0.2">
      <c r="B211" s="148"/>
      <c r="D211" s="212"/>
      <c r="F211" t="e">
        <f t="shared" si="2"/>
        <v>#DIV/0!</v>
      </c>
      <c r="H211" s="351"/>
      <c r="I211" s="351"/>
    </row>
    <row r="212" spans="1:9" ht="18.75" x14ac:dyDescent="0.3">
      <c r="B212" s="150" t="s">
        <v>396</v>
      </c>
      <c r="F212" t="e">
        <f t="shared" si="2"/>
        <v>#DIV/0!</v>
      </c>
      <c r="H212" s="352"/>
      <c r="I212" s="352"/>
    </row>
    <row r="213" spans="1:9" ht="18.75" x14ac:dyDescent="0.3">
      <c r="B213" s="124"/>
      <c r="F213" t="e">
        <f t="shared" si="2"/>
        <v>#DIV/0!</v>
      </c>
    </row>
    <row r="214" spans="1:9" x14ac:dyDescent="0.2">
      <c r="A214" t="s">
        <v>1080</v>
      </c>
      <c r="B214" s="9" t="s">
        <v>810</v>
      </c>
      <c r="C214" s="7">
        <v>200</v>
      </c>
      <c r="D214" s="7">
        <v>1654</v>
      </c>
      <c r="F214">
        <f t="shared" si="2"/>
        <v>11</v>
      </c>
    </row>
    <row r="215" spans="1:9" x14ac:dyDescent="0.2">
      <c r="A215" s="8" t="s">
        <v>571</v>
      </c>
      <c r="B215" s="9" t="s">
        <v>325</v>
      </c>
      <c r="C215" s="12">
        <v>900</v>
      </c>
      <c r="D215" s="12">
        <v>11520</v>
      </c>
      <c r="F215">
        <f t="shared" si="2"/>
        <v>16</v>
      </c>
    </row>
    <row r="216" spans="1:9" x14ac:dyDescent="0.2">
      <c r="A216" t="s">
        <v>1081</v>
      </c>
      <c r="B216" s="9" t="s">
        <v>811</v>
      </c>
      <c r="C216" s="7">
        <v>350</v>
      </c>
      <c r="D216" s="212">
        <v>7014</v>
      </c>
      <c r="F216">
        <f t="shared" si="2"/>
        <v>26</v>
      </c>
    </row>
    <row r="217" spans="1:9" x14ac:dyDescent="0.2">
      <c r="A217" t="s">
        <v>1466</v>
      </c>
      <c r="B217" s="9" t="s">
        <v>812</v>
      </c>
      <c r="C217">
        <v>50</v>
      </c>
      <c r="D217" s="212">
        <v>1503.5</v>
      </c>
      <c r="F217">
        <f t="shared" si="2"/>
        <v>38</v>
      </c>
      <c r="H217" s="7"/>
      <c r="I217" s="212"/>
    </row>
    <row r="218" spans="1:9" x14ac:dyDescent="0.2">
      <c r="A218" t="s">
        <v>172</v>
      </c>
      <c r="B218" s="9" t="s">
        <v>812</v>
      </c>
      <c r="C218" s="7">
        <v>350</v>
      </c>
      <c r="D218" s="7">
        <v>10524.5</v>
      </c>
      <c r="F218">
        <f t="shared" si="2"/>
        <v>38</v>
      </c>
      <c r="H218" s="7"/>
      <c r="I218" s="212"/>
    </row>
    <row r="219" spans="1:9" x14ac:dyDescent="0.2">
      <c r="B219" s="9" t="s">
        <v>813</v>
      </c>
      <c r="F219" t="e">
        <f t="shared" si="2"/>
        <v>#DIV/0!</v>
      </c>
    </row>
    <row r="220" spans="1:9" x14ac:dyDescent="0.2">
      <c r="F220" t="e">
        <f t="shared" si="2"/>
        <v>#DIV/0!</v>
      </c>
    </row>
    <row r="221" spans="1:9" x14ac:dyDescent="0.2">
      <c r="F221" t="e">
        <f t="shared" si="2"/>
        <v>#DIV/0!</v>
      </c>
    </row>
    <row r="222" spans="1:9" x14ac:dyDescent="0.2">
      <c r="A222" s="352" t="s">
        <v>1370</v>
      </c>
      <c r="B222" s="353" t="s">
        <v>1371</v>
      </c>
      <c r="C222" s="352">
        <v>12</v>
      </c>
      <c r="D222" s="352">
        <v>251.28</v>
      </c>
      <c r="F222">
        <f t="shared" si="2"/>
        <v>27</v>
      </c>
    </row>
    <row r="223" spans="1:9" x14ac:dyDescent="0.2">
      <c r="A223" t="s">
        <v>1031</v>
      </c>
      <c r="B223" s="50" t="s">
        <v>1378</v>
      </c>
      <c r="C223">
        <v>12</v>
      </c>
      <c r="D223">
        <v>404.4</v>
      </c>
      <c r="F223">
        <f t="shared" si="2"/>
        <v>43</v>
      </c>
    </row>
    <row r="224" spans="1:9" x14ac:dyDescent="0.2">
      <c r="A224" s="1" t="s">
        <v>579</v>
      </c>
      <c r="B224" s="3" t="s">
        <v>580</v>
      </c>
      <c r="C224" s="7">
        <v>12</v>
      </c>
      <c r="D224" s="7">
        <v>632.28</v>
      </c>
      <c r="F224">
        <f t="shared" si="2"/>
        <v>66</v>
      </c>
    </row>
    <row r="225" spans="1:9" x14ac:dyDescent="0.2">
      <c r="A225" s="226" t="s">
        <v>446</v>
      </c>
      <c r="B225" s="227" t="s">
        <v>801</v>
      </c>
      <c r="C225" s="213">
        <v>12</v>
      </c>
      <c r="D225" s="213">
        <v>1715.76</v>
      </c>
      <c r="F225">
        <f t="shared" si="2"/>
        <v>179</v>
      </c>
    </row>
    <row r="226" spans="1:9" x14ac:dyDescent="0.2">
      <c r="A226" t="s">
        <v>581</v>
      </c>
      <c r="B226" s="148" t="s">
        <v>802</v>
      </c>
      <c r="C226" s="244">
        <v>132</v>
      </c>
      <c r="D226" s="212">
        <v>11431.2</v>
      </c>
      <c r="F226">
        <f t="shared" si="2"/>
        <v>109</v>
      </c>
      <c r="H226" s="213"/>
      <c r="I226" s="213"/>
    </row>
    <row r="227" spans="1:9" x14ac:dyDescent="0.2">
      <c r="A227" t="s">
        <v>874</v>
      </c>
      <c r="B227" s="148" t="s">
        <v>1453</v>
      </c>
      <c r="C227" s="244">
        <v>222</v>
      </c>
      <c r="D227" s="212">
        <v>19225.2</v>
      </c>
      <c r="F227">
        <f t="shared" si="2"/>
        <v>109</v>
      </c>
    </row>
    <row r="228" spans="1:9" x14ac:dyDescent="0.2">
      <c r="A228" t="s">
        <v>29</v>
      </c>
      <c r="B228" s="50" t="s">
        <v>803</v>
      </c>
      <c r="C228" s="213">
        <v>396</v>
      </c>
      <c r="D228" s="213">
        <v>57111.12</v>
      </c>
      <c r="F228">
        <f t="shared" si="2"/>
        <v>181</v>
      </c>
      <c r="G228" s="12"/>
      <c r="H228" s="244"/>
      <c r="I228" s="212"/>
    </row>
    <row r="229" spans="1:9" x14ac:dyDescent="0.2">
      <c r="A229" s="1" t="s">
        <v>493</v>
      </c>
      <c r="B229" s="6" t="s">
        <v>857</v>
      </c>
      <c r="C229" s="12">
        <v>6</v>
      </c>
      <c r="D229" s="12">
        <v>1745.82</v>
      </c>
      <c r="F229">
        <f t="shared" si="2"/>
        <v>364</v>
      </c>
      <c r="G229" s="213"/>
      <c r="H229" s="213"/>
      <c r="I229" s="213"/>
    </row>
    <row r="230" spans="1:9" x14ac:dyDescent="0.2">
      <c r="A230" t="s">
        <v>1346</v>
      </c>
      <c r="B230" s="6" t="s">
        <v>1794</v>
      </c>
      <c r="C230">
        <v>300</v>
      </c>
      <c r="D230">
        <v>83325</v>
      </c>
      <c r="F230">
        <f t="shared" si="2"/>
        <v>348</v>
      </c>
      <c r="H230" s="147"/>
    </row>
    <row r="231" spans="1:9" x14ac:dyDescent="0.2">
      <c r="H231" s="147"/>
    </row>
    <row r="232" spans="1:9" x14ac:dyDescent="0.2">
      <c r="H232" s="147"/>
    </row>
    <row r="233" spans="1:9" x14ac:dyDescent="0.2">
      <c r="A233" t="s">
        <v>9</v>
      </c>
      <c r="B233" s="50" t="s">
        <v>175</v>
      </c>
      <c r="C233" s="7">
        <v>350</v>
      </c>
      <c r="D233" s="7">
        <v>7686</v>
      </c>
      <c r="F233">
        <f t="shared" si="2"/>
        <v>28</v>
      </c>
    </row>
    <row r="234" spans="1:9" x14ac:dyDescent="0.2">
      <c r="B234" s="148" t="s">
        <v>276</v>
      </c>
      <c r="C234" s="244">
        <v>400</v>
      </c>
      <c r="D234" s="212">
        <v>33900</v>
      </c>
      <c r="F234">
        <f t="shared" si="2"/>
        <v>106</v>
      </c>
    </row>
    <row r="235" spans="1:9" x14ac:dyDescent="0.2">
      <c r="B235" s="148" t="s">
        <v>277</v>
      </c>
      <c r="C235" s="244">
        <v>400</v>
      </c>
      <c r="D235" s="212">
        <v>29600</v>
      </c>
      <c r="F235">
        <f t="shared" si="2"/>
        <v>93</v>
      </c>
    </row>
    <row r="236" spans="1:9" x14ac:dyDescent="0.2">
      <c r="B236" s="148" t="s">
        <v>278</v>
      </c>
      <c r="C236" s="244">
        <v>102</v>
      </c>
      <c r="D236" s="212">
        <v>7548</v>
      </c>
      <c r="F236">
        <f t="shared" si="2"/>
        <v>93</v>
      </c>
    </row>
    <row r="237" spans="1:9" x14ac:dyDescent="0.2">
      <c r="B237" s="148" t="s">
        <v>279</v>
      </c>
      <c r="C237" s="244">
        <v>102</v>
      </c>
      <c r="D237" s="212">
        <v>7548</v>
      </c>
      <c r="F237">
        <f t="shared" si="2"/>
        <v>93</v>
      </c>
    </row>
    <row r="238" spans="1:9" x14ac:dyDescent="0.2">
      <c r="A238" s="1" t="s">
        <v>581</v>
      </c>
      <c r="B238" s="3" t="s">
        <v>582</v>
      </c>
      <c r="C238" s="7">
        <v>132</v>
      </c>
      <c r="D238" s="7">
        <v>11431.2</v>
      </c>
      <c r="F238">
        <f t="shared" si="2"/>
        <v>109</v>
      </c>
    </row>
    <row r="239" spans="1:9" x14ac:dyDescent="0.2">
      <c r="A239" t="s">
        <v>571</v>
      </c>
      <c r="B239" s="50" t="s">
        <v>572</v>
      </c>
      <c r="C239" s="7">
        <v>200</v>
      </c>
      <c r="D239" s="7">
        <v>2560</v>
      </c>
      <c r="F239">
        <f t="shared" ref="F239:F330" si="3">ROUNDUP(SUM(D239/C239*1.25),0)</f>
        <v>16</v>
      </c>
    </row>
    <row r="240" spans="1:9" x14ac:dyDescent="0.2">
      <c r="A240" t="s">
        <v>334</v>
      </c>
      <c r="B240" s="148" t="s">
        <v>1146</v>
      </c>
      <c r="C240">
        <v>12</v>
      </c>
      <c r="D240" s="212">
        <v>14076</v>
      </c>
      <c r="F240">
        <f t="shared" si="3"/>
        <v>1467</v>
      </c>
    </row>
    <row r="242" spans="1:8" x14ac:dyDescent="0.2">
      <c r="A242" t="s">
        <v>334</v>
      </c>
      <c r="B242" s="50" t="s">
        <v>353</v>
      </c>
      <c r="C242" s="7">
        <v>130</v>
      </c>
      <c r="D242" s="7">
        <v>56702</v>
      </c>
      <c r="F242">
        <f t="shared" si="3"/>
        <v>546</v>
      </c>
    </row>
    <row r="243" spans="1:8" x14ac:dyDescent="0.2">
      <c r="A243" t="s">
        <v>334</v>
      </c>
      <c r="B243" s="50" t="s">
        <v>354</v>
      </c>
      <c r="C243" s="7">
        <v>2</v>
      </c>
      <c r="D243" s="7">
        <v>1840</v>
      </c>
      <c r="F243">
        <f t="shared" si="3"/>
        <v>1150</v>
      </c>
    </row>
    <row r="244" spans="1:8" x14ac:dyDescent="0.2">
      <c r="F244" t="e">
        <f t="shared" si="3"/>
        <v>#DIV/0!</v>
      </c>
    </row>
    <row r="245" spans="1:8" x14ac:dyDescent="0.2">
      <c r="A245" t="s">
        <v>334</v>
      </c>
      <c r="B245" s="50" t="s">
        <v>1709</v>
      </c>
      <c r="C245">
        <v>528</v>
      </c>
      <c r="D245">
        <v>505779</v>
      </c>
      <c r="F245">
        <f t="shared" si="3"/>
        <v>1198</v>
      </c>
    </row>
    <row r="246" spans="1:8" x14ac:dyDescent="0.2">
      <c r="A246" t="s">
        <v>334</v>
      </c>
      <c r="B246" s="50" t="s">
        <v>1710</v>
      </c>
      <c r="C246">
        <v>96</v>
      </c>
      <c r="D246">
        <v>55296</v>
      </c>
      <c r="F246">
        <f t="shared" si="3"/>
        <v>720</v>
      </c>
    </row>
    <row r="247" spans="1:8" x14ac:dyDescent="0.2">
      <c r="F247" t="e">
        <f t="shared" si="3"/>
        <v>#DIV/0!</v>
      </c>
    </row>
    <row r="248" spans="1:8" x14ac:dyDescent="0.2">
      <c r="F248" t="e">
        <f t="shared" si="3"/>
        <v>#DIV/0!</v>
      </c>
    </row>
    <row r="249" spans="1:8" x14ac:dyDescent="0.2">
      <c r="F249" t="e">
        <f t="shared" si="3"/>
        <v>#DIV/0!</v>
      </c>
    </row>
    <row r="250" spans="1:8" x14ac:dyDescent="0.2">
      <c r="F250" t="e">
        <f t="shared" si="3"/>
        <v>#DIV/0!</v>
      </c>
    </row>
    <row r="251" spans="1:8" x14ac:dyDescent="0.2">
      <c r="F251" t="e">
        <f t="shared" si="3"/>
        <v>#DIV/0!</v>
      </c>
    </row>
    <row r="252" spans="1:8" ht="20.25" x14ac:dyDescent="0.3">
      <c r="B252" s="149" t="s">
        <v>398</v>
      </c>
      <c r="F252" t="e">
        <f t="shared" si="3"/>
        <v>#DIV/0!</v>
      </c>
    </row>
    <row r="253" spans="1:8" x14ac:dyDescent="0.2">
      <c r="F253" t="e">
        <f t="shared" si="3"/>
        <v>#DIV/0!</v>
      </c>
    </row>
    <row r="254" spans="1:8" ht="15" x14ac:dyDescent="0.2">
      <c r="B254" s="146" t="s">
        <v>516</v>
      </c>
      <c r="F254" t="e">
        <f t="shared" si="3"/>
        <v>#DIV/0!</v>
      </c>
    </row>
    <row r="255" spans="1:8" x14ac:dyDescent="0.2">
      <c r="A255" t="s">
        <v>185</v>
      </c>
      <c r="B255" s="50" t="s">
        <v>791</v>
      </c>
      <c r="C255" s="7">
        <v>5</v>
      </c>
      <c r="D255" s="7">
        <v>8666.5499999999993</v>
      </c>
      <c r="F255">
        <f t="shared" si="3"/>
        <v>2167</v>
      </c>
    </row>
    <row r="256" spans="1:8" ht="15.75" x14ac:dyDescent="0.25">
      <c r="A256" t="s">
        <v>5</v>
      </c>
      <c r="B256" s="50" t="s">
        <v>790</v>
      </c>
      <c r="C256" s="7">
        <v>10</v>
      </c>
      <c r="D256" s="7">
        <v>20138.88</v>
      </c>
      <c r="F256">
        <f t="shared" si="3"/>
        <v>2518</v>
      </c>
      <c r="G256" s="235"/>
      <c r="H256" s="49"/>
    </row>
    <row r="257" spans="1:9" ht="15.75" x14ac:dyDescent="0.25">
      <c r="A257" t="s">
        <v>573</v>
      </c>
      <c r="B257" s="50" t="s">
        <v>789</v>
      </c>
      <c r="C257" s="7">
        <v>16</v>
      </c>
      <c r="D257" s="7">
        <v>23083.200000000001</v>
      </c>
      <c r="F257">
        <f t="shared" si="3"/>
        <v>1804</v>
      </c>
      <c r="G257" s="235" t="s">
        <v>1792</v>
      </c>
      <c r="H257" s="7"/>
      <c r="I257" s="7"/>
    </row>
    <row r="258" spans="1:9" ht="15.75" x14ac:dyDescent="0.25">
      <c r="A258" t="s">
        <v>134</v>
      </c>
      <c r="B258" s="50" t="s">
        <v>809</v>
      </c>
      <c r="C258" s="7">
        <v>7</v>
      </c>
      <c r="D258" s="212">
        <v>13285.09</v>
      </c>
      <c r="F258">
        <f t="shared" si="3"/>
        <v>2373</v>
      </c>
      <c r="G258" s="235" t="s">
        <v>1792</v>
      </c>
      <c r="H258" s="7"/>
      <c r="I258" s="7"/>
    </row>
    <row r="259" spans="1:9" ht="15.75" x14ac:dyDescent="0.25">
      <c r="A259" t="s">
        <v>1535</v>
      </c>
      <c r="B259" s="50" t="s">
        <v>1791</v>
      </c>
      <c r="C259">
        <v>1</v>
      </c>
      <c r="D259">
        <v>2893.34</v>
      </c>
      <c r="F259">
        <f t="shared" si="3"/>
        <v>3617</v>
      </c>
      <c r="G259" s="235" t="s">
        <v>1792</v>
      </c>
      <c r="H259" s="7"/>
      <c r="I259" s="7"/>
    </row>
    <row r="260" spans="1:9" ht="15.75" x14ac:dyDescent="0.25">
      <c r="A260" t="s">
        <v>577</v>
      </c>
      <c r="B260" s="50" t="s">
        <v>788</v>
      </c>
      <c r="C260" s="7">
        <v>3</v>
      </c>
      <c r="D260" s="7">
        <v>7914.36</v>
      </c>
      <c r="F260">
        <f t="shared" si="3"/>
        <v>3298</v>
      </c>
      <c r="G260" s="235" t="s">
        <v>1792</v>
      </c>
    </row>
    <row r="261" spans="1:9" ht="15.75" x14ac:dyDescent="0.25">
      <c r="A261" t="s">
        <v>1437</v>
      </c>
      <c r="B261" s="50" t="s">
        <v>1472</v>
      </c>
      <c r="C261">
        <v>2</v>
      </c>
      <c r="D261">
        <v>4914.7</v>
      </c>
      <c r="F261">
        <f t="shared" si="3"/>
        <v>3072</v>
      </c>
      <c r="G261" s="235" t="s">
        <v>1792</v>
      </c>
      <c r="H261" s="7"/>
      <c r="I261" s="7"/>
    </row>
    <row r="262" spans="1:9" ht="15.75" x14ac:dyDescent="0.25">
      <c r="B262" s="146"/>
      <c r="F262" t="e">
        <f t="shared" si="3"/>
        <v>#DIV/0!</v>
      </c>
      <c r="G262" s="235"/>
    </row>
    <row r="263" spans="1:9" x14ac:dyDescent="0.2">
      <c r="A263" s="223" t="s">
        <v>443</v>
      </c>
      <c r="B263" s="129" t="s">
        <v>1766</v>
      </c>
      <c r="C263" s="213">
        <v>1</v>
      </c>
      <c r="D263" s="213">
        <v>5113.67</v>
      </c>
      <c r="F263">
        <f t="shared" si="3"/>
        <v>6393</v>
      </c>
    </row>
    <row r="264" spans="1:9" x14ac:dyDescent="0.2">
      <c r="A264" t="s">
        <v>706</v>
      </c>
      <c r="B264" s="129" t="s">
        <v>1767</v>
      </c>
      <c r="C264" s="7">
        <v>9</v>
      </c>
      <c r="D264" s="246">
        <v>58995.06</v>
      </c>
      <c r="F264">
        <f t="shared" si="3"/>
        <v>8194</v>
      </c>
    </row>
    <row r="265" spans="1:9" x14ac:dyDescent="0.2">
      <c r="A265" t="s">
        <v>1485</v>
      </c>
      <c r="B265" s="129" t="s">
        <v>1768</v>
      </c>
      <c r="C265">
        <v>1</v>
      </c>
      <c r="D265" s="246">
        <v>4275.53</v>
      </c>
      <c r="F265">
        <f t="shared" si="3"/>
        <v>5345</v>
      </c>
    </row>
    <row r="266" spans="1:9" x14ac:dyDescent="0.2">
      <c r="A266" s="119" t="s">
        <v>67</v>
      </c>
      <c r="B266" s="129" t="s">
        <v>1765</v>
      </c>
      <c r="C266" s="7">
        <v>14</v>
      </c>
      <c r="D266" s="7">
        <v>146611.42000000001</v>
      </c>
      <c r="F266">
        <f t="shared" si="3"/>
        <v>13091</v>
      </c>
      <c r="I266" s="246"/>
    </row>
    <row r="267" spans="1:9" x14ac:dyDescent="0.2">
      <c r="A267" s="223" t="s">
        <v>438</v>
      </c>
      <c r="B267" s="129" t="s">
        <v>1769</v>
      </c>
      <c r="C267" s="213">
        <v>1</v>
      </c>
      <c r="D267" s="213">
        <v>10339.31</v>
      </c>
      <c r="F267">
        <f t="shared" si="3"/>
        <v>12925</v>
      </c>
      <c r="G267" s="7"/>
      <c r="H267" s="7"/>
    </row>
    <row r="268" spans="1:9" x14ac:dyDescent="0.2">
      <c r="A268" t="s">
        <v>68</v>
      </c>
      <c r="B268" s="148" t="s">
        <v>806</v>
      </c>
      <c r="C268" s="7">
        <v>2</v>
      </c>
      <c r="D268" s="212">
        <v>26170.34</v>
      </c>
      <c r="F268">
        <f t="shared" si="3"/>
        <v>16357</v>
      </c>
      <c r="I268" s="147"/>
    </row>
    <row r="269" spans="1:9" x14ac:dyDescent="0.2">
      <c r="A269" s="210" t="s">
        <v>585</v>
      </c>
      <c r="B269" s="129" t="s">
        <v>1770</v>
      </c>
      <c r="C269" s="7">
        <v>1</v>
      </c>
      <c r="D269" s="7">
        <v>18015.830000000002</v>
      </c>
      <c r="F269">
        <f t="shared" si="3"/>
        <v>22520</v>
      </c>
      <c r="G269" s="147"/>
    </row>
    <row r="270" spans="1:9" x14ac:dyDescent="0.2">
      <c r="A270" t="s">
        <v>500</v>
      </c>
      <c r="B270" s="129" t="s">
        <v>501</v>
      </c>
      <c r="C270" s="7">
        <v>1</v>
      </c>
      <c r="D270" s="7">
        <v>41834.639999999999</v>
      </c>
      <c r="F270">
        <f t="shared" si="3"/>
        <v>52294</v>
      </c>
      <c r="G270" s="147"/>
    </row>
    <row r="271" spans="1:9" x14ac:dyDescent="0.2">
      <c r="A271" t="s">
        <v>1124</v>
      </c>
      <c r="B271" s="129" t="s">
        <v>1771</v>
      </c>
      <c r="C271">
        <v>10</v>
      </c>
      <c r="D271">
        <v>188265.4</v>
      </c>
      <c r="F271">
        <f t="shared" si="3"/>
        <v>23534</v>
      </c>
      <c r="G271" s="147"/>
    </row>
    <row r="272" spans="1:9" x14ac:dyDescent="0.2">
      <c r="B272" s="129"/>
      <c r="F272" t="e">
        <f t="shared" si="3"/>
        <v>#DIV/0!</v>
      </c>
      <c r="G272" s="147"/>
    </row>
    <row r="273" spans="1:9" x14ac:dyDescent="0.2">
      <c r="A273" t="s">
        <v>1279</v>
      </c>
      <c r="B273" s="129" t="s">
        <v>1479</v>
      </c>
      <c r="C273">
        <v>2</v>
      </c>
      <c r="D273">
        <v>257.60000000000002</v>
      </c>
      <c r="F273">
        <f t="shared" si="3"/>
        <v>161</v>
      </c>
      <c r="G273" s="147"/>
    </row>
    <row r="274" spans="1:9" x14ac:dyDescent="0.2">
      <c r="A274" t="s">
        <v>1281</v>
      </c>
      <c r="B274" s="129" t="s">
        <v>1480</v>
      </c>
      <c r="C274">
        <v>6</v>
      </c>
      <c r="D274">
        <v>1272</v>
      </c>
      <c r="F274">
        <f t="shared" si="3"/>
        <v>265</v>
      </c>
      <c r="G274" s="147"/>
    </row>
    <row r="275" spans="1:9" x14ac:dyDescent="0.2">
      <c r="B275" s="129"/>
      <c r="C275"/>
      <c r="D275"/>
      <c r="F275" t="e">
        <f t="shared" si="3"/>
        <v>#DIV/0!</v>
      </c>
      <c r="G275" s="147"/>
    </row>
    <row r="276" spans="1:9" x14ac:dyDescent="0.2">
      <c r="A276" s="231">
        <v>114893</v>
      </c>
      <c r="B276" s="129" t="s">
        <v>1492</v>
      </c>
      <c r="C276">
        <v>1</v>
      </c>
      <c r="D276">
        <v>2576</v>
      </c>
      <c r="F276">
        <f t="shared" si="3"/>
        <v>3220</v>
      </c>
      <c r="G276" s="147"/>
    </row>
    <row r="277" spans="1:9" x14ac:dyDescent="0.2">
      <c r="A277" s="231">
        <v>874192</v>
      </c>
      <c r="B277" s="129" t="s">
        <v>1493</v>
      </c>
      <c r="C277">
        <v>1</v>
      </c>
      <c r="D277">
        <v>1748</v>
      </c>
      <c r="F277">
        <f t="shared" si="3"/>
        <v>2185</v>
      </c>
      <c r="G277" s="147"/>
    </row>
    <row r="278" spans="1:9" x14ac:dyDescent="0.2">
      <c r="F278" t="e">
        <f t="shared" si="3"/>
        <v>#DIV/0!</v>
      </c>
    </row>
    <row r="279" spans="1:9" ht="15" x14ac:dyDescent="0.2">
      <c r="A279" s="8"/>
      <c r="B279" s="211" t="s">
        <v>431</v>
      </c>
      <c r="F279" t="e">
        <f t="shared" si="3"/>
        <v>#DIV/0!</v>
      </c>
      <c r="G279" s="212"/>
    </row>
    <row r="280" spans="1:9" ht="15" x14ac:dyDescent="0.2">
      <c r="A280" s="122" t="s">
        <v>386</v>
      </c>
      <c r="B280" s="123" t="s">
        <v>391</v>
      </c>
      <c r="C280" s="243">
        <v>14</v>
      </c>
      <c r="D280" s="245">
        <v>2103.5</v>
      </c>
      <c r="F280">
        <f t="shared" si="3"/>
        <v>188</v>
      </c>
      <c r="G280" s="212"/>
    </row>
    <row r="281" spans="1:9" ht="15" x14ac:dyDescent="0.2">
      <c r="A281" s="122" t="s">
        <v>690</v>
      </c>
      <c r="B281" s="123" t="s">
        <v>1473</v>
      </c>
      <c r="C281" s="243">
        <v>5</v>
      </c>
      <c r="D281" s="245">
        <v>1095.4000000000001</v>
      </c>
      <c r="F281">
        <f t="shared" si="3"/>
        <v>274</v>
      </c>
      <c r="G281" s="212"/>
    </row>
    <row r="282" spans="1:9" ht="15" x14ac:dyDescent="0.2">
      <c r="A282" s="122" t="s">
        <v>387</v>
      </c>
      <c r="B282" s="123" t="s">
        <v>392</v>
      </c>
      <c r="C282" s="243">
        <v>9</v>
      </c>
      <c r="D282" s="245">
        <v>3210.57</v>
      </c>
      <c r="F282">
        <f t="shared" si="3"/>
        <v>446</v>
      </c>
      <c r="G282" s="212"/>
      <c r="H282" s="243"/>
      <c r="I282" s="245"/>
    </row>
    <row r="283" spans="1:9" ht="15" x14ac:dyDescent="0.2">
      <c r="A283" s="210" t="s">
        <v>692</v>
      </c>
      <c r="B283" s="123" t="s">
        <v>1474</v>
      </c>
      <c r="C283" s="243">
        <v>4</v>
      </c>
      <c r="D283" s="245">
        <v>1997.72</v>
      </c>
      <c r="F283">
        <f t="shared" si="3"/>
        <v>625</v>
      </c>
      <c r="G283" s="212"/>
      <c r="H283" s="243"/>
      <c r="I283" s="245"/>
    </row>
    <row r="284" spans="1:9" ht="15" x14ac:dyDescent="0.2">
      <c r="A284" s="210"/>
      <c r="B284" s="123"/>
      <c r="C284" s="243"/>
      <c r="D284" s="245"/>
      <c r="F284" t="e">
        <f t="shared" si="3"/>
        <v>#DIV/0!</v>
      </c>
      <c r="G284" s="212"/>
      <c r="H284" s="243"/>
      <c r="I284" s="245"/>
    </row>
    <row r="285" spans="1:9" ht="15" x14ac:dyDescent="0.2">
      <c r="A285" s="210" t="s">
        <v>1268</v>
      </c>
      <c r="B285" s="123" t="s">
        <v>1477</v>
      </c>
      <c r="C285" s="243">
        <v>2</v>
      </c>
      <c r="D285" s="245">
        <v>852.8</v>
      </c>
      <c r="F285">
        <f t="shared" si="3"/>
        <v>533</v>
      </c>
      <c r="G285" s="212"/>
      <c r="H285" s="243"/>
      <c r="I285" s="245"/>
    </row>
    <row r="286" spans="1:9" ht="15" x14ac:dyDescent="0.2">
      <c r="A286" s="210" t="s">
        <v>1270</v>
      </c>
      <c r="B286" s="123" t="s">
        <v>1708</v>
      </c>
      <c r="C286" s="243">
        <v>4</v>
      </c>
      <c r="D286" s="245">
        <v>2341.88</v>
      </c>
      <c r="F286">
        <f t="shared" si="3"/>
        <v>732</v>
      </c>
      <c r="G286" s="212"/>
      <c r="H286" s="243"/>
      <c r="I286" s="245"/>
    </row>
    <row r="287" spans="1:9" ht="15" x14ac:dyDescent="0.2">
      <c r="A287" s="210" t="s">
        <v>1029</v>
      </c>
      <c r="B287" s="123" t="s">
        <v>1478</v>
      </c>
      <c r="C287" s="243">
        <v>4</v>
      </c>
      <c r="D287" s="245">
        <v>2927.76</v>
      </c>
      <c r="F287">
        <f t="shared" si="3"/>
        <v>915</v>
      </c>
      <c r="G287" s="212"/>
      <c r="H287" s="243"/>
      <c r="I287" s="245"/>
    </row>
    <row r="288" spans="1:9" ht="15" x14ac:dyDescent="0.2">
      <c r="A288" s="210"/>
      <c r="B288" s="123"/>
      <c r="C288" s="243"/>
      <c r="D288" s="245"/>
      <c r="F288" t="e">
        <f t="shared" si="3"/>
        <v>#DIV/0!</v>
      </c>
      <c r="G288" s="212"/>
      <c r="H288" s="243"/>
      <c r="I288" s="245"/>
    </row>
    <row r="289" spans="1:9" ht="15.75" x14ac:dyDescent="0.25">
      <c r="A289" t="s">
        <v>14</v>
      </c>
      <c r="B289" s="50" t="s">
        <v>713</v>
      </c>
      <c r="C289" s="243">
        <v>21</v>
      </c>
      <c r="D289" s="245">
        <v>1928.64</v>
      </c>
      <c r="F289">
        <f t="shared" si="3"/>
        <v>115</v>
      </c>
      <c r="G289" s="212"/>
      <c r="H289" s="235"/>
      <c r="I289" s="236"/>
    </row>
    <row r="290" spans="1:9" ht="15.75" x14ac:dyDescent="0.25">
      <c r="A290" s="210" t="s">
        <v>1439</v>
      </c>
      <c r="B290" s="123" t="s">
        <v>1475</v>
      </c>
      <c r="C290" s="235">
        <v>2</v>
      </c>
      <c r="D290" s="236">
        <v>443.2</v>
      </c>
      <c r="F290">
        <f t="shared" si="3"/>
        <v>277</v>
      </c>
      <c r="G290" s="212"/>
      <c r="H290" s="243"/>
      <c r="I290" s="245"/>
    </row>
    <row r="291" spans="1:9" ht="15.75" x14ac:dyDescent="0.25">
      <c r="A291" s="210" t="s">
        <v>1456</v>
      </c>
      <c r="B291" s="123" t="s">
        <v>1457</v>
      </c>
      <c r="C291" s="235">
        <v>1</v>
      </c>
      <c r="D291" s="236">
        <v>369.33</v>
      </c>
      <c r="F291">
        <f t="shared" si="3"/>
        <v>462</v>
      </c>
      <c r="G291" s="212"/>
    </row>
    <row r="292" spans="1:9" ht="15.75" x14ac:dyDescent="0.25">
      <c r="A292" s="122"/>
      <c r="B292" s="123"/>
      <c r="C292" s="235"/>
      <c r="D292" s="239"/>
      <c r="F292" t="e">
        <f t="shared" si="3"/>
        <v>#DIV/0!</v>
      </c>
      <c r="G292" s="212"/>
    </row>
    <row r="293" spans="1:9" ht="15.75" x14ac:dyDescent="0.25">
      <c r="A293" s="122" t="s">
        <v>1441</v>
      </c>
      <c r="B293" s="123" t="s">
        <v>1476</v>
      </c>
      <c r="C293" s="235">
        <v>6</v>
      </c>
      <c r="D293" s="236">
        <v>958.92</v>
      </c>
      <c r="F293">
        <f t="shared" si="3"/>
        <v>200</v>
      </c>
      <c r="G293" s="212"/>
    </row>
    <row r="294" spans="1:9" ht="15.75" x14ac:dyDescent="0.25">
      <c r="A294" s="122"/>
      <c r="B294" s="123"/>
      <c r="C294" s="235"/>
      <c r="D294" s="239"/>
      <c r="F294" t="e">
        <f t="shared" si="3"/>
        <v>#DIV/0!</v>
      </c>
      <c r="G294" s="212"/>
    </row>
    <row r="295" spans="1:9" ht="15.75" x14ac:dyDescent="0.25">
      <c r="A295" s="122" t="s">
        <v>389</v>
      </c>
      <c r="B295" s="123" t="s">
        <v>393</v>
      </c>
      <c r="C295" s="235">
        <v>3</v>
      </c>
      <c r="D295" s="236">
        <v>2719.59</v>
      </c>
      <c r="F295">
        <f t="shared" si="3"/>
        <v>1134</v>
      </c>
      <c r="G295" s="212"/>
    </row>
    <row r="296" spans="1:9" x14ac:dyDescent="0.2">
      <c r="A296" t="s">
        <v>181</v>
      </c>
      <c r="B296" s="50" t="s">
        <v>712</v>
      </c>
      <c r="C296" s="7">
        <v>3</v>
      </c>
      <c r="D296" s="7">
        <v>1440.39</v>
      </c>
      <c r="F296">
        <f t="shared" si="3"/>
        <v>601</v>
      </c>
      <c r="G296" s="212"/>
    </row>
    <row r="297" spans="1:9" x14ac:dyDescent="0.2">
      <c r="B297" s="50"/>
      <c r="F297" t="e">
        <f t="shared" si="3"/>
        <v>#DIV/0!</v>
      </c>
      <c r="G297" s="212"/>
    </row>
    <row r="298" spans="1:9" x14ac:dyDescent="0.2">
      <c r="A298" s="122" t="s">
        <v>390</v>
      </c>
      <c r="B298" s="123" t="s">
        <v>395</v>
      </c>
      <c r="C298" s="12">
        <v>4</v>
      </c>
      <c r="D298" s="236">
        <v>775.56</v>
      </c>
      <c r="F298">
        <f t="shared" si="3"/>
        <v>243</v>
      </c>
      <c r="G298" s="212"/>
    </row>
    <row r="299" spans="1:9" x14ac:dyDescent="0.2">
      <c r="B299" s="50"/>
      <c r="F299" t="e">
        <f t="shared" si="3"/>
        <v>#DIV/0!</v>
      </c>
      <c r="G299" s="212"/>
    </row>
    <row r="300" spans="1:9" x14ac:dyDescent="0.2">
      <c r="A300" t="s">
        <v>1292</v>
      </c>
      <c r="B300" s="50" t="s">
        <v>1293</v>
      </c>
      <c r="C300">
        <v>20</v>
      </c>
      <c r="D300">
        <v>2140.4</v>
      </c>
      <c r="F300">
        <f t="shared" si="3"/>
        <v>134</v>
      </c>
      <c r="G300" s="212"/>
    </row>
    <row r="301" spans="1:9" x14ac:dyDescent="0.2">
      <c r="A301" t="s">
        <v>14</v>
      </c>
      <c r="B301" s="50" t="s">
        <v>1299</v>
      </c>
      <c r="C301">
        <v>16</v>
      </c>
      <c r="D301">
        <v>1469.44</v>
      </c>
      <c r="F301">
        <f t="shared" si="3"/>
        <v>115</v>
      </c>
      <c r="G301" s="212"/>
    </row>
    <row r="302" spans="1:9" x14ac:dyDescent="0.2">
      <c r="A302" s="122" t="s">
        <v>388</v>
      </c>
      <c r="B302" s="123" t="s">
        <v>394</v>
      </c>
      <c r="C302" s="7">
        <v>3</v>
      </c>
      <c r="D302" s="7">
        <v>1366.08</v>
      </c>
      <c r="F302">
        <f t="shared" si="3"/>
        <v>570</v>
      </c>
      <c r="G302" s="212"/>
    </row>
    <row r="303" spans="1:9" ht="15" x14ac:dyDescent="0.2">
      <c r="A303" s="8"/>
      <c r="B303" s="211"/>
      <c r="F303" t="e">
        <f t="shared" si="3"/>
        <v>#DIV/0!</v>
      </c>
      <c r="G303" s="212"/>
    </row>
    <row r="304" spans="1:9" x14ac:dyDescent="0.2">
      <c r="A304" t="s">
        <v>1525</v>
      </c>
      <c r="B304" s="50" t="s">
        <v>1526</v>
      </c>
      <c r="C304">
        <v>2</v>
      </c>
      <c r="D304">
        <v>235.38</v>
      </c>
      <c r="F304">
        <f t="shared" si="3"/>
        <v>148</v>
      </c>
      <c r="G304" s="212"/>
    </row>
    <row r="305" spans="1:9" x14ac:dyDescent="0.2">
      <c r="A305" t="s">
        <v>178</v>
      </c>
      <c r="B305" s="50" t="s">
        <v>714</v>
      </c>
      <c r="C305" s="7">
        <v>13</v>
      </c>
      <c r="D305" s="7">
        <v>2541.37</v>
      </c>
      <c r="F305">
        <f t="shared" si="3"/>
        <v>245</v>
      </c>
      <c r="G305" s="212"/>
    </row>
    <row r="306" spans="1:9" ht="15" x14ac:dyDescent="0.2">
      <c r="A306" s="8"/>
      <c r="B306" s="211"/>
      <c r="F306" t="e">
        <f t="shared" si="3"/>
        <v>#DIV/0!</v>
      </c>
      <c r="G306" s="212"/>
    </row>
    <row r="307" spans="1:9" x14ac:dyDescent="0.2">
      <c r="A307" t="s">
        <v>85</v>
      </c>
      <c r="B307" s="148" t="s">
        <v>814</v>
      </c>
      <c r="C307" s="7">
        <v>4</v>
      </c>
      <c r="D307" s="212">
        <v>284.72000000000003</v>
      </c>
      <c r="F307">
        <f t="shared" si="3"/>
        <v>89</v>
      </c>
      <c r="G307" s="212"/>
    </row>
    <row r="308" spans="1:9" x14ac:dyDescent="0.2">
      <c r="A308" s="8" t="s">
        <v>1454</v>
      </c>
      <c r="B308" s="148" t="s">
        <v>1455</v>
      </c>
      <c r="C308">
        <v>1</v>
      </c>
      <c r="D308" s="212">
        <v>142.36000000000001</v>
      </c>
      <c r="F308">
        <f t="shared" si="3"/>
        <v>178</v>
      </c>
      <c r="G308" s="212"/>
      <c r="H308" s="7"/>
      <c r="I308" s="212"/>
    </row>
    <row r="309" spans="1:9" x14ac:dyDescent="0.2">
      <c r="B309" s="148"/>
      <c r="D309" s="129"/>
      <c r="F309" t="e">
        <f t="shared" si="3"/>
        <v>#DIV/0!</v>
      </c>
      <c r="G309" s="212"/>
    </row>
    <row r="310" spans="1:9" x14ac:dyDescent="0.2">
      <c r="A310" t="s">
        <v>31</v>
      </c>
      <c r="B310" s="50" t="s">
        <v>819</v>
      </c>
      <c r="C310" s="7">
        <v>5</v>
      </c>
      <c r="D310" s="7">
        <v>2778.35</v>
      </c>
      <c r="F310">
        <f t="shared" si="3"/>
        <v>695</v>
      </c>
    </row>
    <row r="311" spans="1:9" x14ac:dyDescent="0.2">
      <c r="A311" s="8" t="s">
        <v>545</v>
      </c>
      <c r="B311" s="9" t="s">
        <v>546</v>
      </c>
      <c r="C311" s="12">
        <v>4</v>
      </c>
      <c r="D311" s="12">
        <v>4029</v>
      </c>
      <c r="F311">
        <f t="shared" si="3"/>
        <v>1260</v>
      </c>
    </row>
    <row r="312" spans="1:9" x14ac:dyDescent="0.2">
      <c r="A312" t="s">
        <v>1527</v>
      </c>
      <c r="B312" s="50" t="s">
        <v>1528</v>
      </c>
      <c r="C312">
        <v>1</v>
      </c>
      <c r="D312">
        <v>405.12</v>
      </c>
      <c r="F312">
        <f t="shared" si="3"/>
        <v>507</v>
      </c>
    </row>
    <row r="313" spans="1:9" x14ac:dyDescent="0.2">
      <c r="B313" s="50"/>
      <c r="F313" t="e">
        <f t="shared" si="3"/>
        <v>#DIV/0!</v>
      </c>
    </row>
    <row r="314" spans="1:9" x14ac:dyDescent="0.2">
      <c r="B314" s="50"/>
      <c r="F314" t="e">
        <f t="shared" si="3"/>
        <v>#DIV/0!</v>
      </c>
    </row>
    <row r="315" spans="1:9" ht="15" x14ac:dyDescent="0.2">
      <c r="B315" s="146" t="s">
        <v>432</v>
      </c>
      <c r="F315" t="e">
        <f t="shared" si="3"/>
        <v>#DIV/0!</v>
      </c>
      <c r="G315" s="147"/>
    </row>
    <row r="316" spans="1:9" ht="15" x14ac:dyDescent="0.2">
      <c r="B316" s="146"/>
      <c r="F316" t="e">
        <f t="shared" si="3"/>
        <v>#DIV/0!</v>
      </c>
    </row>
    <row r="317" spans="1:9" x14ac:dyDescent="0.2">
      <c r="A317" t="s">
        <v>1096</v>
      </c>
      <c r="B317" s="50" t="s">
        <v>1760</v>
      </c>
      <c r="C317">
        <v>5</v>
      </c>
      <c r="D317">
        <v>620.54999999999995</v>
      </c>
      <c r="F317">
        <f t="shared" si="3"/>
        <v>156</v>
      </c>
    </row>
    <row r="318" spans="1:9" x14ac:dyDescent="0.2">
      <c r="A318" t="s">
        <v>583</v>
      </c>
      <c r="B318" s="50" t="s">
        <v>1761</v>
      </c>
      <c r="C318" s="7">
        <v>119</v>
      </c>
      <c r="D318" s="212">
        <v>18059.439999999999</v>
      </c>
      <c r="F318">
        <f t="shared" si="3"/>
        <v>190</v>
      </c>
    </row>
    <row r="319" spans="1:9" x14ac:dyDescent="0.2">
      <c r="A319" t="s">
        <v>56</v>
      </c>
      <c r="B319" s="50" t="s">
        <v>1762</v>
      </c>
      <c r="C319" s="7">
        <v>110</v>
      </c>
      <c r="D319" s="7">
        <v>30416.1</v>
      </c>
      <c r="F319">
        <f t="shared" si="3"/>
        <v>346</v>
      </c>
      <c r="G319" s="7"/>
      <c r="H319" s="7"/>
      <c r="I319" s="212"/>
    </row>
    <row r="320" spans="1:9" x14ac:dyDescent="0.2">
      <c r="A320" t="s">
        <v>492</v>
      </c>
      <c r="B320" s="50" t="s">
        <v>1763</v>
      </c>
      <c r="C320" s="12">
        <v>28</v>
      </c>
      <c r="D320" s="12">
        <v>16250.36</v>
      </c>
      <c r="F320">
        <f t="shared" si="3"/>
        <v>726</v>
      </c>
    </row>
    <row r="321" spans="1:9" x14ac:dyDescent="0.2">
      <c r="B321" s="50"/>
      <c r="F321" t="e">
        <f t="shared" si="3"/>
        <v>#DIV/0!</v>
      </c>
      <c r="H321" s="12"/>
      <c r="I321" s="12"/>
    </row>
    <row r="322" spans="1:9" x14ac:dyDescent="0.2">
      <c r="A322" t="s">
        <v>367</v>
      </c>
      <c r="B322" s="50" t="s">
        <v>368</v>
      </c>
      <c r="C322" s="7">
        <v>1</v>
      </c>
      <c r="D322" s="7">
        <v>747.6</v>
      </c>
      <c r="F322">
        <f t="shared" si="3"/>
        <v>935</v>
      </c>
    </row>
    <row r="323" spans="1:9" x14ac:dyDescent="0.2">
      <c r="B323" s="50"/>
    </row>
    <row r="324" spans="1:9" x14ac:dyDescent="0.2">
      <c r="A324" t="s">
        <v>1696</v>
      </c>
      <c r="B324" s="50" t="s">
        <v>1697</v>
      </c>
      <c r="C324">
        <v>2</v>
      </c>
      <c r="D324">
        <v>342.12</v>
      </c>
      <c r="F324">
        <f t="shared" si="3"/>
        <v>214</v>
      </c>
    </row>
    <row r="325" spans="1:9" x14ac:dyDescent="0.2">
      <c r="A325" t="s">
        <v>1698</v>
      </c>
      <c r="B325" s="50" t="s">
        <v>1699</v>
      </c>
      <c r="C325">
        <v>1</v>
      </c>
      <c r="D325">
        <v>255.57</v>
      </c>
      <c r="F325">
        <f t="shared" si="3"/>
        <v>320</v>
      </c>
    </row>
    <row r="326" spans="1:9" x14ac:dyDescent="0.2">
      <c r="A326" t="s">
        <v>700</v>
      </c>
      <c r="B326" s="50" t="s">
        <v>701</v>
      </c>
      <c r="C326" s="7">
        <v>1</v>
      </c>
      <c r="D326" s="212">
        <v>443.71</v>
      </c>
      <c r="F326">
        <f t="shared" si="3"/>
        <v>555</v>
      </c>
    </row>
    <row r="327" spans="1:9" x14ac:dyDescent="0.2">
      <c r="A327" t="s">
        <v>1693</v>
      </c>
      <c r="B327" s="50" t="s">
        <v>701</v>
      </c>
      <c r="C327">
        <v>2</v>
      </c>
      <c r="D327" s="212">
        <v>1069.5999999999999</v>
      </c>
      <c r="F327">
        <f t="shared" si="3"/>
        <v>669</v>
      </c>
    </row>
    <row r="328" spans="1:9" x14ac:dyDescent="0.2">
      <c r="A328" t="s">
        <v>702</v>
      </c>
      <c r="B328" s="148" t="s">
        <v>519</v>
      </c>
      <c r="C328" s="244">
        <v>1</v>
      </c>
      <c r="D328" s="212">
        <v>1041.76</v>
      </c>
      <c r="F328">
        <f t="shared" si="3"/>
        <v>1303</v>
      </c>
    </row>
    <row r="329" spans="1:9" x14ac:dyDescent="0.2">
      <c r="A329" s="223" t="s">
        <v>541</v>
      </c>
      <c r="B329" s="225" t="s">
        <v>542</v>
      </c>
      <c r="C329" s="213">
        <v>1</v>
      </c>
      <c r="D329" s="213">
        <v>2079</v>
      </c>
      <c r="F329">
        <f t="shared" si="3"/>
        <v>2599</v>
      </c>
    </row>
    <row r="330" spans="1:9" x14ac:dyDescent="0.2">
      <c r="A330" t="s">
        <v>358</v>
      </c>
      <c r="B330" s="50" t="s">
        <v>361</v>
      </c>
      <c r="C330" s="7">
        <v>1</v>
      </c>
      <c r="D330" s="7">
        <v>1254.4000000000001</v>
      </c>
      <c r="F330">
        <f t="shared" si="3"/>
        <v>1568</v>
      </c>
    </row>
    <row r="331" spans="1:9" x14ac:dyDescent="0.2">
      <c r="A331" t="s">
        <v>63</v>
      </c>
      <c r="B331" s="148" t="s">
        <v>520</v>
      </c>
      <c r="C331" s="244">
        <v>1</v>
      </c>
      <c r="D331" s="212">
        <v>1704.11</v>
      </c>
      <c r="F331">
        <f t="shared" ref="F331:F429" si="4">ROUNDUP(SUM(D331/C331*1.25),0)</f>
        <v>2131</v>
      </c>
    </row>
    <row r="332" spans="1:9" x14ac:dyDescent="0.2">
      <c r="A332" s="88" t="s">
        <v>489</v>
      </c>
      <c r="B332" s="129" t="s">
        <v>490</v>
      </c>
      <c r="C332" s="12">
        <v>1</v>
      </c>
      <c r="D332" s="212">
        <v>635.27</v>
      </c>
      <c r="F332">
        <f t="shared" si="4"/>
        <v>795</v>
      </c>
    </row>
    <row r="333" spans="1:9" x14ac:dyDescent="0.2">
      <c r="A333" t="s">
        <v>1139</v>
      </c>
      <c r="B333" s="50" t="s">
        <v>1560</v>
      </c>
      <c r="C333">
        <v>2</v>
      </c>
      <c r="D333">
        <v>3049.24</v>
      </c>
      <c r="F333">
        <f t="shared" si="4"/>
        <v>1906</v>
      </c>
    </row>
    <row r="334" spans="1:9" x14ac:dyDescent="0.2">
      <c r="A334" t="s">
        <v>334</v>
      </c>
      <c r="B334" s="50" t="s">
        <v>1719</v>
      </c>
      <c r="C334">
        <v>1</v>
      </c>
      <c r="D334">
        <v>16573</v>
      </c>
      <c r="F334">
        <f t="shared" si="4"/>
        <v>20717</v>
      </c>
    </row>
    <row r="335" spans="1:9" x14ac:dyDescent="0.2">
      <c r="A335" t="s">
        <v>334</v>
      </c>
      <c r="B335" s="50" t="s">
        <v>1720</v>
      </c>
      <c r="C335">
        <v>1</v>
      </c>
      <c r="D335">
        <v>16159</v>
      </c>
      <c r="F335">
        <f t="shared" si="4"/>
        <v>20199</v>
      </c>
    </row>
    <row r="336" spans="1:9" x14ac:dyDescent="0.2">
      <c r="A336" s="240"/>
      <c r="B336" s="129"/>
      <c r="C336" s="12"/>
      <c r="D336" s="212"/>
      <c r="F336" t="e">
        <f t="shared" si="4"/>
        <v>#DIV/0!</v>
      </c>
    </row>
    <row r="337" spans="1:9" x14ac:dyDescent="0.2">
      <c r="A337" s="240" t="s">
        <v>1464</v>
      </c>
      <c r="B337" s="129" t="s">
        <v>1465</v>
      </c>
      <c r="C337" s="12">
        <v>2</v>
      </c>
      <c r="D337" s="212">
        <v>2912</v>
      </c>
      <c r="F337">
        <f t="shared" si="4"/>
        <v>1820</v>
      </c>
    </row>
    <row r="338" spans="1:9" x14ac:dyDescent="0.2">
      <c r="A338" s="240"/>
      <c r="B338" s="129"/>
      <c r="C338" s="12"/>
      <c r="D338" s="129"/>
      <c r="F338" t="e">
        <f t="shared" si="4"/>
        <v>#DIV/0!</v>
      </c>
    </row>
    <row r="339" spans="1:9" x14ac:dyDescent="0.2">
      <c r="A339" t="s">
        <v>1581</v>
      </c>
      <c r="B339" s="50" t="s">
        <v>1583</v>
      </c>
      <c r="C339">
        <v>1</v>
      </c>
      <c r="D339">
        <v>130.55000000000001</v>
      </c>
      <c r="F339">
        <f t="shared" si="4"/>
        <v>164</v>
      </c>
    </row>
    <row r="340" spans="1:9" x14ac:dyDescent="0.2">
      <c r="A340" t="s">
        <v>12</v>
      </c>
      <c r="B340" s="225" t="s">
        <v>1772</v>
      </c>
      <c r="C340" s="7">
        <v>3</v>
      </c>
      <c r="D340" s="212">
        <v>327.96</v>
      </c>
      <c r="F340">
        <f t="shared" si="4"/>
        <v>137</v>
      </c>
    </row>
    <row r="341" spans="1:9" x14ac:dyDescent="0.2">
      <c r="A341" t="s">
        <v>15</v>
      </c>
      <c r="B341" s="50" t="s">
        <v>1773</v>
      </c>
      <c r="C341" s="7">
        <v>1</v>
      </c>
      <c r="D341" s="7">
        <v>109.32</v>
      </c>
      <c r="F341">
        <f t="shared" si="4"/>
        <v>137</v>
      </c>
    </row>
    <row r="342" spans="1:9" x14ac:dyDescent="0.2">
      <c r="A342" s="334" t="s">
        <v>916</v>
      </c>
      <c r="B342" s="225" t="s">
        <v>1774</v>
      </c>
      <c r="C342" s="12">
        <v>1</v>
      </c>
      <c r="D342" s="212">
        <v>77.31</v>
      </c>
      <c r="F342">
        <f t="shared" si="4"/>
        <v>97</v>
      </c>
    </row>
    <row r="343" spans="1:9" x14ac:dyDescent="0.2">
      <c r="A343" t="s">
        <v>1491</v>
      </c>
      <c r="B343" s="225" t="s">
        <v>1775</v>
      </c>
      <c r="C343">
        <v>1</v>
      </c>
      <c r="D343" s="7">
        <v>223.79</v>
      </c>
      <c r="F343">
        <f t="shared" si="4"/>
        <v>280</v>
      </c>
    </row>
    <row r="344" spans="1:9" x14ac:dyDescent="0.2">
      <c r="A344" t="s">
        <v>62</v>
      </c>
      <c r="B344" s="225" t="s">
        <v>1775</v>
      </c>
      <c r="C344" s="7">
        <v>3</v>
      </c>
      <c r="D344" s="212">
        <v>315.81</v>
      </c>
      <c r="F344">
        <f t="shared" si="4"/>
        <v>132</v>
      </c>
    </row>
    <row r="345" spans="1:9" x14ac:dyDescent="0.2">
      <c r="A345" t="s">
        <v>1490</v>
      </c>
      <c r="B345" s="225" t="s">
        <v>1776</v>
      </c>
      <c r="C345">
        <v>1</v>
      </c>
      <c r="D345" s="212">
        <v>105.27</v>
      </c>
      <c r="F345">
        <f t="shared" si="4"/>
        <v>132</v>
      </c>
    </row>
    <row r="346" spans="1:9" x14ac:dyDescent="0.2">
      <c r="A346" t="s">
        <v>808</v>
      </c>
      <c r="B346" s="225" t="s">
        <v>1777</v>
      </c>
      <c r="C346" s="244">
        <v>2</v>
      </c>
      <c r="D346" s="212">
        <v>704.16</v>
      </c>
      <c r="F346">
        <f t="shared" si="4"/>
        <v>441</v>
      </c>
    </row>
    <row r="347" spans="1:9" x14ac:dyDescent="0.2">
      <c r="A347" s="223" t="s">
        <v>544</v>
      </c>
      <c r="B347" s="225" t="s">
        <v>1778</v>
      </c>
      <c r="C347" s="213">
        <v>3</v>
      </c>
      <c r="D347" s="213">
        <v>1012.8</v>
      </c>
      <c r="F347">
        <f t="shared" si="4"/>
        <v>422</v>
      </c>
      <c r="H347" s="244"/>
      <c r="I347" s="212"/>
    </row>
    <row r="348" spans="1:9" x14ac:dyDescent="0.2">
      <c r="A348" t="s">
        <v>365</v>
      </c>
      <c r="B348" s="50" t="s">
        <v>1779</v>
      </c>
      <c r="C348" s="7">
        <v>1</v>
      </c>
      <c r="D348" s="7">
        <v>868.14</v>
      </c>
      <c r="F348">
        <f t="shared" si="4"/>
        <v>1086</v>
      </c>
    </row>
    <row r="349" spans="1:9" x14ac:dyDescent="0.2">
      <c r="A349" t="s">
        <v>17</v>
      </c>
      <c r="B349" s="225" t="s">
        <v>1780</v>
      </c>
      <c r="C349" s="244">
        <v>1</v>
      </c>
      <c r="D349" s="212">
        <v>432.34</v>
      </c>
      <c r="F349">
        <f t="shared" si="4"/>
        <v>541</v>
      </c>
      <c r="H349" s="213"/>
      <c r="I349" s="213"/>
    </row>
    <row r="350" spans="1:9" x14ac:dyDescent="0.2">
      <c r="A350" t="s">
        <v>50</v>
      </c>
      <c r="B350" s="225" t="s">
        <v>1781</v>
      </c>
      <c r="C350" s="7">
        <v>3</v>
      </c>
      <c r="D350" s="212">
        <v>1210.5899999999999</v>
      </c>
      <c r="F350">
        <f t="shared" si="4"/>
        <v>505</v>
      </c>
    </row>
    <row r="351" spans="1:9" x14ac:dyDescent="0.2">
      <c r="A351" s="7" t="s">
        <v>491</v>
      </c>
      <c r="B351" s="129" t="s">
        <v>1782</v>
      </c>
      <c r="C351" s="12">
        <v>1</v>
      </c>
      <c r="D351" s="12">
        <v>794.98</v>
      </c>
      <c r="F351">
        <f t="shared" si="4"/>
        <v>994</v>
      </c>
    </row>
    <row r="352" spans="1:9" x14ac:dyDescent="0.2">
      <c r="B352" s="148"/>
      <c r="F352" t="e">
        <f t="shared" si="4"/>
        <v>#DIV/0!</v>
      </c>
    </row>
    <row r="353" spans="1:9" x14ac:dyDescent="0.2">
      <c r="A353" s="84" t="s">
        <v>647</v>
      </c>
      <c r="B353" s="9" t="s">
        <v>648</v>
      </c>
      <c r="C353" s="12">
        <v>4</v>
      </c>
      <c r="D353" s="12">
        <v>1517.86</v>
      </c>
      <c r="F353">
        <f t="shared" si="4"/>
        <v>475</v>
      </c>
    </row>
    <row r="354" spans="1:9" x14ac:dyDescent="0.2">
      <c r="A354" s="8" t="s">
        <v>1464</v>
      </c>
      <c r="B354" s="9"/>
      <c r="C354" s="12"/>
      <c r="D354" s="12"/>
      <c r="F354" t="e">
        <f t="shared" si="4"/>
        <v>#DIV/0!</v>
      </c>
    </row>
    <row r="355" spans="1:9" x14ac:dyDescent="0.2">
      <c r="A355" t="s">
        <v>1638</v>
      </c>
      <c r="B355" s="50" t="s">
        <v>1639</v>
      </c>
      <c r="C355">
        <v>2</v>
      </c>
      <c r="D355">
        <v>1383.2</v>
      </c>
      <c r="F355">
        <f t="shared" si="4"/>
        <v>865</v>
      </c>
    </row>
    <row r="356" spans="1:9" x14ac:dyDescent="0.2">
      <c r="A356" t="s">
        <v>1310</v>
      </c>
      <c r="B356" s="148" t="s">
        <v>1312</v>
      </c>
      <c r="C356">
        <v>2</v>
      </c>
      <c r="D356" s="212">
        <v>1747.2</v>
      </c>
      <c r="F356">
        <f t="shared" si="4"/>
        <v>1092</v>
      </c>
    </row>
    <row r="357" spans="1:9" x14ac:dyDescent="0.2">
      <c r="A357" t="s">
        <v>1311</v>
      </c>
      <c r="B357" s="148" t="s">
        <v>1313</v>
      </c>
      <c r="C357">
        <v>2</v>
      </c>
      <c r="D357" s="212">
        <v>1747.2</v>
      </c>
      <c r="F357">
        <f t="shared" si="4"/>
        <v>1092</v>
      </c>
    </row>
    <row r="358" spans="1:9" x14ac:dyDescent="0.2">
      <c r="A358" t="s">
        <v>8</v>
      </c>
      <c r="B358" s="148" t="s">
        <v>1755</v>
      </c>
      <c r="C358" s="244">
        <v>4</v>
      </c>
      <c r="D358" s="212">
        <v>3265.14</v>
      </c>
      <c r="F358">
        <f t="shared" si="4"/>
        <v>1021</v>
      </c>
    </row>
    <row r="359" spans="1:9" x14ac:dyDescent="0.2">
      <c r="A359" t="s">
        <v>1182</v>
      </c>
      <c r="B359" s="148" t="s">
        <v>1756</v>
      </c>
      <c r="C359" s="244">
        <v>2</v>
      </c>
      <c r="D359" s="212">
        <v>874.56</v>
      </c>
      <c r="F359">
        <f t="shared" si="4"/>
        <v>547</v>
      </c>
    </row>
    <row r="360" spans="1:9" x14ac:dyDescent="0.2">
      <c r="A360" t="s">
        <v>1700</v>
      </c>
      <c r="B360" s="148" t="s">
        <v>1701</v>
      </c>
      <c r="C360" s="244">
        <v>1</v>
      </c>
      <c r="D360" s="212">
        <v>209.09</v>
      </c>
      <c r="F360">
        <f t="shared" si="4"/>
        <v>262</v>
      </c>
    </row>
    <row r="361" spans="1:9" x14ac:dyDescent="0.2">
      <c r="A361" t="s">
        <v>705</v>
      </c>
      <c r="B361" s="148" t="s">
        <v>1757</v>
      </c>
      <c r="C361" s="244">
        <v>4</v>
      </c>
      <c r="D361" s="212">
        <v>2844.8</v>
      </c>
      <c r="F361">
        <f t="shared" si="4"/>
        <v>889</v>
      </c>
      <c r="H361" s="244"/>
      <c r="I361" s="212"/>
    </row>
    <row r="362" spans="1:9" x14ac:dyDescent="0.2">
      <c r="A362" t="s">
        <v>48</v>
      </c>
      <c r="B362" s="148" t="s">
        <v>1758</v>
      </c>
      <c r="C362" s="244">
        <v>2</v>
      </c>
      <c r="D362" s="212">
        <v>2469.36</v>
      </c>
      <c r="F362">
        <f t="shared" si="4"/>
        <v>1544</v>
      </c>
    </row>
    <row r="363" spans="1:9" x14ac:dyDescent="0.2">
      <c r="A363" t="s">
        <v>357</v>
      </c>
      <c r="B363" s="50" t="s">
        <v>1759</v>
      </c>
      <c r="C363" s="7">
        <v>5</v>
      </c>
      <c r="D363" s="7">
        <v>5964.35</v>
      </c>
      <c r="F363">
        <f t="shared" si="4"/>
        <v>1492</v>
      </c>
    </row>
    <row r="364" spans="1:9" x14ac:dyDescent="0.2">
      <c r="A364" t="s">
        <v>1356</v>
      </c>
      <c r="B364" s="50" t="s">
        <v>1564</v>
      </c>
      <c r="C364">
        <v>2</v>
      </c>
      <c r="D364">
        <v>8120</v>
      </c>
      <c r="F364">
        <f t="shared" si="4"/>
        <v>5075</v>
      </c>
    </row>
    <row r="365" spans="1:9" x14ac:dyDescent="0.2">
      <c r="A365" t="s">
        <v>1563</v>
      </c>
      <c r="B365" s="50" t="s">
        <v>1565</v>
      </c>
      <c r="C365">
        <v>2</v>
      </c>
      <c r="D365">
        <v>8580</v>
      </c>
      <c r="F365">
        <f t="shared" si="4"/>
        <v>5363</v>
      </c>
      <c r="H365" s="352"/>
      <c r="I365" s="352"/>
    </row>
    <row r="366" spans="1:9" x14ac:dyDescent="0.2">
      <c r="A366" s="352" t="s">
        <v>1741</v>
      </c>
      <c r="B366" s="353" t="s">
        <v>1742</v>
      </c>
      <c r="C366" s="352">
        <v>3</v>
      </c>
      <c r="D366" s="352">
        <v>16548</v>
      </c>
      <c r="H366" s="352"/>
      <c r="I366" s="352"/>
    </row>
    <row r="367" spans="1:9" x14ac:dyDescent="0.2">
      <c r="A367" t="s">
        <v>334</v>
      </c>
      <c r="B367" s="50" t="s">
        <v>1721</v>
      </c>
      <c r="C367">
        <v>1</v>
      </c>
      <c r="D367">
        <v>9182</v>
      </c>
      <c r="F367">
        <f t="shared" si="4"/>
        <v>11478</v>
      </c>
      <c r="H367" s="352"/>
      <c r="I367" s="352"/>
    </row>
    <row r="368" spans="1:9" x14ac:dyDescent="0.2">
      <c r="A368" t="s">
        <v>334</v>
      </c>
      <c r="B368" s="50" t="s">
        <v>1722</v>
      </c>
      <c r="C368">
        <v>2</v>
      </c>
      <c r="D368">
        <v>16636</v>
      </c>
      <c r="F368">
        <f t="shared" si="4"/>
        <v>10398</v>
      </c>
      <c r="H368" s="352"/>
      <c r="I368" s="352"/>
    </row>
    <row r="369" spans="1:9" x14ac:dyDescent="0.2">
      <c r="A369" t="s">
        <v>334</v>
      </c>
      <c r="B369" s="50" t="s">
        <v>1723</v>
      </c>
      <c r="C369">
        <v>2</v>
      </c>
      <c r="D369">
        <v>16636</v>
      </c>
      <c r="F369">
        <f t="shared" si="4"/>
        <v>10398</v>
      </c>
    </row>
    <row r="370" spans="1:9" x14ac:dyDescent="0.2">
      <c r="F370" t="e">
        <f t="shared" si="4"/>
        <v>#DIV/0!</v>
      </c>
    </row>
    <row r="371" spans="1:9" x14ac:dyDescent="0.2">
      <c r="F371" t="e">
        <f t="shared" si="4"/>
        <v>#DIV/0!</v>
      </c>
    </row>
    <row r="372" spans="1:9" x14ac:dyDescent="0.2">
      <c r="B372" s="148"/>
      <c r="C372" s="244"/>
      <c r="D372" s="212"/>
      <c r="F372" t="e">
        <f t="shared" si="4"/>
        <v>#DIV/0!</v>
      </c>
    </row>
    <row r="373" spans="1:9" x14ac:dyDescent="0.2">
      <c r="A373" t="s">
        <v>20</v>
      </c>
      <c r="B373" s="148" t="s">
        <v>521</v>
      </c>
      <c r="C373" s="244">
        <v>4</v>
      </c>
      <c r="D373" s="212">
        <v>12153.88</v>
      </c>
      <c r="F373">
        <f t="shared" si="4"/>
        <v>3799</v>
      </c>
    </row>
    <row r="374" spans="1:9" x14ac:dyDescent="0.2">
      <c r="A374" t="s">
        <v>19</v>
      </c>
      <c r="B374" s="148" t="s">
        <v>522</v>
      </c>
      <c r="C374" s="244">
        <v>1</v>
      </c>
      <c r="D374" s="212">
        <v>1712.15</v>
      </c>
      <c r="F374">
        <f t="shared" si="4"/>
        <v>2141</v>
      </c>
    </row>
    <row r="375" spans="1:9" x14ac:dyDescent="0.2">
      <c r="A375" t="s">
        <v>1515</v>
      </c>
      <c r="B375" s="148" t="s">
        <v>1516</v>
      </c>
      <c r="C375" s="244">
        <v>2</v>
      </c>
      <c r="D375" s="212">
        <v>1747.2</v>
      </c>
      <c r="F375">
        <f t="shared" si="4"/>
        <v>1092</v>
      </c>
    </row>
    <row r="376" spans="1:9" x14ac:dyDescent="0.2">
      <c r="B376" s="148"/>
      <c r="C376" s="244"/>
      <c r="D376" s="212"/>
      <c r="F376" t="e">
        <f t="shared" si="4"/>
        <v>#DIV/0!</v>
      </c>
    </row>
    <row r="377" spans="1:9" x14ac:dyDescent="0.2">
      <c r="A377" t="s">
        <v>832</v>
      </c>
      <c r="B377" s="50" t="s">
        <v>831</v>
      </c>
      <c r="C377" s="7">
        <v>1</v>
      </c>
      <c r="D377" s="7">
        <v>112.53</v>
      </c>
      <c r="F377">
        <f t="shared" si="4"/>
        <v>141</v>
      </c>
    </row>
    <row r="378" spans="1:9" x14ac:dyDescent="0.2">
      <c r="A378" s="213" t="s">
        <v>444</v>
      </c>
      <c r="B378" s="225" t="s">
        <v>799</v>
      </c>
      <c r="C378" s="213">
        <v>1</v>
      </c>
      <c r="D378" s="213">
        <v>311.24</v>
      </c>
      <c r="F378">
        <f t="shared" si="4"/>
        <v>390</v>
      </c>
    </row>
    <row r="379" spans="1:9" x14ac:dyDescent="0.2">
      <c r="A379" t="s">
        <v>703</v>
      </c>
      <c r="B379" s="148" t="s">
        <v>798</v>
      </c>
      <c r="C379" s="7">
        <v>4</v>
      </c>
      <c r="D379" s="212">
        <v>1588.36</v>
      </c>
      <c r="F379">
        <f t="shared" si="4"/>
        <v>497</v>
      </c>
    </row>
    <row r="380" spans="1:9" x14ac:dyDescent="0.2">
      <c r="A380" s="213" t="s">
        <v>363</v>
      </c>
      <c r="B380" s="225" t="s">
        <v>800</v>
      </c>
      <c r="C380" s="213">
        <v>3</v>
      </c>
      <c r="D380" s="213">
        <v>2073.87</v>
      </c>
      <c r="F380">
        <f t="shared" si="4"/>
        <v>865</v>
      </c>
    </row>
    <row r="381" spans="1:9" x14ac:dyDescent="0.2">
      <c r="A381" s="213"/>
      <c r="B381" s="225"/>
      <c r="C381" s="213"/>
      <c r="D381" s="213"/>
      <c r="F381" t="e">
        <f t="shared" si="4"/>
        <v>#DIV/0!</v>
      </c>
    </row>
    <row r="382" spans="1:9" x14ac:dyDescent="0.2">
      <c r="A382" t="s">
        <v>1675</v>
      </c>
      <c r="B382" s="50" t="s">
        <v>1676</v>
      </c>
      <c r="C382">
        <v>2</v>
      </c>
      <c r="D382">
        <v>39920</v>
      </c>
      <c r="F382">
        <f t="shared" si="4"/>
        <v>24950</v>
      </c>
    </row>
    <row r="383" spans="1:9" x14ac:dyDescent="0.2">
      <c r="A383" t="s">
        <v>334</v>
      </c>
      <c r="B383" s="50" t="s">
        <v>1677</v>
      </c>
      <c r="C383">
        <v>1</v>
      </c>
      <c r="D383">
        <v>8340</v>
      </c>
      <c r="F383">
        <f t="shared" si="4"/>
        <v>10425</v>
      </c>
    </row>
    <row r="384" spans="1:9" x14ac:dyDescent="0.2">
      <c r="A384" s="213"/>
      <c r="B384" s="225"/>
      <c r="C384" s="213"/>
      <c r="D384" s="213"/>
      <c r="F384" t="e">
        <f t="shared" si="4"/>
        <v>#DIV/0!</v>
      </c>
      <c r="H384" s="213"/>
      <c r="I384" s="213"/>
    </row>
    <row r="385" spans="1:9" ht="15" x14ac:dyDescent="0.2">
      <c r="B385" s="146" t="s">
        <v>433</v>
      </c>
      <c r="F385" t="e">
        <f t="shared" si="4"/>
        <v>#DIV/0!</v>
      </c>
    </row>
    <row r="386" spans="1:9" ht="15.75" x14ac:dyDescent="0.25">
      <c r="A386" t="s">
        <v>709</v>
      </c>
      <c r="B386" s="50" t="s">
        <v>160</v>
      </c>
      <c r="C386" s="7">
        <v>8</v>
      </c>
      <c r="D386" s="212">
        <v>2087.1999999999998</v>
      </c>
      <c r="F386">
        <f t="shared" si="4"/>
        <v>327</v>
      </c>
      <c r="H386" s="49"/>
      <c r="I386" s="49"/>
    </row>
    <row r="387" spans="1:9" ht="15.75" x14ac:dyDescent="0.25">
      <c r="B387" s="50"/>
      <c r="D387" s="212"/>
      <c r="F387" t="e">
        <f t="shared" si="4"/>
        <v>#DIV/0!</v>
      </c>
      <c r="H387" s="49"/>
      <c r="I387" s="49"/>
    </row>
    <row r="388" spans="1:9" ht="15.75" x14ac:dyDescent="0.25">
      <c r="A388" s="8" t="s">
        <v>555</v>
      </c>
      <c r="B388" s="9" t="s">
        <v>556</v>
      </c>
      <c r="C388" s="12">
        <v>4</v>
      </c>
      <c r="D388" s="245">
        <v>11341.4</v>
      </c>
      <c r="F388">
        <f t="shared" si="4"/>
        <v>3545</v>
      </c>
      <c r="H388" s="49"/>
      <c r="I388" s="49"/>
    </row>
    <row r="389" spans="1:9" x14ac:dyDescent="0.2">
      <c r="B389" s="50"/>
      <c r="D389" s="212"/>
      <c r="F389" t="e">
        <f t="shared" si="4"/>
        <v>#DIV/0!</v>
      </c>
    </row>
    <row r="390" spans="1:9" x14ac:dyDescent="0.2">
      <c r="A390" t="s">
        <v>708</v>
      </c>
      <c r="B390" s="148" t="s">
        <v>271</v>
      </c>
      <c r="C390" s="244">
        <v>4</v>
      </c>
      <c r="D390" s="212">
        <v>6231.56</v>
      </c>
      <c r="F390">
        <f t="shared" si="4"/>
        <v>1948</v>
      </c>
    </row>
    <row r="391" spans="1:9" x14ac:dyDescent="0.2">
      <c r="B391" s="148"/>
      <c r="C391" s="244"/>
      <c r="D391" s="212"/>
      <c r="F391" t="e">
        <f t="shared" si="4"/>
        <v>#DIV/0!</v>
      </c>
    </row>
    <row r="392" spans="1:9" ht="15" x14ac:dyDescent="0.2">
      <c r="A392" s="8" t="s">
        <v>484</v>
      </c>
      <c r="B392" s="9" t="s">
        <v>485</v>
      </c>
      <c r="C392" s="243">
        <v>10</v>
      </c>
      <c r="D392" s="245">
        <v>67480</v>
      </c>
      <c r="F392">
        <f t="shared" si="4"/>
        <v>8435</v>
      </c>
    </row>
    <row r="393" spans="1:9" x14ac:dyDescent="0.2">
      <c r="B393" s="148"/>
      <c r="C393" s="244"/>
      <c r="D393" s="212"/>
      <c r="F393" t="e">
        <f t="shared" si="4"/>
        <v>#DIV/0!</v>
      </c>
    </row>
    <row r="394" spans="1:9" x14ac:dyDescent="0.2">
      <c r="A394" t="s">
        <v>1536</v>
      </c>
      <c r="B394" s="50" t="s">
        <v>1787</v>
      </c>
      <c r="C394">
        <v>1</v>
      </c>
      <c r="D394">
        <v>1534.38</v>
      </c>
      <c r="F394">
        <f t="shared" si="4"/>
        <v>1918</v>
      </c>
    </row>
    <row r="395" spans="1:9" x14ac:dyDescent="0.2">
      <c r="A395" t="s">
        <v>7</v>
      </c>
      <c r="B395" s="50" t="s">
        <v>865</v>
      </c>
      <c r="C395">
        <v>1</v>
      </c>
      <c r="D395">
        <v>1737.51</v>
      </c>
      <c r="F395">
        <f t="shared" si="4"/>
        <v>2172</v>
      </c>
    </row>
    <row r="396" spans="1:9" x14ac:dyDescent="0.2">
      <c r="B396" s="148"/>
      <c r="F396" t="e">
        <f t="shared" si="4"/>
        <v>#DIV/0!</v>
      </c>
    </row>
    <row r="397" spans="1:9" ht="15" x14ac:dyDescent="0.2">
      <c r="B397" s="146" t="s">
        <v>1136</v>
      </c>
      <c r="F397" t="e">
        <f t="shared" si="4"/>
        <v>#DIV/0!</v>
      </c>
    </row>
    <row r="398" spans="1:9" x14ac:dyDescent="0.2">
      <c r="A398" s="84" t="s">
        <v>862</v>
      </c>
      <c r="B398" s="9" t="s">
        <v>860</v>
      </c>
      <c r="C398" s="12">
        <v>9</v>
      </c>
      <c r="D398" s="236">
        <v>38980.620000000003</v>
      </c>
      <c r="F398">
        <f t="shared" si="4"/>
        <v>5414</v>
      </c>
      <c r="H398" s="12"/>
      <c r="I398" s="12"/>
    </row>
    <row r="399" spans="1:9" x14ac:dyDescent="0.2">
      <c r="A399" s="8" t="s">
        <v>338</v>
      </c>
      <c r="B399" s="9" t="s">
        <v>861</v>
      </c>
      <c r="C399" s="12">
        <v>16</v>
      </c>
      <c r="D399" s="12">
        <v>113395.16</v>
      </c>
      <c r="F399">
        <f t="shared" si="4"/>
        <v>8859</v>
      </c>
      <c r="I399" s="129"/>
    </row>
    <row r="400" spans="1:9" x14ac:dyDescent="0.2">
      <c r="A400" s="8" t="s">
        <v>1452</v>
      </c>
      <c r="B400" s="9" t="s">
        <v>1451</v>
      </c>
      <c r="C400" s="12">
        <v>2</v>
      </c>
      <c r="D400" s="12">
        <v>19137.8</v>
      </c>
      <c r="F400">
        <f t="shared" si="4"/>
        <v>11962</v>
      </c>
      <c r="H400" s="12"/>
      <c r="I400" s="12"/>
    </row>
    <row r="401" spans="1:9" x14ac:dyDescent="0.2">
      <c r="A401" s="8"/>
      <c r="B401" s="9"/>
      <c r="C401" s="12"/>
      <c r="D401" s="12"/>
      <c r="F401" t="e">
        <f t="shared" si="4"/>
        <v>#DIV/0!</v>
      </c>
      <c r="H401" s="12"/>
      <c r="I401" s="12"/>
    </row>
    <row r="402" spans="1:9" x14ac:dyDescent="0.2">
      <c r="A402" t="s">
        <v>1557</v>
      </c>
      <c r="B402" s="50" t="s">
        <v>1561</v>
      </c>
      <c r="C402">
        <v>5</v>
      </c>
      <c r="D402">
        <v>39900</v>
      </c>
      <c r="F402">
        <f t="shared" si="4"/>
        <v>9975</v>
      </c>
    </row>
    <row r="403" spans="1:9" x14ac:dyDescent="0.2">
      <c r="A403" s="8"/>
      <c r="B403" s="9"/>
      <c r="C403" s="12"/>
      <c r="D403" s="12"/>
      <c r="F403" t="e">
        <f t="shared" si="4"/>
        <v>#DIV/0!</v>
      </c>
    </row>
    <row r="404" spans="1:9" x14ac:dyDescent="0.2">
      <c r="A404" s="8" t="s">
        <v>1488</v>
      </c>
      <c r="B404" s="9" t="s">
        <v>1489</v>
      </c>
      <c r="C404" s="12">
        <v>2</v>
      </c>
      <c r="D404" s="12">
        <v>4503.8599999999997</v>
      </c>
      <c r="F404">
        <f t="shared" si="4"/>
        <v>2815</v>
      </c>
      <c r="H404" s="12"/>
      <c r="I404" s="12"/>
    </row>
    <row r="405" spans="1:9" x14ac:dyDescent="0.2">
      <c r="A405" s="8"/>
      <c r="B405" s="9"/>
      <c r="C405" s="12"/>
      <c r="D405" s="12"/>
      <c r="H405" s="12"/>
      <c r="I405" s="12"/>
    </row>
    <row r="406" spans="1:9" x14ac:dyDescent="0.2">
      <c r="A406" s="8" t="s">
        <v>1513</v>
      </c>
      <c r="B406" s="9" t="s">
        <v>1514</v>
      </c>
      <c r="C406" s="12">
        <v>4</v>
      </c>
      <c r="D406" s="12">
        <v>12516</v>
      </c>
      <c r="F406">
        <f t="shared" si="4"/>
        <v>3912</v>
      </c>
      <c r="H406" s="12"/>
      <c r="I406" s="333"/>
    </row>
    <row r="407" spans="1:9" ht="15.75" x14ac:dyDescent="0.25">
      <c r="A407" t="s">
        <v>494</v>
      </c>
      <c r="B407" s="50" t="s">
        <v>495</v>
      </c>
      <c r="C407" s="7">
        <v>2</v>
      </c>
      <c r="D407" s="7">
        <v>16408</v>
      </c>
      <c r="F407">
        <f t="shared" si="4"/>
        <v>10255</v>
      </c>
      <c r="G407" s="235"/>
      <c r="H407" s="49"/>
      <c r="I407" s="129"/>
    </row>
    <row r="408" spans="1:9" ht="15.75" x14ac:dyDescent="0.25">
      <c r="A408" s="8" t="s">
        <v>1137</v>
      </c>
      <c r="B408" s="50" t="s">
        <v>1138</v>
      </c>
      <c r="C408" s="12">
        <v>1</v>
      </c>
      <c r="D408" s="12">
        <v>23688</v>
      </c>
      <c r="F408">
        <f t="shared" si="4"/>
        <v>29610</v>
      </c>
      <c r="G408" s="235"/>
      <c r="H408" s="49"/>
      <c r="I408" s="129"/>
    </row>
    <row r="409" spans="1:9" ht="15.75" x14ac:dyDescent="0.25">
      <c r="A409" s="8"/>
      <c r="B409" s="9"/>
      <c r="C409" s="12"/>
      <c r="D409" s="12"/>
      <c r="F409" t="e">
        <f t="shared" si="4"/>
        <v>#DIV/0!</v>
      </c>
      <c r="G409" s="235"/>
      <c r="H409" s="49"/>
      <c r="I409" s="129"/>
    </row>
    <row r="410" spans="1:9" ht="15.75" x14ac:dyDescent="0.25">
      <c r="A410" s="8" t="s">
        <v>1060</v>
      </c>
      <c r="B410" s="9" t="s">
        <v>1061</v>
      </c>
      <c r="C410" s="12">
        <v>2</v>
      </c>
      <c r="D410" s="12">
        <v>81032</v>
      </c>
      <c r="F410">
        <f t="shared" si="4"/>
        <v>50645</v>
      </c>
      <c r="G410" s="235"/>
      <c r="H410" s="49"/>
      <c r="I410" s="129"/>
    </row>
    <row r="411" spans="1:9" ht="15.75" x14ac:dyDescent="0.25">
      <c r="A411" s="8"/>
      <c r="B411" s="9"/>
      <c r="C411" s="12"/>
      <c r="D411" s="12"/>
      <c r="F411" t="e">
        <f t="shared" si="4"/>
        <v>#DIV/0!</v>
      </c>
      <c r="G411" s="235"/>
      <c r="H411" s="49"/>
      <c r="I411" s="129"/>
    </row>
    <row r="412" spans="1:9" ht="15.75" x14ac:dyDescent="0.25">
      <c r="F412" t="e">
        <f t="shared" si="4"/>
        <v>#DIV/0!</v>
      </c>
      <c r="G412" s="235"/>
      <c r="I412" s="12"/>
    </row>
    <row r="413" spans="1:9" ht="15.75" x14ac:dyDescent="0.25">
      <c r="B413" s="146" t="s">
        <v>421</v>
      </c>
      <c r="F413" t="e">
        <f t="shared" si="4"/>
        <v>#DIV/0!</v>
      </c>
      <c r="G413" s="235"/>
      <c r="I413" s="147"/>
    </row>
    <row r="414" spans="1:9" ht="15.75" x14ac:dyDescent="0.25">
      <c r="A414" s="85" t="s">
        <v>216</v>
      </c>
      <c r="B414" s="50" t="s">
        <v>422</v>
      </c>
      <c r="C414" s="243">
        <v>6</v>
      </c>
      <c r="D414" s="245">
        <v>148.08000000000001</v>
      </c>
      <c r="F414">
        <f t="shared" si="4"/>
        <v>31</v>
      </c>
    </row>
    <row r="415" spans="1:9" ht="15.75" x14ac:dyDescent="0.25">
      <c r="A415" s="85" t="s">
        <v>217</v>
      </c>
      <c r="B415" s="50" t="s">
        <v>423</v>
      </c>
      <c r="C415" s="243">
        <v>6</v>
      </c>
      <c r="D415" s="245">
        <v>246.84</v>
      </c>
      <c r="F415">
        <f t="shared" si="4"/>
        <v>52</v>
      </c>
    </row>
    <row r="416" spans="1:9" ht="15.75" x14ac:dyDescent="0.25">
      <c r="A416" s="85" t="s">
        <v>218</v>
      </c>
      <c r="B416" s="50" t="s">
        <v>424</v>
      </c>
      <c r="C416" s="243">
        <v>6</v>
      </c>
      <c r="D416" s="245">
        <v>371.28</v>
      </c>
      <c r="F416">
        <f t="shared" si="4"/>
        <v>78</v>
      </c>
    </row>
    <row r="417" spans="1:6" ht="15.75" x14ac:dyDescent="0.25">
      <c r="A417" s="85" t="s">
        <v>219</v>
      </c>
      <c r="B417" s="50" t="s">
        <v>425</v>
      </c>
      <c r="C417" s="243">
        <v>6</v>
      </c>
      <c r="D417" s="245">
        <v>540.6</v>
      </c>
      <c r="F417">
        <f t="shared" si="4"/>
        <v>113</v>
      </c>
    </row>
    <row r="418" spans="1:6" ht="15.75" x14ac:dyDescent="0.25">
      <c r="A418" s="85" t="s">
        <v>220</v>
      </c>
      <c r="B418" s="50" t="s">
        <v>426</v>
      </c>
      <c r="C418" s="243">
        <v>3</v>
      </c>
      <c r="D418" s="245">
        <v>524.28</v>
      </c>
      <c r="F418">
        <f t="shared" si="4"/>
        <v>219</v>
      </c>
    </row>
    <row r="419" spans="1:6" ht="15.75" x14ac:dyDescent="0.25">
      <c r="A419" s="85" t="s">
        <v>221</v>
      </c>
      <c r="B419" s="50" t="s">
        <v>427</v>
      </c>
      <c r="C419" s="243">
        <v>4</v>
      </c>
      <c r="D419" s="245">
        <v>74</v>
      </c>
      <c r="F419">
        <f t="shared" si="4"/>
        <v>24</v>
      </c>
    </row>
    <row r="420" spans="1:6" ht="15.75" x14ac:dyDescent="0.25">
      <c r="A420" s="85" t="s">
        <v>222</v>
      </c>
      <c r="B420" s="50" t="s">
        <v>428</v>
      </c>
      <c r="C420" s="243">
        <v>4</v>
      </c>
      <c r="D420" s="245">
        <v>49.76</v>
      </c>
      <c r="F420">
        <f t="shared" si="4"/>
        <v>16</v>
      </c>
    </row>
    <row r="421" spans="1:6" ht="15.75" x14ac:dyDescent="0.25">
      <c r="A421" s="85" t="s">
        <v>223</v>
      </c>
      <c r="B421" s="50" t="s">
        <v>240</v>
      </c>
      <c r="C421" s="243">
        <v>4</v>
      </c>
      <c r="D421" s="245">
        <v>138.72</v>
      </c>
      <c r="F421">
        <f t="shared" si="4"/>
        <v>44</v>
      </c>
    </row>
    <row r="422" spans="1:6" ht="15.75" x14ac:dyDescent="0.25">
      <c r="A422" s="85" t="s">
        <v>224</v>
      </c>
      <c r="B422" s="50" t="s">
        <v>241</v>
      </c>
      <c r="C422" s="243">
        <v>6</v>
      </c>
      <c r="D422" s="245">
        <v>287.64</v>
      </c>
      <c r="F422">
        <f t="shared" si="4"/>
        <v>60</v>
      </c>
    </row>
    <row r="423" spans="1:6" ht="15.75" x14ac:dyDescent="0.25">
      <c r="A423" s="85" t="s">
        <v>225</v>
      </c>
      <c r="B423" s="50" t="s">
        <v>242</v>
      </c>
      <c r="C423" s="243">
        <v>4</v>
      </c>
      <c r="D423" s="245">
        <v>286.27999999999997</v>
      </c>
      <c r="F423">
        <f t="shared" si="4"/>
        <v>90</v>
      </c>
    </row>
    <row r="424" spans="1:6" ht="15.75" x14ac:dyDescent="0.25">
      <c r="A424" s="85" t="s">
        <v>226</v>
      </c>
      <c r="B424" s="50" t="s">
        <v>243</v>
      </c>
      <c r="C424" s="243">
        <v>4</v>
      </c>
      <c r="D424" s="245">
        <v>310.76</v>
      </c>
      <c r="F424">
        <f t="shared" si="4"/>
        <v>98</v>
      </c>
    </row>
    <row r="425" spans="1:6" ht="15.75" x14ac:dyDescent="0.25">
      <c r="A425" s="85" t="s">
        <v>227</v>
      </c>
      <c r="B425" s="50" t="s">
        <v>244</v>
      </c>
      <c r="C425" s="243">
        <v>4</v>
      </c>
      <c r="D425" s="245">
        <v>500.48</v>
      </c>
      <c r="F425">
        <f t="shared" si="4"/>
        <v>157</v>
      </c>
    </row>
    <row r="426" spans="1:6" ht="15.75" x14ac:dyDescent="0.25">
      <c r="A426" s="85" t="s">
        <v>228</v>
      </c>
      <c r="B426" s="50" t="s">
        <v>245</v>
      </c>
      <c r="C426" s="243">
        <v>4</v>
      </c>
      <c r="D426" s="245">
        <v>485.52</v>
      </c>
      <c r="F426">
        <f t="shared" si="4"/>
        <v>152</v>
      </c>
    </row>
    <row r="427" spans="1:6" ht="15.75" x14ac:dyDescent="0.25">
      <c r="A427" s="85" t="s">
        <v>229</v>
      </c>
      <c r="B427" s="50" t="s">
        <v>246</v>
      </c>
      <c r="C427" s="243">
        <v>3</v>
      </c>
      <c r="D427" s="245">
        <v>622.20000000000005</v>
      </c>
      <c r="F427">
        <f t="shared" si="4"/>
        <v>260</v>
      </c>
    </row>
    <row r="428" spans="1:6" ht="15.75" x14ac:dyDescent="0.25">
      <c r="A428" s="85" t="s">
        <v>230</v>
      </c>
      <c r="B428" s="50" t="s">
        <v>247</v>
      </c>
      <c r="C428" s="243">
        <v>4</v>
      </c>
      <c r="D428" s="245">
        <v>52.48</v>
      </c>
      <c r="F428">
        <f t="shared" si="4"/>
        <v>17</v>
      </c>
    </row>
    <row r="429" spans="1:6" ht="15.75" x14ac:dyDescent="0.25">
      <c r="A429" s="85" t="s">
        <v>231</v>
      </c>
      <c r="B429" s="50" t="s">
        <v>248</v>
      </c>
      <c r="C429" s="243">
        <v>1</v>
      </c>
      <c r="D429" s="245">
        <v>42.33</v>
      </c>
      <c r="F429">
        <f t="shared" si="4"/>
        <v>53</v>
      </c>
    </row>
    <row r="430" spans="1:6" ht="15.75" x14ac:dyDescent="0.25">
      <c r="A430" s="85" t="s">
        <v>232</v>
      </c>
      <c r="B430" s="50" t="s">
        <v>249</v>
      </c>
      <c r="C430" s="243">
        <v>5</v>
      </c>
      <c r="D430" s="245">
        <v>95.2</v>
      </c>
      <c r="F430">
        <f t="shared" ref="F430:F517" si="5">ROUNDUP(SUM(D430/C430*1.25),0)</f>
        <v>24</v>
      </c>
    </row>
    <row r="431" spans="1:6" ht="15.75" x14ac:dyDescent="0.25">
      <c r="A431" s="85" t="s">
        <v>233</v>
      </c>
      <c r="B431" s="50" t="s">
        <v>250</v>
      </c>
      <c r="C431" s="243">
        <v>5</v>
      </c>
      <c r="D431" s="245">
        <v>150.6</v>
      </c>
      <c r="F431">
        <f t="shared" si="5"/>
        <v>38</v>
      </c>
    </row>
    <row r="432" spans="1:6" ht="15.75" x14ac:dyDescent="0.25">
      <c r="A432" s="85" t="s">
        <v>234</v>
      </c>
      <c r="B432" s="50" t="s">
        <v>251</v>
      </c>
      <c r="C432" s="243">
        <v>5</v>
      </c>
      <c r="D432" s="245">
        <v>201.45</v>
      </c>
      <c r="F432">
        <f t="shared" si="5"/>
        <v>51</v>
      </c>
    </row>
    <row r="433" spans="1:9" ht="15.75" x14ac:dyDescent="0.25">
      <c r="A433" s="85" t="s">
        <v>235</v>
      </c>
      <c r="B433" s="50" t="s">
        <v>252</v>
      </c>
      <c r="C433" s="243">
        <v>2</v>
      </c>
      <c r="D433" s="245">
        <v>110.5</v>
      </c>
      <c r="F433">
        <f t="shared" si="5"/>
        <v>70</v>
      </c>
    </row>
    <row r="434" spans="1:9" ht="15.75" x14ac:dyDescent="0.25">
      <c r="A434" s="85" t="s">
        <v>236</v>
      </c>
      <c r="B434" s="50" t="s">
        <v>253</v>
      </c>
      <c r="C434" s="243">
        <v>5</v>
      </c>
      <c r="D434" s="245">
        <v>358.7</v>
      </c>
      <c r="F434">
        <f t="shared" si="5"/>
        <v>90</v>
      </c>
    </row>
    <row r="435" spans="1:9" ht="15.75" x14ac:dyDescent="0.25">
      <c r="A435" s="85" t="s">
        <v>237</v>
      </c>
      <c r="B435" s="50" t="s">
        <v>254</v>
      </c>
      <c r="C435" s="243">
        <v>3</v>
      </c>
      <c r="D435" s="245">
        <v>251.94</v>
      </c>
      <c r="F435">
        <f t="shared" si="5"/>
        <v>105</v>
      </c>
    </row>
    <row r="436" spans="1:9" ht="15.75" x14ac:dyDescent="0.25">
      <c r="A436" s="85" t="s">
        <v>238</v>
      </c>
      <c r="B436" s="50" t="s">
        <v>255</v>
      </c>
      <c r="C436" s="243">
        <v>2</v>
      </c>
      <c r="D436" s="245">
        <v>290.36</v>
      </c>
      <c r="F436">
        <f t="shared" si="5"/>
        <v>182</v>
      </c>
    </row>
    <row r="437" spans="1:9" ht="15.75" x14ac:dyDescent="0.25">
      <c r="A437" s="85" t="s">
        <v>239</v>
      </c>
      <c r="B437" s="50" t="s">
        <v>256</v>
      </c>
      <c r="C437" s="243">
        <v>3</v>
      </c>
      <c r="D437" s="245">
        <v>323.33999999999997</v>
      </c>
      <c r="F437">
        <f t="shared" si="5"/>
        <v>135</v>
      </c>
    </row>
    <row r="438" spans="1:9" ht="15.75" x14ac:dyDescent="0.25">
      <c r="A438" s="85" t="s">
        <v>846</v>
      </c>
      <c r="B438" s="50" t="s">
        <v>842</v>
      </c>
      <c r="C438" s="243">
        <v>4</v>
      </c>
      <c r="D438" s="245">
        <v>46.24</v>
      </c>
      <c r="F438">
        <f t="shared" si="5"/>
        <v>15</v>
      </c>
    </row>
    <row r="439" spans="1:9" ht="15.75" x14ac:dyDescent="0.25">
      <c r="A439" s="85" t="s">
        <v>847</v>
      </c>
      <c r="B439" s="50" t="s">
        <v>843</v>
      </c>
      <c r="C439" s="243">
        <v>7</v>
      </c>
      <c r="D439" s="245">
        <v>180.88</v>
      </c>
      <c r="F439">
        <f t="shared" si="5"/>
        <v>33</v>
      </c>
    </row>
    <row r="440" spans="1:9" ht="15.75" x14ac:dyDescent="0.25">
      <c r="A440" s="85" t="s">
        <v>848</v>
      </c>
      <c r="B440" s="50" t="s">
        <v>844</v>
      </c>
      <c r="C440" s="243">
        <v>10</v>
      </c>
      <c r="D440" s="245">
        <v>416.5</v>
      </c>
      <c r="F440">
        <f t="shared" si="5"/>
        <v>53</v>
      </c>
    </row>
    <row r="441" spans="1:9" ht="15.75" x14ac:dyDescent="0.25">
      <c r="A441" s="85" t="s">
        <v>506</v>
      </c>
      <c r="B441" s="50" t="s">
        <v>841</v>
      </c>
      <c r="C441" s="243">
        <v>10</v>
      </c>
      <c r="D441" s="245">
        <v>758.2</v>
      </c>
      <c r="F441">
        <f t="shared" si="5"/>
        <v>95</v>
      </c>
    </row>
    <row r="442" spans="1:9" ht="15.75" x14ac:dyDescent="0.25">
      <c r="A442" s="85" t="s">
        <v>496</v>
      </c>
      <c r="B442" s="50" t="s">
        <v>845</v>
      </c>
      <c r="C442" s="243">
        <v>10</v>
      </c>
      <c r="D442" s="212">
        <v>870.8</v>
      </c>
      <c r="F442">
        <f t="shared" si="5"/>
        <v>109</v>
      </c>
      <c r="G442" s="235"/>
      <c r="H442" s="243"/>
      <c r="I442" s="245"/>
    </row>
    <row r="443" spans="1:9" ht="15.75" x14ac:dyDescent="0.25">
      <c r="A443" s="84" t="s">
        <v>323</v>
      </c>
      <c r="B443" s="9" t="s">
        <v>324</v>
      </c>
      <c r="C443" s="12">
        <v>5</v>
      </c>
      <c r="D443" s="12">
        <v>95.2</v>
      </c>
      <c r="F443">
        <f t="shared" si="5"/>
        <v>24</v>
      </c>
      <c r="G443" s="235"/>
      <c r="H443" s="49"/>
    </row>
    <row r="444" spans="1:9" ht="15.75" x14ac:dyDescent="0.25">
      <c r="A444" s="85" t="s">
        <v>1689</v>
      </c>
      <c r="B444" s="50" t="s">
        <v>1690</v>
      </c>
      <c r="C444" s="243">
        <v>2</v>
      </c>
      <c r="D444" s="12">
        <v>143.47999999999999</v>
      </c>
      <c r="F444">
        <f t="shared" si="5"/>
        <v>90</v>
      </c>
      <c r="G444" s="235"/>
      <c r="H444" s="49"/>
    </row>
    <row r="445" spans="1:9" ht="15.75" x14ac:dyDescent="0.25">
      <c r="A445" t="s">
        <v>1537</v>
      </c>
      <c r="B445" s="50" t="s">
        <v>1540</v>
      </c>
      <c r="C445">
        <v>1</v>
      </c>
      <c r="D445">
        <v>64.09</v>
      </c>
      <c r="F445">
        <f t="shared" si="5"/>
        <v>81</v>
      </c>
      <c r="G445" s="235"/>
      <c r="H445" s="49"/>
    </row>
    <row r="446" spans="1:9" ht="15.75" x14ac:dyDescent="0.25">
      <c r="F446" t="e">
        <f t="shared" si="5"/>
        <v>#DIV/0!</v>
      </c>
      <c r="G446" s="235"/>
      <c r="H446" s="49"/>
    </row>
    <row r="447" spans="1:9" x14ac:dyDescent="0.2">
      <c r="F447" t="e">
        <f t="shared" si="5"/>
        <v>#DIV/0!</v>
      </c>
    </row>
    <row r="448" spans="1:9" ht="18.75" x14ac:dyDescent="0.3">
      <c r="B448" s="150" t="s">
        <v>434</v>
      </c>
      <c r="F448" t="e">
        <f t="shared" si="5"/>
        <v>#DIV/0!</v>
      </c>
    </row>
    <row r="449" spans="1:9" ht="18.75" x14ac:dyDescent="0.3">
      <c r="B449" s="150"/>
      <c r="F449" t="e">
        <f t="shared" si="5"/>
        <v>#DIV/0!</v>
      </c>
    </row>
    <row r="450" spans="1:9" x14ac:dyDescent="0.2">
      <c r="A450" s="352" t="s">
        <v>1374</v>
      </c>
      <c r="B450" s="353" t="s">
        <v>1795</v>
      </c>
      <c r="C450" s="352">
        <v>4</v>
      </c>
      <c r="D450" s="352">
        <v>7918.16</v>
      </c>
      <c r="F450">
        <f t="shared" si="5"/>
        <v>2475</v>
      </c>
    </row>
    <row r="451" spans="1:9" x14ac:dyDescent="0.2">
      <c r="A451" s="84" t="s">
        <v>314</v>
      </c>
      <c r="B451" s="9" t="s">
        <v>315</v>
      </c>
      <c r="C451" s="12">
        <v>9</v>
      </c>
      <c r="D451" s="212">
        <v>21176.45</v>
      </c>
      <c r="F451">
        <f t="shared" si="5"/>
        <v>2942</v>
      </c>
    </row>
    <row r="452" spans="1:9" x14ac:dyDescent="0.2">
      <c r="A452" s="84" t="s">
        <v>45</v>
      </c>
      <c r="B452" s="9" t="s">
        <v>316</v>
      </c>
      <c r="C452" s="12">
        <v>20</v>
      </c>
      <c r="D452" s="212">
        <v>54285.919999999998</v>
      </c>
      <c r="F452">
        <f t="shared" si="5"/>
        <v>3393</v>
      </c>
      <c r="H452" s="12"/>
      <c r="I452" s="212"/>
    </row>
    <row r="453" spans="1:9" ht="15.75" x14ac:dyDescent="0.25">
      <c r="A453" s="8" t="s">
        <v>1517</v>
      </c>
      <c r="B453" s="9" t="s">
        <v>1518</v>
      </c>
      <c r="C453" s="12">
        <v>3</v>
      </c>
      <c r="D453" s="212">
        <v>6915.33</v>
      </c>
      <c r="F453">
        <f t="shared" si="5"/>
        <v>2882</v>
      </c>
      <c r="H453" s="235"/>
      <c r="I453" s="129"/>
    </row>
    <row r="454" spans="1:9" x14ac:dyDescent="0.2">
      <c r="A454" s="8" t="s">
        <v>696</v>
      </c>
      <c r="B454" s="9" t="s">
        <v>1519</v>
      </c>
      <c r="C454" s="12">
        <v>14</v>
      </c>
      <c r="D454" s="212">
        <v>50078.559999999998</v>
      </c>
      <c r="F454">
        <f t="shared" si="5"/>
        <v>4472</v>
      </c>
    </row>
    <row r="455" spans="1:9" x14ac:dyDescent="0.2">
      <c r="A455" t="s">
        <v>707</v>
      </c>
      <c r="B455" s="148" t="s">
        <v>163</v>
      </c>
      <c r="C455" s="7">
        <v>3</v>
      </c>
      <c r="D455" s="212">
        <v>10269.030000000001</v>
      </c>
      <c r="F455">
        <f t="shared" si="5"/>
        <v>4279</v>
      </c>
      <c r="H455" s="12"/>
      <c r="I455" s="212"/>
    </row>
    <row r="456" spans="1:9" x14ac:dyDescent="0.2">
      <c r="A456" t="s">
        <v>587</v>
      </c>
      <c r="B456" s="50" t="s">
        <v>588</v>
      </c>
      <c r="C456" s="7">
        <v>1</v>
      </c>
      <c r="D456" s="7">
        <v>2247.2399999999998</v>
      </c>
      <c r="F456">
        <f t="shared" si="5"/>
        <v>2810</v>
      </c>
      <c r="I456" s="147"/>
    </row>
    <row r="457" spans="1:9" x14ac:dyDescent="0.2">
      <c r="A457">
        <v>4219672</v>
      </c>
      <c r="B457" s="50" t="s">
        <v>294</v>
      </c>
      <c r="C457" s="7">
        <v>1</v>
      </c>
      <c r="D457" s="7">
        <v>7623</v>
      </c>
      <c r="F457">
        <f t="shared" si="5"/>
        <v>9529</v>
      </c>
    </row>
    <row r="458" spans="1:9" x14ac:dyDescent="0.2">
      <c r="A458" t="s">
        <v>498</v>
      </c>
      <c r="B458" s="50" t="s">
        <v>499</v>
      </c>
      <c r="C458" s="7">
        <v>1</v>
      </c>
      <c r="D458" s="7">
        <v>8544.5</v>
      </c>
      <c r="F458">
        <f t="shared" si="5"/>
        <v>10681</v>
      </c>
    </row>
    <row r="459" spans="1:9" x14ac:dyDescent="0.2">
      <c r="B459" s="50"/>
      <c r="D459" s="212"/>
      <c r="F459" t="e">
        <f t="shared" si="5"/>
        <v>#DIV/0!</v>
      </c>
    </row>
    <row r="460" spans="1:9" x14ac:dyDescent="0.2">
      <c r="A460" s="352" t="s">
        <v>1372</v>
      </c>
      <c r="B460" s="353" t="s">
        <v>1373</v>
      </c>
      <c r="C460" s="352">
        <v>5</v>
      </c>
      <c r="D460" s="352">
        <v>5429.3</v>
      </c>
      <c r="F460">
        <f t="shared" si="5"/>
        <v>1358</v>
      </c>
    </row>
    <row r="461" spans="1:9" x14ac:dyDescent="0.2">
      <c r="A461" s="201" t="s">
        <v>10</v>
      </c>
      <c r="B461" s="125" t="s">
        <v>575</v>
      </c>
      <c r="C461" s="7">
        <v>9</v>
      </c>
      <c r="D461" s="7">
        <v>13944.96</v>
      </c>
      <c r="F461">
        <f t="shared" si="5"/>
        <v>1937</v>
      </c>
    </row>
    <row r="462" spans="1:9" x14ac:dyDescent="0.2">
      <c r="B462" s="148"/>
      <c r="D462" s="212"/>
      <c r="F462" t="e">
        <f t="shared" si="5"/>
        <v>#DIV/0!</v>
      </c>
      <c r="H462" s="7"/>
      <c r="I462" s="7"/>
    </row>
    <row r="463" spans="1:9" x14ac:dyDescent="0.2">
      <c r="A463" t="s">
        <v>0</v>
      </c>
      <c r="B463" s="50" t="s">
        <v>710</v>
      </c>
      <c r="C463" s="7">
        <v>30</v>
      </c>
      <c r="D463" s="7">
        <v>51276.06</v>
      </c>
      <c r="F463">
        <f t="shared" si="5"/>
        <v>2137</v>
      </c>
    </row>
    <row r="464" spans="1:9" x14ac:dyDescent="0.2">
      <c r="A464" t="s">
        <v>949</v>
      </c>
      <c r="B464" s="50" t="s">
        <v>1147</v>
      </c>
      <c r="C464">
        <v>8</v>
      </c>
      <c r="D464" s="212">
        <v>12080.72</v>
      </c>
      <c r="F464">
        <f t="shared" si="5"/>
        <v>1888</v>
      </c>
      <c r="H464" s="7"/>
      <c r="I464" s="7"/>
    </row>
    <row r="465" spans="1:9" x14ac:dyDescent="0.2">
      <c r="B465" s="50"/>
      <c r="C465"/>
      <c r="D465" s="212"/>
      <c r="F465" t="e">
        <f t="shared" si="5"/>
        <v>#DIV/0!</v>
      </c>
      <c r="H465" s="7"/>
      <c r="I465" s="7"/>
    </row>
    <row r="466" spans="1:9" x14ac:dyDescent="0.2">
      <c r="A466" t="s">
        <v>1486</v>
      </c>
      <c r="B466" s="50" t="s">
        <v>1487</v>
      </c>
      <c r="C466">
        <v>2</v>
      </c>
      <c r="D466" s="212">
        <v>2785</v>
      </c>
      <c r="F466">
        <f t="shared" si="5"/>
        <v>1741</v>
      </c>
      <c r="H466" s="7"/>
      <c r="I466" s="7"/>
    </row>
    <row r="467" spans="1:9" x14ac:dyDescent="0.2">
      <c r="B467" s="50"/>
      <c r="F467" t="e">
        <f t="shared" si="5"/>
        <v>#DIV/0!</v>
      </c>
    </row>
    <row r="468" spans="1:9" x14ac:dyDescent="0.2">
      <c r="A468" t="s">
        <v>1062</v>
      </c>
      <c r="B468" s="50" t="s">
        <v>1064</v>
      </c>
      <c r="C468" s="7">
        <v>4</v>
      </c>
      <c r="D468" s="7">
        <v>3385.72</v>
      </c>
      <c r="F468">
        <f t="shared" si="5"/>
        <v>1059</v>
      </c>
      <c r="I468" s="147"/>
    </row>
    <row r="469" spans="1:9" x14ac:dyDescent="0.2">
      <c r="A469" t="s">
        <v>1063</v>
      </c>
      <c r="B469" s="50" t="s">
        <v>1065</v>
      </c>
      <c r="C469">
        <v>4</v>
      </c>
      <c r="D469">
        <v>2576.2800000000002</v>
      </c>
      <c r="F469">
        <f t="shared" si="5"/>
        <v>806</v>
      </c>
      <c r="I469" s="147"/>
    </row>
    <row r="470" spans="1:9" x14ac:dyDescent="0.2">
      <c r="A470" t="s">
        <v>1648</v>
      </c>
      <c r="B470" s="50" t="s">
        <v>1649</v>
      </c>
      <c r="C470">
        <v>2</v>
      </c>
      <c r="D470">
        <v>1989.66</v>
      </c>
      <c r="F470">
        <f t="shared" si="5"/>
        <v>1244</v>
      </c>
      <c r="I470" s="147"/>
    </row>
    <row r="471" spans="1:9" x14ac:dyDescent="0.2">
      <c r="A471" t="s">
        <v>334</v>
      </c>
      <c r="B471" s="50" t="s">
        <v>1650</v>
      </c>
      <c r="C471">
        <v>2</v>
      </c>
      <c r="D471">
        <v>1292</v>
      </c>
      <c r="F471">
        <f t="shared" si="5"/>
        <v>808</v>
      </c>
      <c r="I471" s="147"/>
    </row>
    <row r="472" spans="1:9" x14ac:dyDescent="0.2">
      <c r="B472" s="50"/>
      <c r="F472" t="e">
        <f t="shared" si="5"/>
        <v>#DIV/0!</v>
      </c>
    </row>
    <row r="473" spans="1:9" x14ac:dyDescent="0.2">
      <c r="A473" s="119" t="s">
        <v>46</v>
      </c>
      <c r="B473" s="129" t="s">
        <v>1764</v>
      </c>
      <c r="C473" s="7">
        <v>47</v>
      </c>
      <c r="D473" s="7">
        <v>40453.279999999999</v>
      </c>
      <c r="F473">
        <f t="shared" si="5"/>
        <v>1076</v>
      </c>
      <c r="H473" s="352"/>
      <c r="I473" s="352"/>
    </row>
    <row r="474" spans="1:9" x14ac:dyDescent="0.2">
      <c r="A474" t="s">
        <v>1</v>
      </c>
      <c r="B474" s="50" t="s">
        <v>711</v>
      </c>
      <c r="C474" s="7">
        <v>32</v>
      </c>
      <c r="D474" s="7">
        <v>22573.32</v>
      </c>
      <c r="F474">
        <f t="shared" si="5"/>
        <v>882</v>
      </c>
      <c r="G474" s="7"/>
      <c r="H474" s="351"/>
      <c r="I474" s="351"/>
    </row>
    <row r="475" spans="1:9" x14ac:dyDescent="0.2">
      <c r="A475" s="201" t="s">
        <v>11</v>
      </c>
      <c r="B475" s="3" t="s">
        <v>576</v>
      </c>
      <c r="C475" s="7">
        <v>29</v>
      </c>
      <c r="D475" s="7">
        <v>18399.28</v>
      </c>
      <c r="F475">
        <f t="shared" si="5"/>
        <v>794</v>
      </c>
      <c r="H475" s="352"/>
      <c r="I475" s="352"/>
    </row>
    <row r="476" spans="1:9" x14ac:dyDescent="0.2">
      <c r="A476" s="201" t="s">
        <v>1449</v>
      </c>
      <c r="B476" s="3" t="s">
        <v>1450</v>
      </c>
      <c r="C476">
        <v>2</v>
      </c>
      <c r="D476">
        <v>1128.1400000000001</v>
      </c>
      <c r="F476">
        <f t="shared" si="5"/>
        <v>706</v>
      </c>
      <c r="H476" s="351"/>
      <c r="I476" s="351"/>
    </row>
    <row r="477" spans="1:9" x14ac:dyDescent="0.2">
      <c r="A477" s="8"/>
      <c r="B477" s="9"/>
      <c r="F477" t="e">
        <f t="shared" si="5"/>
        <v>#DIV/0!</v>
      </c>
      <c r="H477" s="352"/>
      <c r="I477" s="352"/>
    </row>
    <row r="478" spans="1:9" x14ac:dyDescent="0.2">
      <c r="A478" s="84" t="s">
        <v>319</v>
      </c>
      <c r="B478" s="9" t="s">
        <v>320</v>
      </c>
      <c r="C478" s="12">
        <v>26</v>
      </c>
      <c r="D478" s="212">
        <v>14040.52</v>
      </c>
      <c r="F478">
        <f t="shared" si="5"/>
        <v>676</v>
      </c>
    </row>
    <row r="479" spans="1:9" x14ac:dyDescent="0.2">
      <c r="A479" s="8"/>
      <c r="B479" s="9"/>
      <c r="C479" s="12"/>
      <c r="D479" s="212"/>
      <c r="F479" t="e">
        <f t="shared" si="5"/>
        <v>#DIV/0!</v>
      </c>
    </row>
    <row r="480" spans="1:9" x14ac:dyDescent="0.2">
      <c r="A480" s="8" t="s">
        <v>1294</v>
      </c>
      <c r="B480" s="9" t="s">
        <v>1295</v>
      </c>
      <c r="C480" s="12">
        <v>4</v>
      </c>
      <c r="D480" s="212">
        <v>1982.88</v>
      </c>
      <c r="F480">
        <f t="shared" si="5"/>
        <v>620</v>
      </c>
    </row>
    <row r="481" spans="1:9" x14ac:dyDescent="0.2">
      <c r="A481" s="8"/>
      <c r="B481" s="9"/>
      <c r="C481" s="12"/>
      <c r="D481" s="212"/>
      <c r="F481" t="e">
        <f t="shared" si="5"/>
        <v>#DIV/0!</v>
      </c>
      <c r="G481" s="12"/>
    </row>
    <row r="482" spans="1:9" ht="18.75" x14ac:dyDescent="0.3">
      <c r="B482" s="150" t="s">
        <v>399</v>
      </c>
      <c r="F482" t="e">
        <f t="shared" si="5"/>
        <v>#DIV/0!</v>
      </c>
      <c r="G482" s="12"/>
    </row>
    <row r="483" spans="1:9" x14ac:dyDescent="0.2">
      <c r="A483" s="83" t="s">
        <v>61</v>
      </c>
      <c r="B483" s="6" t="s">
        <v>208</v>
      </c>
      <c r="C483" s="12">
        <v>4</v>
      </c>
      <c r="D483" s="12">
        <v>115710.68</v>
      </c>
      <c r="F483">
        <f t="shared" si="5"/>
        <v>36160</v>
      </c>
      <c r="G483" s="212"/>
    </row>
    <row r="484" spans="1:9" x14ac:dyDescent="0.2">
      <c r="A484" s="84" t="s">
        <v>212</v>
      </c>
      <c r="B484" s="9" t="s">
        <v>211</v>
      </c>
      <c r="C484" s="12">
        <v>1</v>
      </c>
      <c r="D484" s="212">
        <v>46872</v>
      </c>
      <c r="F484">
        <f t="shared" si="5"/>
        <v>58590</v>
      </c>
      <c r="G484" s="12"/>
    </row>
    <row r="485" spans="1:9" x14ac:dyDescent="0.2">
      <c r="A485" s="8" t="s">
        <v>1691</v>
      </c>
      <c r="B485" s="9" t="s">
        <v>1692</v>
      </c>
      <c r="C485" s="12">
        <v>1</v>
      </c>
      <c r="D485" s="212">
        <v>17825.599999999999</v>
      </c>
      <c r="F485">
        <f t="shared" si="5"/>
        <v>22282</v>
      </c>
      <c r="G485" s="12"/>
    </row>
    <row r="486" spans="1:9" x14ac:dyDescent="0.2">
      <c r="F486" t="e">
        <f t="shared" si="5"/>
        <v>#DIV/0!</v>
      </c>
      <c r="G486" s="147"/>
    </row>
    <row r="487" spans="1:9" x14ac:dyDescent="0.2">
      <c r="A487" t="s">
        <v>1687</v>
      </c>
      <c r="B487" s="349" t="s">
        <v>1688</v>
      </c>
      <c r="C487" s="7">
        <v>4</v>
      </c>
      <c r="D487" s="7">
        <v>3491.6</v>
      </c>
      <c r="F487">
        <f t="shared" si="5"/>
        <v>1092</v>
      </c>
    </row>
    <row r="488" spans="1:9" x14ac:dyDescent="0.2">
      <c r="B488" s="349"/>
      <c r="F488" t="e">
        <f t="shared" si="5"/>
        <v>#DIV/0!</v>
      </c>
    </row>
    <row r="489" spans="1:9" x14ac:dyDescent="0.2">
      <c r="B489" s="349"/>
      <c r="F489" t="e">
        <f t="shared" si="5"/>
        <v>#DIV/0!</v>
      </c>
    </row>
    <row r="490" spans="1:9" x14ac:dyDescent="0.2">
      <c r="B490" s="349"/>
      <c r="F490" t="e">
        <f t="shared" si="5"/>
        <v>#DIV/0!</v>
      </c>
    </row>
    <row r="491" spans="1:9" x14ac:dyDescent="0.2">
      <c r="A491" t="s">
        <v>1702</v>
      </c>
      <c r="B491" s="349" t="s">
        <v>1703</v>
      </c>
      <c r="C491" s="7">
        <v>5</v>
      </c>
      <c r="D491" s="7">
        <v>7528.1</v>
      </c>
      <c r="F491">
        <f t="shared" si="5"/>
        <v>1883</v>
      </c>
    </row>
    <row r="492" spans="1:9" x14ac:dyDescent="0.2">
      <c r="A492" s="84" t="s">
        <v>321</v>
      </c>
      <c r="B492" s="9" t="s">
        <v>322</v>
      </c>
      <c r="C492" s="12">
        <v>3</v>
      </c>
      <c r="D492" s="12">
        <v>9510.06</v>
      </c>
      <c r="F492">
        <f t="shared" si="5"/>
        <v>3963</v>
      </c>
      <c r="I492" s="129"/>
    </row>
    <row r="493" spans="1:9" x14ac:dyDescent="0.2">
      <c r="A493" s="8" t="s">
        <v>779</v>
      </c>
      <c r="B493" s="3" t="s">
        <v>780</v>
      </c>
      <c r="F493" t="e">
        <f t="shared" si="5"/>
        <v>#DIV/0!</v>
      </c>
      <c r="I493" s="12"/>
    </row>
    <row r="494" spans="1:9" x14ac:dyDescent="0.2">
      <c r="A494" s="8" t="s">
        <v>781</v>
      </c>
      <c r="B494" s="3" t="s">
        <v>782</v>
      </c>
      <c r="C494">
        <v>1</v>
      </c>
      <c r="D494">
        <v>2470.96</v>
      </c>
      <c r="F494">
        <f t="shared" si="5"/>
        <v>3089</v>
      </c>
      <c r="I494" s="147"/>
    </row>
    <row r="495" spans="1:9" x14ac:dyDescent="0.2">
      <c r="A495" s="8" t="s">
        <v>783</v>
      </c>
      <c r="B495" s="3" t="s">
        <v>784</v>
      </c>
      <c r="C495" s="7">
        <v>2</v>
      </c>
      <c r="D495" s="7">
        <v>4271.12</v>
      </c>
      <c r="F495">
        <f t="shared" si="5"/>
        <v>2670</v>
      </c>
    </row>
    <row r="496" spans="1:9" x14ac:dyDescent="0.2">
      <c r="A496" s="352" t="s">
        <v>1366</v>
      </c>
      <c r="B496" s="353" t="s">
        <v>1368</v>
      </c>
      <c r="C496" s="352">
        <v>1</v>
      </c>
      <c r="D496" s="352">
        <v>1314.64</v>
      </c>
      <c r="F496">
        <f t="shared" si="5"/>
        <v>1644</v>
      </c>
    </row>
    <row r="497" spans="1:9" x14ac:dyDescent="0.2">
      <c r="A497" s="352" t="s">
        <v>1367</v>
      </c>
      <c r="B497" s="353" t="s">
        <v>1369</v>
      </c>
      <c r="C497" s="352">
        <v>1</v>
      </c>
      <c r="D497" s="352">
        <v>2538.0500000000002</v>
      </c>
      <c r="F497">
        <f t="shared" si="5"/>
        <v>3173</v>
      </c>
    </row>
    <row r="498" spans="1:9" x14ac:dyDescent="0.2">
      <c r="F498" t="e">
        <f t="shared" si="5"/>
        <v>#DIV/0!</v>
      </c>
    </row>
    <row r="499" spans="1:9" ht="18.75" x14ac:dyDescent="0.3">
      <c r="B499" s="150" t="s">
        <v>429</v>
      </c>
      <c r="F499" t="e">
        <f t="shared" si="5"/>
        <v>#DIV/0!</v>
      </c>
    </row>
    <row r="500" spans="1:9" x14ac:dyDescent="0.2">
      <c r="A500" s="84" t="s">
        <v>283</v>
      </c>
      <c r="B500" s="9" t="s">
        <v>284</v>
      </c>
      <c r="C500" s="12">
        <v>2</v>
      </c>
      <c r="D500" s="212">
        <v>774</v>
      </c>
      <c r="F500">
        <f t="shared" si="5"/>
        <v>484</v>
      </c>
    </row>
    <row r="501" spans="1:9" x14ac:dyDescent="0.2">
      <c r="A501" s="8" t="s">
        <v>403</v>
      </c>
      <c r="B501" s="9" t="s">
        <v>404</v>
      </c>
      <c r="C501" s="12">
        <v>30</v>
      </c>
      <c r="D501" s="245">
        <v>6199.56</v>
      </c>
      <c r="F501">
        <f t="shared" si="5"/>
        <v>259</v>
      </c>
    </row>
    <row r="502" spans="1:9" ht="15" x14ac:dyDescent="0.2">
      <c r="A502" s="8" t="s">
        <v>405</v>
      </c>
      <c r="B502" s="9" t="s">
        <v>406</v>
      </c>
      <c r="C502" s="243">
        <v>42</v>
      </c>
      <c r="D502" s="245">
        <v>8662.2000000000007</v>
      </c>
      <c r="F502">
        <f t="shared" si="5"/>
        <v>258</v>
      </c>
    </row>
    <row r="503" spans="1:9" ht="15" x14ac:dyDescent="0.2">
      <c r="A503" s="8" t="s">
        <v>407</v>
      </c>
      <c r="B503" s="9" t="s">
        <v>408</v>
      </c>
      <c r="C503" s="243">
        <v>44</v>
      </c>
      <c r="D503" s="245">
        <v>9079.7999999999993</v>
      </c>
      <c r="F503">
        <f t="shared" ref="F503:F509" si="6">ROUNDUP(SUM(D503/C503*1.25),0)</f>
        <v>258</v>
      </c>
      <c r="H503" s="243"/>
      <c r="I503" s="245"/>
    </row>
    <row r="504" spans="1:9" ht="15" x14ac:dyDescent="0.2">
      <c r="A504" s="8"/>
      <c r="B504" s="9" t="s">
        <v>1448</v>
      </c>
      <c r="C504" s="243">
        <v>6</v>
      </c>
      <c r="D504" s="245">
        <v>1252.8</v>
      </c>
      <c r="F504">
        <f t="shared" si="6"/>
        <v>261</v>
      </c>
      <c r="H504" s="243"/>
      <c r="I504" s="245"/>
    </row>
    <row r="505" spans="1:9" ht="15" x14ac:dyDescent="0.2">
      <c r="A505" s="8" t="s">
        <v>1681</v>
      </c>
      <c r="B505" s="9" t="s">
        <v>1684</v>
      </c>
      <c r="C505" s="243">
        <v>18</v>
      </c>
      <c r="D505" s="245">
        <v>3091.5</v>
      </c>
      <c r="F505">
        <f t="shared" si="6"/>
        <v>215</v>
      </c>
      <c r="H505" s="243"/>
      <c r="I505" s="245"/>
    </row>
    <row r="506" spans="1:9" ht="15" x14ac:dyDescent="0.2">
      <c r="A506" s="8" t="s">
        <v>1682</v>
      </c>
      <c r="B506" s="9" t="s">
        <v>1685</v>
      </c>
      <c r="C506" s="243">
        <v>18</v>
      </c>
      <c r="D506" s="245">
        <v>3091.5</v>
      </c>
      <c r="F506">
        <f t="shared" si="6"/>
        <v>215</v>
      </c>
      <c r="H506" s="243"/>
      <c r="I506" s="245"/>
    </row>
    <row r="507" spans="1:9" ht="15" x14ac:dyDescent="0.2">
      <c r="A507" s="8" t="s">
        <v>1683</v>
      </c>
      <c r="B507" s="9" t="s">
        <v>1686</v>
      </c>
      <c r="C507" s="243">
        <v>6</v>
      </c>
      <c r="D507" s="245">
        <v>1030.5</v>
      </c>
      <c r="F507">
        <f t="shared" si="6"/>
        <v>215</v>
      </c>
      <c r="H507" s="243"/>
      <c r="I507" s="245"/>
    </row>
    <row r="508" spans="1:9" ht="15" x14ac:dyDescent="0.2">
      <c r="A508" s="8" t="s">
        <v>1316</v>
      </c>
      <c r="B508" s="9" t="s">
        <v>1317</v>
      </c>
      <c r="C508" s="243">
        <v>24</v>
      </c>
      <c r="D508" s="245">
        <v>1860</v>
      </c>
      <c r="F508">
        <f t="shared" si="6"/>
        <v>97</v>
      </c>
    </row>
    <row r="509" spans="1:9" ht="15" x14ac:dyDescent="0.2">
      <c r="A509" s="8" t="s">
        <v>1256</v>
      </c>
      <c r="B509" s="9" t="s">
        <v>1318</v>
      </c>
      <c r="C509" s="243">
        <v>24</v>
      </c>
      <c r="D509" s="245">
        <v>1860</v>
      </c>
      <c r="F509">
        <f t="shared" si="6"/>
        <v>97</v>
      </c>
    </row>
    <row r="510" spans="1:9" x14ac:dyDescent="0.2">
      <c r="A510" s="8" t="s">
        <v>1258</v>
      </c>
      <c r="B510" s="9" t="s">
        <v>1319</v>
      </c>
      <c r="C510" s="12">
        <v>24</v>
      </c>
      <c r="D510" s="212">
        <v>1860</v>
      </c>
      <c r="F510">
        <f t="shared" si="5"/>
        <v>97</v>
      </c>
    </row>
    <row r="511" spans="1:9" x14ac:dyDescent="0.2">
      <c r="B511" s="9" t="s">
        <v>623</v>
      </c>
      <c r="C511" s="12">
        <v>1</v>
      </c>
      <c r="D511" s="12">
        <v>3811.5</v>
      </c>
      <c r="F511">
        <f>ROUNDUP(SUM(D511/C511*1.25),0)</f>
        <v>4765</v>
      </c>
    </row>
    <row r="512" spans="1:9" x14ac:dyDescent="0.2">
      <c r="B512" s="9" t="s">
        <v>624</v>
      </c>
      <c r="C512" s="12">
        <v>1</v>
      </c>
      <c r="D512" s="12">
        <v>3811.5</v>
      </c>
      <c r="F512">
        <f t="shared" si="5"/>
        <v>4765</v>
      </c>
    </row>
    <row r="513" spans="1:9" x14ac:dyDescent="0.2">
      <c r="F513" t="e">
        <f t="shared" si="5"/>
        <v>#DIV/0!</v>
      </c>
    </row>
    <row r="514" spans="1:9" x14ac:dyDescent="0.2">
      <c r="F514" t="e">
        <f t="shared" si="5"/>
        <v>#DIV/0!</v>
      </c>
    </row>
    <row r="515" spans="1:9" ht="18.75" x14ac:dyDescent="0.3">
      <c r="B515" s="150" t="s">
        <v>840</v>
      </c>
      <c r="F515" t="e">
        <f t="shared" si="5"/>
        <v>#DIV/0!</v>
      </c>
    </row>
    <row r="516" spans="1:9" x14ac:dyDescent="0.2">
      <c r="A516" t="s">
        <v>349</v>
      </c>
      <c r="B516" s="50" t="s">
        <v>351</v>
      </c>
      <c r="C516" s="7">
        <v>1</v>
      </c>
      <c r="D516" s="7">
        <v>35006</v>
      </c>
      <c r="F516">
        <f t="shared" si="5"/>
        <v>43758</v>
      </c>
    </row>
    <row r="517" spans="1:9" x14ac:dyDescent="0.2">
      <c r="A517" t="s">
        <v>350</v>
      </c>
      <c r="B517" s="50" t="s">
        <v>352</v>
      </c>
      <c r="C517" s="7">
        <v>1</v>
      </c>
      <c r="D517" s="7">
        <v>5106</v>
      </c>
      <c r="F517">
        <f t="shared" si="5"/>
        <v>6383</v>
      </c>
    </row>
    <row r="518" spans="1:9" x14ac:dyDescent="0.2">
      <c r="F518" t="e">
        <f t="shared" ref="F518:F620" si="7">ROUNDUP(SUM(D518/C518*1.25),0)</f>
        <v>#DIV/0!</v>
      </c>
    </row>
    <row r="519" spans="1:9" x14ac:dyDescent="0.2">
      <c r="F519" t="e">
        <f t="shared" si="7"/>
        <v>#DIV/0!</v>
      </c>
    </row>
    <row r="520" spans="1:9" x14ac:dyDescent="0.2">
      <c r="F520" t="e">
        <f t="shared" si="7"/>
        <v>#DIV/0!</v>
      </c>
    </row>
    <row r="521" spans="1:9" ht="18.75" x14ac:dyDescent="0.3">
      <c r="B521" s="150" t="s">
        <v>849</v>
      </c>
      <c r="F521" t="e">
        <f t="shared" si="7"/>
        <v>#DIV/0!</v>
      </c>
    </row>
    <row r="522" spans="1:9" x14ac:dyDescent="0.2">
      <c r="F522" t="e">
        <f t="shared" si="7"/>
        <v>#DIV/0!</v>
      </c>
    </row>
    <row r="523" spans="1:9" x14ac:dyDescent="0.2">
      <c r="A523" s="231">
        <v>726060</v>
      </c>
      <c r="B523" s="50" t="s">
        <v>508</v>
      </c>
      <c r="C523" s="7">
        <v>10</v>
      </c>
      <c r="D523" s="7">
        <v>15896.3</v>
      </c>
      <c r="F523">
        <f t="shared" si="7"/>
        <v>1988</v>
      </c>
      <c r="H523" s="352"/>
      <c r="I523" s="352"/>
    </row>
    <row r="524" spans="1:9" x14ac:dyDescent="0.2">
      <c r="A524" s="231" t="s">
        <v>1069</v>
      </c>
      <c r="B524" s="50" t="s">
        <v>1070</v>
      </c>
      <c r="C524" s="7">
        <v>9</v>
      </c>
      <c r="D524" s="7">
        <v>33084.18</v>
      </c>
      <c r="F524">
        <f t="shared" si="7"/>
        <v>4596</v>
      </c>
      <c r="H524" s="352"/>
      <c r="I524" s="352"/>
    </row>
    <row r="525" spans="1:9" x14ac:dyDescent="0.2">
      <c r="F525" t="e">
        <f t="shared" si="7"/>
        <v>#DIV/0!</v>
      </c>
      <c r="H525" s="351"/>
      <c r="I525" s="351"/>
    </row>
    <row r="526" spans="1:9" ht="18.75" x14ac:dyDescent="0.3">
      <c r="B526" s="150" t="s">
        <v>859</v>
      </c>
      <c r="F526" t="e">
        <f t="shared" si="7"/>
        <v>#DIV/0!</v>
      </c>
      <c r="H526" s="352"/>
      <c r="I526" s="352"/>
    </row>
    <row r="527" spans="1:9" x14ac:dyDescent="0.2">
      <c r="A527" s="241">
        <v>321021</v>
      </c>
      <c r="B527" s="13" t="s">
        <v>402</v>
      </c>
      <c r="C527" s="12">
        <v>100</v>
      </c>
      <c r="D527" s="245">
        <v>4755</v>
      </c>
      <c r="F527">
        <f t="shared" si="7"/>
        <v>60</v>
      </c>
    </row>
    <row r="528" spans="1:9" x14ac:dyDescent="0.2">
      <c r="A528" t="s">
        <v>966</v>
      </c>
      <c r="B528" s="288" t="s">
        <v>1082</v>
      </c>
      <c r="C528">
        <v>5</v>
      </c>
      <c r="D528">
        <v>922.5</v>
      </c>
      <c r="F528">
        <f t="shared" si="7"/>
        <v>231</v>
      </c>
    </row>
    <row r="529" spans="1:6" x14ac:dyDescent="0.2">
      <c r="A529" t="s">
        <v>1300</v>
      </c>
      <c r="B529" s="288" t="s">
        <v>1301</v>
      </c>
      <c r="C529">
        <v>1</v>
      </c>
      <c r="D529">
        <v>9330.5</v>
      </c>
      <c r="F529">
        <f t="shared" si="7"/>
        <v>11664</v>
      </c>
    </row>
    <row r="530" spans="1:6" x14ac:dyDescent="0.2">
      <c r="A530" t="s">
        <v>1302</v>
      </c>
      <c r="B530" s="288" t="s">
        <v>1303</v>
      </c>
      <c r="C530">
        <v>2</v>
      </c>
      <c r="D530">
        <v>29920</v>
      </c>
      <c r="F530">
        <f t="shared" si="7"/>
        <v>18700</v>
      </c>
    </row>
    <row r="531" spans="1:6" x14ac:dyDescent="0.2">
      <c r="A531" t="s">
        <v>1304</v>
      </c>
      <c r="B531" s="288" t="s">
        <v>1305</v>
      </c>
      <c r="C531">
        <v>1</v>
      </c>
      <c r="D531">
        <v>12100</v>
      </c>
      <c r="F531">
        <f t="shared" si="7"/>
        <v>15125</v>
      </c>
    </row>
    <row r="532" spans="1:6" x14ac:dyDescent="0.2">
      <c r="A532" t="s">
        <v>1083</v>
      </c>
      <c r="B532" t="s">
        <v>1084</v>
      </c>
      <c r="C532">
        <v>1</v>
      </c>
      <c r="D532">
        <v>1466.25</v>
      </c>
      <c r="F532">
        <f t="shared" si="7"/>
        <v>1833</v>
      </c>
    </row>
    <row r="533" spans="1:6" x14ac:dyDescent="0.2">
      <c r="A533" t="s">
        <v>1306</v>
      </c>
      <c r="B533" s="288" t="s">
        <v>1308</v>
      </c>
      <c r="C533">
        <v>5</v>
      </c>
      <c r="D533">
        <v>1750.55</v>
      </c>
      <c r="F533">
        <f t="shared" si="7"/>
        <v>438</v>
      </c>
    </row>
    <row r="534" spans="1:6" x14ac:dyDescent="0.2">
      <c r="A534" t="s">
        <v>645</v>
      </c>
      <c r="B534" s="288" t="s">
        <v>1315</v>
      </c>
      <c r="C534">
        <v>3</v>
      </c>
      <c r="D534">
        <v>14490</v>
      </c>
      <c r="F534">
        <f t="shared" si="7"/>
        <v>6038</v>
      </c>
    </row>
    <row r="535" spans="1:6" x14ac:dyDescent="0.2">
      <c r="A535" t="s">
        <v>1307</v>
      </c>
      <c r="B535" s="288" t="s">
        <v>1309</v>
      </c>
      <c r="C535">
        <v>5</v>
      </c>
      <c r="D535">
        <v>10162.5</v>
      </c>
      <c r="F535">
        <f t="shared" si="7"/>
        <v>2541</v>
      </c>
    </row>
    <row r="536" spans="1:6" x14ac:dyDescent="0.2">
      <c r="A536" t="s">
        <v>1469</v>
      </c>
      <c r="B536" s="288" t="s">
        <v>1470</v>
      </c>
      <c r="C536">
        <v>6</v>
      </c>
      <c r="D536">
        <v>4230</v>
      </c>
      <c r="F536">
        <f t="shared" si="7"/>
        <v>882</v>
      </c>
    </row>
    <row r="537" spans="1:6" x14ac:dyDescent="0.2">
      <c r="A537" s="231">
        <v>321021</v>
      </c>
      <c r="B537" s="288" t="s">
        <v>1520</v>
      </c>
      <c r="C537">
        <v>100</v>
      </c>
      <c r="D537">
        <v>4755</v>
      </c>
      <c r="F537">
        <f t="shared" si="7"/>
        <v>60</v>
      </c>
    </row>
    <row r="538" spans="1:6" x14ac:dyDescent="0.2">
      <c r="A538" s="231" t="s">
        <v>334</v>
      </c>
      <c r="B538" s="288" t="s">
        <v>1680</v>
      </c>
      <c r="C538">
        <v>3</v>
      </c>
      <c r="D538">
        <v>35010</v>
      </c>
      <c r="F538">
        <f t="shared" si="7"/>
        <v>14588</v>
      </c>
    </row>
    <row r="539" spans="1:6" x14ac:dyDescent="0.2">
      <c r="A539" t="s">
        <v>334</v>
      </c>
      <c r="B539" s="50" t="s">
        <v>1725</v>
      </c>
      <c r="C539">
        <v>1</v>
      </c>
      <c r="D539">
        <v>14571</v>
      </c>
      <c r="F539">
        <f t="shared" si="7"/>
        <v>18214</v>
      </c>
    </row>
    <row r="540" spans="1:6" x14ac:dyDescent="0.2">
      <c r="A540" t="s">
        <v>334</v>
      </c>
      <c r="B540" s="50" t="s">
        <v>1726</v>
      </c>
      <c r="C540">
        <v>1</v>
      </c>
      <c r="D540">
        <v>2800</v>
      </c>
      <c r="F540">
        <f t="shared" si="7"/>
        <v>3500</v>
      </c>
    </row>
    <row r="541" spans="1:6" x14ac:dyDescent="0.2">
      <c r="A541" t="s">
        <v>334</v>
      </c>
      <c r="B541" s="50" t="s">
        <v>1754</v>
      </c>
      <c r="C541">
        <v>1</v>
      </c>
      <c r="D541">
        <v>4700</v>
      </c>
      <c r="F541">
        <f t="shared" si="7"/>
        <v>5875</v>
      </c>
    </row>
    <row r="542" spans="1:6" x14ac:dyDescent="0.2">
      <c r="F542" t="e">
        <f t="shared" si="7"/>
        <v>#DIV/0!</v>
      </c>
    </row>
    <row r="543" spans="1:6" ht="18.75" x14ac:dyDescent="0.3">
      <c r="B543" s="150" t="s">
        <v>401</v>
      </c>
      <c r="F543" t="e">
        <f t="shared" si="7"/>
        <v>#DIV/0!</v>
      </c>
    </row>
    <row r="544" spans="1:6" ht="15" x14ac:dyDescent="0.2">
      <c r="A544" t="s">
        <v>1462</v>
      </c>
      <c r="B544" s="332" t="s">
        <v>1463</v>
      </c>
      <c r="C544">
        <v>100</v>
      </c>
      <c r="D544">
        <v>171280</v>
      </c>
      <c r="F544">
        <f t="shared" si="7"/>
        <v>2141</v>
      </c>
    </row>
    <row r="545" spans="1:6" x14ac:dyDescent="0.2">
      <c r="A545" s="84" t="s">
        <v>285</v>
      </c>
      <c r="B545" s="9" t="s">
        <v>286</v>
      </c>
      <c r="C545" s="12">
        <v>2</v>
      </c>
      <c r="D545" s="212">
        <v>500.55</v>
      </c>
      <c r="F545">
        <f t="shared" si="7"/>
        <v>313</v>
      </c>
    </row>
    <row r="546" spans="1:6" x14ac:dyDescent="0.2">
      <c r="A546" s="84" t="s">
        <v>287</v>
      </c>
      <c r="B546" s="9" t="s">
        <v>288</v>
      </c>
      <c r="C546" s="12">
        <v>10</v>
      </c>
      <c r="D546" s="212">
        <v>1632.62</v>
      </c>
      <c r="F546">
        <f t="shared" si="7"/>
        <v>205</v>
      </c>
    </row>
    <row r="547" spans="1:6" x14ac:dyDescent="0.2">
      <c r="A547" s="84" t="s">
        <v>310</v>
      </c>
      <c r="B547" s="9" t="s">
        <v>309</v>
      </c>
      <c r="C547" s="12">
        <v>12</v>
      </c>
      <c r="D547" s="212">
        <v>657.49</v>
      </c>
      <c r="F547">
        <f t="shared" si="7"/>
        <v>69</v>
      </c>
    </row>
    <row r="548" spans="1:6" x14ac:dyDescent="0.2">
      <c r="A548" s="8" t="s">
        <v>312</v>
      </c>
      <c r="B548" s="9" t="s">
        <v>311</v>
      </c>
      <c r="C548" s="12">
        <v>11</v>
      </c>
      <c r="D548" s="212">
        <v>602.70000000000005</v>
      </c>
      <c r="F548">
        <f t="shared" si="7"/>
        <v>69</v>
      </c>
    </row>
    <row r="549" spans="1:6" x14ac:dyDescent="0.2">
      <c r="A549" t="s">
        <v>58</v>
      </c>
      <c r="B549" s="148" t="s">
        <v>536</v>
      </c>
      <c r="C549" s="7">
        <v>10</v>
      </c>
      <c r="D549" s="212">
        <v>772.8</v>
      </c>
      <c r="F549">
        <f t="shared" si="7"/>
        <v>97</v>
      </c>
    </row>
    <row r="550" spans="1:6" x14ac:dyDescent="0.2">
      <c r="A550">
        <v>726111</v>
      </c>
      <c r="B550" s="148" t="s">
        <v>275</v>
      </c>
      <c r="C550" s="244">
        <v>10</v>
      </c>
      <c r="D550" s="212">
        <v>13217.2</v>
      </c>
      <c r="F550">
        <f t="shared" si="7"/>
        <v>1653</v>
      </c>
    </row>
    <row r="551" spans="1:6" x14ac:dyDescent="0.2">
      <c r="A551" t="s">
        <v>49</v>
      </c>
      <c r="B551" s="148" t="s">
        <v>130</v>
      </c>
      <c r="C551" s="7">
        <v>6</v>
      </c>
      <c r="D551" s="212">
        <v>1367.76</v>
      </c>
      <c r="F551">
        <f t="shared" si="7"/>
        <v>285</v>
      </c>
    </row>
    <row r="552" spans="1:6" x14ac:dyDescent="0.2">
      <c r="A552" t="s">
        <v>151</v>
      </c>
      <c r="B552" s="148" t="s">
        <v>148</v>
      </c>
      <c r="C552" s="7">
        <v>1</v>
      </c>
      <c r="D552" s="212">
        <v>5374.5</v>
      </c>
      <c r="F552">
        <f t="shared" si="7"/>
        <v>6719</v>
      </c>
    </row>
    <row r="553" spans="1:6" x14ac:dyDescent="0.2">
      <c r="A553" s="231">
        <v>330457</v>
      </c>
      <c r="B553" s="148" t="s">
        <v>149</v>
      </c>
      <c r="C553" s="7">
        <v>1</v>
      </c>
      <c r="D553" s="212">
        <v>355.3</v>
      </c>
      <c r="F553">
        <f t="shared" si="7"/>
        <v>445</v>
      </c>
    </row>
    <row r="554" spans="1:6" x14ac:dyDescent="0.2">
      <c r="A554" s="8" t="s">
        <v>334</v>
      </c>
      <c r="B554" s="229" t="s">
        <v>335</v>
      </c>
      <c r="C554" s="7">
        <v>100</v>
      </c>
      <c r="D554" s="212">
        <v>43598</v>
      </c>
      <c r="F554">
        <f t="shared" si="7"/>
        <v>545</v>
      </c>
    </row>
    <row r="555" spans="1:6" x14ac:dyDescent="0.2">
      <c r="A555" s="8" t="s">
        <v>334</v>
      </c>
      <c r="B555" s="229" t="s">
        <v>336</v>
      </c>
      <c r="C555" s="7">
        <v>1</v>
      </c>
      <c r="D555" s="212">
        <v>920</v>
      </c>
      <c r="F555">
        <f t="shared" si="7"/>
        <v>1150</v>
      </c>
    </row>
    <row r="556" spans="1:6" x14ac:dyDescent="0.2">
      <c r="A556" s="8" t="s">
        <v>596</v>
      </c>
      <c r="B556" s="229" t="s">
        <v>600</v>
      </c>
      <c r="C556" s="7">
        <v>1</v>
      </c>
      <c r="D556" s="212">
        <v>41878</v>
      </c>
      <c r="F556">
        <f t="shared" si="7"/>
        <v>52348</v>
      </c>
    </row>
    <row r="557" spans="1:6" x14ac:dyDescent="0.2">
      <c r="A557" s="8" t="s">
        <v>597</v>
      </c>
      <c r="B557" s="229" t="s">
        <v>601</v>
      </c>
      <c r="C557" s="7">
        <v>1</v>
      </c>
      <c r="D557" s="212">
        <v>31941</v>
      </c>
      <c r="F557">
        <f t="shared" si="7"/>
        <v>39927</v>
      </c>
    </row>
    <row r="558" spans="1:6" x14ac:dyDescent="0.2">
      <c r="A558" s="8" t="s">
        <v>598</v>
      </c>
      <c r="B558" s="229" t="s">
        <v>602</v>
      </c>
      <c r="C558" s="7">
        <v>1</v>
      </c>
      <c r="D558" s="212">
        <v>37885</v>
      </c>
      <c r="F558">
        <f t="shared" si="7"/>
        <v>47357</v>
      </c>
    </row>
    <row r="559" spans="1:6" x14ac:dyDescent="0.2">
      <c r="A559" s="8" t="s">
        <v>599</v>
      </c>
      <c r="B559" s="229" t="s">
        <v>603</v>
      </c>
      <c r="C559" s="7">
        <v>1</v>
      </c>
      <c r="D559" s="212">
        <v>30061</v>
      </c>
      <c r="F559">
        <f t="shared" si="7"/>
        <v>37577</v>
      </c>
    </row>
    <row r="560" spans="1:6" x14ac:dyDescent="0.2">
      <c r="A560" t="s">
        <v>193</v>
      </c>
      <c r="B560" s="50" t="s">
        <v>192</v>
      </c>
      <c r="C560" s="7">
        <v>22</v>
      </c>
      <c r="D560" s="7">
        <v>14000.36</v>
      </c>
      <c r="F560">
        <f t="shared" si="7"/>
        <v>796</v>
      </c>
    </row>
    <row r="561" spans="1:6" x14ac:dyDescent="0.2">
      <c r="B561" s="50" t="s">
        <v>297</v>
      </c>
      <c r="C561" s="7">
        <v>26</v>
      </c>
      <c r="D561" s="7">
        <v>16545.88</v>
      </c>
      <c r="F561">
        <f t="shared" si="7"/>
        <v>796</v>
      </c>
    </row>
    <row r="562" spans="1:6" x14ac:dyDescent="0.2">
      <c r="A562">
        <v>3032429</v>
      </c>
      <c r="B562" s="50" t="s">
        <v>293</v>
      </c>
      <c r="C562" s="7">
        <v>12</v>
      </c>
      <c r="D562" s="7">
        <v>7800</v>
      </c>
      <c r="F562">
        <f t="shared" si="7"/>
        <v>813</v>
      </c>
    </row>
    <row r="563" spans="1:6" x14ac:dyDescent="0.2">
      <c r="A563" t="s">
        <v>343</v>
      </c>
      <c r="B563" s="50" t="s">
        <v>344</v>
      </c>
      <c r="C563" s="7">
        <v>1</v>
      </c>
      <c r="D563" s="7">
        <v>7118</v>
      </c>
      <c r="F563">
        <f t="shared" si="7"/>
        <v>8898</v>
      </c>
    </row>
    <row r="564" spans="1:6" x14ac:dyDescent="0.2">
      <c r="A564" s="231">
        <v>630295</v>
      </c>
      <c r="B564" s="50" t="s">
        <v>348</v>
      </c>
      <c r="C564" s="7">
        <v>12</v>
      </c>
      <c r="D564" s="7">
        <v>2537.7600000000002</v>
      </c>
      <c r="F564">
        <f t="shared" si="7"/>
        <v>265</v>
      </c>
    </row>
    <row r="565" spans="1:6" x14ac:dyDescent="0.2">
      <c r="A565" s="231">
        <v>630210</v>
      </c>
      <c r="B565" s="50" t="s">
        <v>347</v>
      </c>
      <c r="C565" s="7">
        <v>50</v>
      </c>
      <c r="D565" s="7">
        <v>795.5</v>
      </c>
      <c r="F565">
        <f t="shared" si="7"/>
        <v>20</v>
      </c>
    </row>
    <row r="566" spans="1:6" x14ac:dyDescent="0.2">
      <c r="A566" s="8" t="s">
        <v>639</v>
      </c>
      <c r="B566" s="9" t="s">
        <v>640</v>
      </c>
      <c r="C566" s="12">
        <v>6</v>
      </c>
      <c r="D566" s="12">
        <v>2964.96</v>
      </c>
      <c r="F566">
        <f t="shared" si="7"/>
        <v>618</v>
      </c>
    </row>
    <row r="567" spans="1:6" x14ac:dyDescent="0.2">
      <c r="A567" s="8" t="s">
        <v>641</v>
      </c>
      <c r="B567" s="9" t="s">
        <v>642</v>
      </c>
      <c r="C567" s="12">
        <v>4</v>
      </c>
      <c r="D567" s="12">
        <v>1030.08</v>
      </c>
      <c r="F567">
        <f t="shared" si="7"/>
        <v>322</v>
      </c>
    </row>
    <row r="568" spans="1:6" x14ac:dyDescent="0.2">
      <c r="A568" s="8" t="s">
        <v>643</v>
      </c>
      <c r="B568" s="9" t="s">
        <v>644</v>
      </c>
      <c r="C568" s="12">
        <v>3</v>
      </c>
      <c r="D568" s="12">
        <v>932.64</v>
      </c>
      <c r="F568">
        <f t="shared" si="7"/>
        <v>389</v>
      </c>
    </row>
    <row r="569" spans="1:6" x14ac:dyDescent="0.2">
      <c r="A569" s="8" t="s">
        <v>645</v>
      </c>
      <c r="B569" s="9" t="s">
        <v>646</v>
      </c>
      <c r="C569" s="12">
        <v>2</v>
      </c>
      <c r="D569" s="12">
        <v>9660</v>
      </c>
      <c r="F569">
        <f t="shared" si="7"/>
        <v>6038</v>
      </c>
    </row>
    <row r="570" spans="1:6" x14ac:dyDescent="0.2">
      <c r="A570" s="237">
        <v>3829949</v>
      </c>
      <c r="B570" s="238" t="s">
        <v>610</v>
      </c>
      <c r="C570" s="12">
        <v>1</v>
      </c>
      <c r="D570" s="12">
        <v>355.51</v>
      </c>
      <c r="F570">
        <f t="shared" si="7"/>
        <v>445</v>
      </c>
    </row>
    <row r="571" spans="1:6" x14ac:dyDescent="0.2">
      <c r="A571" s="237">
        <v>3829955</v>
      </c>
      <c r="B571" s="238" t="s">
        <v>611</v>
      </c>
      <c r="C571" s="12">
        <v>1</v>
      </c>
      <c r="D571" s="12">
        <v>355.51</v>
      </c>
      <c r="F571">
        <f t="shared" si="7"/>
        <v>445</v>
      </c>
    </row>
    <row r="572" spans="1:6" x14ac:dyDescent="0.2">
      <c r="A572" s="237">
        <v>3829951</v>
      </c>
      <c r="B572" s="238" t="s">
        <v>612</v>
      </c>
      <c r="C572" s="12">
        <v>1</v>
      </c>
      <c r="D572" s="12">
        <v>355.51</v>
      </c>
      <c r="F572">
        <f t="shared" si="7"/>
        <v>445</v>
      </c>
    </row>
    <row r="573" spans="1:6" x14ac:dyDescent="0.2">
      <c r="A573" s="231" t="s">
        <v>1435</v>
      </c>
      <c r="B573" s="238" t="s">
        <v>1436</v>
      </c>
      <c r="C573" s="12">
        <v>12</v>
      </c>
      <c r="D573" s="12">
        <v>748.44</v>
      </c>
      <c r="F573">
        <f t="shared" si="7"/>
        <v>78</v>
      </c>
    </row>
    <row r="574" spans="1:6" x14ac:dyDescent="0.2">
      <c r="A574" s="8" t="s">
        <v>649</v>
      </c>
      <c r="B574" s="9" t="s">
        <v>658</v>
      </c>
      <c r="C574" s="12">
        <v>12</v>
      </c>
      <c r="D574" s="12">
        <v>887.64</v>
      </c>
      <c r="E574" s="11"/>
      <c r="F574">
        <f t="shared" si="7"/>
        <v>93</v>
      </c>
    </row>
    <row r="575" spans="1:6" x14ac:dyDescent="0.2">
      <c r="A575" s="8" t="s">
        <v>649</v>
      </c>
      <c r="B575" s="9" t="s">
        <v>658</v>
      </c>
      <c r="C575" s="12">
        <v>7</v>
      </c>
      <c r="D575" s="12">
        <v>517.79</v>
      </c>
      <c r="E575" s="11"/>
      <c r="F575">
        <f t="shared" si="7"/>
        <v>93</v>
      </c>
    </row>
    <row r="576" spans="1:6" x14ac:dyDescent="0.2">
      <c r="A576" s="8" t="s">
        <v>650</v>
      </c>
      <c r="B576" s="9" t="s">
        <v>659</v>
      </c>
      <c r="C576" s="12">
        <v>18</v>
      </c>
      <c r="D576" s="12">
        <v>5304.42</v>
      </c>
      <c r="E576" s="11"/>
      <c r="F576">
        <f t="shared" si="7"/>
        <v>369</v>
      </c>
    </row>
    <row r="577" spans="1:7" x14ac:dyDescent="0.2">
      <c r="A577" s="8" t="s">
        <v>651</v>
      </c>
      <c r="B577" s="9" t="s">
        <v>660</v>
      </c>
      <c r="C577" s="12">
        <v>10</v>
      </c>
      <c r="D577" s="12">
        <v>525</v>
      </c>
      <c r="E577" s="11"/>
      <c r="F577">
        <f t="shared" si="7"/>
        <v>66</v>
      </c>
    </row>
    <row r="578" spans="1:7" x14ac:dyDescent="0.2">
      <c r="A578" s="8" t="s">
        <v>652</v>
      </c>
      <c r="B578" s="9" t="s">
        <v>661</v>
      </c>
      <c r="C578" s="12">
        <v>75</v>
      </c>
      <c r="D578" s="12">
        <v>1472.63</v>
      </c>
      <c r="E578" s="11"/>
      <c r="F578">
        <f t="shared" si="7"/>
        <v>25</v>
      </c>
    </row>
    <row r="579" spans="1:7" x14ac:dyDescent="0.2">
      <c r="A579" s="8" t="s">
        <v>653</v>
      </c>
      <c r="B579" s="9" t="s">
        <v>663</v>
      </c>
      <c r="C579" s="12">
        <v>75</v>
      </c>
      <c r="D579" s="12">
        <v>373.07</v>
      </c>
      <c r="E579" s="11"/>
      <c r="F579">
        <f t="shared" si="7"/>
        <v>7</v>
      </c>
    </row>
    <row r="580" spans="1:7" x14ac:dyDescent="0.2">
      <c r="A580" s="8" t="s">
        <v>654</v>
      </c>
      <c r="B580" s="9" t="s">
        <v>662</v>
      </c>
      <c r="C580" s="12">
        <v>200</v>
      </c>
      <c r="D580" s="12">
        <v>471.24</v>
      </c>
      <c r="E580" s="11"/>
      <c r="F580">
        <f t="shared" si="7"/>
        <v>3</v>
      </c>
    </row>
    <row r="581" spans="1:7" x14ac:dyDescent="0.2">
      <c r="A581" s="8" t="s">
        <v>655</v>
      </c>
      <c r="B581" s="9" t="s">
        <v>664</v>
      </c>
      <c r="C581" s="12">
        <v>1</v>
      </c>
      <c r="D581" s="12">
        <v>1251.57</v>
      </c>
      <c r="E581" s="11"/>
      <c r="F581">
        <f t="shared" si="7"/>
        <v>1565</v>
      </c>
    </row>
    <row r="582" spans="1:7" x14ac:dyDescent="0.2">
      <c r="A582" s="8" t="s">
        <v>655</v>
      </c>
      <c r="B582" s="9" t="s">
        <v>664</v>
      </c>
      <c r="C582" s="12">
        <v>1</v>
      </c>
      <c r="D582" s="12">
        <v>730.08</v>
      </c>
      <c r="E582" s="11"/>
      <c r="F582">
        <f t="shared" si="7"/>
        <v>913</v>
      </c>
    </row>
    <row r="583" spans="1:7" x14ac:dyDescent="0.2">
      <c r="A583" s="8" t="s">
        <v>656</v>
      </c>
      <c r="B583" s="9" t="s">
        <v>665</v>
      </c>
      <c r="C583" s="12">
        <v>1</v>
      </c>
      <c r="D583" s="12">
        <v>167</v>
      </c>
      <c r="E583" s="11"/>
      <c r="F583">
        <f t="shared" si="7"/>
        <v>209</v>
      </c>
    </row>
    <row r="584" spans="1:7" x14ac:dyDescent="0.2">
      <c r="A584" s="8" t="s">
        <v>657</v>
      </c>
      <c r="B584" s="9" t="s">
        <v>666</v>
      </c>
      <c r="C584" s="12">
        <v>1</v>
      </c>
      <c r="D584" s="12">
        <v>146</v>
      </c>
      <c r="E584" s="11"/>
      <c r="F584">
        <f t="shared" si="7"/>
        <v>183</v>
      </c>
    </row>
    <row r="585" spans="1:7" x14ac:dyDescent="0.2">
      <c r="A585" s="8"/>
      <c r="B585" s="9" t="s">
        <v>667</v>
      </c>
      <c r="C585" s="12"/>
      <c r="D585" s="12"/>
      <c r="E585" s="11"/>
      <c r="F585" t="e">
        <f t="shared" si="7"/>
        <v>#DIV/0!</v>
      </c>
      <c r="G585" s="12"/>
    </row>
    <row r="586" spans="1:7" ht="15" x14ac:dyDescent="0.2">
      <c r="A586" s="8" t="s">
        <v>480</v>
      </c>
      <c r="B586" s="9" t="s">
        <v>481</v>
      </c>
      <c r="C586" s="243">
        <v>2</v>
      </c>
      <c r="D586" s="245">
        <v>267.72000000000003</v>
      </c>
      <c r="E586" s="11"/>
      <c r="F586">
        <f t="shared" si="7"/>
        <v>168</v>
      </c>
      <c r="G586" s="12"/>
    </row>
    <row r="587" spans="1:7" ht="15" x14ac:dyDescent="0.2">
      <c r="A587" s="8" t="s">
        <v>482</v>
      </c>
      <c r="B587" s="9" t="s">
        <v>483</v>
      </c>
      <c r="C587" s="243">
        <v>1</v>
      </c>
      <c r="D587" s="245">
        <v>343.83</v>
      </c>
      <c r="E587" s="11"/>
      <c r="F587">
        <f t="shared" si="7"/>
        <v>430</v>
      </c>
      <c r="G587" s="12"/>
    </row>
    <row r="588" spans="1:7" ht="15.75" x14ac:dyDescent="0.25">
      <c r="A588" s="84" t="s">
        <v>334</v>
      </c>
      <c r="B588" s="9" t="s">
        <v>486</v>
      </c>
      <c r="C588" s="235">
        <v>2</v>
      </c>
      <c r="D588" s="236">
        <v>3600</v>
      </c>
      <c r="E588" s="11"/>
      <c r="F588">
        <f t="shared" si="7"/>
        <v>2250</v>
      </c>
      <c r="G588" s="12"/>
    </row>
    <row r="589" spans="1:7" x14ac:dyDescent="0.2">
      <c r="A589" s="8" t="s">
        <v>334</v>
      </c>
      <c r="B589" s="9" t="s">
        <v>1068</v>
      </c>
      <c r="C589" s="12">
        <v>50</v>
      </c>
      <c r="D589" s="12">
        <v>3500</v>
      </c>
      <c r="E589" s="11"/>
      <c r="F589">
        <f t="shared" si="7"/>
        <v>88</v>
      </c>
      <c r="G589" s="12"/>
    </row>
    <row r="590" spans="1:7" x14ac:dyDescent="0.2">
      <c r="A590" s="8" t="s">
        <v>1075</v>
      </c>
      <c r="B590" s="9" t="s">
        <v>1076</v>
      </c>
      <c r="C590" s="12">
        <v>12</v>
      </c>
      <c r="D590" s="12">
        <v>887.04</v>
      </c>
      <c r="E590" s="11"/>
      <c r="F590">
        <f t="shared" si="7"/>
        <v>93</v>
      </c>
      <c r="G590" s="12"/>
    </row>
    <row r="591" spans="1:7" x14ac:dyDescent="0.2">
      <c r="A591" s="8" t="s">
        <v>58</v>
      </c>
      <c r="B591" s="9" t="s">
        <v>1077</v>
      </c>
      <c r="C591" s="12">
        <v>12</v>
      </c>
      <c r="D591" s="12">
        <v>927.36</v>
      </c>
      <c r="E591" s="11"/>
      <c r="F591">
        <f t="shared" si="7"/>
        <v>97</v>
      </c>
      <c r="G591" s="12"/>
    </row>
    <row r="592" spans="1:7" x14ac:dyDescent="0.2">
      <c r="A592" s="8" t="s">
        <v>1433</v>
      </c>
      <c r="B592" s="9" t="s">
        <v>1471</v>
      </c>
      <c r="C592" s="12">
        <v>12</v>
      </c>
      <c r="D592" s="12">
        <v>844.2</v>
      </c>
      <c r="E592" s="11"/>
      <c r="F592">
        <f t="shared" si="7"/>
        <v>88</v>
      </c>
      <c r="G592" s="12"/>
    </row>
    <row r="593" spans="1:9" x14ac:dyDescent="0.2">
      <c r="A593" s="8" t="s">
        <v>674</v>
      </c>
      <c r="B593" s="9" t="s">
        <v>1554</v>
      </c>
      <c r="C593" s="12">
        <v>20</v>
      </c>
      <c r="D593" s="12">
        <v>2696.4</v>
      </c>
      <c r="E593" s="11"/>
      <c r="F593">
        <f t="shared" si="7"/>
        <v>169</v>
      </c>
    </row>
    <row r="594" spans="1:9" x14ac:dyDescent="0.2">
      <c r="A594" s="8" t="s">
        <v>1555</v>
      </c>
      <c r="B594" s="9" t="s">
        <v>1556</v>
      </c>
      <c r="C594" s="12">
        <v>20</v>
      </c>
      <c r="D594" s="12">
        <v>7032.8</v>
      </c>
      <c r="E594" s="11"/>
      <c r="F594">
        <f t="shared" si="7"/>
        <v>440</v>
      </c>
      <c r="G594" s="12"/>
      <c r="H594" s="12"/>
    </row>
    <row r="595" spans="1:9" x14ac:dyDescent="0.2">
      <c r="A595" s="8" t="s">
        <v>1002</v>
      </c>
      <c r="B595" s="9" t="s">
        <v>1078</v>
      </c>
      <c r="C595" s="12">
        <v>24</v>
      </c>
      <c r="D595" s="12">
        <v>2213.04</v>
      </c>
      <c r="E595" s="11"/>
      <c r="F595">
        <f t="shared" si="7"/>
        <v>116</v>
      </c>
      <c r="G595" s="12"/>
    </row>
    <row r="596" spans="1:9" x14ac:dyDescent="0.2">
      <c r="A596" s="8" t="s">
        <v>49</v>
      </c>
      <c r="B596" s="9" t="s">
        <v>1079</v>
      </c>
      <c r="C596" s="12">
        <v>6</v>
      </c>
      <c r="D596" s="12">
        <v>1367.76</v>
      </c>
      <c r="E596" s="11"/>
      <c r="F596">
        <f t="shared" si="7"/>
        <v>285</v>
      </c>
      <c r="G596" s="12"/>
      <c r="H596" s="12"/>
      <c r="I596" s="12"/>
    </row>
    <row r="597" spans="1:9" x14ac:dyDescent="0.2">
      <c r="A597" s="8" t="s">
        <v>334</v>
      </c>
      <c r="B597" s="9" t="s">
        <v>1120</v>
      </c>
      <c r="C597" s="12">
        <v>1</v>
      </c>
      <c r="D597" s="12">
        <v>127.02</v>
      </c>
      <c r="E597" s="11"/>
      <c r="F597">
        <f t="shared" si="7"/>
        <v>159</v>
      </c>
      <c r="G597" s="12"/>
    </row>
    <row r="598" spans="1:9" x14ac:dyDescent="0.2">
      <c r="A598" s="8" t="s">
        <v>334</v>
      </c>
      <c r="B598" s="9" t="s">
        <v>1121</v>
      </c>
      <c r="C598" s="12">
        <v>1</v>
      </c>
      <c r="D598" s="12">
        <v>143</v>
      </c>
      <c r="E598" s="11"/>
      <c r="F598">
        <f t="shared" si="7"/>
        <v>179</v>
      </c>
      <c r="G598" s="12"/>
    </row>
    <row r="599" spans="1:9" x14ac:dyDescent="0.2">
      <c r="A599" s="8" t="s">
        <v>334</v>
      </c>
      <c r="B599" s="9" t="s">
        <v>1298</v>
      </c>
      <c r="C599" s="12">
        <v>4</v>
      </c>
      <c r="D599" s="12">
        <v>865</v>
      </c>
      <c r="E599" s="11"/>
      <c r="F599">
        <f t="shared" si="7"/>
        <v>271</v>
      </c>
      <c r="G599" s="12"/>
    </row>
    <row r="600" spans="1:9" x14ac:dyDescent="0.2">
      <c r="A600" s="8" t="s">
        <v>1300</v>
      </c>
      <c r="B600" s="9"/>
      <c r="C600" s="12"/>
      <c r="D600" s="12"/>
      <c r="E600" s="11"/>
      <c r="F600" t="e">
        <f t="shared" si="7"/>
        <v>#DIV/0!</v>
      </c>
      <c r="G600" s="12"/>
    </row>
    <row r="601" spans="1:9" x14ac:dyDescent="0.2">
      <c r="A601" s="8" t="s">
        <v>1460</v>
      </c>
      <c r="B601" s="9" t="s">
        <v>1461</v>
      </c>
      <c r="C601" s="12">
        <v>12</v>
      </c>
      <c r="D601" s="12">
        <v>484.44</v>
      </c>
      <c r="E601" s="11"/>
      <c r="F601">
        <f t="shared" si="7"/>
        <v>51</v>
      </c>
      <c r="G601" s="12"/>
    </row>
    <row r="602" spans="1:9" x14ac:dyDescent="0.2">
      <c r="A602" s="8" t="s">
        <v>1494</v>
      </c>
      <c r="B602" s="9" t="s">
        <v>1496</v>
      </c>
      <c r="C602" s="12">
        <v>1</v>
      </c>
      <c r="D602" s="12">
        <v>353.57</v>
      </c>
      <c r="E602" s="11"/>
      <c r="F602">
        <f t="shared" si="7"/>
        <v>442</v>
      </c>
      <c r="G602" s="12"/>
    </row>
    <row r="603" spans="1:9" x14ac:dyDescent="0.2">
      <c r="A603" s="8" t="s">
        <v>1495</v>
      </c>
      <c r="B603" s="9" t="s">
        <v>1497</v>
      </c>
      <c r="C603" s="12">
        <v>1</v>
      </c>
      <c r="D603" s="12">
        <v>438.89</v>
      </c>
      <c r="E603" s="11"/>
      <c r="F603">
        <f t="shared" si="7"/>
        <v>549</v>
      </c>
      <c r="G603" s="12"/>
    </row>
    <row r="604" spans="1:9" x14ac:dyDescent="0.2">
      <c r="A604" s="8" t="s">
        <v>1678</v>
      </c>
      <c r="B604" s="9" t="s">
        <v>1679</v>
      </c>
      <c r="C604" s="12">
        <v>1</v>
      </c>
      <c r="D604" s="12">
        <v>2885</v>
      </c>
      <c r="E604" s="11"/>
      <c r="F604">
        <f t="shared" si="7"/>
        <v>3607</v>
      </c>
      <c r="G604" s="12"/>
    </row>
    <row r="605" spans="1:9" x14ac:dyDescent="0.2">
      <c r="A605" s="231">
        <v>330451</v>
      </c>
      <c r="B605" s="50" t="s">
        <v>1651</v>
      </c>
      <c r="C605" s="12">
        <v>1</v>
      </c>
      <c r="D605" s="12">
        <v>1947</v>
      </c>
      <c r="E605" s="11"/>
      <c r="F605">
        <f t="shared" si="7"/>
        <v>2434</v>
      </c>
      <c r="G605" s="12"/>
    </row>
    <row r="606" spans="1:9" x14ac:dyDescent="0.2">
      <c r="A606" t="s">
        <v>334</v>
      </c>
      <c r="B606" s="50" t="s">
        <v>1714</v>
      </c>
      <c r="C606">
        <v>4</v>
      </c>
      <c r="D606">
        <v>1772</v>
      </c>
      <c r="E606" s="11"/>
      <c r="F606">
        <f t="shared" si="7"/>
        <v>554</v>
      </c>
      <c r="G606" s="12"/>
    </row>
    <row r="607" spans="1:9" x14ac:dyDescent="0.2">
      <c r="A607" t="s">
        <v>334</v>
      </c>
      <c r="B607" s="50" t="s">
        <v>1724</v>
      </c>
      <c r="C607">
        <v>4</v>
      </c>
      <c r="D607">
        <v>2924</v>
      </c>
      <c r="E607" s="11"/>
      <c r="F607">
        <f t="shared" si="7"/>
        <v>914</v>
      </c>
      <c r="G607" s="12"/>
    </row>
    <row r="608" spans="1:9" x14ac:dyDescent="0.2">
      <c r="A608" t="s">
        <v>334</v>
      </c>
      <c r="B608" s="50" t="s">
        <v>1711</v>
      </c>
      <c r="C608">
        <v>23</v>
      </c>
      <c r="D608">
        <v>8740</v>
      </c>
      <c r="E608" s="11"/>
      <c r="F608">
        <f t="shared" si="7"/>
        <v>475</v>
      </c>
      <c r="G608" s="12"/>
    </row>
    <row r="609" spans="1:7" x14ac:dyDescent="0.2">
      <c r="A609" t="s">
        <v>334</v>
      </c>
      <c r="B609" s="50" t="s">
        <v>1712</v>
      </c>
      <c r="C609">
        <v>14</v>
      </c>
      <c r="D609">
        <v>5320</v>
      </c>
      <c r="E609" s="11"/>
      <c r="F609">
        <f t="shared" si="7"/>
        <v>475</v>
      </c>
      <c r="G609" s="12"/>
    </row>
    <row r="610" spans="1:7" x14ac:dyDescent="0.2">
      <c r="A610" t="s">
        <v>334</v>
      </c>
      <c r="B610" s="50" t="s">
        <v>1713</v>
      </c>
      <c r="C610">
        <v>10</v>
      </c>
      <c r="D610">
        <v>13560</v>
      </c>
      <c r="E610" s="11"/>
      <c r="F610">
        <f t="shared" si="7"/>
        <v>1695</v>
      </c>
      <c r="G610" s="12"/>
    </row>
    <row r="611" spans="1:7" x14ac:dyDescent="0.2">
      <c r="A611" t="s">
        <v>334</v>
      </c>
      <c r="B611" s="50" t="s">
        <v>1714</v>
      </c>
      <c r="C611">
        <v>40</v>
      </c>
      <c r="D611">
        <v>17960</v>
      </c>
      <c r="E611" s="11"/>
      <c r="F611">
        <f t="shared" si="7"/>
        <v>562</v>
      </c>
      <c r="G611" s="12"/>
    </row>
    <row r="612" spans="1:7" x14ac:dyDescent="0.2">
      <c r="A612" t="s">
        <v>334</v>
      </c>
      <c r="B612" s="50" t="s">
        <v>1715</v>
      </c>
      <c r="C612">
        <v>8</v>
      </c>
      <c r="D612">
        <v>2416</v>
      </c>
      <c r="E612" s="11"/>
      <c r="F612">
        <f t="shared" si="7"/>
        <v>378</v>
      </c>
      <c r="G612" s="12"/>
    </row>
    <row r="613" spans="1:7" x14ac:dyDescent="0.2">
      <c r="A613" t="s">
        <v>334</v>
      </c>
      <c r="B613" s="50" t="s">
        <v>1716</v>
      </c>
      <c r="C613">
        <v>2</v>
      </c>
      <c r="D613">
        <v>20000</v>
      </c>
      <c r="E613" s="11"/>
      <c r="F613">
        <f t="shared" si="7"/>
        <v>12500</v>
      </c>
      <c r="G613" s="12"/>
    </row>
    <row r="614" spans="1:7" x14ac:dyDescent="0.2">
      <c r="A614" t="s">
        <v>334</v>
      </c>
      <c r="B614" s="50" t="s">
        <v>1717</v>
      </c>
      <c r="C614">
        <v>40</v>
      </c>
      <c r="D614">
        <v>8720</v>
      </c>
      <c r="E614" s="11"/>
      <c r="F614">
        <f t="shared" si="7"/>
        <v>273</v>
      </c>
      <c r="G614" s="12"/>
    </row>
    <row r="615" spans="1:7" x14ac:dyDescent="0.2">
      <c r="A615" t="s">
        <v>334</v>
      </c>
      <c r="B615" s="50" t="s">
        <v>1718</v>
      </c>
      <c r="C615">
        <v>8</v>
      </c>
      <c r="D615">
        <v>1744</v>
      </c>
      <c r="E615" s="11"/>
      <c r="F615">
        <f t="shared" si="7"/>
        <v>273</v>
      </c>
      <c r="G615" s="12"/>
    </row>
    <row r="616" spans="1:7" x14ac:dyDescent="0.2">
      <c r="A616" s="352" t="s">
        <v>334</v>
      </c>
      <c r="B616" s="353" t="s">
        <v>1552</v>
      </c>
      <c r="C616" s="352">
        <v>2</v>
      </c>
      <c r="D616" s="352">
        <v>2600</v>
      </c>
      <c r="E616" s="11"/>
      <c r="F616">
        <f t="shared" si="7"/>
        <v>1625</v>
      </c>
      <c r="G616" s="12"/>
    </row>
    <row r="617" spans="1:7" x14ac:dyDescent="0.2">
      <c r="A617" s="352" t="s">
        <v>1735</v>
      </c>
      <c r="B617" s="353" t="s">
        <v>1736</v>
      </c>
      <c r="C617" s="352">
        <v>50</v>
      </c>
      <c r="D617" s="352">
        <v>8632</v>
      </c>
      <c r="E617" s="11"/>
      <c r="F617">
        <f t="shared" si="7"/>
        <v>216</v>
      </c>
      <c r="G617" s="12"/>
    </row>
    <row r="618" spans="1:7" x14ac:dyDescent="0.2">
      <c r="A618" s="352" t="s">
        <v>1734</v>
      </c>
      <c r="B618" s="353" t="s">
        <v>1737</v>
      </c>
      <c r="C618" s="352">
        <v>50</v>
      </c>
      <c r="D618" s="352">
        <v>10296</v>
      </c>
      <c r="E618" s="11"/>
      <c r="F618">
        <f t="shared" si="7"/>
        <v>258</v>
      </c>
      <c r="G618" s="12"/>
    </row>
    <row r="619" spans="1:7" x14ac:dyDescent="0.2">
      <c r="B619" s="50"/>
      <c r="C619"/>
      <c r="D619"/>
      <c r="E619" s="11"/>
      <c r="G619" s="12"/>
    </row>
    <row r="620" spans="1:7" x14ac:dyDescent="0.2">
      <c r="A620" s="8"/>
      <c r="B620" s="9"/>
      <c r="C620" s="12"/>
      <c r="D620" s="12"/>
      <c r="E620" s="11"/>
      <c r="F620" t="e">
        <f t="shared" si="7"/>
        <v>#DIV/0!</v>
      </c>
      <c r="G620" s="12"/>
    </row>
    <row r="621" spans="1:7" ht="42.75" customHeight="1" x14ac:dyDescent="0.5">
      <c r="B621" s="232" t="s">
        <v>817</v>
      </c>
      <c r="D621" s="234">
        <f>SUM(D5:D620)</f>
        <v>6657832.6299999971</v>
      </c>
      <c r="F621" s="234">
        <f>SUM(D621*1.25)</f>
        <v>8322290.7874999959</v>
      </c>
    </row>
    <row r="622" spans="1:7" ht="63" customHeight="1" x14ac:dyDescent="0.55000000000000004">
      <c r="B622" s="233" t="s">
        <v>853</v>
      </c>
      <c r="F622" s="234">
        <f>SUM(F621-D621)</f>
        <v>1664458.1574999988</v>
      </c>
    </row>
    <row r="627" spans="1:7" ht="25.5" x14ac:dyDescent="0.35">
      <c r="E627" s="234"/>
    </row>
    <row r="628" spans="1:7" x14ac:dyDescent="0.2">
      <c r="A628" s="165" t="s">
        <v>1189</v>
      </c>
      <c r="B628" s="190" t="s">
        <v>1190</v>
      </c>
      <c r="C628" s="165">
        <v>2</v>
      </c>
      <c r="D628" s="165">
        <v>59106</v>
      </c>
      <c r="E628" s="165" t="s">
        <v>515</v>
      </c>
      <c r="F628">
        <f>ROUNDUP(SUM(D628/C628*1.1),0)</f>
        <v>32509</v>
      </c>
      <c r="G628">
        <f>SUM(C628*F628)</f>
        <v>65018</v>
      </c>
    </row>
    <row r="629" spans="1:7" x14ac:dyDescent="0.2">
      <c r="A629" s="165" t="s">
        <v>1191</v>
      </c>
      <c r="B629" s="190" t="s">
        <v>1196</v>
      </c>
      <c r="C629" s="165">
        <v>4</v>
      </c>
      <c r="D629" s="165">
        <v>31684</v>
      </c>
      <c r="E629" s="165" t="s">
        <v>515</v>
      </c>
      <c r="F629">
        <f t="shared" ref="F629:F647" si="8">ROUNDUP(SUM(D629/C629*1.1),0)</f>
        <v>8714</v>
      </c>
      <c r="G629">
        <f t="shared" ref="G629:G635" si="9">SUM(C629*F629)</f>
        <v>34856</v>
      </c>
    </row>
    <row r="630" spans="1:7" x14ac:dyDescent="0.2">
      <c r="A630" s="165" t="s">
        <v>1192</v>
      </c>
      <c r="B630" s="190" t="s">
        <v>1197</v>
      </c>
      <c r="C630" s="165">
        <v>8</v>
      </c>
      <c r="D630" s="165">
        <v>52416</v>
      </c>
      <c r="E630" s="165" t="s">
        <v>515</v>
      </c>
      <c r="F630">
        <f t="shared" si="8"/>
        <v>7208</v>
      </c>
      <c r="G630">
        <f t="shared" si="9"/>
        <v>57664</v>
      </c>
    </row>
    <row r="631" spans="1:7" x14ac:dyDescent="0.2">
      <c r="A631" s="165" t="s">
        <v>1193</v>
      </c>
      <c r="B631" s="190" t="s">
        <v>1198</v>
      </c>
      <c r="C631" s="165">
        <v>2</v>
      </c>
      <c r="D631" s="165">
        <v>37728</v>
      </c>
      <c r="E631" s="165" t="s">
        <v>515</v>
      </c>
      <c r="F631">
        <f t="shared" si="8"/>
        <v>20751</v>
      </c>
      <c r="G631">
        <f t="shared" si="9"/>
        <v>41502</v>
      </c>
    </row>
    <row r="632" spans="1:7" x14ac:dyDescent="0.2">
      <c r="A632" s="165" t="s">
        <v>1194</v>
      </c>
      <c r="B632" s="190" t="s">
        <v>1199</v>
      </c>
      <c r="C632" s="165">
        <v>4</v>
      </c>
      <c r="D632" s="165">
        <v>75456</v>
      </c>
      <c r="E632" s="165" t="s">
        <v>515</v>
      </c>
      <c r="F632">
        <f t="shared" si="8"/>
        <v>20751</v>
      </c>
      <c r="G632">
        <f t="shared" si="9"/>
        <v>83004</v>
      </c>
    </row>
    <row r="633" spans="1:7" x14ac:dyDescent="0.2">
      <c r="A633" s="165" t="s">
        <v>1195</v>
      </c>
      <c r="B633" s="190" t="s">
        <v>1200</v>
      </c>
      <c r="C633" s="165">
        <v>3</v>
      </c>
      <c r="D633" s="165">
        <v>72759</v>
      </c>
      <c r="E633" s="165" t="s">
        <v>515</v>
      </c>
      <c r="F633">
        <f t="shared" si="8"/>
        <v>26679</v>
      </c>
      <c r="G633">
        <f t="shared" si="9"/>
        <v>80037</v>
      </c>
    </row>
    <row r="634" spans="1:7" x14ac:dyDescent="0.2">
      <c r="A634" s="165" t="s">
        <v>1201</v>
      </c>
      <c r="B634" s="190" t="s">
        <v>1202</v>
      </c>
      <c r="C634" s="165">
        <v>2</v>
      </c>
      <c r="D634" s="165">
        <v>3976</v>
      </c>
      <c r="E634" s="165" t="s">
        <v>515</v>
      </c>
      <c r="F634">
        <f t="shared" si="8"/>
        <v>2187</v>
      </c>
      <c r="G634">
        <f t="shared" si="9"/>
        <v>4374</v>
      </c>
    </row>
    <row r="635" spans="1:7" x14ac:dyDescent="0.2">
      <c r="A635" s="165" t="s">
        <v>1191</v>
      </c>
      <c r="B635" s="190" t="s">
        <v>1196</v>
      </c>
      <c r="C635" s="165">
        <v>2</v>
      </c>
      <c r="D635" s="165">
        <v>13068</v>
      </c>
      <c r="E635" s="165" t="s">
        <v>515</v>
      </c>
      <c r="F635">
        <f t="shared" si="8"/>
        <v>7188</v>
      </c>
      <c r="G635">
        <f t="shared" si="9"/>
        <v>14376</v>
      </c>
    </row>
    <row r="636" spans="1:7" x14ac:dyDescent="0.2">
      <c r="A636" s="165" t="s">
        <v>1203</v>
      </c>
      <c r="B636" s="190" t="s">
        <v>1204</v>
      </c>
      <c r="C636" s="165">
        <v>2</v>
      </c>
      <c r="D636" s="165">
        <v>26200</v>
      </c>
      <c r="E636" s="165" t="s">
        <v>515</v>
      </c>
      <c r="F636">
        <f t="shared" si="8"/>
        <v>14410</v>
      </c>
      <c r="G636">
        <f>SUM(C636*F636)</f>
        <v>28820</v>
      </c>
    </row>
    <row r="637" spans="1:7" x14ac:dyDescent="0.2">
      <c r="A637" s="165" t="s">
        <v>1205</v>
      </c>
      <c r="B637" s="190" t="s">
        <v>1206</v>
      </c>
      <c r="C637" s="165">
        <v>2</v>
      </c>
      <c r="D637" s="165">
        <v>44572</v>
      </c>
      <c r="E637" s="165" t="s">
        <v>515</v>
      </c>
      <c r="F637">
        <f t="shared" si="8"/>
        <v>24515</v>
      </c>
      <c r="G637">
        <f t="shared" ref="G637:G647" si="10">SUM(C637*F637)</f>
        <v>49030</v>
      </c>
    </row>
    <row r="638" spans="1:7" x14ac:dyDescent="0.2">
      <c r="A638" s="165" t="s">
        <v>1207</v>
      </c>
      <c r="B638" s="190" t="s">
        <v>1210</v>
      </c>
      <c r="C638" s="165">
        <v>1</v>
      </c>
      <c r="D638" s="165">
        <v>2922.22</v>
      </c>
      <c r="E638" s="165" t="s">
        <v>515</v>
      </c>
      <c r="F638">
        <f t="shared" si="8"/>
        <v>3215</v>
      </c>
      <c r="G638">
        <f t="shared" si="10"/>
        <v>3215</v>
      </c>
    </row>
    <row r="639" spans="1:7" x14ac:dyDescent="0.2">
      <c r="A639" s="165" t="s">
        <v>1208</v>
      </c>
      <c r="B639" s="190" t="s">
        <v>1211</v>
      </c>
      <c r="C639" s="165">
        <v>1</v>
      </c>
      <c r="D639" s="165">
        <v>1161.5999999999999</v>
      </c>
      <c r="E639" s="165" t="s">
        <v>515</v>
      </c>
      <c r="F639">
        <f t="shared" si="8"/>
        <v>1278</v>
      </c>
      <c r="G639">
        <f t="shared" si="10"/>
        <v>1278</v>
      </c>
    </row>
    <row r="640" spans="1:7" x14ac:dyDescent="0.2">
      <c r="A640" s="165" t="s">
        <v>1209</v>
      </c>
      <c r="B640" s="190" t="s">
        <v>1212</v>
      </c>
      <c r="C640" s="165">
        <v>7</v>
      </c>
      <c r="D640" s="165">
        <v>24794</v>
      </c>
      <c r="E640" s="165" t="s">
        <v>515</v>
      </c>
      <c r="F640">
        <f t="shared" si="8"/>
        <v>3897</v>
      </c>
      <c r="G640">
        <f t="shared" si="10"/>
        <v>27279</v>
      </c>
    </row>
    <row r="641" spans="1:7" x14ac:dyDescent="0.2">
      <c r="A641" s="165" t="s">
        <v>1213</v>
      </c>
      <c r="B641" s="190" t="s">
        <v>1197</v>
      </c>
      <c r="C641" s="165">
        <v>9</v>
      </c>
      <c r="D641" s="165">
        <v>61492.59</v>
      </c>
      <c r="E641" s="165" t="s">
        <v>515</v>
      </c>
      <c r="F641">
        <f t="shared" si="8"/>
        <v>7516</v>
      </c>
      <c r="G641">
        <f t="shared" si="10"/>
        <v>67644</v>
      </c>
    </row>
    <row r="642" spans="1:7" x14ac:dyDescent="0.2">
      <c r="A642" s="165" t="s">
        <v>1214</v>
      </c>
      <c r="B642" s="190" t="s">
        <v>1216</v>
      </c>
      <c r="C642" s="165">
        <v>2</v>
      </c>
      <c r="D642" s="165">
        <v>251.92</v>
      </c>
      <c r="E642" s="165" t="s">
        <v>515</v>
      </c>
      <c r="F642">
        <f t="shared" si="8"/>
        <v>139</v>
      </c>
      <c r="G642">
        <f t="shared" si="10"/>
        <v>278</v>
      </c>
    </row>
    <row r="643" spans="1:7" x14ac:dyDescent="0.2">
      <c r="A643" s="165" t="s">
        <v>1215</v>
      </c>
      <c r="B643" s="190" t="s">
        <v>1217</v>
      </c>
      <c r="C643" s="165">
        <v>2</v>
      </c>
      <c r="D643" s="165">
        <v>334.08</v>
      </c>
      <c r="E643" s="165" t="s">
        <v>515</v>
      </c>
      <c r="F643">
        <f t="shared" si="8"/>
        <v>184</v>
      </c>
      <c r="G643">
        <f t="shared" si="10"/>
        <v>368</v>
      </c>
    </row>
    <row r="644" spans="1:7" x14ac:dyDescent="0.2">
      <c r="A644" s="165" t="s">
        <v>1218</v>
      </c>
      <c r="B644" s="190" t="s">
        <v>1199</v>
      </c>
      <c r="C644" s="165">
        <v>2</v>
      </c>
      <c r="D644" s="165">
        <v>35066</v>
      </c>
      <c r="E644" s="165" t="s">
        <v>515</v>
      </c>
      <c r="F644">
        <f t="shared" si="8"/>
        <v>19287</v>
      </c>
      <c r="G644">
        <f t="shared" si="10"/>
        <v>38574</v>
      </c>
    </row>
    <row r="645" spans="1:7" x14ac:dyDescent="0.2">
      <c r="A645" s="165" t="s">
        <v>1219</v>
      </c>
      <c r="B645" s="190" t="s">
        <v>1221</v>
      </c>
      <c r="C645" s="165">
        <v>1</v>
      </c>
      <c r="D645" s="165">
        <v>7013</v>
      </c>
      <c r="E645" s="165" t="s">
        <v>515</v>
      </c>
      <c r="F645">
        <f t="shared" si="8"/>
        <v>7715</v>
      </c>
      <c r="G645">
        <f t="shared" si="10"/>
        <v>7715</v>
      </c>
    </row>
    <row r="646" spans="1:7" x14ac:dyDescent="0.2">
      <c r="A646" s="165" t="s">
        <v>1220</v>
      </c>
      <c r="B646" s="190" t="s">
        <v>1222</v>
      </c>
      <c r="C646" s="165">
        <v>2</v>
      </c>
      <c r="D646" s="165">
        <v>1288</v>
      </c>
      <c r="E646" s="165" t="s">
        <v>1223</v>
      </c>
      <c r="F646">
        <f t="shared" si="8"/>
        <v>709</v>
      </c>
      <c r="G646">
        <f t="shared" si="10"/>
        <v>1418</v>
      </c>
    </row>
    <row r="647" spans="1:7" x14ac:dyDescent="0.2">
      <c r="A647" s="165" t="s">
        <v>1213</v>
      </c>
      <c r="B647" s="190" t="s">
        <v>1197</v>
      </c>
      <c r="C647" s="165">
        <v>1</v>
      </c>
      <c r="D647" s="165">
        <v>6832.51</v>
      </c>
      <c r="E647" s="165" t="s">
        <v>515</v>
      </c>
      <c r="F647">
        <f t="shared" si="8"/>
        <v>7516</v>
      </c>
      <c r="G647">
        <f t="shared" si="10"/>
        <v>7516</v>
      </c>
    </row>
  </sheetData>
  <hyperlinks>
    <hyperlink ref="A17" r:id="rId1" display="https://www.dahl.se/produkt/pp-markror-ultra-rib2-315x6-meter-2593048" xr:uid="{113F749C-2787-4825-B31B-7CA9BDF30B12}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1">
    <tabColor theme="3" tint="0.39997558519241921"/>
  </sheetPr>
  <dimension ref="A1:L220"/>
  <sheetViews>
    <sheetView topLeftCell="A176" workbookViewId="0">
      <selection activeCell="I14" sqref="I14"/>
    </sheetView>
  </sheetViews>
  <sheetFormatPr defaultColWidth="10.25" defaultRowHeight="15" x14ac:dyDescent="0.2"/>
  <cols>
    <col min="1" max="1" width="16.375" style="84" customWidth="1"/>
    <col min="2" max="2" width="63.25" style="9" customWidth="1"/>
    <col min="3" max="3" width="15.75" style="12" customWidth="1"/>
    <col min="4" max="4" width="11.25" style="77" customWidth="1"/>
    <col min="5" max="5" width="10.625" style="78" customWidth="1"/>
    <col min="6" max="6" width="13.25" style="77" customWidth="1"/>
    <col min="7" max="7" width="18.5" style="81" customWidth="1"/>
    <col min="8" max="8" width="21.25" style="16" customWidth="1"/>
    <col min="9" max="9" width="12.5" style="8" customWidth="1"/>
    <col min="10" max="10" width="12.875" style="10" customWidth="1"/>
    <col min="11" max="11" width="22.375" style="11" customWidth="1"/>
    <col min="12" max="12" width="14.5" style="12" customWidth="1"/>
    <col min="13" max="13" width="39.5" style="12" customWidth="1"/>
    <col min="14" max="14" width="16.75" style="12" customWidth="1"/>
    <col min="15" max="16384" width="10.25" style="12"/>
  </cols>
  <sheetData>
    <row r="1" spans="1:11" s="71" customFormat="1" ht="27" customHeight="1" x14ac:dyDescent="0.2">
      <c r="A1" s="72" t="s">
        <v>167</v>
      </c>
      <c r="B1" s="206" t="s">
        <v>313</v>
      </c>
      <c r="C1" s="75" t="s">
        <v>210</v>
      </c>
      <c r="D1" s="73" t="s">
        <v>37</v>
      </c>
      <c r="E1" s="74" t="s">
        <v>41</v>
      </c>
      <c r="F1" s="73" t="s">
        <v>213</v>
      </c>
      <c r="G1" s="90" t="s">
        <v>215</v>
      </c>
      <c r="H1" s="76" t="s">
        <v>214</v>
      </c>
      <c r="I1" s="68"/>
      <c r="J1" s="69" t="s">
        <v>66</v>
      </c>
      <c r="K1" s="70"/>
    </row>
    <row r="2" spans="1:11" ht="20.25" customHeight="1" x14ac:dyDescent="0.25">
      <c r="C2" s="49"/>
      <c r="F2" s="80"/>
      <c r="G2" s="82"/>
    </row>
    <row r="3" spans="1:11" ht="15.75" x14ac:dyDescent="0.25">
      <c r="A3" s="84" t="s">
        <v>480</v>
      </c>
      <c r="B3" s="9" t="s">
        <v>481</v>
      </c>
      <c r="C3" s="49"/>
      <c r="F3" s="80">
        <v>2</v>
      </c>
      <c r="G3" s="82">
        <v>267.72000000000003</v>
      </c>
      <c r="H3" s="16" t="s">
        <v>858</v>
      </c>
      <c r="I3" s="8" t="s">
        <v>854</v>
      </c>
      <c r="J3" s="10" t="s">
        <v>855</v>
      </c>
      <c r="K3" s="11" t="s">
        <v>856</v>
      </c>
    </row>
    <row r="4" spans="1:11" ht="15.75" x14ac:dyDescent="0.25">
      <c r="A4" s="84" t="s">
        <v>334</v>
      </c>
      <c r="B4" s="9" t="s">
        <v>486</v>
      </c>
      <c r="C4" s="49"/>
      <c r="F4" s="80">
        <v>2</v>
      </c>
      <c r="G4" s="82">
        <v>3600</v>
      </c>
    </row>
    <row r="5" spans="1:11" x14ac:dyDescent="0.2">
      <c r="A5" s="84" t="s">
        <v>1482</v>
      </c>
      <c r="B5" s="9" t="s">
        <v>1483</v>
      </c>
      <c r="F5" s="77" t="s">
        <v>1484</v>
      </c>
      <c r="G5" s="81">
        <v>2648</v>
      </c>
    </row>
    <row r="6" spans="1:11" ht="15.75" x14ac:dyDescent="0.25">
      <c r="C6" s="48"/>
      <c r="F6" s="80"/>
      <c r="G6" s="82"/>
    </row>
    <row r="7" spans="1:11" ht="15.75" x14ac:dyDescent="0.25">
      <c r="A7" t="s">
        <v>22</v>
      </c>
      <c r="B7" s="50" t="s">
        <v>827</v>
      </c>
      <c r="C7" t="s">
        <v>1502</v>
      </c>
      <c r="F7" s="80"/>
      <c r="G7" s="82"/>
      <c r="H7" s="16" t="s">
        <v>1512</v>
      </c>
    </row>
    <row r="8" spans="1:11" ht="15.75" x14ac:dyDescent="0.25">
      <c r="A8" t="s">
        <v>24</v>
      </c>
      <c r="B8" s="50" t="s">
        <v>826</v>
      </c>
      <c r="C8" t="s">
        <v>1503</v>
      </c>
      <c r="F8" s="80"/>
      <c r="G8" s="30"/>
      <c r="H8" s="16" t="s">
        <v>1512</v>
      </c>
    </row>
    <row r="9" spans="1:11" x14ac:dyDescent="0.2">
      <c r="A9" s="8" t="s">
        <v>25</v>
      </c>
      <c r="B9" s="9" t="s">
        <v>554</v>
      </c>
      <c r="C9" t="s">
        <v>1017</v>
      </c>
      <c r="G9" s="30"/>
      <c r="H9" s="16" t="s">
        <v>1512</v>
      </c>
    </row>
    <row r="10" spans="1:11" x14ac:dyDescent="0.2">
      <c r="A10" s="201" t="s">
        <v>935</v>
      </c>
      <c r="B10" s="125" t="s">
        <v>936</v>
      </c>
      <c r="C10" t="s">
        <v>1499</v>
      </c>
      <c r="G10" s="30"/>
      <c r="H10" s="16" t="s">
        <v>1512</v>
      </c>
    </row>
    <row r="11" spans="1:11" x14ac:dyDescent="0.2">
      <c r="A11" s="201" t="s">
        <v>1504</v>
      </c>
      <c r="B11" s="125" t="s">
        <v>1505</v>
      </c>
      <c r="C11" t="s">
        <v>1506</v>
      </c>
      <c r="G11" s="30"/>
      <c r="H11" s="16" t="s">
        <v>1512</v>
      </c>
    </row>
    <row r="12" spans="1:11" x14ac:dyDescent="0.2">
      <c r="A12" s="8" t="s">
        <v>1075</v>
      </c>
      <c r="B12" s="9" t="s">
        <v>1076</v>
      </c>
      <c r="C12" t="s">
        <v>1503</v>
      </c>
      <c r="H12" s="16" t="s">
        <v>1512</v>
      </c>
    </row>
    <row r="13" spans="1:11" x14ac:dyDescent="0.2">
      <c r="A13" s="201" t="s">
        <v>1508</v>
      </c>
      <c r="B13" s="125" t="s">
        <v>1509</v>
      </c>
      <c r="C13" t="s">
        <v>1004</v>
      </c>
      <c r="H13" s="16" t="s">
        <v>1512</v>
      </c>
    </row>
    <row r="14" spans="1:11" x14ac:dyDescent="0.2">
      <c r="A14" s="8" t="s">
        <v>49</v>
      </c>
      <c r="B14" s="9" t="s">
        <v>1079</v>
      </c>
      <c r="C14" t="s">
        <v>1503</v>
      </c>
      <c r="H14" s="16" t="s">
        <v>1512</v>
      </c>
    </row>
    <row r="15" spans="1:11" x14ac:dyDescent="0.2">
      <c r="A15" t="s">
        <v>700</v>
      </c>
      <c r="B15" s="50" t="s">
        <v>701</v>
      </c>
      <c r="C15" t="s">
        <v>1506</v>
      </c>
      <c r="G15" s="30"/>
      <c r="H15" s="16" t="s">
        <v>1512</v>
      </c>
    </row>
    <row r="16" spans="1:11" x14ac:dyDescent="0.2">
      <c r="A16" s="122" t="s">
        <v>386</v>
      </c>
      <c r="B16" s="123" t="s">
        <v>391</v>
      </c>
      <c r="C16" t="s">
        <v>1502</v>
      </c>
      <c r="G16" s="30"/>
      <c r="H16" s="16" t="s">
        <v>1512</v>
      </c>
    </row>
    <row r="17" spans="1:12" x14ac:dyDescent="0.2">
      <c r="A17" s="210" t="s">
        <v>1268</v>
      </c>
      <c r="B17" s="123" t="s">
        <v>1477</v>
      </c>
      <c r="C17" t="s">
        <v>1502</v>
      </c>
      <c r="G17" s="30"/>
      <c r="H17" s="16" t="s">
        <v>1512</v>
      </c>
    </row>
    <row r="18" spans="1:12" x14ac:dyDescent="0.2">
      <c r="A18" t="s">
        <v>14</v>
      </c>
      <c r="B18" s="50" t="s">
        <v>713</v>
      </c>
      <c r="C18" t="s">
        <v>1510</v>
      </c>
      <c r="H18" s="16" t="s">
        <v>1512</v>
      </c>
    </row>
    <row r="19" spans="1:12" x14ac:dyDescent="0.25">
      <c r="A19" s="201" t="s">
        <v>568</v>
      </c>
      <c r="B19" s="125" t="s">
        <v>821</v>
      </c>
      <c r="C19" t="s">
        <v>1017</v>
      </c>
      <c r="H19" s="16" t="s">
        <v>1512</v>
      </c>
      <c r="I19" s="25" t="s">
        <v>70</v>
      </c>
      <c r="J19" s="25" t="s">
        <v>69</v>
      </c>
      <c r="K19" s="25" t="s">
        <v>71</v>
      </c>
      <c r="L19" s="25" t="s">
        <v>72</v>
      </c>
    </row>
    <row r="20" spans="1:12" x14ac:dyDescent="0.2">
      <c r="A20" t="s">
        <v>65</v>
      </c>
      <c r="B20" s="50" t="s">
        <v>820</v>
      </c>
      <c r="C20" t="s">
        <v>1511</v>
      </c>
      <c r="G20" s="30"/>
      <c r="H20" s="16" t="s">
        <v>1512</v>
      </c>
      <c r="I20" s="19">
        <v>1</v>
      </c>
      <c r="J20" s="19">
        <v>540.02</v>
      </c>
      <c r="K20" s="21">
        <f>SUM(J20/I20*1.1)</f>
        <v>594.02200000000005</v>
      </c>
      <c r="L20" s="19">
        <f>SUM(J20/I20*1.25)</f>
        <v>675.02499999999998</v>
      </c>
    </row>
    <row r="21" spans="1:12" x14ac:dyDescent="0.2">
      <c r="A21" t="s">
        <v>64</v>
      </c>
      <c r="B21" s="50" t="s">
        <v>822</v>
      </c>
      <c r="C21" t="s">
        <v>1017</v>
      </c>
      <c r="H21" s="16" t="s">
        <v>1512</v>
      </c>
      <c r="I21" s="89"/>
      <c r="J21" s="20" t="s">
        <v>73</v>
      </c>
      <c r="K21" s="22">
        <f>ROUNDUP(K20,0)</f>
        <v>595</v>
      </c>
      <c r="L21" s="23">
        <f>ROUNDUP(L20,0)</f>
        <v>676</v>
      </c>
    </row>
    <row r="22" spans="1:12" x14ac:dyDescent="0.2">
      <c r="A22" s="201" t="s">
        <v>1265</v>
      </c>
      <c r="B22" s="125" t="s">
        <v>1266</v>
      </c>
      <c r="C22" t="s">
        <v>1503</v>
      </c>
      <c r="H22" s="16" t="s">
        <v>1512</v>
      </c>
      <c r="I22" s="24"/>
      <c r="J22" s="24" t="s">
        <v>74</v>
      </c>
      <c r="K22" s="24">
        <f>SUM(K21*I20)</f>
        <v>595</v>
      </c>
      <c r="L22" s="24">
        <f>SUM(L21*I20)</f>
        <v>676</v>
      </c>
    </row>
    <row r="23" spans="1:12" x14ac:dyDescent="0.2">
      <c r="A23" s="8"/>
      <c r="B23" s="125"/>
    </row>
    <row r="24" spans="1:12" x14ac:dyDescent="0.2">
      <c r="A24" s="210"/>
      <c r="B24" s="125"/>
      <c r="G24" s="30"/>
    </row>
    <row r="25" spans="1:12" x14ac:dyDescent="0.2">
      <c r="A25" s="210"/>
      <c r="B25" s="125"/>
      <c r="G25" s="30"/>
    </row>
    <row r="26" spans="1:12" x14ac:dyDescent="0.2">
      <c r="G26" s="30"/>
    </row>
    <row r="27" spans="1:12" x14ac:dyDescent="0.25">
      <c r="A27" s="84" t="s">
        <v>866</v>
      </c>
      <c r="H27" s="17"/>
    </row>
    <row r="28" spans="1:12" x14ac:dyDescent="0.25">
      <c r="A28" s="84" t="s">
        <v>867</v>
      </c>
      <c r="G28" s="30"/>
      <c r="H28" s="17"/>
    </row>
    <row r="29" spans="1:12" x14ac:dyDescent="0.25">
      <c r="A29" s="84" t="s">
        <v>868</v>
      </c>
      <c r="H29" s="17"/>
    </row>
    <row r="30" spans="1:12" x14ac:dyDescent="0.25">
      <c r="H30" s="17"/>
    </row>
    <row r="31" spans="1:12" x14ac:dyDescent="0.2">
      <c r="A31" s="84" t="s">
        <v>869</v>
      </c>
      <c r="B31" s="9" t="s">
        <v>870</v>
      </c>
      <c r="F31" s="77">
        <v>1</v>
      </c>
      <c r="G31" s="81">
        <v>926.25</v>
      </c>
      <c r="H31" s="16" t="s">
        <v>933</v>
      </c>
    </row>
    <row r="33" spans="1:8" x14ac:dyDescent="0.2">
      <c r="A33" s="84" t="s">
        <v>871</v>
      </c>
      <c r="B33" s="9" t="s">
        <v>872</v>
      </c>
      <c r="F33" s="77">
        <v>192</v>
      </c>
      <c r="G33" s="81">
        <v>40089.599999999999</v>
      </c>
      <c r="H33" s="16" t="s">
        <v>934</v>
      </c>
    </row>
    <row r="35" spans="1:8" x14ac:dyDescent="0.2">
      <c r="A35" s="84" t="s">
        <v>680</v>
      </c>
      <c r="B35" s="9" t="s">
        <v>873</v>
      </c>
      <c r="F35" s="77">
        <v>5</v>
      </c>
      <c r="G35" s="81">
        <v>7713.75</v>
      </c>
    </row>
    <row r="37" spans="1:8" x14ac:dyDescent="0.2">
      <c r="A37" s="84" t="s">
        <v>874</v>
      </c>
      <c r="B37" s="9" t="s">
        <v>875</v>
      </c>
      <c r="F37" s="77">
        <v>24</v>
      </c>
      <c r="G37" s="81">
        <v>2078.4</v>
      </c>
    </row>
    <row r="39" spans="1:8" x14ac:dyDescent="0.2">
      <c r="A39" s="84" t="s">
        <v>681</v>
      </c>
      <c r="B39" s="9" t="s">
        <v>876</v>
      </c>
      <c r="F39" s="77">
        <v>2</v>
      </c>
      <c r="G39" s="81">
        <v>3914.24</v>
      </c>
    </row>
    <row r="40" spans="1:8" x14ac:dyDescent="0.2">
      <c r="A40" s="84" t="s">
        <v>877</v>
      </c>
      <c r="B40" s="9" t="s">
        <v>878</v>
      </c>
      <c r="F40" s="77">
        <v>2</v>
      </c>
      <c r="G40" s="81">
        <v>305.88</v>
      </c>
    </row>
    <row r="41" spans="1:8" x14ac:dyDescent="0.2">
      <c r="A41" s="84" t="s">
        <v>565</v>
      </c>
      <c r="B41" s="9" t="s">
        <v>878</v>
      </c>
      <c r="F41" s="77">
        <v>4</v>
      </c>
      <c r="G41" s="81">
        <v>436.96</v>
      </c>
    </row>
    <row r="42" spans="1:8" x14ac:dyDescent="0.2">
      <c r="A42" s="84" t="s">
        <v>682</v>
      </c>
      <c r="B42" s="9" t="s">
        <v>879</v>
      </c>
      <c r="F42" s="77">
        <v>4</v>
      </c>
      <c r="G42" s="81">
        <v>1129.28</v>
      </c>
    </row>
    <row r="43" spans="1:8" x14ac:dyDescent="0.2">
      <c r="A43" s="84" t="s">
        <v>684</v>
      </c>
      <c r="B43" s="9" t="s">
        <v>533</v>
      </c>
      <c r="F43" s="77">
        <v>4</v>
      </c>
      <c r="G43" s="81">
        <v>2774.4</v>
      </c>
    </row>
    <row r="44" spans="1:8" x14ac:dyDescent="0.2">
      <c r="A44" s="84" t="s">
        <v>685</v>
      </c>
      <c r="B44" s="9" t="s">
        <v>880</v>
      </c>
      <c r="F44" s="77">
        <v>5</v>
      </c>
      <c r="G44" s="81">
        <v>1651.9</v>
      </c>
    </row>
    <row r="45" spans="1:8" x14ac:dyDescent="0.2">
      <c r="A45" s="84" t="s">
        <v>686</v>
      </c>
      <c r="B45" s="9" t="s">
        <v>881</v>
      </c>
      <c r="F45" s="77">
        <v>4</v>
      </c>
      <c r="G45" s="81">
        <v>1130.8</v>
      </c>
    </row>
    <row r="46" spans="1:8" x14ac:dyDescent="0.2">
      <c r="A46" s="84" t="s">
        <v>687</v>
      </c>
      <c r="B46" s="9" t="s">
        <v>882</v>
      </c>
      <c r="F46" s="77">
        <v>6</v>
      </c>
      <c r="G46" s="81">
        <v>488.52</v>
      </c>
    </row>
    <row r="47" spans="1:8" x14ac:dyDescent="0.2">
      <c r="A47" s="84" t="s">
        <v>14</v>
      </c>
      <c r="B47" s="9" t="s">
        <v>883</v>
      </c>
      <c r="F47" s="77">
        <v>6</v>
      </c>
      <c r="G47" s="81">
        <v>551.04</v>
      </c>
    </row>
    <row r="48" spans="1:8" x14ac:dyDescent="0.2">
      <c r="A48" s="84" t="s">
        <v>386</v>
      </c>
      <c r="B48" s="9" t="s">
        <v>884</v>
      </c>
      <c r="F48" s="77">
        <v>6</v>
      </c>
      <c r="G48" s="81">
        <v>901.5</v>
      </c>
    </row>
    <row r="49" spans="1:7" x14ac:dyDescent="0.2">
      <c r="A49" s="84" t="s">
        <v>690</v>
      </c>
      <c r="B49" s="9" t="s">
        <v>885</v>
      </c>
      <c r="F49" s="77">
        <v>6</v>
      </c>
      <c r="G49" s="81">
        <v>1314.48</v>
      </c>
    </row>
    <row r="50" spans="1:7" x14ac:dyDescent="0.2">
      <c r="A50" s="84" t="s">
        <v>692</v>
      </c>
      <c r="B50" s="9" t="s">
        <v>886</v>
      </c>
      <c r="F50" s="77">
        <v>5</v>
      </c>
      <c r="G50" s="81">
        <v>2497.15</v>
      </c>
    </row>
    <row r="51" spans="1:7" x14ac:dyDescent="0.2">
      <c r="A51" s="84" t="s">
        <v>694</v>
      </c>
      <c r="B51" s="9" t="s">
        <v>888</v>
      </c>
      <c r="F51" s="77">
        <v>6</v>
      </c>
      <c r="G51" s="81">
        <v>10671.96</v>
      </c>
    </row>
    <row r="52" spans="1:7" x14ac:dyDescent="0.2">
      <c r="A52" s="84" t="s">
        <v>695</v>
      </c>
      <c r="B52" s="9" t="s">
        <v>887</v>
      </c>
      <c r="F52" s="77">
        <v>6</v>
      </c>
      <c r="G52" s="81">
        <v>11537.94</v>
      </c>
    </row>
    <row r="53" spans="1:7" x14ac:dyDescent="0.2">
      <c r="A53" s="84" t="s">
        <v>696</v>
      </c>
      <c r="B53" s="9" t="s">
        <v>889</v>
      </c>
      <c r="F53" s="77">
        <v>4</v>
      </c>
      <c r="G53" s="81">
        <v>14308.16</v>
      </c>
    </row>
    <row r="54" spans="1:7" x14ac:dyDescent="0.2">
      <c r="A54" s="84" t="s">
        <v>706</v>
      </c>
      <c r="B54" s="9" t="s">
        <v>890</v>
      </c>
      <c r="F54" s="77">
        <v>3</v>
      </c>
      <c r="G54" s="81">
        <v>19951.41</v>
      </c>
    </row>
    <row r="55" spans="1:7" x14ac:dyDescent="0.2">
      <c r="A55" s="84" t="s">
        <v>697</v>
      </c>
      <c r="B55" s="9" t="s">
        <v>891</v>
      </c>
      <c r="F55" s="77">
        <v>2</v>
      </c>
      <c r="G55" s="81">
        <v>9948.34</v>
      </c>
    </row>
    <row r="56" spans="1:7" x14ac:dyDescent="0.2">
      <c r="A56" s="84" t="s">
        <v>443</v>
      </c>
      <c r="B56" s="9" t="s">
        <v>892</v>
      </c>
      <c r="F56" s="77">
        <v>2</v>
      </c>
      <c r="G56" s="81">
        <v>10687.56</v>
      </c>
    </row>
    <row r="58" spans="1:7" x14ac:dyDescent="0.2">
      <c r="A58" s="84" t="s">
        <v>893</v>
      </c>
      <c r="B58" s="9" t="s">
        <v>895</v>
      </c>
      <c r="F58" s="77">
        <v>6</v>
      </c>
      <c r="G58" s="81">
        <v>2826.3</v>
      </c>
    </row>
    <row r="59" spans="1:7" x14ac:dyDescent="0.2">
      <c r="A59" s="84" t="s">
        <v>808</v>
      </c>
      <c r="B59" s="9" t="s">
        <v>896</v>
      </c>
      <c r="F59" s="77">
        <v>4</v>
      </c>
      <c r="G59" s="81">
        <v>1408.32</v>
      </c>
    </row>
    <row r="60" spans="1:7" x14ac:dyDescent="0.2">
      <c r="A60" s="84" t="s">
        <v>544</v>
      </c>
      <c r="B60" s="9" t="s">
        <v>897</v>
      </c>
      <c r="F60" s="77">
        <v>2</v>
      </c>
      <c r="G60" s="81">
        <v>675.2</v>
      </c>
    </row>
    <row r="61" spans="1:7" x14ac:dyDescent="0.2">
      <c r="A61" s="84" t="s">
        <v>703</v>
      </c>
      <c r="B61" s="9" t="s">
        <v>898</v>
      </c>
      <c r="F61" s="77">
        <v>4</v>
      </c>
      <c r="G61" s="81">
        <v>1588.36</v>
      </c>
    </row>
    <row r="62" spans="1:7" x14ac:dyDescent="0.2">
      <c r="A62" s="84" t="s">
        <v>444</v>
      </c>
      <c r="B62" s="9" t="s">
        <v>899</v>
      </c>
      <c r="F62" s="77">
        <v>4</v>
      </c>
      <c r="G62" s="81">
        <v>1244.96</v>
      </c>
    </row>
    <row r="63" spans="1:7" x14ac:dyDescent="0.2">
      <c r="A63" s="84" t="s">
        <v>894</v>
      </c>
      <c r="B63" s="9" t="s">
        <v>900</v>
      </c>
      <c r="F63" s="77">
        <v>4</v>
      </c>
      <c r="G63" s="81">
        <v>594.24</v>
      </c>
    </row>
    <row r="65" spans="1:7" x14ac:dyDescent="0.2">
      <c r="B65" s="9" t="s">
        <v>901</v>
      </c>
      <c r="F65" s="77">
        <v>6</v>
      </c>
      <c r="G65" s="81">
        <v>5376.24</v>
      </c>
    </row>
    <row r="67" spans="1:7" x14ac:dyDescent="0.2">
      <c r="A67" s="84" t="s">
        <v>902</v>
      </c>
      <c r="B67" s="9" t="s">
        <v>903</v>
      </c>
      <c r="F67" s="77">
        <v>2</v>
      </c>
      <c r="G67" s="81">
        <v>6845.1</v>
      </c>
    </row>
    <row r="68" spans="1:7" x14ac:dyDescent="0.2">
      <c r="A68" s="84" t="s">
        <v>904</v>
      </c>
      <c r="B68" s="9" t="s">
        <v>905</v>
      </c>
      <c r="F68" s="77">
        <v>2</v>
      </c>
      <c r="G68" s="81">
        <v>5487.9</v>
      </c>
    </row>
    <row r="69" spans="1:7" x14ac:dyDescent="0.2">
      <c r="A69" s="84" t="s">
        <v>341</v>
      </c>
      <c r="B69" s="9" t="s">
        <v>906</v>
      </c>
      <c r="F69" s="77">
        <v>5</v>
      </c>
      <c r="G69" s="81">
        <v>3009</v>
      </c>
    </row>
    <row r="70" spans="1:7" x14ac:dyDescent="0.2">
      <c r="A70" s="84" t="s">
        <v>452</v>
      </c>
      <c r="B70" s="9" t="s">
        <v>907</v>
      </c>
      <c r="F70" s="77">
        <v>20</v>
      </c>
      <c r="G70" s="81">
        <v>1158.5999999999999</v>
      </c>
    </row>
    <row r="71" spans="1:7" x14ac:dyDescent="0.2">
      <c r="A71" s="84" t="s">
        <v>340</v>
      </c>
      <c r="B71" s="9" t="s">
        <v>908</v>
      </c>
      <c r="F71" s="77">
        <v>20</v>
      </c>
      <c r="G71" s="81">
        <v>791.8</v>
      </c>
    </row>
    <row r="72" spans="1:7" x14ac:dyDescent="0.2">
      <c r="A72" s="84" t="s">
        <v>443</v>
      </c>
      <c r="B72" s="9" t="s">
        <v>892</v>
      </c>
      <c r="F72" s="77">
        <v>2</v>
      </c>
      <c r="G72" s="81">
        <v>10687.56</v>
      </c>
    </row>
    <row r="74" spans="1:7" x14ac:dyDescent="0.2">
      <c r="A74" s="84" t="s">
        <v>697</v>
      </c>
      <c r="B74" s="9" t="s">
        <v>891</v>
      </c>
      <c r="F74" s="77">
        <v>1</v>
      </c>
      <c r="G74" s="81">
        <v>5649.24</v>
      </c>
    </row>
    <row r="76" spans="1:7" x14ac:dyDescent="0.2">
      <c r="A76" s="84" t="s">
        <v>909</v>
      </c>
      <c r="B76" s="9" t="s">
        <v>912</v>
      </c>
      <c r="F76" s="77">
        <v>4</v>
      </c>
      <c r="G76" s="81">
        <v>2339.6</v>
      </c>
    </row>
    <row r="77" spans="1:7" x14ac:dyDescent="0.2">
      <c r="A77" s="84" t="s">
        <v>910</v>
      </c>
      <c r="B77" s="9" t="s">
        <v>913</v>
      </c>
      <c r="F77" s="77">
        <v>1</v>
      </c>
      <c r="G77" s="81">
        <v>1558.92</v>
      </c>
    </row>
    <row r="78" spans="1:7" x14ac:dyDescent="0.2">
      <c r="A78" s="84" t="s">
        <v>911</v>
      </c>
      <c r="B78" s="9" t="s">
        <v>914</v>
      </c>
      <c r="F78" s="77">
        <v>18</v>
      </c>
      <c r="G78" s="81">
        <v>1144.6400000000001</v>
      </c>
    </row>
    <row r="80" spans="1:7" x14ac:dyDescent="0.2">
      <c r="A80" s="84" t="s">
        <v>647</v>
      </c>
      <c r="B80" s="9" t="s">
        <v>648</v>
      </c>
      <c r="F80" s="77">
        <v>4</v>
      </c>
      <c r="G80" s="81">
        <v>1018.56</v>
      </c>
    </row>
    <row r="81" spans="1:12" x14ac:dyDescent="0.2">
      <c r="A81" s="84" t="s">
        <v>916</v>
      </c>
      <c r="B81" s="9" t="s">
        <v>912</v>
      </c>
      <c r="F81" s="77">
        <v>1</v>
      </c>
      <c r="G81" s="81">
        <v>77.31</v>
      </c>
    </row>
    <row r="82" spans="1:12" x14ac:dyDescent="0.2">
      <c r="A82" s="84" t="s">
        <v>917</v>
      </c>
      <c r="B82" s="9" t="s">
        <v>918</v>
      </c>
      <c r="F82" s="77">
        <v>1</v>
      </c>
      <c r="G82" s="81">
        <v>130.55000000000001</v>
      </c>
      <c r="I82" s="151"/>
      <c r="J82" s="151"/>
      <c r="K82" s="151"/>
      <c r="L82" s="151"/>
    </row>
    <row r="84" spans="1:12" x14ac:dyDescent="0.2">
      <c r="A84" s="84" t="s">
        <v>919</v>
      </c>
      <c r="B84" s="9" t="s">
        <v>920</v>
      </c>
      <c r="F84" s="77">
        <v>2</v>
      </c>
      <c r="G84" s="81">
        <v>86.94</v>
      </c>
      <c r="H84" s="16" t="s">
        <v>924</v>
      </c>
      <c r="J84" s="81">
        <v>43.47</v>
      </c>
    </row>
    <row r="85" spans="1:12" x14ac:dyDescent="0.2">
      <c r="A85" s="84" t="s">
        <v>921</v>
      </c>
      <c r="B85" s="9" t="s">
        <v>922</v>
      </c>
      <c r="F85" s="77">
        <v>12</v>
      </c>
      <c r="G85" s="81">
        <v>2462.64</v>
      </c>
      <c r="J85" s="81">
        <v>43.47</v>
      </c>
    </row>
    <row r="86" spans="1:12" x14ac:dyDescent="0.2">
      <c r="A86" s="84" t="s">
        <v>407</v>
      </c>
      <c r="B86" s="9" t="s">
        <v>923</v>
      </c>
      <c r="F86" s="77">
        <v>12</v>
      </c>
      <c r="G86" s="81">
        <v>2462.64</v>
      </c>
      <c r="J86" s="10">
        <f>SUM(J84:J85)</f>
        <v>86.94</v>
      </c>
    </row>
    <row r="88" spans="1:12" x14ac:dyDescent="0.2">
      <c r="A88" s="84" t="s">
        <v>866</v>
      </c>
      <c r="B88" s="9" t="s">
        <v>927</v>
      </c>
      <c r="F88" s="77">
        <v>1</v>
      </c>
      <c r="G88" s="81">
        <v>244.76</v>
      </c>
      <c r="H88" s="16" t="s">
        <v>925</v>
      </c>
      <c r="J88" s="81">
        <v>1231.32</v>
      </c>
    </row>
    <row r="89" spans="1:12" x14ac:dyDescent="0.2">
      <c r="A89" s="84" t="s">
        <v>926</v>
      </c>
      <c r="B89" s="9" t="s">
        <v>928</v>
      </c>
      <c r="F89" s="77">
        <v>6</v>
      </c>
      <c r="G89" s="81">
        <v>289.8</v>
      </c>
      <c r="H89" s="16" t="s">
        <v>925</v>
      </c>
      <c r="J89" s="81">
        <v>1231.32</v>
      </c>
    </row>
    <row r="90" spans="1:12" x14ac:dyDescent="0.2">
      <c r="A90" s="84" t="s">
        <v>868</v>
      </c>
      <c r="B90" s="9" t="s">
        <v>929</v>
      </c>
      <c r="F90" s="77">
        <v>3</v>
      </c>
      <c r="G90" s="81">
        <v>245.76</v>
      </c>
      <c r="H90" s="16" t="s">
        <v>925</v>
      </c>
      <c r="J90" s="10">
        <f>SUM(J88:J89)</f>
        <v>2462.64</v>
      </c>
    </row>
    <row r="92" spans="1:12" x14ac:dyDescent="0.2">
      <c r="A92" s="84" t="s">
        <v>930</v>
      </c>
      <c r="B92" s="9" t="s">
        <v>931</v>
      </c>
      <c r="F92" s="77">
        <v>2</v>
      </c>
      <c r="G92" s="81">
        <v>126.04</v>
      </c>
      <c r="H92" s="16" t="s">
        <v>932</v>
      </c>
    </row>
    <row r="94" spans="1:12" x14ac:dyDescent="0.2">
      <c r="A94" s="201" t="s">
        <v>935</v>
      </c>
      <c r="B94" s="125" t="s">
        <v>936</v>
      </c>
      <c r="F94" s="77">
        <v>5</v>
      </c>
      <c r="G94" s="81">
        <v>2193.1999999999998</v>
      </c>
    </row>
    <row r="95" spans="1:12" x14ac:dyDescent="0.2">
      <c r="A95" s="84" t="s">
        <v>681</v>
      </c>
      <c r="B95" s="9" t="s">
        <v>876</v>
      </c>
      <c r="F95" s="77">
        <v>6</v>
      </c>
      <c r="G95" s="81">
        <v>11742.72</v>
      </c>
    </row>
    <row r="96" spans="1:12" x14ac:dyDescent="0.2">
      <c r="A96" s="201" t="s">
        <v>945</v>
      </c>
      <c r="B96" s="125" t="s">
        <v>946</v>
      </c>
      <c r="F96" s="77">
        <v>5</v>
      </c>
      <c r="G96" s="81">
        <v>2689.1</v>
      </c>
    </row>
    <row r="98" spans="1:12" x14ac:dyDescent="0.2">
      <c r="A98" s="8"/>
      <c r="B98" s="260" t="s">
        <v>937</v>
      </c>
      <c r="C98" s="9"/>
      <c r="F98" s="77">
        <v>5</v>
      </c>
      <c r="G98" s="81">
        <v>8120</v>
      </c>
    </row>
    <row r="99" spans="1:12" x14ac:dyDescent="0.2">
      <c r="A99" s="8"/>
      <c r="B99" s="260" t="s">
        <v>938</v>
      </c>
      <c r="C99" s="9"/>
      <c r="F99" s="77">
        <v>4</v>
      </c>
      <c r="G99" s="81">
        <v>7008</v>
      </c>
    </row>
    <row r="100" spans="1:12" x14ac:dyDescent="0.2">
      <c r="A100" s="8"/>
      <c r="B100" s="260" t="s">
        <v>939</v>
      </c>
      <c r="C100" s="9"/>
      <c r="F100" s="77">
        <v>4</v>
      </c>
      <c r="G100" s="81">
        <v>7008</v>
      </c>
    </row>
    <row r="101" spans="1:12" x14ac:dyDescent="0.2">
      <c r="A101" s="8"/>
      <c r="B101" s="125" t="s">
        <v>940</v>
      </c>
      <c r="F101" s="77">
        <v>4</v>
      </c>
      <c r="G101" s="81">
        <v>2776</v>
      </c>
    </row>
    <row r="102" spans="1:12" x14ac:dyDescent="0.2">
      <c r="A102" s="8"/>
      <c r="B102" s="125" t="s">
        <v>941</v>
      </c>
      <c r="F102" s="77">
        <v>4</v>
      </c>
      <c r="G102" s="81">
        <v>3640</v>
      </c>
      <c r="I102" s="10"/>
    </row>
    <row r="103" spans="1:12" x14ac:dyDescent="0.2">
      <c r="A103" s="8"/>
      <c r="B103" s="125" t="s">
        <v>942</v>
      </c>
      <c r="F103" s="77">
        <v>4</v>
      </c>
      <c r="G103" s="81">
        <v>3824</v>
      </c>
    </row>
    <row r="104" spans="1:12" x14ac:dyDescent="0.2">
      <c r="A104" s="8"/>
      <c r="B104" s="125" t="s">
        <v>943</v>
      </c>
      <c r="F104" s="77">
        <v>4</v>
      </c>
      <c r="G104" s="81">
        <v>3948</v>
      </c>
    </row>
    <row r="105" spans="1:12" x14ac:dyDescent="0.2">
      <c r="A105" s="8"/>
      <c r="B105" s="125" t="s">
        <v>944</v>
      </c>
      <c r="F105" s="77">
        <v>2</v>
      </c>
      <c r="G105" s="81">
        <v>5218</v>
      </c>
    </row>
    <row r="107" spans="1:12" x14ac:dyDescent="0.25">
      <c r="A107" s="84" t="s">
        <v>67</v>
      </c>
      <c r="B107" s="9" t="s">
        <v>952</v>
      </c>
      <c r="D107" s="77" t="s">
        <v>1047</v>
      </c>
      <c r="F107" s="77">
        <v>2</v>
      </c>
      <c r="G107" s="81">
        <v>21609.16</v>
      </c>
      <c r="H107" s="18" t="s">
        <v>947</v>
      </c>
      <c r="I107" s="25" t="s">
        <v>70</v>
      </c>
      <c r="J107" s="25" t="s">
        <v>69</v>
      </c>
      <c r="K107" s="25" t="s">
        <v>71</v>
      </c>
      <c r="L107" s="25" t="s">
        <v>72</v>
      </c>
    </row>
    <row r="108" spans="1:12" x14ac:dyDescent="0.2">
      <c r="A108" s="84" t="s">
        <v>45</v>
      </c>
      <c r="B108" s="9" t="s">
        <v>953</v>
      </c>
      <c r="D108" s="77" t="s">
        <v>1047</v>
      </c>
      <c r="F108" s="77">
        <v>2</v>
      </c>
      <c r="G108" s="81">
        <v>5597.32</v>
      </c>
      <c r="H108" s="18" t="s">
        <v>947</v>
      </c>
      <c r="I108" s="19">
        <v>1400</v>
      </c>
      <c r="J108" s="19">
        <v>71820</v>
      </c>
      <c r="K108" s="21">
        <f>SUM(J108/I108*1.1)</f>
        <v>56.43</v>
      </c>
      <c r="L108" s="19">
        <f>SUM(J108/I108*1.25)</f>
        <v>64.125</v>
      </c>
    </row>
    <row r="109" spans="1:12" x14ac:dyDescent="0.2">
      <c r="A109" s="84" t="s">
        <v>46</v>
      </c>
      <c r="B109" s="9" t="s">
        <v>954</v>
      </c>
      <c r="D109" s="77" t="s">
        <v>1047</v>
      </c>
      <c r="F109" s="77">
        <v>2</v>
      </c>
      <c r="G109" s="81">
        <v>1739.74</v>
      </c>
      <c r="H109" s="18" t="s">
        <v>947</v>
      </c>
      <c r="I109" s="89"/>
      <c r="J109" s="20" t="s">
        <v>73</v>
      </c>
      <c r="K109" s="22">
        <f>ROUNDUP(K108,0)</f>
        <v>57</v>
      </c>
      <c r="L109" s="23">
        <f>ROUNDUP(L108,0)</f>
        <v>65</v>
      </c>
    </row>
    <row r="110" spans="1:12" x14ac:dyDescent="0.2">
      <c r="A110" s="84" t="s">
        <v>948</v>
      </c>
      <c r="B110" s="9" t="s">
        <v>955</v>
      </c>
      <c r="D110" s="77" t="s">
        <v>1047</v>
      </c>
      <c r="F110" s="77">
        <v>1</v>
      </c>
      <c r="G110" s="81">
        <v>4330.1099999999997</v>
      </c>
      <c r="H110" s="18" t="s">
        <v>947</v>
      </c>
      <c r="I110" s="24"/>
      <c r="J110" s="24" t="s">
        <v>74</v>
      </c>
      <c r="K110" s="24">
        <f>SUM(K109*I108)</f>
        <v>79800</v>
      </c>
      <c r="L110" s="24">
        <f>SUM(L109*I108)</f>
        <v>91000</v>
      </c>
    </row>
    <row r="111" spans="1:12" x14ac:dyDescent="0.2">
      <c r="A111" s="84" t="s">
        <v>949</v>
      </c>
      <c r="B111" s="9" t="s">
        <v>956</v>
      </c>
      <c r="D111" s="77" t="s">
        <v>1047</v>
      </c>
      <c r="F111" s="77">
        <v>1</v>
      </c>
      <c r="G111" s="81">
        <v>1510.09</v>
      </c>
      <c r="H111" s="18" t="s">
        <v>947</v>
      </c>
    </row>
    <row r="112" spans="1:12" x14ac:dyDescent="0.2">
      <c r="A112" s="84" t="s">
        <v>11</v>
      </c>
      <c r="B112" s="9" t="s">
        <v>957</v>
      </c>
      <c r="D112" s="77" t="s">
        <v>1047</v>
      </c>
      <c r="F112" s="77">
        <v>1</v>
      </c>
      <c r="G112" s="81">
        <v>638.95000000000005</v>
      </c>
      <c r="H112" s="18" t="s">
        <v>947</v>
      </c>
    </row>
    <row r="113" spans="1:8" x14ac:dyDescent="0.2">
      <c r="A113" s="84" t="s">
        <v>950</v>
      </c>
      <c r="B113" s="9" t="s">
        <v>958</v>
      </c>
      <c r="D113" s="77" t="s">
        <v>1047</v>
      </c>
      <c r="F113" s="77">
        <v>2</v>
      </c>
      <c r="G113" s="81">
        <v>10374.700000000001</v>
      </c>
      <c r="H113" s="18" t="s">
        <v>947</v>
      </c>
    </row>
    <row r="114" spans="1:8" x14ac:dyDescent="0.2">
      <c r="A114" s="84" t="s">
        <v>951</v>
      </c>
      <c r="B114" s="9" t="s">
        <v>959</v>
      </c>
      <c r="D114" s="77" t="s">
        <v>1047</v>
      </c>
      <c r="F114" s="77">
        <v>1</v>
      </c>
      <c r="G114" s="81">
        <v>2947</v>
      </c>
      <c r="H114" s="18" t="s">
        <v>947</v>
      </c>
    </row>
    <row r="115" spans="1:8" x14ac:dyDescent="0.2">
      <c r="A115" s="84" t="s">
        <v>334</v>
      </c>
      <c r="B115" s="9" t="s">
        <v>960</v>
      </c>
      <c r="D115" s="77" t="s">
        <v>1047</v>
      </c>
      <c r="F115" s="77">
        <v>500</v>
      </c>
      <c r="G115" s="81">
        <v>80817</v>
      </c>
      <c r="H115" s="18" t="s">
        <v>947</v>
      </c>
    </row>
    <row r="116" spans="1:8" x14ac:dyDescent="0.2">
      <c r="A116" s="84" t="s">
        <v>334</v>
      </c>
      <c r="B116" s="9" t="s">
        <v>961</v>
      </c>
      <c r="D116" s="77" t="s">
        <v>1047</v>
      </c>
      <c r="F116" s="77">
        <v>1400</v>
      </c>
      <c r="G116" s="81">
        <v>71820</v>
      </c>
      <c r="H116" s="18" t="s">
        <v>947</v>
      </c>
    </row>
    <row r="118" spans="1:8" x14ac:dyDescent="0.2">
      <c r="A118" s="8"/>
      <c r="H118" s="16" t="s">
        <v>998</v>
      </c>
    </row>
    <row r="119" spans="1:8" x14ac:dyDescent="0.2">
      <c r="A119" s="8"/>
      <c r="H119" s="16" t="s">
        <v>998</v>
      </c>
    </row>
    <row r="120" spans="1:8" x14ac:dyDescent="0.2">
      <c r="A120"/>
      <c r="B120" s="50"/>
      <c r="H120" s="16" t="s">
        <v>998</v>
      </c>
    </row>
    <row r="121" spans="1:8" x14ac:dyDescent="0.2">
      <c r="A121" s="201"/>
      <c r="B121" s="125"/>
      <c r="H121" s="16" t="s">
        <v>998</v>
      </c>
    </row>
    <row r="122" spans="1:8" x14ac:dyDescent="0.2">
      <c r="A122" s="8" t="s">
        <v>1000</v>
      </c>
      <c r="B122" s="9" t="s">
        <v>1148</v>
      </c>
      <c r="F122" s="77" t="s">
        <v>997</v>
      </c>
      <c r="G122" s="81">
        <v>3779.42</v>
      </c>
      <c r="H122" s="16" t="s">
        <v>998</v>
      </c>
    </row>
    <row r="123" spans="1:8" x14ac:dyDescent="0.2">
      <c r="A123" s="8" t="s">
        <v>1001</v>
      </c>
      <c r="B123" s="9" t="s">
        <v>1149</v>
      </c>
      <c r="F123" s="77" t="s">
        <v>997</v>
      </c>
      <c r="G123" s="81">
        <v>3779.52</v>
      </c>
      <c r="H123" s="16" t="s">
        <v>998</v>
      </c>
    </row>
    <row r="124" spans="1:8" x14ac:dyDescent="0.2">
      <c r="B124" s="9" t="s">
        <v>1150</v>
      </c>
      <c r="F124" s="77" t="s">
        <v>997</v>
      </c>
      <c r="G124" s="81">
        <v>3779.52</v>
      </c>
      <c r="H124" s="16" t="s">
        <v>998</v>
      </c>
    </row>
    <row r="125" spans="1:8" x14ac:dyDescent="0.2">
      <c r="A125" s="1" t="s">
        <v>1002</v>
      </c>
      <c r="B125" s="3" t="s">
        <v>1003</v>
      </c>
      <c r="F125" s="77" t="s">
        <v>1004</v>
      </c>
      <c r="G125" s="81">
        <v>1106.52</v>
      </c>
      <c r="H125" s="16" t="s">
        <v>998</v>
      </c>
    </row>
    <row r="126" spans="1:8" x14ac:dyDescent="0.2">
      <c r="A126" s="8" t="s">
        <v>1005</v>
      </c>
      <c r="B126" s="125" t="s">
        <v>1006</v>
      </c>
      <c r="F126" s="77" t="s">
        <v>1007</v>
      </c>
      <c r="G126" s="81">
        <v>8137</v>
      </c>
      <c r="H126" s="16" t="s">
        <v>998</v>
      </c>
    </row>
    <row r="127" spans="1:8" x14ac:dyDescent="0.2">
      <c r="A127" s="241">
        <v>914464</v>
      </c>
      <c r="B127" s="125" t="s">
        <v>1008</v>
      </c>
      <c r="F127" s="77" t="s">
        <v>1004</v>
      </c>
      <c r="G127" s="81">
        <v>5929.92</v>
      </c>
      <c r="H127" s="16" t="s">
        <v>998</v>
      </c>
    </row>
    <row r="128" spans="1:8" x14ac:dyDescent="0.2">
      <c r="A128" s="8" t="s">
        <v>1009</v>
      </c>
      <c r="B128" s="125" t="s">
        <v>1010</v>
      </c>
      <c r="E128" s="79"/>
      <c r="F128" s="77" t="s">
        <v>1011</v>
      </c>
      <c r="G128" s="81">
        <v>294</v>
      </c>
      <c r="H128" s="16" t="s">
        <v>998</v>
      </c>
    </row>
    <row r="129" spans="1:8" x14ac:dyDescent="0.2">
      <c r="A129" s="8" t="s">
        <v>1012</v>
      </c>
      <c r="B129" s="9" t="s">
        <v>1013</v>
      </c>
      <c r="E129" s="79"/>
      <c r="F129" s="77" t="s">
        <v>1007</v>
      </c>
      <c r="G129" s="81">
        <v>2222</v>
      </c>
      <c r="H129" s="16" t="s">
        <v>998</v>
      </c>
    </row>
    <row r="130" spans="1:8" x14ac:dyDescent="0.2">
      <c r="A130" s="201"/>
      <c r="B130" s="9" t="s">
        <v>1014</v>
      </c>
      <c r="D130" s="77" t="s">
        <v>1015</v>
      </c>
      <c r="E130" s="79"/>
      <c r="H130" s="16" t="s">
        <v>998</v>
      </c>
    </row>
    <row r="131" spans="1:8" x14ac:dyDescent="0.2">
      <c r="A131" s="241">
        <v>322138</v>
      </c>
      <c r="B131" s="125" t="s">
        <v>1016</v>
      </c>
      <c r="E131" s="79"/>
      <c r="F131" s="77" t="s">
        <v>1017</v>
      </c>
      <c r="G131" s="81">
        <v>375</v>
      </c>
      <c r="H131" s="16" t="s">
        <v>998</v>
      </c>
    </row>
    <row r="132" spans="1:8" x14ac:dyDescent="0.2">
      <c r="A132" s="86"/>
      <c r="B132" s="13"/>
      <c r="E132" s="79"/>
    </row>
    <row r="133" spans="1:8" x14ac:dyDescent="0.2">
      <c r="A133" s="88" t="s">
        <v>334</v>
      </c>
      <c r="B133" s="14" t="s">
        <v>1038</v>
      </c>
      <c r="E133" s="79"/>
      <c r="F133" s="77" t="s">
        <v>1145</v>
      </c>
      <c r="G133" s="77">
        <v>19140</v>
      </c>
    </row>
    <row r="134" spans="1:8" x14ac:dyDescent="0.2">
      <c r="A134" s="86"/>
      <c r="B134" s="13"/>
      <c r="E134" s="79"/>
    </row>
    <row r="135" spans="1:8" x14ac:dyDescent="0.2">
      <c r="A135" s="86" t="s">
        <v>1039</v>
      </c>
      <c r="B135" s="13" t="s">
        <v>1040</v>
      </c>
      <c r="E135" s="79"/>
      <c r="F135" s="77">
        <v>10</v>
      </c>
      <c r="G135" s="81">
        <v>3091.2</v>
      </c>
    </row>
    <row r="136" spans="1:8" x14ac:dyDescent="0.2">
      <c r="A136" s="84" t="s">
        <v>1043</v>
      </c>
      <c r="B136" s="13" t="s">
        <v>1041</v>
      </c>
      <c r="E136" s="79"/>
      <c r="F136" s="77">
        <v>5</v>
      </c>
      <c r="G136" s="81">
        <v>2820.35</v>
      </c>
    </row>
    <row r="137" spans="1:8" x14ac:dyDescent="0.2">
      <c r="A137" s="88" t="s">
        <v>1044</v>
      </c>
      <c r="B137" s="13" t="s">
        <v>1042</v>
      </c>
      <c r="E137" s="79"/>
      <c r="F137" s="77">
        <v>5</v>
      </c>
      <c r="G137" s="81">
        <v>3225.75</v>
      </c>
    </row>
    <row r="138" spans="1:8" x14ac:dyDescent="0.2">
      <c r="A138" s="86" t="s">
        <v>1045</v>
      </c>
      <c r="B138" s="13" t="s">
        <v>1046</v>
      </c>
      <c r="D138" s="77">
        <v>1</v>
      </c>
      <c r="E138" s="79"/>
    </row>
    <row r="139" spans="1:8" x14ac:dyDescent="0.2">
      <c r="A139" t="s">
        <v>24</v>
      </c>
      <c r="B139" s="50" t="s">
        <v>826</v>
      </c>
      <c r="E139" s="79"/>
      <c r="F139" s="77">
        <v>10</v>
      </c>
      <c r="G139" s="81">
        <v>1272.4000000000001</v>
      </c>
      <c r="H139" s="16" t="s">
        <v>1314</v>
      </c>
    </row>
    <row r="140" spans="1:8" x14ac:dyDescent="0.2">
      <c r="A140"/>
      <c r="B140" s="50"/>
      <c r="E140" s="79"/>
    </row>
    <row r="141" spans="1:8" x14ac:dyDescent="0.2">
      <c r="A141" s="87" t="s">
        <v>494</v>
      </c>
      <c r="B141" s="13" t="s">
        <v>1066</v>
      </c>
      <c r="E141" s="79"/>
      <c r="F141" s="77">
        <v>1</v>
      </c>
      <c r="G141" s="81">
        <v>8204</v>
      </c>
      <c r="H141" s="16" t="s">
        <v>1067</v>
      </c>
    </row>
    <row r="142" spans="1:8" x14ac:dyDescent="0.2">
      <c r="A142" s="86"/>
      <c r="B142" s="13"/>
    </row>
    <row r="143" spans="1:8" x14ac:dyDescent="0.2">
      <c r="A143" s="201" t="s">
        <v>1224</v>
      </c>
      <c r="B143" s="125" t="s">
        <v>1225</v>
      </c>
      <c r="F143" s="12" t="s">
        <v>1226</v>
      </c>
      <c r="G143" s="81">
        <v>699</v>
      </c>
    </row>
    <row r="144" spans="1:8" x14ac:dyDescent="0.2">
      <c r="A144" t="s">
        <v>1080</v>
      </c>
      <c r="B144" s="9" t="s">
        <v>810</v>
      </c>
      <c r="F144" s="12" t="s">
        <v>1226</v>
      </c>
      <c r="G144" s="81">
        <v>827</v>
      </c>
    </row>
    <row r="145" spans="1:8" x14ac:dyDescent="0.2">
      <c r="A145" s="8" t="s">
        <v>571</v>
      </c>
      <c r="B145" s="9" t="s">
        <v>325</v>
      </c>
      <c r="F145" s="12" t="s">
        <v>1226</v>
      </c>
      <c r="G145" s="81">
        <v>1280</v>
      </c>
    </row>
    <row r="146" spans="1:8" x14ac:dyDescent="0.2">
      <c r="A146" s="201" t="s">
        <v>1227</v>
      </c>
      <c r="B146" s="125" t="s">
        <v>1228</v>
      </c>
      <c r="F146" s="12">
        <v>6</v>
      </c>
      <c r="G146" s="81">
        <v>406.92</v>
      </c>
    </row>
    <row r="147" spans="1:8" x14ac:dyDescent="0.2">
      <c r="A147" s="201" t="s">
        <v>1229</v>
      </c>
      <c r="B147" s="125" t="s">
        <v>1230</v>
      </c>
      <c r="F147" s="12">
        <v>6</v>
      </c>
      <c r="G147" s="81">
        <v>322.32</v>
      </c>
    </row>
    <row r="148" spans="1:8" x14ac:dyDescent="0.2">
      <c r="A148" s="8" t="s">
        <v>1231</v>
      </c>
      <c r="B148" s="229" t="s">
        <v>1232</v>
      </c>
      <c r="F148" s="12">
        <v>8</v>
      </c>
      <c r="G148" s="81">
        <v>419.28</v>
      </c>
    </row>
    <row r="150" spans="1:8" x14ac:dyDescent="0.2">
      <c r="A150" t="s">
        <v>36</v>
      </c>
      <c r="B150" s="50" t="s">
        <v>529</v>
      </c>
      <c r="F150" s="78">
        <v>18</v>
      </c>
      <c r="G150" s="77">
        <v>2241.69</v>
      </c>
      <c r="H150" s="16" t="s">
        <v>1249</v>
      </c>
    </row>
    <row r="151" spans="1:8" x14ac:dyDescent="0.2">
      <c r="A151" t="s">
        <v>34</v>
      </c>
      <c r="B151" s="50" t="s">
        <v>194</v>
      </c>
      <c r="F151" s="78">
        <v>12</v>
      </c>
      <c r="G151" s="77">
        <v>8961.6200000000008</v>
      </c>
      <c r="H151" s="16" t="s">
        <v>1249</v>
      </c>
    </row>
    <row r="152" spans="1:8" x14ac:dyDescent="0.2">
      <c r="A152">
        <v>2353933</v>
      </c>
      <c r="B152" s="50" t="s">
        <v>836</v>
      </c>
      <c r="F152" s="78">
        <v>24</v>
      </c>
      <c r="G152" s="77">
        <v>805.2</v>
      </c>
      <c r="H152" s="16" t="s">
        <v>1249</v>
      </c>
    </row>
    <row r="153" spans="1:8" x14ac:dyDescent="0.2">
      <c r="A153">
        <v>2353928</v>
      </c>
      <c r="B153" s="50" t="s">
        <v>835</v>
      </c>
      <c r="F153" s="78">
        <v>24</v>
      </c>
      <c r="G153" s="77">
        <v>805.2</v>
      </c>
      <c r="H153" s="16" t="s">
        <v>1249</v>
      </c>
    </row>
    <row r="154" spans="1:8" x14ac:dyDescent="0.2">
      <c r="A154" s="201" t="s">
        <v>1250</v>
      </c>
      <c r="B154" s="125" t="s">
        <v>1251</v>
      </c>
      <c r="F154" s="78">
        <v>24</v>
      </c>
      <c r="G154" s="77">
        <v>916.08</v>
      </c>
      <c r="H154" s="16" t="s">
        <v>1249</v>
      </c>
    </row>
    <row r="155" spans="1:8" x14ac:dyDescent="0.2">
      <c r="A155" t="s">
        <v>23</v>
      </c>
      <c r="B155" s="148" t="s">
        <v>540</v>
      </c>
      <c r="F155" s="78">
        <v>6</v>
      </c>
      <c r="G155" s="77">
        <v>243</v>
      </c>
      <c r="H155" s="16" t="s">
        <v>1249</v>
      </c>
    </row>
    <row r="156" spans="1:8" x14ac:dyDescent="0.2">
      <c r="A156" t="s">
        <v>22</v>
      </c>
      <c r="B156" s="50" t="s">
        <v>827</v>
      </c>
      <c r="F156" s="78">
        <v>10</v>
      </c>
      <c r="G156" s="77">
        <v>572.70000000000005</v>
      </c>
      <c r="H156" s="16" t="s">
        <v>1249</v>
      </c>
    </row>
    <row r="157" spans="1:8" x14ac:dyDescent="0.2">
      <c r="A157" t="s">
        <v>21</v>
      </c>
      <c r="B157" s="148" t="s">
        <v>538</v>
      </c>
      <c r="F157" s="78">
        <v>12</v>
      </c>
      <c r="G157" s="77">
        <v>916.56</v>
      </c>
      <c r="H157" s="16" t="s">
        <v>1249</v>
      </c>
    </row>
    <row r="158" spans="1:8" x14ac:dyDescent="0.2">
      <c r="A158" s="201" t="s">
        <v>1252</v>
      </c>
      <c r="B158" s="125" t="s">
        <v>1253</v>
      </c>
      <c r="F158" s="78">
        <v>8</v>
      </c>
      <c r="G158" s="77">
        <v>607.84</v>
      </c>
      <c r="H158" s="16" t="s">
        <v>1249</v>
      </c>
    </row>
    <row r="159" spans="1:8" x14ac:dyDescent="0.2">
      <c r="A159" s="201" t="s">
        <v>1254</v>
      </c>
      <c r="B159" s="125" t="s">
        <v>1255</v>
      </c>
      <c r="F159" s="78">
        <v>8</v>
      </c>
      <c r="G159" s="77">
        <v>2258.56</v>
      </c>
      <c r="H159" s="16" t="s">
        <v>1249</v>
      </c>
    </row>
    <row r="160" spans="1:8" x14ac:dyDescent="0.2">
      <c r="A160" s="201" t="s">
        <v>682</v>
      </c>
      <c r="B160" s="125" t="s">
        <v>683</v>
      </c>
      <c r="F160" s="78">
        <v>8</v>
      </c>
      <c r="G160" s="77">
        <v>2258.56</v>
      </c>
      <c r="H160" s="16" t="s">
        <v>1249</v>
      </c>
    </row>
    <row r="161" spans="1:8" x14ac:dyDescent="0.2">
      <c r="A161" s="8" t="s">
        <v>1256</v>
      </c>
      <c r="B161" s="123" t="s">
        <v>1257</v>
      </c>
      <c r="F161" s="78">
        <v>24</v>
      </c>
      <c r="G161" s="77">
        <v>1860</v>
      </c>
      <c r="H161" s="16" t="s">
        <v>1249</v>
      </c>
    </row>
    <row r="162" spans="1:8" x14ac:dyDescent="0.2">
      <c r="A162" s="8" t="s">
        <v>1258</v>
      </c>
      <c r="B162" s="9" t="s">
        <v>1259</v>
      </c>
      <c r="F162" s="78">
        <v>24</v>
      </c>
      <c r="G162" s="77">
        <v>1860</v>
      </c>
      <c r="H162" s="16" t="s">
        <v>1249</v>
      </c>
    </row>
    <row r="163" spans="1:8" x14ac:dyDescent="0.2">
      <c r="A163" s="201" t="s">
        <v>1260</v>
      </c>
      <c r="B163" s="125" t="s">
        <v>1261</v>
      </c>
      <c r="F163" s="79">
        <v>4</v>
      </c>
      <c r="G163" s="77">
        <v>2571.84</v>
      </c>
      <c r="H163" s="16" t="s">
        <v>1249</v>
      </c>
    </row>
    <row r="164" spans="1:8" x14ac:dyDescent="0.2">
      <c r="A164" s="201" t="s">
        <v>545</v>
      </c>
      <c r="B164" s="125" t="s">
        <v>1262</v>
      </c>
      <c r="F164" s="78">
        <v>9</v>
      </c>
      <c r="G164" s="77">
        <v>9065.25</v>
      </c>
      <c r="H164" s="16" t="s">
        <v>1249</v>
      </c>
    </row>
    <row r="165" spans="1:8" x14ac:dyDescent="0.2">
      <c r="A165" s="201" t="s">
        <v>386</v>
      </c>
      <c r="B165" s="125" t="s">
        <v>689</v>
      </c>
      <c r="F165" s="78">
        <v>8</v>
      </c>
      <c r="G165" s="77">
        <v>1202</v>
      </c>
      <c r="H165" s="16" t="s">
        <v>1249</v>
      </c>
    </row>
    <row r="166" spans="1:8" x14ac:dyDescent="0.2">
      <c r="A166" s="201" t="s">
        <v>1263</v>
      </c>
      <c r="B166" s="125" t="s">
        <v>1264</v>
      </c>
      <c r="F166" s="78">
        <v>5</v>
      </c>
      <c r="G166" s="77">
        <v>799.1</v>
      </c>
      <c r="H166" s="16" t="s">
        <v>1249</v>
      </c>
    </row>
    <row r="167" spans="1:8" x14ac:dyDescent="0.2">
      <c r="A167" s="201" t="s">
        <v>1265</v>
      </c>
      <c r="B167" s="125" t="s">
        <v>1266</v>
      </c>
      <c r="F167" s="78">
        <v>4</v>
      </c>
      <c r="G167" s="77">
        <v>1001.28</v>
      </c>
      <c r="H167" s="16" t="s">
        <v>1249</v>
      </c>
    </row>
    <row r="168" spans="1:8" x14ac:dyDescent="0.2">
      <c r="A168" s="201" t="s">
        <v>388</v>
      </c>
      <c r="B168" s="125" t="s">
        <v>1267</v>
      </c>
      <c r="F168" s="78">
        <v>4</v>
      </c>
      <c r="G168" s="77">
        <v>1821.44</v>
      </c>
      <c r="H168" s="16" t="s">
        <v>1249</v>
      </c>
    </row>
    <row r="169" spans="1:8" x14ac:dyDescent="0.2">
      <c r="A169" s="201" t="s">
        <v>1268</v>
      </c>
      <c r="B169" s="125" t="s">
        <v>1269</v>
      </c>
      <c r="F169" s="78">
        <v>2</v>
      </c>
      <c r="G169" s="77">
        <v>852.8</v>
      </c>
      <c r="H169" s="16" t="s">
        <v>1249</v>
      </c>
    </row>
    <row r="170" spans="1:8" x14ac:dyDescent="0.2">
      <c r="A170" s="201" t="s">
        <v>1270</v>
      </c>
      <c r="B170" s="125" t="s">
        <v>1271</v>
      </c>
      <c r="F170" s="78">
        <v>2</v>
      </c>
      <c r="G170" s="77">
        <v>1170.94</v>
      </c>
      <c r="H170" s="16" t="s">
        <v>1249</v>
      </c>
    </row>
    <row r="171" spans="1:8" x14ac:dyDescent="0.2">
      <c r="A171" s="201" t="s">
        <v>1029</v>
      </c>
      <c r="B171" s="125" t="s">
        <v>1272</v>
      </c>
      <c r="F171" s="78">
        <v>2</v>
      </c>
      <c r="G171" s="77">
        <v>1463.88</v>
      </c>
      <c r="H171" s="16" t="s">
        <v>1249</v>
      </c>
    </row>
    <row r="172" spans="1:8" x14ac:dyDescent="0.2">
      <c r="A172" s="201" t="s">
        <v>1273</v>
      </c>
      <c r="B172" s="125" t="s">
        <v>1274</v>
      </c>
      <c r="F172" s="78">
        <v>2</v>
      </c>
      <c r="G172" s="77">
        <v>2753.16</v>
      </c>
      <c r="H172" s="16" t="s">
        <v>1249</v>
      </c>
    </row>
    <row r="173" spans="1:8" x14ac:dyDescent="0.2">
      <c r="A173" s="201" t="s">
        <v>1275</v>
      </c>
      <c r="B173" s="125" t="s">
        <v>1276</v>
      </c>
      <c r="F173" s="78">
        <v>6</v>
      </c>
      <c r="G173" s="77">
        <v>949.32</v>
      </c>
      <c r="H173" s="16" t="s">
        <v>1249</v>
      </c>
    </row>
    <row r="174" spans="1:8" x14ac:dyDescent="0.2">
      <c r="A174" s="1" t="s">
        <v>1277</v>
      </c>
      <c r="B174" s="3" t="s">
        <v>1278</v>
      </c>
      <c r="F174" s="78">
        <v>5</v>
      </c>
      <c r="G174" s="77">
        <v>431</v>
      </c>
      <c r="H174" s="16" t="s">
        <v>1249</v>
      </c>
    </row>
    <row r="175" spans="1:8" x14ac:dyDescent="0.2">
      <c r="A175" s="201" t="s">
        <v>1279</v>
      </c>
      <c r="B175" s="125" t="s">
        <v>1280</v>
      </c>
      <c r="F175" s="78">
        <v>5</v>
      </c>
      <c r="G175" s="77">
        <v>644</v>
      </c>
      <c r="H175" s="16" t="s">
        <v>1249</v>
      </c>
    </row>
    <row r="176" spans="1:8" x14ac:dyDescent="0.2">
      <c r="A176" s="201" t="s">
        <v>1281</v>
      </c>
      <c r="B176" s="125" t="s">
        <v>1282</v>
      </c>
      <c r="F176" s="78">
        <v>5</v>
      </c>
      <c r="G176" s="77">
        <v>1060</v>
      </c>
      <c r="H176" s="16" t="s">
        <v>1249</v>
      </c>
    </row>
    <row r="177" spans="1:11" x14ac:dyDescent="0.2">
      <c r="A177" s="201" t="s">
        <v>1283</v>
      </c>
      <c r="B177" s="125" t="s">
        <v>1284</v>
      </c>
      <c r="F177" s="78">
        <v>6</v>
      </c>
      <c r="G177" s="77">
        <v>4839.24</v>
      </c>
      <c r="H177" s="16" t="s">
        <v>1249</v>
      </c>
    </row>
    <row r="178" spans="1:11" x14ac:dyDescent="0.2">
      <c r="A178" s="201" t="s">
        <v>1</v>
      </c>
      <c r="B178" s="125" t="s">
        <v>1285</v>
      </c>
      <c r="F178" s="78">
        <v>6</v>
      </c>
      <c r="G178" s="77">
        <v>4255.74</v>
      </c>
      <c r="H178" s="16" t="s">
        <v>1249</v>
      </c>
    </row>
    <row r="179" spans="1:11" x14ac:dyDescent="0.2">
      <c r="A179" s="201" t="s">
        <v>847</v>
      </c>
      <c r="B179" s="125" t="s">
        <v>1286</v>
      </c>
      <c r="F179" s="78">
        <v>5</v>
      </c>
      <c r="G179" s="77">
        <v>129.19999999999999</v>
      </c>
      <c r="H179" s="16" t="s">
        <v>1249</v>
      </c>
    </row>
    <row r="180" spans="1:11" x14ac:dyDescent="0.2">
      <c r="A180" s="201" t="s">
        <v>848</v>
      </c>
      <c r="B180" s="125" t="s">
        <v>1287</v>
      </c>
      <c r="F180" s="78">
        <v>5</v>
      </c>
      <c r="G180" s="77">
        <v>208.25</v>
      </c>
      <c r="H180" s="16" t="s">
        <v>1249</v>
      </c>
    </row>
    <row r="181" spans="1:11" x14ac:dyDescent="0.2">
      <c r="A181" s="201" t="s">
        <v>1288</v>
      </c>
      <c r="B181" s="125" t="s">
        <v>1289</v>
      </c>
      <c r="F181" s="78">
        <v>5</v>
      </c>
      <c r="G181" s="77">
        <v>265.2</v>
      </c>
      <c r="H181" s="16" t="s">
        <v>1249</v>
      </c>
    </row>
    <row r="182" spans="1:11" x14ac:dyDescent="0.2">
      <c r="A182" s="201" t="s">
        <v>506</v>
      </c>
      <c r="B182" s="125" t="s">
        <v>1290</v>
      </c>
      <c r="F182" s="78">
        <v>5</v>
      </c>
      <c r="G182" s="77">
        <v>379.1</v>
      </c>
      <c r="H182" s="16" t="s">
        <v>1249</v>
      </c>
    </row>
    <row r="183" spans="1:11" x14ac:dyDescent="0.2">
      <c r="A183" s="201" t="s">
        <v>1361</v>
      </c>
      <c r="B183" s="125" t="s">
        <v>1362</v>
      </c>
      <c r="F183" s="78">
        <v>5</v>
      </c>
      <c r="G183" s="77">
        <v>3315.5</v>
      </c>
    </row>
    <row r="185" spans="1:11" x14ac:dyDescent="0.2">
      <c r="A185" s="84" t="s">
        <v>1320</v>
      </c>
      <c r="B185" s="9" t="s">
        <v>1322</v>
      </c>
      <c r="C185" s="12" t="s">
        <v>1430</v>
      </c>
      <c r="F185" s="12">
        <v>102</v>
      </c>
      <c r="G185" s="81">
        <v>28452.9</v>
      </c>
      <c r="H185" s="16" t="s">
        <v>1321</v>
      </c>
      <c r="I185">
        <f>ROUNDUP(SUM(G185/F185*1.25),0)</f>
        <v>349</v>
      </c>
      <c r="J185" s="10">
        <f>SUM(F185*I185)</f>
        <v>35598</v>
      </c>
      <c r="K185" s="81"/>
    </row>
    <row r="186" spans="1:11" x14ac:dyDescent="0.2">
      <c r="A186" s="84" t="s">
        <v>1323</v>
      </c>
      <c r="B186" s="9" t="s">
        <v>1324</v>
      </c>
      <c r="C186" s="12" t="s">
        <v>1430</v>
      </c>
      <c r="F186" s="77">
        <v>12</v>
      </c>
      <c r="G186" s="81">
        <v>33278.400000000001</v>
      </c>
      <c r="H186" s="16" t="s">
        <v>1321</v>
      </c>
      <c r="I186">
        <f t="shared" ref="I186:I194" si="0">ROUNDUP(SUM(G186/F186*1.25),0)</f>
        <v>3467</v>
      </c>
      <c r="J186" s="10">
        <f t="shared" ref="J186:J194" si="1">SUM(F186*I186)</f>
        <v>41604</v>
      </c>
      <c r="K186" s="81"/>
    </row>
    <row r="187" spans="1:11" x14ac:dyDescent="0.2">
      <c r="A187" s="84" t="s">
        <v>1325</v>
      </c>
      <c r="B187" s="9" t="s">
        <v>1326</v>
      </c>
      <c r="C187" s="12" t="s">
        <v>1430</v>
      </c>
      <c r="F187" s="77">
        <v>20</v>
      </c>
      <c r="G187" s="81">
        <v>9421</v>
      </c>
      <c r="H187" s="16" t="s">
        <v>1321</v>
      </c>
      <c r="I187">
        <f t="shared" si="0"/>
        <v>589</v>
      </c>
      <c r="J187" s="10">
        <f t="shared" si="1"/>
        <v>11780</v>
      </c>
      <c r="K187" s="81"/>
    </row>
    <row r="188" spans="1:11" x14ac:dyDescent="0.2">
      <c r="A188" s="84" t="s">
        <v>56</v>
      </c>
      <c r="B188" s="9" t="s">
        <v>1327</v>
      </c>
      <c r="C188" s="12" t="s">
        <v>1430</v>
      </c>
      <c r="F188" s="77">
        <v>3</v>
      </c>
      <c r="G188" s="81">
        <v>829.53</v>
      </c>
      <c r="H188" s="16" t="s">
        <v>1321</v>
      </c>
      <c r="I188">
        <f t="shared" si="0"/>
        <v>346</v>
      </c>
      <c r="J188" s="10">
        <f t="shared" si="1"/>
        <v>1038</v>
      </c>
      <c r="K188" s="81"/>
    </row>
    <row r="189" spans="1:11" x14ac:dyDescent="0.2">
      <c r="A189" s="84" t="s">
        <v>1328</v>
      </c>
      <c r="B189" s="9" t="s">
        <v>1329</v>
      </c>
      <c r="C189" s="12" t="s">
        <v>1430</v>
      </c>
      <c r="F189" s="77">
        <v>3</v>
      </c>
      <c r="G189" s="81">
        <v>1866.48</v>
      </c>
      <c r="H189" s="16" t="s">
        <v>1321</v>
      </c>
      <c r="I189">
        <f t="shared" si="0"/>
        <v>778</v>
      </c>
      <c r="J189" s="10">
        <f t="shared" si="1"/>
        <v>2334</v>
      </c>
      <c r="K189" s="81"/>
    </row>
    <row r="190" spans="1:11" x14ac:dyDescent="0.2">
      <c r="A190" s="84" t="s">
        <v>585</v>
      </c>
      <c r="B190" s="9" t="s">
        <v>1330</v>
      </c>
      <c r="C190" s="12" t="s">
        <v>1430</v>
      </c>
      <c r="F190" s="77">
        <v>3</v>
      </c>
      <c r="G190" s="81">
        <v>56479.62</v>
      </c>
      <c r="H190" s="16" t="s">
        <v>1321</v>
      </c>
      <c r="I190">
        <f t="shared" si="0"/>
        <v>23534</v>
      </c>
      <c r="J190" s="10">
        <f t="shared" si="1"/>
        <v>70602</v>
      </c>
      <c r="K190" s="81"/>
    </row>
    <row r="191" spans="1:11" x14ac:dyDescent="0.2">
      <c r="A191" s="84" t="s">
        <v>1331</v>
      </c>
      <c r="B191" s="9" t="s">
        <v>1332</v>
      </c>
      <c r="C191" s="12" t="s">
        <v>1430</v>
      </c>
      <c r="F191" s="77">
        <v>3</v>
      </c>
      <c r="G191" s="81">
        <v>548.88</v>
      </c>
      <c r="H191" s="16" t="s">
        <v>1321</v>
      </c>
      <c r="I191">
        <f t="shared" si="0"/>
        <v>229</v>
      </c>
      <c r="J191" s="10">
        <f t="shared" si="1"/>
        <v>687</v>
      </c>
      <c r="K191" s="81"/>
    </row>
    <row r="192" spans="1:11" x14ac:dyDescent="0.2">
      <c r="A192" s="84" t="s">
        <v>1333</v>
      </c>
      <c r="B192" s="9" t="s">
        <v>1334</v>
      </c>
      <c r="C192" s="12" t="s">
        <v>1430</v>
      </c>
      <c r="F192" s="77">
        <v>3</v>
      </c>
      <c r="G192" s="81">
        <v>900.96</v>
      </c>
      <c r="H192" s="16" t="s">
        <v>1321</v>
      </c>
      <c r="I192">
        <f t="shared" si="0"/>
        <v>376</v>
      </c>
      <c r="J192" s="10">
        <f t="shared" si="1"/>
        <v>1128</v>
      </c>
      <c r="K192" s="81"/>
    </row>
    <row r="193" spans="1:10" x14ac:dyDescent="0.2">
      <c r="A193" s="84" t="s">
        <v>1320</v>
      </c>
      <c r="B193" s="9" t="s">
        <v>1360</v>
      </c>
      <c r="C193" s="12" t="s">
        <v>1430</v>
      </c>
      <c r="F193" s="77">
        <v>36</v>
      </c>
      <c r="G193" s="81">
        <v>10042.200000000001</v>
      </c>
      <c r="I193">
        <f t="shared" si="0"/>
        <v>349</v>
      </c>
      <c r="J193" s="10">
        <f t="shared" si="1"/>
        <v>12564</v>
      </c>
    </row>
    <row r="194" spans="1:10" x14ac:dyDescent="0.2">
      <c r="A194" s="84" t="s">
        <v>1363</v>
      </c>
      <c r="B194" s="9" t="s">
        <v>1364</v>
      </c>
      <c r="C194" s="12" t="s">
        <v>1430</v>
      </c>
      <c r="F194" s="77">
        <v>4</v>
      </c>
      <c r="G194" s="81">
        <v>9388.68</v>
      </c>
      <c r="I194">
        <f t="shared" si="0"/>
        <v>2934</v>
      </c>
      <c r="J194" s="10">
        <f t="shared" si="1"/>
        <v>11736</v>
      </c>
    </row>
    <row r="196" spans="1:10" x14ac:dyDescent="0.2">
      <c r="A196" s="201" t="s">
        <v>1292</v>
      </c>
      <c r="B196" s="125" t="s">
        <v>1425</v>
      </c>
      <c r="C196" s="12">
        <v>10</v>
      </c>
      <c r="H196" s="16" t="s">
        <v>1429</v>
      </c>
    </row>
    <row r="197" spans="1:10" x14ac:dyDescent="0.2">
      <c r="A197" s="201" t="s">
        <v>14</v>
      </c>
      <c r="B197" s="125" t="s">
        <v>688</v>
      </c>
      <c r="C197" s="12">
        <v>10</v>
      </c>
      <c r="H197" s="16" t="s">
        <v>1429</v>
      </c>
    </row>
    <row r="198" spans="1:10" x14ac:dyDescent="0.2">
      <c r="A198" s="201" t="s">
        <v>387</v>
      </c>
      <c r="B198" s="125" t="s">
        <v>1426</v>
      </c>
      <c r="C198" s="12">
        <v>6</v>
      </c>
      <c r="H198" s="16" t="s">
        <v>1429</v>
      </c>
    </row>
    <row r="199" spans="1:10" x14ac:dyDescent="0.2">
      <c r="A199" s="201" t="s">
        <v>0</v>
      </c>
      <c r="B199" s="125" t="s">
        <v>1427</v>
      </c>
      <c r="C199" s="12">
        <v>8</v>
      </c>
      <c r="H199" s="16" t="s">
        <v>1429</v>
      </c>
    </row>
    <row r="200" spans="1:10" x14ac:dyDescent="0.2">
      <c r="A200" s="201" t="s">
        <v>1</v>
      </c>
      <c r="B200" s="125" t="s">
        <v>1285</v>
      </c>
      <c r="C200" s="12">
        <v>8</v>
      </c>
      <c r="H200" s="16" t="s">
        <v>1429</v>
      </c>
    </row>
    <row r="201" spans="1:10" x14ac:dyDescent="0.2">
      <c r="A201" s="201" t="s">
        <v>5</v>
      </c>
      <c r="B201" s="125" t="s">
        <v>1428</v>
      </c>
      <c r="C201" s="12">
        <v>4</v>
      </c>
      <c r="H201" s="16" t="s">
        <v>1429</v>
      </c>
    </row>
    <row r="203" spans="1:10" x14ac:dyDescent="0.2">
      <c r="A203" s="8"/>
      <c r="B203" s="209" t="s">
        <v>1432</v>
      </c>
      <c r="C203" s="12">
        <v>6</v>
      </c>
      <c r="H203" s="16" t="s">
        <v>1447</v>
      </c>
    </row>
    <row r="204" spans="1:10" x14ac:dyDescent="0.2">
      <c r="A204" s="201" t="s">
        <v>1433</v>
      </c>
      <c r="B204" s="125" t="s">
        <v>1434</v>
      </c>
      <c r="C204" s="12">
        <v>12</v>
      </c>
      <c r="H204" s="16" t="s">
        <v>1447</v>
      </c>
    </row>
    <row r="205" spans="1:10" x14ac:dyDescent="0.2">
      <c r="A205" s="1" t="s">
        <v>1435</v>
      </c>
      <c r="B205" s="3" t="s">
        <v>1436</v>
      </c>
      <c r="C205" s="12">
        <v>12</v>
      </c>
      <c r="H205" s="16" t="s">
        <v>1447</v>
      </c>
    </row>
    <row r="206" spans="1:10" x14ac:dyDescent="0.2">
      <c r="A206" t="s">
        <v>573</v>
      </c>
      <c r="B206" s="50" t="s">
        <v>789</v>
      </c>
      <c r="C206" s="12">
        <v>8</v>
      </c>
      <c r="H206" s="16" t="s">
        <v>1447</v>
      </c>
    </row>
    <row r="207" spans="1:10" x14ac:dyDescent="0.2">
      <c r="A207" s="201" t="s">
        <v>1437</v>
      </c>
      <c r="B207" s="125" t="s">
        <v>1438</v>
      </c>
      <c r="C207" s="12">
        <v>2</v>
      </c>
      <c r="H207" s="16" t="s">
        <v>1447</v>
      </c>
    </row>
    <row r="208" spans="1:10" x14ac:dyDescent="0.2">
      <c r="A208" s="201" t="s">
        <v>386</v>
      </c>
      <c r="B208" s="125" t="s">
        <v>689</v>
      </c>
      <c r="C208" s="12">
        <v>8</v>
      </c>
      <c r="H208" s="16" t="s">
        <v>1447</v>
      </c>
    </row>
    <row r="209" spans="1:8" x14ac:dyDescent="0.2">
      <c r="A209" s="201" t="s">
        <v>690</v>
      </c>
      <c r="B209" s="125" t="s">
        <v>691</v>
      </c>
      <c r="C209" s="12">
        <v>5</v>
      </c>
      <c r="H209" s="16" t="s">
        <v>1447</v>
      </c>
    </row>
    <row r="210" spans="1:8" x14ac:dyDescent="0.2">
      <c r="A210" s="201" t="s">
        <v>692</v>
      </c>
      <c r="B210" s="125" t="s">
        <v>693</v>
      </c>
      <c r="C210" s="12">
        <v>4</v>
      </c>
      <c r="H210" s="16" t="s">
        <v>1447</v>
      </c>
    </row>
    <row r="211" spans="1:8" x14ac:dyDescent="0.2">
      <c r="A211" s="201" t="s">
        <v>1439</v>
      </c>
      <c r="B211" s="125" t="s">
        <v>1440</v>
      </c>
      <c r="C211" s="12">
        <v>2</v>
      </c>
      <c r="H211" s="16" t="s">
        <v>1447</v>
      </c>
    </row>
    <row r="212" spans="1:8" x14ac:dyDescent="0.2">
      <c r="A212" s="201" t="s">
        <v>14</v>
      </c>
      <c r="B212" s="125" t="s">
        <v>688</v>
      </c>
      <c r="C212" s="12">
        <v>4</v>
      </c>
      <c r="H212" s="16" t="s">
        <v>1447</v>
      </c>
    </row>
    <row r="213" spans="1:8" x14ac:dyDescent="0.2">
      <c r="A213" s="201" t="s">
        <v>1441</v>
      </c>
      <c r="B213" s="125" t="s">
        <v>1442</v>
      </c>
      <c r="C213" s="12">
        <v>6</v>
      </c>
      <c r="H213" s="16" t="s">
        <v>1447</v>
      </c>
    </row>
    <row r="214" spans="1:8" x14ac:dyDescent="0.2">
      <c r="A214" s="201" t="s">
        <v>1268</v>
      </c>
      <c r="B214" s="125" t="s">
        <v>1269</v>
      </c>
      <c r="C214" s="12">
        <v>2</v>
      </c>
      <c r="H214" s="16" t="s">
        <v>1447</v>
      </c>
    </row>
    <row r="215" spans="1:8" x14ac:dyDescent="0.2">
      <c r="A215" s="201" t="s">
        <v>1270</v>
      </c>
      <c r="B215" s="125" t="s">
        <v>1271</v>
      </c>
      <c r="C215" s="12">
        <v>4</v>
      </c>
      <c r="H215" s="16" t="s">
        <v>1447</v>
      </c>
    </row>
    <row r="216" spans="1:8" x14ac:dyDescent="0.2">
      <c r="A216" s="201" t="s">
        <v>1029</v>
      </c>
      <c r="B216" s="125" t="s">
        <v>1272</v>
      </c>
      <c r="C216" s="12">
        <v>4</v>
      </c>
      <c r="H216" s="16" t="s">
        <v>1447</v>
      </c>
    </row>
    <row r="217" spans="1:8" x14ac:dyDescent="0.2">
      <c r="A217" s="201" t="s">
        <v>1279</v>
      </c>
      <c r="B217" s="125" t="s">
        <v>1280</v>
      </c>
      <c r="C217" s="12">
        <v>2</v>
      </c>
      <c r="H217" s="16" t="s">
        <v>1447</v>
      </c>
    </row>
    <row r="218" spans="1:8" x14ac:dyDescent="0.2">
      <c r="A218" s="201" t="s">
        <v>1281</v>
      </c>
      <c r="B218" s="125" t="s">
        <v>1282</v>
      </c>
      <c r="C218" s="12">
        <v>6</v>
      </c>
      <c r="H218" s="16" t="s">
        <v>1447</v>
      </c>
    </row>
    <row r="219" spans="1:8" x14ac:dyDescent="0.2">
      <c r="A219" s="1" t="s">
        <v>1443</v>
      </c>
      <c r="B219" s="125" t="s">
        <v>1444</v>
      </c>
      <c r="C219" s="12" t="s">
        <v>1446</v>
      </c>
      <c r="H219" s="16" t="s">
        <v>1447</v>
      </c>
    </row>
    <row r="220" spans="1:8" x14ac:dyDescent="0.2">
      <c r="A220" s="1" t="s">
        <v>6</v>
      </c>
      <c r="B220" s="125" t="s">
        <v>1445</v>
      </c>
      <c r="C220" s="12" t="s">
        <v>1446</v>
      </c>
      <c r="H220" s="16" t="s">
        <v>1447</v>
      </c>
    </row>
  </sheetData>
  <phoneticPr fontId="0" type="noConversion"/>
  <pageMargins left="0.78740157480314965" right="0.27559055118110237" top="0.98425196850393704" bottom="0.98425196850393704" header="0.51181102362204722" footer="0.51181102362204722"/>
  <pageSetup paperSize="9" orientation="landscape" verticalDpi="300" r:id="rId1"/>
  <headerFooter alignWithMargins="0">
    <oddHeader>&amp;A</oddHeader>
    <oddFooter>Sida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7"/>
  <sheetViews>
    <sheetView workbookViewId="0">
      <selection activeCell="F8" sqref="F8"/>
    </sheetView>
  </sheetViews>
  <sheetFormatPr defaultColWidth="10.25" defaultRowHeight="14.25" x14ac:dyDescent="0.2"/>
  <cols>
    <col min="1" max="1" width="20.625" style="1" customWidth="1"/>
    <col min="2" max="2" width="10.25" style="1" customWidth="1"/>
    <col min="3" max="3" width="23.375" style="1" customWidth="1"/>
    <col min="4" max="4" width="13.625" style="1" customWidth="1"/>
    <col min="5" max="5" width="10.25" style="1" customWidth="1"/>
    <col min="6" max="6" width="18.625" style="1" customWidth="1"/>
    <col min="7" max="16384" width="10.25" style="1"/>
  </cols>
  <sheetData>
    <row r="1" spans="1:6" ht="15.75" x14ac:dyDescent="0.25">
      <c r="A1" s="5" t="s">
        <v>26</v>
      </c>
      <c r="B1" s="5" t="s">
        <v>38</v>
      </c>
      <c r="C1" s="5" t="s">
        <v>16</v>
      </c>
      <c r="D1" s="5" t="s">
        <v>27</v>
      </c>
      <c r="F1" s="1" t="s">
        <v>28</v>
      </c>
    </row>
    <row r="2" spans="1:6" x14ac:dyDescent="0.2">
      <c r="B2" s="2"/>
      <c r="F2" s="4"/>
    </row>
    <row r="3" spans="1:6" x14ac:dyDescent="0.2">
      <c r="B3" s="2"/>
      <c r="F3" s="4"/>
    </row>
    <row r="4" spans="1:6" x14ac:dyDescent="0.2">
      <c r="B4" s="2"/>
    </row>
    <row r="5" spans="1:6" x14ac:dyDescent="0.2">
      <c r="B5" s="2"/>
    </row>
    <row r="6" spans="1:6" x14ac:dyDescent="0.2">
      <c r="B6" s="2"/>
    </row>
    <row r="7" spans="1:6" x14ac:dyDescent="0.2">
      <c r="B7" s="2"/>
    </row>
    <row r="8" spans="1:6" x14ac:dyDescent="0.2">
      <c r="B8" s="2"/>
    </row>
    <row r="9" spans="1:6" x14ac:dyDescent="0.2">
      <c r="B9" s="2"/>
    </row>
    <row r="10" spans="1:6" x14ac:dyDescent="0.2">
      <c r="B10" s="2"/>
    </row>
    <row r="11" spans="1:6" x14ac:dyDescent="0.2">
      <c r="B11" s="2"/>
    </row>
    <row r="12" spans="1:6" x14ac:dyDescent="0.2">
      <c r="B12" s="2"/>
    </row>
    <row r="13" spans="1:6" x14ac:dyDescent="0.2">
      <c r="B13" s="2"/>
    </row>
    <row r="14" spans="1:6" x14ac:dyDescent="0.2">
      <c r="B14" s="2"/>
    </row>
    <row r="15" spans="1:6" x14ac:dyDescent="0.2">
      <c r="B15" s="2"/>
    </row>
    <row r="16" spans="1:6" x14ac:dyDescent="0.2">
      <c r="B16" s="2"/>
    </row>
    <row r="17" spans="2:2" x14ac:dyDescent="0.2">
      <c r="B17" s="2"/>
    </row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Sida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A7F16-1359-4021-8250-7A0A143ACCE6}">
  <sheetPr>
    <tabColor theme="3" tint="0.79998168889431442"/>
  </sheetPr>
  <dimension ref="A1:E3"/>
  <sheetViews>
    <sheetView workbookViewId="0">
      <selection activeCell="E4" sqref="E4"/>
    </sheetView>
  </sheetViews>
  <sheetFormatPr defaultRowHeight="14.25" x14ac:dyDescent="0.2"/>
  <cols>
    <col min="1" max="1" width="20.125" customWidth="1"/>
    <col min="2" max="2" width="64.75" customWidth="1"/>
    <col min="3" max="3" width="14.375" customWidth="1"/>
    <col min="4" max="4" width="18.375" customWidth="1"/>
    <col min="5" max="5" width="20.75" customWidth="1"/>
  </cols>
  <sheetData>
    <row r="1" spans="1:5" x14ac:dyDescent="0.2">
      <c r="A1" t="s">
        <v>559</v>
      </c>
      <c r="B1" t="s">
        <v>558</v>
      </c>
      <c r="C1" t="s">
        <v>40</v>
      </c>
      <c r="D1" t="s">
        <v>557</v>
      </c>
      <c r="E1" t="s">
        <v>38</v>
      </c>
    </row>
    <row r="2" spans="1:5" x14ac:dyDescent="0.2">
      <c r="A2" t="s">
        <v>343</v>
      </c>
      <c r="B2" t="s">
        <v>560</v>
      </c>
      <c r="C2">
        <v>1</v>
      </c>
      <c r="D2">
        <v>1546.87</v>
      </c>
      <c r="E2" s="152">
        <v>44972</v>
      </c>
    </row>
    <row r="3" spans="1:5" x14ac:dyDescent="0.2">
      <c r="A3" t="s">
        <v>343</v>
      </c>
      <c r="B3" t="s">
        <v>561</v>
      </c>
      <c r="C3">
        <v>1</v>
      </c>
      <c r="D3">
        <v>269.81</v>
      </c>
      <c r="E3" s="152">
        <v>44972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T970"/>
  <sheetViews>
    <sheetView tabSelected="1" topLeftCell="A751" zoomScale="85" zoomScaleNormal="85" workbookViewId="0">
      <selection activeCell="H779" sqref="H779"/>
    </sheetView>
  </sheetViews>
  <sheetFormatPr defaultRowHeight="14.25" x14ac:dyDescent="0.2"/>
  <cols>
    <col min="1" max="1" width="12.625" customWidth="1"/>
    <col min="2" max="2" width="60.375" style="50" customWidth="1"/>
    <col min="3" max="3" width="7.5" customWidth="1"/>
    <col min="4" max="4" width="9.75" customWidth="1"/>
    <col min="5" max="5" width="9" style="15"/>
    <col min="6" max="6" width="8.75" customWidth="1"/>
    <col min="7" max="7" width="13.625" customWidth="1"/>
    <col min="8" max="8" width="10.5" customWidth="1"/>
    <col min="9" max="9" width="41" customWidth="1"/>
    <col min="10" max="10" width="0.5" customWidth="1"/>
    <col min="11" max="11" width="16.75" customWidth="1"/>
    <col min="12" max="12" width="11.5" customWidth="1"/>
    <col min="13" max="13" width="11.375" customWidth="1"/>
    <col min="14" max="14" width="11.875" customWidth="1"/>
    <col min="15" max="15" width="17" customWidth="1"/>
    <col min="16" max="16" width="18" customWidth="1"/>
  </cols>
  <sheetData>
    <row r="1" spans="1:20" ht="18" x14ac:dyDescent="0.25">
      <c r="A1" s="58"/>
      <c r="B1" s="110"/>
      <c r="C1" s="56"/>
      <c r="D1" s="121" t="s">
        <v>37</v>
      </c>
      <c r="E1" s="56"/>
      <c r="F1" s="58"/>
      <c r="G1" s="58"/>
      <c r="H1" s="59"/>
      <c r="I1" s="56"/>
      <c r="K1" s="56"/>
      <c r="L1" s="56"/>
    </row>
    <row r="2" spans="1:20" ht="29.25" customHeight="1" x14ac:dyDescent="0.25">
      <c r="A2" s="59" t="s">
        <v>57</v>
      </c>
      <c r="B2" s="111" t="s">
        <v>39</v>
      </c>
      <c r="C2" s="57" t="s">
        <v>263</v>
      </c>
      <c r="D2" s="59" t="s">
        <v>40</v>
      </c>
      <c r="E2" s="57" t="s">
        <v>41</v>
      </c>
      <c r="F2" s="59" t="s">
        <v>42</v>
      </c>
      <c r="G2" s="59" t="s">
        <v>43</v>
      </c>
      <c r="H2" s="59" t="s">
        <v>79</v>
      </c>
      <c r="I2" s="57" t="s">
        <v>261</v>
      </c>
      <c r="K2" s="57" t="s">
        <v>384</v>
      </c>
      <c r="L2" s="57" t="s">
        <v>385</v>
      </c>
    </row>
    <row r="3" spans="1:20" x14ac:dyDescent="0.2">
      <c r="A3" s="247" t="s">
        <v>67</v>
      </c>
      <c r="B3" s="248" t="s">
        <v>91</v>
      </c>
      <c r="C3" s="249" t="s">
        <v>174</v>
      </c>
      <c r="D3" s="250"/>
      <c r="E3" s="254"/>
      <c r="F3" s="251">
        <v>2</v>
      </c>
      <c r="G3" s="252">
        <v>20678.62</v>
      </c>
      <c r="H3" s="252" t="s">
        <v>517</v>
      </c>
      <c r="I3" s="252" t="s">
        <v>103</v>
      </c>
      <c r="J3" s="30"/>
      <c r="K3" s="23">
        <f>ROUNDUP(P3,0)</f>
        <v>12925</v>
      </c>
      <c r="L3" s="24">
        <f>SUM(K3*F3)</f>
        <v>25850</v>
      </c>
      <c r="M3" s="120" t="s">
        <v>1614</v>
      </c>
      <c r="N3" s="120" t="s">
        <v>1615</v>
      </c>
      <c r="O3" s="21">
        <f>SUM(G3/F3*1.1)</f>
        <v>11373.241</v>
      </c>
      <c r="P3" s="19">
        <f>SUM(G3/F3*1.25)</f>
        <v>12924.137499999999</v>
      </c>
    </row>
    <row r="4" spans="1:20" x14ac:dyDescent="0.2">
      <c r="A4" s="247" t="s">
        <v>45</v>
      </c>
      <c r="B4" s="248" t="s">
        <v>100</v>
      </c>
      <c r="C4" s="249" t="s">
        <v>174</v>
      </c>
      <c r="D4" s="250"/>
      <c r="E4" s="247"/>
      <c r="F4" s="251">
        <v>2</v>
      </c>
      <c r="G4" s="252">
        <v>5356.28</v>
      </c>
      <c r="H4" s="252" t="s">
        <v>517</v>
      </c>
      <c r="I4" s="252" t="s">
        <v>99</v>
      </c>
      <c r="J4" s="30"/>
      <c r="K4" s="23">
        <f t="shared" ref="K4:K67" si="0">ROUNDUP(P4,0)</f>
        <v>3348</v>
      </c>
      <c r="L4" s="24">
        <f t="shared" ref="L4:L67" si="1">SUM(K4*F4)</f>
        <v>6696</v>
      </c>
      <c r="M4" s="120" t="s">
        <v>1614</v>
      </c>
      <c r="N4" s="120" t="s">
        <v>1615</v>
      </c>
      <c r="O4" s="21">
        <f t="shared" ref="O4:O67" si="2">SUM(G4/F4*1.1)</f>
        <v>2945.9540000000002</v>
      </c>
      <c r="P4" s="19">
        <f t="shared" ref="P4:P67" si="3">SUM(G4/F4*1.25)</f>
        <v>3347.6749999999997</v>
      </c>
    </row>
    <row r="5" spans="1:20" x14ac:dyDescent="0.2">
      <c r="A5" s="247" t="s">
        <v>46</v>
      </c>
      <c r="B5" s="248" t="s">
        <v>92</v>
      </c>
      <c r="C5" s="249" t="s">
        <v>174</v>
      </c>
      <c r="D5" s="250"/>
      <c r="E5" s="247"/>
      <c r="F5" s="251">
        <v>2</v>
      </c>
      <c r="G5" s="252">
        <v>1689.08</v>
      </c>
      <c r="H5" s="252" t="s">
        <v>517</v>
      </c>
      <c r="I5" s="252" t="s">
        <v>103</v>
      </c>
      <c r="J5" s="30"/>
      <c r="K5" s="23">
        <f t="shared" si="0"/>
        <v>1056</v>
      </c>
      <c r="L5" s="24">
        <f t="shared" si="1"/>
        <v>2112</v>
      </c>
      <c r="M5" s="120" t="s">
        <v>1614</v>
      </c>
      <c r="N5" s="120" t="s">
        <v>1615</v>
      </c>
      <c r="O5" s="21">
        <f t="shared" si="2"/>
        <v>928.99400000000003</v>
      </c>
      <c r="P5" s="19">
        <f t="shared" si="3"/>
        <v>1055.675</v>
      </c>
    </row>
    <row r="6" spans="1:20" x14ac:dyDescent="0.2">
      <c r="A6" s="247" t="s">
        <v>61</v>
      </c>
      <c r="B6" s="248" t="s">
        <v>93</v>
      </c>
      <c r="C6" s="249" t="s">
        <v>174</v>
      </c>
      <c r="D6" s="250"/>
      <c r="E6" s="247"/>
      <c r="F6" s="251">
        <v>1</v>
      </c>
      <c r="G6" s="252">
        <v>28927.67</v>
      </c>
      <c r="H6" s="252" t="s">
        <v>517</v>
      </c>
      <c r="I6" s="252" t="s">
        <v>99</v>
      </c>
      <c r="J6" s="30"/>
      <c r="K6" s="23">
        <f t="shared" si="0"/>
        <v>36160</v>
      </c>
      <c r="L6" s="24">
        <f t="shared" si="1"/>
        <v>36160</v>
      </c>
      <c r="M6" s="120" t="s">
        <v>1614</v>
      </c>
      <c r="N6" s="120" t="s">
        <v>1615</v>
      </c>
      <c r="O6" s="21">
        <f t="shared" si="2"/>
        <v>31820.437000000002</v>
      </c>
      <c r="P6" s="19">
        <f t="shared" si="3"/>
        <v>36159.587499999994</v>
      </c>
    </row>
    <row r="7" spans="1:20" ht="15" x14ac:dyDescent="0.25">
      <c r="A7" s="247">
        <v>2424788</v>
      </c>
      <c r="B7" s="255" t="s">
        <v>101</v>
      </c>
      <c r="C7" s="249" t="s">
        <v>174</v>
      </c>
      <c r="D7" s="250"/>
      <c r="E7" s="247"/>
      <c r="F7" s="251">
        <v>1</v>
      </c>
      <c r="G7" s="252">
        <v>1041.76</v>
      </c>
      <c r="H7" s="252" t="s">
        <v>517</v>
      </c>
      <c r="I7" s="252" t="s">
        <v>103</v>
      </c>
      <c r="J7" s="30"/>
      <c r="K7" s="23">
        <f t="shared" si="0"/>
        <v>1303</v>
      </c>
      <c r="L7" s="24">
        <f t="shared" si="1"/>
        <v>1303</v>
      </c>
      <c r="M7" s="120" t="s">
        <v>1614</v>
      </c>
      <c r="N7" s="120" t="s">
        <v>1615</v>
      </c>
      <c r="O7" s="21">
        <f t="shared" si="2"/>
        <v>1145.9360000000001</v>
      </c>
      <c r="P7" s="19">
        <f t="shared" si="3"/>
        <v>1302.2</v>
      </c>
      <c r="Q7" s="26" t="s">
        <v>70</v>
      </c>
      <c r="R7" s="25" t="s">
        <v>69</v>
      </c>
      <c r="S7" s="25" t="s">
        <v>71</v>
      </c>
      <c r="T7" s="25" t="s">
        <v>72</v>
      </c>
    </row>
    <row r="8" spans="1:20" x14ac:dyDescent="0.2">
      <c r="A8" s="247">
        <v>2422810</v>
      </c>
      <c r="B8" s="248" t="s">
        <v>102</v>
      </c>
      <c r="C8" s="249" t="s">
        <v>174</v>
      </c>
      <c r="D8" s="250"/>
      <c r="E8" s="247"/>
      <c r="F8" s="251">
        <v>1</v>
      </c>
      <c r="G8" s="252">
        <v>1704.11</v>
      </c>
      <c r="H8" s="252" t="s">
        <v>517</v>
      </c>
      <c r="I8" s="252" t="s">
        <v>99</v>
      </c>
      <c r="J8" s="30"/>
      <c r="K8" s="23">
        <f t="shared" si="0"/>
        <v>2131</v>
      </c>
      <c r="L8" s="24">
        <f t="shared" si="1"/>
        <v>2131</v>
      </c>
      <c r="M8" s="120" t="s">
        <v>1614</v>
      </c>
      <c r="N8" s="120" t="s">
        <v>1615</v>
      </c>
      <c r="O8" s="21">
        <f t="shared" si="2"/>
        <v>1874.521</v>
      </c>
      <c r="P8" s="19">
        <f t="shared" si="3"/>
        <v>2130.1374999999998</v>
      </c>
      <c r="Q8" s="27">
        <v>7</v>
      </c>
      <c r="R8" s="19">
        <v>3221.75</v>
      </c>
      <c r="S8" s="21">
        <f>SUM(R8/Q8*1.1)</f>
        <v>506.27500000000003</v>
      </c>
      <c r="T8" s="19">
        <f>SUM(R8/Q8*1.25)</f>
        <v>575.3125</v>
      </c>
    </row>
    <row r="9" spans="1:20" x14ac:dyDescent="0.2">
      <c r="A9" s="247" t="s">
        <v>17</v>
      </c>
      <c r="B9" s="248" t="s">
        <v>94</v>
      </c>
      <c r="C9" s="249" t="s">
        <v>174</v>
      </c>
      <c r="D9" s="250"/>
      <c r="E9" s="247"/>
      <c r="F9" s="251">
        <v>1</v>
      </c>
      <c r="G9" s="252">
        <v>432.34</v>
      </c>
      <c r="H9" s="252" t="s">
        <v>517</v>
      </c>
      <c r="I9" s="252" t="s">
        <v>103</v>
      </c>
      <c r="J9" s="30"/>
      <c r="K9" s="23">
        <f t="shared" si="0"/>
        <v>541</v>
      </c>
      <c r="L9" s="24">
        <f t="shared" si="1"/>
        <v>541</v>
      </c>
      <c r="M9" s="120" t="s">
        <v>1614</v>
      </c>
      <c r="N9" s="120" t="s">
        <v>1615</v>
      </c>
      <c r="O9" s="21">
        <f t="shared" si="2"/>
        <v>475.57400000000001</v>
      </c>
      <c r="P9" s="19">
        <f t="shared" si="3"/>
        <v>540.42499999999995</v>
      </c>
      <c r="Q9" s="28"/>
      <c r="R9" s="20" t="s">
        <v>73</v>
      </c>
      <c r="S9" s="22">
        <f>ROUNDUP(S8,0)</f>
        <v>507</v>
      </c>
      <c r="T9" s="23">
        <f>ROUNDUP(T8,0)</f>
        <v>576</v>
      </c>
    </row>
    <row r="10" spans="1:20" x14ac:dyDescent="0.2">
      <c r="A10" s="247" t="s">
        <v>8</v>
      </c>
      <c r="B10" s="255" t="s">
        <v>96</v>
      </c>
      <c r="C10" s="249" t="s">
        <v>174</v>
      </c>
      <c r="D10" s="250"/>
      <c r="E10" s="247"/>
      <c r="F10" s="251">
        <v>2</v>
      </c>
      <c r="G10" s="252">
        <v>2469.36</v>
      </c>
      <c r="H10" s="252" t="s">
        <v>517</v>
      </c>
      <c r="I10" s="252" t="s">
        <v>99</v>
      </c>
      <c r="J10" s="30"/>
      <c r="K10" s="23">
        <f t="shared" si="0"/>
        <v>1544</v>
      </c>
      <c r="L10" s="24">
        <f t="shared" si="1"/>
        <v>3088</v>
      </c>
      <c r="M10" s="120" t="s">
        <v>1614</v>
      </c>
      <c r="N10" s="120" t="s">
        <v>1615</v>
      </c>
      <c r="O10" s="21">
        <f t="shared" si="2"/>
        <v>1358.1480000000001</v>
      </c>
      <c r="P10" s="19">
        <f t="shared" si="3"/>
        <v>1543.3500000000001</v>
      </c>
      <c r="Q10" s="29"/>
      <c r="R10" s="24" t="s">
        <v>74</v>
      </c>
      <c r="S10" s="24">
        <f>SUM(S9*Q8)</f>
        <v>3549</v>
      </c>
      <c r="T10" s="24">
        <f>SUM(T9*Q8)</f>
        <v>4032</v>
      </c>
    </row>
    <row r="11" spans="1:20" x14ac:dyDescent="0.2">
      <c r="A11" s="247" t="s">
        <v>48</v>
      </c>
      <c r="B11" s="248" t="s">
        <v>95</v>
      </c>
      <c r="C11" s="249" t="s">
        <v>174</v>
      </c>
      <c r="D11" s="250"/>
      <c r="E11" s="247"/>
      <c r="F11" s="251">
        <v>2</v>
      </c>
      <c r="G11" s="252">
        <v>2469.36</v>
      </c>
      <c r="H11" s="252" t="s">
        <v>517</v>
      </c>
      <c r="I11" s="252" t="s">
        <v>103</v>
      </c>
      <c r="J11" s="30"/>
      <c r="K11" s="23">
        <f t="shared" si="0"/>
        <v>1544</v>
      </c>
      <c r="L11" s="24">
        <f t="shared" si="1"/>
        <v>3088</v>
      </c>
      <c r="M11" s="120" t="s">
        <v>1614</v>
      </c>
      <c r="N11" s="120" t="s">
        <v>1615</v>
      </c>
      <c r="O11" s="21">
        <f t="shared" si="2"/>
        <v>1358.1480000000001</v>
      </c>
      <c r="P11" s="19">
        <f t="shared" si="3"/>
        <v>1543.3500000000001</v>
      </c>
    </row>
    <row r="12" spans="1:20" x14ac:dyDescent="0.2">
      <c r="A12" s="247" t="s">
        <v>20</v>
      </c>
      <c r="B12" s="248" t="s">
        <v>97</v>
      </c>
      <c r="C12" s="249" t="s">
        <v>174</v>
      </c>
      <c r="D12" s="250"/>
      <c r="E12" s="247"/>
      <c r="F12" s="251">
        <v>1</v>
      </c>
      <c r="G12" s="252">
        <v>3038.47</v>
      </c>
      <c r="H12" s="252" t="s">
        <v>517</v>
      </c>
      <c r="I12" s="252" t="s">
        <v>99</v>
      </c>
      <c r="J12" s="30"/>
      <c r="K12" s="23">
        <f t="shared" si="0"/>
        <v>3799</v>
      </c>
      <c r="L12" s="24">
        <f t="shared" si="1"/>
        <v>3799</v>
      </c>
      <c r="M12" s="120" t="s">
        <v>1614</v>
      </c>
      <c r="N12" s="120" t="s">
        <v>1615</v>
      </c>
      <c r="O12" s="21">
        <f t="shared" si="2"/>
        <v>3342.317</v>
      </c>
      <c r="P12" s="19">
        <f t="shared" si="3"/>
        <v>3798.0874999999996</v>
      </c>
      <c r="Q12" s="7"/>
    </row>
    <row r="13" spans="1:20" x14ac:dyDescent="0.2">
      <c r="A13" s="247" t="s">
        <v>19</v>
      </c>
      <c r="B13" s="248" t="s">
        <v>98</v>
      </c>
      <c r="C13" s="249" t="s">
        <v>174</v>
      </c>
      <c r="D13" s="250"/>
      <c r="E13" s="247"/>
      <c r="F13" s="251">
        <v>1</v>
      </c>
      <c r="G13" s="252">
        <v>1712.15</v>
      </c>
      <c r="H13" s="252" t="s">
        <v>517</v>
      </c>
      <c r="I13" s="252" t="s">
        <v>103</v>
      </c>
      <c r="J13" s="30"/>
      <c r="K13" s="23">
        <f t="shared" si="0"/>
        <v>2141</v>
      </c>
      <c r="L13" s="24">
        <f t="shared" si="1"/>
        <v>2141</v>
      </c>
      <c r="M13" s="120" t="s">
        <v>1614</v>
      </c>
      <c r="N13" s="120" t="s">
        <v>1615</v>
      </c>
      <c r="O13" s="21">
        <f t="shared" si="2"/>
        <v>1883.3650000000002</v>
      </c>
      <c r="P13" s="19">
        <f t="shared" si="3"/>
        <v>2140.1875</v>
      </c>
    </row>
    <row r="14" spans="1:20" x14ac:dyDescent="0.2">
      <c r="A14" s="247"/>
      <c r="B14" s="256"/>
      <c r="C14" s="247"/>
      <c r="D14" s="257"/>
      <c r="E14" s="247"/>
      <c r="F14" s="258"/>
      <c r="G14" s="252"/>
      <c r="H14" s="252"/>
      <c r="I14" s="252" t="s">
        <v>99</v>
      </c>
      <c r="J14" s="30"/>
      <c r="K14" s="23" t="e">
        <f t="shared" si="0"/>
        <v>#DIV/0!</v>
      </c>
      <c r="L14" s="24" t="e">
        <f t="shared" si="1"/>
        <v>#DIV/0!</v>
      </c>
      <c r="M14" s="120" t="s">
        <v>1614</v>
      </c>
      <c r="N14" s="120" t="s">
        <v>1615</v>
      </c>
      <c r="O14" s="21" t="e">
        <f t="shared" si="2"/>
        <v>#DIV/0!</v>
      </c>
      <c r="P14" s="19" t="e">
        <f t="shared" si="3"/>
        <v>#DIV/0!</v>
      </c>
    </row>
    <row r="15" spans="1:20" x14ac:dyDescent="0.2">
      <c r="A15" s="247"/>
      <c r="B15" s="256"/>
      <c r="C15" s="247"/>
      <c r="D15" s="257"/>
      <c r="E15" s="247"/>
      <c r="F15" s="258"/>
      <c r="G15" s="252"/>
      <c r="H15" s="252"/>
      <c r="I15" s="252" t="s">
        <v>103</v>
      </c>
      <c r="J15" s="30"/>
      <c r="K15" s="23" t="e">
        <f t="shared" si="0"/>
        <v>#DIV/0!</v>
      </c>
      <c r="L15" s="24" t="e">
        <f t="shared" si="1"/>
        <v>#DIV/0!</v>
      </c>
      <c r="M15" s="120" t="s">
        <v>1614</v>
      </c>
      <c r="N15" s="120" t="s">
        <v>1615</v>
      </c>
      <c r="O15" s="21" t="e">
        <f t="shared" si="2"/>
        <v>#DIV/0!</v>
      </c>
      <c r="P15" s="19" t="e">
        <f t="shared" si="3"/>
        <v>#DIV/0!</v>
      </c>
    </row>
    <row r="16" spans="1:20" x14ac:dyDescent="0.2">
      <c r="A16" s="247"/>
      <c r="B16" s="248"/>
      <c r="C16" s="249"/>
      <c r="D16" s="250"/>
      <c r="E16" s="247"/>
      <c r="F16" s="251"/>
      <c r="G16" s="252"/>
      <c r="H16" s="252"/>
      <c r="I16" s="252" t="s">
        <v>99</v>
      </c>
      <c r="J16" s="30"/>
      <c r="K16" s="23" t="e">
        <f t="shared" si="0"/>
        <v>#DIV/0!</v>
      </c>
      <c r="L16" s="24" t="e">
        <f t="shared" si="1"/>
        <v>#DIV/0!</v>
      </c>
      <c r="M16" s="120" t="s">
        <v>1614</v>
      </c>
      <c r="N16" s="120" t="s">
        <v>1615</v>
      </c>
      <c r="O16" s="21" t="e">
        <f t="shared" si="2"/>
        <v>#DIV/0!</v>
      </c>
      <c r="P16" s="19" t="e">
        <f t="shared" si="3"/>
        <v>#DIV/0!</v>
      </c>
    </row>
    <row r="17" spans="1:20" x14ac:dyDescent="0.2">
      <c r="A17" s="247"/>
      <c r="B17" s="248"/>
      <c r="C17" s="249"/>
      <c r="D17" s="250"/>
      <c r="E17" s="247"/>
      <c r="F17" s="251"/>
      <c r="G17" s="252"/>
      <c r="H17" s="252"/>
      <c r="I17" s="252"/>
      <c r="J17" s="30"/>
      <c r="K17" s="23" t="e">
        <f t="shared" si="0"/>
        <v>#DIV/0!</v>
      </c>
      <c r="L17" s="24" t="e">
        <f t="shared" si="1"/>
        <v>#DIV/0!</v>
      </c>
      <c r="M17" s="120" t="s">
        <v>1614</v>
      </c>
      <c r="N17" s="120" t="s">
        <v>1615</v>
      </c>
      <c r="O17" s="21" t="e">
        <f t="shared" si="2"/>
        <v>#DIV/0!</v>
      </c>
      <c r="P17" s="19" t="e">
        <f t="shared" si="3"/>
        <v>#DIV/0!</v>
      </c>
      <c r="Q17" s="7"/>
    </row>
    <row r="18" spans="1:20" x14ac:dyDescent="0.2">
      <c r="A18" s="249"/>
      <c r="B18" s="248"/>
      <c r="C18" s="249"/>
      <c r="D18" s="250"/>
      <c r="E18" s="247"/>
      <c r="F18" s="251"/>
      <c r="G18" s="252"/>
      <c r="H18" s="252"/>
      <c r="I18" s="252"/>
      <c r="J18" s="30"/>
      <c r="K18" s="23" t="e">
        <f t="shared" si="0"/>
        <v>#DIV/0!</v>
      </c>
      <c r="L18" s="24" t="e">
        <f t="shared" si="1"/>
        <v>#DIV/0!</v>
      </c>
      <c r="M18" s="120" t="s">
        <v>1614</v>
      </c>
      <c r="N18" s="120" t="s">
        <v>1615</v>
      </c>
      <c r="O18" s="21" t="e">
        <f t="shared" si="2"/>
        <v>#DIV/0!</v>
      </c>
      <c r="P18" s="19" t="e">
        <f t="shared" si="3"/>
        <v>#DIV/0!</v>
      </c>
      <c r="Q18" s="7"/>
    </row>
    <row r="19" spans="1:20" x14ac:dyDescent="0.2">
      <c r="A19" s="249"/>
      <c r="B19" s="248"/>
      <c r="C19" s="249"/>
      <c r="D19" s="250"/>
      <c r="E19" s="247"/>
      <c r="F19" s="251"/>
      <c r="G19" s="252"/>
      <c r="H19" s="252"/>
      <c r="I19" s="252"/>
      <c r="J19" s="30"/>
      <c r="K19" s="23" t="e">
        <f t="shared" si="0"/>
        <v>#DIV/0!</v>
      </c>
      <c r="L19" s="24" t="e">
        <f t="shared" si="1"/>
        <v>#DIV/0!</v>
      </c>
      <c r="M19" s="120" t="s">
        <v>1614</v>
      </c>
      <c r="N19" s="120" t="s">
        <v>1615</v>
      </c>
      <c r="O19" s="21" t="e">
        <f t="shared" si="2"/>
        <v>#DIV/0!</v>
      </c>
      <c r="P19" s="19" t="e">
        <f t="shared" si="3"/>
        <v>#DIV/0!</v>
      </c>
      <c r="Q19" s="7"/>
    </row>
    <row r="20" spans="1:20" x14ac:dyDescent="0.2">
      <c r="A20" s="249"/>
      <c r="B20" s="248"/>
      <c r="C20" s="249"/>
      <c r="D20" s="250"/>
      <c r="E20" s="247"/>
      <c r="F20" s="251"/>
      <c r="G20" s="252"/>
      <c r="H20" s="252"/>
      <c r="I20" s="252"/>
      <c r="J20" s="30"/>
      <c r="K20" s="23" t="e">
        <f t="shared" si="0"/>
        <v>#DIV/0!</v>
      </c>
      <c r="L20" s="24" t="e">
        <f t="shared" si="1"/>
        <v>#DIV/0!</v>
      </c>
      <c r="M20" s="120" t="s">
        <v>1614</v>
      </c>
      <c r="N20" s="120" t="s">
        <v>1615</v>
      </c>
      <c r="O20" s="21" t="e">
        <f t="shared" si="2"/>
        <v>#DIV/0!</v>
      </c>
      <c r="P20" s="19" t="e">
        <f t="shared" si="3"/>
        <v>#DIV/0!</v>
      </c>
      <c r="Q20" s="7"/>
    </row>
    <row r="21" spans="1:20" x14ac:dyDescent="0.2">
      <c r="A21" s="249"/>
      <c r="B21" s="253"/>
      <c r="C21" s="249"/>
      <c r="D21" s="250"/>
      <c r="E21" s="247"/>
      <c r="F21" s="251"/>
      <c r="G21" s="252"/>
      <c r="H21" s="252"/>
      <c r="I21" s="252"/>
      <c r="J21" s="30"/>
      <c r="K21" s="23" t="e">
        <f t="shared" si="0"/>
        <v>#DIV/0!</v>
      </c>
      <c r="L21" s="24" t="e">
        <f t="shared" si="1"/>
        <v>#DIV/0!</v>
      </c>
      <c r="M21" s="120" t="s">
        <v>1614</v>
      </c>
      <c r="N21" s="120" t="s">
        <v>1615</v>
      </c>
      <c r="O21" s="21" t="e">
        <f t="shared" si="2"/>
        <v>#DIV/0!</v>
      </c>
      <c r="P21" s="19" t="e">
        <f t="shared" si="3"/>
        <v>#DIV/0!</v>
      </c>
      <c r="Q21" s="7"/>
    </row>
    <row r="22" spans="1:20" ht="15" x14ac:dyDescent="0.25">
      <c r="A22" s="249"/>
      <c r="B22" s="253"/>
      <c r="C22" s="249"/>
      <c r="D22" s="250"/>
      <c r="E22" s="247"/>
      <c r="F22" s="251"/>
      <c r="G22" s="252"/>
      <c r="H22" s="252"/>
      <c r="I22" s="252"/>
      <c r="J22" s="30"/>
      <c r="K22" s="23" t="e">
        <f t="shared" si="0"/>
        <v>#DIV/0!</v>
      </c>
      <c r="L22" s="24" t="e">
        <f t="shared" si="1"/>
        <v>#DIV/0!</v>
      </c>
      <c r="M22" s="120" t="s">
        <v>1614</v>
      </c>
      <c r="N22" s="120" t="s">
        <v>1615</v>
      </c>
      <c r="O22" s="21" t="e">
        <f t="shared" si="2"/>
        <v>#DIV/0!</v>
      </c>
      <c r="P22" s="19" t="e">
        <f t="shared" si="3"/>
        <v>#DIV/0!</v>
      </c>
      <c r="Q22" s="26" t="s">
        <v>70</v>
      </c>
      <c r="R22" s="25" t="s">
        <v>69</v>
      </c>
      <c r="S22" s="25" t="s">
        <v>71</v>
      </c>
      <c r="T22" s="25" t="s">
        <v>72</v>
      </c>
    </row>
    <row r="23" spans="1:20" x14ac:dyDescent="0.2">
      <c r="A23" s="249"/>
      <c r="B23" s="253"/>
      <c r="C23" s="249"/>
      <c r="D23" s="250"/>
      <c r="E23" s="247"/>
      <c r="F23" s="251"/>
      <c r="G23" s="252"/>
      <c r="H23" s="252"/>
      <c r="I23" s="252"/>
      <c r="J23" s="30"/>
      <c r="K23" s="23" t="e">
        <f t="shared" si="0"/>
        <v>#DIV/0!</v>
      </c>
      <c r="L23" s="24" t="e">
        <f t="shared" si="1"/>
        <v>#DIV/0!</v>
      </c>
      <c r="M23" s="120" t="s">
        <v>1614</v>
      </c>
      <c r="N23" s="120" t="s">
        <v>1615</v>
      </c>
      <c r="O23" s="21" t="e">
        <f t="shared" si="2"/>
        <v>#DIV/0!</v>
      </c>
      <c r="P23" s="19" t="e">
        <f t="shared" si="3"/>
        <v>#DIV/0!</v>
      </c>
      <c r="Q23" s="27">
        <v>1</v>
      </c>
      <c r="R23" s="19">
        <v>179.39</v>
      </c>
      <c r="S23" s="21">
        <f>SUM(R23/Q23*1.1)</f>
        <v>197.32900000000001</v>
      </c>
      <c r="T23" s="19">
        <f>SUM(R23/Q23*1.25)</f>
        <v>224.23749999999998</v>
      </c>
    </row>
    <row r="24" spans="1:20" x14ac:dyDescent="0.2">
      <c r="A24" s="249"/>
      <c r="B24" s="253"/>
      <c r="C24" s="249"/>
      <c r="D24" s="250"/>
      <c r="E24" s="247"/>
      <c r="F24" s="251"/>
      <c r="G24" s="252"/>
      <c r="H24" s="252"/>
      <c r="I24" s="252"/>
      <c r="J24" s="30"/>
      <c r="K24" s="23" t="e">
        <f t="shared" si="0"/>
        <v>#DIV/0!</v>
      </c>
      <c r="L24" s="24" t="e">
        <f t="shared" si="1"/>
        <v>#DIV/0!</v>
      </c>
      <c r="M24" s="120" t="s">
        <v>1614</v>
      </c>
      <c r="N24" s="120" t="s">
        <v>1615</v>
      </c>
      <c r="O24" s="21" t="e">
        <f t="shared" si="2"/>
        <v>#DIV/0!</v>
      </c>
      <c r="P24" s="19" t="e">
        <f t="shared" si="3"/>
        <v>#DIV/0!</v>
      </c>
      <c r="Q24" s="28"/>
      <c r="R24" s="20" t="s">
        <v>73</v>
      </c>
      <c r="S24" s="22">
        <f>ROUNDUP(S23,0)</f>
        <v>198</v>
      </c>
      <c r="T24" s="23">
        <f>ROUNDUP(T23,0)</f>
        <v>225</v>
      </c>
    </row>
    <row r="25" spans="1:20" x14ac:dyDescent="0.2">
      <c r="A25" s="247"/>
      <c r="B25" s="253"/>
      <c r="C25" s="249"/>
      <c r="D25" s="250"/>
      <c r="E25" s="247"/>
      <c r="F25" s="251"/>
      <c r="G25" s="252"/>
      <c r="H25" s="252"/>
      <c r="I25" s="252"/>
      <c r="J25" s="30"/>
      <c r="K25" s="23" t="e">
        <f t="shared" si="0"/>
        <v>#DIV/0!</v>
      </c>
      <c r="L25" s="24" t="e">
        <f t="shared" si="1"/>
        <v>#DIV/0!</v>
      </c>
      <c r="M25" s="120" t="s">
        <v>1614</v>
      </c>
      <c r="N25" s="120" t="s">
        <v>1615</v>
      </c>
      <c r="O25" s="21" t="e">
        <f t="shared" si="2"/>
        <v>#DIV/0!</v>
      </c>
      <c r="P25" s="19" t="e">
        <f t="shared" si="3"/>
        <v>#DIV/0!</v>
      </c>
      <c r="Q25" s="29"/>
      <c r="R25" s="24" t="s">
        <v>74</v>
      </c>
      <c r="S25" s="24">
        <f>SUM(S24*Q23)</f>
        <v>198</v>
      </c>
      <c r="T25" s="24">
        <f>SUM(T24*Q23)</f>
        <v>225</v>
      </c>
    </row>
    <row r="26" spans="1:20" x14ac:dyDescent="0.2">
      <c r="A26" s="247"/>
      <c r="B26" s="253"/>
      <c r="C26" s="249"/>
      <c r="D26" s="250"/>
      <c r="E26" s="247"/>
      <c r="F26" s="251"/>
      <c r="G26" s="252"/>
      <c r="H26" s="252"/>
      <c r="I26" s="252"/>
      <c r="J26" s="30"/>
      <c r="K26" s="23" t="e">
        <f t="shared" si="0"/>
        <v>#DIV/0!</v>
      </c>
      <c r="L26" s="24" t="e">
        <f t="shared" si="1"/>
        <v>#DIV/0!</v>
      </c>
      <c r="M26" s="120" t="s">
        <v>1614</v>
      </c>
      <c r="N26" s="120" t="s">
        <v>1615</v>
      </c>
      <c r="O26" s="21" t="e">
        <f t="shared" si="2"/>
        <v>#DIV/0!</v>
      </c>
      <c r="P26" s="19" t="e">
        <f t="shared" si="3"/>
        <v>#DIV/0!</v>
      </c>
      <c r="Q26" s="7"/>
    </row>
    <row r="27" spans="1:20" x14ac:dyDescent="0.2">
      <c r="A27" s="247"/>
      <c r="B27" s="253"/>
      <c r="C27" s="249"/>
      <c r="D27" s="250"/>
      <c r="E27" s="247"/>
      <c r="F27" s="251"/>
      <c r="G27" s="252"/>
      <c r="H27" s="252"/>
      <c r="I27" s="252"/>
      <c r="J27" s="30"/>
      <c r="K27" s="23" t="e">
        <f t="shared" si="0"/>
        <v>#DIV/0!</v>
      </c>
      <c r="L27" s="24" t="e">
        <f t="shared" si="1"/>
        <v>#DIV/0!</v>
      </c>
      <c r="M27" s="120" t="s">
        <v>1614</v>
      </c>
      <c r="N27" s="120" t="s">
        <v>1615</v>
      </c>
      <c r="O27" s="21" t="e">
        <f t="shared" si="2"/>
        <v>#DIV/0!</v>
      </c>
      <c r="P27" s="19" t="e">
        <f t="shared" si="3"/>
        <v>#DIV/0!</v>
      </c>
      <c r="Q27" s="7"/>
    </row>
    <row r="28" spans="1:20" x14ac:dyDescent="0.2">
      <c r="A28" s="247"/>
      <c r="B28" s="253"/>
      <c r="C28" s="249"/>
      <c r="D28" s="250"/>
      <c r="E28" s="247"/>
      <c r="F28" s="251"/>
      <c r="G28" s="252"/>
      <c r="H28" s="252"/>
      <c r="I28" s="252"/>
      <c r="J28" s="30"/>
      <c r="K28" s="23" t="e">
        <f t="shared" si="0"/>
        <v>#DIV/0!</v>
      </c>
      <c r="L28" s="24" t="e">
        <f t="shared" si="1"/>
        <v>#DIV/0!</v>
      </c>
      <c r="M28" s="120" t="s">
        <v>1614</v>
      </c>
      <c r="N28" s="120" t="s">
        <v>1615</v>
      </c>
      <c r="O28" s="21" t="e">
        <f t="shared" si="2"/>
        <v>#DIV/0!</v>
      </c>
      <c r="P28" s="19" t="e">
        <f t="shared" si="3"/>
        <v>#DIV/0!</v>
      </c>
      <c r="Q28" s="7"/>
    </row>
    <row r="29" spans="1:20" x14ac:dyDescent="0.2">
      <c r="A29" s="247"/>
      <c r="B29" s="253"/>
      <c r="C29" s="249"/>
      <c r="D29" s="250"/>
      <c r="E29" s="247"/>
      <c r="F29" s="251"/>
      <c r="G29" s="252"/>
      <c r="H29" s="252"/>
      <c r="I29" s="252"/>
      <c r="J29" s="30"/>
      <c r="K29" s="23" t="e">
        <f t="shared" si="0"/>
        <v>#DIV/0!</v>
      </c>
      <c r="L29" s="24" t="e">
        <f t="shared" si="1"/>
        <v>#DIV/0!</v>
      </c>
      <c r="M29" s="120" t="s">
        <v>1614</v>
      </c>
      <c r="N29" s="120" t="s">
        <v>1615</v>
      </c>
      <c r="O29" s="21" t="e">
        <f t="shared" si="2"/>
        <v>#DIV/0!</v>
      </c>
      <c r="P29" s="19" t="e">
        <f t="shared" si="3"/>
        <v>#DIV/0!</v>
      </c>
      <c r="Q29" s="7"/>
    </row>
    <row r="30" spans="1:20" x14ac:dyDescent="0.2">
      <c r="A30" s="247"/>
      <c r="B30" s="253"/>
      <c r="C30" s="249"/>
      <c r="D30" s="250"/>
      <c r="E30" s="247"/>
      <c r="F30" s="251"/>
      <c r="G30" s="252"/>
      <c r="H30" s="252"/>
      <c r="I30" s="252"/>
      <c r="J30" s="30"/>
      <c r="K30" s="23" t="e">
        <f t="shared" si="0"/>
        <v>#DIV/0!</v>
      </c>
      <c r="L30" s="24" t="e">
        <f t="shared" si="1"/>
        <v>#DIV/0!</v>
      </c>
      <c r="M30" s="120" t="s">
        <v>1614</v>
      </c>
      <c r="N30" s="120" t="s">
        <v>1615</v>
      </c>
      <c r="O30" s="21" t="e">
        <f t="shared" si="2"/>
        <v>#DIV/0!</v>
      </c>
      <c r="P30" s="19" t="e">
        <f t="shared" si="3"/>
        <v>#DIV/0!</v>
      </c>
      <c r="Q30" s="7"/>
    </row>
    <row r="31" spans="1:20" x14ac:dyDescent="0.2">
      <c r="A31" s="32"/>
      <c r="B31" s="114"/>
      <c r="C31" s="62"/>
      <c r="D31" s="93"/>
      <c r="E31" s="32"/>
      <c r="F31" s="102"/>
      <c r="G31" s="31"/>
      <c r="H31" s="31"/>
      <c r="I31" s="31" t="s">
        <v>104</v>
      </c>
      <c r="J31" s="30"/>
      <c r="K31" s="23" t="e">
        <f t="shared" si="0"/>
        <v>#DIV/0!</v>
      </c>
      <c r="L31" s="24" t="e">
        <f t="shared" si="1"/>
        <v>#DIV/0!</v>
      </c>
      <c r="M31" s="120" t="s">
        <v>1614</v>
      </c>
      <c r="N31" s="120" t="s">
        <v>1615</v>
      </c>
      <c r="O31" s="21" t="e">
        <f t="shared" si="2"/>
        <v>#DIV/0!</v>
      </c>
      <c r="P31" s="19" t="e">
        <f t="shared" si="3"/>
        <v>#DIV/0!</v>
      </c>
      <c r="Q31" s="7"/>
    </row>
    <row r="32" spans="1:20" ht="21" x14ac:dyDescent="0.35">
      <c r="A32" s="32"/>
      <c r="B32" s="35"/>
      <c r="C32" s="61"/>
      <c r="D32" s="94"/>
      <c r="E32" s="32"/>
      <c r="F32" s="100"/>
      <c r="G32" s="34"/>
      <c r="H32" s="34"/>
      <c r="I32" s="31" t="s">
        <v>104</v>
      </c>
      <c r="J32" s="30"/>
      <c r="K32" s="23" t="e">
        <f t="shared" si="0"/>
        <v>#DIV/0!</v>
      </c>
      <c r="L32" s="24" t="e">
        <f t="shared" si="1"/>
        <v>#DIV/0!</v>
      </c>
      <c r="M32" s="120" t="s">
        <v>1614</v>
      </c>
      <c r="N32" s="120" t="s">
        <v>1615</v>
      </c>
      <c r="O32" s="21" t="e">
        <f t="shared" si="2"/>
        <v>#DIV/0!</v>
      </c>
      <c r="P32" s="19" t="e">
        <f t="shared" si="3"/>
        <v>#DIV/0!</v>
      </c>
      <c r="Q32" s="7"/>
    </row>
    <row r="33" spans="1:20" x14ac:dyDescent="0.2">
      <c r="A33" s="32" t="s">
        <v>76</v>
      </c>
      <c r="B33" s="115" t="s">
        <v>105</v>
      </c>
      <c r="C33" s="32" t="s">
        <v>173</v>
      </c>
      <c r="D33" s="92"/>
      <c r="E33" s="32"/>
      <c r="F33" s="101">
        <v>102</v>
      </c>
      <c r="G33" s="31">
        <v>58081.18</v>
      </c>
      <c r="H33" s="32" t="s">
        <v>517</v>
      </c>
      <c r="I33" s="31" t="s">
        <v>104</v>
      </c>
      <c r="J33" s="30"/>
      <c r="K33" s="23">
        <f t="shared" si="0"/>
        <v>712</v>
      </c>
      <c r="L33" s="24">
        <f t="shared" si="1"/>
        <v>72624</v>
      </c>
      <c r="M33" s="120" t="s">
        <v>1614</v>
      </c>
      <c r="N33" s="120" t="s">
        <v>1615</v>
      </c>
      <c r="O33" s="21">
        <f t="shared" si="2"/>
        <v>626.3656666666667</v>
      </c>
      <c r="P33" s="19">
        <f t="shared" si="3"/>
        <v>711.77916666666658</v>
      </c>
      <c r="Q33" s="7"/>
    </row>
    <row r="34" spans="1:20" x14ac:dyDescent="0.2">
      <c r="A34" s="32" t="s">
        <v>33</v>
      </c>
      <c r="B34" s="115" t="s">
        <v>106</v>
      </c>
      <c r="C34" s="32" t="s">
        <v>174</v>
      </c>
      <c r="D34" s="92"/>
      <c r="E34" s="32"/>
      <c r="F34" s="101">
        <v>30</v>
      </c>
      <c r="G34" s="31">
        <v>2294.1</v>
      </c>
      <c r="H34" s="32" t="s">
        <v>517</v>
      </c>
      <c r="I34" s="31" t="s">
        <v>104</v>
      </c>
      <c r="J34" s="30"/>
      <c r="K34" s="23">
        <f t="shared" si="0"/>
        <v>96</v>
      </c>
      <c r="L34" s="24">
        <f t="shared" si="1"/>
        <v>2880</v>
      </c>
      <c r="M34" s="120" t="s">
        <v>1614</v>
      </c>
      <c r="N34" s="120" t="s">
        <v>1615</v>
      </c>
      <c r="O34" s="21">
        <f t="shared" si="2"/>
        <v>84.117000000000004</v>
      </c>
      <c r="P34" s="19">
        <f t="shared" si="3"/>
        <v>95.587500000000006</v>
      </c>
      <c r="Q34" s="7"/>
    </row>
    <row r="35" spans="1:20" x14ac:dyDescent="0.2">
      <c r="A35" s="32" t="s">
        <v>55</v>
      </c>
      <c r="B35" s="115" t="s">
        <v>107</v>
      </c>
      <c r="C35" s="32" t="s">
        <v>174</v>
      </c>
      <c r="D35" s="92"/>
      <c r="E35" s="32"/>
      <c r="F35" s="101">
        <v>3</v>
      </c>
      <c r="G35" s="31">
        <v>17232.75</v>
      </c>
      <c r="H35" s="32" t="s">
        <v>517</v>
      </c>
      <c r="I35" s="31" t="s">
        <v>104</v>
      </c>
      <c r="J35" s="30"/>
      <c r="K35" s="23">
        <f t="shared" si="0"/>
        <v>7181</v>
      </c>
      <c r="L35" s="24">
        <f t="shared" si="1"/>
        <v>21543</v>
      </c>
      <c r="M35" s="120" t="s">
        <v>1614</v>
      </c>
      <c r="N35" s="120" t="s">
        <v>1615</v>
      </c>
      <c r="O35" s="21">
        <f t="shared" si="2"/>
        <v>6318.6750000000002</v>
      </c>
      <c r="P35" s="19">
        <f t="shared" si="3"/>
        <v>7180.3125</v>
      </c>
      <c r="Q35" s="7"/>
    </row>
    <row r="36" spans="1:20" x14ac:dyDescent="0.2">
      <c r="A36" s="32" t="s">
        <v>108</v>
      </c>
      <c r="B36" s="115" t="s">
        <v>109</v>
      </c>
      <c r="C36" s="32" t="s">
        <v>174</v>
      </c>
      <c r="D36" s="92"/>
      <c r="E36" s="32"/>
      <c r="F36" s="101">
        <v>1</v>
      </c>
      <c r="G36" s="31">
        <v>1644.4</v>
      </c>
      <c r="H36" s="32" t="s">
        <v>517</v>
      </c>
      <c r="I36" s="31" t="s">
        <v>104</v>
      </c>
      <c r="J36" s="30"/>
      <c r="K36" s="23">
        <f t="shared" si="0"/>
        <v>2056</v>
      </c>
      <c r="L36" s="24">
        <f t="shared" si="1"/>
        <v>2056</v>
      </c>
      <c r="M36" s="120" t="s">
        <v>1614</v>
      </c>
      <c r="N36" s="120" t="s">
        <v>1615</v>
      </c>
      <c r="O36" s="21">
        <f t="shared" si="2"/>
        <v>1808.8400000000001</v>
      </c>
      <c r="P36" s="19">
        <f t="shared" si="3"/>
        <v>2055.5</v>
      </c>
      <c r="Q36" s="7"/>
    </row>
    <row r="37" spans="1:20" x14ac:dyDescent="0.2">
      <c r="A37" s="32" t="s">
        <v>47</v>
      </c>
      <c r="B37" s="115" t="s">
        <v>110</v>
      </c>
      <c r="C37" s="32" t="s">
        <v>174</v>
      </c>
      <c r="D37" s="92"/>
      <c r="E37" s="32"/>
      <c r="F37" s="101">
        <v>1</v>
      </c>
      <c r="G37" s="31">
        <v>277.73</v>
      </c>
      <c r="H37" s="32" t="s">
        <v>517</v>
      </c>
      <c r="I37" s="31" t="s">
        <v>104</v>
      </c>
      <c r="J37" s="30"/>
      <c r="K37" s="23">
        <f t="shared" si="0"/>
        <v>348</v>
      </c>
      <c r="L37" s="24">
        <f t="shared" si="1"/>
        <v>348</v>
      </c>
      <c r="M37" s="120" t="s">
        <v>1614</v>
      </c>
      <c r="N37" s="120" t="s">
        <v>1615</v>
      </c>
      <c r="O37" s="21">
        <f t="shared" si="2"/>
        <v>305.50300000000004</v>
      </c>
      <c r="P37" s="19">
        <f t="shared" si="3"/>
        <v>347.16250000000002</v>
      </c>
      <c r="Q37" s="7"/>
    </row>
    <row r="38" spans="1:20" x14ac:dyDescent="0.2">
      <c r="A38" s="32" t="s">
        <v>54</v>
      </c>
      <c r="B38" s="115" t="s">
        <v>111</v>
      </c>
      <c r="C38" s="32" t="s">
        <v>173</v>
      </c>
      <c r="D38" s="92"/>
      <c r="E38" s="32"/>
      <c r="F38" s="101">
        <v>12</v>
      </c>
      <c r="G38" s="31">
        <v>17035.36</v>
      </c>
      <c r="H38" s="32" t="s">
        <v>517</v>
      </c>
      <c r="I38" s="31" t="s">
        <v>104</v>
      </c>
      <c r="J38" s="30"/>
      <c r="K38" s="23">
        <f t="shared" si="0"/>
        <v>1775</v>
      </c>
      <c r="L38" s="24">
        <f t="shared" si="1"/>
        <v>21300</v>
      </c>
      <c r="M38" s="120" t="s">
        <v>1614</v>
      </c>
      <c r="N38" s="120" t="s">
        <v>1615</v>
      </c>
      <c r="O38" s="21">
        <f t="shared" si="2"/>
        <v>1561.5746666666669</v>
      </c>
      <c r="P38" s="19">
        <f t="shared" si="3"/>
        <v>1774.5166666666669</v>
      </c>
      <c r="Q38" s="7"/>
    </row>
    <row r="39" spans="1:20" x14ac:dyDescent="0.2">
      <c r="A39" s="32" t="s">
        <v>53</v>
      </c>
      <c r="B39" s="115" t="s">
        <v>86</v>
      </c>
      <c r="C39" s="32" t="s">
        <v>174</v>
      </c>
      <c r="D39" s="92"/>
      <c r="E39" s="32"/>
      <c r="F39" s="101">
        <v>3</v>
      </c>
      <c r="G39" s="31">
        <v>864.06</v>
      </c>
      <c r="H39" s="32" t="s">
        <v>517</v>
      </c>
      <c r="I39" s="31" t="s">
        <v>104</v>
      </c>
      <c r="J39" s="30"/>
      <c r="K39" s="23">
        <f t="shared" si="0"/>
        <v>361</v>
      </c>
      <c r="L39" s="24">
        <f t="shared" si="1"/>
        <v>1083</v>
      </c>
      <c r="M39" s="120" t="s">
        <v>1614</v>
      </c>
      <c r="N39" s="120" t="s">
        <v>1615</v>
      </c>
      <c r="O39" s="21">
        <f t="shared" si="2"/>
        <v>316.822</v>
      </c>
      <c r="P39" s="19">
        <f t="shared" si="3"/>
        <v>360.02499999999998</v>
      </c>
      <c r="Q39" s="7"/>
    </row>
    <row r="40" spans="1:20" ht="15" x14ac:dyDescent="0.25">
      <c r="A40" s="32" t="s">
        <v>52</v>
      </c>
      <c r="B40" s="115" t="s">
        <v>112</v>
      </c>
      <c r="C40" s="32" t="s">
        <v>174</v>
      </c>
      <c r="D40" s="92"/>
      <c r="E40" s="32"/>
      <c r="F40" s="101">
        <v>3</v>
      </c>
      <c r="G40" s="31">
        <v>18561.990000000002</v>
      </c>
      <c r="H40" s="32" t="s">
        <v>517</v>
      </c>
      <c r="I40" s="31" t="s">
        <v>104</v>
      </c>
      <c r="J40" s="30"/>
      <c r="K40" s="23">
        <f t="shared" si="0"/>
        <v>7735</v>
      </c>
      <c r="L40" s="24">
        <f t="shared" si="1"/>
        <v>23205</v>
      </c>
      <c r="M40" s="120" t="s">
        <v>1614</v>
      </c>
      <c r="N40" s="120" t="s">
        <v>1615</v>
      </c>
      <c r="O40" s="21">
        <f t="shared" si="2"/>
        <v>6806.0630000000019</v>
      </c>
      <c r="P40" s="19">
        <f t="shared" si="3"/>
        <v>7734.1625000000013</v>
      </c>
      <c r="Q40" s="26" t="s">
        <v>70</v>
      </c>
      <c r="R40" s="25" t="s">
        <v>69</v>
      </c>
      <c r="S40" s="25" t="s">
        <v>71</v>
      </c>
      <c r="T40" s="25" t="s">
        <v>72</v>
      </c>
    </row>
    <row r="41" spans="1:20" x14ac:dyDescent="0.2">
      <c r="A41" s="32" t="s">
        <v>75</v>
      </c>
      <c r="B41" s="115" t="s">
        <v>155</v>
      </c>
      <c r="C41" s="32" t="s">
        <v>174</v>
      </c>
      <c r="D41" s="92"/>
      <c r="E41" s="32"/>
      <c r="F41" s="101">
        <v>3</v>
      </c>
      <c r="G41" s="31">
        <v>5299.2</v>
      </c>
      <c r="H41" s="32" t="s">
        <v>517</v>
      </c>
      <c r="I41" s="31" t="s">
        <v>104</v>
      </c>
      <c r="J41" s="30"/>
      <c r="K41" s="23">
        <f t="shared" si="0"/>
        <v>2208</v>
      </c>
      <c r="L41" s="24">
        <f t="shared" si="1"/>
        <v>6624</v>
      </c>
      <c r="M41" s="120" t="s">
        <v>1614</v>
      </c>
      <c r="N41" s="120" t="s">
        <v>1615</v>
      </c>
      <c r="O41" s="21">
        <f t="shared" si="2"/>
        <v>1943.04</v>
      </c>
      <c r="P41" s="19">
        <f t="shared" si="3"/>
        <v>2208</v>
      </c>
      <c r="Q41" s="27">
        <v>30</v>
      </c>
      <c r="R41" s="19">
        <v>1687.2</v>
      </c>
      <c r="S41" s="21">
        <f>SUM(R41/Q41*1.1)</f>
        <v>61.864000000000004</v>
      </c>
      <c r="T41" s="19">
        <f>SUM(R41/Q41*1.25)</f>
        <v>70.3</v>
      </c>
    </row>
    <row r="42" spans="1:20" x14ac:dyDescent="0.2">
      <c r="A42" s="32" t="s">
        <v>30</v>
      </c>
      <c r="B42" s="115" t="s">
        <v>113</v>
      </c>
      <c r="C42" s="32" t="s">
        <v>174</v>
      </c>
      <c r="D42" s="92"/>
      <c r="E42" s="32"/>
      <c r="F42" s="101">
        <v>3</v>
      </c>
      <c r="G42" s="31">
        <v>2915.07</v>
      </c>
      <c r="H42" s="32" t="s">
        <v>517</v>
      </c>
      <c r="I42" s="31" t="s">
        <v>104</v>
      </c>
      <c r="J42" s="30"/>
      <c r="K42" s="23">
        <f t="shared" si="0"/>
        <v>1215</v>
      </c>
      <c r="L42" s="24">
        <f t="shared" si="1"/>
        <v>3645</v>
      </c>
      <c r="M42" s="120" t="s">
        <v>1614</v>
      </c>
      <c r="N42" s="120" t="s">
        <v>1615</v>
      </c>
      <c r="O42" s="21">
        <f t="shared" si="2"/>
        <v>1068.8590000000002</v>
      </c>
      <c r="P42" s="19">
        <f t="shared" si="3"/>
        <v>1214.6125000000002</v>
      </c>
      <c r="Q42" s="28"/>
      <c r="R42" s="20" t="s">
        <v>73</v>
      </c>
      <c r="S42" s="22">
        <f>ROUNDUP(S41,0)</f>
        <v>62</v>
      </c>
      <c r="T42" s="23">
        <f>ROUNDUP(T41,0)</f>
        <v>71</v>
      </c>
    </row>
    <row r="43" spans="1:20" x14ac:dyDescent="0.2">
      <c r="A43" s="32" t="s">
        <v>82</v>
      </c>
      <c r="B43" s="115" t="s">
        <v>114</v>
      </c>
      <c r="C43" s="32" t="s">
        <v>174</v>
      </c>
      <c r="D43" s="92"/>
      <c r="E43" s="32"/>
      <c r="F43" s="101">
        <v>1</v>
      </c>
      <c r="G43" s="31">
        <v>1396.12</v>
      </c>
      <c r="H43" s="32" t="s">
        <v>517</v>
      </c>
      <c r="I43" s="31" t="s">
        <v>104</v>
      </c>
      <c r="J43" s="30"/>
      <c r="K43" s="23">
        <f t="shared" si="0"/>
        <v>1746</v>
      </c>
      <c r="L43" s="24">
        <f t="shared" si="1"/>
        <v>1746</v>
      </c>
      <c r="M43" s="120" t="s">
        <v>1614</v>
      </c>
      <c r="N43" s="120" t="s">
        <v>1615</v>
      </c>
      <c r="O43" s="21">
        <f t="shared" si="2"/>
        <v>1535.732</v>
      </c>
      <c r="P43" s="19">
        <f t="shared" si="3"/>
        <v>1745.1499999999999</v>
      </c>
      <c r="Q43" s="29"/>
      <c r="R43" s="24" t="s">
        <v>74</v>
      </c>
      <c r="S43" s="24">
        <f>SUM(S42*Q41)</f>
        <v>1860</v>
      </c>
      <c r="T43" s="24">
        <f>SUM(T42*Q41)</f>
        <v>2130</v>
      </c>
    </row>
    <row r="44" spans="1:20" x14ac:dyDescent="0.2">
      <c r="A44" s="32" t="s">
        <v>58</v>
      </c>
      <c r="B44" s="115" t="s">
        <v>115</v>
      </c>
      <c r="C44" s="32" t="s">
        <v>174</v>
      </c>
      <c r="D44" s="92"/>
      <c r="E44" s="32"/>
      <c r="F44" s="101">
        <v>10</v>
      </c>
      <c r="G44" s="31">
        <v>772.8</v>
      </c>
      <c r="H44" s="32" t="s">
        <v>517</v>
      </c>
      <c r="I44" s="31" t="s">
        <v>104</v>
      </c>
      <c r="J44" s="30"/>
      <c r="K44" s="23">
        <f t="shared" si="0"/>
        <v>97</v>
      </c>
      <c r="L44" s="24">
        <f t="shared" si="1"/>
        <v>970</v>
      </c>
      <c r="M44" s="120" t="s">
        <v>1614</v>
      </c>
      <c r="N44" s="120" t="s">
        <v>1615</v>
      </c>
      <c r="O44" s="21">
        <f t="shared" si="2"/>
        <v>85.00800000000001</v>
      </c>
      <c r="P44" s="19">
        <f t="shared" si="3"/>
        <v>96.6</v>
      </c>
      <c r="Q44" s="7"/>
    </row>
    <row r="45" spans="1:20" x14ac:dyDescent="0.2">
      <c r="A45" s="32" t="s">
        <v>88</v>
      </c>
      <c r="B45" s="115" t="s">
        <v>87</v>
      </c>
      <c r="C45" s="32" t="s">
        <v>174</v>
      </c>
      <c r="D45" s="92"/>
      <c r="E45" s="32"/>
      <c r="F45" s="101">
        <v>2</v>
      </c>
      <c r="G45" s="31">
        <v>728.14</v>
      </c>
      <c r="H45" s="32" t="s">
        <v>517</v>
      </c>
      <c r="I45" s="31" t="s">
        <v>104</v>
      </c>
      <c r="J45" s="30"/>
      <c r="K45" s="23">
        <f t="shared" si="0"/>
        <v>456</v>
      </c>
      <c r="L45" s="24">
        <f t="shared" si="1"/>
        <v>912</v>
      </c>
      <c r="M45" s="120" t="s">
        <v>1614</v>
      </c>
      <c r="N45" s="120" t="s">
        <v>1615</v>
      </c>
      <c r="O45" s="21">
        <f t="shared" si="2"/>
        <v>400.47700000000003</v>
      </c>
      <c r="P45" s="19">
        <f t="shared" si="3"/>
        <v>455.08749999999998</v>
      </c>
      <c r="Q45" s="7"/>
    </row>
    <row r="46" spans="1:20" x14ac:dyDescent="0.2">
      <c r="A46" s="32" t="s">
        <v>59</v>
      </c>
      <c r="B46" s="115" t="s">
        <v>89</v>
      </c>
      <c r="C46" s="32" t="s">
        <v>174</v>
      </c>
      <c r="D46" s="92"/>
      <c r="E46" s="32"/>
      <c r="F46" s="101">
        <v>1</v>
      </c>
      <c r="G46" s="31">
        <v>640.87</v>
      </c>
      <c r="H46" s="32" t="s">
        <v>517</v>
      </c>
      <c r="I46" s="31" t="s">
        <v>104</v>
      </c>
      <c r="J46" s="30"/>
      <c r="K46" s="23">
        <f t="shared" si="0"/>
        <v>802</v>
      </c>
      <c r="L46" s="24">
        <f t="shared" si="1"/>
        <v>802</v>
      </c>
      <c r="M46" s="120" t="s">
        <v>1614</v>
      </c>
      <c r="N46" s="120" t="s">
        <v>1615</v>
      </c>
      <c r="O46" s="21">
        <f t="shared" si="2"/>
        <v>704.95700000000011</v>
      </c>
      <c r="P46" s="19">
        <f t="shared" si="3"/>
        <v>801.08749999999998</v>
      </c>
      <c r="Q46" s="7"/>
    </row>
    <row r="47" spans="1:20" x14ac:dyDescent="0.2">
      <c r="A47" s="32" t="s">
        <v>116</v>
      </c>
      <c r="B47" s="115" t="s">
        <v>117</v>
      </c>
      <c r="C47" s="32" t="s">
        <v>174</v>
      </c>
      <c r="D47" s="92"/>
      <c r="E47" s="32"/>
      <c r="F47" s="101">
        <v>1</v>
      </c>
      <c r="G47" s="31">
        <v>635.63</v>
      </c>
      <c r="H47" s="32" t="s">
        <v>517</v>
      </c>
      <c r="I47" s="31" t="s">
        <v>104</v>
      </c>
      <c r="J47" s="30"/>
      <c r="K47" s="23">
        <f t="shared" si="0"/>
        <v>795</v>
      </c>
      <c r="L47" s="24">
        <f t="shared" si="1"/>
        <v>795</v>
      </c>
      <c r="M47" s="120" t="s">
        <v>1614</v>
      </c>
      <c r="N47" s="120" t="s">
        <v>1615</v>
      </c>
      <c r="O47" s="21">
        <f t="shared" si="2"/>
        <v>699.1930000000001</v>
      </c>
      <c r="P47" s="19">
        <f t="shared" si="3"/>
        <v>794.53750000000002</v>
      </c>
      <c r="Q47" s="7"/>
    </row>
    <row r="48" spans="1:20" x14ac:dyDescent="0.2">
      <c r="A48" s="32" t="s">
        <v>83</v>
      </c>
      <c r="B48" s="115" t="s">
        <v>118</v>
      </c>
      <c r="C48" s="32" t="s">
        <v>174</v>
      </c>
      <c r="D48" s="92"/>
      <c r="E48" s="32"/>
      <c r="F48" s="101">
        <v>2</v>
      </c>
      <c r="G48" s="31"/>
      <c r="H48" s="32"/>
      <c r="I48" s="31" t="s">
        <v>104</v>
      </c>
      <c r="J48" s="30"/>
      <c r="K48" s="23">
        <f t="shared" si="0"/>
        <v>0</v>
      </c>
      <c r="L48" s="24">
        <f t="shared" si="1"/>
        <v>0</v>
      </c>
      <c r="M48" s="120" t="s">
        <v>1614</v>
      </c>
      <c r="N48" s="120" t="s">
        <v>1615</v>
      </c>
      <c r="O48" s="21">
        <f t="shared" si="2"/>
        <v>0</v>
      </c>
      <c r="P48" s="19">
        <f t="shared" si="3"/>
        <v>0</v>
      </c>
      <c r="Q48" s="7"/>
    </row>
    <row r="49" spans="1:20" x14ac:dyDescent="0.2">
      <c r="A49" s="32" t="s">
        <v>32</v>
      </c>
      <c r="B49" s="115" t="s">
        <v>119</v>
      </c>
      <c r="C49" s="32" t="s">
        <v>174</v>
      </c>
      <c r="D49" s="92"/>
      <c r="E49" s="32"/>
      <c r="F49" s="101">
        <v>2</v>
      </c>
      <c r="G49" s="31">
        <v>5939.52</v>
      </c>
      <c r="H49" s="32" t="s">
        <v>517</v>
      </c>
      <c r="I49" s="31" t="s">
        <v>104</v>
      </c>
      <c r="J49" s="30"/>
      <c r="K49" s="23">
        <f t="shared" si="0"/>
        <v>3713</v>
      </c>
      <c r="L49" s="24">
        <f t="shared" si="1"/>
        <v>7426</v>
      </c>
      <c r="M49" s="120" t="s">
        <v>1614</v>
      </c>
      <c r="N49" s="120" t="s">
        <v>1615</v>
      </c>
      <c r="O49" s="21">
        <f t="shared" si="2"/>
        <v>3266.7360000000003</v>
      </c>
      <c r="P49" s="19">
        <f t="shared" si="3"/>
        <v>3712.2000000000003</v>
      </c>
      <c r="Q49" s="7"/>
    </row>
    <row r="50" spans="1:20" x14ac:dyDescent="0.2">
      <c r="A50" s="32" t="s">
        <v>21</v>
      </c>
      <c r="B50" s="115" t="s">
        <v>120</v>
      </c>
      <c r="C50" s="32" t="s">
        <v>174</v>
      </c>
      <c r="D50" s="92"/>
      <c r="E50" s="32"/>
      <c r="F50" s="101">
        <v>2</v>
      </c>
      <c r="G50" s="31">
        <v>152.76</v>
      </c>
      <c r="H50" s="32" t="s">
        <v>517</v>
      </c>
      <c r="I50" s="31" t="s">
        <v>104</v>
      </c>
      <c r="J50" s="30"/>
      <c r="K50" s="23">
        <f t="shared" si="0"/>
        <v>96</v>
      </c>
      <c r="L50" s="24">
        <f t="shared" si="1"/>
        <v>192</v>
      </c>
      <c r="M50" s="120" t="s">
        <v>1614</v>
      </c>
      <c r="N50" s="120" t="s">
        <v>1615</v>
      </c>
      <c r="O50" s="21">
        <f t="shared" si="2"/>
        <v>84.018000000000001</v>
      </c>
      <c r="P50" s="19">
        <f t="shared" si="3"/>
        <v>95.474999999999994</v>
      </c>
      <c r="Q50" s="7"/>
    </row>
    <row r="51" spans="1:20" x14ac:dyDescent="0.2">
      <c r="A51" s="32" t="s">
        <v>6</v>
      </c>
      <c r="B51" s="115" t="s">
        <v>121</v>
      </c>
      <c r="C51" s="32" t="s">
        <v>173</v>
      </c>
      <c r="D51" s="92"/>
      <c r="E51" s="32"/>
      <c r="F51" s="101">
        <v>4</v>
      </c>
      <c r="G51" s="31"/>
      <c r="H51" s="32"/>
      <c r="I51" s="31" t="s">
        <v>104</v>
      </c>
      <c r="J51" s="30"/>
      <c r="K51" s="23">
        <f t="shared" si="0"/>
        <v>0</v>
      </c>
      <c r="L51" s="24">
        <f t="shared" si="1"/>
        <v>0</v>
      </c>
      <c r="M51" s="120" t="s">
        <v>1614</v>
      </c>
      <c r="N51" s="120" t="s">
        <v>1615</v>
      </c>
      <c r="O51" s="21">
        <f t="shared" si="2"/>
        <v>0</v>
      </c>
      <c r="P51" s="19">
        <f t="shared" si="3"/>
        <v>0</v>
      </c>
      <c r="Q51" s="7"/>
    </row>
    <row r="52" spans="1:20" x14ac:dyDescent="0.2">
      <c r="A52" s="32" t="s">
        <v>18</v>
      </c>
      <c r="B52" s="115" t="s">
        <v>122</v>
      </c>
      <c r="C52" s="32" t="s">
        <v>174</v>
      </c>
      <c r="D52" s="92"/>
      <c r="E52" s="32"/>
      <c r="F52" s="101">
        <v>3</v>
      </c>
      <c r="G52" s="31">
        <v>3337.17</v>
      </c>
      <c r="H52" s="32" t="s">
        <v>517</v>
      </c>
      <c r="I52" s="31" t="s">
        <v>104</v>
      </c>
      <c r="J52" s="30"/>
      <c r="K52" s="23">
        <f t="shared" si="0"/>
        <v>1391</v>
      </c>
      <c r="L52" s="24">
        <f t="shared" si="1"/>
        <v>4173</v>
      </c>
      <c r="M52" s="120" t="s">
        <v>1614</v>
      </c>
      <c r="N52" s="120" t="s">
        <v>1615</v>
      </c>
      <c r="O52" s="21">
        <f t="shared" si="2"/>
        <v>1223.6290000000001</v>
      </c>
      <c r="P52" s="19">
        <f t="shared" si="3"/>
        <v>1390.4875000000002</v>
      </c>
      <c r="Q52" s="7"/>
    </row>
    <row r="53" spans="1:20" ht="15" x14ac:dyDescent="0.25">
      <c r="A53" s="32" t="s">
        <v>36</v>
      </c>
      <c r="B53" s="115" t="s">
        <v>123</v>
      </c>
      <c r="C53" s="32" t="s">
        <v>173</v>
      </c>
      <c r="D53" s="92"/>
      <c r="E53" s="32"/>
      <c r="F53" s="101">
        <v>12</v>
      </c>
      <c r="G53" s="31">
        <v>1494.46</v>
      </c>
      <c r="H53" s="32" t="s">
        <v>517</v>
      </c>
      <c r="I53" s="31" t="s">
        <v>104</v>
      </c>
      <c r="J53" s="30"/>
      <c r="K53" s="23">
        <f t="shared" si="0"/>
        <v>156</v>
      </c>
      <c r="L53" s="24">
        <f t="shared" si="1"/>
        <v>1872</v>
      </c>
      <c r="M53" s="120" t="s">
        <v>1614</v>
      </c>
      <c r="N53" s="120" t="s">
        <v>1615</v>
      </c>
      <c r="O53" s="21">
        <f t="shared" si="2"/>
        <v>136.99216666666669</v>
      </c>
      <c r="P53" s="19">
        <f t="shared" si="3"/>
        <v>155.67291666666668</v>
      </c>
      <c r="Q53" s="26" t="s">
        <v>70</v>
      </c>
      <c r="R53" s="25" t="s">
        <v>69</v>
      </c>
      <c r="S53" s="25" t="s">
        <v>71</v>
      </c>
      <c r="T53" s="25" t="s">
        <v>72</v>
      </c>
    </row>
    <row r="54" spans="1:20" x14ac:dyDescent="0.2">
      <c r="A54" s="32" t="s">
        <v>65</v>
      </c>
      <c r="B54" s="115" t="s">
        <v>124</v>
      </c>
      <c r="C54" s="32" t="s">
        <v>174</v>
      </c>
      <c r="D54" s="92"/>
      <c r="E54" s="32"/>
      <c r="F54" s="101">
        <v>3</v>
      </c>
      <c r="G54" s="31">
        <v>5050.38</v>
      </c>
      <c r="H54" s="32" t="s">
        <v>517</v>
      </c>
      <c r="I54" s="31" t="s">
        <v>104</v>
      </c>
      <c r="J54" s="30"/>
      <c r="K54" s="23">
        <f t="shared" si="0"/>
        <v>2105</v>
      </c>
      <c r="L54" s="24">
        <f t="shared" si="1"/>
        <v>6315</v>
      </c>
      <c r="M54" s="120" t="s">
        <v>1614</v>
      </c>
      <c r="N54" s="120" t="s">
        <v>1615</v>
      </c>
      <c r="O54" s="21">
        <f t="shared" si="2"/>
        <v>1851.8060000000003</v>
      </c>
      <c r="P54" s="19">
        <f t="shared" si="3"/>
        <v>2104.3249999999998</v>
      </c>
      <c r="Q54" s="27">
        <v>2</v>
      </c>
      <c r="R54" s="19">
        <v>71.12</v>
      </c>
      <c r="S54" s="21">
        <f>SUM(R54/Q54*1.1)</f>
        <v>39.116000000000007</v>
      </c>
      <c r="T54" s="19">
        <f>SUM(R54/Q54*1.25)</f>
        <v>44.45</v>
      </c>
    </row>
    <row r="55" spans="1:20" x14ac:dyDescent="0.2">
      <c r="A55" s="32" t="s">
        <v>35</v>
      </c>
      <c r="B55" s="115" t="s">
        <v>125</v>
      </c>
      <c r="C55" s="32" t="s">
        <v>174</v>
      </c>
      <c r="D55" s="92"/>
      <c r="E55" s="32"/>
      <c r="F55" s="101">
        <v>10</v>
      </c>
      <c r="G55" s="31">
        <v>612</v>
      </c>
      <c r="H55" s="32" t="s">
        <v>517</v>
      </c>
      <c r="I55" s="31" t="s">
        <v>104</v>
      </c>
      <c r="J55" s="30"/>
      <c r="K55" s="23">
        <f t="shared" si="0"/>
        <v>77</v>
      </c>
      <c r="L55" s="24">
        <f t="shared" si="1"/>
        <v>770</v>
      </c>
      <c r="M55" s="120" t="s">
        <v>1614</v>
      </c>
      <c r="N55" s="120" t="s">
        <v>1615</v>
      </c>
      <c r="O55" s="21">
        <f t="shared" si="2"/>
        <v>67.320000000000007</v>
      </c>
      <c r="P55" s="19">
        <f t="shared" si="3"/>
        <v>76.5</v>
      </c>
      <c r="Q55" s="28"/>
      <c r="R55" s="20" t="s">
        <v>73</v>
      </c>
      <c r="S55" s="22">
        <f>ROUNDUP(S54,0)</f>
        <v>40</v>
      </c>
      <c r="T55" s="23">
        <f>ROUNDUP(T54,0)</f>
        <v>45</v>
      </c>
    </row>
    <row r="56" spans="1:20" x14ac:dyDescent="0.2">
      <c r="A56" s="32" t="s">
        <v>23</v>
      </c>
      <c r="B56" s="115" t="s">
        <v>90</v>
      </c>
      <c r="C56" s="32" t="s">
        <v>174</v>
      </c>
      <c r="D56" s="92"/>
      <c r="E56" s="32"/>
      <c r="F56" s="101">
        <v>5</v>
      </c>
      <c r="G56" s="31">
        <v>202.5</v>
      </c>
      <c r="H56" s="32" t="s">
        <v>517</v>
      </c>
      <c r="I56" s="31" t="s">
        <v>104</v>
      </c>
      <c r="J56" s="30"/>
      <c r="K56" s="23">
        <f t="shared" si="0"/>
        <v>51</v>
      </c>
      <c r="L56" s="24">
        <f t="shared" si="1"/>
        <v>255</v>
      </c>
      <c r="M56" s="120" t="s">
        <v>1614</v>
      </c>
      <c r="N56" s="120" t="s">
        <v>1615</v>
      </c>
      <c r="O56" s="21">
        <f t="shared" si="2"/>
        <v>44.550000000000004</v>
      </c>
      <c r="P56" s="19">
        <f t="shared" si="3"/>
        <v>50.625</v>
      </c>
      <c r="Q56" s="29"/>
      <c r="R56" s="24" t="s">
        <v>74</v>
      </c>
      <c r="S56" s="24">
        <f>SUM(S55*Q54)</f>
        <v>80</v>
      </c>
      <c r="T56" s="24">
        <f>SUM(T55*Q54)</f>
        <v>90</v>
      </c>
    </row>
    <row r="57" spans="1:20" x14ac:dyDescent="0.2">
      <c r="A57" s="32" t="s">
        <v>29</v>
      </c>
      <c r="B57" s="115" t="s">
        <v>126</v>
      </c>
      <c r="C57" s="32" t="s">
        <v>173</v>
      </c>
      <c r="D57" s="92"/>
      <c r="E57" s="32"/>
      <c r="F57" s="101">
        <v>102</v>
      </c>
      <c r="G57" s="31"/>
      <c r="H57" s="32"/>
      <c r="I57" s="31" t="s">
        <v>104</v>
      </c>
      <c r="J57" s="30"/>
      <c r="K57" s="23">
        <f t="shared" si="0"/>
        <v>0</v>
      </c>
      <c r="L57" s="24">
        <f t="shared" si="1"/>
        <v>0</v>
      </c>
      <c r="M57" s="120" t="s">
        <v>1614</v>
      </c>
      <c r="N57" s="120" t="s">
        <v>1615</v>
      </c>
      <c r="O57" s="21">
        <f t="shared" si="2"/>
        <v>0</v>
      </c>
      <c r="P57" s="19">
        <f t="shared" si="3"/>
        <v>0</v>
      </c>
    </row>
    <row r="58" spans="1:20" x14ac:dyDescent="0.2">
      <c r="A58" s="32" t="s">
        <v>56</v>
      </c>
      <c r="B58" s="115" t="s">
        <v>127</v>
      </c>
      <c r="C58" s="32" t="s">
        <v>174</v>
      </c>
      <c r="D58" s="92"/>
      <c r="E58" s="32"/>
      <c r="F58" s="101">
        <v>20</v>
      </c>
      <c r="G58" s="31">
        <v>5530.2</v>
      </c>
      <c r="H58" s="32" t="s">
        <v>517</v>
      </c>
      <c r="I58" s="31" t="s">
        <v>104</v>
      </c>
      <c r="J58" s="30"/>
      <c r="K58" s="23">
        <f t="shared" si="0"/>
        <v>346</v>
      </c>
      <c r="L58" s="24">
        <f t="shared" si="1"/>
        <v>6920</v>
      </c>
      <c r="M58" s="120" t="s">
        <v>1614</v>
      </c>
      <c r="N58" s="120" t="s">
        <v>1615</v>
      </c>
      <c r="O58" s="21">
        <f t="shared" si="2"/>
        <v>304.161</v>
      </c>
      <c r="P58" s="19">
        <f t="shared" si="3"/>
        <v>345.63749999999999</v>
      </c>
    </row>
    <row r="59" spans="1:20" x14ac:dyDescent="0.2">
      <c r="A59" s="32" t="s">
        <v>45</v>
      </c>
      <c r="B59" s="115" t="s">
        <v>128</v>
      </c>
      <c r="C59" s="32" t="s">
        <v>174</v>
      </c>
      <c r="D59" s="92"/>
      <c r="E59" s="32"/>
      <c r="F59" s="101">
        <v>2</v>
      </c>
      <c r="G59" s="31">
        <v>5356.28</v>
      </c>
      <c r="H59" s="32" t="s">
        <v>517</v>
      </c>
      <c r="I59" s="31" t="s">
        <v>104</v>
      </c>
      <c r="J59" s="30"/>
      <c r="K59" s="23">
        <f t="shared" si="0"/>
        <v>3348</v>
      </c>
      <c r="L59" s="24">
        <f t="shared" si="1"/>
        <v>6696</v>
      </c>
      <c r="M59" s="120" t="s">
        <v>1614</v>
      </c>
      <c r="N59" s="120" t="s">
        <v>1615</v>
      </c>
      <c r="O59" s="21">
        <f t="shared" si="2"/>
        <v>2945.9540000000002</v>
      </c>
      <c r="P59" s="19">
        <f t="shared" si="3"/>
        <v>3347.6749999999997</v>
      </c>
    </row>
    <row r="60" spans="1:20" x14ac:dyDescent="0.2">
      <c r="A60" s="32" t="s">
        <v>46</v>
      </c>
      <c r="B60" s="115" t="s">
        <v>92</v>
      </c>
      <c r="C60" s="32" t="s">
        <v>174</v>
      </c>
      <c r="D60" s="92"/>
      <c r="E60" s="32"/>
      <c r="F60" s="101">
        <v>2</v>
      </c>
      <c r="G60" s="31">
        <v>1689.08</v>
      </c>
      <c r="H60" s="32" t="s">
        <v>517</v>
      </c>
      <c r="I60" s="31" t="s">
        <v>104</v>
      </c>
      <c r="J60" s="30"/>
      <c r="K60" s="23">
        <f t="shared" si="0"/>
        <v>1056</v>
      </c>
      <c r="L60" s="24">
        <f t="shared" si="1"/>
        <v>2112</v>
      </c>
      <c r="M60" s="120" t="s">
        <v>1614</v>
      </c>
      <c r="N60" s="120" t="s">
        <v>1615</v>
      </c>
      <c r="O60" s="21">
        <f t="shared" si="2"/>
        <v>928.99400000000003</v>
      </c>
      <c r="P60" s="19">
        <f t="shared" si="3"/>
        <v>1055.675</v>
      </c>
    </row>
    <row r="61" spans="1:20" x14ac:dyDescent="0.2">
      <c r="A61" s="32" t="s">
        <v>46</v>
      </c>
      <c r="B61" s="115" t="s">
        <v>92</v>
      </c>
      <c r="C61" s="32" t="s">
        <v>174</v>
      </c>
      <c r="D61" s="92"/>
      <c r="E61" s="32"/>
      <c r="F61" s="101">
        <v>2</v>
      </c>
      <c r="G61" s="31">
        <v>1689.08</v>
      </c>
      <c r="H61" s="32" t="s">
        <v>517</v>
      </c>
      <c r="I61" s="31" t="s">
        <v>104</v>
      </c>
      <c r="J61" s="30"/>
      <c r="K61" s="23">
        <f t="shared" si="0"/>
        <v>1056</v>
      </c>
      <c r="L61" s="24">
        <f t="shared" si="1"/>
        <v>2112</v>
      </c>
      <c r="M61" s="120" t="s">
        <v>1614</v>
      </c>
      <c r="N61" s="120" t="s">
        <v>1615</v>
      </c>
      <c r="O61" s="21">
        <f t="shared" si="2"/>
        <v>928.99400000000003</v>
      </c>
      <c r="P61" s="19">
        <f t="shared" si="3"/>
        <v>1055.675</v>
      </c>
    </row>
    <row r="62" spans="1:20" x14ac:dyDescent="0.2">
      <c r="A62" s="32" t="s">
        <v>68</v>
      </c>
      <c r="B62" s="115" t="s">
        <v>129</v>
      </c>
      <c r="C62" s="32" t="s">
        <v>174</v>
      </c>
      <c r="D62" s="92"/>
      <c r="E62" s="32"/>
      <c r="F62" s="101">
        <v>2</v>
      </c>
      <c r="G62" s="31">
        <v>26170.34</v>
      </c>
      <c r="H62" s="32" t="s">
        <v>517</v>
      </c>
      <c r="I62" s="31" t="s">
        <v>104</v>
      </c>
      <c r="J62" s="30"/>
      <c r="K62" s="23">
        <f t="shared" si="0"/>
        <v>16357</v>
      </c>
      <c r="L62" s="24">
        <f t="shared" si="1"/>
        <v>32714</v>
      </c>
      <c r="M62" s="120" t="s">
        <v>1614</v>
      </c>
      <c r="N62" s="120" t="s">
        <v>1615</v>
      </c>
      <c r="O62" s="21">
        <f t="shared" si="2"/>
        <v>14393.687000000002</v>
      </c>
      <c r="P62" s="19">
        <f t="shared" si="3"/>
        <v>16356.4625</v>
      </c>
    </row>
    <row r="63" spans="1:20" x14ac:dyDescent="0.2">
      <c r="A63" s="32" t="s">
        <v>49</v>
      </c>
      <c r="B63" s="115" t="s">
        <v>130</v>
      </c>
      <c r="C63" s="32" t="s">
        <v>174</v>
      </c>
      <c r="D63" s="92"/>
      <c r="E63" s="32"/>
      <c r="F63" s="101">
        <v>6</v>
      </c>
      <c r="G63" s="31">
        <v>1367.76</v>
      </c>
      <c r="H63" s="32" t="s">
        <v>517</v>
      </c>
      <c r="I63" s="31" t="s">
        <v>104</v>
      </c>
      <c r="J63" s="30"/>
      <c r="K63" s="23">
        <f t="shared" si="0"/>
        <v>285</v>
      </c>
      <c r="L63" s="24">
        <f t="shared" si="1"/>
        <v>1710</v>
      </c>
      <c r="M63" s="120" t="s">
        <v>1614</v>
      </c>
      <c r="N63" s="120" t="s">
        <v>1615</v>
      </c>
      <c r="O63" s="21">
        <f t="shared" si="2"/>
        <v>250.75600000000003</v>
      </c>
      <c r="P63" s="19">
        <f t="shared" si="3"/>
        <v>284.95</v>
      </c>
    </row>
    <row r="64" spans="1:20" x14ac:dyDescent="0.2">
      <c r="A64" s="32" t="s">
        <v>63</v>
      </c>
      <c r="B64" s="115" t="s">
        <v>102</v>
      </c>
      <c r="C64" s="32" t="s">
        <v>174</v>
      </c>
      <c r="D64" s="92"/>
      <c r="E64" s="32"/>
      <c r="F64" s="101">
        <v>3</v>
      </c>
      <c r="G64" s="31"/>
      <c r="H64" s="32"/>
      <c r="I64" s="31" t="s">
        <v>104</v>
      </c>
      <c r="J64" s="30"/>
      <c r="K64" s="23">
        <f t="shared" si="0"/>
        <v>0</v>
      </c>
      <c r="L64" s="24">
        <f t="shared" si="1"/>
        <v>0</v>
      </c>
      <c r="M64" s="120" t="s">
        <v>1614</v>
      </c>
      <c r="N64" s="120" t="s">
        <v>1615</v>
      </c>
      <c r="O64" s="21">
        <f t="shared" si="2"/>
        <v>0</v>
      </c>
      <c r="P64" s="19">
        <f t="shared" si="3"/>
        <v>0</v>
      </c>
    </row>
    <row r="65" spans="1:20" x14ac:dyDescent="0.2">
      <c r="A65" s="32" t="s">
        <v>50</v>
      </c>
      <c r="B65" s="115" t="s">
        <v>131</v>
      </c>
      <c r="C65" s="32" t="s">
        <v>174</v>
      </c>
      <c r="D65" s="92"/>
      <c r="E65" s="32"/>
      <c r="F65" s="101">
        <v>3</v>
      </c>
      <c r="G65" s="31">
        <v>1210.5899999999999</v>
      </c>
      <c r="H65" s="32" t="s">
        <v>517</v>
      </c>
      <c r="I65" s="31" t="s">
        <v>104</v>
      </c>
      <c r="J65" s="30"/>
      <c r="K65" s="23">
        <f t="shared" si="0"/>
        <v>505</v>
      </c>
      <c r="L65" s="24">
        <f t="shared" si="1"/>
        <v>1515</v>
      </c>
      <c r="M65" s="120" t="s">
        <v>1614</v>
      </c>
      <c r="N65" s="120" t="s">
        <v>1615</v>
      </c>
      <c r="O65" s="21">
        <f t="shared" si="2"/>
        <v>443.88299999999998</v>
      </c>
      <c r="P65" s="19">
        <f t="shared" si="3"/>
        <v>504.41249999999997</v>
      </c>
    </row>
    <row r="66" spans="1:20" x14ac:dyDescent="0.2">
      <c r="A66" s="32" t="s">
        <v>62</v>
      </c>
      <c r="B66" s="115" t="s">
        <v>132</v>
      </c>
      <c r="C66" s="32" t="s">
        <v>174</v>
      </c>
      <c r="D66" s="92"/>
      <c r="E66" s="32"/>
      <c r="F66" s="101">
        <v>3</v>
      </c>
      <c r="G66" s="31">
        <v>315.81</v>
      </c>
      <c r="H66" s="32" t="s">
        <v>517</v>
      </c>
      <c r="I66" s="31" t="s">
        <v>104</v>
      </c>
      <c r="J66" s="30"/>
      <c r="K66" s="23">
        <f t="shared" si="0"/>
        <v>132</v>
      </c>
      <c r="L66" s="24">
        <f t="shared" si="1"/>
        <v>396</v>
      </c>
      <c r="M66" s="120" t="s">
        <v>1614</v>
      </c>
      <c r="N66" s="120" t="s">
        <v>1615</v>
      </c>
      <c r="O66" s="21">
        <f t="shared" si="2"/>
        <v>115.79700000000001</v>
      </c>
      <c r="P66" s="19">
        <f t="shared" si="3"/>
        <v>131.58750000000001</v>
      </c>
    </row>
    <row r="67" spans="1:20" x14ac:dyDescent="0.2">
      <c r="A67" s="32" t="s">
        <v>12</v>
      </c>
      <c r="B67" s="115" t="s">
        <v>133</v>
      </c>
      <c r="C67" s="32" t="s">
        <v>174</v>
      </c>
      <c r="D67" s="92"/>
      <c r="E67" s="32"/>
      <c r="F67" s="101">
        <v>3</v>
      </c>
      <c r="G67" s="31">
        <v>327.96</v>
      </c>
      <c r="H67" s="32" t="s">
        <v>517</v>
      </c>
      <c r="I67" s="31" t="s">
        <v>104</v>
      </c>
      <c r="J67" s="30"/>
      <c r="K67" s="23">
        <f t="shared" si="0"/>
        <v>137</v>
      </c>
      <c r="L67" s="24">
        <f t="shared" si="1"/>
        <v>411</v>
      </c>
      <c r="M67" s="120" t="s">
        <v>1614</v>
      </c>
      <c r="N67" s="120" t="s">
        <v>1615</v>
      </c>
      <c r="O67" s="21">
        <f t="shared" si="2"/>
        <v>120.252</v>
      </c>
      <c r="P67" s="19">
        <f t="shared" si="3"/>
        <v>136.64999999999998</v>
      </c>
    </row>
    <row r="68" spans="1:20" x14ac:dyDescent="0.2">
      <c r="A68" s="32" t="s">
        <v>134</v>
      </c>
      <c r="B68" s="115" t="s">
        <v>135</v>
      </c>
      <c r="C68" s="32" t="s">
        <v>174</v>
      </c>
      <c r="D68" s="92"/>
      <c r="E68" s="32"/>
      <c r="F68" s="101">
        <v>3</v>
      </c>
      <c r="G68" s="31">
        <v>5693.61</v>
      </c>
      <c r="H68" s="32" t="s">
        <v>517</v>
      </c>
      <c r="I68" s="31" t="s">
        <v>104</v>
      </c>
      <c r="J68" s="30"/>
      <c r="K68" s="23">
        <f t="shared" ref="K68:K186" si="4">ROUNDUP(P68,0)</f>
        <v>2373</v>
      </c>
      <c r="L68" s="24">
        <f t="shared" ref="L68:L186" si="5">SUM(K68*F68)</f>
        <v>7119</v>
      </c>
      <c r="M68" s="120" t="s">
        <v>1614</v>
      </c>
      <c r="N68" s="120" t="s">
        <v>1615</v>
      </c>
      <c r="O68" s="21">
        <f t="shared" ref="O68:O186" si="6">SUM(G68/F68*1.1)</f>
        <v>2087.6570000000002</v>
      </c>
      <c r="P68" s="19">
        <f t="shared" ref="P68:P186" si="7">SUM(G68/F68*1.25)</f>
        <v>2372.3374999999996</v>
      </c>
    </row>
    <row r="69" spans="1:20" x14ac:dyDescent="0.2">
      <c r="A69" s="32" t="s">
        <v>10</v>
      </c>
      <c r="B69" s="115" t="s">
        <v>136</v>
      </c>
      <c r="C69" s="32" t="s">
        <v>174</v>
      </c>
      <c r="D69" s="92"/>
      <c r="E69" s="32"/>
      <c r="F69" s="101">
        <v>3</v>
      </c>
      <c r="G69" s="31">
        <v>4602.3</v>
      </c>
      <c r="H69" s="32" t="s">
        <v>517</v>
      </c>
      <c r="I69" s="31" t="s">
        <v>104</v>
      </c>
      <c r="J69" s="30"/>
      <c r="K69" s="23">
        <f t="shared" si="4"/>
        <v>1918</v>
      </c>
      <c r="L69" s="24">
        <f t="shared" si="5"/>
        <v>5754</v>
      </c>
      <c r="M69" s="120" t="s">
        <v>1614</v>
      </c>
      <c r="N69" s="120" t="s">
        <v>1615</v>
      </c>
      <c r="O69" s="21">
        <f t="shared" si="6"/>
        <v>1687.5100000000002</v>
      </c>
      <c r="P69" s="19">
        <f t="shared" si="7"/>
        <v>1917.6250000000002</v>
      </c>
    </row>
    <row r="70" spans="1:20" x14ac:dyDescent="0.2">
      <c r="A70" s="32" t="s">
        <v>11</v>
      </c>
      <c r="B70" s="115" t="s">
        <v>137</v>
      </c>
      <c r="C70" s="32" t="s">
        <v>174</v>
      </c>
      <c r="D70" s="92"/>
      <c r="E70" s="32"/>
      <c r="F70" s="101">
        <v>3</v>
      </c>
      <c r="G70" s="31">
        <v>1861.02</v>
      </c>
      <c r="H70" s="32" t="s">
        <v>517</v>
      </c>
      <c r="I70" s="31" t="s">
        <v>104</v>
      </c>
      <c r="J70" s="30"/>
      <c r="K70" s="23">
        <f t="shared" si="4"/>
        <v>776</v>
      </c>
      <c r="L70" s="24">
        <f t="shared" si="5"/>
        <v>2328</v>
      </c>
      <c r="M70" s="120" t="s">
        <v>1614</v>
      </c>
      <c r="N70" s="120" t="s">
        <v>1615</v>
      </c>
      <c r="O70" s="21">
        <f t="shared" si="6"/>
        <v>682.37400000000014</v>
      </c>
      <c r="P70" s="19">
        <f t="shared" si="7"/>
        <v>775.42500000000007</v>
      </c>
    </row>
    <row r="71" spans="1:20" x14ac:dyDescent="0.2">
      <c r="A71" s="32" t="s">
        <v>3</v>
      </c>
      <c r="B71" s="115" t="s">
        <v>138</v>
      </c>
      <c r="C71" s="32" t="s">
        <v>173</v>
      </c>
      <c r="D71" s="92"/>
      <c r="E71" s="32"/>
      <c r="F71" s="101">
        <v>50</v>
      </c>
      <c r="G71" s="31">
        <v>1002</v>
      </c>
      <c r="H71" s="32" t="s">
        <v>517</v>
      </c>
      <c r="I71" s="31" t="s">
        <v>104</v>
      </c>
      <c r="J71" s="30"/>
      <c r="K71" s="23">
        <f t="shared" si="4"/>
        <v>26</v>
      </c>
      <c r="L71" s="24">
        <f t="shared" si="5"/>
        <v>1300</v>
      </c>
      <c r="M71" s="120" t="s">
        <v>1614</v>
      </c>
      <c r="N71" s="120" t="s">
        <v>1615</v>
      </c>
      <c r="O71" s="21">
        <f t="shared" si="6"/>
        <v>22.044</v>
      </c>
      <c r="P71" s="19">
        <f t="shared" si="7"/>
        <v>25.049999999999997</v>
      </c>
    </row>
    <row r="72" spans="1:20" x14ac:dyDescent="0.2">
      <c r="A72" s="32" t="s">
        <v>85</v>
      </c>
      <c r="B72" s="115" t="s">
        <v>139</v>
      </c>
      <c r="C72" s="32" t="s">
        <v>174</v>
      </c>
      <c r="D72" s="92"/>
      <c r="E72" s="32"/>
      <c r="F72" s="101">
        <v>3</v>
      </c>
      <c r="G72" s="31">
        <v>213.54</v>
      </c>
      <c r="H72" s="32" t="s">
        <v>517</v>
      </c>
      <c r="I72" s="31" t="s">
        <v>104</v>
      </c>
      <c r="J72" s="30"/>
      <c r="K72" s="23">
        <f t="shared" si="4"/>
        <v>89</v>
      </c>
      <c r="L72" s="24">
        <f t="shared" si="5"/>
        <v>267</v>
      </c>
      <c r="M72" s="120" t="s">
        <v>1614</v>
      </c>
      <c r="N72" s="120" t="s">
        <v>1615</v>
      </c>
      <c r="O72" s="21">
        <f t="shared" si="6"/>
        <v>78.298000000000002</v>
      </c>
      <c r="P72" s="19">
        <f t="shared" si="7"/>
        <v>88.974999999999994</v>
      </c>
    </row>
    <row r="73" spans="1:20" x14ac:dyDescent="0.2">
      <c r="A73" s="32" t="s">
        <v>140</v>
      </c>
      <c r="B73" s="115" t="s">
        <v>141</v>
      </c>
      <c r="C73" s="32" t="s">
        <v>173</v>
      </c>
      <c r="D73" s="92"/>
      <c r="E73" s="32"/>
      <c r="F73" s="101">
        <v>138</v>
      </c>
      <c r="G73" s="31">
        <v>375779.58</v>
      </c>
      <c r="H73" s="32" t="s">
        <v>517</v>
      </c>
      <c r="I73" s="31" t="s">
        <v>104</v>
      </c>
      <c r="J73" s="30"/>
      <c r="K73" s="23">
        <f t="shared" si="4"/>
        <v>3404</v>
      </c>
      <c r="L73" s="24">
        <f t="shared" si="5"/>
        <v>469752</v>
      </c>
      <c r="M73" s="120" t="s">
        <v>1614</v>
      </c>
      <c r="N73" s="120" t="s">
        <v>1615</v>
      </c>
      <c r="O73" s="21">
        <f t="shared" si="6"/>
        <v>2995.3444782608699</v>
      </c>
      <c r="P73" s="19">
        <f t="shared" si="7"/>
        <v>3403.8005434782608</v>
      </c>
    </row>
    <row r="74" spans="1:20" x14ac:dyDescent="0.2">
      <c r="A74" s="32" t="s">
        <v>142</v>
      </c>
      <c r="B74" s="115" t="s">
        <v>143</v>
      </c>
      <c r="C74" s="32" t="s">
        <v>174</v>
      </c>
      <c r="D74" s="92"/>
      <c r="E74" s="32"/>
      <c r="F74" s="101">
        <v>2</v>
      </c>
      <c r="G74" s="31">
        <v>42448.84</v>
      </c>
      <c r="H74" s="32" t="s">
        <v>517</v>
      </c>
      <c r="I74" s="31" t="s">
        <v>104</v>
      </c>
      <c r="J74" s="30"/>
      <c r="K74" s="23">
        <f t="shared" si="4"/>
        <v>26531</v>
      </c>
      <c r="L74" s="24">
        <f t="shared" si="5"/>
        <v>53062</v>
      </c>
      <c r="M74" s="120" t="s">
        <v>1614</v>
      </c>
      <c r="N74" s="120" t="s">
        <v>1615</v>
      </c>
      <c r="O74" s="21">
        <f t="shared" si="6"/>
        <v>23346.862000000001</v>
      </c>
      <c r="P74" s="19">
        <f t="shared" si="7"/>
        <v>26530.524999999998</v>
      </c>
    </row>
    <row r="75" spans="1:20" x14ac:dyDescent="0.2">
      <c r="A75" s="32" t="s">
        <v>144</v>
      </c>
      <c r="B75" s="115" t="s">
        <v>145</v>
      </c>
      <c r="C75" s="32" t="s">
        <v>174</v>
      </c>
      <c r="D75" s="92"/>
      <c r="E75" s="32"/>
      <c r="F75" s="101">
        <v>30</v>
      </c>
      <c r="G75" s="31">
        <v>20535.3</v>
      </c>
      <c r="H75" s="32" t="s">
        <v>517</v>
      </c>
      <c r="I75" s="31" t="s">
        <v>104</v>
      </c>
      <c r="J75" s="30"/>
      <c r="K75" s="23">
        <f t="shared" si="4"/>
        <v>856</v>
      </c>
      <c r="L75" s="24">
        <f t="shared" si="5"/>
        <v>25680</v>
      </c>
      <c r="M75" s="120" t="s">
        <v>1614</v>
      </c>
      <c r="N75" s="120" t="s">
        <v>1615</v>
      </c>
      <c r="O75" s="21">
        <f t="shared" si="6"/>
        <v>752.96100000000001</v>
      </c>
      <c r="P75" s="19">
        <f t="shared" si="7"/>
        <v>855.63750000000005</v>
      </c>
    </row>
    <row r="76" spans="1:20" x14ac:dyDescent="0.2">
      <c r="A76" s="32" t="s">
        <v>84</v>
      </c>
      <c r="B76" s="115" t="s">
        <v>154</v>
      </c>
      <c r="C76" s="32" t="s">
        <v>174</v>
      </c>
      <c r="D76" s="92"/>
      <c r="E76" s="32"/>
      <c r="F76" s="101">
        <v>4</v>
      </c>
      <c r="G76" s="31">
        <v>14024.92</v>
      </c>
      <c r="H76" s="32" t="s">
        <v>517</v>
      </c>
      <c r="I76" s="31" t="s">
        <v>104</v>
      </c>
      <c r="J76" s="30"/>
      <c r="K76" s="23">
        <f t="shared" si="4"/>
        <v>4383</v>
      </c>
      <c r="L76" s="24">
        <f t="shared" si="5"/>
        <v>17532</v>
      </c>
      <c r="M76" s="120" t="s">
        <v>1614</v>
      </c>
      <c r="N76" s="120" t="s">
        <v>1615</v>
      </c>
      <c r="O76" s="21">
        <f t="shared" si="6"/>
        <v>3856.8530000000005</v>
      </c>
      <c r="P76" s="19">
        <f t="shared" si="7"/>
        <v>4382.7875000000004</v>
      </c>
    </row>
    <row r="77" spans="1:20" x14ac:dyDescent="0.2">
      <c r="A77" s="32" t="s">
        <v>150</v>
      </c>
      <c r="B77" s="115" t="s">
        <v>146</v>
      </c>
      <c r="C77" s="32" t="s">
        <v>174</v>
      </c>
      <c r="D77" s="92"/>
      <c r="E77" s="32"/>
      <c r="F77" s="101">
        <v>5</v>
      </c>
      <c r="G77" s="31">
        <v>4360</v>
      </c>
      <c r="H77" s="32" t="s">
        <v>517</v>
      </c>
      <c r="I77" s="31" t="s">
        <v>104</v>
      </c>
      <c r="J77" s="30"/>
      <c r="K77" s="23">
        <f t="shared" si="4"/>
        <v>1090</v>
      </c>
      <c r="L77" s="24">
        <f t="shared" si="5"/>
        <v>5450</v>
      </c>
      <c r="M77" s="120" t="s">
        <v>1614</v>
      </c>
      <c r="N77" s="120" t="s">
        <v>1615</v>
      </c>
      <c r="O77" s="21">
        <f t="shared" si="6"/>
        <v>959.2</v>
      </c>
      <c r="P77" s="19">
        <f t="shared" si="7"/>
        <v>1090</v>
      </c>
    </row>
    <row r="78" spans="1:20" ht="15" x14ac:dyDescent="0.25">
      <c r="A78" s="32" t="s">
        <v>60</v>
      </c>
      <c r="B78" s="115" t="s">
        <v>147</v>
      </c>
      <c r="C78" s="32" t="s">
        <v>174</v>
      </c>
      <c r="D78" s="92"/>
      <c r="E78" s="32"/>
      <c r="F78" s="101">
        <v>1</v>
      </c>
      <c r="G78" s="31">
        <v>199.98</v>
      </c>
      <c r="H78" s="32" t="s">
        <v>517</v>
      </c>
      <c r="I78" s="31" t="s">
        <v>104</v>
      </c>
      <c r="J78" s="30"/>
      <c r="K78" s="23">
        <f t="shared" si="4"/>
        <v>250</v>
      </c>
      <c r="L78" s="24">
        <f t="shared" si="5"/>
        <v>250</v>
      </c>
      <c r="M78" s="120" t="s">
        <v>1614</v>
      </c>
      <c r="N78" s="120" t="s">
        <v>1615</v>
      </c>
      <c r="O78" s="21">
        <f t="shared" si="6"/>
        <v>219.97800000000001</v>
      </c>
      <c r="P78" s="19">
        <f t="shared" si="7"/>
        <v>249.97499999999999</v>
      </c>
      <c r="Q78" s="26" t="s">
        <v>70</v>
      </c>
      <c r="R78" s="25" t="s">
        <v>69</v>
      </c>
      <c r="S78" s="25" t="s">
        <v>71</v>
      </c>
      <c r="T78" s="25" t="s">
        <v>72</v>
      </c>
    </row>
    <row r="79" spans="1:20" x14ac:dyDescent="0.2">
      <c r="A79" s="32" t="s">
        <v>151</v>
      </c>
      <c r="B79" s="115" t="s">
        <v>148</v>
      </c>
      <c r="C79" s="32" t="s">
        <v>174</v>
      </c>
      <c r="D79" s="92"/>
      <c r="E79" s="32"/>
      <c r="F79" s="101">
        <v>1</v>
      </c>
      <c r="G79" s="31">
        <v>5374.5</v>
      </c>
      <c r="H79" s="32" t="s">
        <v>517</v>
      </c>
      <c r="I79" s="31" t="s">
        <v>104</v>
      </c>
      <c r="J79" s="30"/>
      <c r="K79" s="23">
        <f t="shared" si="4"/>
        <v>6719</v>
      </c>
      <c r="L79" s="24">
        <f t="shared" si="5"/>
        <v>6719</v>
      </c>
      <c r="M79" s="120" t="s">
        <v>1614</v>
      </c>
      <c r="N79" s="120" t="s">
        <v>1615</v>
      </c>
      <c r="O79" s="21">
        <f t="shared" si="6"/>
        <v>5911.9500000000007</v>
      </c>
      <c r="P79" s="19">
        <f t="shared" si="7"/>
        <v>6718.125</v>
      </c>
      <c r="Q79" s="27">
        <v>1</v>
      </c>
      <c r="R79" s="19">
        <v>1468.99</v>
      </c>
      <c r="S79" s="21">
        <f>SUM(R79/Q79*1.1)</f>
        <v>1615.8890000000001</v>
      </c>
      <c r="T79" s="19">
        <f>SUM(R79/Q79*1.25)</f>
        <v>1836.2375</v>
      </c>
    </row>
    <row r="80" spans="1:20" x14ac:dyDescent="0.2">
      <c r="A80" s="269">
        <v>330457</v>
      </c>
      <c r="B80" s="115" t="s">
        <v>149</v>
      </c>
      <c r="C80" s="32" t="s">
        <v>174</v>
      </c>
      <c r="D80" s="92"/>
      <c r="E80" s="32"/>
      <c r="F80" s="101">
        <v>1</v>
      </c>
      <c r="G80" s="31">
        <v>355.3</v>
      </c>
      <c r="H80" s="32" t="s">
        <v>517</v>
      </c>
      <c r="I80" s="31" t="s">
        <v>104</v>
      </c>
      <c r="J80" s="30"/>
      <c r="K80" s="23">
        <f t="shared" si="4"/>
        <v>445</v>
      </c>
      <c r="L80" s="24">
        <f t="shared" si="5"/>
        <v>445</v>
      </c>
      <c r="M80" s="120" t="s">
        <v>1614</v>
      </c>
      <c r="N80" s="120" t="s">
        <v>1615</v>
      </c>
      <c r="O80" s="21">
        <f t="shared" si="6"/>
        <v>390.83000000000004</v>
      </c>
      <c r="P80" s="19">
        <f t="shared" si="7"/>
        <v>444.125</v>
      </c>
      <c r="Q80" s="28"/>
      <c r="R80" s="20" t="s">
        <v>73</v>
      </c>
      <c r="S80" s="22">
        <f>ROUNDUP(S79,0)</f>
        <v>1616</v>
      </c>
      <c r="T80" s="23">
        <f>ROUNDUP(T79,0)</f>
        <v>1837</v>
      </c>
    </row>
    <row r="81" spans="1:20" x14ac:dyDescent="0.2">
      <c r="A81" s="32" t="s">
        <v>81</v>
      </c>
      <c r="B81" s="115" t="s">
        <v>152</v>
      </c>
      <c r="C81" s="32" t="s">
        <v>174</v>
      </c>
      <c r="D81" s="92"/>
      <c r="E81" s="32"/>
      <c r="F81" s="101">
        <v>1</v>
      </c>
      <c r="G81" s="31"/>
      <c r="H81" s="32"/>
      <c r="I81" s="31" t="s">
        <v>104</v>
      </c>
      <c r="J81" s="30"/>
      <c r="K81" s="23">
        <f t="shared" si="4"/>
        <v>0</v>
      </c>
      <c r="L81" s="24">
        <f t="shared" si="5"/>
        <v>0</v>
      </c>
      <c r="M81" s="120" t="s">
        <v>1614</v>
      </c>
      <c r="N81" s="120" t="s">
        <v>1615</v>
      </c>
      <c r="O81" s="21">
        <f t="shared" si="6"/>
        <v>0</v>
      </c>
      <c r="P81" s="19">
        <f t="shared" si="7"/>
        <v>0</v>
      </c>
      <c r="Q81" s="29"/>
      <c r="R81" s="24" t="s">
        <v>74</v>
      </c>
      <c r="S81" s="24">
        <f>SUM(S80*Q79)</f>
        <v>1616</v>
      </c>
      <c r="T81" s="24">
        <f>SUM(T80*Q79)</f>
        <v>1837</v>
      </c>
    </row>
    <row r="82" spans="1:20" x14ac:dyDescent="0.2">
      <c r="A82" s="32" t="s">
        <v>77</v>
      </c>
      <c r="B82" s="115" t="s">
        <v>153</v>
      </c>
      <c r="C82" s="32" t="s">
        <v>173</v>
      </c>
      <c r="D82" s="92"/>
      <c r="E82" s="32"/>
      <c r="F82" s="101">
        <v>6</v>
      </c>
      <c r="G82" s="31">
        <v>2359.54</v>
      </c>
      <c r="H82" s="32" t="s">
        <v>517</v>
      </c>
      <c r="I82" s="31" t="s">
        <v>104</v>
      </c>
      <c r="J82" s="30"/>
      <c r="K82" s="23">
        <f t="shared" si="4"/>
        <v>492</v>
      </c>
      <c r="L82" s="24">
        <f t="shared" si="5"/>
        <v>2952</v>
      </c>
      <c r="M82" s="120" t="s">
        <v>1614</v>
      </c>
      <c r="N82" s="120" t="s">
        <v>1615</v>
      </c>
      <c r="O82" s="21">
        <f t="shared" si="6"/>
        <v>432.58233333333334</v>
      </c>
      <c r="P82" s="19">
        <f t="shared" si="7"/>
        <v>491.57083333333333</v>
      </c>
      <c r="Q82" s="7"/>
    </row>
    <row r="83" spans="1:20" x14ac:dyDescent="0.2">
      <c r="A83" s="32" t="s">
        <v>157</v>
      </c>
      <c r="B83" s="115" t="s">
        <v>156</v>
      </c>
      <c r="C83" s="61" t="s">
        <v>174</v>
      </c>
      <c r="D83" s="92"/>
      <c r="E83" s="32"/>
      <c r="F83" s="101">
        <v>1</v>
      </c>
      <c r="G83" s="31"/>
      <c r="H83" s="32"/>
      <c r="I83" s="31" t="s">
        <v>104</v>
      </c>
      <c r="J83" s="30"/>
      <c r="K83" s="23">
        <f t="shared" si="4"/>
        <v>0</v>
      </c>
      <c r="L83" s="24">
        <f t="shared" si="5"/>
        <v>0</v>
      </c>
      <c r="M83" s="120" t="s">
        <v>1614</v>
      </c>
      <c r="N83" s="120" t="s">
        <v>1615</v>
      </c>
      <c r="O83" s="21">
        <f t="shared" si="6"/>
        <v>0</v>
      </c>
      <c r="P83" s="19">
        <f t="shared" si="7"/>
        <v>0</v>
      </c>
      <c r="Q83" s="7"/>
    </row>
    <row r="84" spans="1:20" x14ac:dyDescent="0.2">
      <c r="A84" s="32">
        <v>2358266</v>
      </c>
      <c r="B84" s="115" t="s">
        <v>208</v>
      </c>
      <c r="C84" s="61" t="s">
        <v>174</v>
      </c>
      <c r="D84" s="92"/>
      <c r="E84" s="32"/>
      <c r="F84" s="101">
        <v>1</v>
      </c>
      <c r="G84" s="36"/>
      <c r="H84" s="60"/>
      <c r="I84" s="31" t="s">
        <v>104</v>
      </c>
      <c r="J84" s="30"/>
      <c r="K84" s="23">
        <f t="shared" si="4"/>
        <v>0</v>
      </c>
      <c r="L84" s="24">
        <f t="shared" si="5"/>
        <v>0</v>
      </c>
      <c r="M84" s="120" t="s">
        <v>1614</v>
      </c>
      <c r="N84" s="120" t="s">
        <v>1615</v>
      </c>
      <c r="O84" s="21">
        <f t="shared" si="6"/>
        <v>0</v>
      </c>
      <c r="P84" s="19">
        <f t="shared" si="7"/>
        <v>0</v>
      </c>
      <c r="Q84" s="7"/>
    </row>
    <row r="85" spans="1:20" x14ac:dyDescent="0.2">
      <c r="A85" s="32"/>
      <c r="B85" s="115" t="s">
        <v>296</v>
      </c>
      <c r="C85" s="61" t="s">
        <v>295</v>
      </c>
      <c r="D85" s="92"/>
      <c r="E85" s="32"/>
      <c r="F85" s="101">
        <v>24</v>
      </c>
      <c r="G85" s="36"/>
      <c r="H85" s="60"/>
      <c r="I85" s="31" t="s">
        <v>104</v>
      </c>
      <c r="J85" s="30"/>
      <c r="K85" s="23">
        <f t="shared" si="4"/>
        <v>0</v>
      </c>
      <c r="L85" s="24">
        <f t="shared" si="5"/>
        <v>0</v>
      </c>
      <c r="M85" s="120" t="s">
        <v>1614</v>
      </c>
      <c r="N85" s="120" t="s">
        <v>1615</v>
      </c>
      <c r="O85" s="21">
        <f t="shared" si="6"/>
        <v>0</v>
      </c>
      <c r="P85" s="19">
        <f t="shared" si="7"/>
        <v>0</v>
      </c>
      <c r="Q85" s="7"/>
    </row>
    <row r="86" spans="1:20" x14ac:dyDescent="0.2">
      <c r="A86" s="32" t="s">
        <v>61</v>
      </c>
      <c r="B86" s="112" t="s">
        <v>93</v>
      </c>
      <c r="C86" s="61"/>
      <c r="D86" s="92"/>
      <c r="E86" s="32"/>
      <c r="F86" s="101">
        <v>1</v>
      </c>
      <c r="G86" s="36">
        <v>28927.67</v>
      </c>
      <c r="H86" s="60" t="s">
        <v>517</v>
      </c>
      <c r="I86" s="31" t="s">
        <v>104</v>
      </c>
      <c r="J86" s="30"/>
      <c r="K86" s="23">
        <f t="shared" si="4"/>
        <v>36160</v>
      </c>
      <c r="L86" s="24">
        <f t="shared" si="5"/>
        <v>36160</v>
      </c>
      <c r="M86" s="120" t="s">
        <v>1614</v>
      </c>
      <c r="N86" s="120" t="s">
        <v>1615</v>
      </c>
      <c r="O86" s="21">
        <f t="shared" si="6"/>
        <v>31820.437000000002</v>
      </c>
      <c r="P86" s="19">
        <f t="shared" si="7"/>
        <v>36159.587499999994</v>
      </c>
      <c r="Q86" s="7"/>
    </row>
    <row r="87" spans="1:20" x14ac:dyDescent="0.2">
      <c r="A87" s="91" t="s">
        <v>321</v>
      </c>
      <c r="B87" s="116" t="s">
        <v>322</v>
      </c>
      <c r="C87" s="61"/>
      <c r="D87" s="92"/>
      <c r="E87" s="32"/>
      <c r="F87" s="101">
        <v>1</v>
      </c>
      <c r="G87" s="36">
        <v>3170.02</v>
      </c>
      <c r="H87" s="60" t="s">
        <v>517</v>
      </c>
      <c r="I87" s="31" t="s">
        <v>104</v>
      </c>
      <c r="J87" s="30"/>
      <c r="K87" s="23">
        <f t="shared" si="4"/>
        <v>3963</v>
      </c>
      <c r="L87" s="24">
        <f t="shared" si="5"/>
        <v>3963</v>
      </c>
      <c r="M87" s="120" t="s">
        <v>1614</v>
      </c>
      <c r="N87" s="120" t="s">
        <v>1615</v>
      </c>
      <c r="O87" s="21">
        <f t="shared" si="6"/>
        <v>3487.0220000000004</v>
      </c>
      <c r="P87" s="19">
        <f t="shared" si="7"/>
        <v>3962.5250000000001</v>
      </c>
      <c r="Q87" s="7"/>
    </row>
    <row r="88" spans="1:20" x14ac:dyDescent="0.2">
      <c r="A88" s="91" t="s">
        <v>326</v>
      </c>
      <c r="B88" s="116" t="s">
        <v>327</v>
      </c>
      <c r="C88" s="61"/>
      <c r="D88" s="92"/>
      <c r="E88" s="32"/>
      <c r="F88" s="101">
        <v>12</v>
      </c>
      <c r="G88" s="36">
        <v>55156.88</v>
      </c>
      <c r="H88" s="60" t="s">
        <v>517</v>
      </c>
      <c r="I88" s="31" t="s">
        <v>104</v>
      </c>
      <c r="J88" s="30"/>
      <c r="K88" s="23">
        <f t="shared" si="4"/>
        <v>5746</v>
      </c>
      <c r="L88" s="24">
        <f t="shared" si="5"/>
        <v>68952</v>
      </c>
      <c r="M88" s="120" t="s">
        <v>1614</v>
      </c>
      <c r="N88" s="120" t="s">
        <v>1615</v>
      </c>
      <c r="O88" s="21">
        <f t="shared" si="6"/>
        <v>5056.0473333333339</v>
      </c>
      <c r="P88" s="19">
        <f t="shared" si="7"/>
        <v>5745.5083333333332</v>
      </c>
      <c r="Q88" s="7"/>
    </row>
    <row r="89" spans="1:20" x14ac:dyDescent="0.2">
      <c r="A89" s="91" t="s">
        <v>328</v>
      </c>
      <c r="B89" s="116" t="s">
        <v>329</v>
      </c>
      <c r="C89" s="61"/>
      <c r="D89" s="92"/>
      <c r="E89" s="32"/>
      <c r="F89" s="101">
        <v>4</v>
      </c>
      <c r="G89" s="36">
        <v>14024.92</v>
      </c>
      <c r="H89" s="60" t="s">
        <v>517</v>
      </c>
      <c r="I89" s="31" t="s">
        <v>104</v>
      </c>
      <c r="J89" s="30"/>
      <c r="K89" s="23">
        <f t="shared" si="4"/>
        <v>4383</v>
      </c>
      <c r="L89" s="24">
        <f t="shared" si="5"/>
        <v>17532</v>
      </c>
      <c r="M89" s="120" t="s">
        <v>1614</v>
      </c>
      <c r="N89" s="120" t="s">
        <v>1615</v>
      </c>
      <c r="O89" s="21">
        <f t="shared" si="6"/>
        <v>3856.8530000000005</v>
      </c>
      <c r="P89" s="19">
        <f t="shared" si="7"/>
        <v>4382.7875000000004</v>
      </c>
      <c r="Q89" s="7"/>
    </row>
    <row r="90" spans="1:20" x14ac:dyDescent="0.2">
      <c r="A90" s="91" t="s">
        <v>330</v>
      </c>
      <c r="B90" s="116" t="s">
        <v>332</v>
      </c>
      <c r="C90" s="61"/>
      <c r="D90" s="92"/>
      <c r="E90" s="32"/>
      <c r="F90" s="101">
        <v>4</v>
      </c>
      <c r="G90" s="36">
        <v>18712.16</v>
      </c>
      <c r="H90" s="60" t="s">
        <v>517</v>
      </c>
      <c r="I90" s="31" t="s">
        <v>104</v>
      </c>
      <c r="J90" s="30"/>
      <c r="K90" s="23">
        <f t="shared" si="4"/>
        <v>5848</v>
      </c>
      <c r="L90" s="24">
        <f t="shared" si="5"/>
        <v>23392</v>
      </c>
      <c r="M90" s="120" t="s">
        <v>1614</v>
      </c>
      <c r="N90" s="120" t="s">
        <v>1615</v>
      </c>
      <c r="O90" s="21">
        <f t="shared" si="6"/>
        <v>5145.8440000000001</v>
      </c>
      <c r="P90" s="19">
        <f t="shared" si="7"/>
        <v>5847.55</v>
      </c>
      <c r="Q90" s="7"/>
    </row>
    <row r="91" spans="1:20" x14ac:dyDescent="0.2">
      <c r="A91" s="91" t="s">
        <v>331</v>
      </c>
      <c r="B91" s="116" t="s">
        <v>333</v>
      </c>
      <c r="C91" s="61"/>
      <c r="D91" s="92"/>
      <c r="E91" s="32"/>
      <c r="F91" s="101">
        <v>8</v>
      </c>
      <c r="G91" s="36">
        <v>3725.12</v>
      </c>
      <c r="H91" s="60" t="s">
        <v>517</v>
      </c>
      <c r="I91" s="31" t="s">
        <v>104</v>
      </c>
      <c r="J91" s="30"/>
      <c r="K91" s="23">
        <f t="shared" si="4"/>
        <v>583</v>
      </c>
      <c r="L91" s="24">
        <f t="shared" si="5"/>
        <v>4664</v>
      </c>
      <c r="M91" s="120" t="s">
        <v>1614</v>
      </c>
      <c r="N91" s="120" t="s">
        <v>1615</v>
      </c>
      <c r="O91" s="21">
        <f t="shared" si="6"/>
        <v>512.20400000000006</v>
      </c>
      <c r="P91" s="19">
        <f t="shared" si="7"/>
        <v>582.04999999999995</v>
      </c>
      <c r="Q91" s="7"/>
    </row>
    <row r="92" spans="1:20" x14ac:dyDescent="0.2">
      <c r="A92" s="91" t="s">
        <v>334</v>
      </c>
      <c r="B92" s="116" t="s">
        <v>335</v>
      </c>
      <c r="C92" s="61" t="s">
        <v>173</v>
      </c>
      <c r="D92" s="92"/>
      <c r="E92" s="32"/>
      <c r="F92" s="101">
        <v>100</v>
      </c>
      <c r="G92" s="36">
        <v>43598</v>
      </c>
      <c r="H92" s="60" t="s">
        <v>517</v>
      </c>
      <c r="I92" s="31" t="s">
        <v>104</v>
      </c>
      <c r="J92" s="30"/>
      <c r="K92" s="23">
        <f t="shared" si="4"/>
        <v>545</v>
      </c>
      <c r="L92" s="24">
        <f t="shared" si="5"/>
        <v>54500</v>
      </c>
      <c r="M92" s="120" t="s">
        <v>1614</v>
      </c>
      <c r="N92" s="120" t="s">
        <v>1615</v>
      </c>
      <c r="O92" s="21">
        <f t="shared" si="6"/>
        <v>479.57800000000003</v>
      </c>
      <c r="P92" s="19">
        <f t="shared" si="7"/>
        <v>544.97500000000002</v>
      </c>
      <c r="Q92" s="7"/>
    </row>
    <row r="93" spans="1:20" x14ac:dyDescent="0.2">
      <c r="A93" s="91" t="s">
        <v>334</v>
      </c>
      <c r="B93" s="116" t="s">
        <v>336</v>
      </c>
      <c r="C93" s="61" t="s">
        <v>174</v>
      </c>
      <c r="D93" s="92"/>
      <c r="E93" s="32"/>
      <c r="F93" s="101">
        <v>1</v>
      </c>
      <c r="G93" s="36">
        <v>920</v>
      </c>
      <c r="H93" s="60" t="s">
        <v>517</v>
      </c>
      <c r="I93" s="31" t="s">
        <v>104</v>
      </c>
      <c r="J93" s="30"/>
      <c r="K93" s="23">
        <f t="shared" si="4"/>
        <v>1150</v>
      </c>
      <c r="L93" s="24">
        <f t="shared" si="5"/>
        <v>1150</v>
      </c>
      <c r="M93" s="120" t="s">
        <v>1614</v>
      </c>
      <c r="N93" s="120" t="s">
        <v>1615</v>
      </c>
      <c r="O93" s="21">
        <f t="shared" si="6"/>
        <v>1012.0000000000001</v>
      </c>
      <c r="P93" s="19">
        <f t="shared" si="7"/>
        <v>1150</v>
      </c>
      <c r="Q93" s="7"/>
    </row>
    <row r="94" spans="1:20" x14ac:dyDescent="0.2">
      <c r="A94" s="91" t="s">
        <v>338</v>
      </c>
      <c r="B94" s="116" t="s">
        <v>339</v>
      </c>
      <c r="C94" s="61"/>
      <c r="D94" s="92"/>
      <c r="E94" s="32"/>
      <c r="F94" s="101">
        <v>2</v>
      </c>
      <c r="G94" s="36">
        <v>15243.1</v>
      </c>
      <c r="H94" s="60" t="s">
        <v>517</v>
      </c>
      <c r="I94" s="31" t="s">
        <v>104</v>
      </c>
      <c r="J94" s="30"/>
      <c r="K94" s="23">
        <f>ROUNDUP(P94,0)</f>
        <v>9527</v>
      </c>
      <c r="L94" s="24">
        <f>SUM(K94*F94)</f>
        <v>19054</v>
      </c>
      <c r="M94" s="120" t="s">
        <v>1614</v>
      </c>
      <c r="N94" s="120" t="s">
        <v>1615</v>
      </c>
      <c r="O94" s="21">
        <f>SUM(G94/F94*1.1)</f>
        <v>8383.7050000000017</v>
      </c>
      <c r="P94" s="19">
        <f>SUM(G94/F94*1.25)</f>
        <v>9526.9375</v>
      </c>
      <c r="Q94" s="7"/>
    </row>
    <row r="95" spans="1:20" x14ac:dyDescent="0.2">
      <c r="A95" s="61" t="s">
        <v>409</v>
      </c>
      <c r="B95" s="31" t="s">
        <v>410</v>
      </c>
      <c r="C95" s="92"/>
      <c r="D95" s="32"/>
      <c r="E95" s="32"/>
      <c r="F95" s="32">
        <v>1</v>
      </c>
      <c r="G95" s="142">
        <v>295.37</v>
      </c>
      <c r="H95" s="32" t="s">
        <v>517</v>
      </c>
      <c r="I95" s="31" t="s">
        <v>104</v>
      </c>
      <c r="K95" s="23">
        <f t="shared" ref="K95:K101" si="8">ROUNDUP(P95,0)</f>
        <v>370</v>
      </c>
      <c r="L95" s="24">
        <f t="shared" ref="L95:L101" si="9">SUM(K95*F95)</f>
        <v>370</v>
      </c>
      <c r="M95" s="120" t="s">
        <v>1614</v>
      </c>
      <c r="N95" s="120" t="s">
        <v>1615</v>
      </c>
      <c r="O95" s="21">
        <f t="shared" ref="O95:O101" si="10">SUM(G95/F95*1.1)</f>
        <v>324.90700000000004</v>
      </c>
      <c r="P95" s="19">
        <f t="shared" ref="P95:P101" si="11">SUM(G95/F95*1.25)</f>
        <v>369.21249999999998</v>
      </c>
      <c r="Q95" s="7"/>
    </row>
    <row r="96" spans="1:20" x14ac:dyDescent="0.2">
      <c r="A96" s="61" t="s">
        <v>411</v>
      </c>
      <c r="B96" s="31" t="s">
        <v>412</v>
      </c>
      <c r="C96" s="143"/>
      <c r="D96" s="32"/>
      <c r="E96" s="60"/>
      <c r="F96" s="127">
        <v>1</v>
      </c>
      <c r="G96" s="36">
        <v>351.64</v>
      </c>
      <c r="H96" s="60" t="s">
        <v>517</v>
      </c>
      <c r="I96" s="31" t="s">
        <v>104</v>
      </c>
      <c r="J96" s="30"/>
      <c r="K96" s="23">
        <f t="shared" si="8"/>
        <v>440</v>
      </c>
      <c r="L96" s="24">
        <f t="shared" si="9"/>
        <v>440</v>
      </c>
      <c r="M96" s="120" t="s">
        <v>1614</v>
      </c>
      <c r="N96" s="120" t="s">
        <v>1615</v>
      </c>
      <c r="O96" s="21">
        <f t="shared" si="10"/>
        <v>386.80400000000003</v>
      </c>
      <c r="P96" s="19">
        <f t="shared" si="11"/>
        <v>439.54999999999995</v>
      </c>
      <c r="Q96" s="7"/>
    </row>
    <row r="97" spans="1:17" ht="14.25" customHeight="1" x14ac:dyDescent="0.2">
      <c r="A97" s="91" t="s">
        <v>82</v>
      </c>
      <c r="B97" s="116" t="s">
        <v>413</v>
      </c>
      <c r="C97" s="144"/>
      <c r="D97" s="32"/>
      <c r="E97" s="32"/>
      <c r="F97" s="92">
        <v>1</v>
      </c>
      <c r="G97" s="36">
        <v>1396.12</v>
      </c>
      <c r="H97" s="60" t="s">
        <v>517</v>
      </c>
      <c r="I97" s="31" t="s">
        <v>104</v>
      </c>
      <c r="J97" s="30"/>
      <c r="K97" s="23">
        <f t="shared" si="8"/>
        <v>1746</v>
      </c>
      <c r="L97" s="24">
        <f t="shared" si="9"/>
        <v>1746</v>
      </c>
      <c r="M97" s="120" t="s">
        <v>1614</v>
      </c>
      <c r="N97" s="120" t="s">
        <v>1615</v>
      </c>
      <c r="O97" s="21">
        <f t="shared" si="10"/>
        <v>1535.732</v>
      </c>
      <c r="P97" s="19">
        <f t="shared" si="11"/>
        <v>1745.1499999999999</v>
      </c>
      <c r="Q97" s="7"/>
    </row>
    <row r="98" spans="1:17" x14ac:dyDescent="0.2">
      <c r="A98" s="91" t="s">
        <v>81</v>
      </c>
      <c r="B98" s="116" t="s">
        <v>414</v>
      </c>
      <c r="C98" s="144"/>
      <c r="D98" s="32"/>
      <c r="E98" s="32"/>
      <c r="F98" s="92">
        <v>1</v>
      </c>
      <c r="G98" s="36">
        <v>1357.87</v>
      </c>
      <c r="H98" s="60" t="s">
        <v>517</v>
      </c>
      <c r="I98" s="31" t="s">
        <v>104</v>
      </c>
      <c r="J98" s="30"/>
      <c r="K98" s="23">
        <f t="shared" si="8"/>
        <v>1698</v>
      </c>
      <c r="L98" s="24">
        <f t="shared" si="9"/>
        <v>1698</v>
      </c>
      <c r="M98" s="120" t="s">
        <v>1614</v>
      </c>
      <c r="N98" s="120" t="s">
        <v>1615</v>
      </c>
      <c r="O98" s="21">
        <f t="shared" si="10"/>
        <v>1493.6569999999999</v>
      </c>
      <c r="P98" s="19">
        <f t="shared" si="11"/>
        <v>1697.3374999999999</v>
      </c>
      <c r="Q98" s="7"/>
    </row>
    <row r="99" spans="1:17" x14ac:dyDescent="0.2">
      <c r="A99" s="91" t="s">
        <v>415</v>
      </c>
      <c r="B99" s="116" t="s">
        <v>418</v>
      </c>
      <c r="C99" s="144"/>
      <c r="D99" s="32"/>
      <c r="E99" s="32"/>
      <c r="F99" s="92">
        <v>1</v>
      </c>
      <c r="G99" s="36">
        <v>1290.3399999999999</v>
      </c>
      <c r="H99" s="60" t="s">
        <v>517</v>
      </c>
      <c r="I99" s="31" t="s">
        <v>104</v>
      </c>
      <c r="J99" s="30"/>
      <c r="K99" s="23">
        <f t="shared" si="8"/>
        <v>1613</v>
      </c>
      <c r="L99" s="24">
        <f t="shared" si="9"/>
        <v>1613</v>
      </c>
      <c r="M99" s="120" t="s">
        <v>1614</v>
      </c>
      <c r="N99" s="120" t="s">
        <v>1615</v>
      </c>
      <c r="O99" s="21">
        <f t="shared" si="10"/>
        <v>1419.374</v>
      </c>
      <c r="P99" s="19">
        <f t="shared" si="11"/>
        <v>1612.925</v>
      </c>
      <c r="Q99" s="7"/>
    </row>
    <row r="100" spans="1:17" x14ac:dyDescent="0.2">
      <c r="A100" s="91" t="s">
        <v>416</v>
      </c>
      <c r="B100" s="116" t="s">
        <v>419</v>
      </c>
      <c r="C100" s="144"/>
      <c r="D100" s="32"/>
      <c r="E100" s="32"/>
      <c r="F100" s="92">
        <v>1</v>
      </c>
      <c r="G100" s="36">
        <v>659.51</v>
      </c>
      <c r="H100" s="60" t="s">
        <v>517</v>
      </c>
      <c r="I100" s="31" t="s">
        <v>104</v>
      </c>
      <c r="J100" s="30"/>
      <c r="K100" s="23">
        <f t="shared" si="8"/>
        <v>825</v>
      </c>
      <c r="L100" s="24">
        <f t="shared" si="9"/>
        <v>825</v>
      </c>
      <c r="M100" s="120" t="s">
        <v>1614</v>
      </c>
      <c r="N100" s="120" t="s">
        <v>1615</v>
      </c>
      <c r="O100" s="21">
        <f t="shared" si="10"/>
        <v>725.46100000000001</v>
      </c>
      <c r="P100" s="19">
        <f t="shared" si="11"/>
        <v>824.38750000000005</v>
      </c>
      <c r="Q100" s="7"/>
    </row>
    <row r="101" spans="1:17" x14ac:dyDescent="0.2">
      <c r="A101" s="91" t="s">
        <v>417</v>
      </c>
      <c r="B101" s="116" t="s">
        <v>420</v>
      </c>
      <c r="C101" s="144"/>
      <c r="D101" s="32"/>
      <c r="E101" s="32"/>
      <c r="F101" s="92">
        <v>1</v>
      </c>
      <c r="G101" s="36">
        <v>846.2</v>
      </c>
      <c r="H101" s="60" t="s">
        <v>517</v>
      </c>
      <c r="I101" s="31" t="s">
        <v>104</v>
      </c>
      <c r="J101" s="30"/>
      <c r="K101" s="23">
        <f t="shared" si="8"/>
        <v>1058</v>
      </c>
      <c r="L101" s="24">
        <f t="shared" si="9"/>
        <v>1058</v>
      </c>
      <c r="M101" s="120" t="s">
        <v>1614</v>
      </c>
      <c r="N101" s="120" t="s">
        <v>1615</v>
      </c>
      <c r="O101" s="21">
        <f t="shared" si="10"/>
        <v>930.82000000000016</v>
      </c>
      <c r="P101" s="19">
        <f t="shared" si="11"/>
        <v>1057.75</v>
      </c>
      <c r="Q101" s="7"/>
    </row>
    <row r="102" spans="1:17" x14ac:dyDescent="0.2">
      <c r="A102" s="270" t="s">
        <v>33</v>
      </c>
      <c r="B102" s="145" t="s">
        <v>497</v>
      </c>
      <c r="C102" s="61"/>
      <c r="D102" s="92"/>
      <c r="E102" s="32"/>
      <c r="F102" s="101">
        <v>4</v>
      </c>
      <c r="G102" s="36">
        <v>305.88</v>
      </c>
      <c r="H102" s="60" t="s">
        <v>517</v>
      </c>
      <c r="I102" s="31" t="s">
        <v>104</v>
      </c>
      <c r="J102" s="30"/>
      <c r="K102" s="23">
        <f>ROUNDUP(P102,0)</f>
        <v>96</v>
      </c>
      <c r="L102" s="24">
        <f>SUM(K102*F102)</f>
        <v>384</v>
      </c>
      <c r="M102" s="120" t="s">
        <v>1614</v>
      </c>
      <c r="N102" s="120" t="s">
        <v>1615</v>
      </c>
      <c r="O102" s="21">
        <f>SUM(G102/F102*1.1)</f>
        <v>84.117000000000004</v>
      </c>
      <c r="P102" s="19">
        <f>SUM(G102/F102*1.25)</f>
        <v>95.587500000000006</v>
      </c>
      <c r="Q102" s="7"/>
    </row>
    <row r="103" spans="1:17" x14ac:dyDescent="0.2">
      <c r="A103" s="270" t="s">
        <v>452</v>
      </c>
      <c r="B103" s="145" t="s">
        <v>453</v>
      </c>
      <c r="C103" s="61"/>
      <c r="D103" s="92"/>
      <c r="E103" s="32"/>
      <c r="F103" s="101">
        <v>4</v>
      </c>
      <c r="G103" s="36">
        <v>231.72</v>
      </c>
      <c r="H103" s="60" t="s">
        <v>517</v>
      </c>
      <c r="I103" s="31" t="s">
        <v>104</v>
      </c>
      <c r="J103" s="30"/>
      <c r="K103" s="23">
        <f>ROUNDUP(P103,0)</f>
        <v>73</v>
      </c>
      <c r="L103" s="24">
        <f>SUM(K103*F103)</f>
        <v>292</v>
      </c>
      <c r="M103" s="120" t="s">
        <v>1614</v>
      </c>
      <c r="N103" s="120" t="s">
        <v>1615</v>
      </c>
      <c r="O103" s="21">
        <f>SUM(G103/F103*1.1)</f>
        <v>63.723000000000006</v>
      </c>
      <c r="P103" s="19">
        <f>SUM(G103/F103*1.25)</f>
        <v>72.412499999999994</v>
      </c>
      <c r="Q103" s="7"/>
    </row>
    <row r="104" spans="1:17" x14ac:dyDescent="0.2">
      <c r="A104" s="91" t="s">
        <v>594</v>
      </c>
      <c r="B104" s="116" t="s">
        <v>595</v>
      </c>
      <c r="C104" s="61"/>
      <c r="D104" s="92"/>
      <c r="E104" s="32"/>
      <c r="F104" s="101">
        <v>2</v>
      </c>
      <c r="G104" s="36">
        <v>12405.1</v>
      </c>
      <c r="H104" s="60" t="s">
        <v>517</v>
      </c>
      <c r="I104" s="31" t="s">
        <v>104</v>
      </c>
      <c r="J104" s="30"/>
      <c r="K104" s="23">
        <f>ROUNDUP(P104,0)</f>
        <v>7754</v>
      </c>
      <c r="L104" s="24">
        <f>SUM(K104*F104)</f>
        <v>15508</v>
      </c>
      <c r="M104" s="120" t="s">
        <v>1614</v>
      </c>
      <c r="N104" s="120" t="s">
        <v>1615</v>
      </c>
      <c r="O104" s="21">
        <f>SUM(G104/F104*1.1)</f>
        <v>6822.8050000000012</v>
      </c>
      <c r="P104" s="19">
        <f>SUM(G104/F104*1.25)</f>
        <v>7753.1875</v>
      </c>
      <c r="Q104" s="7"/>
    </row>
    <row r="105" spans="1:17" x14ac:dyDescent="0.2">
      <c r="A105" s="91" t="s">
        <v>596</v>
      </c>
      <c r="B105" s="116" t="s">
        <v>600</v>
      </c>
      <c r="C105" s="61"/>
      <c r="D105" s="92"/>
      <c r="E105" s="32"/>
      <c r="F105" s="101">
        <v>1</v>
      </c>
      <c r="G105" s="36">
        <v>41878</v>
      </c>
      <c r="H105" s="60" t="s">
        <v>517</v>
      </c>
      <c r="I105" s="31" t="s">
        <v>104</v>
      </c>
      <c r="J105" s="30"/>
      <c r="K105" s="23">
        <f>ROUNDUP(P105,0)</f>
        <v>52348</v>
      </c>
      <c r="L105" s="24">
        <f>SUM(K105*F105)</f>
        <v>52348</v>
      </c>
      <c r="M105" s="120" t="s">
        <v>1614</v>
      </c>
      <c r="N105" s="120" t="s">
        <v>1615</v>
      </c>
      <c r="O105" s="21">
        <f>SUM(G105/F105*1.1)</f>
        <v>46065.8</v>
      </c>
      <c r="P105" s="19">
        <f>SUM(G105/F105*1.25)</f>
        <v>52347.5</v>
      </c>
      <c r="Q105" s="7"/>
    </row>
    <row r="106" spans="1:17" x14ac:dyDescent="0.2">
      <c r="A106" s="91" t="s">
        <v>597</v>
      </c>
      <c r="B106" s="116" t="s">
        <v>601</v>
      </c>
      <c r="C106" s="61"/>
      <c r="D106" s="92"/>
      <c r="E106" s="32"/>
      <c r="F106" s="101">
        <v>1</v>
      </c>
      <c r="G106" s="36">
        <v>31941</v>
      </c>
      <c r="H106" s="60" t="s">
        <v>517</v>
      </c>
      <c r="I106" s="31" t="s">
        <v>104</v>
      </c>
      <c r="J106" s="30"/>
      <c r="K106" s="23">
        <f t="shared" si="4"/>
        <v>39927</v>
      </c>
      <c r="L106" s="24">
        <f t="shared" si="5"/>
        <v>39927</v>
      </c>
      <c r="M106" s="120" t="s">
        <v>1614</v>
      </c>
      <c r="N106" s="120" t="s">
        <v>1615</v>
      </c>
      <c r="O106" s="21">
        <f t="shared" si="6"/>
        <v>35135.100000000006</v>
      </c>
      <c r="P106" s="19">
        <f t="shared" si="7"/>
        <v>39926.25</v>
      </c>
      <c r="Q106" s="7"/>
    </row>
    <row r="107" spans="1:17" x14ac:dyDescent="0.2">
      <c r="A107" s="91" t="s">
        <v>598</v>
      </c>
      <c r="B107" s="116" t="s">
        <v>602</v>
      </c>
      <c r="C107" s="61"/>
      <c r="D107" s="92"/>
      <c r="E107" s="32"/>
      <c r="F107" s="101">
        <v>1</v>
      </c>
      <c r="G107" s="36">
        <v>37885</v>
      </c>
      <c r="H107" s="60" t="s">
        <v>517</v>
      </c>
      <c r="I107" s="31" t="s">
        <v>104</v>
      </c>
      <c r="J107" s="30"/>
      <c r="K107" s="23">
        <f t="shared" si="4"/>
        <v>47357</v>
      </c>
      <c r="L107" s="24">
        <f t="shared" si="5"/>
        <v>47357</v>
      </c>
      <c r="M107" s="120" t="s">
        <v>1614</v>
      </c>
      <c r="N107" s="120" t="s">
        <v>1615</v>
      </c>
      <c r="O107" s="21">
        <f t="shared" si="6"/>
        <v>41673.5</v>
      </c>
      <c r="P107" s="19">
        <f t="shared" si="7"/>
        <v>47356.25</v>
      </c>
      <c r="Q107" s="7"/>
    </row>
    <row r="108" spans="1:17" x14ac:dyDescent="0.2">
      <c r="A108" s="91" t="s">
        <v>599</v>
      </c>
      <c r="B108" s="116" t="s">
        <v>603</v>
      </c>
      <c r="C108" s="61"/>
      <c r="D108" s="92"/>
      <c r="E108" s="32"/>
      <c r="F108" s="101">
        <v>1</v>
      </c>
      <c r="G108" s="36">
        <v>30061</v>
      </c>
      <c r="H108" s="60" t="s">
        <v>517</v>
      </c>
      <c r="I108" s="31" t="s">
        <v>104</v>
      </c>
      <c r="J108" s="30"/>
      <c r="K108" s="23">
        <f t="shared" si="4"/>
        <v>37577</v>
      </c>
      <c r="L108" s="24">
        <f t="shared" si="5"/>
        <v>37577</v>
      </c>
      <c r="M108" s="120" t="s">
        <v>1614</v>
      </c>
      <c r="N108" s="120" t="s">
        <v>1615</v>
      </c>
      <c r="O108" s="21"/>
      <c r="P108" s="19">
        <f t="shared" si="7"/>
        <v>37576.25</v>
      </c>
      <c r="Q108" s="7"/>
    </row>
    <row r="109" spans="1:17" x14ac:dyDescent="0.2">
      <c r="A109" s="91" t="s">
        <v>547</v>
      </c>
      <c r="B109" s="164" t="s">
        <v>550</v>
      </c>
      <c r="C109" s="61"/>
      <c r="D109" s="32"/>
      <c r="E109" s="32"/>
      <c r="F109" s="162">
        <v>1</v>
      </c>
      <c r="G109" s="163">
        <v>1042.5</v>
      </c>
      <c r="H109" s="60" t="s">
        <v>517</v>
      </c>
      <c r="I109" s="31" t="s">
        <v>104</v>
      </c>
      <c r="J109" s="30"/>
      <c r="K109" s="23">
        <f>ROUNDUP(P109,0)</f>
        <v>1304</v>
      </c>
      <c r="L109" s="24">
        <f>SUM(K109*F109)</f>
        <v>1304</v>
      </c>
      <c r="M109" s="120" t="s">
        <v>1614</v>
      </c>
      <c r="N109" s="120" t="s">
        <v>1615</v>
      </c>
      <c r="O109" s="21"/>
      <c r="P109" s="19">
        <f>SUM(G109/F109*1.25)</f>
        <v>1303.125</v>
      </c>
      <c r="Q109" s="7"/>
    </row>
    <row r="110" spans="1:17" x14ac:dyDescent="0.2">
      <c r="A110" s="91" t="s">
        <v>548</v>
      </c>
      <c r="B110" s="164" t="s">
        <v>551</v>
      </c>
      <c r="C110" s="61"/>
      <c r="D110" s="32"/>
      <c r="E110" s="32"/>
      <c r="F110" s="162">
        <v>1</v>
      </c>
      <c r="G110" s="31">
        <v>4465.05</v>
      </c>
      <c r="H110" s="60" t="s">
        <v>517</v>
      </c>
      <c r="I110" s="31" t="s">
        <v>104</v>
      </c>
      <c r="J110" s="30"/>
      <c r="K110" s="23">
        <f>ROUNDUP(P110,0)</f>
        <v>5582</v>
      </c>
      <c r="L110" s="24">
        <f>SUM(K110*F110)</f>
        <v>5582</v>
      </c>
      <c r="M110" s="120" t="s">
        <v>1614</v>
      </c>
      <c r="N110" s="120" t="s">
        <v>1615</v>
      </c>
      <c r="O110" s="21"/>
      <c r="P110" s="19">
        <f>SUM(G110/F110*1.25)</f>
        <v>5581.3125</v>
      </c>
      <c r="Q110" s="7"/>
    </row>
    <row r="111" spans="1:17" x14ac:dyDescent="0.2">
      <c r="A111" s="91" t="s">
        <v>549</v>
      </c>
      <c r="B111" s="164" t="s">
        <v>552</v>
      </c>
      <c r="C111" s="61"/>
      <c r="D111" s="32"/>
      <c r="E111" s="32"/>
      <c r="F111" s="162">
        <v>2</v>
      </c>
      <c r="G111" s="31">
        <v>295.45999999999998</v>
      </c>
      <c r="H111" s="60" t="s">
        <v>517</v>
      </c>
      <c r="I111" s="31" t="s">
        <v>104</v>
      </c>
      <c r="J111" s="30"/>
      <c r="K111" s="23">
        <f>ROUNDUP(P111,0)</f>
        <v>185</v>
      </c>
      <c r="L111" s="24">
        <f>SUM(K111*F111)</f>
        <v>370</v>
      </c>
      <c r="M111" s="120" t="s">
        <v>1614</v>
      </c>
      <c r="N111" s="120" t="s">
        <v>1615</v>
      </c>
      <c r="O111" s="21"/>
      <c r="P111" s="19">
        <f>SUM(G111/F111*1.25)</f>
        <v>184.66249999999999</v>
      </c>
      <c r="Q111" s="7"/>
    </row>
    <row r="112" spans="1:17" x14ac:dyDescent="0.2">
      <c r="A112" s="91" t="s">
        <v>409</v>
      </c>
      <c r="B112" s="164" t="s">
        <v>553</v>
      </c>
      <c r="C112" s="61"/>
      <c r="D112" s="32"/>
      <c r="E112" s="32"/>
      <c r="F112" s="162">
        <v>1</v>
      </c>
      <c r="G112" s="31">
        <v>295.37</v>
      </c>
      <c r="H112" s="60" t="s">
        <v>517</v>
      </c>
      <c r="I112" s="31" t="s">
        <v>104</v>
      </c>
      <c r="J112" s="30"/>
      <c r="K112" s="23">
        <f>ROUNDUP(P112,0)</f>
        <v>370</v>
      </c>
      <c r="L112" s="24">
        <f>SUM(K112*F112)</f>
        <v>370</v>
      </c>
      <c r="M112" s="120" t="s">
        <v>1614</v>
      </c>
      <c r="N112" s="120" t="s">
        <v>1615</v>
      </c>
      <c r="O112" s="21"/>
      <c r="P112" s="19">
        <f>SUM(G112/F112*1.25)</f>
        <v>369.21249999999998</v>
      </c>
      <c r="Q112" s="7"/>
    </row>
    <row r="113" spans="1:17" x14ac:dyDescent="0.2">
      <c r="A113" s="91" t="s">
        <v>25</v>
      </c>
      <c r="B113" s="164" t="s">
        <v>554</v>
      </c>
      <c r="C113" s="61"/>
      <c r="D113" s="32"/>
      <c r="E113" s="32"/>
      <c r="F113" s="162">
        <v>8</v>
      </c>
      <c r="G113" s="163">
        <v>623.28</v>
      </c>
      <c r="H113" s="60" t="s">
        <v>517</v>
      </c>
      <c r="I113" s="31" t="s">
        <v>104</v>
      </c>
      <c r="J113" s="30"/>
      <c r="K113" s="23">
        <f>ROUNDUP(P113,0)</f>
        <v>98</v>
      </c>
      <c r="L113" s="24">
        <f>SUM(K113*F113)</f>
        <v>784</v>
      </c>
      <c r="M113" s="120" t="s">
        <v>1614</v>
      </c>
      <c r="N113" s="120" t="s">
        <v>1615</v>
      </c>
      <c r="O113" s="21"/>
      <c r="P113" s="19">
        <f>SUM(G113/F113*1.25)</f>
        <v>97.387499999999989</v>
      </c>
      <c r="Q113" s="7"/>
    </row>
    <row r="114" spans="1:17" x14ac:dyDescent="0.2">
      <c r="A114" s="91" t="s">
        <v>23</v>
      </c>
      <c r="B114" s="164" t="s">
        <v>540</v>
      </c>
      <c r="C114" s="61"/>
      <c r="D114" s="32"/>
      <c r="E114" s="32"/>
      <c r="F114" s="162">
        <v>8</v>
      </c>
      <c r="G114" s="31">
        <v>324</v>
      </c>
      <c r="H114" s="60" t="s">
        <v>517</v>
      </c>
      <c r="I114" s="31" t="s">
        <v>104</v>
      </c>
      <c r="J114" s="30"/>
      <c r="K114" s="23">
        <f t="shared" si="4"/>
        <v>51</v>
      </c>
      <c r="L114" s="24">
        <f t="shared" si="5"/>
        <v>408</v>
      </c>
      <c r="M114" s="120" t="s">
        <v>1614</v>
      </c>
      <c r="N114" s="120" t="s">
        <v>1615</v>
      </c>
      <c r="O114" s="21">
        <f t="shared" si="6"/>
        <v>44.550000000000004</v>
      </c>
      <c r="P114" s="19">
        <f t="shared" si="7"/>
        <v>50.625</v>
      </c>
      <c r="Q114" s="7"/>
    </row>
    <row r="115" spans="1:17" x14ac:dyDescent="0.2">
      <c r="A115" s="203" t="s">
        <v>625</v>
      </c>
      <c r="B115" s="204" t="s">
        <v>626</v>
      </c>
      <c r="C115" s="126" t="s">
        <v>174</v>
      </c>
      <c r="D115" s="127"/>
      <c r="E115" s="60"/>
      <c r="F115" s="200">
        <v>2</v>
      </c>
      <c r="G115" s="36">
        <v>1414.5</v>
      </c>
      <c r="H115" s="60" t="s">
        <v>79</v>
      </c>
      <c r="I115" s="31" t="s">
        <v>104</v>
      </c>
      <c r="J115" s="30"/>
      <c r="K115" s="23">
        <f t="shared" si="4"/>
        <v>885</v>
      </c>
      <c r="L115" s="24">
        <f t="shared" si="5"/>
        <v>1770</v>
      </c>
      <c r="M115" s="120" t="s">
        <v>1614</v>
      </c>
      <c r="N115" s="120" t="s">
        <v>1615</v>
      </c>
      <c r="O115" s="21"/>
      <c r="P115" s="19">
        <f t="shared" si="7"/>
        <v>884.0625</v>
      </c>
      <c r="Q115" s="7"/>
    </row>
    <row r="116" spans="1:17" x14ac:dyDescent="0.2">
      <c r="A116" s="203" t="s">
        <v>65</v>
      </c>
      <c r="B116" s="204" t="s">
        <v>627</v>
      </c>
      <c r="C116" s="126" t="s">
        <v>174</v>
      </c>
      <c r="D116" s="127"/>
      <c r="E116" s="60"/>
      <c r="F116" s="200">
        <v>2</v>
      </c>
      <c r="G116" s="36">
        <v>3366.92</v>
      </c>
      <c r="H116" s="60" t="s">
        <v>79</v>
      </c>
      <c r="I116" s="31" t="s">
        <v>104</v>
      </c>
      <c r="J116" s="30"/>
      <c r="K116" s="23">
        <f t="shared" si="4"/>
        <v>2105</v>
      </c>
      <c r="L116" s="24">
        <f t="shared" si="5"/>
        <v>4210</v>
      </c>
      <c r="M116" s="120" t="s">
        <v>1614</v>
      </c>
      <c r="N116" s="120" t="s">
        <v>1615</v>
      </c>
      <c r="O116" s="21"/>
      <c r="P116" s="19">
        <f t="shared" si="7"/>
        <v>2104.3249999999998</v>
      </c>
      <c r="Q116" s="7"/>
    </row>
    <row r="117" spans="1:17" x14ac:dyDescent="0.2">
      <c r="A117" s="270" t="s">
        <v>36</v>
      </c>
      <c r="B117" s="204" t="s">
        <v>628</v>
      </c>
      <c r="C117" s="126" t="s">
        <v>173</v>
      </c>
      <c r="D117" s="127"/>
      <c r="E117" s="60"/>
      <c r="F117" s="200">
        <v>6</v>
      </c>
      <c r="G117" s="36">
        <v>747.23</v>
      </c>
      <c r="H117" s="60" t="s">
        <v>79</v>
      </c>
      <c r="I117" s="31" t="s">
        <v>104</v>
      </c>
      <c r="J117" s="30"/>
      <c r="K117" s="23">
        <f t="shared" si="4"/>
        <v>156</v>
      </c>
      <c r="L117" s="24">
        <f t="shared" si="5"/>
        <v>936</v>
      </c>
      <c r="M117" s="120" t="s">
        <v>1614</v>
      </c>
      <c r="N117" s="120" t="s">
        <v>1615</v>
      </c>
      <c r="O117" s="21"/>
      <c r="P117" s="19">
        <f t="shared" si="7"/>
        <v>155.67291666666668</v>
      </c>
      <c r="Q117" s="7"/>
    </row>
    <row r="118" spans="1:17" x14ac:dyDescent="0.2">
      <c r="A118" s="203" t="s">
        <v>629</v>
      </c>
      <c r="B118" s="204" t="s">
        <v>630</v>
      </c>
      <c r="C118" s="126" t="s">
        <v>174</v>
      </c>
      <c r="D118" s="127"/>
      <c r="E118" s="60"/>
      <c r="F118" s="200">
        <v>1</v>
      </c>
      <c r="G118" s="36">
        <v>4512.01</v>
      </c>
      <c r="H118" s="60" t="s">
        <v>79</v>
      </c>
      <c r="I118" s="31" t="s">
        <v>104</v>
      </c>
      <c r="J118" s="30"/>
      <c r="K118" s="23">
        <f t="shared" si="4"/>
        <v>5641</v>
      </c>
      <c r="L118" s="24">
        <f t="shared" si="5"/>
        <v>5641</v>
      </c>
      <c r="M118" s="120" t="s">
        <v>1614</v>
      </c>
      <c r="N118" s="120" t="s">
        <v>1615</v>
      </c>
      <c r="O118" s="21"/>
      <c r="P118" s="19">
        <f t="shared" si="7"/>
        <v>5640.0125000000007</v>
      </c>
      <c r="Q118" s="7"/>
    </row>
    <row r="119" spans="1:17" x14ac:dyDescent="0.2">
      <c r="A119" s="270" t="s">
        <v>631</v>
      </c>
      <c r="B119" s="204" t="s">
        <v>632</v>
      </c>
      <c r="C119" s="126" t="s">
        <v>174</v>
      </c>
      <c r="D119" s="127"/>
      <c r="E119" s="60"/>
      <c r="F119" s="200">
        <v>1</v>
      </c>
      <c r="G119" s="36">
        <v>861.6</v>
      </c>
      <c r="H119" s="60" t="s">
        <v>79</v>
      </c>
      <c r="I119" s="31" t="s">
        <v>104</v>
      </c>
      <c r="J119" s="30"/>
      <c r="K119" s="23">
        <f t="shared" ref="K119:K148" si="12">ROUNDUP(P119,0)</f>
        <v>1077</v>
      </c>
      <c r="L119" s="24">
        <f t="shared" ref="L119:L148" si="13">SUM(K119*F119)</f>
        <v>1077</v>
      </c>
      <c r="M119" s="120" t="s">
        <v>1614</v>
      </c>
      <c r="N119" s="120" t="s">
        <v>1615</v>
      </c>
      <c r="O119" s="21"/>
      <c r="P119" s="19">
        <f t="shared" ref="P119:P148" si="14">SUM(G119/F119*1.25)</f>
        <v>1077</v>
      </c>
      <c r="Q119" s="7"/>
    </row>
    <row r="120" spans="1:17" x14ac:dyDescent="0.2">
      <c r="A120" s="91" t="s">
        <v>633</v>
      </c>
      <c r="B120" s="204" t="s">
        <v>634</v>
      </c>
      <c r="C120" s="126" t="s">
        <v>174</v>
      </c>
      <c r="D120" s="127"/>
      <c r="E120" s="60"/>
      <c r="F120" s="200">
        <v>2</v>
      </c>
      <c r="G120" s="36">
        <v>7084.34</v>
      </c>
      <c r="H120" s="60" t="s">
        <v>79</v>
      </c>
      <c r="I120" s="31" t="s">
        <v>104</v>
      </c>
      <c r="J120" s="30"/>
      <c r="K120" s="23">
        <f t="shared" si="12"/>
        <v>4428</v>
      </c>
      <c r="L120" s="24">
        <f t="shared" si="13"/>
        <v>8856</v>
      </c>
      <c r="M120" s="120" t="s">
        <v>1614</v>
      </c>
      <c r="N120" s="120" t="s">
        <v>1615</v>
      </c>
      <c r="O120" s="21"/>
      <c r="P120" s="19">
        <f t="shared" si="14"/>
        <v>4427.7124999999996</v>
      </c>
      <c r="Q120" s="7"/>
    </row>
    <row r="121" spans="1:17" x14ac:dyDescent="0.2">
      <c r="A121" s="91" t="s">
        <v>635</v>
      </c>
      <c r="B121" s="205" t="s">
        <v>636</v>
      </c>
      <c r="C121" s="126" t="s">
        <v>174</v>
      </c>
      <c r="D121" s="127"/>
      <c r="E121" s="60"/>
      <c r="F121" s="200">
        <v>1</v>
      </c>
      <c r="G121" s="36">
        <v>1254.4000000000001</v>
      </c>
      <c r="H121" s="60" t="s">
        <v>79</v>
      </c>
      <c r="I121" s="31" t="s">
        <v>104</v>
      </c>
      <c r="J121" s="30"/>
      <c r="K121" s="23">
        <f t="shared" si="12"/>
        <v>1568</v>
      </c>
      <c r="L121" s="24">
        <f t="shared" si="13"/>
        <v>1568</v>
      </c>
      <c r="M121" s="120" t="s">
        <v>1614</v>
      </c>
      <c r="N121" s="120" t="s">
        <v>1615</v>
      </c>
      <c r="O121" s="21"/>
      <c r="P121" s="19">
        <f t="shared" si="14"/>
        <v>1568</v>
      </c>
      <c r="Q121" s="7"/>
    </row>
    <row r="122" spans="1:17" x14ac:dyDescent="0.2">
      <c r="A122" s="91" t="s">
        <v>637</v>
      </c>
      <c r="B122" s="145" t="s">
        <v>638</v>
      </c>
      <c r="C122" s="126" t="s">
        <v>174</v>
      </c>
      <c r="D122" s="127"/>
      <c r="E122" s="60"/>
      <c r="F122" s="200">
        <v>1</v>
      </c>
      <c r="G122" s="36">
        <v>471.05</v>
      </c>
      <c r="H122" s="60" t="s">
        <v>79</v>
      </c>
      <c r="I122" s="31" t="s">
        <v>104</v>
      </c>
      <c r="J122" s="30"/>
      <c r="K122" s="23">
        <f t="shared" si="12"/>
        <v>589</v>
      </c>
      <c r="L122" s="24">
        <f t="shared" si="13"/>
        <v>589</v>
      </c>
      <c r="M122" s="120" t="s">
        <v>1614</v>
      </c>
      <c r="N122" s="120" t="s">
        <v>1615</v>
      </c>
      <c r="O122" s="21"/>
      <c r="P122" s="19">
        <f t="shared" si="14"/>
        <v>588.8125</v>
      </c>
      <c r="Q122" s="7"/>
    </row>
    <row r="123" spans="1:17" x14ac:dyDescent="0.2">
      <c r="A123" s="91" t="s">
        <v>1048</v>
      </c>
      <c r="B123" s="145" t="s">
        <v>1049</v>
      </c>
      <c r="C123" s="126"/>
      <c r="D123" s="127"/>
      <c r="E123" s="60"/>
      <c r="F123" s="200">
        <v>1</v>
      </c>
      <c r="G123" s="36">
        <v>16226</v>
      </c>
      <c r="H123" s="60" t="s">
        <v>79</v>
      </c>
      <c r="I123" s="31" t="s">
        <v>104</v>
      </c>
      <c r="J123" s="30"/>
      <c r="K123" s="23">
        <f t="shared" si="12"/>
        <v>20283</v>
      </c>
      <c r="L123" s="24">
        <f t="shared" si="13"/>
        <v>20283</v>
      </c>
      <c r="M123" s="120" t="s">
        <v>1614</v>
      </c>
      <c r="N123" s="120" t="s">
        <v>1615</v>
      </c>
      <c r="O123" s="21"/>
      <c r="P123" s="19">
        <f t="shared" si="14"/>
        <v>20282.5</v>
      </c>
      <c r="Q123" s="7"/>
    </row>
    <row r="124" spans="1:17" x14ac:dyDescent="0.2">
      <c r="A124" s="286" t="s">
        <v>452</v>
      </c>
      <c r="B124" s="287" t="s">
        <v>453</v>
      </c>
      <c r="C124" s="126"/>
      <c r="D124" s="127"/>
      <c r="E124" s="60"/>
      <c r="F124" s="200">
        <v>20</v>
      </c>
      <c r="G124" s="36">
        <v>1158.5999999999999</v>
      </c>
      <c r="H124" s="60" t="s">
        <v>79</v>
      </c>
      <c r="I124" s="31" t="s">
        <v>104</v>
      </c>
      <c r="J124" s="30"/>
      <c r="K124" s="23">
        <f t="shared" si="12"/>
        <v>73</v>
      </c>
      <c r="L124" s="24">
        <f t="shared" si="13"/>
        <v>1460</v>
      </c>
      <c r="M124" s="120" t="s">
        <v>1614</v>
      </c>
      <c r="N124" s="120" t="s">
        <v>1615</v>
      </c>
      <c r="O124" s="21"/>
      <c r="P124" s="19">
        <f t="shared" si="14"/>
        <v>72.412499999999994</v>
      </c>
      <c r="Q124" s="7"/>
    </row>
    <row r="125" spans="1:17" x14ac:dyDescent="0.2">
      <c r="A125" s="91" t="s">
        <v>674</v>
      </c>
      <c r="B125" s="145" t="s">
        <v>1050</v>
      </c>
      <c r="C125" s="126"/>
      <c r="D125" s="127"/>
      <c r="E125" s="60"/>
      <c r="F125" s="200">
        <v>6</v>
      </c>
      <c r="G125" s="36">
        <v>808.92</v>
      </c>
      <c r="H125" s="60" t="s">
        <v>79</v>
      </c>
      <c r="I125" s="31" t="s">
        <v>104</v>
      </c>
      <c r="J125" s="30"/>
      <c r="K125" s="23">
        <f t="shared" si="12"/>
        <v>169</v>
      </c>
      <c r="L125" s="24">
        <f t="shared" si="13"/>
        <v>1014</v>
      </c>
      <c r="M125" s="120" t="s">
        <v>1614</v>
      </c>
      <c r="N125" s="120" t="s">
        <v>1615</v>
      </c>
      <c r="O125" s="21"/>
      <c r="P125" s="19">
        <f t="shared" si="14"/>
        <v>168.52499999999998</v>
      </c>
      <c r="Q125" s="7"/>
    </row>
    <row r="126" spans="1:17" x14ac:dyDescent="0.2">
      <c r="A126" s="91" t="s">
        <v>1051</v>
      </c>
      <c r="B126" s="145" t="s">
        <v>1052</v>
      </c>
      <c r="C126" s="126"/>
      <c r="D126" s="127"/>
      <c r="E126" s="60"/>
      <c r="F126" s="200">
        <v>6</v>
      </c>
      <c r="G126" s="36">
        <v>4421.3999999999996</v>
      </c>
      <c r="H126" s="60" t="s">
        <v>79</v>
      </c>
      <c r="I126" s="31" t="s">
        <v>104</v>
      </c>
      <c r="J126" s="30"/>
      <c r="K126" s="23">
        <f t="shared" si="12"/>
        <v>922</v>
      </c>
      <c r="L126" s="24">
        <f t="shared" si="13"/>
        <v>5532</v>
      </c>
      <c r="M126" s="120" t="s">
        <v>1614</v>
      </c>
      <c r="N126" s="120" t="s">
        <v>1615</v>
      </c>
      <c r="O126" s="21"/>
      <c r="P126" s="19">
        <f t="shared" si="14"/>
        <v>921.125</v>
      </c>
      <c r="Q126" s="7"/>
    </row>
    <row r="127" spans="1:17" x14ac:dyDescent="0.2">
      <c r="A127" s="91" t="s">
        <v>904</v>
      </c>
      <c r="B127" s="145" t="s">
        <v>1053</v>
      </c>
      <c r="C127" s="126"/>
      <c r="D127" s="127"/>
      <c r="E127" s="60"/>
      <c r="F127" s="200">
        <v>2</v>
      </c>
      <c r="G127" s="36">
        <v>5487.9</v>
      </c>
      <c r="H127" s="60" t="s">
        <v>79</v>
      </c>
      <c r="I127" s="31" t="s">
        <v>104</v>
      </c>
      <c r="J127" s="30"/>
      <c r="K127" s="23">
        <f t="shared" si="12"/>
        <v>3430</v>
      </c>
      <c r="L127" s="24">
        <f t="shared" si="13"/>
        <v>6860</v>
      </c>
      <c r="M127" s="120" t="s">
        <v>1614</v>
      </c>
      <c r="N127" s="120" t="s">
        <v>1615</v>
      </c>
      <c r="O127" s="21"/>
      <c r="P127" s="19">
        <f t="shared" si="14"/>
        <v>3429.9375</v>
      </c>
      <c r="Q127" s="7"/>
    </row>
    <row r="128" spans="1:17" x14ac:dyDescent="0.2">
      <c r="A128" s="91" t="s">
        <v>1054</v>
      </c>
      <c r="B128" s="145" t="s">
        <v>1057</v>
      </c>
      <c r="C128" s="126"/>
      <c r="D128" s="127"/>
      <c r="E128" s="60"/>
      <c r="F128" s="200">
        <v>2</v>
      </c>
      <c r="G128" s="36">
        <v>689.22</v>
      </c>
      <c r="H128" s="60" t="s">
        <v>79</v>
      </c>
      <c r="I128" s="31" t="s">
        <v>104</v>
      </c>
      <c r="J128" s="30"/>
      <c r="K128" s="23">
        <f t="shared" si="12"/>
        <v>431</v>
      </c>
      <c r="L128" s="24">
        <f t="shared" si="13"/>
        <v>862</v>
      </c>
      <c r="M128" s="120" t="s">
        <v>1614</v>
      </c>
      <c r="N128" s="120" t="s">
        <v>1615</v>
      </c>
      <c r="O128" s="21"/>
      <c r="P128" s="19">
        <f t="shared" si="14"/>
        <v>430.76250000000005</v>
      </c>
      <c r="Q128" s="7"/>
    </row>
    <row r="129" spans="1:17" x14ac:dyDescent="0.2">
      <c r="A129" s="91" t="s">
        <v>1055</v>
      </c>
      <c r="B129" s="145" t="s">
        <v>1056</v>
      </c>
      <c r="C129" s="126"/>
      <c r="D129" s="127"/>
      <c r="E129" s="60"/>
      <c r="F129" s="200">
        <v>2</v>
      </c>
      <c r="G129" s="36">
        <v>693.96</v>
      </c>
      <c r="H129" s="60" t="s">
        <v>79</v>
      </c>
      <c r="I129" s="31" t="s">
        <v>104</v>
      </c>
      <c r="J129" s="30"/>
      <c r="K129" s="23">
        <f t="shared" si="12"/>
        <v>434</v>
      </c>
      <c r="L129" s="24">
        <f t="shared" si="13"/>
        <v>868</v>
      </c>
      <c r="M129" s="120" t="s">
        <v>1614</v>
      </c>
      <c r="N129" s="120" t="s">
        <v>1615</v>
      </c>
      <c r="O129" s="21"/>
      <c r="P129" s="19">
        <f t="shared" si="14"/>
        <v>433.72500000000002</v>
      </c>
      <c r="Q129" s="7"/>
    </row>
    <row r="130" spans="1:17" x14ac:dyDescent="0.2">
      <c r="A130" s="91" t="s">
        <v>341</v>
      </c>
      <c r="B130" s="145" t="s">
        <v>1058</v>
      </c>
      <c r="C130" s="126"/>
      <c r="D130" s="127"/>
      <c r="E130" s="60"/>
      <c r="F130" s="200">
        <v>2</v>
      </c>
      <c r="G130" s="36">
        <v>1203.5999999999999</v>
      </c>
      <c r="H130" s="60" t="s">
        <v>79</v>
      </c>
      <c r="I130" s="31" t="s">
        <v>104</v>
      </c>
      <c r="J130" s="30"/>
      <c r="K130" s="23">
        <f t="shared" si="12"/>
        <v>753</v>
      </c>
      <c r="L130" s="24">
        <f t="shared" si="13"/>
        <v>1506</v>
      </c>
      <c r="M130" s="120" t="s">
        <v>1614</v>
      </c>
      <c r="N130" s="120" t="s">
        <v>1615</v>
      </c>
      <c r="O130" s="21"/>
      <c r="P130" s="19">
        <f t="shared" si="14"/>
        <v>752.25</v>
      </c>
      <c r="Q130" s="7"/>
    </row>
    <row r="131" spans="1:17" x14ac:dyDescent="0.2">
      <c r="A131" s="32" t="s">
        <v>452</v>
      </c>
      <c r="B131" s="145" t="s">
        <v>907</v>
      </c>
      <c r="C131" s="32"/>
      <c r="D131" s="32"/>
      <c r="E131" s="32"/>
      <c r="F131" s="162">
        <v>4</v>
      </c>
      <c r="G131" s="31">
        <v>231.72</v>
      </c>
      <c r="H131" s="60" t="s">
        <v>79</v>
      </c>
      <c r="I131" s="31" t="s">
        <v>104</v>
      </c>
      <c r="J131" s="30"/>
      <c r="K131" s="23">
        <f t="shared" si="12"/>
        <v>73</v>
      </c>
      <c r="L131" s="24">
        <f t="shared" si="13"/>
        <v>292</v>
      </c>
      <c r="M131" s="120" t="s">
        <v>1614</v>
      </c>
      <c r="N131" s="120" t="s">
        <v>1615</v>
      </c>
      <c r="O131" s="21"/>
      <c r="P131" s="19">
        <f t="shared" si="14"/>
        <v>72.412499999999994</v>
      </c>
      <c r="Q131" s="7"/>
    </row>
    <row r="132" spans="1:17" x14ac:dyDescent="0.2">
      <c r="A132" s="32" t="s">
        <v>340</v>
      </c>
      <c r="B132" s="145" t="s">
        <v>908</v>
      </c>
      <c r="C132" s="32"/>
      <c r="D132" s="32"/>
      <c r="E132" s="32"/>
      <c r="F132" s="162">
        <v>10</v>
      </c>
      <c r="G132" s="31">
        <v>395.9</v>
      </c>
      <c r="H132" s="60" t="s">
        <v>79</v>
      </c>
      <c r="I132" s="31" t="s">
        <v>104</v>
      </c>
      <c r="J132" s="30"/>
      <c r="K132" s="23">
        <f t="shared" si="12"/>
        <v>50</v>
      </c>
      <c r="L132" s="24">
        <f t="shared" si="13"/>
        <v>500</v>
      </c>
      <c r="M132" s="120" t="s">
        <v>1614</v>
      </c>
      <c r="N132" s="120" t="s">
        <v>1615</v>
      </c>
      <c r="O132" s="21"/>
      <c r="P132" s="19">
        <f t="shared" si="14"/>
        <v>49.487499999999997</v>
      </c>
      <c r="Q132" s="7"/>
    </row>
    <row r="133" spans="1:17" x14ac:dyDescent="0.2">
      <c r="A133" s="284" t="s">
        <v>460</v>
      </c>
      <c r="B133" s="285" t="s">
        <v>1059</v>
      </c>
      <c r="C133" s="126"/>
      <c r="D133" s="127"/>
      <c r="E133" s="60"/>
      <c r="F133" s="200">
        <v>2</v>
      </c>
      <c r="G133" s="36">
        <v>10085.98</v>
      </c>
      <c r="H133" s="60" t="s">
        <v>79</v>
      </c>
      <c r="I133" s="31" t="s">
        <v>104</v>
      </c>
      <c r="J133" s="30"/>
      <c r="K133" s="23">
        <f t="shared" si="12"/>
        <v>6304</v>
      </c>
      <c r="L133" s="24">
        <f t="shared" si="13"/>
        <v>12608</v>
      </c>
      <c r="M133" s="120" t="s">
        <v>1614</v>
      </c>
      <c r="N133" s="120" t="s">
        <v>1615</v>
      </c>
      <c r="O133" s="21"/>
      <c r="P133" s="19">
        <f t="shared" si="14"/>
        <v>6303.7374999999993</v>
      </c>
      <c r="Q133" s="7"/>
    </row>
    <row r="134" spans="1:17" x14ac:dyDescent="0.2">
      <c r="A134" s="91" t="s">
        <v>456</v>
      </c>
      <c r="B134" s="145" t="s">
        <v>994</v>
      </c>
      <c r="C134" s="126"/>
      <c r="D134" s="127"/>
      <c r="E134" s="60"/>
      <c r="F134" s="200">
        <v>4</v>
      </c>
      <c r="G134" s="36">
        <v>1828.16</v>
      </c>
      <c r="H134" s="60" t="s">
        <v>79</v>
      </c>
      <c r="I134" s="31" t="s">
        <v>104</v>
      </c>
      <c r="J134" s="30"/>
      <c r="K134" s="23">
        <f t="shared" si="12"/>
        <v>572</v>
      </c>
      <c r="L134" s="24">
        <f t="shared" si="13"/>
        <v>2288</v>
      </c>
      <c r="M134" s="120" t="s">
        <v>1614</v>
      </c>
      <c r="N134" s="120" t="s">
        <v>1615</v>
      </c>
      <c r="O134" s="21"/>
      <c r="P134" s="19">
        <f t="shared" si="14"/>
        <v>571.30000000000007</v>
      </c>
      <c r="Q134" s="7"/>
    </row>
    <row r="135" spans="1:17" x14ac:dyDescent="0.2">
      <c r="A135" s="91" t="s">
        <v>1087</v>
      </c>
      <c r="B135" s="145" t="s">
        <v>1089</v>
      </c>
      <c r="C135" s="126"/>
      <c r="D135" s="127"/>
      <c r="E135" s="60"/>
      <c r="F135" s="200">
        <v>2</v>
      </c>
      <c r="G135" s="36">
        <v>4571.8</v>
      </c>
      <c r="H135" s="60" t="s">
        <v>79</v>
      </c>
      <c r="I135" s="31" t="s">
        <v>104</v>
      </c>
      <c r="J135" s="30"/>
      <c r="K135" s="23">
        <f t="shared" si="12"/>
        <v>2858</v>
      </c>
      <c r="L135" s="24">
        <f t="shared" si="13"/>
        <v>5716</v>
      </c>
      <c r="M135" s="120" t="s">
        <v>1614</v>
      </c>
      <c r="N135" s="120" t="s">
        <v>1615</v>
      </c>
      <c r="O135" s="21"/>
      <c r="P135" s="19">
        <f t="shared" si="14"/>
        <v>2857.375</v>
      </c>
      <c r="Q135" s="7"/>
    </row>
    <row r="136" spans="1:17" x14ac:dyDescent="0.2">
      <c r="A136" s="91" t="s">
        <v>1088</v>
      </c>
      <c r="B136" s="145" t="s">
        <v>1090</v>
      </c>
      <c r="C136" s="126"/>
      <c r="D136" s="127"/>
      <c r="E136" s="60"/>
      <c r="F136" s="200">
        <v>1</v>
      </c>
      <c r="G136" s="36">
        <v>1339.46</v>
      </c>
      <c r="H136" s="60" t="s">
        <v>79</v>
      </c>
      <c r="I136" s="31" t="s">
        <v>104</v>
      </c>
      <c r="J136" s="30"/>
      <c r="K136" s="23">
        <f t="shared" si="12"/>
        <v>1675</v>
      </c>
      <c r="L136" s="24">
        <f t="shared" si="13"/>
        <v>1675</v>
      </c>
      <c r="M136" s="120" t="s">
        <v>1614</v>
      </c>
      <c r="N136" s="120" t="s">
        <v>1615</v>
      </c>
      <c r="O136" s="21"/>
      <c r="P136" s="19">
        <f t="shared" si="14"/>
        <v>1674.325</v>
      </c>
      <c r="Q136" s="7"/>
    </row>
    <row r="137" spans="1:17" x14ac:dyDescent="0.2">
      <c r="A137" s="91" t="s">
        <v>1155</v>
      </c>
      <c r="B137" s="145" t="s">
        <v>1156</v>
      </c>
      <c r="C137" s="126"/>
      <c r="D137" s="127"/>
      <c r="E137" s="60"/>
      <c r="F137" s="200">
        <v>1</v>
      </c>
      <c r="G137" s="36">
        <v>2222.6799999999998</v>
      </c>
      <c r="H137" s="60" t="s">
        <v>79</v>
      </c>
      <c r="I137" s="31" t="s">
        <v>104</v>
      </c>
      <c r="J137" s="30"/>
      <c r="K137" s="23">
        <f t="shared" si="12"/>
        <v>2779</v>
      </c>
      <c r="L137" s="24">
        <f t="shared" si="13"/>
        <v>2779</v>
      </c>
      <c r="M137" s="120" t="s">
        <v>1614</v>
      </c>
      <c r="N137" s="120" t="s">
        <v>1615</v>
      </c>
      <c r="O137" s="21"/>
      <c r="P137" s="19">
        <f t="shared" si="14"/>
        <v>2778.35</v>
      </c>
      <c r="Q137" s="7"/>
    </row>
    <row r="138" spans="1:17" x14ac:dyDescent="0.2">
      <c r="A138" s="91" t="s">
        <v>1157</v>
      </c>
      <c r="B138" s="145" t="s">
        <v>1158</v>
      </c>
      <c r="C138" s="126"/>
      <c r="D138" s="127"/>
      <c r="E138" s="60"/>
      <c r="F138" s="200">
        <v>1</v>
      </c>
      <c r="G138" s="36">
        <v>4740.4399999999996</v>
      </c>
      <c r="H138" s="60" t="s">
        <v>79</v>
      </c>
      <c r="I138" s="31" t="s">
        <v>104</v>
      </c>
      <c r="J138" s="30"/>
      <c r="K138" s="23">
        <f t="shared" si="12"/>
        <v>5926</v>
      </c>
      <c r="L138" s="24">
        <f t="shared" si="13"/>
        <v>5926</v>
      </c>
      <c r="M138" s="120" t="s">
        <v>1614</v>
      </c>
      <c r="N138" s="120" t="s">
        <v>1615</v>
      </c>
      <c r="O138" s="21"/>
      <c r="P138" s="19">
        <f t="shared" si="14"/>
        <v>5925.5499999999993</v>
      </c>
      <c r="Q138" s="7"/>
    </row>
    <row r="139" spans="1:17" x14ac:dyDescent="0.2">
      <c r="A139" s="91" t="s">
        <v>1159</v>
      </c>
      <c r="B139" s="145" t="s">
        <v>1160</v>
      </c>
      <c r="C139" s="126"/>
      <c r="D139" s="127"/>
      <c r="E139" s="60"/>
      <c r="F139" s="200">
        <v>1</v>
      </c>
      <c r="G139" s="36">
        <v>1339.46</v>
      </c>
      <c r="H139" s="60" t="s">
        <v>79</v>
      </c>
      <c r="I139" s="31" t="s">
        <v>104</v>
      </c>
      <c r="J139" s="30"/>
      <c r="K139" s="23">
        <f t="shared" si="12"/>
        <v>1675</v>
      </c>
      <c r="L139" s="24">
        <f t="shared" si="13"/>
        <v>1675</v>
      </c>
      <c r="M139" s="120" t="s">
        <v>1614</v>
      </c>
      <c r="N139" s="120" t="s">
        <v>1615</v>
      </c>
      <c r="O139" s="21"/>
      <c r="P139" s="19">
        <f t="shared" si="14"/>
        <v>1674.325</v>
      </c>
      <c r="Q139" s="7"/>
    </row>
    <row r="140" spans="1:17" x14ac:dyDescent="0.2">
      <c r="A140" s="91" t="s">
        <v>1161</v>
      </c>
      <c r="B140" s="145" t="s">
        <v>1162</v>
      </c>
      <c r="C140" s="126"/>
      <c r="D140" s="127"/>
      <c r="E140" s="60"/>
      <c r="F140" s="200">
        <v>1</v>
      </c>
      <c r="G140" s="36">
        <v>6277.83</v>
      </c>
      <c r="H140" s="60" t="s">
        <v>79</v>
      </c>
      <c r="I140" s="31" t="s">
        <v>104</v>
      </c>
      <c r="J140" s="30"/>
      <c r="K140" s="23">
        <f t="shared" si="12"/>
        <v>7848</v>
      </c>
      <c r="L140" s="24">
        <f t="shared" si="13"/>
        <v>7848</v>
      </c>
      <c r="M140" s="120" t="s">
        <v>1614</v>
      </c>
      <c r="N140" s="120" t="s">
        <v>1615</v>
      </c>
      <c r="O140" s="21"/>
      <c r="P140" s="19">
        <f t="shared" si="14"/>
        <v>7847.2875000000004</v>
      </c>
      <c r="Q140" s="7"/>
    </row>
    <row r="141" spans="1:17" x14ac:dyDescent="0.2">
      <c r="A141" s="91" t="s">
        <v>1163</v>
      </c>
      <c r="B141" s="145" t="s">
        <v>1164</v>
      </c>
      <c r="C141" s="126"/>
      <c r="D141" s="127"/>
      <c r="E141" s="60"/>
      <c r="F141" s="200">
        <v>1</v>
      </c>
      <c r="G141" s="36">
        <v>2763.6</v>
      </c>
      <c r="H141" s="60" t="s">
        <v>79</v>
      </c>
      <c r="I141" s="31" t="s">
        <v>104</v>
      </c>
      <c r="J141" s="30"/>
      <c r="K141" s="23">
        <f t="shared" si="12"/>
        <v>3455</v>
      </c>
      <c r="L141" s="24">
        <f t="shared" si="13"/>
        <v>3455</v>
      </c>
      <c r="M141" s="120" t="s">
        <v>1614</v>
      </c>
      <c r="N141" s="120" t="s">
        <v>1615</v>
      </c>
      <c r="O141" s="21"/>
      <c r="P141" s="19">
        <f t="shared" si="14"/>
        <v>3454.5</v>
      </c>
      <c r="Q141" s="7"/>
    </row>
    <row r="142" spans="1:17" x14ac:dyDescent="0.2">
      <c r="A142" s="91" t="s">
        <v>454</v>
      </c>
      <c r="B142" s="145" t="s">
        <v>1165</v>
      </c>
      <c r="C142" s="126"/>
      <c r="D142" s="127"/>
      <c r="E142" s="60"/>
      <c r="F142" s="200">
        <v>1</v>
      </c>
      <c r="G142" s="36">
        <v>739.58</v>
      </c>
      <c r="H142" s="60" t="s">
        <v>79</v>
      </c>
      <c r="I142" s="31" t="s">
        <v>104</v>
      </c>
      <c r="J142" s="30"/>
      <c r="K142" s="23">
        <f t="shared" si="12"/>
        <v>925</v>
      </c>
      <c r="L142" s="24">
        <f t="shared" si="13"/>
        <v>925</v>
      </c>
      <c r="M142" s="120" t="s">
        <v>1614</v>
      </c>
      <c r="N142" s="120" t="s">
        <v>1615</v>
      </c>
      <c r="O142" s="21"/>
      <c r="P142" s="19">
        <f t="shared" si="14"/>
        <v>924.47500000000002</v>
      </c>
      <c r="Q142" s="7"/>
    </row>
    <row r="143" spans="1:17" x14ac:dyDescent="0.2">
      <c r="A143" s="91" t="s">
        <v>1166</v>
      </c>
      <c r="B143" s="145" t="s">
        <v>1167</v>
      </c>
      <c r="C143" s="126"/>
      <c r="D143" s="127"/>
      <c r="E143" s="60"/>
      <c r="F143" s="200">
        <v>2</v>
      </c>
      <c r="G143" s="36">
        <v>1612.9</v>
      </c>
      <c r="H143" s="60" t="s">
        <v>79</v>
      </c>
      <c r="I143" s="31" t="s">
        <v>104</v>
      </c>
      <c r="J143" s="30"/>
      <c r="K143" s="23">
        <f t="shared" si="12"/>
        <v>1009</v>
      </c>
      <c r="L143" s="24">
        <f t="shared" si="13"/>
        <v>2018</v>
      </c>
      <c r="M143" s="120" t="s">
        <v>1614</v>
      </c>
      <c r="N143" s="120" t="s">
        <v>1615</v>
      </c>
      <c r="O143" s="21"/>
      <c r="P143" s="19">
        <f t="shared" si="14"/>
        <v>1008.0625</v>
      </c>
      <c r="Q143" s="7"/>
    </row>
    <row r="144" spans="1:17" x14ac:dyDescent="0.2">
      <c r="A144" s="91" t="s">
        <v>549</v>
      </c>
      <c r="B144" s="145" t="s">
        <v>1168</v>
      </c>
      <c r="C144" s="126"/>
      <c r="D144" s="127"/>
      <c r="E144" s="60"/>
      <c r="F144" s="200">
        <v>1</v>
      </c>
      <c r="G144" s="36">
        <v>147.72999999999999</v>
      </c>
      <c r="H144" s="60" t="s">
        <v>79</v>
      </c>
      <c r="I144" s="31" t="s">
        <v>104</v>
      </c>
      <c r="J144" s="30"/>
      <c r="K144" s="23">
        <f t="shared" si="12"/>
        <v>185</v>
      </c>
      <c r="L144" s="24">
        <f t="shared" si="13"/>
        <v>185</v>
      </c>
      <c r="M144" s="120" t="s">
        <v>1614</v>
      </c>
      <c r="N144" s="120" t="s">
        <v>1615</v>
      </c>
      <c r="O144" s="21"/>
      <c r="P144" s="19">
        <f t="shared" si="14"/>
        <v>184.66249999999999</v>
      </c>
      <c r="Q144" s="7"/>
    </row>
    <row r="145" spans="1:20" x14ac:dyDescent="0.2">
      <c r="A145" s="91" t="s">
        <v>1169</v>
      </c>
      <c r="B145" s="145" t="s">
        <v>1170</v>
      </c>
      <c r="C145" s="126"/>
      <c r="D145" s="127"/>
      <c r="E145" s="60"/>
      <c r="F145" s="200">
        <v>3</v>
      </c>
      <c r="G145" s="36">
        <v>10707.06</v>
      </c>
      <c r="H145" s="60" t="s">
        <v>79</v>
      </c>
      <c r="I145" s="31" t="s">
        <v>104</v>
      </c>
      <c r="J145" s="30"/>
      <c r="K145" s="23">
        <f t="shared" si="12"/>
        <v>4462</v>
      </c>
      <c r="L145" s="24">
        <f t="shared" si="13"/>
        <v>13386</v>
      </c>
      <c r="M145" s="120" t="s">
        <v>1614</v>
      </c>
      <c r="N145" s="120" t="s">
        <v>1615</v>
      </c>
      <c r="O145" s="21"/>
      <c r="P145" s="19">
        <f t="shared" si="14"/>
        <v>4461.2749999999996</v>
      </c>
      <c r="Q145" s="7"/>
    </row>
    <row r="146" spans="1:20" x14ac:dyDescent="0.2">
      <c r="A146" s="91" t="s">
        <v>20</v>
      </c>
      <c r="B146" s="145" t="s">
        <v>1171</v>
      </c>
      <c r="C146" s="126"/>
      <c r="D146" s="127"/>
      <c r="E146" s="60"/>
      <c r="F146" s="200">
        <v>3</v>
      </c>
      <c r="G146" s="36">
        <v>9115.41</v>
      </c>
      <c r="H146" s="60" t="s">
        <v>79</v>
      </c>
      <c r="I146" s="31" t="s">
        <v>104</v>
      </c>
      <c r="J146" s="30"/>
      <c r="K146" s="23">
        <f t="shared" si="12"/>
        <v>3799</v>
      </c>
      <c r="L146" s="24">
        <f t="shared" si="13"/>
        <v>11397</v>
      </c>
      <c r="M146" s="120" t="s">
        <v>1614</v>
      </c>
      <c r="N146" s="120" t="s">
        <v>1615</v>
      </c>
      <c r="O146" s="21"/>
      <c r="P146" s="19">
        <f t="shared" si="14"/>
        <v>3798.0874999999996</v>
      </c>
      <c r="Q146" s="7"/>
    </row>
    <row r="147" spans="1:20" x14ac:dyDescent="0.2">
      <c r="A147" s="91" t="s">
        <v>1172</v>
      </c>
      <c r="B147" s="145" t="s">
        <v>1173</v>
      </c>
      <c r="C147" s="126"/>
      <c r="D147" s="127"/>
      <c r="E147" s="60"/>
      <c r="F147" s="200">
        <v>2</v>
      </c>
      <c r="G147" s="36">
        <v>266.12</v>
      </c>
      <c r="H147" s="60" t="s">
        <v>79</v>
      </c>
      <c r="I147" s="31" t="s">
        <v>104</v>
      </c>
      <c r="J147" s="30"/>
      <c r="K147" s="23">
        <f t="shared" si="12"/>
        <v>167</v>
      </c>
      <c r="L147" s="24">
        <f t="shared" si="13"/>
        <v>334</v>
      </c>
      <c r="M147" s="120" t="s">
        <v>1614</v>
      </c>
      <c r="N147" s="120" t="s">
        <v>1615</v>
      </c>
      <c r="O147" s="21"/>
      <c r="P147" s="19">
        <f t="shared" si="14"/>
        <v>166.32499999999999</v>
      </c>
      <c r="Q147" s="7"/>
    </row>
    <row r="148" spans="1:20" x14ac:dyDescent="0.2">
      <c r="A148" s="91" t="s">
        <v>452</v>
      </c>
      <c r="B148" s="164" t="s">
        <v>907</v>
      </c>
      <c r="C148" s="126"/>
      <c r="D148" s="127"/>
      <c r="E148" s="60"/>
      <c r="F148" s="128">
        <v>8</v>
      </c>
      <c r="G148" s="36">
        <v>463.44</v>
      </c>
      <c r="H148" s="60" t="s">
        <v>79</v>
      </c>
      <c r="I148" s="31" t="s">
        <v>104</v>
      </c>
      <c r="J148" s="30"/>
      <c r="K148" s="23">
        <f t="shared" si="12"/>
        <v>73</v>
      </c>
      <c r="L148" s="24">
        <f t="shared" si="13"/>
        <v>584</v>
      </c>
      <c r="M148" s="120" t="s">
        <v>1614</v>
      </c>
      <c r="N148" s="120" t="s">
        <v>1615</v>
      </c>
      <c r="O148" s="21"/>
      <c r="P148" s="19">
        <f t="shared" si="14"/>
        <v>72.412499999999994</v>
      </c>
      <c r="Q148" s="7"/>
    </row>
    <row r="149" spans="1:20" x14ac:dyDescent="0.2">
      <c r="A149" s="91"/>
      <c r="B149" s="164"/>
      <c r="C149" s="126"/>
      <c r="D149" s="127"/>
      <c r="E149" s="60"/>
      <c r="F149" s="128"/>
      <c r="G149" s="36"/>
      <c r="H149" s="60"/>
      <c r="I149" s="31" t="s">
        <v>104</v>
      </c>
      <c r="J149" s="30"/>
      <c r="K149" s="23"/>
      <c r="L149" s="24"/>
      <c r="M149" s="120"/>
      <c r="N149" s="120"/>
      <c r="O149" s="21"/>
      <c r="P149" s="19"/>
      <c r="Q149" s="7"/>
    </row>
    <row r="150" spans="1:20" x14ac:dyDescent="0.2">
      <c r="A150" s="32" t="s">
        <v>337</v>
      </c>
      <c r="B150" s="113"/>
      <c r="C150" s="32"/>
      <c r="D150" s="92"/>
      <c r="E150" s="32"/>
      <c r="F150" s="101"/>
      <c r="G150" s="36">
        <f>SUM(G31:G148)</f>
        <v>1128314.92</v>
      </c>
      <c r="H150" s="36"/>
      <c r="I150" s="31" t="s">
        <v>104</v>
      </c>
      <c r="J150" s="30"/>
      <c r="K150" s="23" t="e">
        <f t="shared" si="4"/>
        <v>#DIV/0!</v>
      </c>
      <c r="L150" s="24" t="e">
        <f t="shared" si="5"/>
        <v>#DIV/0!</v>
      </c>
      <c r="M150" s="120" t="s">
        <v>1614</v>
      </c>
      <c r="N150" s="120" t="s">
        <v>1615</v>
      </c>
      <c r="O150" s="21" t="e">
        <f t="shared" si="6"/>
        <v>#DIV/0!</v>
      </c>
      <c r="P150" s="19" t="e">
        <f t="shared" si="7"/>
        <v>#DIV/0!</v>
      </c>
      <c r="Q150" s="7"/>
    </row>
    <row r="151" spans="1:20" x14ac:dyDescent="0.2">
      <c r="A151" s="15" t="s">
        <v>700</v>
      </c>
      <c r="B151" s="117" t="s">
        <v>159</v>
      </c>
      <c r="C151" s="37" t="s">
        <v>174</v>
      </c>
      <c r="D151" s="95"/>
      <c r="F151" s="103">
        <v>1</v>
      </c>
      <c r="G151" s="33">
        <v>443.71</v>
      </c>
      <c r="H151" s="33" t="s">
        <v>517</v>
      </c>
      <c r="I151" s="51" t="s">
        <v>158</v>
      </c>
      <c r="J151" s="30"/>
      <c r="K151" s="23">
        <f t="shared" si="4"/>
        <v>555</v>
      </c>
      <c r="L151" s="24">
        <f t="shared" si="5"/>
        <v>555</v>
      </c>
      <c r="M151" s="120" t="s">
        <v>1614</v>
      </c>
      <c r="N151" s="120" t="s">
        <v>1615</v>
      </c>
      <c r="O151" s="21">
        <f t="shared" si="6"/>
        <v>488.08100000000002</v>
      </c>
      <c r="P151" s="19">
        <f t="shared" si="7"/>
        <v>554.63749999999993</v>
      </c>
      <c r="Q151" s="7"/>
    </row>
    <row r="152" spans="1:20" x14ac:dyDescent="0.2">
      <c r="A152" s="15">
        <v>2212850</v>
      </c>
      <c r="B152" s="117" t="s">
        <v>160</v>
      </c>
      <c r="C152" s="37" t="s">
        <v>174</v>
      </c>
      <c r="D152" s="95"/>
      <c r="F152" s="103">
        <v>2</v>
      </c>
      <c r="G152" s="33">
        <v>551.79999999999995</v>
      </c>
      <c r="H152" s="33" t="s">
        <v>517</v>
      </c>
      <c r="I152" s="51" t="s">
        <v>158</v>
      </c>
      <c r="J152" s="30"/>
      <c r="K152" s="23">
        <f t="shared" si="4"/>
        <v>345</v>
      </c>
      <c r="L152" s="24">
        <f t="shared" si="5"/>
        <v>690</v>
      </c>
      <c r="M152" s="120" t="s">
        <v>1614</v>
      </c>
      <c r="N152" s="120" t="s">
        <v>1615</v>
      </c>
      <c r="O152" s="21">
        <f t="shared" si="6"/>
        <v>303.49</v>
      </c>
      <c r="P152" s="19">
        <f t="shared" si="7"/>
        <v>344.875</v>
      </c>
      <c r="Q152" s="7"/>
    </row>
    <row r="153" spans="1:20" x14ac:dyDescent="0.2">
      <c r="A153" s="15">
        <v>2422829</v>
      </c>
      <c r="B153" s="51" t="s">
        <v>161</v>
      </c>
      <c r="C153" s="37" t="s">
        <v>174</v>
      </c>
      <c r="D153" s="95"/>
      <c r="F153" s="103">
        <v>2</v>
      </c>
      <c r="G153" s="33">
        <v>794.18</v>
      </c>
      <c r="H153" s="33" t="s">
        <v>517</v>
      </c>
      <c r="I153" s="51" t="s">
        <v>158</v>
      </c>
      <c r="J153" s="30"/>
      <c r="K153" s="23">
        <f t="shared" si="4"/>
        <v>497</v>
      </c>
      <c r="L153" s="24">
        <f t="shared" si="5"/>
        <v>994</v>
      </c>
      <c r="M153" s="120" t="s">
        <v>1614</v>
      </c>
      <c r="N153" s="120" t="s">
        <v>1615</v>
      </c>
      <c r="O153" s="21">
        <f t="shared" si="6"/>
        <v>436.79900000000004</v>
      </c>
      <c r="P153" s="19">
        <f t="shared" si="7"/>
        <v>496.36249999999995</v>
      </c>
      <c r="Q153" s="7"/>
    </row>
    <row r="154" spans="1:20" ht="15" x14ac:dyDescent="0.25">
      <c r="A154" s="15">
        <v>4296542</v>
      </c>
      <c r="B154" s="51" t="s">
        <v>162</v>
      </c>
      <c r="C154" s="37" t="s">
        <v>174</v>
      </c>
      <c r="D154" s="95"/>
      <c r="F154" s="103">
        <v>3</v>
      </c>
      <c r="G154" s="33">
        <v>19092.240000000002</v>
      </c>
      <c r="H154" s="33" t="s">
        <v>517</v>
      </c>
      <c r="I154" s="51" t="s">
        <v>158</v>
      </c>
      <c r="J154" s="30"/>
      <c r="K154" s="23">
        <f t="shared" si="4"/>
        <v>7956</v>
      </c>
      <c r="L154" s="24">
        <f t="shared" si="5"/>
        <v>23868</v>
      </c>
      <c r="M154" s="120" t="s">
        <v>1614</v>
      </c>
      <c r="N154" s="120" t="s">
        <v>1615</v>
      </c>
      <c r="O154" s="21">
        <f t="shared" si="6"/>
        <v>7000.4880000000012</v>
      </c>
      <c r="P154" s="19">
        <f t="shared" si="7"/>
        <v>7955.1000000000013</v>
      </c>
      <c r="Q154" s="26" t="s">
        <v>70</v>
      </c>
      <c r="R154" s="25" t="s">
        <v>69</v>
      </c>
      <c r="S154" s="25" t="s">
        <v>71</v>
      </c>
      <c r="T154" s="25" t="s">
        <v>72</v>
      </c>
    </row>
    <row r="155" spans="1:20" x14ac:dyDescent="0.2">
      <c r="A155" s="15">
        <v>4269746</v>
      </c>
      <c r="B155" s="51" t="s">
        <v>163</v>
      </c>
      <c r="C155" s="37" t="s">
        <v>174</v>
      </c>
      <c r="D155" s="95"/>
      <c r="F155" s="103">
        <v>3</v>
      </c>
      <c r="G155" s="33">
        <v>10269.030000000001</v>
      </c>
      <c r="H155" s="33" t="s">
        <v>517</v>
      </c>
      <c r="I155" s="51" t="s">
        <v>158</v>
      </c>
      <c r="J155" s="30"/>
      <c r="K155" s="23">
        <f t="shared" si="4"/>
        <v>4279</v>
      </c>
      <c r="L155" s="24">
        <f t="shared" si="5"/>
        <v>12837</v>
      </c>
      <c r="M155" s="120" t="s">
        <v>1614</v>
      </c>
      <c r="N155" s="120" t="s">
        <v>1615</v>
      </c>
      <c r="O155" s="21">
        <f t="shared" si="6"/>
        <v>3765.3110000000006</v>
      </c>
      <c r="P155" s="19">
        <f t="shared" si="7"/>
        <v>4278.7625000000007</v>
      </c>
      <c r="Q155" s="27">
        <v>1</v>
      </c>
      <c r="R155" s="19">
        <v>1468.99</v>
      </c>
      <c r="S155" s="21">
        <f>SUM(R155/Q155*1.1)</f>
        <v>1615.8890000000001</v>
      </c>
      <c r="T155" s="19">
        <f>SUM(R155/Q155*1.25)</f>
        <v>1836.2375</v>
      </c>
    </row>
    <row r="156" spans="1:20" x14ac:dyDescent="0.2">
      <c r="A156" s="15">
        <v>7030734</v>
      </c>
      <c r="B156" s="51" t="s">
        <v>164</v>
      </c>
      <c r="C156" s="37" t="s">
        <v>174</v>
      </c>
      <c r="D156" s="95"/>
      <c r="F156" s="103">
        <v>3</v>
      </c>
      <c r="G156" s="33">
        <v>2533.62</v>
      </c>
      <c r="H156" s="33" t="s">
        <v>517</v>
      </c>
      <c r="I156" s="51" t="s">
        <v>158</v>
      </c>
      <c r="J156" s="30"/>
      <c r="K156" s="23">
        <f t="shared" si="4"/>
        <v>1056</v>
      </c>
      <c r="L156" s="24">
        <f t="shared" si="5"/>
        <v>3168</v>
      </c>
      <c r="M156" s="120" t="s">
        <v>1614</v>
      </c>
      <c r="N156" s="120" t="s">
        <v>1615</v>
      </c>
      <c r="O156" s="21">
        <f t="shared" si="6"/>
        <v>928.99400000000003</v>
      </c>
      <c r="P156" s="19">
        <f t="shared" si="7"/>
        <v>1055.675</v>
      </c>
      <c r="Q156" s="28"/>
      <c r="R156" s="20" t="s">
        <v>73</v>
      </c>
      <c r="S156" s="22">
        <f>ROUNDUP(S155,0)</f>
        <v>1616</v>
      </c>
      <c r="T156" s="23">
        <f>ROUNDUP(T155,0)</f>
        <v>1837</v>
      </c>
    </row>
    <row r="157" spans="1:20" x14ac:dyDescent="0.2">
      <c r="A157" s="15">
        <v>2422778</v>
      </c>
      <c r="B157" s="51" t="s">
        <v>165</v>
      </c>
      <c r="C157" s="37" t="s">
        <v>174</v>
      </c>
      <c r="D157" s="95"/>
      <c r="F157" s="103">
        <v>50</v>
      </c>
      <c r="G157" s="33">
        <v>7588</v>
      </c>
      <c r="H157" s="33" t="s">
        <v>517</v>
      </c>
      <c r="I157" s="51" t="s">
        <v>158</v>
      </c>
      <c r="J157" s="30"/>
      <c r="K157" s="23">
        <f t="shared" si="4"/>
        <v>190</v>
      </c>
      <c r="L157" s="24">
        <f t="shared" si="5"/>
        <v>9500</v>
      </c>
      <c r="M157" s="120" t="s">
        <v>1614</v>
      </c>
      <c r="N157" s="120" t="s">
        <v>1615</v>
      </c>
      <c r="O157" s="21">
        <f t="shared" si="6"/>
        <v>166.93600000000001</v>
      </c>
      <c r="P157" s="19">
        <f t="shared" si="7"/>
        <v>189.7</v>
      </c>
      <c r="Q157" s="29"/>
      <c r="R157" s="24" t="s">
        <v>74</v>
      </c>
      <c r="S157" s="24">
        <f>SUM(S156*Q155)</f>
        <v>1616</v>
      </c>
      <c r="T157" s="24">
        <f>SUM(T156*Q155)</f>
        <v>1837</v>
      </c>
    </row>
    <row r="158" spans="1:20" x14ac:dyDescent="0.2">
      <c r="A158" s="15">
        <v>2431099</v>
      </c>
      <c r="B158" s="51" t="s">
        <v>166</v>
      </c>
      <c r="C158" s="37" t="s">
        <v>174</v>
      </c>
      <c r="D158" s="95"/>
      <c r="F158" s="104">
        <v>4</v>
      </c>
      <c r="G158" s="33">
        <v>2844.8</v>
      </c>
      <c r="H158" s="33" t="s">
        <v>517</v>
      </c>
      <c r="I158" s="51" t="s">
        <v>158</v>
      </c>
      <c r="J158" s="30"/>
      <c r="K158" s="23">
        <f t="shared" si="4"/>
        <v>889</v>
      </c>
      <c r="L158" s="24">
        <f t="shared" si="5"/>
        <v>3556</v>
      </c>
      <c r="M158" s="120" t="s">
        <v>1614</v>
      </c>
      <c r="N158" s="120" t="s">
        <v>1615</v>
      </c>
      <c r="O158" s="21">
        <f t="shared" si="6"/>
        <v>782.32000000000016</v>
      </c>
      <c r="P158" s="19">
        <f t="shared" si="7"/>
        <v>889</v>
      </c>
      <c r="Q158" s="7"/>
    </row>
    <row r="159" spans="1:20" x14ac:dyDescent="0.2">
      <c r="A159" s="15">
        <v>2413502</v>
      </c>
      <c r="B159" s="51" t="s">
        <v>270</v>
      </c>
      <c r="C159" s="37" t="s">
        <v>173</v>
      </c>
      <c r="D159" s="95"/>
      <c r="F159" s="104">
        <v>24</v>
      </c>
      <c r="G159" s="33">
        <v>2078.4</v>
      </c>
      <c r="H159" s="33" t="s">
        <v>517</v>
      </c>
      <c r="I159" s="51" t="s">
        <v>158</v>
      </c>
      <c r="J159" s="30"/>
      <c r="K159" s="23">
        <f t="shared" si="4"/>
        <v>109</v>
      </c>
      <c r="L159" s="24">
        <f t="shared" si="5"/>
        <v>2616</v>
      </c>
      <c r="M159" s="120" t="s">
        <v>1614</v>
      </c>
      <c r="N159" s="120" t="s">
        <v>1615</v>
      </c>
      <c r="O159" s="21">
        <f t="shared" si="6"/>
        <v>95.260000000000019</v>
      </c>
      <c r="P159" s="19">
        <f t="shared" si="7"/>
        <v>108.25000000000001</v>
      </c>
      <c r="Q159" s="7"/>
    </row>
    <row r="160" spans="1:20" x14ac:dyDescent="0.2">
      <c r="A160" s="15">
        <v>2221521</v>
      </c>
      <c r="B160" s="51" t="s">
        <v>271</v>
      </c>
      <c r="C160" s="37" t="s">
        <v>174</v>
      </c>
      <c r="D160" s="95"/>
      <c r="F160" s="104">
        <v>4</v>
      </c>
      <c r="G160" s="33">
        <v>6231.56</v>
      </c>
      <c r="H160" s="33" t="s">
        <v>517</v>
      </c>
      <c r="I160" s="51" t="s">
        <v>158</v>
      </c>
      <c r="J160" s="30"/>
      <c r="K160" s="23">
        <f t="shared" si="4"/>
        <v>1948</v>
      </c>
      <c r="L160" s="24">
        <f t="shared" si="5"/>
        <v>7792</v>
      </c>
      <c r="M160" s="120" t="s">
        <v>1614</v>
      </c>
      <c r="N160" s="120" t="s">
        <v>1615</v>
      </c>
      <c r="O160" s="21">
        <f t="shared" si="6"/>
        <v>1713.6790000000003</v>
      </c>
      <c r="P160" s="19">
        <f t="shared" si="7"/>
        <v>1947.3625000000002</v>
      </c>
      <c r="Q160" s="7"/>
    </row>
    <row r="161" spans="1:20" x14ac:dyDescent="0.2">
      <c r="A161" s="15">
        <v>2420528</v>
      </c>
      <c r="B161" s="51" t="s">
        <v>272</v>
      </c>
      <c r="C161" s="37" t="s">
        <v>174</v>
      </c>
      <c r="D161" s="95"/>
      <c r="F161" s="104">
        <v>1</v>
      </c>
      <c r="G161" s="33">
        <v>352.08</v>
      </c>
      <c r="H161" s="33" t="s">
        <v>517</v>
      </c>
      <c r="I161" s="51" t="s">
        <v>158</v>
      </c>
      <c r="J161" s="30"/>
      <c r="K161" s="23">
        <f t="shared" si="4"/>
        <v>441</v>
      </c>
      <c r="L161" s="24">
        <f t="shared" si="5"/>
        <v>441</v>
      </c>
      <c r="M161" s="120" t="s">
        <v>1614</v>
      </c>
      <c r="N161" s="120" t="s">
        <v>1615</v>
      </c>
      <c r="O161" s="21">
        <f t="shared" si="6"/>
        <v>387.28800000000001</v>
      </c>
      <c r="P161" s="19">
        <f t="shared" si="7"/>
        <v>440.09999999999997</v>
      </c>
      <c r="Q161" s="7"/>
    </row>
    <row r="162" spans="1:20" x14ac:dyDescent="0.2">
      <c r="A162" s="15">
        <v>2422829</v>
      </c>
      <c r="B162" s="51" t="s">
        <v>273</v>
      </c>
      <c r="C162" s="37" t="s">
        <v>174</v>
      </c>
      <c r="D162" s="95"/>
      <c r="F162" s="104">
        <v>2</v>
      </c>
      <c r="G162" s="33">
        <v>794.18</v>
      </c>
      <c r="H162" s="33" t="s">
        <v>517</v>
      </c>
      <c r="I162" s="51" t="s">
        <v>158</v>
      </c>
      <c r="J162" s="30"/>
      <c r="K162" s="23">
        <f t="shared" si="4"/>
        <v>497</v>
      </c>
      <c r="L162" s="24">
        <f t="shared" si="5"/>
        <v>994</v>
      </c>
      <c r="M162" s="120" t="s">
        <v>1614</v>
      </c>
      <c r="N162" s="120" t="s">
        <v>1615</v>
      </c>
      <c r="O162" s="21">
        <f t="shared" si="6"/>
        <v>436.79900000000004</v>
      </c>
      <c r="P162" s="19">
        <f t="shared" si="7"/>
        <v>496.36249999999995</v>
      </c>
      <c r="Q162" s="7"/>
    </row>
    <row r="163" spans="1:20" x14ac:dyDescent="0.2">
      <c r="A163" s="15">
        <v>2413502</v>
      </c>
      <c r="B163" s="51" t="s">
        <v>270</v>
      </c>
      <c r="C163" s="37" t="s">
        <v>173</v>
      </c>
      <c r="D163" s="95"/>
      <c r="F163" s="104">
        <v>42</v>
      </c>
      <c r="G163" s="33">
        <v>3637.2</v>
      </c>
      <c r="H163" s="33" t="s">
        <v>517</v>
      </c>
      <c r="I163" s="51" t="s">
        <v>158</v>
      </c>
      <c r="J163" s="30"/>
      <c r="K163" s="23">
        <f t="shared" si="4"/>
        <v>109</v>
      </c>
      <c r="L163" s="24">
        <f t="shared" si="5"/>
        <v>4578</v>
      </c>
      <c r="M163" s="120" t="s">
        <v>1614</v>
      </c>
      <c r="N163" s="120" t="s">
        <v>1615</v>
      </c>
      <c r="O163" s="21">
        <f t="shared" si="6"/>
        <v>95.26</v>
      </c>
      <c r="P163" s="19">
        <f t="shared" si="7"/>
        <v>108.25</v>
      </c>
      <c r="Q163" s="7"/>
    </row>
    <row r="164" spans="1:20" x14ac:dyDescent="0.2">
      <c r="A164" s="15">
        <v>2413681</v>
      </c>
      <c r="B164" s="51" t="s">
        <v>274</v>
      </c>
      <c r="C164" s="37" t="s">
        <v>173</v>
      </c>
      <c r="D164" s="95"/>
      <c r="F164" s="104">
        <v>66</v>
      </c>
      <c r="G164" s="33">
        <v>5715.6</v>
      </c>
      <c r="H164" s="33" t="s">
        <v>517</v>
      </c>
      <c r="I164" s="51" t="s">
        <v>158</v>
      </c>
      <c r="J164" s="30"/>
      <c r="K164" s="23">
        <f t="shared" si="4"/>
        <v>109</v>
      </c>
      <c r="L164" s="24">
        <f t="shared" si="5"/>
        <v>7194</v>
      </c>
      <c r="M164" s="120" t="s">
        <v>1614</v>
      </c>
      <c r="N164" s="120" t="s">
        <v>1615</v>
      </c>
      <c r="O164" s="21">
        <f t="shared" si="6"/>
        <v>95.260000000000019</v>
      </c>
      <c r="P164" s="19">
        <f t="shared" si="7"/>
        <v>108.25000000000001</v>
      </c>
      <c r="Q164" s="7"/>
    </row>
    <row r="165" spans="1:20" x14ac:dyDescent="0.2">
      <c r="A165" s="15">
        <v>726111</v>
      </c>
      <c r="B165" s="51" t="s">
        <v>275</v>
      </c>
      <c r="C165" s="37" t="s">
        <v>174</v>
      </c>
      <c r="D165" s="95"/>
      <c r="F165" s="104">
        <v>10</v>
      </c>
      <c r="G165" s="33">
        <v>13217.2</v>
      </c>
      <c r="H165" s="33" t="s">
        <v>517</v>
      </c>
      <c r="I165" s="51" t="s">
        <v>158</v>
      </c>
      <c r="J165" s="30"/>
      <c r="K165" s="23">
        <f t="shared" si="4"/>
        <v>1653</v>
      </c>
      <c r="L165" s="24">
        <f t="shared" si="5"/>
        <v>16530</v>
      </c>
      <c r="M165" s="120" t="s">
        <v>1614</v>
      </c>
      <c r="N165" s="120" t="s">
        <v>1615</v>
      </c>
      <c r="O165" s="21">
        <f t="shared" si="6"/>
        <v>1453.8920000000001</v>
      </c>
      <c r="P165" s="19">
        <f t="shared" si="7"/>
        <v>1652.15</v>
      </c>
      <c r="Q165" s="7"/>
    </row>
    <row r="166" spans="1:20" x14ac:dyDescent="0.2">
      <c r="A166" s="15"/>
      <c r="B166" s="51" t="s">
        <v>276</v>
      </c>
      <c r="C166" s="37" t="s">
        <v>173</v>
      </c>
      <c r="D166" s="95"/>
      <c r="F166" s="104">
        <v>400</v>
      </c>
      <c r="G166" s="33">
        <v>33900</v>
      </c>
      <c r="H166" s="33" t="s">
        <v>517</v>
      </c>
      <c r="I166" s="51" t="s">
        <v>158</v>
      </c>
      <c r="J166" s="30"/>
      <c r="K166" s="23">
        <f t="shared" si="4"/>
        <v>106</v>
      </c>
      <c r="L166" s="24">
        <f t="shared" si="5"/>
        <v>42400</v>
      </c>
      <c r="M166" s="120" t="s">
        <v>1614</v>
      </c>
      <c r="N166" s="120" t="s">
        <v>1615</v>
      </c>
      <c r="O166" s="21">
        <f t="shared" si="6"/>
        <v>93.225000000000009</v>
      </c>
      <c r="P166" s="19">
        <f t="shared" si="7"/>
        <v>105.9375</v>
      </c>
      <c r="Q166" s="7"/>
    </row>
    <row r="167" spans="1:20" x14ac:dyDescent="0.2">
      <c r="A167" s="15"/>
      <c r="B167" s="51" t="s">
        <v>277</v>
      </c>
      <c r="C167" s="37" t="s">
        <v>173</v>
      </c>
      <c r="D167" s="95"/>
      <c r="F167" s="104">
        <v>400</v>
      </c>
      <c r="G167" s="33">
        <v>29600</v>
      </c>
      <c r="H167" s="33" t="s">
        <v>517</v>
      </c>
      <c r="I167" s="51" t="s">
        <v>158</v>
      </c>
      <c r="J167" s="30"/>
      <c r="K167" s="23">
        <f t="shared" si="4"/>
        <v>93</v>
      </c>
      <c r="L167" s="24">
        <f t="shared" si="5"/>
        <v>37200</v>
      </c>
      <c r="M167" s="120" t="s">
        <v>1614</v>
      </c>
      <c r="N167" s="120" t="s">
        <v>1615</v>
      </c>
      <c r="O167" s="21">
        <f t="shared" si="6"/>
        <v>81.400000000000006</v>
      </c>
      <c r="P167" s="19">
        <f t="shared" si="7"/>
        <v>92.5</v>
      </c>
      <c r="Q167" s="7"/>
    </row>
    <row r="168" spans="1:20" x14ac:dyDescent="0.2">
      <c r="A168" s="15"/>
      <c r="B168" s="51" t="s">
        <v>278</v>
      </c>
      <c r="C168" s="37" t="s">
        <v>173</v>
      </c>
      <c r="D168" s="95"/>
      <c r="F168" s="104">
        <v>102</v>
      </c>
      <c r="G168" s="33">
        <v>7548</v>
      </c>
      <c r="H168" s="33" t="s">
        <v>517</v>
      </c>
      <c r="I168" s="51" t="s">
        <v>158</v>
      </c>
      <c r="J168" s="30"/>
      <c r="K168" s="23">
        <f t="shared" si="4"/>
        <v>93</v>
      </c>
      <c r="L168" s="24">
        <f t="shared" si="5"/>
        <v>9486</v>
      </c>
      <c r="M168" s="120" t="s">
        <v>1614</v>
      </c>
      <c r="N168" s="120" t="s">
        <v>1615</v>
      </c>
      <c r="O168" s="21">
        <f t="shared" si="6"/>
        <v>81.400000000000006</v>
      </c>
      <c r="P168" s="19">
        <f t="shared" si="7"/>
        <v>92.5</v>
      </c>
      <c r="Q168" s="7"/>
    </row>
    <row r="169" spans="1:20" x14ac:dyDescent="0.2">
      <c r="A169" s="15"/>
      <c r="B169" s="51" t="s">
        <v>279</v>
      </c>
      <c r="C169" s="37" t="s">
        <v>173</v>
      </c>
      <c r="D169" s="95"/>
      <c r="F169" s="104">
        <v>102</v>
      </c>
      <c r="G169" s="33">
        <v>7548</v>
      </c>
      <c r="H169" s="33" t="s">
        <v>517</v>
      </c>
      <c r="I169" s="51" t="s">
        <v>158</v>
      </c>
      <c r="J169" s="30"/>
      <c r="K169" s="23">
        <f t="shared" si="4"/>
        <v>93</v>
      </c>
      <c r="L169" s="24">
        <f t="shared" si="5"/>
        <v>9486</v>
      </c>
      <c r="M169" s="120" t="s">
        <v>1614</v>
      </c>
      <c r="N169" s="120" t="s">
        <v>1615</v>
      </c>
      <c r="O169" s="21">
        <f t="shared" si="6"/>
        <v>81.400000000000006</v>
      </c>
      <c r="P169" s="19">
        <f t="shared" si="7"/>
        <v>92.5</v>
      </c>
      <c r="Q169" s="7"/>
    </row>
    <row r="170" spans="1:20" x14ac:dyDescent="0.2">
      <c r="A170" s="15"/>
      <c r="B170" s="51"/>
      <c r="C170" s="37"/>
      <c r="D170" s="95"/>
      <c r="F170" s="104"/>
      <c r="G170" s="33"/>
      <c r="H170" s="33"/>
      <c r="I170" s="51"/>
      <c r="J170" s="129"/>
      <c r="K170" s="23"/>
      <c r="L170" s="24"/>
      <c r="M170" s="120"/>
      <c r="N170" s="120"/>
      <c r="O170" s="21"/>
      <c r="P170" s="19"/>
      <c r="Q170" s="7"/>
    </row>
    <row r="171" spans="1:20" x14ac:dyDescent="0.2">
      <c r="A171" s="15"/>
      <c r="B171" s="51"/>
      <c r="C171" s="37"/>
      <c r="D171" s="95"/>
      <c r="F171" s="104"/>
      <c r="G171" s="33">
        <f>SUM(G151:G170)</f>
        <v>154739.6</v>
      </c>
      <c r="H171" s="33"/>
      <c r="I171" s="51"/>
      <c r="J171" s="129"/>
      <c r="K171" s="23"/>
      <c r="L171" s="24"/>
      <c r="M171" s="120"/>
      <c r="N171" s="120"/>
      <c r="O171" s="21"/>
      <c r="P171" s="19"/>
      <c r="Q171" s="7"/>
    </row>
    <row r="172" spans="1:20" ht="15" x14ac:dyDescent="0.25">
      <c r="A172" s="43"/>
      <c r="B172" s="52"/>
      <c r="C172" s="43"/>
      <c r="D172" s="96"/>
      <c r="E172" s="43"/>
      <c r="F172" s="43"/>
      <c r="G172" s="43"/>
      <c r="H172" s="43"/>
      <c r="I172" s="52" t="s">
        <v>186</v>
      </c>
      <c r="K172" s="23" t="e">
        <f t="shared" si="4"/>
        <v>#DIV/0!</v>
      </c>
      <c r="L172" s="24" t="e">
        <f t="shared" si="5"/>
        <v>#DIV/0!</v>
      </c>
      <c r="M172" s="120" t="s">
        <v>1614</v>
      </c>
      <c r="N172" s="120" t="s">
        <v>1615</v>
      </c>
      <c r="O172" s="21" t="e">
        <f t="shared" si="6"/>
        <v>#DIV/0!</v>
      </c>
      <c r="P172" s="19" t="e">
        <f t="shared" si="7"/>
        <v>#DIV/0!</v>
      </c>
      <c r="Q172" s="26" t="s">
        <v>70</v>
      </c>
      <c r="R172" s="25" t="s">
        <v>69</v>
      </c>
      <c r="S172" s="25" t="s">
        <v>71</v>
      </c>
      <c r="T172" s="25" t="s">
        <v>72</v>
      </c>
    </row>
    <row r="173" spans="1:20" x14ac:dyDescent="0.2">
      <c r="A173" s="43" t="s">
        <v>5</v>
      </c>
      <c r="B173" s="52" t="s">
        <v>168</v>
      </c>
      <c r="C173" s="43" t="s">
        <v>174</v>
      </c>
      <c r="D173" s="43"/>
      <c r="E173" s="43"/>
      <c r="F173" s="105">
        <v>1</v>
      </c>
      <c r="G173" s="43">
        <v>1978.28</v>
      </c>
      <c r="H173" s="43" t="s">
        <v>517</v>
      </c>
      <c r="I173" s="52" t="s">
        <v>186</v>
      </c>
      <c r="K173" s="23">
        <f t="shared" si="4"/>
        <v>2473</v>
      </c>
      <c r="L173" s="24">
        <f t="shared" si="5"/>
        <v>2473</v>
      </c>
      <c r="M173" s="120" t="s">
        <v>1614</v>
      </c>
      <c r="N173" s="120" t="s">
        <v>1615</v>
      </c>
      <c r="O173" s="21">
        <f t="shared" si="6"/>
        <v>2176.1080000000002</v>
      </c>
      <c r="P173" s="19">
        <f t="shared" si="7"/>
        <v>2472.85</v>
      </c>
      <c r="Q173" s="27">
        <v>1</v>
      </c>
      <c r="R173" s="19">
        <v>1468.99</v>
      </c>
      <c r="S173" s="21">
        <f>SUM(R173/Q173*1.1)</f>
        <v>1615.8890000000001</v>
      </c>
      <c r="T173" s="19">
        <f>SUM(R173/Q173*1.25)</f>
        <v>1836.2375</v>
      </c>
    </row>
    <row r="174" spans="1:20" x14ac:dyDescent="0.2">
      <c r="A174" s="43" t="s">
        <v>0</v>
      </c>
      <c r="B174" s="52" t="s">
        <v>169</v>
      </c>
      <c r="C174" s="43" t="s">
        <v>174</v>
      </c>
      <c r="D174" s="43"/>
      <c r="E174" s="43"/>
      <c r="F174" s="105">
        <v>1</v>
      </c>
      <c r="G174" s="43">
        <v>1649.81</v>
      </c>
      <c r="H174" s="43" t="s">
        <v>517</v>
      </c>
      <c r="I174" s="52" t="s">
        <v>186</v>
      </c>
      <c r="K174" s="23">
        <f t="shared" si="4"/>
        <v>2063</v>
      </c>
      <c r="L174" s="24">
        <f t="shared" si="5"/>
        <v>2063</v>
      </c>
      <c r="M174" s="120" t="s">
        <v>1614</v>
      </c>
      <c r="N174" s="120" t="s">
        <v>1615</v>
      </c>
      <c r="O174" s="21">
        <f t="shared" si="6"/>
        <v>1814.7910000000002</v>
      </c>
      <c r="P174" s="19">
        <f t="shared" si="7"/>
        <v>2062.2624999999998</v>
      </c>
      <c r="Q174" s="28"/>
      <c r="R174" s="20" t="s">
        <v>73</v>
      </c>
      <c r="S174" s="22">
        <f>ROUNDUP(S173,0)</f>
        <v>1616</v>
      </c>
      <c r="T174" s="23">
        <f>ROUNDUP(T173,0)</f>
        <v>1837</v>
      </c>
    </row>
    <row r="175" spans="1:20" x14ac:dyDescent="0.2">
      <c r="A175" s="43" t="s">
        <v>1</v>
      </c>
      <c r="B175" s="52" t="s">
        <v>170</v>
      </c>
      <c r="C175" s="43" t="s">
        <v>174</v>
      </c>
      <c r="D175" s="43"/>
      <c r="E175" s="43"/>
      <c r="F175" s="105">
        <v>6</v>
      </c>
      <c r="G175" s="43">
        <v>4131.78</v>
      </c>
      <c r="H175" s="43" t="s">
        <v>517</v>
      </c>
      <c r="I175" s="52" t="s">
        <v>186</v>
      </c>
      <c r="K175" s="23">
        <f t="shared" si="4"/>
        <v>861</v>
      </c>
      <c r="L175" s="24">
        <f t="shared" si="5"/>
        <v>5166</v>
      </c>
      <c r="M175" s="120" t="s">
        <v>1614</v>
      </c>
      <c r="N175" s="120" t="s">
        <v>1615</v>
      </c>
      <c r="O175" s="21">
        <f t="shared" si="6"/>
        <v>757.49300000000005</v>
      </c>
      <c r="P175" s="19">
        <f t="shared" si="7"/>
        <v>860.78750000000002</v>
      </c>
      <c r="Q175" s="29"/>
      <c r="R175" s="24" t="s">
        <v>74</v>
      </c>
      <c r="S175" s="24">
        <f>SUM(S174*Q173)</f>
        <v>1616</v>
      </c>
      <c r="T175" s="24">
        <f>SUM(T174*Q173)</f>
        <v>1837</v>
      </c>
    </row>
    <row r="176" spans="1:20" x14ac:dyDescent="0.2">
      <c r="A176" s="43" t="s">
        <v>7</v>
      </c>
      <c r="B176" s="52" t="s">
        <v>171</v>
      </c>
      <c r="C176" s="43" t="s">
        <v>174</v>
      </c>
      <c r="D176" s="43"/>
      <c r="E176" s="43"/>
      <c r="F176" s="105">
        <v>1</v>
      </c>
      <c r="G176" s="43">
        <v>1737.51</v>
      </c>
      <c r="H176" s="43" t="s">
        <v>517</v>
      </c>
      <c r="I176" s="52" t="s">
        <v>186</v>
      </c>
      <c r="K176" s="23">
        <f t="shared" si="4"/>
        <v>2172</v>
      </c>
      <c r="L176" s="24">
        <f t="shared" si="5"/>
        <v>2172</v>
      </c>
      <c r="M176" s="120" t="s">
        <v>1614</v>
      </c>
      <c r="N176" s="120" t="s">
        <v>1615</v>
      </c>
      <c r="O176" s="21">
        <f t="shared" si="6"/>
        <v>1911.2610000000002</v>
      </c>
      <c r="P176" s="19">
        <f t="shared" si="7"/>
        <v>2171.8874999999998</v>
      </c>
    </row>
    <row r="177" spans="1:16" x14ac:dyDescent="0.2">
      <c r="A177" s="43" t="s">
        <v>172</v>
      </c>
      <c r="B177" s="52" t="s">
        <v>176</v>
      </c>
      <c r="C177" s="43" t="s">
        <v>173</v>
      </c>
      <c r="D177" s="43"/>
      <c r="E177" s="43"/>
      <c r="F177" s="105">
        <v>300</v>
      </c>
      <c r="G177" s="43">
        <v>9021</v>
      </c>
      <c r="H177" s="43" t="s">
        <v>517</v>
      </c>
      <c r="I177" s="52" t="s">
        <v>186</v>
      </c>
      <c r="K177" s="23">
        <f t="shared" si="4"/>
        <v>38</v>
      </c>
      <c r="L177" s="24">
        <f t="shared" si="5"/>
        <v>11400</v>
      </c>
      <c r="M177" s="120" t="s">
        <v>1614</v>
      </c>
      <c r="N177" s="120" t="s">
        <v>1615</v>
      </c>
      <c r="O177" s="21">
        <f t="shared" si="6"/>
        <v>33.077000000000005</v>
      </c>
      <c r="P177" s="19">
        <f t="shared" si="7"/>
        <v>37.587499999999999</v>
      </c>
    </row>
    <row r="178" spans="1:16" x14ac:dyDescent="0.2">
      <c r="A178" s="43" t="s">
        <v>9</v>
      </c>
      <c r="B178" s="52" t="s">
        <v>175</v>
      </c>
      <c r="C178" s="43" t="s">
        <v>173</v>
      </c>
      <c r="D178" s="43"/>
      <c r="E178" s="43"/>
      <c r="F178" s="105">
        <v>200</v>
      </c>
      <c r="G178" s="43">
        <v>4392</v>
      </c>
      <c r="H178" s="43" t="s">
        <v>517</v>
      </c>
      <c r="I178" s="52" t="s">
        <v>186</v>
      </c>
      <c r="K178" s="23">
        <f t="shared" si="4"/>
        <v>28</v>
      </c>
      <c r="L178" s="24">
        <f t="shared" si="5"/>
        <v>5600</v>
      </c>
      <c r="M178" s="120" t="s">
        <v>1614</v>
      </c>
      <c r="N178" s="120" t="s">
        <v>1615</v>
      </c>
      <c r="O178" s="21">
        <f t="shared" si="6"/>
        <v>24.156000000000002</v>
      </c>
      <c r="P178" s="19">
        <f t="shared" si="7"/>
        <v>27.450000000000003</v>
      </c>
    </row>
    <row r="179" spans="1:16" x14ac:dyDescent="0.2">
      <c r="A179" s="43" t="s">
        <v>178</v>
      </c>
      <c r="B179" s="52" t="s">
        <v>177</v>
      </c>
      <c r="C179" s="43" t="s">
        <v>174</v>
      </c>
      <c r="D179" s="43"/>
      <c r="E179" s="43"/>
      <c r="F179" s="105">
        <v>10</v>
      </c>
      <c r="G179" s="43">
        <v>1954.9</v>
      </c>
      <c r="H179" s="43" t="s">
        <v>517</v>
      </c>
      <c r="I179" s="52" t="s">
        <v>186</v>
      </c>
      <c r="K179" s="23">
        <f t="shared" si="4"/>
        <v>245</v>
      </c>
      <c r="L179" s="24">
        <f t="shared" si="5"/>
        <v>2450</v>
      </c>
      <c r="M179" s="120" t="s">
        <v>1614</v>
      </c>
      <c r="N179" s="120" t="s">
        <v>1615</v>
      </c>
      <c r="O179" s="21">
        <f t="shared" si="6"/>
        <v>215.03900000000002</v>
      </c>
      <c r="P179" s="19">
        <f t="shared" si="7"/>
        <v>244.36250000000001</v>
      </c>
    </row>
    <row r="180" spans="1:16" x14ac:dyDescent="0.2">
      <c r="A180" s="43" t="s">
        <v>181</v>
      </c>
      <c r="B180" s="52" t="s">
        <v>179</v>
      </c>
      <c r="C180" s="43" t="s">
        <v>174</v>
      </c>
      <c r="D180" s="43"/>
      <c r="E180" s="43"/>
      <c r="F180" s="105">
        <v>3</v>
      </c>
      <c r="G180" s="43">
        <v>1440.39</v>
      </c>
      <c r="H180" s="43" t="s">
        <v>517</v>
      </c>
      <c r="I180" s="52" t="s">
        <v>186</v>
      </c>
      <c r="K180" s="23">
        <f t="shared" si="4"/>
        <v>601</v>
      </c>
      <c r="L180" s="24">
        <f t="shared" si="5"/>
        <v>1803</v>
      </c>
      <c r="M180" s="120" t="s">
        <v>1614</v>
      </c>
      <c r="N180" s="120" t="s">
        <v>1615</v>
      </c>
      <c r="O180" s="21">
        <f t="shared" si="6"/>
        <v>528.14300000000014</v>
      </c>
      <c r="P180" s="19">
        <f t="shared" si="7"/>
        <v>600.16250000000002</v>
      </c>
    </row>
    <row r="181" spans="1:16" x14ac:dyDescent="0.2">
      <c r="A181" s="43" t="s">
        <v>14</v>
      </c>
      <c r="B181" s="52" t="s">
        <v>180</v>
      </c>
      <c r="C181" s="43" t="s">
        <v>174</v>
      </c>
      <c r="D181" s="43"/>
      <c r="E181" s="43"/>
      <c r="F181" s="105">
        <v>3</v>
      </c>
      <c r="G181" s="43">
        <v>275.52</v>
      </c>
      <c r="H181" s="43" t="s">
        <v>517</v>
      </c>
      <c r="I181" s="52" t="s">
        <v>186</v>
      </c>
      <c r="K181" s="23">
        <f t="shared" si="4"/>
        <v>115</v>
      </c>
      <c r="L181" s="24">
        <f t="shared" si="5"/>
        <v>345</v>
      </c>
      <c r="M181" s="120" t="s">
        <v>1614</v>
      </c>
      <c r="N181" s="120" t="s">
        <v>1615</v>
      </c>
      <c r="O181" s="21">
        <f t="shared" si="6"/>
        <v>101.024</v>
      </c>
      <c r="P181" s="19">
        <f t="shared" si="7"/>
        <v>114.79999999999998</v>
      </c>
    </row>
    <row r="182" spans="1:16" x14ac:dyDescent="0.2">
      <c r="A182" s="43" t="s">
        <v>183</v>
      </c>
      <c r="B182" s="52" t="s">
        <v>182</v>
      </c>
      <c r="C182" s="43" t="s">
        <v>174</v>
      </c>
      <c r="D182" s="43"/>
      <c r="E182" s="43"/>
      <c r="F182" s="105">
        <v>3</v>
      </c>
      <c r="G182" s="43">
        <v>2626.62</v>
      </c>
      <c r="H182" s="43" t="s">
        <v>517</v>
      </c>
      <c r="I182" s="52" t="s">
        <v>186</v>
      </c>
      <c r="K182" s="23">
        <f t="shared" si="4"/>
        <v>1095</v>
      </c>
      <c r="L182" s="24">
        <f t="shared" si="5"/>
        <v>3285</v>
      </c>
      <c r="M182" s="120" t="s">
        <v>1614</v>
      </c>
      <c r="N182" s="120" t="s">
        <v>1615</v>
      </c>
      <c r="O182" s="21">
        <f t="shared" si="6"/>
        <v>963.09400000000005</v>
      </c>
      <c r="P182" s="19">
        <f t="shared" si="7"/>
        <v>1094.425</v>
      </c>
    </row>
    <row r="183" spans="1:16" x14ac:dyDescent="0.2">
      <c r="A183" s="43" t="s">
        <v>185</v>
      </c>
      <c r="B183" s="52" t="s">
        <v>184</v>
      </c>
      <c r="C183" s="43" t="s">
        <v>174</v>
      </c>
      <c r="D183" s="43"/>
      <c r="E183" s="43"/>
      <c r="F183" s="105">
        <v>5</v>
      </c>
      <c r="G183" s="43">
        <v>8666.5499999999993</v>
      </c>
      <c r="H183" s="43" t="s">
        <v>517</v>
      </c>
      <c r="I183" s="52" t="s">
        <v>186</v>
      </c>
      <c r="K183" s="23">
        <f t="shared" si="4"/>
        <v>2167</v>
      </c>
      <c r="L183" s="24">
        <f t="shared" si="5"/>
        <v>10835</v>
      </c>
      <c r="M183" s="120" t="s">
        <v>1614</v>
      </c>
      <c r="N183" s="120" t="s">
        <v>1615</v>
      </c>
      <c r="O183" s="21">
        <f t="shared" si="6"/>
        <v>1906.6410000000001</v>
      </c>
      <c r="P183" s="19">
        <f t="shared" si="7"/>
        <v>2166.6374999999998</v>
      </c>
    </row>
    <row r="184" spans="1:16" x14ac:dyDescent="0.2">
      <c r="A184" s="43" t="s">
        <v>0</v>
      </c>
      <c r="B184" s="52" t="s">
        <v>169</v>
      </c>
      <c r="C184" s="43" t="s">
        <v>174</v>
      </c>
      <c r="D184" s="43"/>
      <c r="E184" s="43"/>
      <c r="F184" s="105">
        <v>5</v>
      </c>
      <c r="G184" s="43">
        <v>8249.0499999999993</v>
      </c>
      <c r="H184" s="43" t="s">
        <v>517</v>
      </c>
      <c r="I184" s="52" t="s">
        <v>186</v>
      </c>
      <c r="K184" s="23">
        <f t="shared" si="4"/>
        <v>2063</v>
      </c>
      <c r="L184" s="24">
        <f t="shared" si="5"/>
        <v>10315</v>
      </c>
      <c r="M184" s="120" t="s">
        <v>1614</v>
      </c>
      <c r="N184" s="120" t="s">
        <v>1615</v>
      </c>
      <c r="O184" s="21">
        <f t="shared" si="6"/>
        <v>1814.7910000000002</v>
      </c>
      <c r="P184" s="19">
        <f t="shared" si="7"/>
        <v>2062.2624999999998</v>
      </c>
    </row>
    <row r="185" spans="1:16" x14ac:dyDescent="0.2">
      <c r="A185" s="43" t="s">
        <v>80</v>
      </c>
      <c r="B185" s="52" t="s">
        <v>187</v>
      </c>
      <c r="C185" s="43" t="s">
        <v>174</v>
      </c>
      <c r="D185" s="43"/>
      <c r="E185" s="43"/>
      <c r="F185" s="105">
        <v>4</v>
      </c>
      <c r="G185" s="43">
        <v>4528.8</v>
      </c>
      <c r="H185" s="43" t="s">
        <v>517</v>
      </c>
      <c r="I185" s="52" t="s">
        <v>186</v>
      </c>
      <c r="K185" s="23">
        <f t="shared" si="4"/>
        <v>1416</v>
      </c>
      <c r="L185" s="24">
        <f t="shared" si="5"/>
        <v>5664</v>
      </c>
      <c r="M185" s="120" t="s">
        <v>1614</v>
      </c>
      <c r="N185" s="120" t="s">
        <v>1615</v>
      </c>
      <c r="O185" s="21">
        <f t="shared" si="6"/>
        <v>1245.42</v>
      </c>
      <c r="P185" s="19">
        <f t="shared" si="7"/>
        <v>1415.25</v>
      </c>
    </row>
    <row r="186" spans="1:16" x14ac:dyDescent="0.2">
      <c r="A186" s="43" t="s">
        <v>44</v>
      </c>
      <c r="B186" s="52" t="s">
        <v>188</v>
      </c>
      <c r="C186" s="43" t="s">
        <v>173</v>
      </c>
      <c r="D186" s="43"/>
      <c r="E186" s="43"/>
      <c r="F186" s="105">
        <v>108</v>
      </c>
      <c r="G186" s="43">
        <v>6523.74</v>
      </c>
      <c r="H186" s="43" t="s">
        <v>517</v>
      </c>
      <c r="I186" s="52" t="s">
        <v>186</v>
      </c>
      <c r="K186" s="23">
        <f t="shared" si="4"/>
        <v>76</v>
      </c>
      <c r="L186" s="24">
        <f t="shared" si="5"/>
        <v>8208</v>
      </c>
      <c r="M186" s="120" t="s">
        <v>1614</v>
      </c>
      <c r="N186" s="120" t="s">
        <v>1615</v>
      </c>
      <c r="O186" s="21">
        <f t="shared" si="6"/>
        <v>66.44550000000001</v>
      </c>
      <c r="P186" s="19">
        <f t="shared" si="7"/>
        <v>75.506249999999994</v>
      </c>
    </row>
    <row r="187" spans="1:16" x14ac:dyDescent="0.2">
      <c r="A187" s="43" t="s">
        <v>78</v>
      </c>
      <c r="B187" s="52" t="s">
        <v>189</v>
      </c>
      <c r="C187" s="43" t="s">
        <v>173</v>
      </c>
      <c r="D187" s="43"/>
      <c r="E187" s="43"/>
      <c r="F187" s="105">
        <v>66</v>
      </c>
      <c r="G187" s="43">
        <v>16599.439999999999</v>
      </c>
      <c r="H187" s="43" t="s">
        <v>517</v>
      </c>
      <c r="I187" s="52" t="s">
        <v>186</v>
      </c>
      <c r="K187" s="23">
        <f t="shared" ref="K187:K245" si="15">ROUNDUP(P187,0)</f>
        <v>315</v>
      </c>
      <c r="L187" s="24">
        <f t="shared" ref="L187:L245" si="16">SUM(K187*F187)</f>
        <v>20790</v>
      </c>
      <c r="M187" s="120" t="s">
        <v>1614</v>
      </c>
      <c r="N187" s="120" t="s">
        <v>1615</v>
      </c>
      <c r="O187" s="21">
        <f t="shared" ref="O187:O245" si="17">SUM(G187/F187*1.1)</f>
        <v>276.65733333333333</v>
      </c>
      <c r="P187" s="19">
        <f t="shared" ref="P187:P245" si="18">SUM(G187/F187*1.25)</f>
        <v>314.38333333333333</v>
      </c>
    </row>
    <row r="188" spans="1:16" x14ac:dyDescent="0.2">
      <c r="A188" s="43" t="s">
        <v>6</v>
      </c>
      <c r="B188" s="52" t="s">
        <v>121</v>
      </c>
      <c r="C188" s="43" t="s">
        <v>173</v>
      </c>
      <c r="D188" s="43"/>
      <c r="E188" s="43"/>
      <c r="F188" s="105">
        <v>48</v>
      </c>
      <c r="G188" s="43">
        <v>6059.92</v>
      </c>
      <c r="H188" s="43" t="s">
        <v>517</v>
      </c>
      <c r="I188" s="52" t="s">
        <v>186</v>
      </c>
      <c r="K188" s="23">
        <f t="shared" si="15"/>
        <v>158</v>
      </c>
      <c r="L188" s="24">
        <f t="shared" si="16"/>
        <v>7584</v>
      </c>
      <c r="M188" s="120" t="s">
        <v>1614</v>
      </c>
      <c r="N188" s="120" t="s">
        <v>1615</v>
      </c>
      <c r="O188" s="21">
        <f t="shared" si="17"/>
        <v>138.87316666666669</v>
      </c>
      <c r="P188" s="19">
        <f t="shared" si="18"/>
        <v>157.81041666666667</v>
      </c>
    </row>
    <row r="189" spans="1:16" x14ac:dyDescent="0.2">
      <c r="A189" s="43" t="s">
        <v>4</v>
      </c>
      <c r="B189" s="52" t="s">
        <v>190</v>
      </c>
      <c r="C189" s="43" t="s">
        <v>173</v>
      </c>
      <c r="D189" s="43"/>
      <c r="E189" s="43"/>
      <c r="F189" s="105">
        <v>150</v>
      </c>
      <c r="G189" s="43">
        <v>1920</v>
      </c>
      <c r="H189" s="43" t="s">
        <v>517</v>
      </c>
      <c r="I189" s="52" t="s">
        <v>186</v>
      </c>
      <c r="K189" s="23">
        <f t="shared" si="15"/>
        <v>16</v>
      </c>
      <c r="L189" s="24">
        <f t="shared" si="16"/>
        <v>2400</v>
      </c>
      <c r="M189" s="120" t="s">
        <v>1614</v>
      </c>
      <c r="N189" s="120" t="s">
        <v>1615</v>
      </c>
      <c r="O189" s="21">
        <f t="shared" si="17"/>
        <v>14.080000000000002</v>
      </c>
      <c r="P189" s="19">
        <f t="shared" si="18"/>
        <v>16</v>
      </c>
    </row>
    <row r="190" spans="1:16" x14ac:dyDescent="0.2">
      <c r="A190" s="43" t="s">
        <v>31</v>
      </c>
      <c r="B190" s="52" t="s">
        <v>191</v>
      </c>
      <c r="C190" s="43" t="s">
        <v>174</v>
      </c>
      <c r="D190" s="43"/>
      <c r="E190" s="43"/>
      <c r="F190" s="105">
        <v>5</v>
      </c>
      <c r="G190" s="43">
        <v>2778.35</v>
      </c>
      <c r="H190" s="43" t="s">
        <v>517</v>
      </c>
      <c r="I190" s="52" t="s">
        <v>186</v>
      </c>
      <c r="K190" s="23">
        <f t="shared" si="15"/>
        <v>695</v>
      </c>
      <c r="L190" s="24">
        <f t="shared" si="16"/>
        <v>3475</v>
      </c>
      <c r="M190" s="120" t="s">
        <v>1614</v>
      </c>
      <c r="N190" s="120" t="s">
        <v>1615</v>
      </c>
      <c r="O190" s="21">
        <f t="shared" si="17"/>
        <v>611.23699999999997</v>
      </c>
      <c r="P190" s="19">
        <f t="shared" si="18"/>
        <v>694.58749999999998</v>
      </c>
    </row>
    <row r="191" spans="1:16" x14ac:dyDescent="0.2">
      <c r="A191" s="43" t="s">
        <v>193</v>
      </c>
      <c r="B191" s="52" t="s">
        <v>192</v>
      </c>
      <c r="C191" s="43" t="s">
        <v>174</v>
      </c>
      <c r="D191" s="43"/>
      <c r="E191" s="43"/>
      <c r="F191" s="105">
        <v>22</v>
      </c>
      <c r="G191" s="43">
        <v>14000.36</v>
      </c>
      <c r="H191" s="43" t="s">
        <v>517</v>
      </c>
      <c r="I191" s="52" t="s">
        <v>186</v>
      </c>
      <c r="K191" s="23">
        <f t="shared" si="15"/>
        <v>796</v>
      </c>
      <c r="L191" s="24">
        <f t="shared" si="16"/>
        <v>17512</v>
      </c>
      <c r="M191" s="120" t="s">
        <v>1614</v>
      </c>
      <c r="N191" s="120" t="s">
        <v>1615</v>
      </c>
      <c r="O191" s="21">
        <f t="shared" si="17"/>
        <v>700.01800000000003</v>
      </c>
      <c r="P191" s="19">
        <f t="shared" si="18"/>
        <v>795.47500000000002</v>
      </c>
    </row>
    <row r="192" spans="1:16" x14ac:dyDescent="0.2">
      <c r="A192" s="43" t="s">
        <v>36</v>
      </c>
      <c r="B192" s="52" t="s">
        <v>123</v>
      </c>
      <c r="C192" s="43" t="s">
        <v>173</v>
      </c>
      <c r="D192" s="43"/>
      <c r="E192" s="43"/>
      <c r="F192" s="43">
        <v>6</v>
      </c>
      <c r="G192" s="43">
        <v>747.23</v>
      </c>
      <c r="H192" s="43" t="s">
        <v>517</v>
      </c>
      <c r="I192" s="52" t="s">
        <v>186</v>
      </c>
      <c r="K192" s="23">
        <f t="shared" si="15"/>
        <v>156</v>
      </c>
      <c r="L192" s="24">
        <f t="shared" si="16"/>
        <v>936</v>
      </c>
      <c r="M192" s="120" t="s">
        <v>1614</v>
      </c>
      <c r="N192" s="120" t="s">
        <v>1615</v>
      </c>
      <c r="O192" s="21">
        <f t="shared" si="17"/>
        <v>136.99216666666669</v>
      </c>
      <c r="P192" s="19">
        <f t="shared" si="18"/>
        <v>155.67291666666668</v>
      </c>
    </row>
    <row r="193" spans="1:20" x14ac:dyDescent="0.2">
      <c r="A193" s="43" t="s">
        <v>34</v>
      </c>
      <c r="B193" s="52" t="s">
        <v>194</v>
      </c>
      <c r="C193" s="43" t="s">
        <v>173</v>
      </c>
      <c r="D193" s="43"/>
      <c r="E193" s="43"/>
      <c r="F193" s="43">
        <v>12</v>
      </c>
      <c r="G193" s="43">
        <v>8961.6200000000008</v>
      </c>
      <c r="H193" s="43" t="s">
        <v>517</v>
      </c>
      <c r="I193" s="52" t="s">
        <v>186</v>
      </c>
      <c r="K193" s="23">
        <f t="shared" si="15"/>
        <v>934</v>
      </c>
      <c r="L193" s="24">
        <f t="shared" si="16"/>
        <v>11208</v>
      </c>
      <c r="M193" s="120" t="s">
        <v>1614</v>
      </c>
      <c r="N193" s="120" t="s">
        <v>1615</v>
      </c>
      <c r="O193" s="21">
        <f t="shared" si="17"/>
        <v>821.4818333333335</v>
      </c>
      <c r="P193" s="19">
        <f t="shared" si="18"/>
        <v>933.50208333333342</v>
      </c>
    </row>
    <row r="194" spans="1:20" x14ac:dyDescent="0.2">
      <c r="A194" s="43" t="s">
        <v>65</v>
      </c>
      <c r="B194" s="52" t="s">
        <v>195</v>
      </c>
      <c r="C194" s="43" t="s">
        <v>174</v>
      </c>
      <c r="D194" s="43"/>
      <c r="E194" s="43"/>
      <c r="F194" s="105">
        <v>3</v>
      </c>
      <c r="G194" s="43">
        <v>5050.38</v>
      </c>
      <c r="H194" s="43" t="s">
        <v>517</v>
      </c>
      <c r="I194" s="52" t="s">
        <v>186</v>
      </c>
      <c r="K194" s="23">
        <f t="shared" si="15"/>
        <v>2105</v>
      </c>
      <c r="L194" s="24">
        <f t="shared" si="16"/>
        <v>6315</v>
      </c>
      <c r="M194" s="120" t="s">
        <v>1614</v>
      </c>
      <c r="N194" s="120" t="s">
        <v>1615</v>
      </c>
      <c r="O194" s="21">
        <f t="shared" si="17"/>
        <v>1851.8060000000003</v>
      </c>
      <c r="P194" s="19">
        <f t="shared" si="18"/>
        <v>2104.3249999999998</v>
      </c>
    </row>
    <row r="195" spans="1:20" x14ac:dyDescent="0.2">
      <c r="A195" s="43" t="s">
        <v>64</v>
      </c>
      <c r="B195" s="52" t="s">
        <v>196</v>
      </c>
      <c r="C195" s="43" t="s">
        <v>174</v>
      </c>
      <c r="D195" s="43"/>
      <c r="E195" s="43"/>
      <c r="F195" s="105">
        <v>3</v>
      </c>
      <c r="G195" s="43">
        <v>8971.11</v>
      </c>
      <c r="H195" s="43" t="s">
        <v>517</v>
      </c>
      <c r="I195" s="52" t="s">
        <v>186</v>
      </c>
      <c r="K195" s="23">
        <f t="shared" si="15"/>
        <v>3738</v>
      </c>
      <c r="L195" s="24">
        <f t="shared" si="16"/>
        <v>11214</v>
      </c>
      <c r="M195" s="120" t="s">
        <v>1614</v>
      </c>
      <c r="N195" s="120" t="s">
        <v>1615</v>
      </c>
      <c r="O195" s="21">
        <f t="shared" si="17"/>
        <v>3289.4070000000006</v>
      </c>
      <c r="P195" s="19">
        <f t="shared" si="18"/>
        <v>3737.9625000000005</v>
      </c>
    </row>
    <row r="196" spans="1:20" x14ac:dyDescent="0.2">
      <c r="A196" s="43" t="s">
        <v>25</v>
      </c>
      <c r="B196" s="52" t="s">
        <v>197</v>
      </c>
      <c r="C196" s="43" t="s">
        <v>174</v>
      </c>
      <c r="D196" s="43"/>
      <c r="E196" s="43"/>
      <c r="F196" s="43">
        <v>6</v>
      </c>
      <c r="G196" s="43">
        <v>467.46</v>
      </c>
      <c r="H196" s="43" t="s">
        <v>517</v>
      </c>
      <c r="I196" s="52" t="s">
        <v>186</v>
      </c>
      <c r="K196" s="23">
        <f t="shared" si="15"/>
        <v>98</v>
      </c>
      <c r="L196" s="24">
        <f t="shared" si="16"/>
        <v>588</v>
      </c>
      <c r="M196" s="120" t="s">
        <v>1614</v>
      </c>
      <c r="N196" s="120" t="s">
        <v>1615</v>
      </c>
      <c r="O196" s="21">
        <f t="shared" si="17"/>
        <v>85.701000000000008</v>
      </c>
      <c r="P196" s="19">
        <f t="shared" si="18"/>
        <v>97.387499999999989</v>
      </c>
    </row>
    <row r="197" spans="1:20" x14ac:dyDescent="0.2">
      <c r="A197" s="43" t="s">
        <v>2</v>
      </c>
      <c r="B197" s="52" t="s">
        <v>198</v>
      </c>
      <c r="C197" s="43" t="s">
        <v>174</v>
      </c>
      <c r="D197" s="43"/>
      <c r="E197" s="43"/>
      <c r="F197" s="105">
        <v>3</v>
      </c>
      <c r="G197" s="43">
        <v>3915.45</v>
      </c>
      <c r="H197" s="43" t="s">
        <v>517</v>
      </c>
      <c r="I197" s="52" t="s">
        <v>186</v>
      </c>
      <c r="K197" s="23">
        <f t="shared" si="15"/>
        <v>1632</v>
      </c>
      <c r="L197" s="24">
        <f t="shared" si="16"/>
        <v>4896</v>
      </c>
      <c r="M197" s="120" t="s">
        <v>1614</v>
      </c>
      <c r="N197" s="120" t="s">
        <v>1615</v>
      </c>
      <c r="O197" s="21">
        <f t="shared" si="17"/>
        <v>1435.665</v>
      </c>
      <c r="P197" s="19">
        <f t="shared" si="18"/>
        <v>1631.4374999999998</v>
      </c>
    </row>
    <row r="198" spans="1:20" x14ac:dyDescent="0.2">
      <c r="A198" s="43">
        <v>2358529</v>
      </c>
      <c r="B198" s="52" t="s">
        <v>199</v>
      </c>
      <c r="C198" s="43" t="s">
        <v>174</v>
      </c>
      <c r="D198" s="43"/>
      <c r="E198" s="43"/>
      <c r="F198" s="105">
        <v>1</v>
      </c>
      <c r="G198" s="43">
        <v>1831.53</v>
      </c>
      <c r="H198" s="43" t="s">
        <v>517</v>
      </c>
      <c r="I198" s="52" t="s">
        <v>186</v>
      </c>
      <c r="K198" s="23">
        <f t="shared" si="15"/>
        <v>2290</v>
      </c>
      <c r="L198" s="24">
        <f t="shared" si="16"/>
        <v>2290</v>
      </c>
      <c r="M198" s="120" t="s">
        <v>1614</v>
      </c>
      <c r="N198" s="120" t="s">
        <v>1615</v>
      </c>
      <c r="O198" s="21">
        <f t="shared" si="17"/>
        <v>2014.6830000000002</v>
      </c>
      <c r="P198" s="19">
        <f t="shared" si="18"/>
        <v>2289.4124999999999</v>
      </c>
    </row>
    <row r="199" spans="1:20" x14ac:dyDescent="0.2">
      <c r="A199" s="43" t="s">
        <v>23</v>
      </c>
      <c r="B199" s="52" t="s">
        <v>90</v>
      </c>
      <c r="C199" s="43" t="s">
        <v>174</v>
      </c>
      <c r="D199" s="43"/>
      <c r="E199" s="43"/>
      <c r="F199" s="105">
        <v>2</v>
      </c>
      <c r="G199" s="43">
        <v>81</v>
      </c>
      <c r="H199" s="43" t="s">
        <v>517</v>
      </c>
      <c r="I199" s="52" t="s">
        <v>186</v>
      </c>
      <c r="K199" s="23">
        <f t="shared" si="15"/>
        <v>51</v>
      </c>
      <c r="L199" s="24">
        <f t="shared" si="16"/>
        <v>102</v>
      </c>
      <c r="M199" s="120" t="s">
        <v>1614</v>
      </c>
      <c r="N199" s="120" t="s">
        <v>1615</v>
      </c>
      <c r="O199" s="21">
        <f t="shared" si="17"/>
        <v>44.550000000000004</v>
      </c>
      <c r="P199" s="19">
        <f t="shared" si="18"/>
        <v>50.625</v>
      </c>
    </row>
    <row r="200" spans="1:20" x14ac:dyDescent="0.2">
      <c r="A200" s="43" t="s">
        <v>24</v>
      </c>
      <c r="B200" s="52" t="s">
        <v>200</v>
      </c>
      <c r="C200" s="43" t="s">
        <v>174</v>
      </c>
      <c r="D200" s="43"/>
      <c r="E200" s="43"/>
      <c r="F200" s="43">
        <v>6</v>
      </c>
      <c r="G200" s="43">
        <v>763.44</v>
      </c>
      <c r="H200" s="43" t="s">
        <v>517</v>
      </c>
      <c r="I200" s="52" t="s">
        <v>186</v>
      </c>
      <c r="K200" s="23">
        <f t="shared" si="15"/>
        <v>160</v>
      </c>
      <c r="L200" s="24">
        <f t="shared" si="16"/>
        <v>960</v>
      </c>
      <c r="M200" s="120" t="s">
        <v>1614</v>
      </c>
      <c r="N200" s="120" t="s">
        <v>1615</v>
      </c>
      <c r="O200" s="21">
        <f t="shared" si="17"/>
        <v>139.96400000000003</v>
      </c>
      <c r="P200" s="19">
        <f t="shared" si="18"/>
        <v>159.05000000000001</v>
      </c>
    </row>
    <row r="201" spans="1:20" x14ac:dyDescent="0.2">
      <c r="A201" s="43" t="s">
        <v>22</v>
      </c>
      <c r="B201" s="52" t="s">
        <v>204</v>
      </c>
      <c r="C201" s="43" t="s">
        <v>174</v>
      </c>
      <c r="D201" s="43"/>
      <c r="E201" s="43"/>
      <c r="F201" s="43">
        <v>5</v>
      </c>
      <c r="G201" s="43">
        <v>286.35000000000002</v>
      </c>
      <c r="H201" s="43" t="s">
        <v>517</v>
      </c>
      <c r="I201" s="52" t="s">
        <v>186</v>
      </c>
      <c r="K201" s="23">
        <f t="shared" si="15"/>
        <v>72</v>
      </c>
      <c r="L201" s="24">
        <f t="shared" si="16"/>
        <v>360</v>
      </c>
      <c r="M201" s="120" t="s">
        <v>1614</v>
      </c>
      <c r="N201" s="120" t="s">
        <v>1615</v>
      </c>
      <c r="O201" s="21">
        <f t="shared" si="17"/>
        <v>62.997000000000007</v>
      </c>
      <c r="P201" s="19">
        <f t="shared" si="18"/>
        <v>71.587500000000006</v>
      </c>
    </row>
    <row r="202" spans="1:20" x14ac:dyDescent="0.2">
      <c r="A202" s="43" t="s">
        <v>203</v>
      </c>
      <c r="B202" s="52" t="s">
        <v>202</v>
      </c>
      <c r="C202" s="43" t="s">
        <v>174</v>
      </c>
      <c r="D202" s="43"/>
      <c r="E202" s="43"/>
      <c r="F202" s="105">
        <v>1</v>
      </c>
      <c r="G202" s="43">
        <v>4563.9799999999996</v>
      </c>
      <c r="H202" s="43" t="s">
        <v>517</v>
      </c>
      <c r="I202" s="52" t="s">
        <v>186</v>
      </c>
      <c r="K202" s="23">
        <f t="shared" si="15"/>
        <v>5705</v>
      </c>
      <c r="L202" s="24">
        <f t="shared" si="16"/>
        <v>5705</v>
      </c>
      <c r="M202" s="120" t="s">
        <v>1614</v>
      </c>
      <c r="N202" s="120" t="s">
        <v>1615</v>
      </c>
      <c r="O202" s="21">
        <f t="shared" si="17"/>
        <v>5020.3779999999997</v>
      </c>
      <c r="P202" s="19">
        <f t="shared" si="18"/>
        <v>5704.9749999999995</v>
      </c>
    </row>
    <row r="203" spans="1:20" x14ac:dyDescent="0.2">
      <c r="A203" s="43" t="s">
        <v>15</v>
      </c>
      <c r="B203" s="52" t="s">
        <v>201</v>
      </c>
      <c r="C203" s="43" t="s">
        <v>174</v>
      </c>
      <c r="D203" s="43"/>
      <c r="E203" s="43"/>
      <c r="F203" s="105">
        <v>1</v>
      </c>
      <c r="G203" s="43">
        <v>109.32</v>
      </c>
      <c r="H203" s="43" t="s">
        <v>517</v>
      </c>
      <c r="I203" s="52" t="s">
        <v>186</v>
      </c>
      <c r="K203" s="23">
        <f t="shared" si="15"/>
        <v>137</v>
      </c>
      <c r="L203" s="24">
        <f t="shared" si="16"/>
        <v>137</v>
      </c>
      <c r="M203" s="120" t="s">
        <v>1614</v>
      </c>
      <c r="N203" s="120" t="s">
        <v>1615</v>
      </c>
      <c r="O203" s="21">
        <f t="shared" si="17"/>
        <v>120.252</v>
      </c>
      <c r="P203" s="19">
        <f t="shared" si="18"/>
        <v>136.64999999999998</v>
      </c>
    </row>
    <row r="204" spans="1:20" x14ac:dyDescent="0.2">
      <c r="A204" s="43" t="s">
        <v>51</v>
      </c>
      <c r="B204" s="52" t="s">
        <v>205</v>
      </c>
      <c r="C204" s="43" t="s">
        <v>174</v>
      </c>
      <c r="D204" s="43"/>
      <c r="E204" s="43"/>
      <c r="F204" s="105">
        <v>1</v>
      </c>
      <c r="G204" s="43">
        <v>2077.4</v>
      </c>
      <c r="H204" s="43" t="s">
        <v>517</v>
      </c>
      <c r="I204" s="52" t="s">
        <v>186</v>
      </c>
      <c r="K204" s="23">
        <f t="shared" si="15"/>
        <v>2597</v>
      </c>
      <c r="L204" s="24">
        <f t="shared" si="16"/>
        <v>2597</v>
      </c>
      <c r="M204" s="120" t="s">
        <v>1614</v>
      </c>
      <c r="N204" s="120" t="s">
        <v>1615</v>
      </c>
      <c r="O204" s="21">
        <f t="shared" si="17"/>
        <v>2285.1400000000003</v>
      </c>
      <c r="P204" s="19">
        <f t="shared" si="18"/>
        <v>2596.75</v>
      </c>
    </row>
    <row r="205" spans="1:20" x14ac:dyDescent="0.2">
      <c r="A205" s="43" t="s">
        <v>206</v>
      </c>
      <c r="B205" s="52" t="s">
        <v>112</v>
      </c>
      <c r="C205" s="43" t="s">
        <v>174</v>
      </c>
      <c r="D205" s="43"/>
      <c r="E205" s="43"/>
      <c r="F205" s="105">
        <v>1</v>
      </c>
      <c r="G205" s="43">
        <v>6762</v>
      </c>
      <c r="H205" s="43" t="s">
        <v>517</v>
      </c>
      <c r="I205" s="52" t="s">
        <v>186</v>
      </c>
      <c r="K205" s="23">
        <f t="shared" si="15"/>
        <v>8453</v>
      </c>
      <c r="L205" s="24">
        <f t="shared" si="16"/>
        <v>8453</v>
      </c>
      <c r="M205" s="120" t="s">
        <v>1614</v>
      </c>
      <c r="N205" s="120" t="s">
        <v>1615</v>
      </c>
      <c r="O205" s="21">
        <f t="shared" si="17"/>
        <v>7438.2000000000007</v>
      </c>
      <c r="P205" s="19">
        <f t="shared" si="18"/>
        <v>8452.5</v>
      </c>
    </row>
    <row r="206" spans="1:20" x14ac:dyDescent="0.2">
      <c r="A206" s="43" t="s">
        <v>13</v>
      </c>
      <c r="B206" s="52" t="s">
        <v>207</v>
      </c>
      <c r="C206" s="43" t="s">
        <v>174</v>
      </c>
      <c r="D206" s="43"/>
      <c r="E206" s="43"/>
      <c r="F206" s="105">
        <v>1</v>
      </c>
      <c r="G206" s="43">
        <v>1766.4</v>
      </c>
      <c r="H206" s="43" t="s">
        <v>517</v>
      </c>
      <c r="I206" s="52" t="s">
        <v>186</v>
      </c>
      <c r="K206" s="23">
        <f t="shared" si="15"/>
        <v>2208</v>
      </c>
      <c r="L206" s="24">
        <f t="shared" si="16"/>
        <v>2208</v>
      </c>
      <c r="M206" s="120" t="s">
        <v>1614</v>
      </c>
      <c r="N206" s="120" t="s">
        <v>1615</v>
      </c>
      <c r="O206" s="21">
        <f t="shared" si="17"/>
        <v>1943.0400000000002</v>
      </c>
      <c r="P206" s="19">
        <f t="shared" si="18"/>
        <v>2208</v>
      </c>
    </row>
    <row r="207" spans="1:20" x14ac:dyDescent="0.2">
      <c r="A207" s="43"/>
      <c r="B207" s="52" t="s">
        <v>281</v>
      </c>
      <c r="C207" s="43" t="s">
        <v>174</v>
      </c>
      <c r="D207" s="43">
        <v>3</v>
      </c>
      <c r="E207" s="43"/>
      <c r="F207" s="43"/>
      <c r="G207" s="43"/>
      <c r="H207" s="43"/>
      <c r="I207" s="52" t="s">
        <v>186</v>
      </c>
      <c r="K207" s="23" t="e">
        <f t="shared" ref="K207:K227" si="19">ROUNDUP(P207,0)</f>
        <v>#DIV/0!</v>
      </c>
      <c r="L207" s="24" t="e">
        <f t="shared" ref="L207:L227" si="20">SUM(K207*F207)</f>
        <v>#DIV/0!</v>
      </c>
      <c r="M207" s="120" t="s">
        <v>1614</v>
      </c>
      <c r="N207" s="120" t="s">
        <v>1615</v>
      </c>
      <c r="O207" s="21" t="e">
        <f t="shared" ref="O207:O227" si="21">SUM(G207/F207*1.1)</f>
        <v>#DIV/0!</v>
      </c>
      <c r="P207" s="19" t="e">
        <f t="shared" ref="P207:P227" si="22">SUM(G207/F207*1.25)</f>
        <v>#DIV/0!</v>
      </c>
    </row>
    <row r="208" spans="1:20" ht="15" x14ac:dyDescent="0.25">
      <c r="A208" s="43"/>
      <c r="B208" s="52" t="s">
        <v>280</v>
      </c>
      <c r="C208" s="43" t="s">
        <v>174</v>
      </c>
      <c r="D208" s="43">
        <v>2</v>
      </c>
      <c r="E208" s="43"/>
      <c r="F208" s="43"/>
      <c r="G208" s="43"/>
      <c r="H208" s="43"/>
      <c r="I208" s="52" t="s">
        <v>186</v>
      </c>
      <c r="K208" s="23" t="e">
        <f t="shared" si="19"/>
        <v>#DIV/0!</v>
      </c>
      <c r="L208" s="24" t="e">
        <f t="shared" si="20"/>
        <v>#DIV/0!</v>
      </c>
      <c r="M208" s="120" t="s">
        <v>1614</v>
      </c>
      <c r="N208" s="120" t="s">
        <v>1615</v>
      </c>
      <c r="O208" s="21" t="e">
        <f t="shared" si="21"/>
        <v>#DIV/0!</v>
      </c>
      <c r="P208" s="19" t="e">
        <f t="shared" si="22"/>
        <v>#DIV/0!</v>
      </c>
      <c r="Q208" s="26" t="s">
        <v>70</v>
      </c>
      <c r="R208" s="25" t="s">
        <v>69</v>
      </c>
      <c r="S208" s="25" t="s">
        <v>71</v>
      </c>
      <c r="T208" s="25" t="s">
        <v>72</v>
      </c>
    </row>
    <row r="209" spans="1:20" x14ac:dyDescent="0.2">
      <c r="A209" s="43"/>
      <c r="B209" s="52" t="s">
        <v>282</v>
      </c>
      <c r="C209" s="43" t="s">
        <v>174</v>
      </c>
      <c r="D209" s="43">
        <v>4</v>
      </c>
      <c r="E209" s="43"/>
      <c r="F209" s="43"/>
      <c r="G209" s="43"/>
      <c r="H209" s="43"/>
      <c r="I209" s="52" t="s">
        <v>186</v>
      </c>
      <c r="K209" s="23" t="e">
        <f t="shared" si="19"/>
        <v>#DIV/0!</v>
      </c>
      <c r="L209" s="24" t="e">
        <f t="shared" si="20"/>
        <v>#DIV/0!</v>
      </c>
      <c r="M209" s="120" t="s">
        <v>1614</v>
      </c>
      <c r="N209" s="120" t="s">
        <v>1615</v>
      </c>
      <c r="O209" s="21" t="e">
        <f t="shared" si="21"/>
        <v>#DIV/0!</v>
      </c>
      <c r="P209" s="19" t="e">
        <f t="shared" si="22"/>
        <v>#DIV/0!</v>
      </c>
      <c r="Q209" s="27">
        <v>1</v>
      </c>
      <c r="R209" s="19">
        <v>1468.99</v>
      </c>
      <c r="S209" s="21">
        <f>SUM(R209/Q209*1.1)</f>
        <v>1615.8890000000001</v>
      </c>
      <c r="T209" s="19">
        <f>SUM(R209/Q209*1.25)</f>
        <v>1836.2375</v>
      </c>
    </row>
    <row r="210" spans="1:20" x14ac:dyDescent="0.2">
      <c r="A210" s="43"/>
      <c r="B210" s="52" t="s">
        <v>297</v>
      </c>
      <c r="C210" s="43" t="s">
        <v>174</v>
      </c>
      <c r="D210" s="43"/>
      <c r="E210" s="43"/>
      <c r="F210" s="105">
        <v>26</v>
      </c>
      <c r="G210" s="43">
        <v>16545.88</v>
      </c>
      <c r="H210" s="43" t="s">
        <v>517</v>
      </c>
      <c r="I210" s="52" t="s">
        <v>186</v>
      </c>
      <c r="K210" s="23">
        <f t="shared" si="19"/>
        <v>796</v>
      </c>
      <c r="L210" s="24">
        <f t="shared" si="20"/>
        <v>20696</v>
      </c>
      <c r="M210" s="120" t="s">
        <v>1614</v>
      </c>
      <c r="N210" s="120" t="s">
        <v>1615</v>
      </c>
      <c r="O210" s="21">
        <f t="shared" si="21"/>
        <v>700.01800000000003</v>
      </c>
      <c r="P210" s="19">
        <f t="shared" si="22"/>
        <v>795.47500000000002</v>
      </c>
      <c r="Q210" s="28"/>
      <c r="R210" s="20" t="s">
        <v>73</v>
      </c>
      <c r="S210" s="22">
        <f>ROUNDUP(S209,0)</f>
        <v>1616</v>
      </c>
      <c r="T210" s="23">
        <f>ROUNDUP(T209,0)</f>
        <v>1837</v>
      </c>
    </row>
    <row r="211" spans="1:20" x14ac:dyDescent="0.2">
      <c r="A211" s="43"/>
      <c r="B211" s="52"/>
      <c r="C211" s="43"/>
      <c r="D211" s="43"/>
      <c r="E211" s="43"/>
      <c r="F211" s="43"/>
      <c r="G211" s="43"/>
      <c r="H211" s="43"/>
      <c r="I211" s="52" t="s">
        <v>186</v>
      </c>
      <c r="K211" s="23" t="e">
        <f t="shared" si="19"/>
        <v>#DIV/0!</v>
      </c>
      <c r="L211" s="24" t="e">
        <f t="shared" si="20"/>
        <v>#DIV/0!</v>
      </c>
      <c r="M211" s="120" t="s">
        <v>1614</v>
      </c>
      <c r="N211" s="120" t="s">
        <v>1615</v>
      </c>
      <c r="O211" s="21" t="e">
        <f t="shared" si="21"/>
        <v>#DIV/0!</v>
      </c>
      <c r="P211" s="19" t="e">
        <f t="shared" si="22"/>
        <v>#DIV/0!</v>
      </c>
      <c r="Q211" s="29"/>
      <c r="R211" s="24" t="s">
        <v>74</v>
      </c>
      <c r="S211" s="24">
        <f>SUM(S210*Q209)</f>
        <v>1616</v>
      </c>
      <c r="T211" s="24">
        <f>SUM(T210*Q209)</f>
        <v>1837</v>
      </c>
    </row>
    <row r="212" spans="1:20" x14ac:dyDescent="0.2">
      <c r="A212" s="43">
        <v>2593043</v>
      </c>
      <c r="B212" s="118" t="s">
        <v>189</v>
      </c>
      <c r="C212" s="43" t="s">
        <v>173</v>
      </c>
      <c r="D212" s="43"/>
      <c r="E212" s="43"/>
      <c r="F212" s="105">
        <v>18</v>
      </c>
      <c r="G212" s="43">
        <v>4527.12</v>
      </c>
      <c r="H212" s="43" t="s">
        <v>517</v>
      </c>
      <c r="I212" s="52" t="s">
        <v>186</v>
      </c>
      <c r="K212" s="23">
        <f t="shared" si="19"/>
        <v>315</v>
      </c>
      <c r="L212" s="24">
        <f t="shared" si="20"/>
        <v>5670</v>
      </c>
      <c r="M212" s="120" t="s">
        <v>1614</v>
      </c>
      <c r="N212" s="120" t="s">
        <v>1615</v>
      </c>
      <c r="O212" s="21">
        <f t="shared" si="21"/>
        <v>276.65733333333333</v>
      </c>
      <c r="P212" s="19">
        <f t="shared" si="22"/>
        <v>314.38333333333333</v>
      </c>
    </row>
    <row r="213" spans="1:20" x14ac:dyDescent="0.2">
      <c r="A213" s="43" t="s">
        <v>340</v>
      </c>
      <c r="B213" s="52" t="s">
        <v>298</v>
      </c>
      <c r="C213" s="43" t="s">
        <v>174</v>
      </c>
      <c r="D213" s="43"/>
      <c r="E213" s="43"/>
      <c r="F213" s="43">
        <v>15</v>
      </c>
      <c r="G213" s="43">
        <v>593.85</v>
      </c>
      <c r="H213" s="43" t="s">
        <v>517</v>
      </c>
      <c r="I213" s="52" t="s">
        <v>186</v>
      </c>
      <c r="K213" s="23">
        <f t="shared" si="19"/>
        <v>50</v>
      </c>
      <c r="L213" s="24">
        <f t="shared" si="20"/>
        <v>750</v>
      </c>
      <c r="M213" s="120" t="s">
        <v>1614</v>
      </c>
      <c r="N213" s="120" t="s">
        <v>1615</v>
      </c>
      <c r="O213" s="21">
        <f t="shared" si="21"/>
        <v>43.549000000000007</v>
      </c>
      <c r="P213" s="19">
        <f t="shared" si="22"/>
        <v>49.487500000000004</v>
      </c>
    </row>
    <row r="214" spans="1:20" x14ac:dyDescent="0.2">
      <c r="A214" s="43">
        <v>2405553</v>
      </c>
      <c r="B214" s="52" t="s">
        <v>299</v>
      </c>
      <c r="C214" s="43" t="s">
        <v>173</v>
      </c>
      <c r="D214" s="43"/>
      <c r="E214" s="43"/>
      <c r="F214" s="105">
        <v>150</v>
      </c>
      <c r="G214" s="43">
        <v>3294</v>
      </c>
      <c r="H214" s="43" t="s">
        <v>517</v>
      </c>
      <c r="I214" s="52" t="s">
        <v>186</v>
      </c>
      <c r="K214" s="23">
        <f t="shared" si="19"/>
        <v>28</v>
      </c>
      <c r="L214" s="24">
        <f t="shared" si="20"/>
        <v>4200</v>
      </c>
      <c r="M214" s="120" t="s">
        <v>1614</v>
      </c>
      <c r="N214" s="120" t="s">
        <v>1615</v>
      </c>
      <c r="O214" s="21">
        <f t="shared" si="21"/>
        <v>24.156000000000002</v>
      </c>
      <c r="P214" s="19">
        <f t="shared" si="22"/>
        <v>27.450000000000003</v>
      </c>
    </row>
    <row r="215" spans="1:20" x14ac:dyDescent="0.2">
      <c r="A215" s="43">
        <v>2370038</v>
      </c>
      <c r="B215" s="52" t="s">
        <v>300</v>
      </c>
      <c r="C215" s="43" t="s">
        <v>174</v>
      </c>
      <c r="D215" s="43"/>
      <c r="E215" s="43"/>
      <c r="F215" s="105">
        <v>1</v>
      </c>
      <c r="G215" s="43">
        <v>619.59</v>
      </c>
      <c r="H215" s="43" t="s">
        <v>517</v>
      </c>
      <c r="I215" s="52" t="s">
        <v>186</v>
      </c>
      <c r="K215" s="23">
        <f t="shared" si="19"/>
        <v>775</v>
      </c>
      <c r="L215" s="24">
        <f t="shared" si="20"/>
        <v>775</v>
      </c>
      <c r="M215" s="120" t="s">
        <v>1614</v>
      </c>
      <c r="N215" s="120" t="s">
        <v>1615</v>
      </c>
      <c r="O215" s="21">
        <f t="shared" si="21"/>
        <v>681.54900000000009</v>
      </c>
      <c r="P215" s="19">
        <f t="shared" si="22"/>
        <v>774.48750000000007</v>
      </c>
    </row>
    <row r="216" spans="1:20" x14ac:dyDescent="0.2">
      <c r="A216" s="43">
        <v>2370035</v>
      </c>
      <c r="B216" s="52" t="s">
        <v>301</v>
      </c>
      <c r="C216" s="43" t="s">
        <v>174</v>
      </c>
      <c r="D216" s="43"/>
      <c r="E216" s="43"/>
      <c r="F216" s="105">
        <v>2</v>
      </c>
      <c r="G216" s="43">
        <v>689.22</v>
      </c>
      <c r="H216" s="43" t="s">
        <v>517</v>
      </c>
      <c r="I216" s="52" t="s">
        <v>186</v>
      </c>
      <c r="K216" s="23">
        <f t="shared" si="19"/>
        <v>431</v>
      </c>
      <c r="L216" s="24">
        <f t="shared" si="20"/>
        <v>862</v>
      </c>
      <c r="M216" s="120" t="s">
        <v>1614</v>
      </c>
      <c r="N216" s="120" t="s">
        <v>1615</v>
      </c>
      <c r="O216" s="21">
        <f t="shared" si="21"/>
        <v>379.07100000000003</v>
      </c>
      <c r="P216" s="19">
        <f t="shared" si="22"/>
        <v>430.76250000000005</v>
      </c>
    </row>
    <row r="217" spans="1:20" x14ac:dyDescent="0.2">
      <c r="A217" s="43">
        <v>2507156</v>
      </c>
      <c r="B217" s="52" t="s">
        <v>177</v>
      </c>
      <c r="C217" s="43" t="s">
        <v>174</v>
      </c>
      <c r="D217" s="43"/>
      <c r="E217" s="43"/>
      <c r="F217" s="105">
        <v>3</v>
      </c>
      <c r="G217" s="43">
        <v>586.47</v>
      </c>
      <c r="H217" s="43" t="s">
        <v>517</v>
      </c>
      <c r="I217" s="52" t="s">
        <v>186</v>
      </c>
      <c r="K217" s="23">
        <f t="shared" si="19"/>
        <v>245</v>
      </c>
      <c r="L217" s="24">
        <f t="shared" si="20"/>
        <v>735</v>
      </c>
      <c r="M217" s="120" t="s">
        <v>1614</v>
      </c>
      <c r="N217" s="120" t="s">
        <v>1615</v>
      </c>
      <c r="O217" s="21">
        <f t="shared" si="21"/>
        <v>215.03900000000002</v>
      </c>
      <c r="P217" s="19">
        <f t="shared" si="22"/>
        <v>244.36250000000001</v>
      </c>
    </row>
    <row r="218" spans="1:20" x14ac:dyDescent="0.2">
      <c r="A218" s="43">
        <v>2428034</v>
      </c>
      <c r="B218" s="52" t="s">
        <v>302</v>
      </c>
      <c r="C218" s="43" t="s">
        <v>174</v>
      </c>
      <c r="D218" s="43"/>
      <c r="E218" s="43"/>
      <c r="F218" s="105">
        <v>1</v>
      </c>
      <c r="G218" s="43">
        <v>112.53</v>
      </c>
      <c r="H218" s="43" t="s">
        <v>517</v>
      </c>
      <c r="I218" s="52" t="s">
        <v>186</v>
      </c>
      <c r="K218" s="23">
        <f t="shared" si="19"/>
        <v>141</v>
      </c>
      <c r="L218" s="24">
        <f t="shared" si="20"/>
        <v>141</v>
      </c>
      <c r="M218" s="120" t="s">
        <v>1614</v>
      </c>
      <c r="N218" s="120" t="s">
        <v>1615</v>
      </c>
      <c r="O218" s="21">
        <f t="shared" si="21"/>
        <v>123.78300000000002</v>
      </c>
      <c r="P218" s="19">
        <f t="shared" si="22"/>
        <v>140.66249999999999</v>
      </c>
    </row>
    <row r="219" spans="1:20" x14ac:dyDescent="0.2">
      <c r="A219" s="43">
        <v>2353974</v>
      </c>
      <c r="B219" s="52" t="s">
        <v>303</v>
      </c>
      <c r="C219" s="43" t="s">
        <v>174</v>
      </c>
      <c r="D219" s="43"/>
      <c r="E219" s="43"/>
      <c r="F219" s="105">
        <v>1</v>
      </c>
      <c r="G219" s="43">
        <v>29.88</v>
      </c>
      <c r="H219" s="43" t="s">
        <v>517</v>
      </c>
      <c r="I219" s="52" t="s">
        <v>186</v>
      </c>
      <c r="K219" s="23">
        <f t="shared" si="19"/>
        <v>38</v>
      </c>
      <c r="L219" s="24">
        <f t="shared" si="20"/>
        <v>38</v>
      </c>
      <c r="M219" s="120" t="s">
        <v>1614</v>
      </c>
      <c r="N219" s="120" t="s">
        <v>1615</v>
      </c>
      <c r="O219" s="21">
        <f t="shared" si="21"/>
        <v>32.868000000000002</v>
      </c>
      <c r="P219" s="19">
        <f t="shared" si="22"/>
        <v>37.35</v>
      </c>
    </row>
    <row r="220" spans="1:20" x14ac:dyDescent="0.2">
      <c r="A220" s="43">
        <v>2354028</v>
      </c>
      <c r="B220" s="52" t="s">
        <v>304</v>
      </c>
      <c r="C220" s="43" t="s">
        <v>174</v>
      </c>
      <c r="D220" s="43"/>
      <c r="E220" s="43"/>
      <c r="F220" s="105">
        <v>4</v>
      </c>
      <c r="G220" s="43">
        <v>142.72</v>
      </c>
      <c r="H220" s="43" t="s">
        <v>517</v>
      </c>
      <c r="I220" s="52" t="s">
        <v>186</v>
      </c>
      <c r="K220" s="23">
        <f t="shared" si="19"/>
        <v>45</v>
      </c>
      <c r="L220" s="24">
        <f t="shared" si="20"/>
        <v>180</v>
      </c>
      <c r="M220" s="120" t="s">
        <v>1614</v>
      </c>
      <c r="N220" s="120" t="s">
        <v>1615</v>
      </c>
      <c r="O220" s="21">
        <f t="shared" si="21"/>
        <v>39.248000000000005</v>
      </c>
      <c r="P220" s="19">
        <f t="shared" si="22"/>
        <v>44.6</v>
      </c>
    </row>
    <row r="221" spans="1:20" x14ac:dyDescent="0.2">
      <c r="A221" s="43">
        <v>2353963</v>
      </c>
      <c r="B221" s="52" t="s">
        <v>204</v>
      </c>
      <c r="C221" s="43" t="s">
        <v>174</v>
      </c>
      <c r="D221" s="43"/>
      <c r="E221" s="43"/>
      <c r="F221" s="105">
        <v>2</v>
      </c>
      <c r="G221" s="43">
        <v>114.54</v>
      </c>
      <c r="H221" s="43" t="s">
        <v>517</v>
      </c>
      <c r="I221" s="52" t="s">
        <v>186</v>
      </c>
      <c r="K221" s="23">
        <f t="shared" si="19"/>
        <v>72</v>
      </c>
      <c r="L221" s="24">
        <f t="shared" si="20"/>
        <v>144</v>
      </c>
      <c r="M221" s="120" t="s">
        <v>1614</v>
      </c>
      <c r="N221" s="120" t="s">
        <v>1615</v>
      </c>
      <c r="O221" s="21">
        <f t="shared" si="21"/>
        <v>62.997000000000007</v>
      </c>
      <c r="P221" s="19">
        <f t="shared" si="22"/>
        <v>71.587500000000006</v>
      </c>
    </row>
    <row r="222" spans="1:20" x14ac:dyDescent="0.2">
      <c r="A222" s="43">
        <v>3114516</v>
      </c>
      <c r="B222" s="52" t="s">
        <v>187</v>
      </c>
      <c r="C222" s="43" t="s">
        <v>174</v>
      </c>
      <c r="D222" s="43"/>
      <c r="E222" s="43"/>
      <c r="F222" s="105">
        <v>2</v>
      </c>
      <c r="G222" s="43">
        <v>2264.4</v>
      </c>
      <c r="H222" s="43" t="s">
        <v>517</v>
      </c>
      <c r="I222" s="52" t="s">
        <v>186</v>
      </c>
      <c r="K222" s="23">
        <f t="shared" si="19"/>
        <v>1416</v>
      </c>
      <c r="L222" s="24">
        <f t="shared" si="20"/>
        <v>2832</v>
      </c>
      <c r="M222" s="120" t="s">
        <v>1614</v>
      </c>
      <c r="N222" s="120" t="s">
        <v>1615</v>
      </c>
      <c r="O222" s="21">
        <f t="shared" si="21"/>
        <v>1245.42</v>
      </c>
      <c r="P222" s="19">
        <f t="shared" si="22"/>
        <v>1415.25</v>
      </c>
    </row>
    <row r="223" spans="1:20" x14ac:dyDescent="0.2">
      <c r="A223" s="43">
        <v>2406031</v>
      </c>
      <c r="B223" s="52" t="s">
        <v>305</v>
      </c>
      <c r="C223" s="43" t="s">
        <v>173</v>
      </c>
      <c r="D223" s="43"/>
      <c r="E223" s="43"/>
      <c r="F223" s="105">
        <v>50</v>
      </c>
      <c r="G223" s="43">
        <v>640</v>
      </c>
      <c r="H223" s="43" t="s">
        <v>517</v>
      </c>
      <c r="I223" s="52" t="s">
        <v>186</v>
      </c>
      <c r="K223" s="23">
        <f t="shared" si="19"/>
        <v>16</v>
      </c>
      <c r="L223" s="24">
        <f t="shared" si="20"/>
        <v>800</v>
      </c>
      <c r="M223" s="120" t="s">
        <v>1614</v>
      </c>
      <c r="N223" s="120" t="s">
        <v>1615</v>
      </c>
      <c r="O223" s="21">
        <f t="shared" si="21"/>
        <v>14.080000000000002</v>
      </c>
      <c r="P223" s="19">
        <f t="shared" si="22"/>
        <v>16</v>
      </c>
    </row>
    <row r="224" spans="1:20" x14ac:dyDescent="0.2">
      <c r="A224" s="43">
        <v>2353986</v>
      </c>
      <c r="B224" s="52" t="s">
        <v>188</v>
      </c>
      <c r="C224" s="43" t="s">
        <v>173</v>
      </c>
      <c r="D224" s="43"/>
      <c r="E224" s="43"/>
      <c r="F224" s="105">
        <v>42</v>
      </c>
      <c r="G224" s="43">
        <v>2537.0100000000002</v>
      </c>
      <c r="H224" s="43" t="s">
        <v>517</v>
      </c>
      <c r="I224" s="52" t="s">
        <v>186</v>
      </c>
      <c r="K224" s="23">
        <f t="shared" si="19"/>
        <v>76</v>
      </c>
      <c r="L224" s="24">
        <f t="shared" si="20"/>
        <v>3192</v>
      </c>
      <c r="M224" s="120" t="s">
        <v>1614</v>
      </c>
      <c r="N224" s="120" t="s">
        <v>1615</v>
      </c>
      <c r="O224" s="21">
        <f t="shared" si="21"/>
        <v>66.44550000000001</v>
      </c>
      <c r="P224" s="19">
        <f t="shared" si="22"/>
        <v>75.506250000000009</v>
      </c>
    </row>
    <row r="225" spans="1:20" x14ac:dyDescent="0.2">
      <c r="A225" s="43">
        <v>2353923</v>
      </c>
      <c r="B225" s="52" t="s">
        <v>306</v>
      </c>
      <c r="C225" s="43" t="s">
        <v>174</v>
      </c>
      <c r="D225" s="43"/>
      <c r="E225" s="43"/>
      <c r="F225" s="105">
        <v>3</v>
      </c>
      <c r="G225" s="43">
        <v>100.65</v>
      </c>
      <c r="H225" s="43" t="s">
        <v>517</v>
      </c>
      <c r="I225" s="52" t="s">
        <v>186</v>
      </c>
      <c r="K225" s="23">
        <f t="shared" si="19"/>
        <v>42</v>
      </c>
      <c r="L225" s="24">
        <f t="shared" si="20"/>
        <v>126</v>
      </c>
      <c r="M225" s="120" t="s">
        <v>1614</v>
      </c>
      <c r="N225" s="120" t="s">
        <v>1615</v>
      </c>
      <c r="O225" s="21">
        <f t="shared" si="21"/>
        <v>36.905000000000008</v>
      </c>
      <c r="P225" s="19">
        <f t="shared" si="22"/>
        <v>41.937500000000007</v>
      </c>
    </row>
    <row r="226" spans="1:20" x14ac:dyDescent="0.2">
      <c r="A226" s="43">
        <v>2353928</v>
      </c>
      <c r="B226" s="52" t="s">
        <v>307</v>
      </c>
      <c r="C226" s="43" t="s">
        <v>174</v>
      </c>
      <c r="D226" s="43"/>
      <c r="E226" s="43"/>
      <c r="F226" s="105">
        <v>3</v>
      </c>
      <c r="G226" s="43">
        <v>100.65</v>
      </c>
      <c r="H226" s="43" t="s">
        <v>517</v>
      </c>
      <c r="I226" s="52" t="s">
        <v>186</v>
      </c>
      <c r="K226" s="23">
        <f t="shared" si="19"/>
        <v>42</v>
      </c>
      <c r="L226" s="24">
        <f t="shared" si="20"/>
        <v>126</v>
      </c>
      <c r="M226" s="120" t="s">
        <v>1614</v>
      </c>
      <c r="N226" s="120" t="s">
        <v>1615</v>
      </c>
      <c r="O226" s="21">
        <f t="shared" si="21"/>
        <v>36.905000000000008</v>
      </c>
      <c r="P226" s="19">
        <f t="shared" si="22"/>
        <v>41.937500000000007</v>
      </c>
    </row>
    <row r="227" spans="1:20" x14ac:dyDescent="0.2">
      <c r="A227" s="43">
        <v>2353933</v>
      </c>
      <c r="B227" s="52" t="s">
        <v>308</v>
      </c>
      <c r="C227" s="43" t="s">
        <v>174</v>
      </c>
      <c r="D227" s="43"/>
      <c r="E227" s="43"/>
      <c r="F227" s="105">
        <v>3</v>
      </c>
      <c r="G227" s="43">
        <v>100.65</v>
      </c>
      <c r="H227" s="43" t="s">
        <v>517</v>
      </c>
      <c r="I227" s="52" t="s">
        <v>186</v>
      </c>
      <c r="K227" s="23">
        <f t="shared" si="19"/>
        <v>42</v>
      </c>
      <c r="L227" s="24">
        <f t="shared" si="20"/>
        <v>126</v>
      </c>
      <c r="M227" s="120" t="s">
        <v>1614</v>
      </c>
      <c r="N227" s="120" t="s">
        <v>1615</v>
      </c>
      <c r="O227" s="21">
        <f t="shared" si="21"/>
        <v>36.905000000000008</v>
      </c>
      <c r="P227" s="19">
        <f t="shared" si="22"/>
        <v>41.937500000000007</v>
      </c>
    </row>
    <row r="228" spans="1:20" x14ac:dyDescent="0.2">
      <c r="A228" s="43" t="s">
        <v>341</v>
      </c>
      <c r="B228" s="52" t="s">
        <v>342</v>
      </c>
      <c r="C228" s="43" t="s">
        <v>174</v>
      </c>
      <c r="D228" s="43"/>
      <c r="E228" s="43"/>
      <c r="F228" s="43">
        <v>1</v>
      </c>
      <c r="G228" s="43">
        <v>601.79999999999995</v>
      </c>
      <c r="H228" s="43" t="s">
        <v>517</v>
      </c>
      <c r="I228" s="52" t="s">
        <v>186</v>
      </c>
      <c r="K228" s="23">
        <f t="shared" si="15"/>
        <v>753</v>
      </c>
      <c r="L228" s="24">
        <f t="shared" si="16"/>
        <v>753</v>
      </c>
      <c r="M228" s="120" t="s">
        <v>1614</v>
      </c>
      <c r="N228" s="120" t="s">
        <v>1615</v>
      </c>
      <c r="O228" s="21">
        <f t="shared" si="17"/>
        <v>661.98</v>
      </c>
      <c r="P228" s="19">
        <f t="shared" si="18"/>
        <v>752.25</v>
      </c>
    </row>
    <row r="229" spans="1:20" x14ac:dyDescent="0.2">
      <c r="A229" s="43"/>
      <c r="B229" s="52"/>
      <c r="C229" s="43"/>
      <c r="D229" s="43"/>
      <c r="E229" s="43"/>
      <c r="F229" s="43"/>
      <c r="G229" s="43"/>
      <c r="H229" s="43"/>
      <c r="I229" s="52" t="s">
        <v>186</v>
      </c>
      <c r="K229" s="23" t="e">
        <f t="shared" si="15"/>
        <v>#DIV/0!</v>
      </c>
      <c r="L229" s="24" t="e">
        <f t="shared" si="16"/>
        <v>#DIV/0!</v>
      </c>
      <c r="M229" s="120" t="s">
        <v>1614</v>
      </c>
      <c r="N229" s="120" t="s">
        <v>1615</v>
      </c>
      <c r="O229" s="21" t="e">
        <f t="shared" si="17"/>
        <v>#DIV/0!</v>
      </c>
      <c r="P229" s="19" t="e">
        <f t="shared" si="18"/>
        <v>#DIV/0!</v>
      </c>
    </row>
    <row r="230" spans="1:20" x14ac:dyDescent="0.2">
      <c r="A230" s="43"/>
      <c r="B230" s="52"/>
      <c r="C230" s="43"/>
      <c r="D230" s="43"/>
      <c r="E230" s="43"/>
      <c r="F230" s="43"/>
      <c r="G230" s="43"/>
      <c r="H230" s="43"/>
      <c r="I230" s="52" t="s">
        <v>186</v>
      </c>
      <c r="K230" s="23" t="e">
        <f t="shared" si="15"/>
        <v>#DIV/0!</v>
      </c>
      <c r="L230" s="24" t="e">
        <f t="shared" si="16"/>
        <v>#DIV/0!</v>
      </c>
      <c r="M230" s="120" t="s">
        <v>1614</v>
      </c>
      <c r="N230" s="120" t="s">
        <v>1615</v>
      </c>
      <c r="O230" s="21" t="e">
        <f t="shared" si="17"/>
        <v>#DIV/0!</v>
      </c>
      <c r="P230" s="19" t="e">
        <f t="shared" si="18"/>
        <v>#DIV/0!</v>
      </c>
    </row>
    <row r="231" spans="1:20" x14ac:dyDescent="0.2">
      <c r="A231" s="43" t="s">
        <v>337</v>
      </c>
      <c r="B231" s="52"/>
      <c r="C231" s="43"/>
      <c r="D231" s="96"/>
      <c r="E231" s="43"/>
      <c r="F231" s="105"/>
      <c r="G231" s="109">
        <f>SUM(G173:G228)</f>
        <v>178489.65</v>
      </c>
      <c r="H231" s="43"/>
      <c r="I231" s="52" t="s">
        <v>186</v>
      </c>
      <c r="K231" s="23" t="e">
        <f t="shared" si="15"/>
        <v>#DIV/0!</v>
      </c>
      <c r="L231" s="24" t="e">
        <f t="shared" si="16"/>
        <v>#DIV/0!</v>
      </c>
      <c r="M231" s="120" t="s">
        <v>1614</v>
      </c>
      <c r="N231" s="120" t="s">
        <v>1615</v>
      </c>
      <c r="O231" s="21" t="e">
        <f t="shared" si="17"/>
        <v>#DIV/0!</v>
      </c>
      <c r="P231" s="19" t="e">
        <f t="shared" si="18"/>
        <v>#DIV/0!</v>
      </c>
    </row>
    <row r="232" spans="1:20" x14ac:dyDescent="0.2">
      <c r="A232" s="63">
        <v>2356580</v>
      </c>
      <c r="B232" s="64" t="s">
        <v>257</v>
      </c>
      <c r="C232" s="63" t="s">
        <v>174</v>
      </c>
      <c r="D232" s="97"/>
      <c r="E232" s="63"/>
      <c r="F232" s="106">
        <v>2</v>
      </c>
      <c r="G232" s="63">
        <v>1362.74</v>
      </c>
      <c r="H232" s="63" t="s">
        <v>517</v>
      </c>
      <c r="I232" s="65" t="s">
        <v>260</v>
      </c>
      <c r="K232" s="23">
        <f t="shared" si="15"/>
        <v>852</v>
      </c>
      <c r="L232" s="24">
        <f t="shared" si="16"/>
        <v>1704</v>
      </c>
      <c r="M232" s="120" t="s">
        <v>1614</v>
      </c>
      <c r="N232" s="120" t="s">
        <v>1615</v>
      </c>
      <c r="O232" s="21">
        <f t="shared" si="17"/>
        <v>749.50700000000006</v>
      </c>
      <c r="P232" s="19">
        <f t="shared" si="18"/>
        <v>851.71249999999998</v>
      </c>
    </row>
    <row r="233" spans="1:20" x14ac:dyDescent="0.2">
      <c r="A233" s="63">
        <v>2352822</v>
      </c>
      <c r="B233" s="64" t="s">
        <v>258</v>
      </c>
      <c r="C233" s="63" t="s">
        <v>174</v>
      </c>
      <c r="D233" s="97"/>
      <c r="E233" s="63"/>
      <c r="F233" s="106">
        <v>1</v>
      </c>
      <c r="G233" s="63">
        <v>747.23</v>
      </c>
      <c r="H233" s="63" t="s">
        <v>517</v>
      </c>
      <c r="I233" s="65"/>
      <c r="K233" s="23">
        <f t="shared" si="15"/>
        <v>935</v>
      </c>
      <c r="L233" s="24">
        <f t="shared" si="16"/>
        <v>935</v>
      </c>
      <c r="M233" s="120" t="s">
        <v>1614</v>
      </c>
      <c r="N233" s="120" t="s">
        <v>1615</v>
      </c>
      <c r="O233" s="21">
        <f t="shared" si="17"/>
        <v>821.95300000000009</v>
      </c>
      <c r="P233" s="19">
        <f t="shared" si="18"/>
        <v>934.03750000000002</v>
      </c>
    </row>
    <row r="234" spans="1:20" x14ac:dyDescent="0.2">
      <c r="A234" s="63">
        <v>2348837</v>
      </c>
      <c r="B234" s="64" t="s">
        <v>259</v>
      </c>
      <c r="C234" s="63" t="s">
        <v>174</v>
      </c>
      <c r="D234" s="97"/>
      <c r="E234" s="63"/>
      <c r="F234" s="106">
        <v>2</v>
      </c>
      <c r="G234" s="63">
        <v>3366.92</v>
      </c>
      <c r="H234" s="63" t="s">
        <v>517</v>
      </c>
      <c r="I234" s="65"/>
      <c r="K234" s="23">
        <f t="shared" si="15"/>
        <v>2105</v>
      </c>
      <c r="L234" s="24">
        <f t="shared" si="16"/>
        <v>4210</v>
      </c>
      <c r="M234" s="120" t="s">
        <v>1614</v>
      </c>
      <c r="N234" s="120" t="s">
        <v>1615</v>
      </c>
      <c r="O234" s="21">
        <f t="shared" si="17"/>
        <v>1851.8060000000003</v>
      </c>
      <c r="P234" s="19">
        <f t="shared" si="18"/>
        <v>2104.3249999999998</v>
      </c>
    </row>
    <row r="235" spans="1:20" x14ac:dyDescent="0.2">
      <c r="A235" s="63"/>
      <c r="B235" s="64"/>
      <c r="C235" s="63"/>
      <c r="D235" s="97"/>
      <c r="E235" s="63"/>
      <c r="F235" s="106"/>
      <c r="G235" s="63"/>
      <c r="H235" s="63"/>
      <c r="I235" s="65"/>
      <c r="K235" s="23"/>
      <c r="L235" s="24"/>
      <c r="M235" s="120"/>
      <c r="N235" s="120"/>
      <c r="O235" s="21"/>
      <c r="P235" s="19"/>
    </row>
    <row r="236" spans="1:20" x14ac:dyDescent="0.2">
      <c r="A236" s="63"/>
      <c r="B236" s="64"/>
      <c r="C236" s="63"/>
      <c r="D236" s="97"/>
      <c r="E236" s="63"/>
      <c r="F236" s="106"/>
      <c r="G236" s="63">
        <f>SUM(G232:G235)</f>
        <v>5476.89</v>
      </c>
      <c r="H236" s="63"/>
      <c r="I236" s="65"/>
      <c r="K236" s="23" t="e">
        <f t="shared" si="15"/>
        <v>#DIV/0!</v>
      </c>
      <c r="L236" s="24" t="e">
        <f t="shared" si="16"/>
        <v>#DIV/0!</v>
      </c>
      <c r="M236" s="120" t="s">
        <v>1614</v>
      </c>
      <c r="N236" s="120" t="s">
        <v>1615</v>
      </c>
      <c r="O236" s="21" t="e">
        <f t="shared" si="17"/>
        <v>#DIV/0!</v>
      </c>
      <c r="P236" s="19" t="e">
        <f t="shared" si="18"/>
        <v>#DIV/0!</v>
      </c>
    </row>
    <row r="237" spans="1:20" x14ac:dyDescent="0.2">
      <c r="A237" s="53">
        <v>4296545</v>
      </c>
      <c r="B237" s="54" t="s">
        <v>262</v>
      </c>
      <c r="C237" s="53" t="s">
        <v>174</v>
      </c>
      <c r="D237" s="98"/>
      <c r="E237" s="53"/>
      <c r="F237" s="107">
        <v>1</v>
      </c>
      <c r="G237" s="53">
        <v>10339.31</v>
      </c>
      <c r="H237" s="53" t="s">
        <v>517</v>
      </c>
      <c r="I237" s="55" t="s">
        <v>269</v>
      </c>
      <c r="K237" s="23">
        <f t="shared" si="15"/>
        <v>12925</v>
      </c>
      <c r="L237" s="24">
        <f t="shared" si="16"/>
        <v>12925</v>
      </c>
      <c r="M237" s="120" t="s">
        <v>1614</v>
      </c>
      <c r="N237" s="120" t="s">
        <v>1615</v>
      </c>
      <c r="O237" s="21">
        <f t="shared" si="17"/>
        <v>11373.241</v>
      </c>
      <c r="P237" s="19">
        <f t="shared" si="18"/>
        <v>12924.137499999999</v>
      </c>
    </row>
    <row r="238" spans="1:20" x14ac:dyDescent="0.2">
      <c r="A238" s="53">
        <v>4269712</v>
      </c>
      <c r="B238" s="54" t="s">
        <v>264</v>
      </c>
      <c r="C238" s="53" t="s">
        <v>174</v>
      </c>
      <c r="D238" s="98"/>
      <c r="E238" s="53"/>
      <c r="F238" s="107">
        <v>1</v>
      </c>
      <c r="G238" s="53">
        <v>2678.14</v>
      </c>
      <c r="H238" s="53" t="s">
        <v>517</v>
      </c>
      <c r="I238" s="55" t="s">
        <v>269</v>
      </c>
      <c r="K238" s="23">
        <f t="shared" si="15"/>
        <v>3348</v>
      </c>
      <c r="L238" s="24">
        <f t="shared" si="16"/>
        <v>3348</v>
      </c>
      <c r="M238" s="120" t="s">
        <v>1614</v>
      </c>
      <c r="N238" s="120" t="s">
        <v>1615</v>
      </c>
      <c r="O238" s="21">
        <f t="shared" si="17"/>
        <v>2945.9540000000002</v>
      </c>
      <c r="P238" s="19">
        <f t="shared" si="18"/>
        <v>3347.6749999999997</v>
      </c>
    </row>
    <row r="239" spans="1:20" x14ac:dyDescent="0.2">
      <c r="A239" s="53">
        <v>7030734</v>
      </c>
      <c r="B239" s="54" t="s">
        <v>265</v>
      </c>
      <c r="C239" s="53" t="s">
        <v>174</v>
      </c>
      <c r="D239" s="98"/>
      <c r="E239" s="53"/>
      <c r="F239" s="107">
        <v>1</v>
      </c>
      <c r="G239" s="53">
        <v>844.54</v>
      </c>
      <c r="H239" s="53" t="s">
        <v>517</v>
      </c>
      <c r="I239" s="55" t="s">
        <v>269</v>
      </c>
      <c r="K239" s="23">
        <f t="shared" si="15"/>
        <v>1056</v>
      </c>
      <c r="L239" s="24">
        <f t="shared" si="16"/>
        <v>1056</v>
      </c>
      <c r="M239" s="120" t="s">
        <v>1614</v>
      </c>
      <c r="N239" s="120" t="s">
        <v>1615</v>
      </c>
      <c r="O239" s="21">
        <f t="shared" si="17"/>
        <v>928.99400000000003</v>
      </c>
      <c r="P239" s="19">
        <f t="shared" si="18"/>
        <v>1055.675</v>
      </c>
    </row>
    <row r="240" spans="1:20" ht="15" x14ac:dyDescent="0.25">
      <c r="A240" s="53">
        <v>2422780</v>
      </c>
      <c r="B240" s="54" t="s">
        <v>266</v>
      </c>
      <c r="C240" s="53" t="s">
        <v>174</v>
      </c>
      <c r="D240" s="98"/>
      <c r="E240" s="53"/>
      <c r="F240" s="107">
        <v>3</v>
      </c>
      <c r="G240" s="53">
        <v>829.53</v>
      </c>
      <c r="H240" s="53" t="s">
        <v>517</v>
      </c>
      <c r="I240" s="55" t="s">
        <v>269</v>
      </c>
      <c r="K240" s="23">
        <f t="shared" si="15"/>
        <v>346</v>
      </c>
      <c r="L240" s="24">
        <f t="shared" si="16"/>
        <v>1038</v>
      </c>
      <c r="M240" s="120" t="s">
        <v>1614</v>
      </c>
      <c r="N240" s="120" t="s">
        <v>1615</v>
      </c>
      <c r="O240" s="21">
        <f t="shared" si="17"/>
        <v>304.161</v>
      </c>
      <c r="P240" s="19">
        <f t="shared" si="18"/>
        <v>345.63749999999999</v>
      </c>
      <c r="Q240" s="26" t="s">
        <v>70</v>
      </c>
      <c r="R240" s="25" t="s">
        <v>69</v>
      </c>
      <c r="S240" s="25" t="s">
        <v>71</v>
      </c>
      <c r="T240" s="25" t="s">
        <v>72</v>
      </c>
    </row>
    <row r="241" spans="1:20" x14ac:dyDescent="0.2">
      <c r="A241" s="53">
        <v>2413683</v>
      </c>
      <c r="B241" s="54" t="s">
        <v>267</v>
      </c>
      <c r="C241" s="53" t="s">
        <v>173</v>
      </c>
      <c r="D241" s="98"/>
      <c r="E241" s="53"/>
      <c r="F241" s="107">
        <v>6</v>
      </c>
      <c r="G241" s="53">
        <v>865.32</v>
      </c>
      <c r="H241" s="53" t="s">
        <v>517</v>
      </c>
      <c r="I241" s="55" t="s">
        <v>269</v>
      </c>
      <c r="K241" s="23">
        <f t="shared" si="15"/>
        <v>181</v>
      </c>
      <c r="L241" s="24">
        <f t="shared" si="16"/>
        <v>1086</v>
      </c>
      <c r="M241" s="120" t="s">
        <v>1614</v>
      </c>
      <c r="N241" s="120" t="s">
        <v>1615</v>
      </c>
      <c r="O241" s="21">
        <f t="shared" si="17"/>
        <v>158.64200000000002</v>
      </c>
      <c r="P241" s="19">
        <f t="shared" si="18"/>
        <v>180.27500000000001</v>
      </c>
      <c r="Q241" s="108">
        <v>2</v>
      </c>
      <c r="R241" s="66">
        <v>675.2</v>
      </c>
      <c r="S241" s="21">
        <f>SUM(R241/Q241*1.1)</f>
        <v>371.36000000000007</v>
      </c>
      <c r="T241" s="19">
        <f>SUM(R241/Q241*1.25)</f>
        <v>422</v>
      </c>
    </row>
    <row r="242" spans="1:20" x14ac:dyDescent="0.2">
      <c r="A242" s="53">
        <v>1150526</v>
      </c>
      <c r="B242" s="54" t="s">
        <v>268</v>
      </c>
      <c r="C242" s="53" t="s">
        <v>174</v>
      </c>
      <c r="D242" s="98"/>
      <c r="E242" s="53"/>
      <c r="F242" s="107">
        <v>4</v>
      </c>
      <c r="G242" s="53">
        <v>30486.2</v>
      </c>
      <c r="H242" s="53" t="s">
        <v>517</v>
      </c>
      <c r="I242" s="55" t="s">
        <v>269</v>
      </c>
      <c r="K242" s="23">
        <f t="shared" si="15"/>
        <v>9527</v>
      </c>
      <c r="L242" s="24">
        <f t="shared" si="16"/>
        <v>38108</v>
      </c>
      <c r="M242" s="120" t="s">
        <v>1614</v>
      </c>
      <c r="N242" s="120" t="s">
        <v>1615</v>
      </c>
      <c r="O242" s="21">
        <f t="shared" si="17"/>
        <v>8383.7050000000017</v>
      </c>
      <c r="P242" s="19">
        <f t="shared" si="18"/>
        <v>9526.9375</v>
      </c>
      <c r="Q242" s="28"/>
      <c r="R242" s="20" t="s">
        <v>73</v>
      </c>
      <c r="S242" s="22">
        <f>ROUNDUP(S241,0)</f>
        <v>372</v>
      </c>
      <c r="T242" s="23">
        <f>ROUNDUP(T241,0)</f>
        <v>422</v>
      </c>
    </row>
    <row r="243" spans="1:20" x14ac:dyDescent="0.2">
      <c r="A243" s="53"/>
      <c r="B243" s="54"/>
      <c r="C243" s="53"/>
      <c r="D243" s="98"/>
      <c r="E243" s="53"/>
      <c r="F243" s="107"/>
      <c r="G243" s="53"/>
      <c r="H243" s="53"/>
      <c r="I243" s="55"/>
      <c r="K243" s="23"/>
      <c r="L243" s="24"/>
      <c r="M243" s="120"/>
      <c r="N243" s="120"/>
      <c r="O243" s="21"/>
      <c r="P243" s="19"/>
      <c r="Q243" s="28"/>
      <c r="R243" s="20"/>
      <c r="S243" s="22"/>
      <c r="T243" s="23"/>
    </row>
    <row r="244" spans="1:20" x14ac:dyDescent="0.2">
      <c r="A244" s="53"/>
      <c r="B244" s="54"/>
      <c r="C244" s="53"/>
      <c r="D244" s="98"/>
      <c r="E244" s="53"/>
      <c r="F244" s="107"/>
      <c r="G244" s="53">
        <f>SUM(G237:G243)</f>
        <v>46043.040000000001</v>
      </c>
      <c r="H244" s="53"/>
      <c r="I244" s="53"/>
      <c r="K244" s="23" t="e">
        <f t="shared" si="15"/>
        <v>#DIV/0!</v>
      </c>
      <c r="L244" s="24" t="e">
        <f t="shared" si="16"/>
        <v>#DIV/0!</v>
      </c>
      <c r="M244" s="120" t="s">
        <v>1614</v>
      </c>
      <c r="N244" s="120" t="s">
        <v>1615</v>
      </c>
      <c r="O244" s="21" t="e">
        <f t="shared" si="17"/>
        <v>#DIV/0!</v>
      </c>
      <c r="P244" s="19" t="e">
        <f t="shared" si="18"/>
        <v>#DIV/0!</v>
      </c>
      <c r="Q244" s="29"/>
      <c r="R244" s="24" t="s">
        <v>74</v>
      </c>
      <c r="S244" s="24">
        <f>SUM(S242*Q241)</f>
        <v>744</v>
      </c>
      <c r="T244" s="24">
        <f>SUM(T242*Q241)</f>
        <v>844</v>
      </c>
    </row>
    <row r="245" spans="1:20" x14ac:dyDescent="0.2">
      <c r="A245" s="66"/>
      <c r="B245" s="67"/>
      <c r="C245" s="66"/>
      <c r="D245" s="99"/>
      <c r="E245" s="66"/>
      <c r="F245" s="108"/>
      <c r="G245" s="66"/>
      <c r="H245" s="66"/>
      <c r="I245" s="66" t="s">
        <v>345</v>
      </c>
      <c r="K245" s="23" t="e">
        <f t="shared" si="15"/>
        <v>#DIV/0!</v>
      </c>
      <c r="L245" s="24" t="e">
        <f t="shared" si="16"/>
        <v>#DIV/0!</v>
      </c>
      <c r="M245" s="120" t="s">
        <v>1614</v>
      </c>
      <c r="N245" s="120" t="s">
        <v>1615</v>
      </c>
      <c r="O245" s="21" t="e">
        <f t="shared" si="17"/>
        <v>#DIV/0!</v>
      </c>
      <c r="P245" s="19" t="e">
        <f t="shared" si="18"/>
        <v>#DIV/0!</v>
      </c>
    </row>
    <row r="246" spans="1:20" x14ac:dyDescent="0.2">
      <c r="A246" s="66">
        <v>2422819</v>
      </c>
      <c r="B246" s="67" t="s">
        <v>291</v>
      </c>
      <c r="C246" s="66" t="s">
        <v>174</v>
      </c>
      <c r="D246" s="99"/>
      <c r="E246" s="66"/>
      <c r="F246" s="108">
        <v>2</v>
      </c>
      <c r="G246" s="66">
        <v>675.2</v>
      </c>
      <c r="H246" s="66" t="s">
        <v>517</v>
      </c>
      <c r="I246" s="66" t="s">
        <v>345</v>
      </c>
      <c r="K246" s="23">
        <f>ROUNDUP(P246,0)</f>
        <v>422</v>
      </c>
      <c r="L246" s="24">
        <f>SUM(K246*F246)</f>
        <v>844</v>
      </c>
      <c r="M246" s="120" t="s">
        <v>1614</v>
      </c>
      <c r="N246" s="120" t="s">
        <v>1615</v>
      </c>
      <c r="O246" s="21">
        <f t="shared" ref="O246:O277" si="23">SUM(G246/F246*1.1)</f>
        <v>371.36000000000007</v>
      </c>
      <c r="P246" s="19">
        <f t="shared" ref="P246:P277" si="24">SUM(G246/F246*1.25)</f>
        <v>422</v>
      </c>
    </row>
    <row r="247" spans="1:20" x14ac:dyDescent="0.2">
      <c r="A247" s="66">
        <v>2359716</v>
      </c>
      <c r="B247" s="67" t="s">
        <v>292</v>
      </c>
      <c r="C247" s="66" t="s">
        <v>174</v>
      </c>
      <c r="D247" s="99"/>
      <c r="E247" s="66"/>
      <c r="F247" s="108">
        <v>1</v>
      </c>
      <c r="G247" s="66">
        <v>465.64</v>
      </c>
      <c r="H247" s="66" t="s">
        <v>517</v>
      </c>
      <c r="I247" s="66" t="s">
        <v>345</v>
      </c>
      <c r="K247" s="23">
        <f t="shared" ref="K247:K368" si="25">ROUNDUP(P247,0)</f>
        <v>583</v>
      </c>
      <c r="L247" s="24">
        <f t="shared" ref="L247:L368" si="26">SUM(K247*F247)</f>
        <v>583</v>
      </c>
      <c r="M247" s="120" t="s">
        <v>1614</v>
      </c>
      <c r="N247" s="120" t="s">
        <v>1615</v>
      </c>
      <c r="O247" s="21">
        <f t="shared" si="23"/>
        <v>512.20400000000006</v>
      </c>
      <c r="P247" s="19">
        <f t="shared" si="24"/>
        <v>582.04999999999995</v>
      </c>
    </row>
    <row r="248" spans="1:20" x14ac:dyDescent="0.2">
      <c r="A248" s="66">
        <v>3032429</v>
      </c>
      <c r="B248" s="67" t="s">
        <v>293</v>
      </c>
      <c r="C248" s="66" t="s">
        <v>174</v>
      </c>
      <c r="D248" s="99"/>
      <c r="E248" s="66"/>
      <c r="F248" s="108">
        <v>12</v>
      </c>
      <c r="G248" s="66">
        <v>7800</v>
      </c>
      <c r="H248" s="66" t="s">
        <v>517</v>
      </c>
      <c r="I248" s="66" t="s">
        <v>345</v>
      </c>
      <c r="K248" s="23">
        <f t="shared" si="25"/>
        <v>813</v>
      </c>
      <c r="L248" s="24">
        <f t="shared" si="26"/>
        <v>9756</v>
      </c>
      <c r="M248" s="120" t="s">
        <v>1614</v>
      </c>
      <c r="N248" s="120" t="s">
        <v>1615</v>
      </c>
      <c r="O248" s="21">
        <f t="shared" si="23"/>
        <v>715.00000000000011</v>
      </c>
      <c r="P248" s="19">
        <f t="shared" si="24"/>
        <v>812.5</v>
      </c>
    </row>
    <row r="249" spans="1:20" x14ac:dyDescent="0.2">
      <c r="A249" s="66">
        <v>4219672</v>
      </c>
      <c r="B249" s="67" t="s">
        <v>294</v>
      </c>
      <c r="C249" s="66" t="s">
        <v>174</v>
      </c>
      <c r="D249" s="99"/>
      <c r="E249" s="66"/>
      <c r="F249" s="108">
        <v>1</v>
      </c>
      <c r="G249" s="66">
        <v>7623</v>
      </c>
      <c r="H249" s="66" t="s">
        <v>517</v>
      </c>
      <c r="I249" s="66" t="s">
        <v>345</v>
      </c>
      <c r="K249" s="23">
        <f t="shared" si="25"/>
        <v>9529</v>
      </c>
      <c r="L249" s="24">
        <f t="shared" si="26"/>
        <v>9529</v>
      </c>
      <c r="M249" s="120" t="s">
        <v>1614</v>
      </c>
      <c r="N249" s="120" t="s">
        <v>1615</v>
      </c>
      <c r="O249" s="21">
        <f t="shared" si="23"/>
        <v>8385.3000000000011</v>
      </c>
      <c r="P249" s="19">
        <f t="shared" si="24"/>
        <v>9528.75</v>
      </c>
    </row>
    <row r="250" spans="1:20" x14ac:dyDescent="0.2">
      <c r="A250" s="66" t="s">
        <v>343</v>
      </c>
      <c r="B250" s="67" t="s">
        <v>344</v>
      </c>
      <c r="C250" s="66" t="s">
        <v>174</v>
      </c>
      <c r="D250" s="99"/>
      <c r="E250" s="66"/>
      <c r="F250" s="108">
        <v>1</v>
      </c>
      <c r="G250" s="66">
        <v>7118</v>
      </c>
      <c r="H250" s="66" t="s">
        <v>517</v>
      </c>
      <c r="I250" s="66" t="s">
        <v>345</v>
      </c>
      <c r="K250" s="23">
        <f t="shared" si="25"/>
        <v>8898</v>
      </c>
      <c r="L250" s="24">
        <f t="shared" si="26"/>
        <v>8898</v>
      </c>
      <c r="M250" s="120" t="s">
        <v>1614</v>
      </c>
      <c r="N250" s="120" t="s">
        <v>1615</v>
      </c>
      <c r="O250" s="21">
        <f t="shared" si="23"/>
        <v>7829.8</v>
      </c>
      <c r="P250" s="19">
        <f t="shared" si="24"/>
        <v>8897.5</v>
      </c>
    </row>
    <row r="251" spans="1:20" x14ac:dyDescent="0.2">
      <c r="A251" s="66" t="s">
        <v>140</v>
      </c>
      <c r="B251" s="67" t="s">
        <v>346</v>
      </c>
      <c r="C251" s="66" t="s">
        <v>173</v>
      </c>
      <c r="D251" s="99"/>
      <c r="E251" s="66"/>
      <c r="F251" s="108">
        <v>96</v>
      </c>
      <c r="G251" s="66">
        <v>263889</v>
      </c>
      <c r="H251" s="66" t="s">
        <v>517</v>
      </c>
      <c r="I251" s="66" t="s">
        <v>345</v>
      </c>
      <c r="K251" s="23">
        <f t="shared" si="25"/>
        <v>3437</v>
      </c>
      <c r="L251" s="24">
        <f t="shared" si="26"/>
        <v>329952</v>
      </c>
      <c r="M251" s="120" t="s">
        <v>1614</v>
      </c>
      <c r="N251" s="120" t="s">
        <v>1615</v>
      </c>
      <c r="O251" s="21">
        <f t="shared" si="23"/>
        <v>3023.7281250000001</v>
      </c>
      <c r="P251" s="19">
        <f t="shared" si="24"/>
        <v>3436.0546875</v>
      </c>
    </row>
    <row r="252" spans="1:20" x14ac:dyDescent="0.2">
      <c r="A252" s="272">
        <v>630295</v>
      </c>
      <c r="B252" s="67" t="s">
        <v>348</v>
      </c>
      <c r="C252" s="66" t="s">
        <v>173</v>
      </c>
      <c r="D252" s="99"/>
      <c r="E252" s="66"/>
      <c r="F252" s="108">
        <v>12</v>
      </c>
      <c r="G252" s="66">
        <v>2537.7600000000002</v>
      </c>
      <c r="H252" s="66" t="s">
        <v>517</v>
      </c>
      <c r="I252" s="66" t="s">
        <v>345</v>
      </c>
      <c r="K252" s="23">
        <f t="shared" si="25"/>
        <v>265</v>
      </c>
      <c r="L252" s="24">
        <f t="shared" si="26"/>
        <v>3180</v>
      </c>
      <c r="M252" s="120" t="s">
        <v>1614</v>
      </c>
      <c r="N252" s="120" t="s">
        <v>1615</v>
      </c>
      <c r="O252" s="21">
        <f t="shared" si="23"/>
        <v>232.62800000000004</v>
      </c>
      <c r="P252" s="19">
        <f t="shared" si="24"/>
        <v>264.35000000000002</v>
      </c>
    </row>
    <row r="253" spans="1:20" x14ac:dyDescent="0.2">
      <c r="A253" s="272">
        <v>630210</v>
      </c>
      <c r="B253" s="67" t="s">
        <v>347</v>
      </c>
      <c r="C253" s="66" t="s">
        <v>173</v>
      </c>
      <c r="D253" s="99"/>
      <c r="E253" s="66"/>
      <c r="F253" s="108">
        <v>50</v>
      </c>
      <c r="G253" s="66">
        <v>795.5</v>
      </c>
      <c r="H253" s="66" t="s">
        <v>517</v>
      </c>
      <c r="I253" s="66" t="s">
        <v>345</v>
      </c>
      <c r="K253" s="23">
        <f t="shared" si="25"/>
        <v>20</v>
      </c>
      <c r="L253" s="24">
        <f t="shared" si="26"/>
        <v>1000</v>
      </c>
      <c r="M253" s="120" t="s">
        <v>1614</v>
      </c>
      <c r="N253" s="120" t="s">
        <v>1615</v>
      </c>
      <c r="O253" s="21">
        <f t="shared" si="23"/>
        <v>17.501000000000001</v>
      </c>
      <c r="P253" s="19">
        <f t="shared" si="24"/>
        <v>19.887499999999999</v>
      </c>
    </row>
    <row r="254" spans="1:20" x14ac:dyDescent="0.2">
      <c r="A254" s="66" t="s">
        <v>349</v>
      </c>
      <c r="B254" s="67" t="s">
        <v>351</v>
      </c>
      <c r="C254" s="66" t="s">
        <v>174</v>
      </c>
      <c r="D254" s="99"/>
      <c r="E254" s="66"/>
      <c r="F254" s="108">
        <v>1</v>
      </c>
      <c r="G254" s="66">
        <v>35006</v>
      </c>
      <c r="H254" s="66" t="s">
        <v>517</v>
      </c>
      <c r="I254" s="66" t="s">
        <v>345</v>
      </c>
      <c r="K254" s="23">
        <f t="shared" si="25"/>
        <v>43758</v>
      </c>
      <c r="L254" s="24">
        <f t="shared" si="26"/>
        <v>43758</v>
      </c>
      <c r="M254" s="120" t="s">
        <v>1614</v>
      </c>
      <c r="N254" s="120" t="s">
        <v>1615</v>
      </c>
      <c r="O254" s="21">
        <f t="shared" si="23"/>
        <v>38506.600000000006</v>
      </c>
      <c r="P254" s="19">
        <f t="shared" si="24"/>
        <v>43757.5</v>
      </c>
    </row>
    <row r="255" spans="1:20" x14ac:dyDescent="0.2">
      <c r="A255" s="66" t="s">
        <v>350</v>
      </c>
      <c r="B255" s="67" t="s">
        <v>352</v>
      </c>
      <c r="C255" s="66" t="s">
        <v>174</v>
      </c>
      <c r="D255" s="99"/>
      <c r="E255" s="66"/>
      <c r="F255" s="108">
        <v>1</v>
      </c>
      <c r="G255" s="66">
        <v>5106</v>
      </c>
      <c r="H255" s="66" t="s">
        <v>517</v>
      </c>
      <c r="I255" s="66" t="s">
        <v>345</v>
      </c>
      <c r="K255" s="23">
        <f t="shared" si="25"/>
        <v>6383</v>
      </c>
      <c r="L255" s="24">
        <f t="shared" si="26"/>
        <v>6383</v>
      </c>
      <c r="M255" s="120" t="s">
        <v>1614</v>
      </c>
      <c r="N255" s="120" t="s">
        <v>1615</v>
      </c>
      <c r="O255" s="21">
        <f t="shared" si="23"/>
        <v>5616.6</v>
      </c>
      <c r="P255" s="19">
        <f t="shared" si="24"/>
        <v>6382.5</v>
      </c>
    </row>
    <row r="256" spans="1:20" x14ac:dyDescent="0.2">
      <c r="A256" s="66" t="s">
        <v>334</v>
      </c>
      <c r="B256" s="67" t="s">
        <v>353</v>
      </c>
      <c r="C256" s="66" t="s">
        <v>174</v>
      </c>
      <c r="D256" s="99"/>
      <c r="E256" s="66"/>
      <c r="F256" s="108">
        <v>130</v>
      </c>
      <c r="G256" s="66">
        <v>56702</v>
      </c>
      <c r="H256" s="66" t="s">
        <v>517</v>
      </c>
      <c r="I256" s="66" t="s">
        <v>345</v>
      </c>
      <c r="K256" s="23">
        <f t="shared" si="25"/>
        <v>546</v>
      </c>
      <c r="L256" s="24">
        <f t="shared" si="26"/>
        <v>70980</v>
      </c>
      <c r="M256" s="120" t="s">
        <v>1614</v>
      </c>
      <c r="N256" s="120" t="s">
        <v>1615</v>
      </c>
      <c r="O256" s="21">
        <f t="shared" si="23"/>
        <v>479.78615384615387</v>
      </c>
      <c r="P256" s="19">
        <f t="shared" si="24"/>
        <v>545.21153846153845</v>
      </c>
    </row>
    <row r="257" spans="1:16" x14ac:dyDescent="0.2">
      <c r="A257" s="66" t="s">
        <v>334</v>
      </c>
      <c r="B257" s="67" t="s">
        <v>354</v>
      </c>
      <c r="C257" s="66" t="s">
        <v>174</v>
      </c>
      <c r="D257" s="99"/>
      <c r="E257" s="66"/>
      <c r="F257" s="108">
        <v>2</v>
      </c>
      <c r="G257" s="66">
        <v>1840</v>
      </c>
      <c r="H257" s="66" t="s">
        <v>517</v>
      </c>
      <c r="I257" s="66" t="s">
        <v>345</v>
      </c>
      <c r="K257" s="23">
        <f t="shared" si="25"/>
        <v>1150</v>
      </c>
      <c r="L257" s="24">
        <f t="shared" si="26"/>
        <v>2300</v>
      </c>
      <c r="M257" s="120" t="s">
        <v>1614</v>
      </c>
      <c r="N257" s="120" t="s">
        <v>1615</v>
      </c>
      <c r="O257" s="21">
        <f t="shared" si="23"/>
        <v>1012.0000000000001</v>
      </c>
      <c r="P257" s="19">
        <f t="shared" si="24"/>
        <v>1150</v>
      </c>
    </row>
    <row r="258" spans="1:16" x14ac:dyDescent="0.2">
      <c r="A258" s="66" t="s">
        <v>140</v>
      </c>
      <c r="B258" s="67" t="s">
        <v>346</v>
      </c>
      <c r="C258" s="66" t="s">
        <v>173</v>
      </c>
      <c r="D258" s="99"/>
      <c r="E258" s="66"/>
      <c r="F258" s="108">
        <v>6</v>
      </c>
      <c r="G258" s="66">
        <v>17359</v>
      </c>
      <c r="H258" s="66" t="s">
        <v>517</v>
      </c>
      <c r="I258" s="66" t="s">
        <v>345</v>
      </c>
      <c r="K258" s="23">
        <f t="shared" si="25"/>
        <v>3617</v>
      </c>
      <c r="L258" s="24">
        <f t="shared" si="26"/>
        <v>21702</v>
      </c>
      <c r="M258" s="120" t="s">
        <v>1614</v>
      </c>
      <c r="N258" s="120" t="s">
        <v>1615</v>
      </c>
      <c r="O258" s="21">
        <f t="shared" si="23"/>
        <v>3182.4833333333336</v>
      </c>
      <c r="P258" s="19">
        <f t="shared" si="24"/>
        <v>3616.458333333333</v>
      </c>
    </row>
    <row r="259" spans="1:16" x14ac:dyDescent="0.2">
      <c r="A259" s="66" t="s">
        <v>331</v>
      </c>
      <c r="B259" s="67" t="s">
        <v>355</v>
      </c>
      <c r="C259" s="66" t="s">
        <v>174</v>
      </c>
      <c r="D259" s="99"/>
      <c r="E259" s="66"/>
      <c r="F259" s="108">
        <v>8</v>
      </c>
      <c r="G259" s="66">
        <v>3725.12</v>
      </c>
      <c r="H259" s="66" t="s">
        <v>517</v>
      </c>
      <c r="I259" s="66" t="s">
        <v>345</v>
      </c>
      <c r="K259" s="23">
        <f t="shared" si="25"/>
        <v>583</v>
      </c>
      <c r="L259" s="24">
        <f t="shared" si="26"/>
        <v>4664</v>
      </c>
      <c r="M259" s="120" t="s">
        <v>1614</v>
      </c>
      <c r="N259" s="120" t="s">
        <v>1615</v>
      </c>
      <c r="O259" s="21">
        <f t="shared" si="23"/>
        <v>512.20400000000006</v>
      </c>
      <c r="P259" s="19">
        <f t="shared" si="24"/>
        <v>582.04999999999995</v>
      </c>
    </row>
    <row r="260" spans="1:16" x14ac:dyDescent="0.2">
      <c r="A260" s="66" t="s">
        <v>326</v>
      </c>
      <c r="B260" s="67" t="s">
        <v>356</v>
      </c>
      <c r="C260" s="66" t="s">
        <v>173</v>
      </c>
      <c r="D260" s="99"/>
      <c r="E260" s="66"/>
      <c r="F260" s="108">
        <v>6</v>
      </c>
      <c r="G260" s="66">
        <v>27578.44</v>
      </c>
      <c r="H260" s="66" t="s">
        <v>517</v>
      </c>
      <c r="I260" s="66" t="s">
        <v>345</v>
      </c>
      <c r="K260" s="23">
        <f t="shared" si="25"/>
        <v>5746</v>
      </c>
      <c r="L260" s="24">
        <f t="shared" si="26"/>
        <v>34476</v>
      </c>
      <c r="M260" s="120" t="s">
        <v>1614</v>
      </c>
      <c r="N260" s="120" t="s">
        <v>1615</v>
      </c>
      <c r="O260" s="21">
        <f t="shared" si="23"/>
        <v>5056.0473333333339</v>
      </c>
      <c r="P260" s="19">
        <f t="shared" si="24"/>
        <v>5745.5083333333332</v>
      </c>
    </row>
    <row r="261" spans="1:16" x14ac:dyDescent="0.2">
      <c r="A261" s="66" t="s">
        <v>67</v>
      </c>
      <c r="B261" s="67" t="s">
        <v>359</v>
      </c>
      <c r="C261" s="66" t="s">
        <v>174</v>
      </c>
      <c r="D261" s="99"/>
      <c r="E261" s="66"/>
      <c r="F261" s="108">
        <v>3</v>
      </c>
      <c r="G261" s="66">
        <v>31017.93</v>
      </c>
      <c r="H261" s="66" t="s">
        <v>517</v>
      </c>
      <c r="I261" s="66" t="s">
        <v>345</v>
      </c>
      <c r="K261" s="23">
        <f t="shared" si="25"/>
        <v>12925</v>
      </c>
      <c r="L261" s="24">
        <f t="shared" si="26"/>
        <v>38775</v>
      </c>
      <c r="M261" s="120" t="s">
        <v>1614</v>
      </c>
      <c r="N261" s="120" t="s">
        <v>1615</v>
      </c>
      <c r="O261" s="21">
        <f t="shared" si="23"/>
        <v>11373.241</v>
      </c>
      <c r="P261" s="19">
        <f t="shared" si="24"/>
        <v>12924.137499999999</v>
      </c>
    </row>
    <row r="262" spans="1:16" x14ac:dyDescent="0.2">
      <c r="A262" s="66" t="s">
        <v>357</v>
      </c>
      <c r="B262" s="67" t="s">
        <v>360</v>
      </c>
      <c r="C262" s="66" t="s">
        <v>174</v>
      </c>
      <c r="D262" s="99"/>
      <c r="E262" s="66"/>
      <c r="F262" s="108">
        <v>5</v>
      </c>
      <c r="G262" s="66">
        <v>5964.35</v>
      </c>
      <c r="H262" s="66" t="s">
        <v>517</v>
      </c>
      <c r="I262" s="66" t="s">
        <v>345</v>
      </c>
      <c r="K262" s="23">
        <f t="shared" si="25"/>
        <v>1492</v>
      </c>
      <c r="L262" s="24">
        <f t="shared" si="26"/>
        <v>7460</v>
      </c>
      <c r="M262" s="120" t="s">
        <v>1614</v>
      </c>
      <c r="N262" s="120" t="s">
        <v>1615</v>
      </c>
      <c r="O262" s="21">
        <f t="shared" si="23"/>
        <v>1312.1570000000002</v>
      </c>
      <c r="P262" s="19">
        <f t="shared" si="24"/>
        <v>1491.0875000000001</v>
      </c>
    </row>
    <row r="263" spans="1:16" x14ac:dyDescent="0.2">
      <c r="A263" s="66" t="s">
        <v>358</v>
      </c>
      <c r="B263" s="67" t="s">
        <v>361</v>
      </c>
      <c r="C263" s="66" t="s">
        <v>174</v>
      </c>
      <c r="D263" s="99"/>
      <c r="E263" s="66"/>
      <c r="F263" s="108">
        <v>1</v>
      </c>
      <c r="G263" s="66">
        <v>1254.4000000000001</v>
      </c>
      <c r="H263" s="66" t="s">
        <v>517</v>
      </c>
      <c r="I263" s="66" t="s">
        <v>345</v>
      </c>
      <c r="K263" s="23">
        <f t="shared" si="25"/>
        <v>1568</v>
      </c>
      <c r="L263" s="24">
        <f t="shared" si="26"/>
        <v>1568</v>
      </c>
      <c r="M263" s="120" t="s">
        <v>1614</v>
      </c>
      <c r="N263" s="120" t="s">
        <v>1615</v>
      </c>
      <c r="O263" s="21">
        <f t="shared" si="23"/>
        <v>1379.8400000000001</v>
      </c>
      <c r="P263" s="19">
        <f t="shared" si="24"/>
        <v>1568</v>
      </c>
    </row>
    <row r="264" spans="1:16" x14ac:dyDescent="0.2">
      <c r="A264" s="66" t="s">
        <v>144</v>
      </c>
      <c r="B264" s="67" t="s">
        <v>362</v>
      </c>
      <c r="C264" s="66" t="s">
        <v>174</v>
      </c>
      <c r="D264" s="99"/>
      <c r="E264" s="66"/>
      <c r="F264" s="108">
        <v>20</v>
      </c>
      <c r="G264" s="66">
        <v>14851.2</v>
      </c>
      <c r="H264" s="66" t="s">
        <v>517</v>
      </c>
      <c r="I264" s="66" t="s">
        <v>345</v>
      </c>
      <c r="K264" s="23">
        <f t="shared" si="25"/>
        <v>929</v>
      </c>
      <c r="L264" s="24">
        <f t="shared" si="26"/>
        <v>18580</v>
      </c>
      <c r="M264" s="120" t="s">
        <v>1614</v>
      </c>
      <c r="N264" s="120" t="s">
        <v>1615</v>
      </c>
      <c r="O264" s="21">
        <f t="shared" si="23"/>
        <v>816.81600000000014</v>
      </c>
      <c r="P264" s="19">
        <f t="shared" si="24"/>
        <v>928.2</v>
      </c>
    </row>
    <row r="265" spans="1:16" x14ac:dyDescent="0.2">
      <c r="A265" s="66" t="s">
        <v>363</v>
      </c>
      <c r="B265" s="67" t="s">
        <v>364</v>
      </c>
      <c r="C265" s="66" t="s">
        <v>174</v>
      </c>
      <c r="D265" s="99"/>
      <c r="E265" s="66"/>
      <c r="F265" s="108">
        <v>2</v>
      </c>
      <c r="G265" s="66">
        <v>1382.58</v>
      </c>
      <c r="H265" s="66" t="s">
        <v>517</v>
      </c>
      <c r="I265" s="66" t="s">
        <v>345</v>
      </c>
      <c r="K265" s="23">
        <f t="shared" si="25"/>
        <v>865</v>
      </c>
      <c r="L265" s="24">
        <f t="shared" si="26"/>
        <v>1730</v>
      </c>
      <c r="M265" s="120" t="s">
        <v>1614</v>
      </c>
      <c r="N265" s="120" t="s">
        <v>1615</v>
      </c>
      <c r="O265" s="21">
        <f t="shared" si="23"/>
        <v>760.41899999999998</v>
      </c>
      <c r="P265" s="19">
        <f t="shared" si="24"/>
        <v>864.11249999999995</v>
      </c>
    </row>
    <row r="266" spans="1:16" x14ac:dyDescent="0.2">
      <c r="A266" s="66" t="s">
        <v>365</v>
      </c>
      <c r="B266" s="67" t="s">
        <v>366</v>
      </c>
      <c r="C266" s="66" t="s">
        <v>174</v>
      </c>
      <c r="D266" s="99"/>
      <c r="E266" s="66"/>
      <c r="F266" s="108">
        <v>1</v>
      </c>
      <c r="G266" s="66">
        <v>868.14</v>
      </c>
      <c r="H266" s="66" t="s">
        <v>517</v>
      </c>
      <c r="I266" s="66" t="s">
        <v>345</v>
      </c>
      <c r="K266" s="23">
        <f t="shared" si="25"/>
        <v>1086</v>
      </c>
      <c r="L266" s="24">
        <f t="shared" si="26"/>
        <v>1086</v>
      </c>
      <c r="M266" s="120" t="s">
        <v>1614</v>
      </c>
      <c r="N266" s="120" t="s">
        <v>1615</v>
      </c>
      <c r="O266" s="21">
        <f t="shared" si="23"/>
        <v>954.95400000000006</v>
      </c>
      <c r="P266" s="19">
        <f t="shared" si="24"/>
        <v>1085.175</v>
      </c>
    </row>
    <row r="267" spans="1:16" x14ac:dyDescent="0.2">
      <c r="A267" s="66" t="s">
        <v>367</v>
      </c>
      <c r="B267" s="67" t="s">
        <v>368</v>
      </c>
      <c r="C267" s="66" t="s">
        <v>174</v>
      </c>
      <c r="D267" s="99"/>
      <c r="E267" s="66"/>
      <c r="F267" s="108">
        <v>1</v>
      </c>
      <c r="G267" s="66">
        <v>747.6</v>
      </c>
      <c r="H267" s="66" t="s">
        <v>517</v>
      </c>
      <c r="I267" s="66" t="s">
        <v>345</v>
      </c>
      <c r="K267" s="23">
        <f t="shared" si="25"/>
        <v>935</v>
      </c>
      <c r="L267" s="24">
        <f t="shared" si="26"/>
        <v>935</v>
      </c>
      <c r="M267" s="120" t="s">
        <v>1614</v>
      </c>
      <c r="N267" s="120" t="s">
        <v>1615</v>
      </c>
      <c r="O267" s="21">
        <f t="shared" si="23"/>
        <v>822.36000000000013</v>
      </c>
      <c r="P267" s="19">
        <f t="shared" si="24"/>
        <v>934.5</v>
      </c>
    </row>
    <row r="268" spans="1:16" x14ac:dyDescent="0.2">
      <c r="A268" s="66" t="s">
        <v>76</v>
      </c>
      <c r="B268" s="67" t="s">
        <v>369</v>
      </c>
      <c r="C268" s="66" t="s">
        <v>173</v>
      </c>
      <c r="D268" s="99"/>
      <c r="E268" s="66"/>
      <c r="F268" s="108">
        <v>102</v>
      </c>
      <c r="G268" s="66">
        <v>58081</v>
      </c>
      <c r="H268" s="66" t="s">
        <v>517</v>
      </c>
      <c r="I268" s="66" t="s">
        <v>345</v>
      </c>
      <c r="K268" s="23">
        <f t="shared" si="25"/>
        <v>712</v>
      </c>
      <c r="L268" s="24">
        <f t="shared" si="26"/>
        <v>72624</v>
      </c>
      <c r="M268" s="120" t="s">
        <v>1614</v>
      </c>
      <c r="N268" s="120" t="s">
        <v>1615</v>
      </c>
      <c r="O268" s="21">
        <f t="shared" si="23"/>
        <v>626.36372549019609</v>
      </c>
      <c r="P268" s="19">
        <f t="shared" si="24"/>
        <v>711.7769607843137</v>
      </c>
    </row>
    <row r="269" spans="1:16" x14ac:dyDescent="0.2">
      <c r="A269" s="66" t="s">
        <v>54</v>
      </c>
      <c r="B269" s="67" t="s">
        <v>370</v>
      </c>
      <c r="C269" s="66" t="s">
        <v>173</v>
      </c>
      <c r="D269" s="99"/>
      <c r="E269" s="66"/>
      <c r="F269" s="108">
        <v>18</v>
      </c>
      <c r="G269" s="66">
        <v>25553.040000000001</v>
      </c>
      <c r="H269" s="66" t="s">
        <v>517</v>
      </c>
      <c r="I269" s="66" t="s">
        <v>345</v>
      </c>
      <c r="K269" s="23">
        <f t="shared" si="25"/>
        <v>1775</v>
      </c>
      <c r="L269" s="24">
        <f t="shared" si="26"/>
        <v>31950</v>
      </c>
      <c r="M269" s="120" t="s">
        <v>1614</v>
      </c>
      <c r="N269" s="120" t="s">
        <v>1615</v>
      </c>
      <c r="O269" s="21">
        <f t="shared" si="23"/>
        <v>1561.5746666666669</v>
      </c>
      <c r="P269" s="19">
        <f t="shared" si="24"/>
        <v>1774.5166666666669</v>
      </c>
    </row>
    <row r="270" spans="1:16" x14ac:dyDescent="0.2">
      <c r="A270" s="66" t="s">
        <v>326</v>
      </c>
      <c r="B270" s="67" t="s">
        <v>371</v>
      </c>
      <c r="C270" s="66" t="s">
        <v>173</v>
      </c>
      <c r="D270" s="99"/>
      <c r="E270" s="66"/>
      <c r="F270" s="108">
        <v>6</v>
      </c>
      <c r="G270" s="66">
        <v>27578.44</v>
      </c>
      <c r="H270" s="66" t="s">
        <v>517</v>
      </c>
      <c r="I270" s="66" t="s">
        <v>345</v>
      </c>
      <c r="K270" s="23">
        <f t="shared" si="25"/>
        <v>5746</v>
      </c>
      <c r="L270" s="24">
        <f t="shared" si="26"/>
        <v>34476</v>
      </c>
      <c r="M270" s="120" t="s">
        <v>1614</v>
      </c>
      <c r="N270" s="120" t="s">
        <v>1615</v>
      </c>
      <c r="O270" s="21">
        <f t="shared" si="23"/>
        <v>5056.0473333333339</v>
      </c>
      <c r="P270" s="19">
        <f t="shared" si="24"/>
        <v>5745.5083333333332</v>
      </c>
    </row>
    <row r="271" spans="1:16" x14ac:dyDescent="0.2">
      <c r="A271" s="66" t="s">
        <v>330</v>
      </c>
      <c r="B271" s="67" t="s">
        <v>372</v>
      </c>
      <c r="C271" s="66" t="s">
        <v>174</v>
      </c>
      <c r="D271" s="99"/>
      <c r="E271" s="66"/>
      <c r="F271" s="108">
        <v>1</v>
      </c>
      <c r="G271" s="66">
        <v>4678.04</v>
      </c>
      <c r="H271" s="66" t="s">
        <v>517</v>
      </c>
      <c r="I271" s="66" t="s">
        <v>345</v>
      </c>
      <c r="K271" s="23">
        <f t="shared" si="25"/>
        <v>5848</v>
      </c>
      <c r="L271" s="24">
        <f t="shared" si="26"/>
        <v>5848</v>
      </c>
      <c r="M271" s="120" t="s">
        <v>1614</v>
      </c>
      <c r="N271" s="120" t="s">
        <v>1615</v>
      </c>
      <c r="O271" s="21">
        <f t="shared" si="23"/>
        <v>5145.8440000000001</v>
      </c>
      <c r="P271" s="19">
        <f t="shared" si="24"/>
        <v>5847.55</v>
      </c>
    </row>
    <row r="272" spans="1:16" x14ac:dyDescent="0.2">
      <c r="A272" s="66" t="s">
        <v>331</v>
      </c>
      <c r="B272" s="67" t="s">
        <v>373</v>
      </c>
      <c r="C272" s="66" t="s">
        <v>174</v>
      </c>
      <c r="D272" s="99"/>
      <c r="E272" s="66"/>
      <c r="F272" s="108">
        <v>1</v>
      </c>
      <c r="G272" s="66">
        <v>465.64</v>
      </c>
      <c r="H272" s="66" t="s">
        <v>517</v>
      </c>
      <c r="I272" s="66" t="s">
        <v>345</v>
      </c>
      <c r="K272" s="23">
        <f t="shared" si="25"/>
        <v>583</v>
      </c>
      <c r="L272" s="24">
        <f t="shared" si="26"/>
        <v>583</v>
      </c>
      <c r="M272" s="120" t="s">
        <v>1614</v>
      </c>
      <c r="N272" s="120" t="s">
        <v>1615</v>
      </c>
      <c r="O272" s="21">
        <f t="shared" si="23"/>
        <v>512.20400000000006</v>
      </c>
      <c r="P272" s="19">
        <f t="shared" si="24"/>
        <v>582.04999999999995</v>
      </c>
    </row>
    <row r="273" spans="1:16" x14ac:dyDescent="0.2">
      <c r="A273" s="66" t="s">
        <v>328</v>
      </c>
      <c r="B273" s="67" t="s">
        <v>374</v>
      </c>
      <c r="C273" s="66" t="s">
        <v>174</v>
      </c>
      <c r="D273" s="99"/>
      <c r="E273" s="66"/>
      <c r="F273" s="108">
        <v>1</v>
      </c>
      <c r="G273" s="66">
        <v>3506.23</v>
      </c>
      <c r="H273" s="66" t="s">
        <v>517</v>
      </c>
      <c r="I273" s="66" t="s">
        <v>345</v>
      </c>
      <c r="K273" s="23">
        <f t="shared" si="25"/>
        <v>4383</v>
      </c>
      <c r="L273" s="24">
        <f t="shared" si="26"/>
        <v>4383</v>
      </c>
      <c r="M273" s="120" t="s">
        <v>1614</v>
      </c>
      <c r="N273" s="120" t="s">
        <v>1615</v>
      </c>
      <c r="O273" s="21">
        <f t="shared" si="23"/>
        <v>3856.8530000000005</v>
      </c>
      <c r="P273" s="19">
        <f t="shared" si="24"/>
        <v>4382.7875000000004</v>
      </c>
    </row>
    <row r="274" spans="1:16" x14ac:dyDescent="0.2">
      <c r="A274" s="66" t="s">
        <v>55</v>
      </c>
      <c r="B274" s="67" t="s">
        <v>375</v>
      </c>
      <c r="C274" s="66" t="s">
        <v>174</v>
      </c>
      <c r="D274" s="99"/>
      <c r="E274" s="66"/>
      <c r="F274" s="108">
        <v>1</v>
      </c>
      <c r="G274" s="66">
        <v>5744.25</v>
      </c>
      <c r="H274" s="66" t="s">
        <v>517</v>
      </c>
      <c r="I274" s="66" t="s">
        <v>345</v>
      </c>
      <c r="K274" s="23">
        <f t="shared" si="25"/>
        <v>7181</v>
      </c>
      <c r="L274" s="24">
        <f t="shared" si="26"/>
        <v>7181</v>
      </c>
      <c r="M274" s="120" t="s">
        <v>1614</v>
      </c>
      <c r="N274" s="120" t="s">
        <v>1615</v>
      </c>
      <c r="O274" s="21">
        <f t="shared" si="23"/>
        <v>6318.6750000000002</v>
      </c>
      <c r="P274" s="19">
        <f t="shared" si="24"/>
        <v>7180.3125</v>
      </c>
    </row>
    <row r="275" spans="1:16" x14ac:dyDescent="0.2">
      <c r="A275" s="66" t="s">
        <v>376</v>
      </c>
      <c r="B275" s="67" t="s">
        <v>377</v>
      </c>
      <c r="C275" s="66" t="s">
        <v>174</v>
      </c>
      <c r="D275" s="99"/>
      <c r="E275" s="66"/>
      <c r="F275" s="108">
        <v>2</v>
      </c>
      <c r="G275" s="66">
        <v>10085.98</v>
      </c>
      <c r="H275" s="66" t="s">
        <v>517</v>
      </c>
      <c r="I275" s="66" t="s">
        <v>345</v>
      </c>
      <c r="K275" s="23">
        <f t="shared" si="25"/>
        <v>6304</v>
      </c>
      <c r="L275" s="24">
        <f t="shared" si="26"/>
        <v>12608</v>
      </c>
      <c r="M275" s="120" t="s">
        <v>1614</v>
      </c>
      <c r="N275" s="120" t="s">
        <v>1615</v>
      </c>
      <c r="O275" s="21">
        <f t="shared" si="23"/>
        <v>5547.2889999999998</v>
      </c>
      <c r="P275" s="19">
        <f t="shared" si="24"/>
        <v>6303.7374999999993</v>
      </c>
    </row>
    <row r="276" spans="1:16" x14ac:dyDescent="0.2">
      <c r="A276" s="66" t="s">
        <v>33</v>
      </c>
      <c r="B276" s="67" t="s">
        <v>378</v>
      </c>
      <c r="C276" s="66" t="s">
        <v>174</v>
      </c>
      <c r="D276" s="99"/>
      <c r="E276" s="66"/>
      <c r="F276" s="108">
        <v>25</v>
      </c>
      <c r="G276" s="66">
        <v>1911.75</v>
      </c>
      <c r="H276" s="66" t="s">
        <v>517</v>
      </c>
      <c r="I276" s="66" t="s">
        <v>345</v>
      </c>
      <c r="K276" s="23">
        <f t="shared" si="25"/>
        <v>96</v>
      </c>
      <c r="L276" s="24">
        <f t="shared" si="26"/>
        <v>2400</v>
      </c>
      <c r="M276" s="120" t="s">
        <v>1614</v>
      </c>
      <c r="N276" s="120" t="s">
        <v>1615</v>
      </c>
      <c r="O276" s="21">
        <f t="shared" si="23"/>
        <v>84.117000000000004</v>
      </c>
      <c r="P276" s="19">
        <f t="shared" si="24"/>
        <v>95.587500000000006</v>
      </c>
    </row>
    <row r="277" spans="1:16" x14ac:dyDescent="0.2">
      <c r="A277" s="272">
        <v>112119</v>
      </c>
      <c r="B277" s="67" t="s">
        <v>379</v>
      </c>
      <c r="C277" s="66" t="s">
        <v>174</v>
      </c>
      <c r="D277" s="99"/>
      <c r="E277" s="66"/>
      <c r="F277" s="108">
        <v>3</v>
      </c>
      <c r="G277" s="66">
        <v>20286</v>
      </c>
      <c r="H277" s="66" t="s">
        <v>517</v>
      </c>
      <c r="I277" s="66" t="s">
        <v>345</v>
      </c>
      <c r="K277" s="23">
        <f t="shared" si="25"/>
        <v>8453</v>
      </c>
      <c r="L277" s="24">
        <f t="shared" si="26"/>
        <v>25359</v>
      </c>
      <c r="M277" s="120" t="s">
        <v>1614</v>
      </c>
      <c r="N277" s="120" t="s">
        <v>1615</v>
      </c>
      <c r="O277" s="21">
        <f t="shared" si="23"/>
        <v>7438.2000000000007</v>
      </c>
      <c r="P277" s="19">
        <f t="shared" si="24"/>
        <v>8452.5</v>
      </c>
    </row>
    <row r="278" spans="1:16" x14ac:dyDescent="0.2">
      <c r="A278" s="66" t="s">
        <v>13</v>
      </c>
      <c r="B278" s="67" t="s">
        <v>380</v>
      </c>
      <c r="C278" s="66" t="s">
        <v>174</v>
      </c>
      <c r="D278" s="99"/>
      <c r="E278" s="66"/>
      <c r="F278" s="108">
        <v>3</v>
      </c>
      <c r="G278" s="66">
        <v>5299.2</v>
      </c>
      <c r="H278" s="66" t="s">
        <v>517</v>
      </c>
      <c r="I278" s="66" t="s">
        <v>345</v>
      </c>
      <c r="K278" s="23">
        <f t="shared" si="25"/>
        <v>2208</v>
      </c>
      <c r="L278" s="24">
        <f t="shared" si="26"/>
        <v>6624</v>
      </c>
      <c r="M278" s="120" t="s">
        <v>1614</v>
      </c>
      <c r="N278" s="120" t="s">
        <v>1615</v>
      </c>
      <c r="O278" s="21">
        <f t="shared" ref="O278:O368" si="27">SUM(G278/F278*1.1)</f>
        <v>1943.04</v>
      </c>
      <c r="P278" s="19">
        <f t="shared" ref="P278:P368" si="28">SUM(G278/F278*1.25)</f>
        <v>2208</v>
      </c>
    </row>
    <row r="279" spans="1:16" x14ac:dyDescent="0.2">
      <c r="A279" s="66" t="s">
        <v>29</v>
      </c>
      <c r="B279" s="67" t="s">
        <v>381</v>
      </c>
      <c r="C279" s="66" t="s">
        <v>173</v>
      </c>
      <c r="D279" s="99"/>
      <c r="E279" s="66"/>
      <c r="F279" s="108">
        <v>102</v>
      </c>
      <c r="G279" s="66">
        <v>14710.44</v>
      </c>
      <c r="H279" s="66" t="s">
        <v>517</v>
      </c>
      <c r="I279" s="66" t="s">
        <v>345</v>
      </c>
      <c r="K279" s="23">
        <f t="shared" si="25"/>
        <v>181</v>
      </c>
      <c r="L279" s="24">
        <f t="shared" si="26"/>
        <v>18462</v>
      </c>
      <c r="M279" s="120" t="s">
        <v>1614</v>
      </c>
      <c r="N279" s="120" t="s">
        <v>1615</v>
      </c>
      <c r="O279" s="21">
        <f t="shared" si="27"/>
        <v>158.64200000000002</v>
      </c>
      <c r="P279" s="19">
        <f t="shared" si="28"/>
        <v>180.27500000000001</v>
      </c>
    </row>
    <row r="280" spans="1:16" x14ac:dyDescent="0.2">
      <c r="A280" s="66" t="s">
        <v>67</v>
      </c>
      <c r="B280" s="67" t="s">
        <v>359</v>
      </c>
      <c r="C280" s="66" t="s">
        <v>174</v>
      </c>
      <c r="D280" s="99"/>
      <c r="E280" s="66"/>
      <c r="F280" s="108">
        <v>1</v>
      </c>
      <c r="G280" s="66">
        <v>10339.31</v>
      </c>
      <c r="H280" s="66" t="s">
        <v>517</v>
      </c>
      <c r="I280" s="66" t="s">
        <v>345</v>
      </c>
      <c r="K280" s="23">
        <f t="shared" si="25"/>
        <v>12925</v>
      </c>
      <c r="L280" s="24">
        <f t="shared" si="26"/>
        <v>12925</v>
      </c>
      <c r="M280" s="120" t="s">
        <v>1614</v>
      </c>
      <c r="N280" s="120" t="s">
        <v>1615</v>
      </c>
      <c r="O280" s="21">
        <f t="shared" si="27"/>
        <v>11373.241</v>
      </c>
      <c r="P280" s="19">
        <f t="shared" si="28"/>
        <v>12924.137499999999</v>
      </c>
    </row>
    <row r="281" spans="1:16" x14ac:dyDescent="0.2">
      <c r="A281" s="66" t="s">
        <v>46</v>
      </c>
      <c r="B281" s="67" t="s">
        <v>382</v>
      </c>
      <c r="C281" s="66" t="s">
        <v>174</v>
      </c>
      <c r="D281" s="99"/>
      <c r="E281" s="66"/>
      <c r="F281" s="108">
        <v>1</v>
      </c>
      <c r="G281" s="66">
        <v>844.54</v>
      </c>
      <c r="H281" s="66" t="s">
        <v>517</v>
      </c>
      <c r="I281" s="66" t="s">
        <v>345</v>
      </c>
      <c r="K281" s="23">
        <f t="shared" si="25"/>
        <v>1056</v>
      </c>
      <c r="L281" s="24">
        <f t="shared" si="26"/>
        <v>1056</v>
      </c>
      <c r="M281" s="120" t="s">
        <v>1614</v>
      </c>
      <c r="N281" s="120" t="s">
        <v>1615</v>
      </c>
      <c r="O281" s="21">
        <f t="shared" si="27"/>
        <v>928.99400000000003</v>
      </c>
      <c r="P281" s="19">
        <f t="shared" si="28"/>
        <v>1055.675</v>
      </c>
    </row>
    <row r="282" spans="1:16" x14ac:dyDescent="0.2">
      <c r="A282" s="66" t="s">
        <v>56</v>
      </c>
      <c r="B282" s="67" t="s">
        <v>383</v>
      </c>
      <c r="C282" s="66" t="s">
        <v>174</v>
      </c>
      <c r="D282" s="99"/>
      <c r="E282" s="66"/>
      <c r="F282" s="108">
        <v>10</v>
      </c>
      <c r="G282" s="66">
        <v>2765.1</v>
      </c>
      <c r="H282" s="66" t="s">
        <v>517</v>
      </c>
      <c r="I282" s="66" t="s">
        <v>345</v>
      </c>
      <c r="K282" s="23">
        <f t="shared" si="25"/>
        <v>346</v>
      </c>
      <c r="L282" s="24">
        <f t="shared" si="26"/>
        <v>3460</v>
      </c>
      <c r="M282" s="120" t="s">
        <v>1614</v>
      </c>
      <c r="N282" s="120" t="s">
        <v>1615</v>
      </c>
      <c r="O282" s="21">
        <f t="shared" si="27"/>
        <v>304.161</v>
      </c>
      <c r="P282" s="19">
        <f t="shared" si="28"/>
        <v>345.63749999999999</v>
      </c>
    </row>
    <row r="283" spans="1:16" x14ac:dyDescent="0.2">
      <c r="A283" s="66" t="s">
        <v>498</v>
      </c>
      <c r="B283" s="67" t="s">
        <v>499</v>
      </c>
      <c r="C283" s="66" t="s">
        <v>174</v>
      </c>
      <c r="D283" s="99"/>
      <c r="E283" s="66"/>
      <c r="F283" s="108">
        <v>1</v>
      </c>
      <c r="G283" s="66">
        <v>8544.5</v>
      </c>
      <c r="H283" s="66" t="s">
        <v>517</v>
      </c>
      <c r="I283" s="66" t="s">
        <v>345</v>
      </c>
      <c r="K283" s="23">
        <f t="shared" si="25"/>
        <v>10681</v>
      </c>
      <c r="L283" s="24">
        <f t="shared" si="26"/>
        <v>10681</v>
      </c>
      <c r="M283" s="120" t="s">
        <v>1614</v>
      </c>
      <c r="N283" s="120" t="s">
        <v>1615</v>
      </c>
      <c r="O283" s="21">
        <f t="shared" si="27"/>
        <v>9398.9500000000007</v>
      </c>
      <c r="P283" s="19">
        <f t="shared" si="28"/>
        <v>10680.625</v>
      </c>
    </row>
    <row r="284" spans="1:16" x14ac:dyDescent="0.2">
      <c r="A284" s="66" t="s">
        <v>500</v>
      </c>
      <c r="B284" s="191" t="s">
        <v>501</v>
      </c>
      <c r="C284" s="66" t="s">
        <v>174</v>
      </c>
      <c r="D284" s="99"/>
      <c r="E284" s="66"/>
      <c r="F284" s="108">
        <v>1</v>
      </c>
      <c r="G284" s="66">
        <v>41834.639999999999</v>
      </c>
      <c r="H284" s="66" t="s">
        <v>517</v>
      </c>
      <c r="I284" s="66" t="s">
        <v>345</v>
      </c>
      <c r="K284" s="23">
        <f t="shared" si="25"/>
        <v>52294</v>
      </c>
      <c r="L284" s="24">
        <f t="shared" si="26"/>
        <v>52294</v>
      </c>
      <c r="M284" s="120" t="s">
        <v>1614</v>
      </c>
      <c r="N284" s="120" t="s">
        <v>1615</v>
      </c>
      <c r="O284" s="21">
        <f t="shared" si="27"/>
        <v>46018.104000000007</v>
      </c>
      <c r="P284" s="19">
        <f t="shared" si="28"/>
        <v>52293.3</v>
      </c>
    </row>
    <row r="285" spans="1:16" x14ac:dyDescent="0.2">
      <c r="A285" s="192" t="s">
        <v>82</v>
      </c>
      <c r="B285" s="193" t="s">
        <v>502</v>
      </c>
      <c r="C285" s="66" t="s">
        <v>174</v>
      </c>
      <c r="D285" s="99"/>
      <c r="E285" s="66"/>
      <c r="F285" s="108">
        <v>2</v>
      </c>
      <c r="G285" s="66">
        <v>2792.24</v>
      </c>
      <c r="H285" s="66" t="s">
        <v>517</v>
      </c>
      <c r="I285" s="66" t="s">
        <v>345</v>
      </c>
      <c r="K285" s="23">
        <f t="shared" si="25"/>
        <v>1746</v>
      </c>
      <c r="L285" s="24">
        <f t="shared" si="26"/>
        <v>3492</v>
      </c>
      <c r="M285" s="120" t="s">
        <v>1614</v>
      </c>
      <c r="N285" s="120" t="s">
        <v>1615</v>
      </c>
      <c r="O285" s="21">
        <f t="shared" si="27"/>
        <v>1535.732</v>
      </c>
      <c r="P285" s="19">
        <f t="shared" si="28"/>
        <v>1745.1499999999999</v>
      </c>
    </row>
    <row r="286" spans="1:16" x14ac:dyDescent="0.2">
      <c r="A286" s="273" t="s">
        <v>33</v>
      </c>
      <c r="B286" s="194" t="s">
        <v>497</v>
      </c>
      <c r="C286" s="66" t="s">
        <v>174</v>
      </c>
      <c r="D286" s="99"/>
      <c r="E286" s="66"/>
      <c r="F286" s="108">
        <v>2</v>
      </c>
      <c r="G286" s="66">
        <v>152.94</v>
      </c>
      <c r="H286" s="66" t="s">
        <v>517</v>
      </c>
      <c r="I286" s="66" t="s">
        <v>345</v>
      </c>
      <c r="K286" s="23">
        <f t="shared" si="25"/>
        <v>96</v>
      </c>
      <c r="L286" s="24">
        <f t="shared" si="26"/>
        <v>192</v>
      </c>
      <c r="M286" s="120" t="s">
        <v>1614</v>
      </c>
      <c r="N286" s="120" t="s">
        <v>1615</v>
      </c>
      <c r="O286" s="21">
        <f t="shared" si="27"/>
        <v>84.117000000000004</v>
      </c>
      <c r="P286" s="19">
        <f t="shared" si="28"/>
        <v>95.587500000000006</v>
      </c>
    </row>
    <row r="287" spans="1:16" x14ac:dyDescent="0.2">
      <c r="A287" s="192" t="s">
        <v>82</v>
      </c>
      <c r="B287" s="193" t="s">
        <v>502</v>
      </c>
      <c r="C287" s="66" t="s">
        <v>174</v>
      </c>
      <c r="D287" s="99"/>
      <c r="E287" s="66"/>
      <c r="F287" s="108">
        <v>1</v>
      </c>
      <c r="G287" s="66">
        <v>1396.12</v>
      </c>
      <c r="H287" s="66" t="s">
        <v>517</v>
      </c>
      <c r="I287" s="66" t="s">
        <v>345</v>
      </c>
      <c r="K287" s="23">
        <f t="shared" si="25"/>
        <v>1746</v>
      </c>
      <c r="L287" s="24">
        <f t="shared" si="26"/>
        <v>1746</v>
      </c>
      <c r="M287" s="120" t="s">
        <v>1614</v>
      </c>
      <c r="N287" s="120" t="s">
        <v>1615</v>
      </c>
      <c r="O287" s="21">
        <f t="shared" si="27"/>
        <v>1535.732</v>
      </c>
      <c r="P287" s="19">
        <f t="shared" si="28"/>
        <v>1745.1499999999999</v>
      </c>
    </row>
    <row r="288" spans="1:16" x14ac:dyDescent="0.2">
      <c r="A288" s="273" t="s">
        <v>503</v>
      </c>
      <c r="B288" s="194" t="s">
        <v>504</v>
      </c>
      <c r="C288" s="66" t="s">
        <v>174</v>
      </c>
      <c r="D288" s="99"/>
      <c r="E288" s="66"/>
      <c r="F288" s="108">
        <v>1</v>
      </c>
      <c r="G288" s="66">
        <v>1152.6500000000001</v>
      </c>
      <c r="H288" s="66" t="s">
        <v>517</v>
      </c>
      <c r="I288" s="66" t="s">
        <v>345</v>
      </c>
      <c r="K288" s="23">
        <f t="shared" si="25"/>
        <v>1441</v>
      </c>
      <c r="L288" s="24">
        <f t="shared" si="26"/>
        <v>1441</v>
      </c>
      <c r="M288" s="120" t="s">
        <v>1614</v>
      </c>
      <c r="N288" s="120" t="s">
        <v>1615</v>
      </c>
      <c r="O288" s="21">
        <f t="shared" si="27"/>
        <v>1267.9150000000002</v>
      </c>
      <c r="P288" s="19">
        <f t="shared" si="28"/>
        <v>1440.8125</v>
      </c>
    </row>
    <row r="289" spans="1:16" x14ac:dyDescent="0.2">
      <c r="A289" s="192" t="s">
        <v>341</v>
      </c>
      <c r="B289" s="193" t="s">
        <v>505</v>
      </c>
      <c r="C289" s="66" t="s">
        <v>174</v>
      </c>
      <c r="D289" s="99"/>
      <c r="E289" s="66"/>
      <c r="F289" s="108">
        <v>1</v>
      </c>
      <c r="G289" s="66">
        <v>601.79999999999995</v>
      </c>
      <c r="H289" s="66" t="s">
        <v>517</v>
      </c>
      <c r="I289" s="66" t="s">
        <v>345</v>
      </c>
      <c r="K289" s="23">
        <f t="shared" si="25"/>
        <v>753</v>
      </c>
      <c r="L289" s="24">
        <f t="shared" si="26"/>
        <v>753</v>
      </c>
      <c r="M289" s="120" t="s">
        <v>1614</v>
      </c>
      <c r="N289" s="120" t="s">
        <v>1615</v>
      </c>
      <c r="O289" s="21">
        <f t="shared" si="27"/>
        <v>661.98</v>
      </c>
      <c r="P289" s="19">
        <f t="shared" si="28"/>
        <v>752.25</v>
      </c>
    </row>
    <row r="290" spans="1:16" x14ac:dyDescent="0.2">
      <c r="A290" s="66" t="s">
        <v>494</v>
      </c>
      <c r="B290" s="67" t="s">
        <v>495</v>
      </c>
      <c r="C290" s="66" t="s">
        <v>174</v>
      </c>
      <c r="D290" s="99"/>
      <c r="E290" s="66"/>
      <c r="F290" s="108">
        <v>1</v>
      </c>
      <c r="G290" s="66">
        <v>8204</v>
      </c>
      <c r="H290" s="66" t="s">
        <v>517</v>
      </c>
      <c r="I290" s="66" t="s">
        <v>345</v>
      </c>
      <c r="K290" s="23">
        <f t="shared" si="25"/>
        <v>10255</v>
      </c>
      <c r="L290" s="24">
        <f t="shared" si="26"/>
        <v>10255</v>
      </c>
      <c r="M290" s="120" t="s">
        <v>1614</v>
      </c>
      <c r="N290" s="120" t="s">
        <v>1615</v>
      </c>
      <c r="O290" s="21">
        <f t="shared" si="27"/>
        <v>9024.4000000000015</v>
      </c>
      <c r="P290" s="19">
        <f t="shared" si="28"/>
        <v>10255</v>
      </c>
    </row>
    <row r="291" spans="1:16" x14ac:dyDescent="0.2">
      <c r="A291" s="66" t="s">
        <v>506</v>
      </c>
      <c r="B291" s="67" t="s">
        <v>507</v>
      </c>
      <c r="C291" s="66" t="s">
        <v>174</v>
      </c>
      <c r="D291" s="99"/>
      <c r="E291" s="66"/>
      <c r="F291" s="108">
        <v>1</v>
      </c>
      <c r="G291" s="66">
        <v>75.819999999999993</v>
      </c>
      <c r="H291" s="66" t="s">
        <v>517</v>
      </c>
      <c r="I291" s="66" t="s">
        <v>345</v>
      </c>
      <c r="K291" s="23">
        <f t="shared" si="25"/>
        <v>95</v>
      </c>
      <c r="L291" s="24">
        <f t="shared" si="26"/>
        <v>95</v>
      </c>
      <c r="M291" s="120" t="s">
        <v>1614</v>
      </c>
      <c r="N291" s="120" t="s">
        <v>1615</v>
      </c>
      <c r="O291" s="21">
        <f t="shared" si="27"/>
        <v>83.402000000000001</v>
      </c>
      <c r="P291" s="19">
        <f t="shared" si="28"/>
        <v>94.774999999999991</v>
      </c>
    </row>
    <row r="292" spans="1:16" x14ac:dyDescent="0.2">
      <c r="A292" s="272">
        <v>726060</v>
      </c>
      <c r="B292" s="67" t="s">
        <v>508</v>
      </c>
      <c r="C292" s="66" t="s">
        <v>174</v>
      </c>
      <c r="D292" s="99"/>
      <c r="E292" s="66"/>
      <c r="F292" s="108">
        <v>4</v>
      </c>
      <c r="G292" s="66">
        <v>6358.52</v>
      </c>
      <c r="H292" s="66" t="s">
        <v>517</v>
      </c>
      <c r="I292" s="66" t="s">
        <v>345</v>
      </c>
      <c r="K292" s="23">
        <f t="shared" si="25"/>
        <v>1988</v>
      </c>
      <c r="L292" s="24">
        <f t="shared" si="26"/>
        <v>7952</v>
      </c>
      <c r="M292" s="120" t="s">
        <v>1614</v>
      </c>
      <c r="N292" s="120" t="s">
        <v>1615</v>
      </c>
      <c r="O292" s="21">
        <f t="shared" si="27"/>
        <v>1748.5930000000003</v>
      </c>
      <c r="P292" s="19">
        <f t="shared" si="28"/>
        <v>1987.0375000000001</v>
      </c>
    </row>
    <row r="293" spans="1:16" x14ac:dyDescent="0.2">
      <c r="A293" s="195" t="s">
        <v>330</v>
      </c>
      <c r="B293" s="196" t="s">
        <v>509</v>
      </c>
      <c r="C293" s="66" t="s">
        <v>174</v>
      </c>
      <c r="D293" s="99"/>
      <c r="E293" s="66"/>
      <c r="F293" s="108">
        <v>4</v>
      </c>
      <c r="G293" s="66">
        <v>18712.16</v>
      </c>
      <c r="H293" s="66" t="s">
        <v>517</v>
      </c>
      <c r="I293" s="66" t="s">
        <v>345</v>
      </c>
      <c r="K293" s="23">
        <f t="shared" si="25"/>
        <v>5848</v>
      </c>
      <c r="L293" s="24">
        <f t="shared" si="26"/>
        <v>23392</v>
      </c>
      <c r="M293" s="120" t="s">
        <v>1614</v>
      </c>
      <c r="N293" s="120" t="s">
        <v>1615</v>
      </c>
      <c r="O293" s="21">
        <f t="shared" si="27"/>
        <v>5145.8440000000001</v>
      </c>
      <c r="P293" s="19">
        <f t="shared" si="28"/>
        <v>5847.55</v>
      </c>
    </row>
    <row r="294" spans="1:16" x14ac:dyDescent="0.2">
      <c r="A294" s="66" t="s">
        <v>510</v>
      </c>
      <c r="B294" s="67" t="s">
        <v>512</v>
      </c>
      <c r="C294" s="66" t="s">
        <v>174</v>
      </c>
      <c r="D294" s="99"/>
      <c r="E294" s="66"/>
      <c r="F294" s="108">
        <v>1</v>
      </c>
      <c r="G294" s="66">
        <v>7448.31</v>
      </c>
      <c r="H294" s="66" t="s">
        <v>517</v>
      </c>
      <c r="I294" s="66" t="s">
        <v>345</v>
      </c>
      <c r="K294" s="23">
        <f t="shared" si="25"/>
        <v>9311</v>
      </c>
      <c r="L294" s="24">
        <f t="shared" si="26"/>
        <v>9311</v>
      </c>
      <c r="M294" s="120" t="s">
        <v>1614</v>
      </c>
      <c r="N294" s="120" t="s">
        <v>1615</v>
      </c>
      <c r="O294" s="21">
        <f t="shared" si="27"/>
        <v>8193.1410000000014</v>
      </c>
      <c r="P294" s="19">
        <f t="shared" si="28"/>
        <v>9310.3875000000007</v>
      </c>
    </row>
    <row r="295" spans="1:16" x14ac:dyDescent="0.2">
      <c r="A295" s="66" t="s">
        <v>511</v>
      </c>
      <c r="B295" s="67" t="s">
        <v>513</v>
      </c>
      <c r="C295" s="66" t="s">
        <v>174</v>
      </c>
      <c r="D295" s="99"/>
      <c r="E295" s="66"/>
      <c r="F295" s="108">
        <v>1</v>
      </c>
      <c r="G295" s="66">
        <v>5507.55</v>
      </c>
      <c r="H295" s="66" t="s">
        <v>517</v>
      </c>
      <c r="I295" s="66" t="s">
        <v>345</v>
      </c>
      <c r="K295" s="23">
        <f t="shared" si="25"/>
        <v>6885</v>
      </c>
      <c r="L295" s="24">
        <f t="shared" si="26"/>
        <v>6885</v>
      </c>
      <c r="M295" s="120" t="s">
        <v>1614</v>
      </c>
      <c r="N295" s="120" t="s">
        <v>1615</v>
      </c>
      <c r="O295" s="21">
        <f t="shared" si="27"/>
        <v>6058.3050000000003</v>
      </c>
      <c r="P295" s="19">
        <f t="shared" si="28"/>
        <v>6884.4375</v>
      </c>
    </row>
    <row r="296" spans="1:16" x14ac:dyDescent="0.2">
      <c r="A296" s="66" t="s">
        <v>144</v>
      </c>
      <c r="B296" s="67" t="s">
        <v>514</v>
      </c>
      <c r="C296" s="66" t="s">
        <v>174</v>
      </c>
      <c r="D296" s="99"/>
      <c r="E296" s="66"/>
      <c r="F296" s="108">
        <v>6</v>
      </c>
      <c r="G296" s="66">
        <v>4107.0600000000004</v>
      </c>
      <c r="H296" s="66" t="s">
        <v>517</v>
      </c>
      <c r="I296" s="66" t="s">
        <v>345</v>
      </c>
      <c r="K296" s="23">
        <f t="shared" si="25"/>
        <v>856</v>
      </c>
      <c r="L296" s="24">
        <f t="shared" si="26"/>
        <v>5136</v>
      </c>
      <c r="M296" s="120" t="s">
        <v>1614</v>
      </c>
      <c r="N296" s="120" t="s">
        <v>1615</v>
      </c>
      <c r="O296" s="21">
        <f t="shared" si="27"/>
        <v>752.96100000000013</v>
      </c>
      <c r="P296" s="19">
        <f t="shared" si="28"/>
        <v>855.63750000000016</v>
      </c>
    </row>
    <row r="297" spans="1:16" x14ac:dyDescent="0.2">
      <c r="A297" s="195" t="s">
        <v>76</v>
      </c>
      <c r="B297" s="196" t="s">
        <v>589</v>
      </c>
      <c r="C297" s="66" t="s">
        <v>173</v>
      </c>
      <c r="D297" s="99"/>
      <c r="E297" s="66"/>
      <c r="F297" s="108">
        <v>72</v>
      </c>
      <c r="G297" s="66">
        <v>40998.480000000003</v>
      </c>
      <c r="H297" s="66" t="s">
        <v>517</v>
      </c>
      <c r="I297" s="66" t="s">
        <v>345</v>
      </c>
      <c r="K297" s="23">
        <f t="shared" si="25"/>
        <v>712</v>
      </c>
      <c r="L297" s="24">
        <f t="shared" si="26"/>
        <v>51264</v>
      </c>
      <c r="M297" s="120" t="s">
        <v>1614</v>
      </c>
      <c r="N297" s="120" t="s">
        <v>1615</v>
      </c>
      <c r="O297" s="21">
        <f t="shared" si="27"/>
        <v>626.36566666666681</v>
      </c>
      <c r="P297" s="19">
        <f t="shared" si="28"/>
        <v>711.7791666666667</v>
      </c>
    </row>
    <row r="298" spans="1:16" x14ac:dyDescent="0.2">
      <c r="A298" s="273" t="s">
        <v>29</v>
      </c>
      <c r="B298" s="194" t="s">
        <v>435</v>
      </c>
      <c r="C298" s="66" t="s">
        <v>173</v>
      </c>
      <c r="D298" s="99"/>
      <c r="E298" s="66"/>
      <c r="F298" s="108">
        <v>72</v>
      </c>
      <c r="G298" s="66">
        <v>10383.84</v>
      </c>
      <c r="H298" s="66" t="s">
        <v>517</v>
      </c>
      <c r="I298" s="66" t="s">
        <v>345</v>
      </c>
      <c r="K298" s="23">
        <f t="shared" si="25"/>
        <v>181</v>
      </c>
      <c r="L298" s="24">
        <f t="shared" si="26"/>
        <v>13032</v>
      </c>
      <c r="M298" s="120" t="s">
        <v>1614</v>
      </c>
      <c r="N298" s="120" t="s">
        <v>1615</v>
      </c>
      <c r="O298" s="21">
        <f t="shared" si="27"/>
        <v>158.64200000000002</v>
      </c>
      <c r="P298" s="19">
        <f t="shared" si="28"/>
        <v>180.27500000000001</v>
      </c>
    </row>
    <row r="299" spans="1:16" x14ac:dyDescent="0.2">
      <c r="A299" s="274" t="s">
        <v>56</v>
      </c>
      <c r="B299" s="197" t="s">
        <v>448</v>
      </c>
      <c r="C299" s="66" t="s">
        <v>174</v>
      </c>
      <c r="D299" s="99"/>
      <c r="E299" s="66"/>
      <c r="F299" s="108">
        <v>15</v>
      </c>
      <c r="G299" s="66">
        <v>4147.6499999999996</v>
      </c>
      <c r="H299" s="66" t="s">
        <v>517</v>
      </c>
      <c r="I299" s="66" t="s">
        <v>345</v>
      </c>
      <c r="K299" s="23">
        <f t="shared" si="25"/>
        <v>346</v>
      </c>
      <c r="L299" s="24">
        <f t="shared" si="26"/>
        <v>5190</v>
      </c>
      <c r="M299" s="120" t="s">
        <v>1614</v>
      </c>
      <c r="N299" s="120" t="s">
        <v>1615</v>
      </c>
      <c r="O299" s="21">
        <f t="shared" si="27"/>
        <v>304.161</v>
      </c>
      <c r="P299" s="19">
        <f t="shared" si="28"/>
        <v>345.63749999999999</v>
      </c>
    </row>
    <row r="300" spans="1:16" x14ac:dyDescent="0.2">
      <c r="A300" s="273" t="s">
        <v>33</v>
      </c>
      <c r="B300" s="194" t="s">
        <v>497</v>
      </c>
      <c r="C300" s="66" t="s">
        <v>174</v>
      </c>
      <c r="D300" s="99"/>
      <c r="E300" s="66"/>
      <c r="F300" s="108">
        <v>15</v>
      </c>
      <c r="G300" s="66">
        <v>1147.05</v>
      </c>
      <c r="H300" s="66" t="s">
        <v>517</v>
      </c>
      <c r="I300" s="66" t="s">
        <v>345</v>
      </c>
      <c r="K300" s="23">
        <f t="shared" si="25"/>
        <v>96</v>
      </c>
      <c r="L300" s="24">
        <f t="shared" si="26"/>
        <v>1440</v>
      </c>
      <c r="M300" s="120" t="s">
        <v>1614</v>
      </c>
      <c r="N300" s="120" t="s">
        <v>1615</v>
      </c>
      <c r="O300" s="21">
        <f t="shared" si="27"/>
        <v>84.117000000000004</v>
      </c>
      <c r="P300" s="19">
        <f t="shared" si="28"/>
        <v>95.587500000000006</v>
      </c>
    </row>
    <row r="301" spans="1:16" x14ac:dyDescent="0.2">
      <c r="A301" s="66" t="s">
        <v>510</v>
      </c>
      <c r="B301" s="67" t="s">
        <v>512</v>
      </c>
      <c r="C301" s="66" t="s">
        <v>174</v>
      </c>
      <c r="D301" s="99"/>
      <c r="E301" s="66"/>
      <c r="F301" s="108">
        <v>2</v>
      </c>
      <c r="G301" s="66">
        <v>12153</v>
      </c>
      <c r="H301" s="66" t="s">
        <v>517</v>
      </c>
      <c r="I301" s="66" t="s">
        <v>345</v>
      </c>
      <c r="K301" s="23">
        <f t="shared" si="25"/>
        <v>7596</v>
      </c>
      <c r="L301" s="24">
        <f t="shared" si="26"/>
        <v>15192</v>
      </c>
      <c r="M301" s="120" t="s">
        <v>1614</v>
      </c>
      <c r="N301" s="120" t="s">
        <v>1615</v>
      </c>
      <c r="O301" s="21">
        <f t="shared" si="27"/>
        <v>6684.1500000000005</v>
      </c>
      <c r="P301" s="19">
        <f t="shared" si="28"/>
        <v>7595.625</v>
      </c>
    </row>
    <row r="302" spans="1:16" x14ac:dyDescent="0.2">
      <c r="A302" s="195" t="s">
        <v>604</v>
      </c>
      <c r="B302" s="196" t="s">
        <v>605</v>
      </c>
      <c r="C302" s="66" t="s">
        <v>173</v>
      </c>
      <c r="D302" s="99"/>
      <c r="E302" s="66"/>
      <c r="F302" s="108">
        <v>18</v>
      </c>
      <c r="G302" s="66">
        <v>8637.7800000000007</v>
      </c>
      <c r="H302" s="66" t="s">
        <v>517</v>
      </c>
      <c r="I302" s="66" t="s">
        <v>345</v>
      </c>
      <c r="K302" s="23">
        <f t="shared" si="25"/>
        <v>600</v>
      </c>
      <c r="L302" s="24">
        <f t="shared" si="26"/>
        <v>10800</v>
      </c>
      <c r="M302" s="120" t="s">
        <v>1614</v>
      </c>
      <c r="N302" s="120" t="s">
        <v>1615</v>
      </c>
      <c r="O302" s="21">
        <f t="shared" si="27"/>
        <v>527.86433333333343</v>
      </c>
      <c r="P302" s="19">
        <f t="shared" si="28"/>
        <v>599.84583333333342</v>
      </c>
    </row>
    <row r="303" spans="1:16" x14ac:dyDescent="0.2">
      <c r="A303" s="192" t="s">
        <v>606</v>
      </c>
      <c r="B303" s="198" t="s">
        <v>607</v>
      </c>
      <c r="C303" s="66" t="s">
        <v>173</v>
      </c>
      <c r="D303" s="99"/>
      <c r="E303" s="66"/>
      <c r="F303" s="108">
        <v>30</v>
      </c>
      <c r="G303" s="66">
        <v>24331.4</v>
      </c>
      <c r="H303" s="66" t="s">
        <v>517</v>
      </c>
      <c r="I303" s="66" t="s">
        <v>345</v>
      </c>
      <c r="K303" s="23">
        <f t="shared" si="25"/>
        <v>1014</v>
      </c>
      <c r="L303" s="24">
        <f t="shared" si="26"/>
        <v>30420</v>
      </c>
      <c r="M303" s="120" t="s">
        <v>1614</v>
      </c>
      <c r="N303" s="120" t="s">
        <v>1615</v>
      </c>
      <c r="O303" s="21">
        <f t="shared" si="27"/>
        <v>892.15133333333347</v>
      </c>
      <c r="P303" s="19">
        <f t="shared" si="28"/>
        <v>1013.8083333333334</v>
      </c>
    </row>
    <row r="304" spans="1:16" x14ac:dyDescent="0.2">
      <c r="A304" s="192" t="s">
        <v>140</v>
      </c>
      <c r="B304" s="198" t="s">
        <v>613</v>
      </c>
      <c r="C304" s="66" t="s">
        <v>173</v>
      </c>
      <c r="D304" s="99"/>
      <c r="E304" s="66"/>
      <c r="F304" s="108">
        <v>72</v>
      </c>
      <c r="G304" s="66">
        <v>196434</v>
      </c>
      <c r="H304" s="66" t="s">
        <v>517</v>
      </c>
      <c r="I304" s="66" t="s">
        <v>345</v>
      </c>
      <c r="K304" s="23">
        <f t="shared" si="25"/>
        <v>3411</v>
      </c>
      <c r="L304" s="24">
        <f t="shared" si="26"/>
        <v>245592</v>
      </c>
      <c r="M304" s="120" t="s">
        <v>1614</v>
      </c>
      <c r="N304" s="120" t="s">
        <v>1615</v>
      </c>
      <c r="O304" s="21">
        <f t="shared" si="27"/>
        <v>3001.0750000000003</v>
      </c>
      <c r="P304" s="19">
        <f t="shared" si="28"/>
        <v>3410.3125</v>
      </c>
    </row>
    <row r="305" spans="1:16" x14ac:dyDescent="0.2">
      <c r="A305" s="192" t="s">
        <v>144</v>
      </c>
      <c r="B305" s="198" t="s">
        <v>614</v>
      </c>
      <c r="C305" s="66" t="s">
        <v>174</v>
      </c>
      <c r="D305" s="99"/>
      <c r="E305" s="66"/>
      <c r="F305" s="108">
        <v>12</v>
      </c>
      <c r="G305" s="66">
        <v>10166.120000000001</v>
      </c>
      <c r="H305" s="66" t="s">
        <v>517</v>
      </c>
      <c r="I305" s="66" t="s">
        <v>345</v>
      </c>
      <c r="K305" s="23">
        <f t="shared" si="25"/>
        <v>1059</v>
      </c>
      <c r="L305" s="24">
        <f t="shared" si="26"/>
        <v>12708</v>
      </c>
      <c r="M305" s="120" t="s">
        <v>1614</v>
      </c>
      <c r="N305" s="120" t="s">
        <v>1615</v>
      </c>
      <c r="O305" s="21">
        <f t="shared" si="27"/>
        <v>931.89433333333352</v>
      </c>
      <c r="P305" s="19">
        <f t="shared" si="28"/>
        <v>1058.9708333333333</v>
      </c>
    </row>
    <row r="306" spans="1:16" x14ac:dyDescent="0.2">
      <c r="A306" s="192" t="s">
        <v>150</v>
      </c>
      <c r="B306" s="198" t="s">
        <v>615</v>
      </c>
      <c r="C306" s="66" t="s">
        <v>174</v>
      </c>
      <c r="D306" s="99"/>
      <c r="E306" s="66"/>
      <c r="F306" s="108">
        <v>1</v>
      </c>
      <c r="G306" s="66">
        <v>872</v>
      </c>
      <c r="H306" s="66" t="s">
        <v>517</v>
      </c>
      <c r="I306" s="66" t="s">
        <v>345</v>
      </c>
      <c r="K306" s="23">
        <f t="shared" si="25"/>
        <v>1090</v>
      </c>
      <c r="L306" s="24">
        <f t="shared" si="26"/>
        <v>1090</v>
      </c>
      <c r="M306" s="120" t="s">
        <v>1614</v>
      </c>
      <c r="N306" s="120" t="s">
        <v>1615</v>
      </c>
      <c r="O306" s="21">
        <f t="shared" si="27"/>
        <v>959.2</v>
      </c>
      <c r="P306" s="19">
        <f t="shared" si="28"/>
        <v>1090</v>
      </c>
    </row>
    <row r="307" spans="1:16" x14ac:dyDescent="0.2">
      <c r="A307" s="192" t="s">
        <v>142</v>
      </c>
      <c r="B307" s="198" t="s">
        <v>616</v>
      </c>
      <c r="C307" s="66" t="s">
        <v>174</v>
      </c>
      <c r="D307" s="99"/>
      <c r="E307" s="66"/>
      <c r="F307" s="108">
        <v>2</v>
      </c>
      <c r="G307" s="66">
        <v>42998.84</v>
      </c>
      <c r="H307" s="66" t="s">
        <v>517</v>
      </c>
      <c r="I307" s="66" t="s">
        <v>345</v>
      </c>
      <c r="K307" s="23">
        <f t="shared" si="25"/>
        <v>26875</v>
      </c>
      <c r="L307" s="24">
        <f t="shared" si="26"/>
        <v>53750</v>
      </c>
      <c r="M307" s="120" t="s">
        <v>1614</v>
      </c>
      <c r="N307" s="120" t="s">
        <v>1615</v>
      </c>
      <c r="O307" s="21">
        <f t="shared" si="27"/>
        <v>23649.362000000001</v>
      </c>
      <c r="P307" s="19">
        <f t="shared" si="28"/>
        <v>26874.274999999998</v>
      </c>
    </row>
    <row r="308" spans="1:16" x14ac:dyDescent="0.2">
      <c r="A308" s="192" t="s">
        <v>144</v>
      </c>
      <c r="B308" s="198" t="s">
        <v>614</v>
      </c>
      <c r="C308" s="66" t="s">
        <v>174</v>
      </c>
      <c r="D308" s="99"/>
      <c r="E308" s="66"/>
      <c r="F308" s="108">
        <v>4</v>
      </c>
      <c r="G308" s="66">
        <v>2738.04</v>
      </c>
      <c r="H308" s="66" t="s">
        <v>517</v>
      </c>
      <c r="I308" s="66" t="s">
        <v>345</v>
      </c>
      <c r="K308" s="23">
        <f t="shared" si="25"/>
        <v>856</v>
      </c>
      <c r="L308" s="24">
        <f t="shared" si="26"/>
        <v>3424</v>
      </c>
      <c r="M308" s="120" t="s">
        <v>1614</v>
      </c>
      <c r="N308" s="120" t="s">
        <v>1615</v>
      </c>
      <c r="O308" s="21">
        <f t="shared" si="27"/>
        <v>752.96100000000001</v>
      </c>
      <c r="P308" s="19">
        <f t="shared" si="28"/>
        <v>855.63750000000005</v>
      </c>
    </row>
    <row r="309" spans="1:16" x14ac:dyDescent="0.2">
      <c r="A309" s="192" t="s">
        <v>668</v>
      </c>
      <c r="B309" s="198" t="s">
        <v>669</v>
      </c>
      <c r="C309" s="66" t="s">
        <v>174</v>
      </c>
      <c r="D309" s="99"/>
      <c r="E309" s="66"/>
      <c r="F309" s="108">
        <v>2</v>
      </c>
      <c r="G309" s="66">
        <v>60322</v>
      </c>
      <c r="H309" s="66" t="s">
        <v>79</v>
      </c>
      <c r="I309" s="66" t="s">
        <v>345</v>
      </c>
      <c r="K309" s="23">
        <f t="shared" si="25"/>
        <v>37702</v>
      </c>
      <c r="L309" s="24">
        <f t="shared" si="26"/>
        <v>75404</v>
      </c>
      <c r="M309" s="120" t="s">
        <v>1614</v>
      </c>
      <c r="N309" s="120" t="s">
        <v>1615</v>
      </c>
      <c r="O309" s="21">
        <f t="shared" si="27"/>
        <v>33177.100000000006</v>
      </c>
      <c r="P309" s="19">
        <f t="shared" si="28"/>
        <v>37701.25</v>
      </c>
    </row>
    <row r="310" spans="1:16" x14ac:dyDescent="0.2">
      <c r="A310" s="192" t="s">
        <v>670</v>
      </c>
      <c r="B310" s="198" t="s">
        <v>672</v>
      </c>
      <c r="C310" s="66" t="s">
        <v>174</v>
      </c>
      <c r="D310" s="99"/>
      <c r="E310" s="66"/>
      <c r="F310" s="108">
        <v>2</v>
      </c>
      <c r="G310" s="66">
        <v>383.96</v>
      </c>
      <c r="H310" s="66" t="s">
        <v>79</v>
      </c>
      <c r="I310" s="66" t="s">
        <v>345</v>
      </c>
      <c r="K310" s="23">
        <f t="shared" si="25"/>
        <v>240</v>
      </c>
      <c r="L310" s="24">
        <f t="shared" si="26"/>
        <v>480</v>
      </c>
      <c r="M310" s="120" t="s">
        <v>1614</v>
      </c>
      <c r="N310" s="120" t="s">
        <v>1615</v>
      </c>
      <c r="O310" s="21">
        <f t="shared" si="27"/>
        <v>211.178</v>
      </c>
      <c r="P310" s="19">
        <f t="shared" si="28"/>
        <v>239.97499999999999</v>
      </c>
    </row>
    <row r="311" spans="1:16" x14ac:dyDescent="0.2">
      <c r="A311" s="192" t="s">
        <v>671</v>
      </c>
      <c r="B311" s="198" t="s">
        <v>673</v>
      </c>
      <c r="C311" s="66" t="s">
        <v>174</v>
      </c>
      <c r="D311" s="99"/>
      <c r="E311" s="66"/>
      <c r="F311" s="108">
        <v>5</v>
      </c>
      <c r="G311" s="66">
        <v>1298.2</v>
      </c>
      <c r="H311" s="66" t="s">
        <v>79</v>
      </c>
      <c r="I311" s="66" t="s">
        <v>345</v>
      </c>
      <c r="K311" s="23">
        <f t="shared" si="25"/>
        <v>325</v>
      </c>
      <c r="L311" s="24">
        <f t="shared" si="26"/>
        <v>1625</v>
      </c>
      <c r="M311" s="120" t="s">
        <v>1614</v>
      </c>
      <c r="N311" s="120" t="s">
        <v>1615</v>
      </c>
      <c r="O311" s="21">
        <f t="shared" si="27"/>
        <v>285.60399999999998</v>
      </c>
      <c r="P311" s="19">
        <f t="shared" si="28"/>
        <v>324.54999999999995</v>
      </c>
    </row>
    <row r="312" spans="1:16" x14ac:dyDescent="0.2">
      <c r="A312" s="207">
        <v>726060</v>
      </c>
      <c r="B312" s="198" t="s">
        <v>508</v>
      </c>
      <c r="C312" s="66" t="s">
        <v>174</v>
      </c>
      <c r="D312" s="99"/>
      <c r="E312" s="66"/>
      <c r="F312" s="108">
        <v>2</v>
      </c>
      <c r="G312" s="66">
        <v>3179.26</v>
      </c>
      <c r="H312" s="66" t="s">
        <v>79</v>
      </c>
      <c r="I312" s="66" t="s">
        <v>345</v>
      </c>
      <c r="K312" s="23">
        <f t="shared" si="25"/>
        <v>1988</v>
      </c>
      <c r="L312" s="24">
        <f t="shared" si="26"/>
        <v>3976</v>
      </c>
      <c r="M312" s="120" t="s">
        <v>1614</v>
      </c>
      <c r="N312" s="120" t="s">
        <v>1615</v>
      </c>
      <c r="O312" s="21">
        <f t="shared" si="27"/>
        <v>1748.5930000000003</v>
      </c>
      <c r="P312" s="19">
        <f t="shared" si="28"/>
        <v>1987.0375000000001</v>
      </c>
    </row>
    <row r="313" spans="1:16" x14ac:dyDescent="0.2">
      <c r="A313" s="192" t="s">
        <v>674</v>
      </c>
      <c r="B313" s="198" t="s">
        <v>675</v>
      </c>
      <c r="C313" s="66" t="s">
        <v>174</v>
      </c>
      <c r="D313" s="99"/>
      <c r="E313" s="66"/>
      <c r="F313" s="108">
        <v>6</v>
      </c>
      <c r="G313" s="66">
        <v>808.92</v>
      </c>
      <c r="H313" s="66" t="s">
        <v>79</v>
      </c>
      <c r="I313" s="66" t="s">
        <v>345</v>
      </c>
      <c r="K313" s="23">
        <f t="shared" si="25"/>
        <v>169</v>
      </c>
      <c r="L313" s="24">
        <f t="shared" si="26"/>
        <v>1014</v>
      </c>
      <c r="M313" s="120" t="s">
        <v>1614</v>
      </c>
      <c r="N313" s="120" t="s">
        <v>1615</v>
      </c>
      <c r="O313" s="21">
        <f t="shared" si="27"/>
        <v>148.30199999999999</v>
      </c>
      <c r="P313" s="19">
        <f t="shared" si="28"/>
        <v>168.52499999999998</v>
      </c>
    </row>
    <row r="314" spans="1:16" x14ac:dyDescent="0.2">
      <c r="A314" s="192" t="s">
        <v>518</v>
      </c>
      <c r="B314" s="198" t="s">
        <v>257</v>
      </c>
      <c r="C314" s="66" t="s">
        <v>174</v>
      </c>
      <c r="D314" s="99"/>
      <c r="E314" s="66"/>
      <c r="F314" s="108">
        <v>1</v>
      </c>
      <c r="G314" s="66">
        <v>707.25</v>
      </c>
      <c r="H314" s="66" t="s">
        <v>79</v>
      </c>
      <c r="I314" s="66" t="s">
        <v>345</v>
      </c>
      <c r="K314" s="23">
        <f t="shared" si="25"/>
        <v>885</v>
      </c>
      <c r="L314" s="24">
        <f t="shared" si="26"/>
        <v>885</v>
      </c>
      <c r="M314" s="120" t="s">
        <v>1614</v>
      </c>
      <c r="N314" s="120" t="s">
        <v>1615</v>
      </c>
      <c r="O314" s="21">
        <f t="shared" si="27"/>
        <v>777.97500000000002</v>
      </c>
      <c r="P314" s="19">
        <f t="shared" si="28"/>
        <v>884.0625</v>
      </c>
    </row>
    <row r="315" spans="1:16" x14ac:dyDescent="0.2">
      <c r="A315" s="192" t="s">
        <v>36</v>
      </c>
      <c r="B315" s="198" t="s">
        <v>676</v>
      </c>
      <c r="C315" s="66" t="s">
        <v>173</v>
      </c>
      <c r="D315" s="99"/>
      <c r="E315" s="66"/>
      <c r="F315" s="108">
        <v>6</v>
      </c>
      <c r="G315" s="66">
        <v>747.23</v>
      </c>
      <c r="H315" s="66" t="s">
        <v>79</v>
      </c>
      <c r="I315" s="66" t="s">
        <v>345</v>
      </c>
      <c r="K315" s="23">
        <f t="shared" si="25"/>
        <v>156</v>
      </c>
      <c r="L315" s="24">
        <f t="shared" si="26"/>
        <v>936</v>
      </c>
      <c r="M315" s="120" t="s">
        <v>1614</v>
      </c>
      <c r="N315" s="120" t="s">
        <v>1615</v>
      </c>
      <c r="O315" s="21">
        <f t="shared" si="27"/>
        <v>136.99216666666669</v>
      </c>
      <c r="P315" s="19">
        <f t="shared" si="28"/>
        <v>155.67291666666668</v>
      </c>
    </row>
    <row r="316" spans="1:16" x14ac:dyDescent="0.2">
      <c r="A316" s="192" t="s">
        <v>65</v>
      </c>
      <c r="B316" s="198" t="s">
        <v>677</v>
      </c>
      <c r="C316" s="66" t="s">
        <v>174</v>
      </c>
      <c r="D316" s="99"/>
      <c r="E316" s="66"/>
      <c r="F316" s="108">
        <v>1</v>
      </c>
      <c r="G316" s="66">
        <v>1683.46</v>
      </c>
      <c r="H316" s="66" t="s">
        <v>79</v>
      </c>
      <c r="I316" s="66" t="s">
        <v>345</v>
      </c>
      <c r="K316" s="23">
        <f t="shared" si="25"/>
        <v>2105</v>
      </c>
      <c r="L316" s="24">
        <f t="shared" si="26"/>
        <v>2105</v>
      </c>
      <c r="M316" s="120" t="s">
        <v>1614</v>
      </c>
      <c r="N316" s="120" t="s">
        <v>1615</v>
      </c>
      <c r="O316" s="21">
        <f t="shared" si="27"/>
        <v>1851.8060000000003</v>
      </c>
      <c r="P316" s="19">
        <f t="shared" si="28"/>
        <v>2104.3249999999998</v>
      </c>
    </row>
    <row r="317" spans="1:16" x14ac:dyDescent="0.2">
      <c r="A317" s="192" t="s">
        <v>6</v>
      </c>
      <c r="B317" s="198" t="s">
        <v>678</v>
      </c>
      <c r="C317" s="66" t="s">
        <v>173</v>
      </c>
      <c r="D317" s="99"/>
      <c r="E317" s="66"/>
      <c r="F317" s="108">
        <v>24</v>
      </c>
      <c r="G317" s="66">
        <v>3029.96</v>
      </c>
      <c r="H317" s="66" t="s">
        <v>79</v>
      </c>
      <c r="I317" s="66" t="s">
        <v>345</v>
      </c>
      <c r="K317" s="23">
        <f t="shared" si="25"/>
        <v>158</v>
      </c>
      <c r="L317" s="24">
        <f t="shared" si="26"/>
        <v>3792</v>
      </c>
      <c r="M317" s="120" t="s">
        <v>1614</v>
      </c>
      <c r="N317" s="120" t="s">
        <v>1615</v>
      </c>
      <c r="O317" s="21">
        <f t="shared" si="27"/>
        <v>138.87316666666669</v>
      </c>
      <c r="P317" s="19">
        <f t="shared" si="28"/>
        <v>157.81041666666667</v>
      </c>
    </row>
    <row r="318" spans="1:16" x14ac:dyDescent="0.2">
      <c r="A318" s="192" t="s">
        <v>84</v>
      </c>
      <c r="B318" s="198" t="s">
        <v>679</v>
      </c>
      <c r="C318" s="66" t="s">
        <v>174</v>
      </c>
      <c r="D318" s="99"/>
      <c r="E318" s="66"/>
      <c r="F318" s="108">
        <v>2</v>
      </c>
      <c r="G318" s="66">
        <v>7222.84</v>
      </c>
      <c r="H318" s="66" t="s">
        <v>79</v>
      </c>
      <c r="I318" s="66" t="s">
        <v>345</v>
      </c>
      <c r="K318" s="23">
        <f t="shared" si="25"/>
        <v>4515</v>
      </c>
      <c r="L318" s="24">
        <f t="shared" si="26"/>
        <v>9030</v>
      </c>
      <c r="M318" s="120" t="s">
        <v>1614</v>
      </c>
      <c r="N318" s="120" t="s">
        <v>1615</v>
      </c>
      <c r="O318" s="21">
        <f t="shared" si="27"/>
        <v>3972.5620000000004</v>
      </c>
      <c r="P318" s="19">
        <f t="shared" si="28"/>
        <v>4514.2749999999996</v>
      </c>
    </row>
    <row r="319" spans="1:16" x14ac:dyDescent="0.2">
      <c r="A319" s="192" t="s">
        <v>541</v>
      </c>
      <c r="B319" s="198" t="s">
        <v>1092</v>
      </c>
      <c r="C319" s="66"/>
      <c r="D319" s="99"/>
      <c r="E319" s="66"/>
      <c r="F319" s="108">
        <v>1</v>
      </c>
      <c r="G319" s="66">
        <v>2079</v>
      </c>
      <c r="H319" s="66" t="s">
        <v>79</v>
      </c>
      <c r="I319" s="66" t="s">
        <v>345</v>
      </c>
      <c r="K319" s="23">
        <f t="shared" si="25"/>
        <v>2599</v>
      </c>
      <c r="L319" s="24">
        <f t="shared" si="26"/>
        <v>2599</v>
      </c>
      <c r="M319" s="120" t="s">
        <v>1614</v>
      </c>
      <c r="N319" s="120" t="s">
        <v>1615</v>
      </c>
      <c r="O319" s="21">
        <f t="shared" si="27"/>
        <v>2286.9</v>
      </c>
      <c r="P319" s="19">
        <f t="shared" si="28"/>
        <v>2598.75</v>
      </c>
    </row>
    <row r="320" spans="1:16" x14ac:dyDescent="0.2">
      <c r="A320" s="192" t="s">
        <v>544</v>
      </c>
      <c r="B320" s="198" t="s">
        <v>1093</v>
      </c>
      <c r="C320" s="66"/>
      <c r="D320" s="99"/>
      <c r="E320" s="66"/>
      <c r="F320" s="108">
        <v>1</v>
      </c>
      <c r="G320" s="66">
        <v>337.6</v>
      </c>
      <c r="H320" s="66" t="s">
        <v>79</v>
      </c>
      <c r="I320" s="66" t="s">
        <v>345</v>
      </c>
      <c r="K320" s="23">
        <f t="shared" si="25"/>
        <v>422</v>
      </c>
      <c r="L320" s="24">
        <f t="shared" si="26"/>
        <v>422</v>
      </c>
      <c r="M320" s="120" t="s">
        <v>1614</v>
      </c>
      <c r="N320" s="120" t="s">
        <v>1615</v>
      </c>
      <c r="O320" s="21">
        <f t="shared" si="27"/>
        <v>371.36000000000007</v>
      </c>
      <c r="P320" s="19">
        <f t="shared" si="28"/>
        <v>422</v>
      </c>
    </row>
    <row r="321" spans="1:16" x14ac:dyDescent="0.2">
      <c r="A321" s="192" t="s">
        <v>583</v>
      </c>
      <c r="B321" s="198" t="s">
        <v>1094</v>
      </c>
      <c r="C321" s="66"/>
      <c r="D321" s="99"/>
      <c r="E321" s="66"/>
      <c r="F321" s="108">
        <v>1</v>
      </c>
      <c r="G321" s="66">
        <v>151.76</v>
      </c>
      <c r="H321" s="66" t="s">
        <v>79</v>
      </c>
      <c r="I321" s="66" t="s">
        <v>345</v>
      </c>
      <c r="K321" s="23">
        <f t="shared" si="25"/>
        <v>190</v>
      </c>
      <c r="L321" s="24">
        <f t="shared" si="26"/>
        <v>190</v>
      </c>
      <c r="M321" s="120" t="s">
        <v>1614</v>
      </c>
      <c r="N321" s="120" t="s">
        <v>1615</v>
      </c>
      <c r="O321" s="21">
        <f t="shared" si="27"/>
        <v>166.93600000000001</v>
      </c>
      <c r="P321" s="19">
        <f t="shared" si="28"/>
        <v>189.7</v>
      </c>
    </row>
    <row r="322" spans="1:16" x14ac:dyDescent="0.2">
      <c r="A322" s="192" t="s">
        <v>446</v>
      </c>
      <c r="B322" s="198" t="s">
        <v>1095</v>
      </c>
      <c r="C322" s="66"/>
      <c r="D322" s="99"/>
      <c r="E322" s="66"/>
      <c r="F322" s="108">
        <v>30</v>
      </c>
      <c r="G322" s="66">
        <v>4289.3999999999996</v>
      </c>
      <c r="H322" s="66" t="s">
        <v>79</v>
      </c>
      <c r="I322" s="66" t="s">
        <v>345</v>
      </c>
      <c r="K322" s="23">
        <f t="shared" si="25"/>
        <v>179</v>
      </c>
      <c r="L322" s="24">
        <f t="shared" si="26"/>
        <v>5370</v>
      </c>
      <c r="M322" s="120" t="s">
        <v>1614</v>
      </c>
      <c r="N322" s="120" t="s">
        <v>1615</v>
      </c>
      <c r="O322" s="21">
        <f t="shared" si="27"/>
        <v>157.27799999999999</v>
      </c>
      <c r="P322" s="19">
        <f t="shared" si="28"/>
        <v>178.72499999999999</v>
      </c>
    </row>
    <row r="323" spans="1:16" x14ac:dyDescent="0.2">
      <c r="A323" s="192" t="s">
        <v>1096</v>
      </c>
      <c r="B323" s="198" t="s">
        <v>1097</v>
      </c>
      <c r="C323" s="66"/>
      <c r="D323" s="99"/>
      <c r="E323" s="66"/>
      <c r="F323" s="108">
        <v>6</v>
      </c>
      <c r="G323" s="66">
        <v>744.66</v>
      </c>
      <c r="H323" s="66" t="s">
        <v>79</v>
      </c>
      <c r="I323" s="66" t="s">
        <v>345</v>
      </c>
      <c r="K323" s="23">
        <f t="shared" si="25"/>
        <v>156</v>
      </c>
      <c r="L323" s="24">
        <f t="shared" si="26"/>
        <v>936</v>
      </c>
      <c r="M323" s="120" t="s">
        <v>1614</v>
      </c>
      <c r="N323" s="120" t="s">
        <v>1615</v>
      </c>
      <c r="O323" s="21">
        <f t="shared" si="27"/>
        <v>136.52100000000002</v>
      </c>
      <c r="P323" s="19">
        <f t="shared" si="28"/>
        <v>155.13749999999999</v>
      </c>
    </row>
    <row r="324" spans="1:16" x14ac:dyDescent="0.2">
      <c r="A324" s="192" t="s">
        <v>443</v>
      </c>
      <c r="B324" s="198" t="s">
        <v>1099</v>
      </c>
      <c r="C324" s="66"/>
      <c r="D324" s="99"/>
      <c r="E324" s="66"/>
      <c r="F324" s="108">
        <v>1</v>
      </c>
      <c r="G324" s="66">
        <v>5343.78</v>
      </c>
      <c r="H324" s="66" t="s">
        <v>79</v>
      </c>
      <c r="I324" s="66" t="s">
        <v>345</v>
      </c>
      <c r="K324" s="23">
        <f t="shared" si="25"/>
        <v>6680</v>
      </c>
      <c r="L324" s="24">
        <f t="shared" si="26"/>
        <v>6680</v>
      </c>
      <c r="M324" s="120" t="s">
        <v>1614</v>
      </c>
      <c r="N324" s="120" t="s">
        <v>1615</v>
      </c>
      <c r="O324" s="21">
        <f t="shared" si="27"/>
        <v>5878.1580000000004</v>
      </c>
      <c r="P324" s="19">
        <f t="shared" si="28"/>
        <v>6679.7249999999995</v>
      </c>
    </row>
    <row r="325" spans="1:16" x14ac:dyDescent="0.2">
      <c r="A325" s="192" t="s">
        <v>45</v>
      </c>
      <c r="B325" s="198" t="s">
        <v>1098</v>
      </c>
      <c r="C325" s="66"/>
      <c r="D325" s="99"/>
      <c r="E325" s="66"/>
      <c r="F325" s="108">
        <v>1</v>
      </c>
      <c r="G325" s="66">
        <v>2798.66</v>
      </c>
      <c r="H325" s="66" t="s">
        <v>79</v>
      </c>
      <c r="I325" s="66" t="s">
        <v>345</v>
      </c>
      <c r="K325" s="23">
        <f t="shared" si="25"/>
        <v>3499</v>
      </c>
      <c r="L325" s="24">
        <f t="shared" si="26"/>
        <v>3499</v>
      </c>
      <c r="M325" s="120" t="s">
        <v>1614</v>
      </c>
      <c r="N325" s="120" t="s">
        <v>1615</v>
      </c>
      <c r="O325" s="21">
        <f t="shared" si="27"/>
        <v>3078.5260000000003</v>
      </c>
      <c r="P325" s="19">
        <f t="shared" si="28"/>
        <v>3498.3249999999998</v>
      </c>
    </row>
    <row r="326" spans="1:16" x14ac:dyDescent="0.2">
      <c r="A326" s="192" t="s">
        <v>46</v>
      </c>
      <c r="B326" s="198" t="s">
        <v>1100</v>
      </c>
      <c r="C326" s="66"/>
      <c r="D326" s="99"/>
      <c r="E326" s="66"/>
      <c r="F326" s="108">
        <v>1</v>
      </c>
      <c r="G326" s="66">
        <v>311.24</v>
      </c>
      <c r="H326" s="66" t="s">
        <v>79</v>
      </c>
      <c r="I326" s="66" t="s">
        <v>345</v>
      </c>
      <c r="K326" s="23">
        <f t="shared" si="25"/>
        <v>390</v>
      </c>
      <c r="L326" s="24">
        <f t="shared" si="26"/>
        <v>390</v>
      </c>
      <c r="M326" s="120" t="s">
        <v>1614</v>
      </c>
      <c r="N326" s="120" t="s">
        <v>1615</v>
      </c>
      <c r="O326" s="21">
        <f t="shared" si="27"/>
        <v>342.36400000000003</v>
      </c>
      <c r="P326" s="19">
        <f t="shared" si="28"/>
        <v>389.05</v>
      </c>
    </row>
    <row r="327" spans="1:16" x14ac:dyDescent="0.2">
      <c r="A327" s="192" t="s">
        <v>1101</v>
      </c>
      <c r="B327" s="198" t="s">
        <v>1104</v>
      </c>
      <c r="C327" s="66"/>
      <c r="D327" s="99"/>
      <c r="E327" s="66"/>
      <c r="F327" s="108">
        <v>2</v>
      </c>
      <c r="G327" s="66">
        <v>3890.24</v>
      </c>
      <c r="H327" s="66" t="s">
        <v>79</v>
      </c>
      <c r="I327" s="66" t="s">
        <v>345</v>
      </c>
      <c r="K327" s="23">
        <f t="shared" si="25"/>
        <v>2432</v>
      </c>
      <c r="L327" s="24">
        <f t="shared" si="26"/>
        <v>4864</v>
      </c>
      <c r="M327" s="120" t="s">
        <v>1614</v>
      </c>
      <c r="N327" s="120" t="s">
        <v>1615</v>
      </c>
      <c r="O327" s="21">
        <f t="shared" si="27"/>
        <v>2139.6320000000001</v>
      </c>
      <c r="P327" s="19">
        <f t="shared" si="28"/>
        <v>2431.3999999999996</v>
      </c>
    </row>
    <row r="328" spans="1:16" x14ac:dyDescent="0.2">
      <c r="A328" s="192" t="s">
        <v>1102</v>
      </c>
      <c r="B328" s="198" t="s">
        <v>1103</v>
      </c>
      <c r="C328" s="66"/>
      <c r="D328" s="99"/>
      <c r="E328" s="66"/>
      <c r="F328" s="108">
        <v>6</v>
      </c>
      <c r="G328" s="66">
        <v>45935</v>
      </c>
      <c r="H328" s="66" t="s">
        <v>79</v>
      </c>
      <c r="I328" s="66" t="s">
        <v>345</v>
      </c>
      <c r="K328" s="23">
        <f t="shared" si="25"/>
        <v>9570</v>
      </c>
      <c r="L328" s="24">
        <f t="shared" si="26"/>
        <v>57420</v>
      </c>
      <c r="M328" s="120" t="s">
        <v>1614</v>
      </c>
      <c r="N328" s="120" t="s">
        <v>1615</v>
      </c>
      <c r="O328" s="21">
        <f t="shared" si="27"/>
        <v>8421.4166666666679</v>
      </c>
      <c r="P328" s="19">
        <f t="shared" si="28"/>
        <v>9569.7916666666661</v>
      </c>
    </row>
    <row r="329" spans="1:16" x14ac:dyDescent="0.2">
      <c r="A329" s="192" t="s">
        <v>518</v>
      </c>
      <c r="B329" s="198" t="s">
        <v>257</v>
      </c>
      <c r="C329" s="66"/>
      <c r="D329" s="99"/>
      <c r="E329" s="66"/>
      <c r="F329" s="108">
        <v>1</v>
      </c>
      <c r="G329" s="66">
        <v>707.25</v>
      </c>
      <c r="H329" s="66" t="s">
        <v>79</v>
      </c>
      <c r="I329" s="66" t="s">
        <v>345</v>
      </c>
      <c r="K329" s="23">
        <f t="shared" si="25"/>
        <v>885</v>
      </c>
      <c r="L329" s="24">
        <f t="shared" si="26"/>
        <v>885</v>
      </c>
      <c r="M329" s="120" t="s">
        <v>1614</v>
      </c>
      <c r="N329" s="120" t="s">
        <v>1615</v>
      </c>
      <c r="O329" s="21">
        <f t="shared" si="27"/>
        <v>777.97500000000002</v>
      </c>
      <c r="P329" s="19">
        <f t="shared" si="28"/>
        <v>884.0625</v>
      </c>
    </row>
    <row r="330" spans="1:16" x14ac:dyDescent="0.2">
      <c r="A330" s="192" t="s">
        <v>1105</v>
      </c>
      <c r="B330" s="198" t="s">
        <v>1106</v>
      </c>
      <c r="C330" s="66"/>
      <c r="D330" s="99"/>
      <c r="E330" s="66"/>
      <c r="F330" s="108">
        <v>2</v>
      </c>
      <c r="G330" s="66">
        <v>1538.7</v>
      </c>
      <c r="H330" s="66" t="s">
        <v>79</v>
      </c>
      <c r="I330" s="66" t="s">
        <v>345</v>
      </c>
      <c r="K330" s="23">
        <f t="shared" si="25"/>
        <v>962</v>
      </c>
      <c r="L330" s="24">
        <f t="shared" si="26"/>
        <v>1924</v>
      </c>
      <c r="M330" s="120" t="s">
        <v>1614</v>
      </c>
      <c r="N330" s="120" t="s">
        <v>1615</v>
      </c>
      <c r="O330" s="21">
        <f t="shared" si="27"/>
        <v>846.28500000000008</v>
      </c>
      <c r="P330" s="19">
        <f t="shared" si="28"/>
        <v>961.6875</v>
      </c>
    </row>
    <row r="331" spans="1:16" x14ac:dyDescent="0.2">
      <c r="A331" s="192" t="s">
        <v>65</v>
      </c>
      <c r="B331" s="198" t="s">
        <v>1107</v>
      </c>
      <c r="C331" s="66"/>
      <c r="D331" s="99"/>
      <c r="E331" s="66"/>
      <c r="F331" s="108">
        <v>3</v>
      </c>
      <c r="G331" s="66">
        <v>5050.38</v>
      </c>
      <c r="H331" s="66" t="s">
        <v>79</v>
      </c>
      <c r="I331" s="66" t="s">
        <v>345</v>
      </c>
      <c r="K331" s="23">
        <f t="shared" si="25"/>
        <v>2105</v>
      </c>
      <c r="L331" s="24">
        <f t="shared" si="26"/>
        <v>6315</v>
      </c>
      <c r="M331" s="120" t="s">
        <v>1614</v>
      </c>
      <c r="N331" s="120" t="s">
        <v>1615</v>
      </c>
      <c r="O331" s="21">
        <f t="shared" si="27"/>
        <v>1851.8060000000003</v>
      </c>
      <c r="P331" s="19">
        <f t="shared" si="28"/>
        <v>2104.3249999999998</v>
      </c>
    </row>
    <row r="332" spans="1:16" x14ac:dyDescent="0.2">
      <c r="A332" s="192" t="s">
        <v>55</v>
      </c>
      <c r="B332" s="198" t="s">
        <v>1109</v>
      </c>
      <c r="C332" s="66"/>
      <c r="D332" s="99"/>
      <c r="E332" s="66"/>
      <c r="F332" s="108">
        <v>1</v>
      </c>
      <c r="G332" s="66">
        <v>5744.25</v>
      </c>
      <c r="H332" s="66" t="s">
        <v>79</v>
      </c>
      <c r="I332" s="66" t="s">
        <v>345</v>
      </c>
      <c r="K332" s="23">
        <f t="shared" si="25"/>
        <v>7181</v>
      </c>
      <c r="L332" s="24">
        <f t="shared" si="26"/>
        <v>7181</v>
      </c>
      <c r="M332" s="120" t="s">
        <v>1614</v>
      </c>
      <c r="N332" s="120" t="s">
        <v>1615</v>
      </c>
      <c r="O332" s="21">
        <f t="shared" si="27"/>
        <v>6318.6750000000002</v>
      </c>
      <c r="P332" s="19">
        <f t="shared" si="28"/>
        <v>7180.3125</v>
      </c>
    </row>
    <row r="333" spans="1:16" x14ac:dyDescent="0.2">
      <c r="A333" s="192" t="s">
        <v>460</v>
      </c>
      <c r="B333" s="198" t="s">
        <v>1108</v>
      </c>
      <c r="C333" s="66"/>
      <c r="D333" s="99"/>
      <c r="E333" s="66"/>
      <c r="F333" s="108">
        <v>1</v>
      </c>
      <c r="G333" s="66">
        <v>5042.99</v>
      </c>
      <c r="H333" s="66" t="s">
        <v>79</v>
      </c>
      <c r="I333" s="66" t="s">
        <v>345</v>
      </c>
      <c r="K333" s="23">
        <f t="shared" si="25"/>
        <v>6304</v>
      </c>
      <c r="L333" s="24">
        <f t="shared" si="26"/>
        <v>6304</v>
      </c>
      <c r="M333" s="120" t="s">
        <v>1614</v>
      </c>
      <c r="N333" s="120" t="s">
        <v>1615</v>
      </c>
      <c r="O333" s="21">
        <f t="shared" si="27"/>
        <v>5547.2889999999998</v>
      </c>
      <c r="P333" s="19">
        <f t="shared" si="28"/>
        <v>6303.7374999999993</v>
      </c>
    </row>
    <row r="334" spans="1:16" x14ac:dyDescent="0.2">
      <c r="A334" s="207">
        <v>112119</v>
      </c>
      <c r="B334" s="198" t="s">
        <v>1110</v>
      </c>
      <c r="C334" s="66"/>
      <c r="D334" s="99"/>
      <c r="E334" s="66"/>
      <c r="F334" s="108">
        <v>2</v>
      </c>
      <c r="G334" s="66">
        <v>13524</v>
      </c>
      <c r="H334" s="66" t="s">
        <v>79</v>
      </c>
      <c r="I334" s="66" t="s">
        <v>345</v>
      </c>
      <c r="K334" s="23">
        <f t="shared" si="25"/>
        <v>8453</v>
      </c>
      <c r="L334" s="24">
        <f t="shared" si="26"/>
        <v>16906</v>
      </c>
      <c r="M334" s="120" t="s">
        <v>1614</v>
      </c>
      <c r="N334" s="120" t="s">
        <v>1615</v>
      </c>
      <c r="O334" s="21">
        <f t="shared" si="27"/>
        <v>7438.2000000000007</v>
      </c>
      <c r="P334" s="19">
        <f t="shared" si="28"/>
        <v>8452.5</v>
      </c>
    </row>
    <row r="335" spans="1:16" x14ac:dyDescent="0.2">
      <c r="A335" s="192" t="s">
        <v>13</v>
      </c>
      <c r="B335" s="198" t="s">
        <v>1111</v>
      </c>
      <c r="C335" s="66"/>
      <c r="D335" s="99"/>
      <c r="E335" s="66"/>
      <c r="F335" s="108">
        <v>2</v>
      </c>
      <c r="G335" s="66">
        <v>3638.8</v>
      </c>
      <c r="H335" s="66" t="s">
        <v>79</v>
      </c>
      <c r="I335" s="66" t="s">
        <v>345</v>
      </c>
      <c r="K335" s="23">
        <f t="shared" si="25"/>
        <v>2275</v>
      </c>
      <c r="L335" s="24">
        <f t="shared" si="26"/>
        <v>4550</v>
      </c>
      <c r="M335" s="120" t="s">
        <v>1614</v>
      </c>
      <c r="N335" s="120" t="s">
        <v>1615</v>
      </c>
      <c r="O335" s="21">
        <f t="shared" si="27"/>
        <v>2001.3400000000004</v>
      </c>
      <c r="P335" s="19">
        <f t="shared" si="28"/>
        <v>2274.25</v>
      </c>
    </row>
    <row r="336" spans="1:16" x14ac:dyDescent="0.2">
      <c r="A336" s="192" t="s">
        <v>134</v>
      </c>
      <c r="B336" s="198" t="s">
        <v>1112</v>
      </c>
      <c r="C336" s="66"/>
      <c r="D336" s="99"/>
      <c r="E336" s="66"/>
      <c r="F336" s="108">
        <v>1</v>
      </c>
      <c r="G336" s="66">
        <v>1897.87</v>
      </c>
      <c r="H336" s="66" t="s">
        <v>79</v>
      </c>
      <c r="I336" s="66" t="s">
        <v>345</v>
      </c>
      <c r="K336" s="23">
        <f t="shared" si="25"/>
        <v>2373</v>
      </c>
      <c r="L336" s="24">
        <f t="shared" si="26"/>
        <v>2373</v>
      </c>
      <c r="M336" s="120" t="s">
        <v>1614</v>
      </c>
      <c r="N336" s="120" t="s">
        <v>1615</v>
      </c>
      <c r="O336" s="21">
        <f t="shared" si="27"/>
        <v>2087.6570000000002</v>
      </c>
      <c r="P336" s="19">
        <f t="shared" si="28"/>
        <v>2372.3374999999996</v>
      </c>
    </row>
    <row r="337" spans="1:16" x14ac:dyDescent="0.2">
      <c r="A337" s="192" t="s">
        <v>577</v>
      </c>
      <c r="B337" s="198" t="s">
        <v>955</v>
      </c>
      <c r="C337" s="66"/>
      <c r="D337" s="99"/>
      <c r="E337" s="66"/>
      <c r="F337" s="108">
        <v>1</v>
      </c>
      <c r="G337" s="66">
        <v>2638.12</v>
      </c>
      <c r="H337" s="66" t="s">
        <v>79</v>
      </c>
      <c r="I337" s="66" t="s">
        <v>345</v>
      </c>
      <c r="K337" s="23">
        <f t="shared" si="25"/>
        <v>3298</v>
      </c>
      <c r="L337" s="24">
        <f t="shared" si="26"/>
        <v>3298</v>
      </c>
      <c r="M337" s="120" t="s">
        <v>1614</v>
      </c>
      <c r="N337" s="120" t="s">
        <v>1615</v>
      </c>
      <c r="O337" s="21">
        <f t="shared" si="27"/>
        <v>2901.9320000000002</v>
      </c>
      <c r="P337" s="19">
        <f t="shared" si="28"/>
        <v>3297.6499999999996</v>
      </c>
    </row>
    <row r="338" spans="1:16" x14ac:dyDescent="0.2">
      <c r="A338" s="192" t="s">
        <v>11</v>
      </c>
      <c r="B338" s="198" t="s">
        <v>1113</v>
      </c>
      <c r="C338" s="66"/>
      <c r="D338" s="99"/>
      <c r="E338" s="66"/>
      <c r="F338" s="108">
        <v>2</v>
      </c>
      <c r="G338" s="66">
        <v>1277.9000000000001</v>
      </c>
      <c r="H338" s="66" t="s">
        <v>79</v>
      </c>
      <c r="I338" s="66" t="s">
        <v>345</v>
      </c>
      <c r="K338" s="23">
        <f t="shared" si="25"/>
        <v>799</v>
      </c>
      <c r="L338" s="24">
        <f t="shared" si="26"/>
        <v>1598</v>
      </c>
      <c r="M338" s="120" t="s">
        <v>1614</v>
      </c>
      <c r="N338" s="120" t="s">
        <v>1615</v>
      </c>
      <c r="O338" s="21">
        <f t="shared" si="27"/>
        <v>702.84500000000014</v>
      </c>
      <c r="P338" s="19">
        <f t="shared" si="28"/>
        <v>798.6875</v>
      </c>
    </row>
    <row r="339" spans="1:16" x14ac:dyDescent="0.2">
      <c r="A339" s="192" t="s">
        <v>503</v>
      </c>
      <c r="B339" s="198" t="s">
        <v>1114</v>
      </c>
      <c r="C339" s="66"/>
      <c r="D339" s="99"/>
      <c r="E339" s="66"/>
      <c r="F339" s="108">
        <v>1</v>
      </c>
      <c r="G339" s="66">
        <v>1152.6500000000001</v>
      </c>
      <c r="H339" s="66" t="s">
        <v>79</v>
      </c>
      <c r="I339" s="66" t="s">
        <v>345</v>
      </c>
      <c r="K339" s="23">
        <f t="shared" si="25"/>
        <v>1441</v>
      </c>
      <c r="L339" s="24">
        <f t="shared" si="26"/>
        <v>1441</v>
      </c>
      <c r="M339" s="120" t="s">
        <v>1614</v>
      </c>
      <c r="N339" s="120" t="s">
        <v>1615</v>
      </c>
      <c r="O339" s="21">
        <f t="shared" si="27"/>
        <v>1267.9150000000002</v>
      </c>
      <c r="P339" s="19">
        <f t="shared" si="28"/>
        <v>1440.8125</v>
      </c>
    </row>
    <row r="340" spans="1:16" x14ac:dyDescent="0.2">
      <c r="A340" s="192" t="s">
        <v>36</v>
      </c>
      <c r="B340" s="198" t="s">
        <v>676</v>
      </c>
      <c r="C340" s="66"/>
      <c r="D340" s="99"/>
      <c r="E340" s="66"/>
      <c r="F340" s="108">
        <v>12</v>
      </c>
      <c r="G340" s="66">
        <v>1494.46</v>
      </c>
      <c r="H340" s="66" t="s">
        <v>79</v>
      </c>
      <c r="I340" s="66" t="s">
        <v>345</v>
      </c>
      <c r="K340" s="23">
        <f t="shared" si="25"/>
        <v>156</v>
      </c>
      <c r="L340" s="24">
        <f t="shared" si="26"/>
        <v>1872</v>
      </c>
      <c r="M340" s="120" t="s">
        <v>1614</v>
      </c>
      <c r="N340" s="120" t="s">
        <v>1615</v>
      </c>
      <c r="O340" s="21">
        <f t="shared" si="27"/>
        <v>136.99216666666669</v>
      </c>
      <c r="P340" s="19">
        <f t="shared" si="28"/>
        <v>155.67291666666668</v>
      </c>
    </row>
    <row r="341" spans="1:16" x14ac:dyDescent="0.2">
      <c r="A341" s="192" t="s">
        <v>54</v>
      </c>
      <c r="B341" s="198" t="s">
        <v>964</v>
      </c>
      <c r="C341" s="66"/>
      <c r="D341" s="99"/>
      <c r="E341" s="66"/>
      <c r="F341" s="108">
        <v>12</v>
      </c>
      <c r="G341" s="66">
        <v>17035.36</v>
      </c>
      <c r="H341" s="66" t="s">
        <v>79</v>
      </c>
      <c r="I341" s="66" t="s">
        <v>345</v>
      </c>
      <c r="K341" s="23">
        <f t="shared" si="25"/>
        <v>1775</v>
      </c>
      <c r="L341" s="24">
        <f t="shared" si="26"/>
        <v>21300</v>
      </c>
      <c r="M341" s="120" t="s">
        <v>1614</v>
      </c>
      <c r="N341" s="120" t="s">
        <v>1615</v>
      </c>
      <c r="O341" s="21">
        <f t="shared" si="27"/>
        <v>1561.5746666666669</v>
      </c>
      <c r="P341" s="19">
        <f t="shared" si="28"/>
        <v>1774.5166666666669</v>
      </c>
    </row>
    <row r="342" spans="1:16" x14ac:dyDescent="0.2">
      <c r="A342" s="192" t="s">
        <v>77</v>
      </c>
      <c r="B342" s="198" t="s">
        <v>1115</v>
      </c>
      <c r="C342" s="66"/>
      <c r="D342" s="99"/>
      <c r="E342" s="66"/>
      <c r="F342" s="108">
        <v>162</v>
      </c>
      <c r="G342" s="66">
        <v>63707.58</v>
      </c>
      <c r="H342" s="66" t="s">
        <v>79</v>
      </c>
      <c r="I342" s="66" t="s">
        <v>345</v>
      </c>
      <c r="K342" s="23">
        <f t="shared" si="25"/>
        <v>492</v>
      </c>
      <c r="L342" s="24">
        <f t="shared" si="26"/>
        <v>79704</v>
      </c>
      <c r="M342" s="120" t="s">
        <v>1614</v>
      </c>
      <c r="N342" s="120" t="s">
        <v>1615</v>
      </c>
      <c r="O342" s="21">
        <f t="shared" si="27"/>
        <v>432.58233333333334</v>
      </c>
      <c r="P342" s="19">
        <f t="shared" si="28"/>
        <v>491.57083333333333</v>
      </c>
    </row>
    <row r="343" spans="1:16" x14ac:dyDescent="0.2">
      <c r="A343" s="192" t="s">
        <v>1116</v>
      </c>
      <c r="B343" s="198" t="s">
        <v>1117</v>
      </c>
      <c r="C343" s="66"/>
      <c r="D343" s="99"/>
      <c r="E343" s="66"/>
      <c r="F343" s="108">
        <v>162</v>
      </c>
      <c r="G343" s="66">
        <v>219427.28</v>
      </c>
      <c r="H343" s="66" t="s">
        <v>79</v>
      </c>
      <c r="I343" s="66" t="s">
        <v>345</v>
      </c>
      <c r="K343" s="23">
        <f t="shared" si="25"/>
        <v>1694</v>
      </c>
      <c r="L343" s="24">
        <f t="shared" si="26"/>
        <v>274428</v>
      </c>
      <c r="M343" s="120" t="s">
        <v>1614</v>
      </c>
      <c r="N343" s="120" t="s">
        <v>1615</v>
      </c>
      <c r="O343" s="21">
        <f t="shared" si="27"/>
        <v>1489.9383209876546</v>
      </c>
      <c r="P343" s="19">
        <f t="shared" si="28"/>
        <v>1693.1117283950618</v>
      </c>
    </row>
    <row r="344" spans="1:16" x14ac:dyDescent="0.2">
      <c r="A344" s="192" t="s">
        <v>1118</v>
      </c>
      <c r="B344" s="198" t="s">
        <v>1119</v>
      </c>
      <c r="C344" s="66"/>
      <c r="D344" s="99"/>
      <c r="E344" s="66"/>
      <c r="F344" s="108">
        <v>30</v>
      </c>
      <c r="G344" s="66">
        <v>13784.7</v>
      </c>
      <c r="H344" s="66" t="s">
        <v>79</v>
      </c>
      <c r="I344" s="66" t="s">
        <v>345</v>
      </c>
      <c r="K344" s="23">
        <f t="shared" si="25"/>
        <v>575</v>
      </c>
      <c r="L344" s="24">
        <f t="shared" si="26"/>
        <v>17250</v>
      </c>
      <c r="M344" s="120" t="s">
        <v>1614</v>
      </c>
      <c r="N344" s="120" t="s">
        <v>1615</v>
      </c>
      <c r="O344" s="21">
        <f t="shared" si="27"/>
        <v>505.43900000000008</v>
      </c>
      <c r="P344" s="19">
        <f t="shared" si="28"/>
        <v>574.36249999999995</v>
      </c>
    </row>
    <row r="345" spans="1:16" x14ac:dyDescent="0.2">
      <c r="A345" s="192" t="s">
        <v>76</v>
      </c>
      <c r="B345" s="198" t="s">
        <v>962</v>
      </c>
      <c r="C345" s="66"/>
      <c r="D345" s="99"/>
      <c r="E345" s="66"/>
      <c r="F345" s="108">
        <v>24</v>
      </c>
      <c r="G345" s="66">
        <v>13666.16</v>
      </c>
      <c r="H345" s="66" t="s">
        <v>79</v>
      </c>
      <c r="I345" s="66" t="s">
        <v>345</v>
      </c>
      <c r="K345" s="23">
        <f t="shared" si="25"/>
        <v>712</v>
      </c>
      <c r="L345" s="24">
        <f t="shared" si="26"/>
        <v>17088</v>
      </c>
      <c r="M345" s="120" t="s">
        <v>1614</v>
      </c>
      <c r="N345" s="120" t="s">
        <v>1615</v>
      </c>
      <c r="O345" s="21">
        <f t="shared" si="27"/>
        <v>626.3656666666667</v>
      </c>
      <c r="P345" s="19">
        <f t="shared" si="28"/>
        <v>711.77916666666658</v>
      </c>
    </row>
    <row r="346" spans="1:16" x14ac:dyDescent="0.2">
      <c r="A346" s="207">
        <v>726060</v>
      </c>
      <c r="B346" s="198" t="s">
        <v>508</v>
      </c>
      <c r="C346" s="66"/>
      <c r="D346" s="99"/>
      <c r="E346" s="66"/>
      <c r="F346" s="108">
        <v>3</v>
      </c>
      <c r="G346" s="66">
        <v>4768.8900000000003</v>
      </c>
      <c r="H346" s="66" t="s">
        <v>79</v>
      </c>
      <c r="I346" s="66" t="s">
        <v>345</v>
      </c>
      <c r="K346" s="23">
        <f t="shared" si="25"/>
        <v>1988</v>
      </c>
      <c r="L346" s="24">
        <f t="shared" si="26"/>
        <v>5964</v>
      </c>
      <c r="M346" s="120" t="s">
        <v>1614</v>
      </c>
      <c r="N346" s="120" t="s">
        <v>1615</v>
      </c>
      <c r="O346" s="21">
        <f t="shared" si="27"/>
        <v>1748.5930000000003</v>
      </c>
      <c r="P346" s="19">
        <f t="shared" si="28"/>
        <v>1987.0375000000001</v>
      </c>
    </row>
    <row r="347" spans="1:16" x14ac:dyDescent="0.2">
      <c r="A347" s="207" t="s">
        <v>1174</v>
      </c>
      <c r="B347" s="198" t="s">
        <v>1175</v>
      </c>
      <c r="C347" s="66"/>
      <c r="D347" s="99"/>
      <c r="E347" s="66"/>
      <c r="F347" s="108">
        <v>2</v>
      </c>
      <c r="G347" s="66">
        <v>210.54</v>
      </c>
      <c r="H347" s="66" t="s">
        <v>79</v>
      </c>
      <c r="I347" s="66" t="s">
        <v>345</v>
      </c>
      <c r="K347" s="23">
        <f t="shared" si="25"/>
        <v>132</v>
      </c>
      <c r="L347" s="24">
        <f t="shared" si="26"/>
        <v>264</v>
      </c>
      <c r="M347" s="120" t="s">
        <v>1614</v>
      </c>
      <c r="N347" s="120" t="s">
        <v>1615</v>
      </c>
      <c r="O347" s="21">
        <f t="shared" si="27"/>
        <v>115.79700000000001</v>
      </c>
      <c r="P347" s="19">
        <f t="shared" si="28"/>
        <v>131.58750000000001</v>
      </c>
    </row>
    <row r="348" spans="1:16" x14ac:dyDescent="0.2">
      <c r="A348" s="207" t="s">
        <v>1027</v>
      </c>
      <c r="B348" s="198" t="s">
        <v>1176</v>
      </c>
      <c r="C348" s="66"/>
      <c r="D348" s="99"/>
      <c r="E348" s="66"/>
      <c r="F348" s="108">
        <v>2</v>
      </c>
      <c r="G348" s="66">
        <v>129.24</v>
      </c>
      <c r="H348" s="66" t="s">
        <v>79</v>
      </c>
      <c r="I348" s="66" t="s">
        <v>345</v>
      </c>
      <c r="K348" s="23">
        <f t="shared" si="25"/>
        <v>81</v>
      </c>
      <c r="L348" s="24">
        <f t="shared" si="26"/>
        <v>162</v>
      </c>
      <c r="M348" s="120" t="s">
        <v>1614</v>
      </c>
      <c r="N348" s="120" t="s">
        <v>1615</v>
      </c>
      <c r="O348" s="21">
        <f t="shared" si="27"/>
        <v>71.082000000000008</v>
      </c>
      <c r="P348" s="19">
        <f t="shared" si="28"/>
        <v>80.775000000000006</v>
      </c>
    </row>
    <row r="349" spans="1:16" x14ac:dyDescent="0.2">
      <c r="A349" s="207" t="s">
        <v>1135</v>
      </c>
      <c r="B349" s="198" t="s">
        <v>1177</v>
      </c>
      <c r="C349" s="66"/>
      <c r="D349" s="99"/>
      <c r="E349" s="66"/>
      <c r="F349" s="108">
        <v>1</v>
      </c>
      <c r="G349" s="66">
        <v>2008.12</v>
      </c>
      <c r="H349" s="66" t="s">
        <v>79</v>
      </c>
      <c r="I349" s="66" t="s">
        <v>345</v>
      </c>
      <c r="K349" s="23">
        <f t="shared" si="25"/>
        <v>2511</v>
      </c>
      <c r="L349" s="24">
        <f t="shared" si="26"/>
        <v>2511</v>
      </c>
      <c r="M349" s="120" t="s">
        <v>1614</v>
      </c>
      <c r="N349" s="120" t="s">
        <v>1615</v>
      </c>
      <c r="O349" s="21">
        <f t="shared" si="27"/>
        <v>2208.9320000000002</v>
      </c>
      <c r="P349" s="19">
        <f t="shared" si="28"/>
        <v>2510.1499999999996</v>
      </c>
    </row>
    <row r="350" spans="1:16" x14ac:dyDescent="0.2">
      <c r="A350" s="207" t="s">
        <v>10</v>
      </c>
      <c r="B350" s="198" t="s">
        <v>1178</v>
      </c>
      <c r="C350" s="66"/>
      <c r="D350" s="99"/>
      <c r="E350" s="66"/>
      <c r="F350" s="108">
        <v>1</v>
      </c>
      <c r="G350" s="66">
        <v>1603.13</v>
      </c>
      <c r="H350" s="66" t="s">
        <v>79</v>
      </c>
      <c r="I350" s="66" t="s">
        <v>345</v>
      </c>
      <c r="K350" s="23">
        <f t="shared" si="25"/>
        <v>2004</v>
      </c>
      <c r="L350" s="24">
        <f t="shared" si="26"/>
        <v>2004</v>
      </c>
      <c r="M350" s="120" t="s">
        <v>1614</v>
      </c>
      <c r="N350" s="120" t="s">
        <v>1615</v>
      </c>
      <c r="O350" s="21">
        <f t="shared" si="27"/>
        <v>1763.4430000000002</v>
      </c>
      <c r="P350" s="19">
        <f t="shared" si="28"/>
        <v>2003.9125000000001</v>
      </c>
    </row>
    <row r="351" spans="1:16" x14ac:dyDescent="0.2">
      <c r="A351" s="207" t="s">
        <v>11</v>
      </c>
      <c r="B351" s="198" t="s">
        <v>1179</v>
      </c>
      <c r="C351" s="66"/>
      <c r="D351" s="99"/>
      <c r="E351" s="66"/>
      <c r="F351" s="108">
        <v>1</v>
      </c>
      <c r="G351" s="66">
        <v>638.95000000000005</v>
      </c>
      <c r="H351" s="66" t="s">
        <v>79</v>
      </c>
      <c r="I351" s="66" t="s">
        <v>345</v>
      </c>
      <c r="K351" s="23">
        <f t="shared" si="25"/>
        <v>799</v>
      </c>
      <c r="L351" s="24">
        <f t="shared" si="26"/>
        <v>799</v>
      </c>
      <c r="M351" s="120" t="s">
        <v>1614</v>
      </c>
      <c r="N351" s="120" t="s">
        <v>1615</v>
      </c>
      <c r="O351" s="21">
        <f t="shared" si="27"/>
        <v>702.84500000000014</v>
      </c>
      <c r="P351" s="19">
        <f t="shared" si="28"/>
        <v>798.6875</v>
      </c>
    </row>
    <row r="352" spans="1:16" x14ac:dyDescent="0.2">
      <c r="A352" s="207" t="s">
        <v>1180</v>
      </c>
      <c r="B352" s="198" t="s">
        <v>1181</v>
      </c>
      <c r="C352" s="66"/>
      <c r="D352" s="99"/>
      <c r="E352" s="66"/>
      <c r="F352" s="108">
        <v>1</v>
      </c>
      <c r="G352" s="66">
        <v>27531</v>
      </c>
      <c r="H352" s="66" t="s">
        <v>79</v>
      </c>
      <c r="I352" s="66" t="s">
        <v>345</v>
      </c>
      <c r="K352" s="23">
        <f t="shared" si="25"/>
        <v>34414</v>
      </c>
      <c r="L352" s="24">
        <f t="shared" si="26"/>
        <v>34414</v>
      </c>
      <c r="M352" s="120" t="s">
        <v>1614</v>
      </c>
      <c r="N352" s="120" t="s">
        <v>1615</v>
      </c>
      <c r="O352" s="21">
        <f t="shared" si="27"/>
        <v>30284.100000000002</v>
      </c>
      <c r="P352" s="19">
        <f t="shared" si="28"/>
        <v>34413.75</v>
      </c>
    </row>
    <row r="353" spans="1:16" x14ac:dyDescent="0.2">
      <c r="A353" s="207" t="s">
        <v>1409</v>
      </c>
      <c r="B353" s="198" t="s">
        <v>1410</v>
      </c>
      <c r="C353" s="66"/>
      <c r="D353" s="99"/>
      <c r="E353" s="66"/>
      <c r="F353" s="108">
        <v>2</v>
      </c>
      <c r="G353" s="66">
        <v>3516.84</v>
      </c>
      <c r="H353" s="66" t="s">
        <v>79</v>
      </c>
      <c r="I353" s="66" t="s">
        <v>345</v>
      </c>
      <c r="K353" s="23">
        <f t="shared" si="25"/>
        <v>2199</v>
      </c>
      <c r="L353" s="24">
        <f t="shared" si="26"/>
        <v>4398</v>
      </c>
      <c r="M353" s="120" t="s">
        <v>1614</v>
      </c>
      <c r="N353" s="120" t="s">
        <v>1615</v>
      </c>
      <c r="O353" s="21">
        <f t="shared" si="27"/>
        <v>1934.2620000000002</v>
      </c>
      <c r="P353" s="19">
        <f t="shared" si="28"/>
        <v>2198.0250000000001</v>
      </c>
    </row>
    <row r="354" spans="1:16" x14ac:dyDescent="0.2">
      <c r="A354" s="207" t="s">
        <v>357</v>
      </c>
      <c r="B354" s="198" t="s">
        <v>1411</v>
      </c>
      <c r="C354" s="66"/>
      <c r="D354" s="99"/>
      <c r="E354" s="66"/>
      <c r="F354" s="108">
        <v>1</v>
      </c>
      <c r="G354" s="66">
        <v>1192.8699999999999</v>
      </c>
      <c r="H354" s="66" t="s">
        <v>79</v>
      </c>
      <c r="I354" s="66" t="s">
        <v>345</v>
      </c>
      <c r="K354" s="23">
        <f t="shared" si="25"/>
        <v>1492</v>
      </c>
      <c r="L354" s="24">
        <f t="shared" si="26"/>
        <v>1492</v>
      </c>
      <c r="M354" s="120" t="s">
        <v>1614</v>
      </c>
      <c r="N354" s="120" t="s">
        <v>1615</v>
      </c>
      <c r="O354" s="21">
        <f t="shared" si="27"/>
        <v>1312.1569999999999</v>
      </c>
      <c r="P354" s="19">
        <f t="shared" si="28"/>
        <v>1491.0874999999999</v>
      </c>
    </row>
    <row r="355" spans="1:16" x14ac:dyDescent="0.2">
      <c r="A355" s="207" t="s">
        <v>1412</v>
      </c>
      <c r="B355" s="198" t="s">
        <v>1413</v>
      </c>
      <c r="C355" s="66"/>
      <c r="D355" s="99"/>
      <c r="E355" s="66"/>
      <c r="F355" s="108">
        <v>6</v>
      </c>
      <c r="G355" s="66">
        <v>1564.75</v>
      </c>
      <c r="H355" s="66" t="s">
        <v>79</v>
      </c>
      <c r="I355" s="66" t="s">
        <v>345</v>
      </c>
      <c r="K355" s="23">
        <f t="shared" si="25"/>
        <v>326</v>
      </c>
      <c r="L355" s="24">
        <f t="shared" si="26"/>
        <v>1956</v>
      </c>
      <c r="M355" s="120" t="s">
        <v>1614</v>
      </c>
      <c r="N355" s="120" t="s">
        <v>1615</v>
      </c>
      <c r="O355" s="21">
        <f t="shared" si="27"/>
        <v>286.87083333333339</v>
      </c>
      <c r="P355" s="19">
        <f t="shared" si="28"/>
        <v>325.98958333333337</v>
      </c>
    </row>
    <row r="356" spans="1:16" x14ac:dyDescent="0.2">
      <c r="A356" s="207" t="s">
        <v>781</v>
      </c>
      <c r="B356" s="198" t="s">
        <v>1368</v>
      </c>
      <c r="C356" s="66"/>
      <c r="D356" s="99"/>
      <c r="E356" s="66"/>
      <c r="F356" s="108">
        <v>1</v>
      </c>
      <c r="G356" s="66">
        <v>2470.96</v>
      </c>
      <c r="H356" s="66" t="s">
        <v>79</v>
      </c>
      <c r="I356" s="66" t="s">
        <v>345</v>
      </c>
      <c r="K356" s="23">
        <f t="shared" si="25"/>
        <v>3089</v>
      </c>
      <c r="L356" s="24">
        <f t="shared" si="26"/>
        <v>3089</v>
      </c>
      <c r="M356" s="120" t="s">
        <v>1614</v>
      </c>
      <c r="N356" s="120" t="s">
        <v>1615</v>
      </c>
      <c r="O356" s="21">
        <f t="shared" si="27"/>
        <v>2718.056</v>
      </c>
      <c r="P356" s="19">
        <f t="shared" si="28"/>
        <v>3088.7</v>
      </c>
    </row>
    <row r="357" spans="1:16" x14ac:dyDescent="0.2">
      <c r="A357" s="207" t="s">
        <v>334</v>
      </c>
      <c r="B357" s="198" t="s">
        <v>1414</v>
      </c>
      <c r="C357" s="66"/>
      <c r="D357" s="99"/>
      <c r="E357" s="66"/>
      <c r="F357" s="108">
        <v>1</v>
      </c>
      <c r="G357" s="66">
        <v>4474.5</v>
      </c>
      <c r="H357" s="66" t="s">
        <v>79</v>
      </c>
      <c r="I357" s="66" t="s">
        <v>345</v>
      </c>
      <c r="K357" s="23">
        <f t="shared" si="25"/>
        <v>5594</v>
      </c>
      <c r="L357" s="24">
        <f t="shared" si="26"/>
        <v>5594</v>
      </c>
      <c r="M357" s="120" t="s">
        <v>1614</v>
      </c>
      <c r="N357" s="120" t="s">
        <v>1615</v>
      </c>
      <c r="O357" s="21">
        <f t="shared" si="27"/>
        <v>4921.9500000000007</v>
      </c>
      <c r="P357" s="19">
        <f t="shared" si="28"/>
        <v>5593.125</v>
      </c>
    </row>
    <row r="358" spans="1:16" x14ac:dyDescent="0.2">
      <c r="A358" s="207" t="s">
        <v>1415</v>
      </c>
      <c r="B358" s="198" t="s">
        <v>1416</v>
      </c>
      <c r="C358" s="66"/>
      <c r="D358" s="99"/>
      <c r="E358" s="66"/>
      <c r="F358" s="108">
        <v>5</v>
      </c>
      <c r="G358" s="66">
        <v>2309.85</v>
      </c>
      <c r="H358" s="66" t="s">
        <v>79</v>
      </c>
      <c r="I358" s="66" t="s">
        <v>345</v>
      </c>
      <c r="K358" s="23">
        <f t="shared" si="25"/>
        <v>578</v>
      </c>
      <c r="L358" s="24">
        <f t="shared" si="26"/>
        <v>2890</v>
      </c>
      <c r="M358" s="120" t="s">
        <v>1614</v>
      </c>
      <c r="N358" s="120" t="s">
        <v>1615</v>
      </c>
      <c r="O358" s="21">
        <f t="shared" si="27"/>
        <v>508.16700000000003</v>
      </c>
      <c r="P358" s="19">
        <f t="shared" si="28"/>
        <v>577.46249999999998</v>
      </c>
    </row>
    <row r="359" spans="1:16" x14ac:dyDescent="0.2">
      <c r="A359" s="207">
        <v>726060</v>
      </c>
      <c r="B359" s="198" t="s">
        <v>508</v>
      </c>
      <c r="C359" s="66"/>
      <c r="D359" s="99"/>
      <c r="E359" s="66"/>
      <c r="F359" s="108">
        <v>2</v>
      </c>
      <c r="G359" s="66">
        <v>3179.26</v>
      </c>
      <c r="H359" s="66" t="s">
        <v>79</v>
      </c>
      <c r="I359" s="66" t="s">
        <v>345</v>
      </c>
      <c r="K359" s="23">
        <f t="shared" si="25"/>
        <v>1988</v>
      </c>
      <c r="L359" s="24">
        <f t="shared" si="26"/>
        <v>3976</v>
      </c>
      <c r="M359" s="120" t="s">
        <v>1614</v>
      </c>
      <c r="N359" s="120" t="s">
        <v>1615</v>
      </c>
      <c r="O359" s="21">
        <f t="shared" si="27"/>
        <v>1748.5930000000003</v>
      </c>
      <c r="P359" s="19">
        <f t="shared" si="28"/>
        <v>1987.0375000000001</v>
      </c>
    </row>
    <row r="360" spans="1:16" x14ac:dyDescent="0.2">
      <c r="A360" s="207" t="s">
        <v>1417</v>
      </c>
      <c r="B360" s="198" t="s">
        <v>1418</v>
      </c>
      <c r="C360" s="66"/>
      <c r="D360" s="99"/>
      <c r="E360" s="66"/>
      <c r="F360" s="108">
        <v>30</v>
      </c>
      <c r="G360" s="66">
        <v>978.6</v>
      </c>
      <c r="H360" s="66" t="s">
        <v>79</v>
      </c>
      <c r="I360" s="66" t="s">
        <v>345</v>
      </c>
      <c r="K360" s="23">
        <f t="shared" si="25"/>
        <v>41</v>
      </c>
      <c r="L360" s="24">
        <f t="shared" si="26"/>
        <v>1230</v>
      </c>
      <c r="M360" s="120" t="s">
        <v>1614</v>
      </c>
      <c r="N360" s="120" t="s">
        <v>1615</v>
      </c>
      <c r="O360" s="21">
        <f t="shared" si="27"/>
        <v>35.881999999999998</v>
      </c>
      <c r="P360" s="19">
        <f t="shared" si="28"/>
        <v>40.774999999999999</v>
      </c>
    </row>
    <row r="361" spans="1:16" x14ac:dyDescent="0.2">
      <c r="A361" s="207" t="s">
        <v>1419</v>
      </c>
      <c r="B361" s="198" t="s">
        <v>1420</v>
      </c>
      <c r="C361" s="66"/>
      <c r="D361" s="99"/>
      <c r="E361" s="66"/>
      <c r="F361" s="108">
        <v>30</v>
      </c>
      <c r="G361" s="66">
        <v>4821.05</v>
      </c>
      <c r="H361" s="66" t="s">
        <v>79</v>
      </c>
      <c r="I361" s="66" t="s">
        <v>345</v>
      </c>
      <c r="K361" s="23">
        <f t="shared" si="25"/>
        <v>201</v>
      </c>
      <c r="L361" s="24">
        <f t="shared" si="26"/>
        <v>6030</v>
      </c>
      <c r="M361" s="120" t="s">
        <v>1614</v>
      </c>
      <c r="N361" s="120" t="s">
        <v>1615</v>
      </c>
      <c r="O361" s="21">
        <f t="shared" si="27"/>
        <v>176.77183333333338</v>
      </c>
      <c r="P361" s="19">
        <f t="shared" si="28"/>
        <v>200.87708333333336</v>
      </c>
    </row>
    <row r="362" spans="1:16" x14ac:dyDescent="0.2">
      <c r="A362" s="207" t="s">
        <v>1421</v>
      </c>
      <c r="B362" s="198" t="s">
        <v>1422</v>
      </c>
      <c r="C362" s="66"/>
      <c r="D362" s="99"/>
      <c r="E362" s="66"/>
      <c r="F362" s="108">
        <v>1</v>
      </c>
      <c r="G362" s="66">
        <v>3042</v>
      </c>
      <c r="H362" s="66" t="s">
        <v>79</v>
      </c>
      <c r="I362" s="66" t="s">
        <v>345</v>
      </c>
      <c r="K362" s="23">
        <f t="shared" si="25"/>
        <v>3803</v>
      </c>
      <c r="L362" s="24">
        <f t="shared" si="26"/>
        <v>3803</v>
      </c>
      <c r="M362" s="120" t="s">
        <v>1614</v>
      </c>
      <c r="N362" s="120" t="s">
        <v>1615</v>
      </c>
      <c r="O362" s="21">
        <f t="shared" si="27"/>
        <v>3346.2000000000003</v>
      </c>
      <c r="P362" s="19">
        <f t="shared" si="28"/>
        <v>3802.5</v>
      </c>
    </row>
    <row r="363" spans="1:16" x14ac:dyDescent="0.2">
      <c r="A363" s="192" t="s">
        <v>1423</v>
      </c>
      <c r="B363" s="198" t="s">
        <v>1424</v>
      </c>
      <c r="C363" s="66"/>
      <c r="D363" s="99"/>
      <c r="E363" s="66"/>
      <c r="F363" s="108">
        <v>10</v>
      </c>
      <c r="G363" s="66">
        <v>347.7</v>
      </c>
      <c r="H363" s="66" t="s">
        <v>79</v>
      </c>
      <c r="I363" s="66" t="s">
        <v>345</v>
      </c>
      <c r="K363" s="23">
        <f t="shared" si="25"/>
        <v>44</v>
      </c>
      <c r="L363" s="24">
        <f t="shared" si="26"/>
        <v>440</v>
      </c>
      <c r="M363" s="120" t="s">
        <v>1614</v>
      </c>
      <c r="N363" s="120" t="s">
        <v>1615</v>
      </c>
      <c r="O363" s="21">
        <f t="shared" si="27"/>
        <v>38.247</v>
      </c>
      <c r="P363" s="19">
        <f t="shared" si="28"/>
        <v>43.462499999999991</v>
      </c>
    </row>
    <row r="364" spans="1:16" x14ac:dyDescent="0.2">
      <c r="A364" s="192" t="s">
        <v>1481</v>
      </c>
      <c r="B364" s="198" t="s">
        <v>1632</v>
      </c>
      <c r="C364" s="66"/>
      <c r="D364" s="99"/>
      <c r="E364" s="66"/>
      <c r="F364" s="108">
        <v>1</v>
      </c>
      <c r="G364" s="66">
        <v>839.4</v>
      </c>
      <c r="H364" s="66"/>
      <c r="I364" s="66"/>
      <c r="K364" s="23">
        <f t="shared" si="25"/>
        <v>1050</v>
      </c>
      <c r="L364" s="24">
        <f t="shared" si="26"/>
        <v>1050</v>
      </c>
      <c r="M364" s="120"/>
      <c r="N364" s="120"/>
      <c r="O364" s="21">
        <f t="shared" si="27"/>
        <v>923.34</v>
      </c>
      <c r="P364" s="19">
        <f t="shared" si="28"/>
        <v>1049.25</v>
      </c>
    </row>
    <row r="365" spans="1:16" x14ac:dyDescent="0.2">
      <c r="A365" s="192" t="s">
        <v>568</v>
      </c>
      <c r="B365" s="198" t="s">
        <v>1633</v>
      </c>
      <c r="C365" s="66"/>
      <c r="D365" s="99"/>
      <c r="E365" s="66"/>
      <c r="F365" s="108">
        <v>1</v>
      </c>
      <c r="G365" s="66">
        <v>3916.67</v>
      </c>
      <c r="H365" s="66"/>
      <c r="I365" s="66"/>
      <c r="K365" s="23">
        <f t="shared" si="25"/>
        <v>4896</v>
      </c>
      <c r="L365" s="24">
        <f t="shared" si="26"/>
        <v>4896</v>
      </c>
      <c r="M365" s="120"/>
      <c r="N365" s="120"/>
      <c r="O365" s="21">
        <f t="shared" si="27"/>
        <v>4308.3370000000004</v>
      </c>
      <c r="P365" s="19">
        <f t="shared" si="28"/>
        <v>4895.8374999999996</v>
      </c>
    </row>
    <row r="366" spans="1:16" x14ac:dyDescent="0.2">
      <c r="A366" s="192"/>
      <c r="B366" s="198"/>
      <c r="C366" s="66"/>
      <c r="D366" s="99"/>
      <c r="E366" s="66"/>
      <c r="F366" s="108"/>
      <c r="G366" s="66"/>
      <c r="H366" s="66"/>
      <c r="I366" s="66"/>
      <c r="K366" s="23"/>
      <c r="L366" s="24"/>
      <c r="M366" s="120"/>
      <c r="N366" s="120"/>
      <c r="O366" s="21"/>
      <c r="P366" s="19"/>
    </row>
    <row r="367" spans="1:16" x14ac:dyDescent="0.2">
      <c r="A367" s="192"/>
      <c r="B367" s="198"/>
      <c r="C367" s="66"/>
      <c r="D367" s="99"/>
      <c r="E367" s="66"/>
      <c r="F367" s="108"/>
      <c r="G367" s="66"/>
      <c r="H367" s="66"/>
      <c r="I367" s="66" t="s">
        <v>345</v>
      </c>
      <c r="K367" s="23"/>
      <c r="L367" s="24"/>
      <c r="M367" s="120" t="s">
        <v>1614</v>
      </c>
      <c r="N367" s="120" t="s">
        <v>1615</v>
      </c>
      <c r="O367" s="21"/>
      <c r="P367" s="19"/>
    </row>
    <row r="368" spans="1:16" x14ac:dyDescent="0.2">
      <c r="A368" s="66" t="s">
        <v>74</v>
      </c>
      <c r="B368" s="67"/>
      <c r="C368" s="66"/>
      <c r="D368" s="99"/>
      <c r="E368" s="66"/>
      <c r="F368" s="108"/>
      <c r="G368" s="66">
        <f>SUM(G246:G367)</f>
        <v>1734189.5200000003</v>
      </c>
      <c r="H368" s="66"/>
      <c r="I368" s="66" t="s">
        <v>345</v>
      </c>
      <c r="K368" s="23" t="e">
        <f t="shared" si="25"/>
        <v>#DIV/0!</v>
      </c>
      <c r="L368" s="24" t="e">
        <f t="shared" si="26"/>
        <v>#DIV/0!</v>
      </c>
      <c r="M368" s="120" t="s">
        <v>1614</v>
      </c>
      <c r="N368" s="120" t="s">
        <v>1615</v>
      </c>
      <c r="O368" s="21" t="e">
        <f t="shared" si="27"/>
        <v>#DIV/0!</v>
      </c>
      <c r="P368" s="19" t="e">
        <f t="shared" si="28"/>
        <v>#DIV/0!</v>
      </c>
    </row>
    <row r="369" spans="1:16" x14ac:dyDescent="0.2">
      <c r="A369" s="271" t="s">
        <v>29</v>
      </c>
      <c r="B369" s="134" t="s">
        <v>435</v>
      </c>
      <c r="C369" s="135" t="s">
        <v>436</v>
      </c>
      <c r="D369" s="135"/>
      <c r="E369" s="135"/>
      <c r="F369" s="135">
        <v>210</v>
      </c>
      <c r="G369" s="135">
        <v>30286.2</v>
      </c>
      <c r="H369" s="218" t="s">
        <v>517</v>
      </c>
      <c r="I369" s="135" t="s">
        <v>437</v>
      </c>
      <c r="K369" s="23">
        <f t="shared" ref="K369:K405" si="29">ROUNDUP(P369,0)</f>
        <v>181</v>
      </c>
      <c r="L369" s="24">
        <f t="shared" ref="L369:L405" si="30">SUM(K369*F369)</f>
        <v>38010</v>
      </c>
      <c r="M369" s="120" t="s">
        <v>1614</v>
      </c>
      <c r="N369" s="120" t="s">
        <v>1615</v>
      </c>
      <c r="O369" s="21">
        <f t="shared" ref="O369:O405" si="31">SUM(G369/F369*1.1)</f>
        <v>158.64200000000002</v>
      </c>
      <c r="P369" s="19">
        <f t="shared" ref="P369:P405" si="32">SUM(G369/F369*1.25)</f>
        <v>180.27500000000001</v>
      </c>
    </row>
    <row r="370" spans="1:16" ht="15" x14ac:dyDescent="0.25">
      <c r="A370" s="136" t="s">
        <v>438</v>
      </c>
      <c r="B370" s="137" t="s">
        <v>464</v>
      </c>
      <c r="C370" s="135" t="s">
        <v>439</v>
      </c>
      <c r="D370" s="135"/>
      <c r="E370" s="135"/>
      <c r="F370" s="135">
        <v>1</v>
      </c>
      <c r="G370" s="135">
        <v>10339.31</v>
      </c>
      <c r="H370" s="218" t="s">
        <v>517</v>
      </c>
      <c r="I370" s="135" t="s">
        <v>437</v>
      </c>
      <c r="K370" s="23">
        <f t="shared" si="29"/>
        <v>12925</v>
      </c>
      <c r="L370" s="24">
        <f t="shared" si="30"/>
        <v>12925</v>
      </c>
      <c r="M370" s="120" t="s">
        <v>1614</v>
      </c>
      <c r="N370" s="120" t="s">
        <v>1615</v>
      </c>
      <c r="O370" s="21">
        <f t="shared" si="31"/>
        <v>11373.241</v>
      </c>
      <c r="P370" s="19">
        <f t="shared" si="32"/>
        <v>12924.137499999999</v>
      </c>
    </row>
    <row r="371" spans="1:16" x14ac:dyDescent="0.2">
      <c r="A371" s="271" t="s">
        <v>45</v>
      </c>
      <c r="B371" s="137" t="s">
        <v>440</v>
      </c>
      <c r="C371" s="135" t="s">
        <v>439</v>
      </c>
      <c r="D371" s="135"/>
      <c r="E371" s="135"/>
      <c r="F371" s="135">
        <v>1</v>
      </c>
      <c r="G371" s="135">
        <v>2678.14</v>
      </c>
      <c r="H371" s="218" t="s">
        <v>517</v>
      </c>
      <c r="I371" s="135" t="s">
        <v>437</v>
      </c>
      <c r="K371" s="23">
        <f t="shared" si="29"/>
        <v>3348</v>
      </c>
      <c r="L371" s="24">
        <f t="shared" si="30"/>
        <v>3348</v>
      </c>
      <c r="M371" s="120" t="s">
        <v>1614</v>
      </c>
      <c r="N371" s="120" t="s">
        <v>1615</v>
      </c>
      <c r="O371" s="21">
        <f t="shared" si="31"/>
        <v>2945.9540000000002</v>
      </c>
      <c r="P371" s="19">
        <f t="shared" si="32"/>
        <v>3347.6749999999997</v>
      </c>
    </row>
    <row r="372" spans="1:16" x14ac:dyDescent="0.2">
      <c r="A372" s="271" t="s">
        <v>46</v>
      </c>
      <c r="B372" s="134" t="s">
        <v>441</v>
      </c>
      <c r="C372" s="135" t="s">
        <v>439</v>
      </c>
      <c r="D372" s="135"/>
      <c r="E372" s="135"/>
      <c r="F372" s="135">
        <v>1</v>
      </c>
      <c r="G372" s="135">
        <v>844.54</v>
      </c>
      <c r="H372" s="218" t="s">
        <v>517</v>
      </c>
      <c r="I372" s="135" t="s">
        <v>437</v>
      </c>
      <c r="K372" s="23">
        <f t="shared" si="29"/>
        <v>1056</v>
      </c>
      <c r="L372" s="24">
        <f t="shared" si="30"/>
        <v>1056</v>
      </c>
      <c r="M372" s="120" t="s">
        <v>1614</v>
      </c>
      <c r="N372" s="120" t="s">
        <v>1615</v>
      </c>
      <c r="O372" s="21">
        <f t="shared" si="31"/>
        <v>928.99400000000003</v>
      </c>
      <c r="P372" s="19">
        <f t="shared" si="32"/>
        <v>1055.675</v>
      </c>
    </row>
    <row r="373" spans="1:16" x14ac:dyDescent="0.2">
      <c r="A373" s="135" t="s">
        <v>363</v>
      </c>
      <c r="B373" s="138" t="s">
        <v>442</v>
      </c>
      <c r="C373" s="135" t="s">
        <v>439</v>
      </c>
      <c r="D373" s="135"/>
      <c r="E373" s="135"/>
      <c r="F373" s="135">
        <v>1</v>
      </c>
      <c r="G373" s="135">
        <v>691.29</v>
      </c>
      <c r="H373" s="218" t="s">
        <v>517</v>
      </c>
      <c r="I373" s="135" t="s">
        <v>437</v>
      </c>
      <c r="K373" s="23">
        <f t="shared" si="29"/>
        <v>865</v>
      </c>
      <c r="L373" s="24">
        <f t="shared" si="30"/>
        <v>865</v>
      </c>
      <c r="M373" s="120" t="s">
        <v>1614</v>
      </c>
      <c r="N373" s="120" t="s">
        <v>1615</v>
      </c>
      <c r="O373" s="21">
        <f t="shared" si="31"/>
        <v>760.41899999999998</v>
      </c>
      <c r="P373" s="19">
        <f t="shared" si="32"/>
        <v>864.11249999999995</v>
      </c>
    </row>
    <row r="374" spans="1:16" x14ac:dyDescent="0.2">
      <c r="A374" s="136" t="s">
        <v>541</v>
      </c>
      <c r="B374" s="138" t="s">
        <v>542</v>
      </c>
      <c r="C374" s="135" t="s">
        <v>439</v>
      </c>
      <c r="D374" s="135"/>
      <c r="E374" s="135"/>
      <c r="F374" s="135">
        <v>1</v>
      </c>
      <c r="G374" s="135">
        <v>2079</v>
      </c>
      <c r="H374" s="218" t="s">
        <v>517</v>
      </c>
      <c r="I374" s="135" t="s">
        <v>437</v>
      </c>
      <c r="K374" s="23">
        <f t="shared" si="29"/>
        <v>2599</v>
      </c>
      <c r="L374" s="24">
        <f t="shared" si="30"/>
        <v>2599</v>
      </c>
      <c r="M374" s="120" t="s">
        <v>1614</v>
      </c>
      <c r="N374" s="120" t="s">
        <v>1615</v>
      </c>
      <c r="O374" s="21">
        <f t="shared" si="31"/>
        <v>2286.9</v>
      </c>
      <c r="P374" s="19">
        <f t="shared" si="32"/>
        <v>2598.75</v>
      </c>
    </row>
    <row r="375" spans="1:16" x14ac:dyDescent="0.2">
      <c r="A375" s="136" t="s">
        <v>544</v>
      </c>
      <c r="B375" s="138" t="s">
        <v>543</v>
      </c>
      <c r="C375" s="135" t="s">
        <v>439</v>
      </c>
      <c r="D375" s="135"/>
      <c r="E375" s="135"/>
      <c r="F375" s="135">
        <v>1</v>
      </c>
      <c r="G375" s="135">
        <v>337.6</v>
      </c>
      <c r="H375" s="218" t="s">
        <v>517</v>
      </c>
      <c r="I375" s="135"/>
      <c r="K375" s="23">
        <f t="shared" si="29"/>
        <v>422</v>
      </c>
      <c r="L375" s="24">
        <f t="shared" si="30"/>
        <v>422</v>
      </c>
      <c r="M375" s="120" t="s">
        <v>1614</v>
      </c>
      <c r="N375" s="120" t="s">
        <v>1615</v>
      </c>
      <c r="O375" s="21">
        <f t="shared" si="31"/>
        <v>371.36000000000007</v>
      </c>
      <c r="P375" s="19">
        <f t="shared" si="32"/>
        <v>422</v>
      </c>
    </row>
    <row r="376" spans="1:16" ht="15" x14ac:dyDescent="0.25">
      <c r="A376" s="136" t="s">
        <v>443</v>
      </c>
      <c r="B376" s="137" t="s">
        <v>465</v>
      </c>
      <c r="C376" s="135" t="s">
        <v>439</v>
      </c>
      <c r="D376" s="135"/>
      <c r="E376" s="135"/>
      <c r="F376" s="135">
        <v>1</v>
      </c>
      <c r="G376" s="135">
        <v>5113.67</v>
      </c>
      <c r="H376" s="218" t="s">
        <v>517</v>
      </c>
      <c r="I376" s="135" t="s">
        <v>437</v>
      </c>
      <c r="K376" s="23">
        <f t="shared" si="29"/>
        <v>6393</v>
      </c>
      <c r="L376" s="24">
        <f t="shared" si="30"/>
        <v>6393</v>
      </c>
      <c r="M376" s="120" t="s">
        <v>1614</v>
      </c>
      <c r="N376" s="120" t="s">
        <v>1615</v>
      </c>
      <c r="O376" s="21">
        <f t="shared" si="31"/>
        <v>5625.0370000000003</v>
      </c>
      <c r="P376" s="19">
        <f t="shared" si="32"/>
        <v>6392.0874999999996</v>
      </c>
    </row>
    <row r="377" spans="1:16" x14ac:dyDescent="0.2">
      <c r="A377" s="271" t="s">
        <v>45</v>
      </c>
      <c r="B377" s="137" t="s">
        <v>440</v>
      </c>
      <c r="C377" s="135" t="s">
        <v>439</v>
      </c>
      <c r="D377" s="135"/>
      <c r="E377" s="135"/>
      <c r="F377" s="135">
        <v>1</v>
      </c>
      <c r="G377" s="135">
        <v>2678.14</v>
      </c>
      <c r="H377" s="218" t="s">
        <v>517</v>
      </c>
      <c r="I377" s="135" t="s">
        <v>437</v>
      </c>
      <c r="K377" s="23">
        <f t="shared" si="29"/>
        <v>3348</v>
      </c>
      <c r="L377" s="24">
        <f t="shared" si="30"/>
        <v>3348</v>
      </c>
      <c r="M377" s="120" t="s">
        <v>1614</v>
      </c>
      <c r="N377" s="120" t="s">
        <v>1615</v>
      </c>
      <c r="O377" s="21">
        <f t="shared" si="31"/>
        <v>2945.9540000000002</v>
      </c>
      <c r="P377" s="19">
        <f t="shared" si="32"/>
        <v>3347.6749999999997</v>
      </c>
    </row>
    <row r="378" spans="1:16" x14ac:dyDescent="0.2">
      <c r="A378" s="271" t="s">
        <v>46</v>
      </c>
      <c r="B378" s="134" t="s">
        <v>441</v>
      </c>
      <c r="C378" s="135" t="s">
        <v>439</v>
      </c>
      <c r="D378" s="135"/>
      <c r="E378" s="135"/>
      <c r="F378" s="135">
        <v>1</v>
      </c>
      <c r="G378" s="135">
        <v>844.54</v>
      </c>
      <c r="H378" s="218" t="s">
        <v>517</v>
      </c>
      <c r="I378" s="135" t="s">
        <v>437</v>
      </c>
      <c r="K378" s="23">
        <f t="shared" si="29"/>
        <v>1056</v>
      </c>
      <c r="L378" s="24">
        <f t="shared" si="30"/>
        <v>1056</v>
      </c>
      <c r="M378" s="120" t="s">
        <v>1614</v>
      </c>
      <c r="N378" s="120" t="s">
        <v>1615</v>
      </c>
      <c r="O378" s="21">
        <f t="shared" si="31"/>
        <v>928.99400000000003</v>
      </c>
      <c r="P378" s="19">
        <f t="shared" si="32"/>
        <v>1055.675</v>
      </c>
    </row>
    <row r="379" spans="1:16" x14ac:dyDescent="0.2">
      <c r="A379" s="135" t="s">
        <v>444</v>
      </c>
      <c r="B379" s="138" t="s">
        <v>445</v>
      </c>
      <c r="C379" s="135" t="s">
        <v>439</v>
      </c>
      <c r="D379" s="135"/>
      <c r="E379" s="135"/>
      <c r="F379" s="135">
        <v>1</v>
      </c>
      <c r="G379" s="135">
        <v>311.24</v>
      </c>
      <c r="H379" s="218" t="s">
        <v>517</v>
      </c>
      <c r="I379" s="135" t="s">
        <v>437</v>
      </c>
      <c r="K379" s="23">
        <f t="shared" si="29"/>
        <v>390</v>
      </c>
      <c r="L379" s="24">
        <f t="shared" si="30"/>
        <v>390</v>
      </c>
      <c r="M379" s="120" t="s">
        <v>1614</v>
      </c>
      <c r="N379" s="120" t="s">
        <v>1615</v>
      </c>
      <c r="O379" s="21">
        <f t="shared" si="31"/>
        <v>342.36400000000003</v>
      </c>
      <c r="P379" s="19">
        <f t="shared" si="32"/>
        <v>389.05</v>
      </c>
    </row>
    <row r="380" spans="1:16" x14ac:dyDescent="0.2">
      <c r="A380" s="139" t="s">
        <v>446</v>
      </c>
      <c r="B380" s="134" t="s">
        <v>447</v>
      </c>
      <c r="C380" s="135" t="s">
        <v>436</v>
      </c>
      <c r="D380" s="135"/>
      <c r="E380" s="135"/>
      <c r="F380" s="135">
        <v>6</v>
      </c>
      <c r="G380" s="135">
        <v>857.88</v>
      </c>
      <c r="H380" s="218" t="s">
        <v>517</v>
      </c>
      <c r="I380" s="135" t="s">
        <v>437</v>
      </c>
      <c r="K380" s="23">
        <f t="shared" si="29"/>
        <v>179</v>
      </c>
      <c r="L380" s="24">
        <f t="shared" si="30"/>
        <v>1074</v>
      </c>
      <c r="M380" s="120" t="s">
        <v>1614</v>
      </c>
      <c r="N380" s="120" t="s">
        <v>1615</v>
      </c>
      <c r="O380" s="21">
        <f t="shared" si="31"/>
        <v>157.27799999999999</v>
      </c>
      <c r="P380" s="19">
        <f t="shared" si="32"/>
        <v>178.72499999999999</v>
      </c>
    </row>
    <row r="381" spans="1:16" x14ac:dyDescent="0.2">
      <c r="A381" s="275" t="s">
        <v>56</v>
      </c>
      <c r="B381" s="138" t="s">
        <v>448</v>
      </c>
      <c r="C381" s="135" t="s">
        <v>439</v>
      </c>
      <c r="D381" s="135"/>
      <c r="E381" s="135"/>
      <c r="F381" s="135">
        <v>35</v>
      </c>
      <c r="G381" s="135">
        <v>9677.85</v>
      </c>
      <c r="H381" s="218" t="s">
        <v>517</v>
      </c>
      <c r="I381" s="135" t="s">
        <v>437</v>
      </c>
      <c r="K381" s="23">
        <f t="shared" si="29"/>
        <v>346</v>
      </c>
      <c r="L381" s="24">
        <f t="shared" si="30"/>
        <v>12110</v>
      </c>
      <c r="M381" s="120" t="s">
        <v>1614</v>
      </c>
      <c r="N381" s="120" t="s">
        <v>1615</v>
      </c>
      <c r="O381" s="21">
        <f t="shared" si="31"/>
        <v>304.161</v>
      </c>
      <c r="P381" s="19">
        <f t="shared" si="32"/>
        <v>345.63749999999999</v>
      </c>
    </row>
    <row r="382" spans="1:16" x14ac:dyDescent="0.2">
      <c r="A382" s="135" t="s">
        <v>20</v>
      </c>
      <c r="B382" s="137" t="s">
        <v>449</v>
      </c>
      <c r="C382" s="135" t="s">
        <v>439</v>
      </c>
      <c r="D382" s="135"/>
      <c r="E382" s="135"/>
      <c r="F382" s="135">
        <v>3</v>
      </c>
      <c r="G382" s="135">
        <v>9115.41</v>
      </c>
      <c r="H382" s="218" t="s">
        <v>517</v>
      </c>
      <c r="I382" s="135" t="s">
        <v>437</v>
      </c>
      <c r="K382" s="23">
        <f t="shared" si="29"/>
        <v>3799</v>
      </c>
      <c r="L382" s="24">
        <f t="shared" si="30"/>
        <v>11397</v>
      </c>
      <c r="M382" s="120" t="s">
        <v>1614</v>
      </c>
      <c r="N382" s="120" t="s">
        <v>1615</v>
      </c>
      <c r="O382" s="21">
        <f t="shared" si="31"/>
        <v>3342.317</v>
      </c>
      <c r="P382" s="19">
        <f t="shared" si="32"/>
        <v>3798.0874999999996</v>
      </c>
    </row>
    <row r="383" spans="1:16" x14ac:dyDescent="0.2">
      <c r="A383" s="271" t="s">
        <v>450</v>
      </c>
      <c r="B383" s="134" t="s">
        <v>451</v>
      </c>
      <c r="C383" s="135" t="s">
        <v>436</v>
      </c>
      <c r="D383" s="135"/>
      <c r="E383" s="135"/>
      <c r="F383" s="135">
        <v>210</v>
      </c>
      <c r="G383" s="135">
        <v>82583.899999999994</v>
      </c>
      <c r="H383" s="218" t="s">
        <v>517</v>
      </c>
      <c r="I383" s="135" t="s">
        <v>437</v>
      </c>
      <c r="K383" s="23">
        <f t="shared" si="29"/>
        <v>492</v>
      </c>
      <c r="L383" s="24">
        <f t="shared" si="30"/>
        <v>103320</v>
      </c>
      <c r="M383" s="120" t="s">
        <v>1614</v>
      </c>
      <c r="N383" s="120" t="s">
        <v>1615</v>
      </c>
      <c r="O383" s="21">
        <f t="shared" si="31"/>
        <v>432.58233333333334</v>
      </c>
      <c r="P383" s="19">
        <f t="shared" si="32"/>
        <v>491.57083333333333</v>
      </c>
    </row>
    <row r="384" spans="1:16" x14ac:dyDescent="0.2">
      <c r="A384" s="271" t="s">
        <v>452</v>
      </c>
      <c r="B384" s="134" t="s">
        <v>453</v>
      </c>
      <c r="C384" s="135" t="s">
        <v>439</v>
      </c>
      <c r="D384" s="135"/>
      <c r="E384" s="135"/>
      <c r="F384" s="135">
        <v>40</v>
      </c>
      <c r="G384" s="135">
        <v>2317.1999999999998</v>
      </c>
      <c r="H384" s="218" t="s">
        <v>517</v>
      </c>
      <c r="I384" s="135" t="s">
        <v>437</v>
      </c>
      <c r="K384" s="23">
        <f t="shared" si="29"/>
        <v>73</v>
      </c>
      <c r="L384" s="24">
        <f t="shared" si="30"/>
        <v>2920</v>
      </c>
      <c r="M384" s="120" t="s">
        <v>1614</v>
      </c>
      <c r="N384" s="120" t="s">
        <v>1615</v>
      </c>
      <c r="O384" s="21">
        <f t="shared" si="31"/>
        <v>63.722999999999999</v>
      </c>
      <c r="P384" s="19">
        <f t="shared" si="32"/>
        <v>72.412499999999994</v>
      </c>
    </row>
    <row r="385" spans="1:16" x14ac:dyDescent="0.2">
      <c r="A385" s="139" t="s">
        <v>454</v>
      </c>
      <c r="B385" s="137" t="s">
        <v>455</v>
      </c>
      <c r="C385" s="135" t="s">
        <v>439</v>
      </c>
      <c r="D385" s="135"/>
      <c r="E385" s="135"/>
      <c r="F385" s="135">
        <v>4</v>
      </c>
      <c r="G385" s="135">
        <v>2958.32</v>
      </c>
      <c r="H385" s="218" t="s">
        <v>517</v>
      </c>
      <c r="I385" s="135" t="s">
        <v>437</v>
      </c>
      <c r="K385" s="23">
        <f t="shared" si="29"/>
        <v>925</v>
      </c>
      <c r="L385" s="24">
        <f t="shared" si="30"/>
        <v>3700</v>
      </c>
      <c r="M385" s="120" t="s">
        <v>1614</v>
      </c>
      <c r="N385" s="120" t="s">
        <v>1615</v>
      </c>
      <c r="O385" s="21">
        <f t="shared" si="31"/>
        <v>813.53800000000012</v>
      </c>
      <c r="P385" s="19">
        <f t="shared" si="32"/>
        <v>924.47500000000002</v>
      </c>
    </row>
    <row r="386" spans="1:16" x14ac:dyDescent="0.2">
      <c r="A386" s="139" t="s">
        <v>456</v>
      </c>
      <c r="B386" s="134" t="s">
        <v>457</v>
      </c>
      <c r="C386" s="135" t="s">
        <v>439</v>
      </c>
      <c r="D386" s="135"/>
      <c r="E386" s="135"/>
      <c r="F386" s="135">
        <v>5</v>
      </c>
      <c r="G386" s="135">
        <v>2285.1999999999998</v>
      </c>
      <c r="H386" s="218" t="s">
        <v>517</v>
      </c>
      <c r="I386" s="135" t="s">
        <v>437</v>
      </c>
      <c r="K386" s="23">
        <f t="shared" si="29"/>
        <v>572</v>
      </c>
      <c r="L386" s="24">
        <f t="shared" si="30"/>
        <v>2860</v>
      </c>
      <c r="M386" s="120" t="s">
        <v>1614</v>
      </c>
      <c r="N386" s="120" t="s">
        <v>1615</v>
      </c>
      <c r="O386" s="21">
        <f t="shared" si="31"/>
        <v>502.74400000000003</v>
      </c>
      <c r="P386" s="19">
        <f t="shared" si="32"/>
        <v>571.29999999999995</v>
      </c>
    </row>
    <row r="387" spans="1:16" ht="15" x14ac:dyDescent="0.25">
      <c r="A387" s="276" t="s">
        <v>458</v>
      </c>
      <c r="B387" s="134" t="s">
        <v>466</v>
      </c>
      <c r="C387" s="135" t="s">
        <v>439</v>
      </c>
      <c r="D387" s="135"/>
      <c r="E387" s="135"/>
      <c r="F387" s="135">
        <v>2</v>
      </c>
      <c r="G387" s="135">
        <v>9101.32</v>
      </c>
      <c r="H387" s="218" t="s">
        <v>517</v>
      </c>
      <c r="I387" s="135" t="s">
        <v>437</v>
      </c>
      <c r="K387" s="23">
        <f t="shared" si="29"/>
        <v>5689</v>
      </c>
      <c r="L387" s="24">
        <f t="shared" si="30"/>
        <v>11378</v>
      </c>
      <c r="M387" s="120" t="s">
        <v>1614</v>
      </c>
      <c r="N387" s="120" t="s">
        <v>1615</v>
      </c>
      <c r="O387" s="21">
        <f t="shared" si="31"/>
        <v>5005.7260000000006</v>
      </c>
      <c r="P387" s="19">
        <f t="shared" si="32"/>
        <v>5688.3249999999998</v>
      </c>
    </row>
    <row r="388" spans="1:16" ht="15" x14ac:dyDescent="0.25">
      <c r="A388" s="276" t="s">
        <v>460</v>
      </c>
      <c r="B388" s="134" t="s">
        <v>467</v>
      </c>
      <c r="C388" s="135" t="s">
        <v>439</v>
      </c>
      <c r="D388" s="135"/>
      <c r="E388" s="135"/>
      <c r="F388" s="135">
        <v>2</v>
      </c>
      <c r="G388" s="135">
        <v>10085.98</v>
      </c>
      <c r="H388" s="218" t="s">
        <v>517</v>
      </c>
      <c r="I388" s="135" t="s">
        <v>437</v>
      </c>
      <c r="K388" s="23">
        <f t="shared" si="29"/>
        <v>6304</v>
      </c>
      <c r="L388" s="24">
        <f t="shared" si="30"/>
        <v>12608</v>
      </c>
      <c r="M388" s="120" t="s">
        <v>1614</v>
      </c>
      <c r="N388" s="120" t="s">
        <v>1615</v>
      </c>
      <c r="O388" s="21">
        <f t="shared" si="31"/>
        <v>5547.2889999999998</v>
      </c>
      <c r="P388" s="19">
        <f t="shared" si="32"/>
        <v>6303.7374999999993</v>
      </c>
    </row>
    <row r="389" spans="1:16" ht="15" x14ac:dyDescent="0.25">
      <c r="A389" s="139" t="s">
        <v>54</v>
      </c>
      <c r="B389" s="137" t="s">
        <v>468</v>
      </c>
      <c r="C389" s="135" t="s">
        <v>436</v>
      </c>
      <c r="D389" s="135"/>
      <c r="E389" s="135"/>
      <c r="F389" s="135">
        <v>12</v>
      </c>
      <c r="G389" s="135">
        <v>17035.36</v>
      </c>
      <c r="H389" s="218" t="s">
        <v>517</v>
      </c>
      <c r="I389" s="135" t="s">
        <v>437</v>
      </c>
      <c r="K389" s="23">
        <f t="shared" si="29"/>
        <v>1775</v>
      </c>
      <c r="L389" s="24">
        <f t="shared" si="30"/>
        <v>21300</v>
      </c>
      <c r="M389" s="120" t="s">
        <v>1614</v>
      </c>
      <c r="N389" s="120" t="s">
        <v>1615</v>
      </c>
      <c r="O389" s="21">
        <f t="shared" si="31"/>
        <v>1561.5746666666669</v>
      </c>
      <c r="P389" s="19">
        <f t="shared" si="32"/>
        <v>1774.5166666666669</v>
      </c>
    </row>
    <row r="390" spans="1:16" ht="15" x14ac:dyDescent="0.25">
      <c r="A390" s="139" t="s">
        <v>52</v>
      </c>
      <c r="B390" s="137" t="s">
        <v>469</v>
      </c>
      <c r="C390" s="135" t="s">
        <v>439</v>
      </c>
      <c r="D390" s="135"/>
      <c r="E390" s="135"/>
      <c r="F390" s="135">
        <v>4</v>
      </c>
      <c r="G390" s="135">
        <v>24749.32</v>
      </c>
      <c r="H390" s="218" t="s">
        <v>517</v>
      </c>
      <c r="I390" s="135" t="s">
        <v>437</v>
      </c>
      <c r="K390" s="23">
        <f t="shared" si="29"/>
        <v>7735</v>
      </c>
      <c r="L390" s="24">
        <f t="shared" si="30"/>
        <v>30940</v>
      </c>
      <c r="M390" s="120" t="s">
        <v>1614</v>
      </c>
      <c r="N390" s="120" t="s">
        <v>1615</v>
      </c>
      <c r="O390" s="21">
        <f t="shared" si="31"/>
        <v>6806.0630000000001</v>
      </c>
      <c r="P390" s="19">
        <f t="shared" si="32"/>
        <v>7734.1625000000004</v>
      </c>
    </row>
    <row r="391" spans="1:16" ht="15" x14ac:dyDescent="0.25">
      <c r="A391" s="276" t="s">
        <v>53</v>
      </c>
      <c r="B391" s="134" t="s">
        <v>470</v>
      </c>
      <c r="C391" s="135" t="s">
        <v>439</v>
      </c>
      <c r="D391" s="135"/>
      <c r="E391" s="135"/>
      <c r="F391" s="135">
        <v>4</v>
      </c>
      <c r="G391" s="135">
        <v>1152.08</v>
      </c>
      <c r="H391" s="218" t="s">
        <v>517</v>
      </c>
      <c r="I391" s="135" t="s">
        <v>437</v>
      </c>
      <c r="K391" s="23">
        <f t="shared" si="29"/>
        <v>361</v>
      </c>
      <c r="L391" s="24">
        <f t="shared" si="30"/>
        <v>1444</v>
      </c>
      <c r="M391" s="120" t="s">
        <v>1614</v>
      </c>
      <c r="N391" s="120" t="s">
        <v>1615</v>
      </c>
      <c r="O391" s="21">
        <f t="shared" si="31"/>
        <v>316.822</v>
      </c>
      <c r="P391" s="19">
        <f t="shared" si="32"/>
        <v>360.02499999999998</v>
      </c>
    </row>
    <row r="392" spans="1:16" x14ac:dyDescent="0.2">
      <c r="A392" s="136" t="s">
        <v>75</v>
      </c>
      <c r="B392" s="134" t="s">
        <v>463</v>
      </c>
      <c r="C392" s="135" t="s">
        <v>439</v>
      </c>
      <c r="D392" s="135"/>
      <c r="E392" s="135"/>
      <c r="F392" s="135">
        <v>4</v>
      </c>
      <c r="G392" s="135">
        <v>7065.6</v>
      </c>
      <c r="H392" s="218" t="s">
        <v>517</v>
      </c>
      <c r="I392" s="135" t="s">
        <v>437</v>
      </c>
      <c r="K392" s="23">
        <f t="shared" si="29"/>
        <v>2208</v>
      </c>
      <c r="L392" s="24">
        <f t="shared" si="30"/>
        <v>8832</v>
      </c>
      <c r="M392" s="120" t="s">
        <v>1614</v>
      </c>
      <c r="N392" s="120" t="s">
        <v>1615</v>
      </c>
      <c r="O392" s="21">
        <f t="shared" si="31"/>
        <v>1943.0400000000002</v>
      </c>
      <c r="P392" s="19">
        <f t="shared" si="32"/>
        <v>2208</v>
      </c>
    </row>
    <row r="393" spans="1:16" x14ac:dyDescent="0.2">
      <c r="A393" s="136"/>
      <c r="B393" s="134"/>
      <c r="C393" s="135"/>
      <c r="D393" s="135"/>
      <c r="E393" s="135"/>
      <c r="F393" s="135"/>
      <c r="G393" s="135"/>
      <c r="H393" s="218"/>
      <c r="I393" s="135" t="s">
        <v>437</v>
      </c>
      <c r="K393" s="23" t="e">
        <f t="shared" si="29"/>
        <v>#DIV/0!</v>
      </c>
      <c r="L393" s="24" t="e">
        <f t="shared" si="30"/>
        <v>#DIV/0!</v>
      </c>
      <c r="M393" s="120" t="s">
        <v>1614</v>
      </c>
      <c r="N393" s="120" t="s">
        <v>1615</v>
      </c>
      <c r="O393" s="21" t="e">
        <f t="shared" si="31"/>
        <v>#DIV/0!</v>
      </c>
      <c r="P393" s="19" t="e">
        <f t="shared" si="32"/>
        <v>#DIV/0!</v>
      </c>
    </row>
    <row r="394" spans="1:16" x14ac:dyDescent="0.2">
      <c r="A394" s="131" t="s">
        <v>471</v>
      </c>
      <c r="B394" s="141" t="s">
        <v>472</v>
      </c>
      <c r="C394" s="135" t="s">
        <v>439</v>
      </c>
      <c r="D394" s="135"/>
      <c r="E394" s="135"/>
      <c r="F394" s="135">
        <v>2</v>
      </c>
      <c r="G394" s="135">
        <v>920.56</v>
      </c>
      <c r="H394" s="218" t="s">
        <v>517</v>
      </c>
      <c r="I394" s="135" t="s">
        <v>437</v>
      </c>
      <c r="K394" s="23">
        <f t="shared" si="29"/>
        <v>576</v>
      </c>
      <c r="L394" s="24">
        <f t="shared" si="30"/>
        <v>1152</v>
      </c>
      <c r="M394" s="120" t="s">
        <v>1614</v>
      </c>
      <c r="N394" s="120" t="s">
        <v>1615</v>
      </c>
      <c r="O394" s="21">
        <f t="shared" si="31"/>
        <v>506.30799999999999</v>
      </c>
      <c r="P394" s="19">
        <f t="shared" si="32"/>
        <v>575.34999999999991</v>
      </c>
    </row>
    <row r="395" spans="1:16" x14ac:dyDescent="0.2">
      <c r="A395" s="133" t="s">
        <v>473</v>
      </c>
      <c r="B395" s="132" t="s">
        <v>474</v>
      </c>
      <c r="C395" s="135" t="s">
        <v>436</v>
      </c>
      <c r="D395" s="135"/>
      <c r="E395" s="135"/>
      <c r="F395" s="135">
        <v>12</v>
      </c>
      <c r="G395" s="135">
        <v>3018.08</v>
      </c>
      <c r="H395" s="218" t="s">
        <v>517</v>
      </c>
      <c r="I395" s="135" t="s">
        <v>437</v>
      </c>
      <c r="K395" s="23">
        <f t="shared" si="29"/>
        <v>315</v>
      </c>
      <c r="L395" s="24">
        <f t="shared" si="30"/>
        <v>3780</v>
      </c>
      <c r="M395" s="120" t="s">
        <v>1614</v>
      </c>
      <c r="N395" s="120" t="s">
        <v>1615</v>
      </c>
      <c r="O395" s="21">
        <f t="shared" si="31"/>
        <v>276.65733333333333</v>
      </c>
      <c r="P395" s="19">
        <f t="shared" si="32"/>
        <v>314.38333333333333</v>
      </c>
    </row>
    <row r="396" spans="1:16" x14ac:dyDescent="0.2">
      <c r="A396" s="133" t="s">
        <v>475</v>
      </c>
      <c r="B396" s="132" t="s">
        <v>476</v>
      </c>
      <c r="C396" s="135" t="s">
        <v>439</v>
      </c>
      <c r="D396" s="135"/>
      <c r="E396" s="135"/>
      <c r="F396" s="135">
        <v>2</v>
      </c>
      <c r="G396" s="135">
        <v>1140.8399999999999</v>
      </c>
      <c r="H396" s="218" t="s">
        <v>517</v>
      </c>
      <c r="I396" s="135" t="s">
        <v>437</v>
      </c>
      <c r="K396" s="23">
        <f t="shared" si="29"/>
        <v>714</v>
      </c>
      <c r="L396" s="24">
        <f t="shared" si="30"/>
        <v>1428</v>
      </c>
      <c r="M396" s="120" t="s">
        <v>1614</v>
      </c>
      <c r="N396" s="120" t="s">
        <v>1615</v>
      </c>
      <c r="O396" s="21">
        <f t="shared" si="31"/>
        <v>627.46199999999999</v>
      </c>
      <c r="P396" s="19">
        <f t="shared" si="32"/>
        <v>713.02499999999998</v>
      </c>
    </row>
    <row r="397" spans="1:16" x14ac:dyDescent="0.2">
      <c r="A397" s="133" t="s">
        <v>477</v>
      </c>
      <c r="B397" s="132" t="s">
        <v>478</v>
      </c>
      <c r="C397" s="135" t="s">
        <v>439</v>
      </c>
      <c r="D397" s="135"/>
      <c r="E397" s="135"/>
      <c r="F397" s="135">
        <v>2</v>
      </c>
      <c r="G397" s="135">
        <v>402.82</v>
      </c>
      <c r="H397" s="218" t="s">
        <v>517</v>
      </c>
      <c r="I397" s="135" t="s">
        <v>437</v>
      </c>
      <c r="K397" s="23">
        <f t="shared" si="29"/>
        <v>252</v>
      </c>
      <c r="L397" s="24">
        <f t="shared" si="30"/>
        <v>504</v>
      </c>
      <c r="M397" s="120" t="s">
        <v>1614</v>
      </c>
      <c r="N397" s="120" t="s">
        <v>1615</v>
      </c>
      <c r="O397" s="21">
        <f t="shared" si="31"/>
        <v>221.55100000000002</v>
      </c>
      <c r="P397" s="19">
        <f t="shared" si="32"/>
        <v>251.76249999999999</v>
      </c>
    </row>
    <row r="398" spans="1:16" x14ac:dyDescent="0.2">
      <c r="A398" s="133" t="s">
        <v>340</v>
      </c>
      <c r="B398" s="132" t="s">
        <v>479</v>
      </c>
      <c r="C398" s="135" t="s">
        <v>439</v>
      </c>
      <c r="D398" s="135"/>
      <c r="E398" s="135"/>
      <c r="F398" s="135">
        <v>6</v>
      </c>
      <c r="G398" s="135">
        <v>237.54</v>
      </c>
      <c r="H398" s="218" t="s">
        <v>517</v>
      </c>
      <c r="I398" s="135" t="s">
        <v>437</v>
      </c>
      <c r="K398" s="23">
        <f t="shared" si="29"/>
        <v>50</v>
      </c>
      <c r="L398" s="24">
        <f t="shared" si="30"/>
        <v>300</v>
      </c>
      <c r="M398" s="120" t="s">
        <v>1614</v>
      </c>
      <c r="N398" s="120" t="s">
        <v>1615</v>
      </c>
      <c r="O398" s="21">
        <f t="shared" si="31"/>
        <v>43.548999999999999</v>
      </c>
      <c r="P398" s="19">
        <f t="shared" si="32"/>
        <v>49.487499999999997</v>
      </c>
    </row>
    <row r="399" spans="1:16" x14ac:dyDescent="0.2">
      <c r="A399" s="271" t="s">
        <v>450</v>
      </c>
      <c r="B399" s="134" t="s">
        <v>451</v>
      </c>
      <c r="C399" s="135" t="s">
        <v>436</v>
      </c>
      <c r="D399" s="135"/>
      <c r="E399" s="135"/>
      <c r="F399" s="135">
        <v>210</v>
      </c>
      <c r="G399" s="135">
        <v>82583.899999999994</v>
      </c>
      <c r="H399" s="218" t="s">
        <v>517</v>
      </c>
      <c r="I399" s="135" t="s">
        <v>437</v>
      </c>
      <c r="K399" s="23">
        <f t="shared" si="29"/>
        <v>492</v>
      </c>
      <c r="L399" s="24">
        <f t="shared" si="30"/>
        <v>103320</v>
      </c>
      <c r="M399" s="120" t="s">
        <v>1614</v>
      </c>
      <c r="N399" s="120" t="s">
        <v>1615</v>
      </c>
      <c r="O399" s="21">
        <f t="shared" si="31"/>
        <v>432.58233333333334</v>
      </c>
      <c r="P399" s="19">
        <f t="shared" si="32"/>
        <v>491.57083333333333</v>
      </c>
    </row>
    <row r="400" spans="1:16" ht="15" x14ac:dyDescent="0.25">
      <c r="A400" s="139" t="s">
        <v>54</v>
      </c>
      <c r="B400" s="137" t="s">
        <v>468</v>
      </c>
      <c r="C400" s="135" t="s">
        <v>436</v>
      </c>
      <c r="D400" s="135"/>
      <c r="E400" s="135"/>
      <c r="F400" s="135">
        <v>12</v>
      </c>
      <c r="G400" s="135">
        <v>17035.36</v>
      </c>
      <c r="H400" s="218" t="s">
        <v>517</v>
      </c>
      <c r="I400" s="135" t="s">
        <v>437</v>
      </c>
      <c r="K400" s="23">
        <f t="shared" si="29"/>
        <v>1775</v>
      </c>
      <c r="L400" s="24">
        <f t="shared" si="30"/>
        <v>21300</v>
      </c>
      <c r="M400" s="120" t="s">
        <v>1614</v>
      </c>
      <c r="N400" s="120" t="s">
        <v>1615</v>
      </c>
      <c r="O400" s="21">
        <f t="shared" si="31"/>
        <v>1561.5746666666669</v>
      </c>
      <c r="P400" s="19">
        <f t="shared" si="32"/>
        <v>1774.5166666666669</v>
      </c>
    </row>
    <row r="401" spans="1:16" x14ac:dyDescent="0.2">
      <c r="A401" s="277" t="s">
        <v>452</v>
      </c>
      <c r="B401" s="130" t="s">
        <v>453</v>
      </c>
      <c r="C401" s="135"/>
      <c r="D401" s="135"/>
      <c r="E401" s="135"/>
      <c r="F401" s="135">
        <v>40</v>
      </c>
      <c r="G401" s="135">
        <v>2317.1999999999998</v>
      </c>
      <c r="H401" s="218" t="s">
        <v>517</v>
      </c>
      <c r="I401" s="135" t="s">
        <v>437</v>
      </c>
      <c r="K401" s="23">
        <f t="shared" si="29"/>
        <v>73</v>
      </c>
      <c r="L401" s="24">
        <f t="shared" si="30"/>
        <v>2920</v>
      </c>
      <c r="M401" s="120" t="s">
        <v>1614</v>
      </c>
      <c r="N401" s="120" t="s">
        <v>1615</v>
      </c>
      <c r="O401" s="21">
        <f t="shared" si="31"/>
        <v>63.722999999999999</v>
      </c>
      <c r="P401" s="19">
        <f t="shared" si="32"/>
        <v>72.412499999999994</v>
      </c>
    </row>
    <row r="402" spans="1:16" x14ac:dyDescent="0.2">
      <c r="A402" s="133" t="s">
        <v>454</v>
      </c>
      <c r="B402" s="132" t="s">
        <v>455</v>
      </c>
      <c r="C402" s="135"/>
      <c r="D402" s="135"/>
      <c r="E402" s="135"/>
      <c r="F402" s="135">
        <v>2</v>
      </c>
      <c r="G402" s="135">
        <v>1479.16</v>
      </c>
      <c r="H402" s="218" t="s">
        <v>517</v>
      </c>
      <c r="I402" s="135" t="s">
        <v>437</v>
      </c>
      <c r="K402" s="23">
        <f t="shared" si="29"/>
        <v>925</v>
      </c>
      <c r="L402" s="24">
        <f t="shared" si="30"/>
        <v>1850</v>
      </c>
      <c r="M402" s="120" t="s">
        <v>1614</v>
      </c>
      <c r="N402" s="120" t="s">
        <v>1615</v>
      </c>
      <c r="O402" s="21">
        <f t="shared" si="31"/>
        <v>813.53800000000012</v>
      </c>
      <c r="P402" s="19">
        <f t="shared" si="32"/>
        <v>924.47500000000002</v>
      </c>
    </row>
    <row r="403" spans="1:16" x14ac:dyDescent="0.2">
      <c r="A403" s="133" t="s">
        <v>456</v>
      </c>
      <c r="B403" s="130" t="s">
        <v>457</v>
      </c>
      <c r="C403" s="135"/>
      <c r="D403" s="135"/>
      <c r="E403" s="135"/>
      <c r="F403" s="135">
        <v>4</v>
      </c>
      <c r="G403" s="135">
        <v>1828.16</v>
      </c>
      <c r="H403" s="218" t="s">
        <v>517</v>
      </c>
      <c r="I403" s="135" t="s">
        <v>437</v>
      </c>
      <c r="K403" s="23">
        <f t="shared" si="29"/>
        <v>572</v>
      </c>
      <c r="L403" s="24">
        <f t="shared" si="30"/>
        <v>2288</v>
      </c>
      <c r="M403" s="120" t="s">
        <v>1614</v>
      </c>
      <c r="N403" s="120" t="s">
        <v>1615</v>
      </c>
      <c r="O403" s="21">
        <f t="shared" si="31"/>
        <v>502.74400000000009</v>
      </c>
      <c r="P403" s="19">
        <f t="shared" si="32"/>
        <v>571.30000000000007</v>
      </c>
    </row>
    <row r="404" spans="1:16" ht="15" x14ac:dyDescent="0.25">
      <c r="A404" s="278" t="s">
        <v>458</v>
      </c>
      <c r="B404" s="130" t="s">
        <v>459</v>
      </c>
      <c r="C404" s="135"/>
      <c r="D404" s="135"/>
      <c r="E404" s="135"/>
      <c r="F404" s="135">
        <v>2</v>
      </c>
      <c r="G404" s="135">
        <v>9101.32</v>
      </c>
      <c r="H404" s="218" t="s">
        <v>517</v>
      </c>
      <c r="I404" s="135" t="s">
        <v>437</v>
      </c>
      <c r="K404" s="23">
        <f t="shared" si="29"/>
        <v>5689</v>
      </c>
      <c r="L404" s="24">
        <f t="shared" si="30"/>
        <v>11378</v>
      </c>
      <c r="M404" s="120" t="s">
        <v>1614</v>
      </c>
      <c r="N404" s="120" t="s">
        <v>1615</v>
      </c>
      <c r="O404" s="21">
        <f t="shared" si="31"/>
        <v>5005.7260000000006</v>
      </c>
      <c r="P404" s="19">
        <f t="shared" si="32"/>
        <v>5688.3249999999998</v>
      </c>
    </row>
    <row r="405" spans="1:16" ht="15" x14ac:dyDescent="0.25">
      <c r="A405" s="278" t="s">
        <v>460</v>
      </c>
      <c r="B405" s="130" t="s">
        <v>461</v>
      </c>
      <c r="C405" s="135"/>
      <c r="D405" s="135"/>
      <c r="E405" s="135"/>
      <c r="F405" s="135">
        <v>2</v>
      </c>
      <c r="G405" s="135">
        <v>10085.98</v>
      </c>
      <c r="H405" s="218" t="s">
        <v>517</v>
      </c>
      <c r="I405" s="135" t="s">
        <v>437</v>
      </c>
      <c r="K405" s="23">
        <f t="shared" si="29"/>
        <v>6304</v>
      </c>
      <c r="L405" s="24">
        <f t="shared" si="30"/>
        <v>12608</v>
      </c>
      <c r="M405" s="120" t="s">
        <v>1614</v>
      </c>
      <c r="N405" s="120" t="s">
        <v>1615</v>
      </c>
      <c r="O405" s="21">
        <f t="shared" si="31"/>
        <v>5547.2889999999998</v>
      </c>
      <c r="P405" s="19">
        <f t="shared" si="32"/>
        <v>6303.7374999999993</v>
      </c>
    </row>
    <row r="406" spans="1:16" x14ac:dyDescent="0.2">
      <c r="A406" s="199">
        <v>112119</v>
      </c>
      <c r="B406" s="137" t="s">
        <v>608</v>
      </c>
      <c r="C406" s="135"/>
      <c r="D406" s="135"/>
      <c r="E406" s="135"/>
      <c r="F406" s="135">
        <v>4</v>
      </c>
      <c r="G406" s="135">
        <v>27048</v>
      </c>
      <c r="H406" s="218" t="s">
        <v>517</v>
      </c>
      <c r="I406" s="135" t="s">
        <v>437</v>
      </c>
      <c r="K406" s="23">
        <f t="shared" ref="K406:K411" si="33">ROUNDUP(P406,0)</f>
        <v>8453</v>
      </c>
      <c r="L406" s="24">
        <f t="shared" ref="L406:L411" si="34">SUM(K406*F406)</f>
        <v>33812</v>
      </c>
      <c r="M406" s="120" t="s">
        <v>1614</v>
      </c>
      <c r="N406" s="120" t="s">
        <v>1615</v>
      </c>
      <c r="O406" s="21">
        <f t="shared" ref="O406:O411" si="35">SUM(G406/F406*1.1)</f>
        <v>7438.2000000000007</v>
      </c>
      <c r="P406" s="19">
        <f t="shared" ref="P406:P411" si="36">SUM(G406/F406*1.25)</f>
        <v>8452.5</v>
      </c>
    </row>
    <row r="407" spans="1:16" x14ac:dyDescent="0.2">
      <c r="A407" s="220" t="s">
        <v>674</v>
      </c>
      <c r="B407" s="221" t="s">
        <v>698</v>
      </c>
      <c r="C407" s="219" t="s">
        <v>439</v>
      </c>
      <c r="D407" s="219">
        <v>6</v>
      </c>
      <c r="E407" s="218"/>
      <c r="F407" s="219"/>
      <c r="G407" s="219"/>
      <c r="H407" s="219"/>
      <c r="I407" s="135" t="s">
        <v>437</v>
      </c>
      <c r="K407" s="23" t="e">
        <f t="shared" si="33"/>
        <v>#DIV/0!</v>
      </c>
      <c r="L407" s="24" t="e">
        <f t="shared" si="34"/>
        <v>#DIV/0!</v>
      </c>
      <c r="M407" s="120" t="s">
        <v>1614</v>
      </c>
      <c r="N407" s="120" t="s">
        <v>1615</v>
      </c>
      <c r="O407" s="21" t="e">
        <f t="shared" si="35"/>
        <v>#DIV/0!</v>
      </c>
      <c r="P407" s="19" t="e">
        <f t="shared" si="36"/>
        <v>#DIV/0!</v>
      </c>
    </row>
    <row r="408" spans="1:16" x14ac:dyDescent="0.2">
      <c r="A408" s="279" t="s">
        <v>49</v>
      </c>
      <c r="B408" s="222" t="s">
        <v>699</v>
      </c>
      <c r="C408" s="135"/>
      <c r="D408" s="135">
        <v>6</v>
      </c>
      <c r="E408" s="135"/>
      <c r="F408" s="135"/>
      <c r="G408" s="135"/>
      <c r="H408" s="218"/>
      <c r="I408" s="135" t="s">
        <v>437</v>
      </c>
      <c r="K408" s="23" t="e">
        <f t="shared" si="33"/>
        <v>#DIV/0!</v>
      </c>
      <c r="L408" s="24" t="e">
        <f t="shared" si="34"/>
        <v>#DIV/0!</v>
      </c>
      <c r="M408" s="120" t="s">
        <v>1614</v>
      </c>
      <c r="N408" s="120" t="s">
        <v>1615</v>
      </c>
      <c r="O408" s="21" t="e">
        <f t="shared" si="35"/>
        <v>#DIV/0!</v>
      </c>
      <c r="P408" s="19" t="e">
        <f t="shared" si="36"/>
        <v>#DIV/0!</v>
      </c>
    </row>
    <row r="409" spans="1:16" x14ac:dyDescent="0.2">
      <c r="A409" s="199"/>
      <c r="B409" s="137"/>
      <c r="C409" s="135"/>
      <c r="D409" s="135"/>
      <c r="E409" s="135"/>
      <c r="F409" s="135"/>
      <c r="G409" s="135"/>
      <c r="H409" s="218"/>
      <c r="I409" s="135" t="s">
        <v>437</v>
      </c>
      <c r="K409" s="23" t="e">
        <f t="shared" si="33"/>
        <v>#DIV/0!</v>
      </c>
      <c r="L409" s="24" t="e">
        <f t="shared" si="34"/>
        <v>#DIV/0!</v>
      </c>
      <c r="M409" s="120" t="s">
        <v>1614</v>
      </c>
      <c r="N409" s="120" t="s">
        <v>1615</v>
      </c>
      <c r="O409" s="21" t="e">
        <f t="shared" si="35"/>
        <v>#DIV/0!</v>
      </c>
      <c r="P409" s="19" t="e">
        <f t="shared" si="36"/>
        <v>#DIV/0!</v>
      </c>
    </row>
    <row r="410" spans="1:16" x14ac:dyDescent="0.2">
      <c r="A410" s="199"/>
      <c r="B410" s="137"/>
      <c r="C410" s="135"/>
      <c r="D410" s="135"/>
      <c r="E410" s="135"/>
      <c r="F410" s="135"/>
      <c r="G410" s="135"/>
      <c r="H410" s="218"/>
      <c r="I410" s="135" t="s">
        <v>437</v>
      </c>
      <c r="K410" s="23" t="e">
        <f t="shared" si="33"/>
        <v>#DIV/0!</v>
      </c>
      <c r="L410" s="24" t="e">
        <f t="shared" si="34"/>
        <v>#DIV/0!</v>
      </c>
      <c r="M410" s="120" t="s">
        <v>1614</v>
      </c>
      <c r="N410" s="120" t="s">
        <v>1615</v>
      </c>
      <c r="O410" s="21" t="e">
        <f t="shared" si="35"/>
        <v>#DIV/0!</v>
      </c>
      <c r="P410" s="19" t="e">
        <f t="shared" si="36"/>
        <v>#DIV/0!</v>
      </c>
    </row>
    <row r="411" spans="1:16" x14ac:dyDescent="0.2">
      <c r="A411" s="139"/>
      <c r="B411" s="137"/>
      <c r="C411" s="135"/>
      <c r="D411" s="135"/>
      <c r="E411" s="135"/>
      <c r="F411" s="135"/>
      <c r="G411" s="135"/>
      <c r="H411" s="135"/>
      <c r="I411" s="135" t="s">
        <v>437</v>
      </c>
      <c r="K411" s="23" t="e">
        <f t="shared" si="33"/>
        <v>#DIV/0!</v>
      </c>
      <c r="L411" s="24" t="e">
        <f t="shared" si="34"/>
        <v>#DIV/0!</v>
      </c>
      <c r="M411" s="120" t="s">
        <v>1614</v>
      </c>
      <c r="N411" s="120" t="s">
        <v>1615</v>
      </c>
      <c r="O411" s="21" t="e">
        <f t="shared" si="35"/>
        <v>#DIV/0!</v>
      </c>
      <c r="P411" s="19" t="e">
        <f t="shared" si="36"/>
        <v>#DIV/0!</v>
      </c>
    </row>
    <row r="412" spans="1:16" x14ac:dyDescent="0.2">
      <c r="A412" s="135"/>
      <c r="B412" s="140"/>
      <c r="C412" s="135"/>
      <c r="D412" s="135"/>
      <c r="E412" s="135"/>
      <c r="F412" s="135"/>
      <c r="G412" s="135">
        <f>SUM(G369:G411)</f>
        <v>392388.00999999995</v>
      </c>
      <c r="H412" s="135"/>
      <c r="I412" s="135" t="s">
        <v>437</v>
      </c>
      <c r="K412" s="23" t="e">
        <f t="shared" ref="K412:K566" si="37">ROUNDUP(P412,0)</f>
        <v>#DIV/0!</v>
      </c>
      <c r="L412" s="24" t="e">
        <f t="shared" ref="L412:L566" si="38">SUM(K412*F412)</f>
        <v>#DIV/0!</v>
      </c>
      <c r="M412" s="120" t="s">
        <v>1614</v>
      </c>
      <c r="N412" s="120" t="s">
        <v>1615</v>
      </c>
      <c r="O412" s="21" t="e">
        <f t="shared" ref="O412:O566" si="39">SUM(G412/F412*1.1)</f>
        <v>#DIV/0!</v>
      </c>
      <c r="P412" s="19" t="e">
        <f t="shared" ref="P412:P566" si="40">SUM(G412/F412*1.25)</f>
        <v>#DIV/0!</v>
      </c>
    </row>
    <row r="413" spans="1:16" x14ac:dyDescent="0.2">
      <c r="A413" s="280" t="s">
        <v>33</v>
      </c>
      <c r="B413" s="155" t="s">
        <v>497</v>
      </c>
      <c r="C413" s="153"/>
      <c r="D413" s="153"/>
      <c r="E413" s="153"/>
      <c r="F413" s="153">
        <v>25</v>
      </c>
      <c r="G413" s="153">
        <v>1911.75</v>
      </c>
      <c r="H413" s="153" t="s">
        <v>517</v>
      </c>
      <c r="I413" s="153" t="s">
        <v>609</v>
      </c>
      <c r="K413" s="23">
        <f t="shared" si="37"/>
        <v>96</v>
      </c>
      <c r="L413" s="24">
        <f t="shared" si="38"/>
        <v>2400</v>
      </c>
      <c r="M413" s="120" t="s">
        <v>1614</v>
      </c>
      <c r="N413" s="120" t="s">
        <v>1615</v>
      </c>
      <c r="O413" s="21">
        <f t="shared" si="39"/>
        <v>84.117000000000004</v>
      </c>
      <c r="P413" s="19">
        <f t="shared" si="40"/>
        <v>95.587500000000006</v>
      </c>
    </row>
    <row r="414" spans="1:16" x14ac:dyDescent="0.2">
      <c r="A414" s="280" t="s">
        <v>452</v>
      </c>
      <c r="B414" s="155" t="s">
        <v>562</v>
      </c>
      <c r="C414" s="153"/>
      <c r="D414" s="153"/>
      <c r="E414" s="153"/>
      <c r="F414" s="153">
        <v>25</v>
      </c>
      <c r="G414" s="153">
        <v>1448.25</v>
      </c>
      <c r="H414" s="153" t="s">
        <v>517</v>
      </c>
      <c r="I414" s="153" t="s">
        <v>609</v>
      </c>
      <c r="K414" s="23">
        <f t="shared" si="37"/>
        <v>73</v>
      </c>
      <c r="L414" s="24">
        <f t="shared" si="38"/>
        <v>1825</v>
      </c>
      <c r="M414" s="120" t="s">
        <v>1614</v>
      </c>
      <c r="N414" s="120" t="s">
        <v>1615</v>
      </c>
      <c r="O414" s="21">
        <f t="shared" si="39"/>
        <v>63.723000000000006</v>
      </c>
      <c r="P414" s="19">
        <f t="shared" si="40"/>
        <v>72.412499999999994</v>
      </c>
    </row>
    <row r="415" spans="1:16" ht="15" x14ac:dyDescent="0.25">
      <c r="A415" s="281" t="s">
        <v>376</v>
      </c>
      <c r="B415" s="155" t="s">
        <v>563</v>
      </c>
      <c r="C415" s="153"/>
      <c r="D415" s="153"/>
      <c r="E415" s="153"/>
      <c r="F415" s="153">
        <v>1</v>
      </c>
      <c r="G415" s="153">
        <v>5042.99</v>
      </c>
      <c r="H415" s="153" t="s">
        <v>517</v>
      </c>
      <c r="I415" s="153" t="s">
        <v>609</v>
      </c>
      <c r="K415" s="23">
        <f t="shared" si="37"/>
        <v>6304</v>
      </c>
      <c r="L415" s="24">
        <f t="shared" si="38"/>
        <v>6304</v>
      </c>
      <c r="M415" s="120" t="s">
        <v>1614</v>
      </c>
      <c r="N415" s="120" t="s">
        <v>1615</v>
      </c>
      <c r="O415" s="21">
        <f t="shared" si="39"/>
        <v>5547.2889999999998</v>
      </c>
      <c r="P415" s="19">
        <f t="shared" si="40"/>
        <v>6303.7374999999993</v>
      </c>
    </row>
    <row r="416" spans="1:16" ht="15" x14ac:dyDescent="0.25">
      <c r="A416" s="281" t="s">
        <v>55</v>
      </c>
      <c r="B416" s="155" t="s">
        <v>564</v>
      </c>
      <c r="C416" s="153"/>
      <c r="D416" s="153"/>
      <c r="E416" s="153"/>
      <c r="F416" s="153">
        <v>1</v>
      </c>
      <c r="G416" s="153">
        <v>5744.25</v>
      </c>
      <c r="H416" s="153" t="s">
        <v>517</v>
      </c>
      <c r="I416" s="153" t="s">
        <v>609</v>
      </c>
      <c r="K416" s="23">
        <f t="shared" si="37"/>
        <v>7181</v>
      </c>
      <c r="L416" s="24">
        <f t="shared" si="38"/>
        <v>7181</v>
      </c>
      <c r="M416" s="120" t="s">
        <v>1614</v>
      </c>
      <c r="N416" s="120" t="s">
        <v>1615</v>
      </c>
      <c r="O416" s="21">
        <f t="shared" si="39"/>
        <v>6318.6750000000002</v>
      </c>
      <c r="P416" s="19">
        <f t="shared" si="40"/>
        <v>7180.3125</v>
      </c>
    </row>
    <row r="417" spans="1:16" x14ac:dyDescent="0.2">
      <c r="A417" s="156" t="s">
        <v>565</v>
      </c>
      <c r="B417" s="157" t="s">
        <v>566</v>
      </c>
      <c r="C417" s="153"/>
      <c r="D417" s="153"/>
      <c r="E417" s="153"/>
      <c r="F417" s="153">
        <v>2</v>
      </c>
      <c r="G417" s="153">
        <v>218.48</v>
      </c>
      <c r="H417" s="153" t="s">
        <v>517</v>
      </c>
      <c r="I417" s="153" t="s">
        <v>609</v>
      </c>
      <c r="K417" s="23">
        <f t="shared" si="37"/>
        <v>137</v>
      </c>
      <c r="L417" s="24">
        <f t="shared" si="38"/>
        <v>274</v>
      </c>
      <c r="M417" s="120" t="s">
        <v>1614</v>
      </c>
      <c r="N417" s="120" t="s">
        <v>1615</v>
      </c>
      <c r="O417" s="21">
        <f t="shared" si="39"/>
        <v>120.164</v>
      </c>
      <c r="P417" s="19">
        <f t="shared" si="40"/>
        <v>136.54999999999998</v>
      </c>
    </row>
    <row r="418" spans="1:16" ht="15" x14ac:dyDescent="0.25">
      <c r="A418" s="281" t="s">
        <v>460</v>
      </c>
      <c r="B418" s="155" t="s">
        <v>461</v>
      </c>
      <c r="C418" s="153"/>
      <c r="D418" s="153"/>
      <c r="E418" s="153"/>
      <c r="F418" s="153">
        <v>2</v>
      </c>
      <c r="G418" s="153">
        <v>10085.98</v>
      </c>
      <c r="H418" s="153" t="s">
        <v>517</v>
      </c>
      <c r="I418" s="153" t="s">
        <v>609</v>
      </c>
      <c r="K418" s="23">
        <f t="shared" si="37"/>
        <v>6304</v>
      </c>
      <c r="L418" s="24">
        <f t="shared" si="38"/>
        <v>12608</v>
      </c>
      <c r="M418" s="120" t="s">
        <v>1614</v>
      </c>
      <c r="N418" s="120" t="s">
        <v>1615</v>
      </c>
      <c r="O418" s="21">
        <f t="shared" si="39"/>
        <v>5547.2889999999998</v>
      </c>
      <c r="P418" s="19">
        <f t="shared" si="40"/>
        <v>6303.7374999999993</v>
      </c>
    </row>
    <row r="419" spans="1:16" x14ac:dyDescent="0.2">
      <c r="A419" s="282">
        <v>112119</v>
      </c>
      <c r="B419" s="154" t="s">
        <v>528</v>
      </c>
      <c r="C419" s="153"/>
      <c r="D419" s="153"/>
      <c r="E419" s="153"/>
      <c r="F419" s="153">
        <v>4</v>
      </c>
      <c r="G419" s="153">
        <v>27048</v>
      </c>
      <c r="H419" s="153" t="s">
        <v>517</v>
      </c>
      <c r="I419" s="153" t="s">
        <v>609</v>
      </c>
      <c r="K419" s="23">
        <f t="shared" si="37"/>
        <v>8453</v>
      </c>
      <c r="L419" s="24">
        <f t="shared" si="38"/>
        <v>33812</v>
      </c>
      <c r="M419" s="120" t="s">
        <v>1614</v>
      </c>
      <c r="N419" s="120" t="s">
        <v>1615</v>
      </c>
      <c r="O419" s="21">
        <f t="shared" si="39"/>
        <v>7438.2000000000007</v>
      </c>
      <c r="P419" s="19">
        <f t="shared" si="40"/>
        <v>8452.5</v>
      </c>
    </row>
    <row r="420" spans="1:16" x14ac:dyDescent="0.2">
      <c r="A420" s="158" t="s">
        <v>32</v>
      </c>
      <c r="B420" s="155" t="s">
        <v>567</v>
      </c>
      <c r="C420" s="153"/>
      <c r="D420" s="153"/>
      <c r="E420" s="153"/>
      <c r="F420" s="153">
        <v>4</v>
      </c>
      <c r="G420" s="153">
        <v>11879.04</v>
      </c>
      <c r="H420" s="153" t="s">
        <v>517</v>
      </c>
      <c r="I420" s="153" t="s">
        <v>609</v>
      </c>
      <c r="K420" s="23">
        <f t="shared" si="37"/>
        <v>3713</v>
      </c>
      <c r="L420" s="24">
        <f t="shared" si="38"/>
        <v>14852</v>
      </c>
      <c r="M420" s="120" t="s">
        <v>1614</v>
      </c>
      <c r="N420" s="120" t="s">
        <v>1615</v>
      </c>
      <c r="O420" s="21">
        <f t="shared" si="39"/>
        <v>3266.7360000000003</v>
      </c>
      <c r="P420" s="19">
        <f t="shared" si="40"/>
        <v>3712.2000000000003</v>
      </c>
    </row>
    <row r="421" spans="1:16" x14ac:dyDescent="0.2">
      <c r="A421" s="156" t="s">
        <v>568</v>
      </c>
      <c r="B421" s="157" t="s">
        <v>569</v>
      </c>
      <c r="C421" s="153"/>
      <c r="D421" s="153"/>
      <c r="E421" s="153"/>
      <c r="F421" s="153">
        <v>4</v>
      </c>
      <c r="G421" s="153">
        <v>15666.68</v>
      </c>
      <c r="H421" s="153" t="s">
        <v>517</v>
      </c>
      <c r="I421" s="153" t="s">
        <v>609</v>
      </c>
      <c r="K421" s="23">
        <f t="shared" si="37"/>
        <v>4896</v>
      </c>
      <c r="L421" s="24">
        <f t="shared" si="38"/>
        <v>19584</v>
      </c>
      <c r="M421" s="120" t="s">
        <v>1614</v>
      </c>
      <c r="N421" s="120" t="s">
        <v>1615</v>
      </c>
      <c r="O421" s="21">
        <f t="shared" si="39"/>
        <v>4308.3370000000004</v>
      </c>
      <c r="P421" s="19">
        <f t="shared" si="40"/>
        <v>4895.8374999999996</v>
      </c>
    </row>
    <row r="422" spans="1:16" x14ac:dyDescent="0.2">
      <c r="A422" s="156" t="s">
        <v>30</v>
      </c>
      <c r="B422" s="155" t="s">
        <v>570</v>
      </c>
      <c r="C422" s="153"/>
      <c r="D422" s="153"/>
      <c r="E422" s="153"/>
      <c r="F422" s="153">
        <v>4</v>
      </c>
      <c r="G422" s="153">
        <v>3886.76</v>
      </c>
      <c r="H422" s="153" t="s">
        <v>517</v>
      </c>
      <c r="I422" s="153" t="s">
        <v>609</v>
      </c>
      <c r="K422" s="23">
        <f t="shared" si="37"/>
        <v>1215</v>
      </c>
      <c r="L422" s="24">
        <f t="shared" si="38"/>
        <v>4860</v>
      </c>
      <c r="M422" s="120" t="s">
        <v>1614</v>
      </c>
      <c r="N422" s="120" t="s">
        <v>1615</v>
      </c>
      <c r="O422" s="21">
        <f t="shared" si="39"/>
        <v>1068.8590000000002</v>
      </c>
      <c r="P422" s="19">
        <f t="shared" si="40"/>
        <v>1214.6125000000002</v>
      </c>
    </row>
    <row r="423" spans="1:16" x14ac:dyDescent="0.2">
      <c r="A423" s="156" t="s">
        <v>456</v>
      </c>
      <c r="B423" s="155" t="s">
        <v>457</v>
      </c>
      <c r="C423" s="153"/>
      <c r="D423" s="153"/>
      <c r="E423" s="153"/>
      <c r="F423" s="153">
        <v>4</v>
      </c>
      <c r="G423" s="153">
        <v>1828.16</v>
      </c>
      <c r="H423" s="153" t="s">
        <v>517</v>
      </c>
      <c r="I423" s="153" t="s">
        <v>609</v>
      </c>
      <c r="K423" s="23">
        <f t="shared" si="37"/>
        <v>572</v>
      </c>
      <c r="L423" s="24">
        <f t="shared" si="38"/>
        <v>2288</v>
      </c>
      <c r="M423" s="120" t="s">
        <v>1614</v>
      </c>
      <c r="N423" s="120" t="s">
        <v>1615</v>
      </c>
      <c r="O423" s="21">
        <f t="shared" si="39"/>
        <v>502.74400000000009</v>
      </c>
      <c r="P423" s="19">
        <f t="shared" si="40"/>
        <v>571.30000000000007</v>
      </c>
    </row>
    <row r="424" spans="1:16" x14ac:dyDescent="0.2">
      <c r="A424" s="153" t="s">
        <v>571</v>
      </c>
      <c r="B424" s="154" t="s">
        <v>572</v>
      </c>
      <c r="C424" s="153"/>
      <c r="D424" s="153"/>
      <c r="E424" s="153"/>
      <c r="F424" s="153">
        <v>200</v>
      </c>
      <c r="G424" s="153">
        <v>2560</v>
      </c>
      <c r="H424" s="153" t="s">
        <v>517</v>
      </c>
      <c r="I424" s="153" t="s">
        <v>609</v>
      </c>
      <c r="K424" s="23">
        <f t="shared" si="37"/>
        <v>16</v>
      </c>
      <c r="L424" s="24">
        <f t="shared" si="38"/>
        <v>3200</v>
      </c>
      <c r="M424" s="120" t="s">
        <v>1614</v>
      </c>
      <c r="N424" s="120" t="s">
        <v>1615</v>
      </c>
      <c r="O424" s="21">
        <f t="shared" si="39"/>
        <v>14.080000000000002</v>
      </c>
      <c r="P424" s="19">
        <f t="shared" si="40"/>
        <v>16</v>
      </c>
    </row>
    <row r="425" spans="1:16" x14ac:dyDescent="0.2">
      <c r="A425" s="153" t="s">
        <v>573</v>
      </c>
      <c r="B425" s="154" t="s">
        <v>574</v>
      </c>
      <c r="C425" s="153"/>
      <c r="D425" s="153"/>
      <c r="E425" s="153"/>
      <c r="F425" s="153">
        <v>2</v>
      </c>
      <c r="G425" s="153">
        <v>2885.4</v>
      </c>
      <c r="H425" s="153" t="s">
        <v>517</v>
      </c>
      <c r="I425" s="153" t="s">
        <v>609</v>
      </c>
      <c r="K425" s="23">
        <f t="shared" si="37"/>
        <v>1804</v>
      </c>
      <c r="L425" s="24">
        <f t="shared" si="38"/>
        <v>3608</v>
      </c>
      <c r="M425" s="120" t="s">
        <v>1614</v>
      </c>
      <c r="N425" s="120" t="s">
        <v>1615</v>
      </c>
      <c r="O425" s="21">
        <f t="shared" si="39"/>
        <v>1586.9700000000003</v>
      </c>
      <c r="P425" s="19">
        <f t="shared" si="40"/>
        <v>1803.375</v>
      </c>
    </row>
    <row r="426" spans="1:16" x14ac:dyDescent="0.2">
      <c r="A426" s="156" t="s">
        <v>10</v>
      </c>
      <c r="B426" s="157" t="s">
        <v>575</v>
      </c>
      <c r="C426" s="153"/>
      <c r="D426" s="153"/>
      <c r="E426" s="153"/>
      <c r="F426" s="153">
        <v>2</v>
      </c>
      <c r="G426" s="153">
        <v>3068.2</v>
      </c>
      <c r="H426" s="153" t="s">
        <v>517</v>
      </c>
      <c r="I426" s="153" t="s">
        <v>609</v>
      </c>
      <c r="K426" s="23">
        <f t="shared" si="37"/>
        <v>1918</v>
      </c>
      <c r="L426" s="24">
        <f t="shared" si="38"/>
        <v>3836</v>
      </c>
      <c r="M426" s="120" t="s">
        <v>1614</v>
      </c>
      <c r="N426" s="120" t="s">
        <v>1615</v>
      </c>
      <c r="O426" s="21">
        <f t="shared" si="39"/>
        <v>1687.51</v>
      </c>
      <c r="P426" s="19">
        <f t="shared" si="40"/>
        <v>1917.625</v>
      </c>
    </row>
    <row r="427" spans="1:16" x14ac:dyDescent="0.2">
      <c r="A427" s="156" t="s">
        <v>11</v>
      </c>
      <c r="B427" s="155" t="s">
        <v>576</v>
      </c>
      <c r="C427" s="153"/>
      <c r="D427" s="153"/>
      <c r="E427" s="153"/>
      <c r="F427" s="153">
        <v>2</v>
      </c>
      <c r="G427" s="153">
        <v>1240.68</v>
      </c>
      <c r="H427" s="153" t="s">
        <v>517</v>
      </c>
      <c r="I427" s="153" t="s">
        <v>609</v>
      </c>
      <c r="K427" s="23">
        <f t="shared" si="37"/>
        <v>776</v>
      </c>
      <c r="L427" s="24">
        <f t="shared" si="38"/>
        <v>1552</v>
      </c>
      <c r="M427" s="120" t="s">
        <v>1614</v>
      </c>
      <c r="N427" s="120" t="s">
        <v>1615</v>
      </c>
      <c r="O427" s="21">
        <f t="shared" si="39"/>
        <v>682.37400000000014</v>
      </c>
      <c r="P427" s="19">
        <f t="shared" si="40"/>
        <v>775.42500000000007</v>
      </c>
    </row>
    <row r="428" spans="1:16" x14ac:dyDescent="0.2">
      <c r="A428" s="153" t="s">
        <v>577</v>
      </c>
      <c r="B428" s="154" t="s">
        <v>578</v>
      </c>
      <c r="C428" s="153"/>
      <c r="D428" s="153"/>
      <c r="E428" s="153"/>
      <c r="F428" s="153">
        <v>2</v>
      </c>
      <c r="G428" s="153">
        <v>5276.24</v>
      </c>
      <c r="H428" s="153" t="s">
        <v>517</v>
      </c>
      <c r="I428" s="153" t="s">
        <v>609</v>
      </c>
      <c r="K428" s="23">
        <f t="shared" si="37"/>
        <v>3298</v>
      </c>
      <c r="L428" s="24">
        <f t="shared" si="38"/>
        <v>6596</v>
      </c>
      <c r="M428" s="120" t="s">
        <v>1614</v>
      </c>
      <c r="N428" s="120" t="s">
        <v>1615</v>
      </c>
      <c r="O428" s="21">
        <f t="shared" si="39"/>
        <v>2901.9320000000002</v>
      </c>
      <c r="P428" s="19">
        <f t="shared" si="40"/>
        <v>3297.6499999999996</v>
      </c>
    </row>
    <row r="429" spans="1:16" x14ac:dyDescent="0.2">
      <c r="A429" s="156" t="s">
        <v>10</v>
      </c>
      <c r="B429" s="157" t="s">
        <v>575</v>
      </c>
      <c r="C429" s="153"/>
      <c r="D429" s="153"/>
      <c r="E429" s="153"/>
      <c r="F429" s="153">
        <v>2</v>
      </c>
      <c r="G429" s="153">
        <v>3068.2</v>
      </c>
      <c r="H429" s="153" t="s">
        <v>517</v>
      </c>
      <c r="I429" s="153" t="s">
        <v>609</v>
      </c>
      <c r="K429" s="23">
        <f t="shared" si="37"/>
        <v>1918</v>
      </c>
      <c r="L429" s="24">
        <f t="shared" si="38"/>
        <v>3836</v>
      </c>
      <c r="M429" s="120" t="s">
        <v>1614</v>
      </c>
      <c r="N429" s="120" t="s">
        <v>1615</v>
      </c>
      <c r="O429" s="21">
        <f t="shared" si="39"/>
        <v>1687.51</v>
      </c>
      <c r="P429" s="19">
        <f t="shared" si="40"/>
        <v>1917.625</v>
      </c>
    </row>
    <row r="430" spans="1:16" x14ac:dyDescent="0.2">
      <c r="A430" s="156" t="s">
        <v>11</v>
      </c>
      <c r="B430" s="155" t="s">
        <v>576</v>
      </c>
      <c r="C430" s="153"/>
      <c r="D430" s="153"/>
      <c r="E430" s="153"/>
      <c r="F430" s="153">
        <v>2</v>
      </c>
      <c r="G430" s="153">
        <v>1240.68</v>
      </c>
      <c r="H430" s="153" t="s">
        <v>517</v>
      </c>
      <c r="I430" s="153" t="s">
        <v>609</v>
      </c>
      <c r="K430" s="23">
        <f t="shared" si="37"/>
        <v>776</v>
      </c>
      <c r="L430" s="24">
        <f t="shared" si="38"/>
        <v>1552</v>
      </c>
      <c r="M430" s="120" t="s">
        <v>1614</v>
      </c>
      <c r="N430" s="120" t="s">
        <v>1615</v>
      </c>
      <c r="O430" s="21">
        <f t="shared" si="39"/>
        <v>682.37400000000014</v>
      </c>
      <c r="P430" s="19">
        <f t="shared" si="40"/>
        <v>775.42500000000007</v>
      </c>
    </row>
    <row r="431" spans="1:16" x14ac:dyDescent="0.2">
      <c r="A431" s="280" t="s">
        <v>579</v>
      </c>
      <c r="B431" s="155" t="s">
        <v>580</v>
      </c>
      <c r="C431" s="153"/>
      <c r="D431" s="153"/>
      <c r="E431" s="153"/>
      <c r="F431" s="153">
        <v>12</v>
      </c>
      <c r="G431" s="153">
        <v>632.28</v>
      </c>
      <c r="H431" s="153" t="s">
        <v>517</v>
      </c>
      <c r="I431" s="153" t="s">
        <v>609</v>
      </c>
      <c r="K431" s="23">
        <f t="shared" si="37"/>
        <v>66</v>
      </c>
      <c r="L431" s="24">
        <f t="shared" si="38"/>
        <v>792</v>
      </c>
      <c r="M431" s="120" t="s">
        <v>1614</v>
      </c>
      <c r="N431" s="120" t="s">
        <v>1615</v>
      </c>
      <c r="O431" s="21">
        <f t="shared" si="39"/>
        <v>57.959000000000003</v>
      </c>
      <c r="P431" s="19">
        <f t="shared" si="40"/>
        <v>65.862499999999997</v>
      </c>
    </row>
    <row r="432" spans="1:16" x14ac:dyDescent="0.2">
      <c r="A432" s="280" t="s">
        <v>581</v>
      </c>
      <c r="B432" s="155" t="s">
        <v>582</v>
      </c>
      <c r="C432" s="153"/>
      <c r="D432" s="153"/>
      <c r="E432" s="153"/>
      <c r="F432" s="153">
        <v>132</v>
      </c>
      <c r="G432" s="153">
        <v>11431.2</v>
      </c>
      <c r="H432" s="153" t="s">
        <v>517</v>
      </c>
      <c r="I432" s="153" t="s">
        <v>609</v>
      </c>
      <c r="K432" s="23">
        <f t="shared" si="37"/>
        <v>109</v>
      </c>
      <c r="L432" s="24">
        <f t="shared" si="38"/>
        <v>14388</v>
      </c>
      <c r="M432" s="120" t="s">
        <v>1614</v>
      </c>
      <c r="N432" s="120" t="s">
        <v>1615</v>
      </c>
      <c r="O432" s="21">
        <f t="shared" si="39"/>
        <v>95.260000000000019</v>
      </c>
      <c r="P432" s="19">
        <f t="shared" si="40"/>
        <v>108.25000000000001</v>
      </c>
    </row>
    <row r="433" spans="1:16" x14ac:dyDescent="0.2">
      <c r="A433" s="283" t="s">
        <v>583</v>
      </c>
      <c r="B433" s="159" t="s">
        <v>584</v>
      </c>
      <c r="C433" s="153"/>
      <c r="D433" s="153"/>
      <c r="E433" s="153"/>
      <c r="F433" s="153">
        <v>25</v>
      </c>
      <c r="G433" s="153">
        <v>3794</v>
      </c>
      <c r="H433" s="153" t="s">
        <v>517</v>
      </c>
      <c r="I433" s="153" t="s">
        <v>609</v>
      </c>
      <c r="K433" s="23">
        <f t="shared" si="37"/>
        <v>190</v>
      </c>
      <c r="L433" s="24">
        <f t="shared" si="38"/>
        <v>4750</v>
      </c>
      <c r="M433" s="120" t="s">
        <v>1614</v>
      </c>
      <c r="N433" s="120" t="s">
        <v>1615</v>
      </c>
      <c r="O433" s="21">
        <f t="shared" si="39"/>
        <v>166.93600000000001</v>
      </c>
      <c r="P433" s="19">
        <f t="shared" si="40"/>
        <v>189.7</v>
      </c>
    </row>
    <row r="434" spans="1:16" ht="15" x14ac:dyDescent="0.25">
      <c r="A434" s="160" t="s">
        <v>585</v>
      </c>
      <c r="B434" s="161" t="s">
        <v>586</v>
      </c>
      <c r="C434" s="153" t="s">
        <v>515</v>
      </c>
      <c r="D434" s="153"/>
      <c r="E434" s="153"/>
      <c r="F434" s="153">
        <v>1</v>
      </c>
      <c r="G434" s="153">
        <v>18015.830000000002</v>
      </c>
      <c r="H434" s="153" t="s">
        <v>517</v>
      </c>
      <c r="I434" s="153" t="s">
        <v>609</v>
      </c>
      <c r="K434" s="23">
        <f t="shared" si="37"/>
        <v>22520</v>
      </c>
      <c r="L434" s="24">
        <f t="shared" si="38"/>
        <v>22520</v>
      </c>
      <c r="M434" s="120" t="s">
        <v>1614</v>
      </c>
      <c r="N434" s="120" t="s">
        <v>1615</v>
      </c>
      <c r="O434" s="21">
        <f t="shared" si="39"/>
        <v>19817.413000000004</v>
      </c>
      <c r="P434" s="19">
        <f t="shared" si="40"/>
        <v>22519.787500000002</v>
      </c>
    </row>
    <row r="435" spans="1:16" x14ac:dyDescent="0.2">
      <c r="A435" s="153" t="s">
        <v>587</v>
      </c>
      <c r="B435" s="154" t="s">
        <v>588</v>
      </c>
      <c r="C435" s="153"/>
      <c r="D435" s="153"/>
      <c r="E435" s="153"/>
      <c r="F435" s="153">
        <v>1</v>
      </c>
      <c r="G435" s="153">
        <v>2247.2399999999998</v>
      </c>
      <c r="H435" s="153" t="s">
        <v>517</v>
      </c>
      <c r="I435" s="153" t="s">
        <v>609</v>
      </c>
      <c r="K435" s="23">
        <f t="shared" si="37"/>
        <v>2810</v>
      </c>
      <c r="L435" s="24">
        <f t="shared" si="38"/>
        <v>2810</v>
      </c>
      <c r="M435" s="120" t="s">
        <v>1614</v>
      </c>
      <c r="N435" s="120" t="s">
        <v>1615</v>
      </c>
      <c r="O435" s="21">
        <f t="shared" si="39"/>
        <v>2471.9639999999999</v>
      </c>
      <c r="P435" s="19">
        <f t="shared" si="40"/>
        <v>2809.0499999999997</v>
      </c>
    </row>
    <row r="436" spans="1:16" x14ac:dyDescent="0.2">
      <c r="A436" s="280" t="s">
        <v>46</v>
      </c>
      <c r="B436" s="155" t="s">
        <v>441</v>
      </c>
      <c r="C436" s="153"/>
      <c r="D436" s="153"/>
      <c r="E436" s="153"/>
      <c r="F436" s="153">
        <v>1</v>
      </c>
      <c r="G436" s="153">
        <v>844.54</v>
      </c>
      <c r="H436" s="153" t="s">
        <v>517</v>
      </c>
      <c r="I436" s="153" t="s">
        <v>609</v>
      </c>
      <c r="K436" s="23">
        <f t="shared" si="37"/>
        <v>1056</v>
      </c>
      <c r="L436" s="24">
        <f t="shared" si="38"/>
        <v>1056</v>
      </c>
      <c r="M436" s="120" t="s">
        <v>1614</v>
      </c>
      <c r="N436" s="120" t="s">
        <v>1615</v>
      </c>
      <c r="O436" s="21">
        <f t="shared" si="39"/>
        <v>928.99400000000003</v>
      </c>
      <c r="P436" s="19">
        <f t="shared" si="40"/>
        <v>1055.675</v>
      </c>
    </row>
    <row r="437" spans="1:16" x14ac:dyDescent="0.2">
      <c r="A437" s="156" t="s">
        <v>76</v>
      </c>
      <c r="B437" s="157" t="s">
        <v>589</v>
      </c>
      <c r="C437" s="153"/>
      <c r="D437" s="153"/>
      <c r="E437" s="153"/>
      <c r="F437" s="153">
        <v>102</v>
      </c>
      <c r="G437" s="153">
        <v>46464.91</v>
      </c>
      <c r="H437" s="153" t="s">
        <v>517</v>
      </c>
      <c r="I437" s="153" t="s">
        <v>609</v>
      </c>
      <c r="K437" s="23">
        <f t="shared" si="37"/>
        <v>570</v>
      </c>
      <c r="L437" s="24">
        <f t="shared" si="38"/>
        <v>58140</v>
      </c>
      <c r="M437" s="120" t="s">
        <v>1614</v>
      </c>
      <c r="N437" s="120" t="s">
        <v>1615</v>
      </c>
      <c r="O437" s="21">
        <f t="shared" si="39"/>
        <v>501.09216666666674</v>
      </c>
      <c r="P437" s="19">
        <f t="shared" si="40"/>
        <v>569.42291666666665</v>
      </c>
    </row>
    <row r="438" spans="1:16" x14ac:dyDescent="0.2">
      <c r="A438" s="280" t="s">
        <v>77</v>
      </c>
      <c r="B438" s="155" t="s">
        <v>451</v>
      </c>
      <c r="C438" s="153"/>
      <c r="D438" s="153"/>
      <c r="E438" s="153"/>
      <c r="F438" s="153">
        <v>102</v>
      </c>
      <c r="G438" s="153">
        <v>32089.71</v>
      </c>
      <c r="H438" s="153" t="s">
        <v>517</v>
      </c>
      <c r="I438" s="153" t="s">
        <v>609</v>
      </c>
      <c r="K438" s="23">
        <f t="shared" si="37"/>
        <v>394</v>
      </c>
      <c r="L438" s="24">
        <f t="shared" si="38"/>
        <v>40188</v>
      </c>
      <c r="M438" s="120" t="s">
        <v>1614</v>
      </c>
      <c r="N438" s="120" t="s">
        <v>1615</v>
      </c>
      <c r="O438" s="21">
        <f t="shared" si="39"/>
        <v>346.06550000000004</v>
      </c>
      <c r="P438" s="19">
        <f t="shared" si="40"/>
        <v>393.25625000000002</v>
      </c>
    </row>
    <row r="439" spans="1:16" x14ac:dyDescent="0.2">
      <c r="A439" s="156" t="s">
        <v>590</v>
      </c>
      <c r="B439" s="157" t="s">
        <v>591</v>
      </c>
      <c r="C439" s="153"/>
      <c r="D439" s="153"/>
      <c r="E439" s="153"/>
      <c r="F439" s="153">
        <v>6</v>
      </c>
      <c r="G439" s="153">
        <v>862.43</v>
      </c>
      <c r="H439" s="153" t="s">
        <v>517</v>
      </c>
      <c r="I439" s="153" t="s">
        <v>609</v>
      </c>
      <c r="K439" s="23">
        <f t="shared" si="37"/>
        <v>180</v>
      </c>
      <c r="L439" s="24">
        <f t="shared" si="38"/>
        <v>1080</v>
      </c>
      <c r="M439" s="120" t="s">
        <v>1614</v>
      </c>
      <c r="N439" s="120" t="s">
        <v>1615</v>
      </c>
      <c r="O439" s="21">
        <f t="shared" si="39"/>
        <v>158.11216666666667</v>
      </c>
      <c r="P439" s="19">
        <f t="shared" si="40"/>
        <v>179.67291666666665</v>
      </c>
    </row>
    <row r="440" spans="1:16" ht="15" x14ac:dyDescent="0.25">
      <c r="A440" s="156" t="s">
        <v>54</v>
      </c>
      <c r="B440" s="157" t="s">
        <v>462</v>
      </c>
      <c r="C440" s="153"/>
      <c r="D440" s="153"/>
      <c r="E440" s="153"/>
      <c r="F440" s="153">
        <v>12</v>
      </c>
      <c r="G440" s="153">
        <v>12905.58</v>
      </c>
      <c r="H440" s="153" t="s">
        <v>517</v>
      </c>
      <c r="I440" s="153" t="s">
        <v>609</v>
      </c>
      <c r="K440" s="23">
        <f t="shared" si="37"/>
        <v>1345</v>
      </c>
      <c r="L440" s="24">
        <f t="shared" si="38"/>
        <v>16140</v>
      </c>
      <c r="M440" s="120" t="s">
        <v>1614</v>
      </c>
      <c r="N440" s="120" t="s">
        <v>1615</v>
      </c>
      <c r="O440" s="21">
        <f t="shared" si="39"/>
        <v>1183.0115000000001</v>
      </c>
      <c r="P440" s="19">
        <f t="shared" si="40"/>
        <v>1344.33125</v>
      </c>
    </row>
    <row r="441" spans="1:16" x14ac:dyDescent="0.2">
      <c r="A441" s="156" t="s">
        <v>592</v>
      </c>
      <c r="B441" s="157" t="s">
        <v>593</v>
      </c>
      <c r="C441" s="153"/>
      <c r="D441" s="153"/>
      <c r="E441" s="153"/>
      <c r="F441" s="153">
        <v>4</v>
      </c>
      <c r="G441" s="153">
        <v>2543.64</v>
      </c>
      <c r="H441" s="153" t="s">
        <v>517</v>
      </c>
      <c r="I441" s="153" t="s">
        <v>609</v>
      </c>
      <c r="K441" s="23">
        <f t="shared" si="37"/>
        <v>795</v>
      </c>
      <c r="L441" s="24">
        <f t="shared" si="38"/>
        <v>3180</v>
      </c>
      <c r="M441" s="120" t="s">
        <v>1614</v>
      </c>
      <c r="N441" s="120" t="s">
        <v>1615</v>
      </c>
      <c r="O441" s="21">
        <f t="shared" si="39"/>
        <v>699.50099999999998</v>
      </c>
      <c r="P441" s="19">
        <f t="shared" si="40"/>
        <v>794.88749999999993</v>
      </c>
    </row>
    <row r="442" spans="1:16" x14ac:dyDescent="0.2">
      <c r="A442" s="153" t="s">
        <v>619</v>
      </c>
      <c r="B442" s="154" t="s">
        <v>620</v>
      </c>
      <c r="C442" s="153"/>
      <c r="D442" s="153"/>
      <c r="E442" s="153"/>
      <c r="F442" s="153">
        <v>2</v>
      </c>
      <c r="G442" s="153">
        <v>423.94</v>
      </c>
      <c r="H442" s="153" t="s">
        <v>517</v>
      </c>
      <c r="I442" s="153" t="s">
        <v>609</v>
      </c>
      <c r="K442" s="23">
        <f t="shared" si="37"/>
        <v>265</v>
      </c>
      <c r="L442" s="24">
        <f t="shared" si="38"/>
        <v>530</v>
      </c>
      <c r="M442" s="120" t="s">
        <v>1614</v>
      </c>
      <c r="N442" s="120" t="s">
        <v>1615</v>
      </c>
      <c r="O442" s="21">
        <f t="shared" si="39"/>
        <v>233.16700000000003</v>
      </c>
      <c r="P442" s="19">
        <f t="shared" si="40"/>
        <v>264.96249999999998</v>
      </c>
    </row>
    <row r="443" spans="1:16" x14ac:dyDescent="0.2">
      <c r="A443" s="153" t="s">
        <v>621</v>
      </c>
      <c r="B443" s="154" t="s">
        <v>622</v>
      </c>
      <c r="C443" s="153"/>
      <c r="D443" s="153"/>
      <c r="E443" s="153"/>
      <c r="F443" s="153">
        <v>10</v>
      </c>
      <c r="G443" s="153">
        <v>2792.3</v>
      </c>
      <c r="H443" s="153" t="s">
        <v>517</v>
      </c>
      <c r="I443" s="153" t="s">
        <v>609</v>
      </c>
      <c r="K443" s="23">
        <f t="shared" si="37"/>
        <v>350</v>
      </c>
      <c r="L443" s="24">
        <f t="shared" si="38"/>
        <v>3500</v>
      </c>
      <c r="M443" s="120" t="s">
        <v>1614</v>
      </c>
      <c r="N443" s="120" t="s">
        <v>1615</v>
      </c>
      <c r="O443" s="21">
        <f t="shared" si="39"/>
        <v>307.15300000000002</v>
      </c>
      <c r="P443" s="19">
        <f t="shared" si="40"/>
        <v>349.03750000000002</v>
      </c>
    </row>
    <row r="444" spans="1:16" x14ac:dyDescent="0.2">
      <c r="A444" s="153" t="s">
        <v>75</v>
      </c>
      <c r="B444" s="154" t="s">
        <v>530</v>
      </c>
      <c r="C444" s="153"/>
      <c r="D444" s="153"/>
      <c r="E444" s="153"/>
      <c r="F444" s="153">
        <v>4</v>
      </c>
      <c r="G444" s="153">
        <v>7277.6</v>
      </c>
      <c r="H444" s="153" t="s">
        <v>79</v>
      </c>
      <c r="I444" s="153" t="s">
        <v>609</v>
      </c>
      <c r="K444" s="23">
        <f t="shared" si="37"/>
        <v>2275</v>
      </c>
      <c r="L444" s="24">
        <f t="shared" si="38"/>
        <v>9100</v>
      </c>
      <c r="M444" s="120" t="s">
        <v>1614</v>
      </c>
      <c r="N444" s="120" t="s">
        <v>1615</v>
      </c>
      <c r="O444" s="21">
        <f t="shared" si="39"/>
        <v>2001.3400000000004</v>
      </c>
      <c r="P444" s="19">
        <f t="shared" si="40"/>
        <v>2274.25</v>
      </c>
    </row>
    <row r="445" spans="1:16" x14ac:dyDescent="0.2">
      <c r="A445" s="153" t="s">
        <v>76</v>
      </c>
      <c r="B445" s="154" t="s">
        <v>962</v>
      </c>
      <c r="C445" s="153"/>
      <c r="D445" s="153"/>
      <c r="E445" s="153"/>
      <c r="F445" s="153">
        <v>72</v>
      </c>
      <c r="G445" s="153">
        <v>40998.480000000003</v>
      </c>
      <c r="H445" s="153" t="s">
        <v>79</v>
      </c>
      <c r="I445" s="153" t="s">
        <v>609</v>
      </c>
      <c r="K445" s="23">
        <f t="shared" si="37"/>
        <v>712</v>
      </c>
      <c r="L445" s="24">
        <f t="shared" si="38"/>
        <v>51264</v>
      </c>
      <c r="M445" s="120" t="s">
        <v>1614</v>
      </c>
      <c r="N445" s="120" t="s">
        <v>1615</v>
      </c>
      <c r="O445" s="21">
        <f t="shared" si="39"/>
        <v>626.36566666666681</v>
      </c>
      <c r="P445" s="19">
        <f t="shared" si="40"/>
        <v>711.7791666666667</v>
      </c>
    </row>
    <row r="446" spans="1:16" x14ac:dyDescent="0.2">
      <c r="A446" s="153" t="s">
        <v>77</v>
      </c>
      <c r="B446" s="154" t="s">
        <v>963</v>
      </c>
      <c r="C446" s="153"/>
      <c r="D446" s="153"/>
      <c r="E446" s="153"/>
      <c r="F446" s="153">
        <v>72</v>
      </c>
      <c r="G446" s="153">
        <v>28314.48</v>
      </c>
      <c r="H446" s="153" t="s">
        <v>79</v>
      </c>
      <c r="I446" s="153" t="s">
        <v>609</v>
      </c>
      <c r="K446" s="23">
        <f t="shared" si="37"/>
        <v>492</v>
      </c>
      <c r="L446" s="24">
        <f t="shared" si="38"/>
        <v>35424</v>
      </c>
      <c r="M446" s="120" t="s">
        <v>1614</v>
      </c>
      <c r="N446" s="120" t="s">
        <v>1615</v>
      </c>
      <c r="O446" s="21">
        <f t="shared" si="39"/>
        <v>432.58233333333334</v>
      </c>
      <c r="P446" s="19">
        <f t="shared" si="40"/>
        <v>491.57083333333333</v>
      </c>
    </row>
    <row r="447" spans="1:16" x14ac:dyDescent="0.2">
      <c r="A447" s="153" t="s">
        <v>54</v>
      </c>
      <c r="B447" s="154" t="s">
        <v>964</v>
      </c>
      <c r="C447" s="153"/>
      <c r="D447" s="153"/>
      <c r="E447" s="153"/>
      <c r="F447" s="153">
        <v>6</v>
      </c>
      <c r="G447" s="153">
        <v>8517.68</v>
      </c>
      <c r="H447" s="153" t="s">
        <v>79</v>
      </c>
      <c r="I447" s="153" t="s">
        <v>609</v>
      </c>
      <c r="K447" s="23">
        <f t="shared" si="37"/>
        <v>1775</v>
      </c>
      <c r="L447" s="24">
        <f t="shared" si="38"/>
        <v>10650</v>
      </c>
      <c r="M447" s="120" t="s">
        <v>1614</v>
      </c>
      <c r="N447" s="120" t="s">
        <v>1615</v>
      </c>
      <c r="O447" s="21">
        <f t="shared" si="39"/>
        <v>1561.5746666666669</v>
      </c>
      <c r="P447" s="19">
        <f t="shared" si="40"/>
        <v>1774.5166666666669</v>
      </c>
    </row>
    <row r="448" spans="1:16" x14ac:dyDescent="0.2">
      <c r="A448" s="153" t="s">
        <v>36</v>
      </c>
      <c r="B448" s="154" t="s">
        <v>676</v>
      </c>
      <c r="C448" s="153"/>
      <c r="D448" s="153"/>
      <c r="E448" s="153"/>
      <c r="F448" s="153">
        <v>12</v>
      </c>
      <c r="G448" s="153">
        <v>1494.46</v>
      </c>
      <c r="H448" s="153" t="s">
        <v>79</v>
      </c>
      <c r="I448" s="153" t="s">
        <v>609</v>
      </c>
      <c r="K448" s="23">
        <f t="shared" si="37"/>
        <v>156</v>
      </c>
      <c r="L448" s="24">
        <f t="shared" si="38"/>
        <v>1872</v>
      </c>
      <c r="M448" s="120" t="s">
        <v>1614</v>
      </c>
      <c r="N448" s="120" t="s">
        <v>1615</v>
      </c>
      <c r="O448" s="21">
        <f t="shared" si="39"/>
        <v>136.99216666666669</v>
      </c>
      <c r="P448" s="19">
        <f t="shared" si="40"/>
        <v>155.67291666666668</v>
      </c>
    </row>
    <row r="449" spans="1:16" x14ac:dyDescent="0.2">
      <c r="A449" s="153" t="s">
        <v>592</v>
      </c>
      <c r="B449" s="154" t="s">
        <v>593</v>
      </c>
      <c r="C449" s="153"/>
      <c r="D449" s="153"/>
      <c r="E449" s="153"/>
      <c r="F449" s="153">
        <v>4</v>
      </c>
      <c r="G449" s="153">
        <v>3357.6</v>
      </c>
      <c r="H449" s="153" t="s">
        <v>79</v>
      </c>
      <c r="I449" s="153" t="s">
        <v>609</v>
      </c>
      <c r="K449" s="23">
        <f t="shared" si="37"/>
        <v>1050</v>
      </c>
      <c r="L449" s="24">
        <f t="shared" si="38"/>
        <v>4200</v>
      </c>
      <c r="M449" s="120" t="s">
        <v>1614</v>
      </c>
      <c r="N449" s="120" t="s">
        <v>1615</v>
      </c>
      <c r="O449" s="21">
        <f t="shared" si="39"/>
        <v>923.34</v>
      </c>
      <c r="P449" s="19">
        <f t="shared" si="40"/>
        <v>1049.25</v>
      </c>
    </row>
    <row r="450" spans="1:16" x14ac:dyDescent="0.2">
      <c r="A450" s="282">
        <v>726060</v>
      </c>
      <c r="B450" s="154" t="s">
        <v>965</v>
      </c>
      <c r="C450" s="153"/>
      <c r="D450" s="153"/>
      <c r="E450" s="153"/>
      <c r="F450" s="153">
        <v>2</v>
      </c>
      <c r="G450" s="153">
        <v>3179.26</v>
      </c>
      <c r="H450" s="153" t="s">
        <v>79</v>
      </c>
      <c r="I450" s="153" t="s">
        <v>609</v>
      </c>
      <c r="K450" s="23">
        <f t="shared" si="37"/>
        <v>1988</v>
      </c>
      <c r="L450" s="24">
        <f t="shared" si="38"/>
        <v>3976</v>
      </c>
      <c r="M450" s="120" t="s">
        <v>1614</v>
      </c>
      <c r="N450" s="120" t="s">
        <v>1615</v>
      </c>
      <c r="O450" s="21">
        <f t="shared" si="39"/>
        <v>1748.5930000000003</v>
      </c>
      <c r="P450" s="19">
        <f t="shared" si="40"/>
        <v>1987.0375000000001</v>
      </c>
    </row>
    <row r="451" spans="1:16" x14ac:dyDescent="0.2">
      <c r="A451" s="153" t="s">
        <v>966</v>
      </c>
      <c r="B451" s="154" t="s">
        <v>967</v>
      </c>
      <c r="C451" s="153"/>
      <c r="D451" s="153"/>
      <c r="E451" s="153"/>
      <c r="F451" s="153">
        <v>4</v>
      </c>
      <c r="G451" s="153">
        <v>738</v>
      </c>
      <c r="H451" s="153" t="s">
        <v>79</v>
      </c>
      <c r="I451" s="153" t="s">
        <v>609</v>
      </c>
      <c r="K451" s="23">
        <f t="shared" si="37"/>
        <v>231</v>
      </c>
      <c r="L451" s="24">
        <f t="shared" si="38"/>
        <v>924</v>
      </c>
      <c r="M451" s="120" t="s">
        <v>1614</v>
      </c>
      <c r="N451" s="120" t="s">
        <v>1615</v>
      </c>
      <c r="O451" s="21">
        <f t="shared" si="39"/>
        <v>202.95000000000002</v>
      </c>
      <c r="P451" s="19">
        <f t="shared" si="40"/>
        <v>230.625</v>
      </c>
    </row>
    <row r="452" spans="1:16" x14ac:dyDescent="0.2">
      <c r="A452" s="153" t="s">
        <v>33</v>
      </c>
      <c r="B452" s="154" t="s">
        <v>969</v>
      </c>
      <c r="C452" s="153"/>
      <c r="D452" s="153"/>
      <c r="E452" s="153"/>
      <c r="F452" s="153">
        <v>20</v>
      </c>
      <c r="G452" s="153">
        <v>1529.4</v>
      </c>
      <c r="H452" s="153" t="s">
        <v>79</v>
      </c>
      <c r="I452" s="153" t="s">
        <v>609</v>
      </c>
      <c r="K452" s="23">
        <f t="shared" si="37"/>
        <v>96</v>
      </c>
      <c r="L452" s="24">
        <f t="shared" si="38"/>
        <v>1920</v>
      </c>
      <c r="M452" s="120" t="s">
        <v>1614</v>
      </c>
      <c r="N452" s="120" t="s">
        <v>1615</v>
      </c>
      <c r="O452" s="21">
        <f t="shared" si="39"/>
        <v>84.117000000000004</v>
      </c>
      <c r="P452" s="19">
        <f t="shared" si="40"/>
        <v>95.587500000000006</v>
      </c>
    </row>
    <row r="453" spans="1:16" x14ac:dyDescent="0.2">
      <c r="A453" s="153" t="s">
        <v>452</v>
      </c>
      <c r="B453" s="154" t="s">
        <v>907</v>
      </c>
      <c r="C453" s="153"/>
      <c r="D453" s="153"/>
      <c r="E453" s="153"/>
      <c r="F453" s="153">
        <v>20</v>
      </c>
      <c r="G453" s="153">
        <v>1158.5999999999999</v>
      </c>
      <c r="H453" s="153" t="s">
        <v>79</v>
      </c>
      <c r="I453" s="153" t="s">
        <v>609</v>
      </c>
      <c r="K453" s="23">
        <f t="shared" si="37"/>
        <v>73</v>
      </c>
      <c r="L453" s="24">
        <f t="shared" si="38"/>
        <v>1460</v>
      </c>
      <c r="M453" s="120" t="s">
        <v>1614</v>
      </c>
      <c r="N453" s="120" t="s">
        <v>1615</v>
      </c>
      <c r="O453" s="21">
        <f t="shared" si="39"/>
        <v>63.722999999999999</v>
      </c>
      <c r="P453" s="19">
        <f t="shared" si="40"/>
        <v>72.412499999999994</v>
      </c>
    </row>
    <row r="454" spans="1:16" x14ac:dyDescent="0.2">
      <c r="A454" s="153" t="s">
        <v>579</v>
      </c>
      <c r="B454" s="154" t="s">
        <v>970</v>
      </c>
      <c r="C454" s="153"/>
      <c r="D454" s="153"/>
      <c r="E454" s="153"/>
      <c r="F454" s="153">
        <v>72</v>
      </c>
      <c r="G454" s="153">
        <v>3793.68</v>
      </c>
      <c r="H454" s="153" t="s">
        <v>79</v>
      </c>
      <c r="I454" s="153" t="s">
        <v>609</v>
      </c>
      <c r="K454" s="23">
        <f t="shared" si="37"/>
        <v>66</v>
      </c>
      <c r="L454" s="24">
        <f t="shared" si="38"/>
        <v>4752</v>
      </c>
      <c r="M454" s="120" t="s">
        <v>1614</v>
      </c>
      <c r="N454" s="120" t="s">
        <v>1615</v>
      </c>
      <c r="O454" s="21">
        <f t="shared" si="39"/>
        <v>57.959000000000003</v>
      </c>
      <c r="P454" s="19">
        <f t="shared" si="40"/>
        <v>65.862499999999997</v>
      </c>
    </row>
    <row r="455" spans="1:16" x14ac:dyDescent="0.2">
      <c r="A455" s="153" t="s">
        <v>968</v>
      </c>
      <c r="B455" s="154" t="s">
        <v>971</v>
      </c>
      <c r="C455" s="153"/>
      <c r="D455" s="153"/>
      <c r="E455" s="153"/>
      <c r="F455" s="153">
        <v>12</v>
      </c>
      <c r="G455" s="153">
        <v>3440.76</v>
      </c>
      <c r="H455" s="153" t="s">
        <v>79</v>
      </c>
      <c r="I455" s="153" t="s">
        <v>609</v>
      </c>
      <c r="K455" s="23">
        <f t="shared" si="37"/>
        <v>359</v>
      </c>
      <c r="L455" s="24">
        <f t="shared" si="38"/>
        <v>4308</v>
      </c>
      <c r="M455" s="120" t="s">
        <v>1614</v>
      </c>
      <c r="N455" s="120" t="s">
        <v>1615</v>
      </c>
      <c r="O455" s="21">
        <f t="shared" si="39"/>
        <v>315.40300000000002</v>
      </c>
      <c r="P455" s="19">
        <f t="shared" si="40"/>
        <v>358.41250000000002</v>
      </c>
    </row>
    <row r="456" spans="1:16" x14ac:dyDescent="0.2">
      <c r="A456" s="153" t="s">
        <v>6</v>
      </c>
      <c r="B456" s="154" t="s">
        <v>972</v>
      </c>
      <c r="C456" s="153"/>
      <c r="D456" s="153"/>
      <c r="E456" s="153"/>
      <c r="F456" s="153">
        <v>90</v>
      </c>
      <c r="G456" s="153">
        <v>11362.35</v>
      </c>
      <c r="H456" s="153" t="s">
        <v>79</v>
      </c>
      <c r="I456" s="153" t="s">
        <v>609</v>
      </c>
      <c r="K456" s="23">
        <f t="shared" si="37"/>
        <v>158</v>
      </c>
      <c r="L456" s="24">
        <f t="shared" si="38"/>
        <v>14220</v>
      </c>
      <c r="M456" s="120" t="s">
        <v>1614</v>
      </c>
      <c r="N456" s="120" t="s">
        <v>1615</v>
      </c>
      <c r="O456" s="21">
        <f t="shared" si="39"/>
        <v>138.87316666666669</v>
      </c>
      <c r="P456" s="19">
        <f t="shared" si="40"/>
        <v>157.81041666666667</v>
      </c>
    </row>
    <row r="457" spans="1:16" x14ac:dyDescent="0.2">
      <c r="A457" s="153" t="s">
        <v>58</v>
      </c>
      <c r="B457" s="154" t="s">
        <v>973</v>
      </c>
      <c r="C457" s="153"/>
      <c r="D457" s="153"/>
      <c r="E457" s="153"/>
      <c r="F457" s="153">
        <v>12</v>
      </c>
      <c r="G457" s="153">
        <v>927.36</v>
      </c>
      <c r="H457" s="153" t="s">
        <v>79</v>
      </c>
      <c r="I457" s="153" t="s">
        <v>609</v>
      </c>
      <c r="K457" s="23">
        <f t="shared" si="37"/>
        <v>97</v>
      </c>
      <c r="L457" s="24">
        <f t="shared" si="38"/>
        <v>1164</v>
      </c>
      <c r="M457" s="120" t="s">
        <v>1614</v>
      </c>
      <c r="N457" s="120" t="s">
        <v>1615</v>
      </c>
      <c r="O457" s="21">
        <f t="shared" si="39"/>
        <v>85.00800000000001</v>
      </c>
      <c r="P457" s="19">
        <f t="shared" si="40"/>
        <v>96.6</v>
      </c>
    </row>
    <row r="458" spans="1:16" x14ac:dyDescent="0.2">
      <c r="A458" s="153" t="s">
        <v>460</v>
      </c>
      <c r="B458" s="154" t="s">
        <v>974</v>
      </c>
      <c r="C458" s="153"/>
      <c r="D458" s="153"/>
      <c r="E458" s="153"/>
      <c r="F458" s="153">
        <v>1</v>
      </c>
      <c r="G458" s="153">
        <v>5042.99</v>
      </c>
      <c r="H458" s="153" t="s">
        <v>79</v>
      </c>
      <c r="I458" s="153" t="s">
        <v>609</v>
      </c>
      <c r="K458" s="23">
        <f t="shared" si="37"/>
        <v>6304</v>
      </c>
      <c r="L458" s="24">
        <f t="shared" si="38"/>
        <v>6304</v>
      </c>
      <c r="M458" s="120" t="s">
        <v>1614</v>
      </c>
      <c r="N458" s="120" t="s">
        <v>1615</v>
      </c>
      <c r="O458" s="21">
        <f t="shared" si="39"/>
        <v>5547.2889999999998</v>
      </c>
      <c r="P458" s="19">
        <f t="shared" si="40"/>
        <v>6303.7374999999993</v>
      </c>
    </row>
    <row r="459" spans="1:16" x14ac:dyDescent="0.2">
      <c r="A459" s="153" t="s">
        <v>55</v>
      </c>
      <c r="B459" s="154" t="s">
        <v>975</v>
      </c>
      <c r="C459" s="153"/>
      <c r="D459" s="153"/>
      <c r="E459" s="153"/>
      <c r="F459" s="153">
        <v>1</v>
      </c>
      <c r="G459" s="153">
        <v>5744.25</v>
      </c>
      <c r="H459" s="153" t="s">
        <v>79</v>
      </c>
      <c r="I459" s="153" t="s">
        <v>609</v>
      </c>
      <c r="K459" s="23">
        <f t="shared" si="37"/>
        <v>7181</v>
      </c>
      <c r="L459" s="24">
        <f t="shared" si="38"/>
        <v>7181</v>
      </c>
      <c r="M459" s="120" t="s">
        <v>1614</v>
      </c>
      <c r="N459" s="120" t="s">
        <v>1615</v>
      </c>
      <c r="O459" s="21">
        <f t="shared" si="39"/>
        <v>6318.6750000000002</v>
      </c>
      <c r="P459" s="19">
        <f t="shared" si="40"/>
        <v>7180.3125</v>
      </c>
    </row>
    <row r="460" spans="1:16" x14ac:dyDescent="0.2">
      <c r="A460" s="282">
        <v>112119</v>
      </c>
      <c r="B460" s="154" t="s">
        <v>976</v>
      </c>
      <c r="C460" s="153"/>
      <c r="D460" s="153"/>
      <c r="E460" s="153"/>
      <c r="F460" s="153">
        <v>2</v>
      </c>
      <c r="G460" s="153">
        <v>13524</v>
      </c>
      <c r="H460" s="153" t="s">
        <v>79</v>
      </c>
      <c r="I460" s="153" t="s">
        <v>609</v>
      </c>
      <c r="K460" s="23">
        <f t="shared" si="37"/>
        <v>8453</v>
      </c>
      <c r="L460" s="24">
        <f t="shared" si="38"/>
        <v>16906</v>
      </c>
      <c r="M460" s="120" t="s">
        <v>1614</v>
      </c>
      <c r="N460" s="120" t="s">
        <v>1615</v>
      </c>
      <c r="O460" s="21">
        <f t="shared" si="39"/>
        <v>7438.2000000000007</v>
      </c>
      <c r="P460" s="19">
        <f t="shared" si="40"/>
        <v>8452.5</v>
      </c>
    </row>
    <row r="461" spans="1:16" x14ac:dyDescent="0.2">
      <c r="A461" s="153" t="s">
        <v>13</v>
      </c>
      <c r="B461" s="154" t="s">
        <v>977</v>
      </c>
      <c r="C461" s="153"/>
      <c r="D461" s="153"/>
      <c r="E461" s="153"/>
      <c r="F461" s="153">
        <v>2</v>
      </c>
      <c r="G461" s="153">
        <v>3638.8</v>
      </c>
      <c r="H461" s="153" t="s">
        <v>79</v>
      </c>
      <c r="I461" s="153" t="s">
        <v>609</v>
      </c>
      <c r="K461" s="23">
        <f t="shared" si="37"/>
        <v>2275</v>
      </c>
      <c r="L461" s="24">
        <f t="shared" si="38"/>
        <v>4550</v>
      </c>
      <c r="M461" s="120" t="s">
        <v>1614</v>
      </c>
      <c r="N461" s="120" t="s">
        <v>1615</v>
      </c>
      <c r="O461" s="21">
        <f t="shared" si="39"/>
        <v>2001.3400000000004</v>
      </c>
      <c r="P461" s="19">
        <f t="shared" si="40"/>
        <v>2274.25</v>
      </c>
    </row>
    <row r="462" spans="1:16" x14ac:dyDescent="0.2">
      <c r="A462" s="153" t="s">
        <v>978</v>
      </c>
      <c r="B462" s="154" t="s">
        <v>837</v>
      </c>
      <c r="C462" s="153"/>
      <c r="D462" s="153"/>
      <c r="E462" s="153"/>
      <c r="F462" s="153">
        <v>4</v>
      </c>
      <c r="G462" s="153">
        <v>1987.2</v>
      </c>
      <c r="H462" s="153" t="s">
        <v>79</v>
      </c>
      <c r="I462" s="153" t="s">
        <v>609</v>
      </c>
      <c r="K462" s="23">
        <f t="shared" si="37"/>
        <v>621</v>
      </c>
      <c r="L462" s="24">
        <f t="shared" si="38"/>
        <v>2484</v>
      </c>
      <c r="M462" s="120" t="s">
        <v>1614</v>
      </c>
      <c r="N462" s="120" t="s">
        <v>1615</v>
      </c>
      <c r="O462" s="21">
        <f t="shared" si="39"/>
        <v>546.48</v>
      </c>
      <c r="P462" s="19">
        <f t="shared" si="40"/>
        <v>621</v>
      </c>
    </row>
    <row r="463" spans="1:16" x14ac:dyDescent="0.2">
      <c r="A463" s="153" t="s">
        <v>65</v>
      </c>
      <c r="B463" s="154" t="s">
        <v>979</v>
      </c>
      <c r="C463" s="153"/>
      <c r="D463" s="153"/>
      <c r="E463" s="153"/>
      <c r="F463" s="153">
        <v>4</v>
      </c>
      <c r="G463" s="153">
        <v>6733.84</v>
      </c>
      <c r="H463" s="153" t="s">
        <v>79</v>
      </c>
      <c r="I463" s="153" t="s">
        <v>609</v>
      </c>
      <c r="K463" s="23">
        <f t="shared" si="37"/>
        <v>2105</v>
      </c>
      <c r="L463" s="24">
        <f t="shared" si="38"/>
        <v>8420</v>
      </c>
      <c r="M463" s="120" t="s">
        <v>1614</v>
      </c>
      <c r="N463" s="120" t="s">
        <v>1615</v>
      </c>
      <c r="O463" s="21">
        <f t="shared" si="39"/>
        <v>1851.8060000000003</v>
      </c>
      <c r="P463" s="19">
        <f t="shared" si="40"/>
        <v>2104.3249999999998</v>
      </c>
    </row>
    <row r="464" spans="1:16" x14ac:dyDescent="0.2">
      <c r="A464" s="153" t="s">
        <v>568</v>
      </c>
      <c r="B464" s="154" t="s">
        <v>980</v>
      </c>
      <c r="C464" s="153"/>
      <c r="D464" s="153"/>
      <c r="E464" s="153"/>
      <c r="F464" s="153">
        <v>4</v>
      </c>
      <c r="G464" s="153">
        <v>15666.68</v>
      </c>
      <c r="H464" s="153" t="s">
        <v>79</v>
      </c>
      <c r="I464" s="153" t="s">
        <v>609</v>
      </c>
      <c r="K464" s="23">
        <f t="shared" si="37"/>
        <v>4896</v>
      </c>
      <c r="L464" s="24">
        <f t="shared" si="38"/>
        <v>19584</v>
      </c>
      <c r="M464" s="120" t="s">
        <v>1614</v>
      </c>
      <c r="N464" s="120" t="s">
        <v>1615</v>
      </c>
      <c r="O464" s="21">
        <f t="shared" si="39"/>
        <v>4308.3370000000004</v>
      </c>
      <c r="P464" s="19">
        <f t="shared" si="40"/>
        <v>4895.8374999999996</v>
      </c>
    </row>
    <row r="465" spans="1:16" x14ac:dyDescent="0.2">
      <c r="A465" s="153" t="s">
        <v>32</v>
      </c>
      <c r="B465" s="154" t="s">
        <v>981</v>
      </c>
      <c r="C465" s="153"/>
      <c r="D465" s="153"/>
      <c r="E465" s="153"/>
      <c r="F465" s="153">
        <v>4</v>
      </c>
      <c r="G465" s="153">
        <v>11879.04</v>
      </c>
      <c r="H465" s="153" t="s">
        <v>79</v>
      </c>
      <c r="I465" s="153" t="s">
        <v>609</v>
      </c>
      <c r="K465" s="23">
        <f t="shared" si="37"/>
        <v>3713</v>
      </c>
      <c r="L465" s="24">
        <f t="shared" si="38"/>
        <v>14852</v>
      </c>
      <c r="M465" s="120" t="s">
        <v>1614</v>
      </c>
      <c r="N465" s="120" t="s">
        <v>1615</v>
      </c>
      <c r="O465" s="21">
        <f t="shared" si="39"/>
        <v>3266.7360000000003</v>
      </c>
      <c r="P465" s="19">
        <f t="shared" si="40"/>
        <v>3712.2000000000003</v>
      </c>
    </row>
    <row r="466" spans="1:16" x14ac:dyDescent="0.2">
      <c r="A466" s="153" t="s">
        <v>503</v>
      </c>
      <c r="B466" s="154" t="s">
        <v>984</v>
      </c>
      <c r="C466" s="153"/>
      <c r="D466" s="153"/>
      <c r="E466" s="153"/>
      <c r="F466" s="153">
        <v>2</v>
      </c>
      <c r="G466" s="153">
        <v>2305.3000000000002</v>
      </c>
      <c r="H466" s="153" t="s">
        <v>79</v>
      </c>
      <c r="I466" s="153" t="s">
        <v>609</v>
      </c>
      <c r="K466" s="23">
        <f t="shared" si="37"/>
        <v>1441</v>
      </c>
      <c r="L466" s="24">
        <f t="shared" si="38"/>
        <v>2882</v>
      </c>
      <c r="M466" s="120" t="s">
        <v>1614</v>
      </c>
      <c r="N466" s="120" t="s">
        <v>1615</v>
      </c>
      <c r="O466" s="21">
        <f t="shared" si="39"/>
        <v>1267.9150000000002</v>
      </c>
      <c r="P466" s="19">
        <f t="shared" si="40"/>
        <v>1440.8125</v>
      </c>
    </row>
    <row r="467" spans="1:16" x14ac:dyDescent="0.2">
      <c r="A467" s="153" t="s">
        <v>47</v>
      </c>
      <c r="B467" s="154" t="s">
        <v>983</v>
      </c>
      <c r="C467" s="153"/>
      <c r="D467" s="153"/>
      <c r="E467" s="153"/>
      <c r="F467" s="153">
        <v>2</v>
      </c>
      <c r="G467" s="153">
        <v>555.46</v>
      </c>
      <c r="H467" s="153" t="s">
        <v>79</v>
      </c>
      <c r="I467" s="153" t="s">
        <v>609</v>
      </c>
      <c r="K467" s="23">
        <f t="shared" si="37"/>
        <v>348</v>
      </c>
      <c r="L467" s="24">
        <f t="shared" si="38"/>
        <v>696</v>
      </c>
      <c r="M467" s="120" t="s">
        <v>1614</v>
      </c>
      <c r="N467" s="120" t="s">
        <v>1615</v>
      </c>
      <c r="O467" s="21">
        <f t="shared" si="39"/>
        <v>305.50300000000004</v>
      </c>
      <c r="P467" s="19">
        <f t="shared" si="40"/>
        <v>347.16250000000002</v>
      </c>
    </row>
    <row r="468" spans="1:16" x14ac:dyDescent="0.2">
      <c r="A468" s="153" t="s">
        <v>471</v>
      </c>
      <c r="B468" s="154" t="s">
        <v>985</v>
      </c>
      <c r="C468" s="153"/>
      <c r="D468" s="153"/>
      <c r="E468" s="153"/>
      <c r="F468" s="153">
        <v>2</v>
      </c>
      <c r="G468" s="153">
        <v>920.56</v>
      </c>
      <c r="H468" s="153" t="s">
        <v>79</v>
      </c>
      <c r="I468" s="153" t="s">
        <v>609</v>
      </c>
      <c r="K468" s="263">
        <f t="shared" si="37"/>
        <v>576</v>
      </c>
      <c r="L468" s="264">
        <f t="shared" si="38"/>
        <v>1152</v>
      </c>
      <c r="M468" s="120" t="s">
        <v>1614</v>
      </c>
      <c r="N468" s="120" t="s">
        <v>1615</v>
      </c>
      <c r="O468" s="261">
        <f t="shared" si="39"/>
        <v>506.30799999999999</v>
      </c>
      <c r="P468" s="262">
        <f t="shared" si="40"/>
        <v>575.34999999999991</v>
      </c>
    </row>
    <row r="469" spans="1:16" x14ac:dyDescent="0.2">
      <c r="A469" s="153" t="s">
        <v>982</v>
      </c>
      <c r="B469" s="154" t="s">
        <v>986</v>
      </c>
      <c r="C469" s="153"/>
      <c r="D469" s="153"/>
      <c r="E469" s="153"/>
      <c r="F469" s="153">
        <v>2</v>
      </c>
      <c r="G469" s="153">
        <v>487.8</v>
      </c>
      <c r="H469" s="153" t="s">
        <v>79</v>
      </c>
      <c r="I469" s="153" t="s">
        <v>609</v>
      </c>
      <c r="K469" s="263">
        <f t="shared" si="37"/>
        <v>305</v>
      </c>
      <c r="L469" s="264">
        <f t="shared" si="38"/>
        <v>610</v>
      </c>
      <c r="M469" s="120" t="s">
        <v>1614</v>
      </c>
      <c r="N469" s="120" t="s">
        <v>1615</v>
      </c>
      <c r="O469" s="261">
        <f t="shared" si="39"/>
        <v>268.29000000000002</v>
      </c>
      <c r="P469" s="262">
        <f t="shared" si="40"/>
        <v>304.875</v>
      </c>
    </row>
    <row r="470" spans="1:16" x14ac:dyDescent="0.2">
      <c r="A470" s="153" t="s">
        <v>573</v>
      </c>
      <c r="B470" s="154" t="s">
        <v>987</v>
      </c>
      <c r="C470" s="153"/>
      <c r="D470" s="153"/>
      <c r="E470" s="153"/>
      <c r="F470" s="153">
        <v>4</v>
      </c>
      <c r="G470" s="153">
        <v>5770.8</v>
      </c>
      <c r="H470" s="153" t="s">
        <v>79</v>
      </c>
      <c r="I470" s="153" t="s">
        <v>609</v>
      </c>
      <c r="K470" s="263">
        <f t="shared" si="37"/>
        <v>1804</v>
      </c>
      <c r="L470" s="264">
        <f t="shared" si="38"/>
        <v>7216</v>
      </c>
      <c r="M470" s="120" t="s">
        <v>1614</v>
      </c>
      <c r="N470" s="120" t="s">
        <v>1615</v>
      </c>
      <c r="O470" s="261">
        <f t="shared" si="39"/>
        <v>1586.9700000000003</v>
      </c>
      <c r="P470" s="262">
        <f t="shared" si="40"/>
        <v>1803.375</v>
      </c>
    </row>
    <row r="471" spans="1:16" x14ac:dyDescent="0.2">
      <c r="A471" s="153" t="s">
        <v>10</v>
      </c>
      <c r="B471" s="154" t="s">
        <v>988</v>
      </c>
      <c r="C471" s="153"/>
      <c r="D471" s="153"/>
      <c r="E471" s="153"/>
      <c r="F471" s="153">
        <v>4</v>
      </c>
      <c r="G471" s="153">
        <v>6412.52</v>
      </c>
      <c r="H471" s="153" t="s">
        <v>79</v>
      </c>
      <c r="I471" s="153" t="s">
        <v>609</v>
      </c>
      <c r="K471" s="263">
        <f t="shared" si="37"/>
        <v>2004</v>
      </c>
      <c r="L471" s="264">
        <f t="shared" si="38"/>
        <v>8016</v>
      </c>
      <c r="M471" s="120" t="s">
        <v>1614</v>
      </c>
      <c r="N471" s="120" t="s">
        <v>1615</v>
      </c>
      <c r="O471" s="261">
        <f t="shared" si="39"/>
        <v>1763.4430000000002</v>
      </c>
      <c r="P471" s="262">
        <f t="shared" si="40"/>
        <v>2003.9125000000001</v>
      </c>
    </row>
    <row r="472" spans="1:16" x14ac:dyDescent="0.2">
      <c r="A472" s="153" t="s">
        <v>11</v>
      </c>
      <c r="B472" s="154" t="s">
        <v>957</v>
      </c>
      <c r="C472" s="153"/>
      <c r="D472" s="153"/>
      <c r="E472" s="153"/>
      <c r="F472" s="153">
        <v>4</v>
      </c>
      <c r="G472" s="153">
        <v>2555.8000000000002</v>
      </c>
      <c r="H472" s="153" t="s">
        <v>79</v>
      </c>
      <c r="I472" s="153" t="s">
        <v>609</v>
      </c>
      <c r="K472" s="263">
        <f t="shared" si="37"/>
        <v>799</v>
      </c>
      <c r="L472" s="264">
        <f t="shared" si="38"/>
        <v>3196</v>
      </c>
      <c r="M472" s="120" t="s">
        <v>1614</v>
      </c>
      <c r="N472" s="120" t="s">
        <v>1615</v>
      </c>
      <c r="O472" s="261">
        <f t="shared" si="39"/>
        <v>702.84500000000014</v>
      </c>
      <c r="P472" s="262">
        <f t="shared" si="40"/>
        <v>798.6875</v>
      </c>
    </row>
    <row r="473" spans="1:16" x14ac:dyDescent="0.2">
      <c r="A473" s="153" t="s">
        <v>76</v>
      </c>
      <c r="B473" s="154" t="s">
        <v>962</v>
      </c>
      <c r="C473" s="153"/>
      <c r="D473" s="153"/>
      <c r="E473" s="153"/>
      <c r="F473" s="153">
        <v>102</v>
      </c>
      <c r="G473" s="153">
        <v>58081.18</v>
      </c>
      <c r="H473" s="153" t="s">
        <v>79</v>
      </c>
      <c r="I473" s="153" t="s">
        <v>609</v>
      </c>
      <c r="K473" s="263">
        <f t="shared" si="37"/>
        <v>712</v>
      </c>
      <c r="L473" s="264">
        <f t="shared" si="38"/>
        <v>72624</v>
      </c>
      <c r="M473" s="120" t="s">
        <v>1614</v>
      </c>
      <c r="N473" s="120" t="s">
        <v>1615</v>
      </c>
      <c r="O473" s="261">
        <f t="shared" si="39"/>
        <v>626.3656666666667</v>
      </c>
      <c r="P473" s="262">
        <f t="shared" si="40"/>
        <v>711.77916666666658</v>
      </c>
    </row>
    <row r="474" spans="1:16" x14ac:dyDescent="0.2">
      <c r="A474" s="153" t="s">
        <v>54</v>
      </c>
      <c r="B474" s="154" t="s">
        <v>964</v>
      </c>
      <c r="C474" s="153"/>
      <c r="D474" s="153"/>
      <c r="E474" s="153"/>
      <c r="F474" s="153">
        <v>6</v>
      </c>
      <c r="G474" s="153">
        <v>8517.68</v>
      </c>
      <c r="H474" s="153" t="s">
        <v>79</v>
      </c>
      <c r="I474" s="153" t="s">
        <v>609</v>
      </c>
      <c r="K474" s="263">
        <f t="shared" si="37"/>
        <v>1775</v>
      </c>
      <c r="L474" s="264">
        <f t="shared" si="38"/>
        <v>10650</v>
      </c>
      <c r="M474" s="120" t="s">
        <v>1614</v>
      </c>
      <c r="N474" s="120" t="s">
        <v>1615</v>
      </c>
      <c r="O474" s="261">
        <f t="shared" si="39"/>
        <v>1561.5746666666669</v>
      </c>
      <c r="P474" s="262">
        <f t="shared" si="40"/>
        <v>1774.5166666666669</v>
      </c>
    </row>
    <row r="475" spans="1:16" x14ac:dyDescent="0.2">
      <c r="A475" s="153" t="s">
        <v>592</v>
      </c>
      <c r="B475" s="154" t="s">
        <v>593</v>
      </c>
      <c r="C475" s="153"/>
      <c r="D475" s="153"/>
      <c r="E475" s="153"/>
      <c r="F475" s="153">
        <v>8</v>
      </c>
      <c r="G475" s="153">
        <v>6715.2</v>
      </c>
      <c r="H475" s="153" t="s">
        <v>79</v>
      </c>
      <c r="I475" s="153" t="s">
        <v>609</v>
      </c>
      <c r="K475" s="263">
        <f t="shared" si="37"/>
        <v>1050</v>
      </c>
      <c r="L475" s="264">
        <f t="shared" si="38"/>
        <v>8400</v>
      </c>
      <c r="M475" s="120" t="s">
        <v>1614</v>
      </c>
      <c r="N475" s="120" t="s">
        <v>1615</v>
      </c>
      <c r="O475" s="261">
        <f t="shared" si="39"/>
        <v>923.34</v>
      </c>
      <c r="P475" s="262">
        <f t="shared" si="40"/>
        <v>1049.25</v>
      </c>
    </row>
    <row r="476" spans="1:16" x14ac:dyDescent="0.2">
      <c r="A476" s="153" t="s">
        <v>36</v>
      </c>
      <c r="B476" s="154" t="s">
        <v>676</v>
      </c>
      <c r="C476" s="153"/>
      <c r="D476" s="153"/>
      <c r="E476" s="153"/>
      <c r="F476" s="153">
        <v>24</v>
      </c>
      <c r="G476" s="153">
        <v>2988.92</v>
      </c>
      <c r="H476" s="153" t="s">
        <v>79</v>
      </c>
      <c r="I476" s="153" t="s">
        <v>609</v>
      </c>
      <c r="K476" s="263">
        <f t="shared" si="37"/>
        <v>156</v>
      </c>
      <c r="L476" s="264">
        <f t="shared" si="38"/>
        <v>3744</v>
      </c>
      <c r="M476" s="120" t="s">
        <v>1614</v>
      </c>
      <c r="N476" s="120" t="s">
        <v>1615</v>
      </c>
      <c r="O476" s="261">
        <f t="shared" si="39"/>
        <v>136.99216666666669</v>
      </c>
      <c r="P476" s="262">
        <f t="shared" si="40"/>
        <v>155.67291666666668</v>
      </c>
    </row>
    <row r="477" spans="1:16" x14ac:dyDescent="0.2">
      <c r="A477" s="153" t="s">
        <v>77</v>
      </c>
      <c r="B477" s="154" t="s">
        <v>963</v>
      </c>
      <c r="C477" s="153"/>
      <c r="D477" s="153"/>
      <c r="E477" s="153"/>
      <c r="F477" s="153">
        <v>102</v>
      </c>
      <c r="G477" s="153">
        <v>40112.18</v>
      </c>
      <c r="H477" s="153" t="s">
        <v>79</v>
      </c>
      <c r="I477" s="153" t="s">
        <v>609</v>
      </c>
      <c r="K477" s="263">
        <f t="shared" si="37"/>
        <v>492</v>
      </c>
      <c r="L477" s="264">
        <f t="shared" si="38"/>
        <v>50184</v>
      </c>
      <c r="M477" s="120" t="s">
        <v>1614</v>
      </c>
      <c r="N477" s="120" t="s">
        <v>1615</v>
      </c>
      <c r="O477" s="261">
        <f t="shared" si="39"/>
        <v>432.58233333333334</v>
      </c>
      <c r="P477" s="262">
        <f t="shared" si="40"/>
        <v>491.57083333333333</v>
      </c>
    </row>
    <row r="478" spans="1:16" x14ac:dyDescent="0.2">
      <c r="A478" s="153" t="s">
        <v>33</v>
      </c>
      <c r="B478" s="154" t="s">
        <v>969</v>
      </c>
      <c r="C478" s="153"/>
      <c r="D478" s="153"/>
      <c r="E478" s="153"/>
      <c r="F478" s="153">
        <v>35</v>
      </c>
      <c r="G478" s="153">
        <v>2676.45</v>
      </c>
      <c r="H478" s="153" t="s">
        <v>79</v>
      </c>
      <c r="I478" s="153" t="s">
        <v>609</v>
      </c>
      <c r="K478" s="263">
        <f t="shared" si="37"/>
        <v>96</v>
      </c>
      <c r="L478" s="264">
        <f t="shared" si="38"/>
        <v>3360</v>
      </c>
      <c r="M478" s="120" t="s">
        <v>1614</v>
      </c>
      <c r="N478" s="120" t="s">
        <v>1615</v>
      </c>
      <c r="O478" s="261">
        <f t="shared" si="39"/>
        <v>84.117000000000004</v>
      </c>
      <c r="P478" s="262">
        <f t="shared" si="40"/>
        <v>95.587500000000006</v>
      </c>
    </row>
    <row r="479" spans="1:16" x14ac:dyDescent="0.2">
      <c r="A479" s="153" t="s">
        <v>452</v>
      </c>
      <c r="B479" s="154" t="s">
        <v>907</v>
      </c>
      <c r="C479" s="153"/>
      <c r="D479" s="153"/>
      <c r="E479" s="153"/>
      <c r="F479" s="153">
        <v>35</v>
      </c>
      <c r="G479" s="153">
        <v>2027.55</v>
      </c>
      <c r="H479" s="153" t="s">
        <v>79</v>
      </c>
      <c r="I479" s="153" t="s">
        <v>609</v>
      </c>
      <c r="K479" s="263">
        <f t="shared" si="37"/>
        <v>73</v>
      </c>
      <c r="L479" s="264">
        <f t="shared" si="38"/>
        <v>2555</v>
      </c>
      <c r="M479" s="120" t="s">
        <v>1614</v>
      </c>
      <c r="N479" s="120" t="s">
        <v>1615</v>
      </c>
      <c r="O479" s="261">
        <f t="shared" si="39"/>
        <v>63.723000000000006</v>
      </c>
      <c r="P479" s="262">
        <f t="shared" si="40"/>
        <v>72.412499999999994</v>
      </c>
    </row>
    <row r="480" spans="1:16" x14ac:dyDescent="0.2">
      <c r="A480" s="153" t="s">
        <v>579</v>
      </c>
      <c r="B480" s="154" t="s">
        <v>970</v>
      </c>
      <c r="C480" s="153"/>
      <c r="D480" s="153"/>
      <c r="E480" s="153"/>
      <c r="F480" s="153">
        <v>240</v>
      </c>
      <c r="G480" s="153">
        <v>12645.6</v>
      </c>
      <c r="H480" s="153" t="s">
        <v>79</v>
      </c>
      <c r="I480" s="153" t="s">
        <v>609</v>
      </c>
      <c r="K480" s="263">
        <f t="shared" si="37"/>
        <v>66</v>
      </c>
      <c r="L480" s="264">
        <f t="shared" si="38"/>
        <v>15840</v>
      </c>
      <c r="M480" s="120" t="s">
        <v>1614</v>
      </c>
      <c r="N480" s="120" t="s">
        <v>1615</v>
      </c>
      <c r="O480" s="261">
        <f t="shared" si="39"/>
        <v>57.95900000000001</v>
      </c>
      <c r="P480" s="262">
        <f t="shared" si="40"/>
        <v>65.862500000000011</v>
      </c>
    </row>
    <row r="481" spans="1:16" x14ac:dyDescent="0.2">
      <c r="A481" s="153" t="s">
        <v>968</v>
      </c>
      <c r="B481" s="154" t="s">
        <v>971</v>
      </c>
      <c r="C481" s="153"/>
      <c r="D481" s="153"/>
      <c r="E481" s="153"/>
      <c r="F481" s="153">
        <v>40</v>
      </c>
      <c r="G481" s="153">
        <v>11469.2</v>
      </c>
      <c r="H481" s="153" t="s">
        <v>79</v>
      </c>
      <c r="I481" s="153" t="s">
        <v>609</v>
      </c>
      <c r="K481" s="263">
        <f t="shared" si="37"/>
        <v>359</v>
      </c>
      <c r="L481" s="264">
        <f t="shared" si="38"/>
        <v>14360</v>
      </c>
      <c r="M481" s="120" t="s">
        <v>1614</v>
      </c>
      <c r="N481" s="120" t="s">
        <v>1615</v>
      </c>
      <c r="O481" s="261">
        <f t="shared" si="39"/>
        <v>315.40300000000002</v>
      </c>
      <c r="P481" s="262">
        <f t="shared" si="40"/>
        <v>358.41250000000002</v>
      </c>
    </row>
    <row r="482" spans="1:16" x14ac:dyDescent="0.2">
      <c r="A482" s="153" t="s">
        <v>989</v>
      </c>
      <c r="B482" s="154" t="s">
        <v>990</v>
      </c>
      <c r="C482" s="153"/>
      <c r="D482" s="153"/>
      <c r="E482" s="153"/>
      <c r="F482" s="153">
        <v>10</v>
      </c>
      <c r="G482" s="153">
        <v>1755.1</v>
      </c>
      <c r="H482" s="153" t="s">
        <v>79</v>
      </c>
      <c r="I482" s="153" t="s">
        <v>609</v>
      </c>
      <c r="K482" s="263">
        <f t="shared" si="37"/>
        <v>220</v>
      </c>
      <c r="L482" s="264">
        <f t="shared" si="38"/>
        <v>2200</v>
      </c>
      <c r="M482" s="120" t="s">
        <v>1614</v>
      </c>
      <c r="N482" s="120" t="s">
        <v>1615</v>
      </c>
      <c r="O482" s="261">
        <f t="shared" si="39"/>
        <v>193.06100000000001</v>
      </c>
      <c r="P482" s="262">
        <f t="shared" si="40"/>
        <v>219.38749999999999</v>
      </c>
    </row>
    <row r="483" spans="1:16" x14ac:dyDescent="0.2">
      <c r="A483" s="153" t="s">
        <v>460</v>
      </c>
      <c r="B483" s="154" t="s">
        <v>991</v>
      </c>
      <c r="C483" s="153"/>
      <c r="D483" s="153"/>
      <c r="E483" s="153"/>
      <c r="F483" s="153">
        <v>1</v>
      </c>
      <c r="G483" s="153">
        <v>5042.99</v>
      </c>
      <c r="H483" s="153" t="s">
        <v>79</v>
      </c>
      <c r="I483" s="153" t="s">
        <v>609</v>
      </c>
      <c r="K483" s="263">
        <f t="shared" si="37"/>
        <v>6304</v>
      </c>
      <c r="L483" s="264">
        <f t="shared" si="38"/>
        <v>6304</v>
      </c>
      <c r="M483" s="120" t="s">
        <v>1614</v>
      </c>
      <c r="N483" s="120" t="s">
        <v>1615</v>
      </c>
      <c r="O483" s="261">
        <f t="shared" si="39"/>
        <v>5547.2889999999998</v>
      </c>
      <c r="P483" s="262">
        <f t="shared" si="40"/>
        <v>6303.7374999999993</v>
      </c>
    </row>
    <row r="484" spans="1:16" x14ac:dyDescent="0.2">
      <c r="A484" s="153" t="s">
        <v>55</v>
      </c>
      <c r="B484" s="154" t="s">
        <v>975</v>
      </c>
      <c r="C484" s="153"/>
      <c r="D484" s="153"/>
      <c r="E484" s="153"/>
      <c r="F484" s="153">
        <v>2</v>
      </c>
      <c r="G484" s="153">
        <v>11488.5</v>
      </c>
      <c r="H484" s="153" t="s">
        <v>79</v>
      </c>
      <c r="I484" s="153" t="s">
        <v>609</v>
      </c>
      <c r="K484" s="263">
        <f t="shared" si="37"/>
        <v>7181</v>
      </c>
      <c r="L484" s="264">
        <f t="shared" si="38"/>
        <v>14362</v>
      </c>
      <c r="M484" s="120" t="s">
        <v>1614</v>
      </c>
      <c r="N484" s="120" t="s">
        <v>1615</v>
      </c>
      <c r="O484" s="261">
        <f t="shared" si="39"/>
        <v>6318.6750000000002</v>
      </c>
      <c r="P484" s="262">
        <f t="shared" si="40"/>
        <v>7180.3125</v>
      </c>
    </row>
    <row r="485" spans="1:16" x14ac:dyDescent="0.2">
      <c r="A485" s="282">
        <v>112119</v>
      </c>
      <c r="B485" s="154" t="s">
        <v>976</v>
      </c>
      <c r="C485" s="153"/>
      <c r="D485" s="153"/>
      <c r="E485" s="153"/>
      <c r="F485" s="153">
        <v>3</v>
      </c>
      <c r="G485" s="153">
        <v>20286</v>
      </c>
      <c r="H485" s="153" t="s">
        <v>79</v>
      </c>
      <c r="I485" s="153" t="s">
        <v>609</v>
      </c>
      <c r="K485" s="263">
        <f t="shared" si="37"/>
        <v>8453</v>
      </c>
      <c r="L485" s="264">
        <f t="shared" si="38"/>
        <v>25359</v>
      </c>
      <c r="M485" s="120" t="s">
        <v>1614</v>
      </c>
      <c r="N485" s="120" t="s">
        <v>1615</v>
      </c>
      <c r="O485" s="261">
        <f t="shared" si="39"/>
        <v>7438.2000000000007</v>
      </c>
      <c r="P485" s="262">
        <f t="shared" si="40"/>
        <v>8452.5</v>
      </c>
    </row>
    <row r="486" spans="1:16" x14ac:dyDescent="0.2">
      <c r="A486" s="153" t="s">
        <v>13</v>
      </c>
      <c r="B486" s="154" t="s">
        <v>992</v>
      </c>
      <c r="C486" s="153"/>
      <c r="D486" s="153"/>
      <c r="E486" s="153"/>
      <c r="F486" s="153">
        <v>3</v>
      </c>
      <c r="G486" s="153">
        <v>5458.2</v>
      </c>
      <c r="H486" s="153" t="s">
        <v>79</v>
      </c>
      <c r="I486" s="153" t="s">
        <v>609</v>
      </c>
      <c r="K486" s="263">
        <f t="shared" si="37"/>
        <v>2275</v>
      </c>
      <c r="L486" s="264">
        <f t="shared" si="38"/>
        <v>6825</v>
      </c>
      <c r="M486" s="120" t="s">
        <v>1614</v>
      </c>
      <c r="N486" s="120" t="s">
        <v>1615</v>
      </c>
      <c r="O486" s="261">
        <f t="shared" si="39"/>
        <v>2001.34</v>
      </c>
      <c r="P486" s="262">
        <f t="shared" si="40"/>
        <v>2274.25</v>
      </c>
    </row>
    <row r="487" spans="1:16" x14ac:dyDescent="0.2">
      <c r="A487" s="153" t="s">
        <v>30</v>
      </c>
      <c r="B487" s="154" t="s">
        <v>993</v>
      </c>
      <c r="C487" s="153"/>
      <c r="D487" s="153"/>
      <c r="E487" s="153"/>
      <c r="F487" s="153">
        <v>3</v>
      </c>
      <c r="G487" s="153">
        <v>2915.07</v>
      </c>
      <c r="H487" s="153" t="s">
        <v>79</v>
      </c>
      <c r="I487" s="153" t="s">
        <v>609</v>
      </c>
      <c r="K487" s="263">
        <f t="shared" si="37"/>
        <v>1215</v>
      </c>
      <c r="L487" s="264">
        <f t="shared" si="38"/>
        <v>3645</v>
      </c>
      <c r="M487" s="120" t="s">
        <v>1614</v>
      </c>
      <c r="N487" s="120" t="s">
        <v>1615</v>
      </c>
      <c r="O487" s="261">
        <f t="shared" si="39"/>
        <v>1068.8590000000002</v>
      </c>
      <c r="P487" s="262">
        <f t="shared" si="40"/>
        <v>1214.6125000000002</v>
      </c>
    </row>
    <row r="488" spans="1:16" x14ac:dyDescent="0.2">
      <c r="A488" s="153" t="s">
        <v>456</v>
      </c>
      <c r="B488" s="154" t="s">
        <v>994</v>
      </c>
      <c r="C488" s="153"/>
      <c r="D488" s="153"/>
      <c r="E488" s="153"/>
      <c r="F488" s="153">
        <v>1</v>
      </c>
      <c r="G488" s="153">
        <v>457.04</v>
      </c>
      <c r="H488" s="153" t="s">
        <v>79</v>
      </c>
      <c r="I488" s="153" t="s">
        <v>609</v>
      </c>
      <c r="K488" s="263">
        <f t="shared" si="37"/>
        <v>572</v>
      </c>
      <c r="L488" s="264">
        <f t="shared" si="38"/>
        <v>572</v>
      </c>
      <c r="M488" s="120" t="s">
        <v>1614</v>
      </c>
      <c r="N488" s="120" t="s">
        <v>1615</v>
      </c>
      <c r="O488" s="261">
        <f t="shared" si="39"/>
        <v>502.74400000000009</v>
      </c>
      <c r="P488" s="262">
        <f t="shared" si="40"/>
        <v>571.30000000000007</v>
      </c>
    </row>
    <row r="489" spans="1:16" x14ac:dyDescent="0.2">
      <c r="A489" s="153" t="s">
        <v>503</v>
      </c>
      <c r="B489" s="154" t="s">
        <v>984</v>
      </c>
      <c r="C489" s="153"/>
      <c r="D489" s="153"/>
      <c r="E489" s="153"/>
      <c r="F489" s="153">
        <v>2</v>
      </c>
      <c r="G489" s="153">
        <v>2305.3000000000002</v>
      </c>
      <c r="H489" s="153" t="s">
        <v>79</v>
      </c>
      <c r="I489" s="153" t="s">
        <v>609</v>
      </c>
      <c r="K489" s="263">
        <f t="shared" si="37"/>
        <v>1441</v>
      </c>
      <c r="L489" s="264">
        <f t="shared" si="38"/>
        <v>2882</v>
      </c>
      <c r="M489" s="120" t="s">
        <v>1614</v>
      </c>
      <c r="N489" s="120" t="s">
        <v>1615</v>
      </c>
      <c r="O489" s="261">
        <f t="shared" si="39"/>
        <v>1267.9150000000002</v>
      </c>
      <c r="P489" s="262">
        <f t="shared" si="40"/>
        <v>1440.8125</v>
      </c>
    </row>
    <row r="490" spans="1:16" x14ac:dyDescent="0.2">
      <c r="A490" s="153" t="s">
        <v>47</v>
      </c>
      <c r="B490" s="154" t="s">
        <v>983</v>
      </c>
      <c r="C490" s="153"/>
      <c r="D490" s="153"/>
      <c r="E490" s="153"/>
      <c r="F490" s="153">
        <v>2</v>
      </c>
      <c r="G490" s="153">
        <v>555.46</v>
      </c>
      <c r="H490" s="153" t="s">
        <v>79</v>
      </c>
      <c r="I490" s="153" t="s">
        <v>609</v>
      </c>
      <c r="K490" s="263">
        <f t="shared" si="37"/>
        <v>348</v>
      </c>
      <c r="L490" s="264">
        <f t="shared" si="38"/>
        <v>696</v>
      </c>
      <c r="M490" s="120" t="s">
        <v>1614</v>
      </c>
      <c r="N490" s="120" t="s">
        <v>1615</v>
      </c>
      <c r="O490" s="261">
        <f t="shared" si="39"/>
        <v>305.50300000000004</v>
      </c>
      <c r="P490" s="262">
        <f t="shared" si="40"/>
        <v>347.16250000000002</v>
      </c>
    </row>
    <row r="491" spans="1:16" x14ac:dyDescent="0.2">
      <c r="A491" s="153" t="s">
        <v>471</v>
      </c>
      <c r="B491" s="154" t="s">
        <v>985</v>
      </c>
      <c r="C491" s="153"/>
      <c r="D491" s="153"/>
      <c r="E491" s="153"/>
      <c r="F491" s="153">
        <v>2</v>
      </c>
      <c r="G491" s="153">
        <v>920.56</v>
      </c>
      <c r="H491" s="153" t="s">
        <v>79</v>
      </c>
      <c r="I491" s="153" t="s">
        <v>609</v>
      </c>
      <c r="K491" s="263">
        <f t="shared" si="37"/>
        <v>576</v>
      </c>
      <c r="L491" s="264">
        <f t="shared" si="38"/>
        <v>1152</v>
      </c>
      <c r="M491" s="120" t="s">
        <v>1614</v>
      </c>
      <c r="N491" s="120" t="s">
        <v>1615</v>
      </c>
      <c r="O491" s="261">
        <f t="shared" si="39"/>
        <v>506.30799999999999</v>
      </c>
      <c r="P491" s="262">
        <f t="shared" si="40"/>
        <v>575.34999999999991</v>
      </c>
    </row>
    <row r="492" spans="1:16" x14ac:dyDescent="0.2">
      <c r="A492" s="153" t="s">
        <v>32</v>
      </c>
      <c r="B492" s="154" t="s">
        <v>981</v>
      </c>
      <c r="C492" s="153"/>
      <c r="D492" s="153"/>
      <c r="E492" s="153"/>
      <c r="F492" s="153">
        <v>5</v>
      </c>
      <c r="G492" s="153">
        <v>14848.8</v>
      </c>
      <c r="H492" s="153" t="s">
        <v>79</v>
      </c>
      <c r="I492" s="153" t="s">
        <v>609</v>
      </c>
      <c r="K492" s="263">
        <f t="shared" si="37"/>
        <v>3713</v>
      </c>
      <c r="L492" s="264">
        <f t="shared" si="38"/>
        <v>18565</v>
      </c>
      <c r="M492" s="120" t="s">
        <v>1614</v>
      </c>
      <c r="N492" s="120" t="s">
        <v>1615</v>
      </c>
      <c r="O492" s="261">
        <f t="shared" si="39"/>
        <v>3266.7359999999999</v>
      </c>
      <c r="P492" s="262">
        <f t="shared" si="40"/>
        <v>3712.2</v>
      </c>
    </row>
    <row r="493" spans="1:16" x14ac:dyDescent="0.2">
      <c r="A493" s="153" t="s">
        <v>995</v>
      </c>
      <c r="B493" s="154" t="s">
        <v>996</v>
      </c>
      <c r="C493" s="153"/>
      <c r="D493" s="153"/>
      <c r="E493" s="153"/>
      <c r="F493" s="153">
        <v>5</v>
      </c>
      <c r="G493" s="153">
        <v>11506.85</v>
      </c>
      <c r="H493" s="153" t="s">
        <v>79</v>
      </c>
      <c r="I493" s="153" t="s">
        <v>609</v>
      </c>
      <c r="K493" s="263">
        <f t="shared" si="37"/>
        <v>2877</v>
      </c>
      <c r="L493" s="264">
        <f t="shared" si="38"/>
        <v>14385</v>
      </c>
      <c r="M493" s="120" t="s">
        <v>1614</v>
      </c>
      <c r="N493" s="120" t="s">
        <v>1615</v>
      </c>
      <c r="O493" s="261">
        <f t="shared" si="39"/>
        <v>2531.5070000000001</v>
      </c>
      <c r="P493" s="262">
        <f t="shared" si="40"/>
        <v>2876.7124999999996</v>
      </c>
    </row>
    <row r="494" spans="1:16" x14ac:dyDescent="0.2">
      <c r="A494" s="153" t="s">
        <v>573</v>
      </c>
      <c r="B494" s="154" t="s">
        <v>574</v>
      </c>
      <c r="C494" s="153"/>
      <c r="D494" s="153"/>
      <c r="E494" s="153"/>
      <c r="F494" s="153">
        <v>7</v>
      </c>
      <c r="G494" s="153">
        <v>10098.9</v>
      </c>
      <c r="H494" s="153" t="s">
        <v>79</v>
      </c>
      <c r="I494" s="153" t="s">
        <v>609</v>
      </c>
      <c r="K494" s="263">
        <f t="shared" si="37"/>
        <v>1804</v>
      </c>
      <c r="L494" s="264">
        <f t="shared" si="38"/>
        <v>12628</v>
      </c>
      <c r="M494" s="120" t="s">
        <v>1614</v>
      </c>
      <c r="N494" s="120" t="s">
        <v>1615</v>
      </c>
      <c r="O494" s="261">
        <f t="shared" si="39"/>
        <v>1586.9700000000003</v>
      </c>
      <c r="P494" s="262">
        <f t="shared" si="40"/>
        <v>1803.375</v>
      </c>
    </row>
    <row r="495" spans="1:16" x14ac:dyDescent="0.2">
      <c r="A495" s="153" t="s">
        <v>10</v>
      </c>
      <c r="B495" s="154" t="s">
        <v>1018</v>
      </c>
      <c r="C495" s="153"/>
      <c r="D495" s="153"/>
      <c r="E495" s="153"/>
      <c r="F495" s="153">
        <v>7</v>
      </c>
      <c r="G495" s="153">
        <v>11221.91</v>
      </c>
      <c r="H495" s="153" t="s">
        <v>79</v>
      </c>
      <c r="I495" s="153" t="s">
        <v>609</v>
      </c>
      <c r="K495" s="263">
        <f t="shared" si="37"/>
        <v>2004</v>
      </c>
      <c r="L495" s="264">
        <f t="shared" si="38"/>
        <v>14028</v>
      </c>
      <c r="M495" s="120" t="s">
        <v>1614</v>
      </c>
      <c r="N495" s="120" t="s">
        <v>1615</v>
      </c>
      <c r="O495" s="261">
        <f t="shared" si="39"/>
        <v>1763.443</v>
      </c>
      <c r="P495" s="262">
        <f t="shared" si="40"/>
        <v>2003.9124999999999</v>
      </c>
    </row>
    <row r="496" spans="1:16" x14ac:dyDescent="0.2">
      <c r="A496" s="153" t="s">
        <v>11</v>
      </c>
      <c r="B496" s="154" t="s">
        <v>957</v>
      </c>
      <c r="C496" s="153"/>
      <c r="D496" s="153"/>
      <c r="E496" s="153"/>
      <c r="F496" s="153">
        <v>7</v>
      </c>
      <c r="G496" s="153">
        <v>4472.6499999999996</v>
      </c>
      <c r="H496" s="153" t="s">
        <v>79</v>
      </c>
      <c r="I496" s="153" t="s">
        <v>609</v>
      </c>
      <c r="K496" s="263">
        <f t="shared" si="37"/>
        <v>799</v>
      </c>
      <c r="L496" s="264">
        <f t="shared" si="38"/>
        <v>5593</v>
      </c>
      <c r="M496" s="120" t="s">
        <v>1614</v>
      </c>
      <c r="N496" s="120" t="s">
        <v>1615</v>
      </c>
      <c r="O496" s="261">
        <f t="shared" si="39"/>
        <v>702.84500000000003</v>
      </c>
      <c r="P496" s="262">
        <f t="shared" si="40"/>
        <v>798.68749999999989</v>
      </c>
    </row>
    <row r="497" spans="1:16" x14ac:dyDescent="0.2">
      <c r="A497" s="153" t="s">
        <v>518</v>
      </c>
      <c r="B497" s="154" t="s">
        <v>257</v>
      </c>
      <c r="C497" s="153"/>
      <c r="D497" s="153"/>
      <c r="E497" s="153"/>
      <c r="F497" s="153">
        <v>7</v>
      </c>
      <c r="G497" s="153">
        <v>4950.75</v>
      </c>
      <c r="H497" s="153" t="s">
        <v>79</v>
      </c>
      <c r="I497" s="153" t="s">
        <v>609</v>
      </c>
      <c r="K497" s="263">
        <f t="shared" si="37"/>
        <v>885</v>
      </c>
      <c r="L497" s="264">
        <f t="shared" si="38"/>
        <v>6195</v>
      </c>
      <c r="M497" s="120" t="s">
        <v>1614</v>
      </c>
      <c r="N497" s="120" t="s">
        <v>1615</v>
      </c>
      <c r="O497" s="261">
        <f t="shared" si="39"/>
        <v>777.97500000000002</v>
      </c>
      <c r="P497" s="262">
        <f t="shared" si="40"/>
        <v>884.0625</v>
      </c>
    </row>
    <row r="498" spans="1:16" x14ac:dyDescent="0.2">
      <c r="A498" s="153" t="s">
        <v>65</v>
      </c>
      <c r="B498" s="154" t="s">
        <v>1019</v>
      </c>
      <c r="C498" s="153"/>
      <c r="D498" s="153"/>
      <c r="E498" s="153"/>
      <c r="F498" s="153">
        <v>7</v>
      </c>
      <c r="G498" s="153">
        <v>11784.22</v>
      </c>
      <c r="H498" s="153" t="s">
        <v>79</v>
      </c>
      <c r="I498" s="153" t="s">
        <v>609</v>
      </c>
      <c r="K498" s="263">
        <f t="shared" si="37"/>
        <v>2105</v>
      </c>
      <c r="L498" s="264">
        <f t="shared" si="38"/>
        <v>14735</v>
      </c>
      <c r="M498" s="120" t="s">
        <v>1614</v>
      </c>
      <c r="N498" s="120" t="s">
        <v>1615</v>
      </c>
      <c r="O498" s="261">
        <f t="shared" si="39"/>
        <v>1851.806</v>
      </c>
      <c r="P498" s="262">
        <f t="shared" si="40"/>
        <v>2104.3249999999998</v>
      </c>
    </row>
    <row r="499" spans="1:16" x14ac:dyDescent="0.2">
      <c r="A499" s="153" t="s">
        <v>568</v>
      </c>
      <c r="B499" s="154" t="s">
        <v>1020</v>
      </c>
      <c r="C499" s="153"/>
      <c r="D499" s="153"/>
      <c r="E499" s="153"/>
      <c r="F499" s="153">
        <v>8</v>
      </c>
      <c r="G499" s="153">
        <v>31333.360000000001</v>
      </c>
      <c r="H499" s="153" t="s">
        <v>79</v>
      </c>
      <c r="I499" s="153" t="s">
        <v>609</v>
      </c>
      <c r="K499" s="263">
        <f t="shared" si="37"/>
        <v>4896</v>
      </c>
      <c r="L499" s="264">
        <f t="shared" si="38"/>
        <v>39168</v>
      </c>
      <c r="M499" s="120" t="s">
        <v>1614</v>
      </c>
      <c r="N499" s="120" t="s">
        <v>1615</v>
      </c>
      <c r="O499" s="261">
        <f t="shared" si="39"/>
        <v>4308.3370000000004</v>
      </c>
      <c r="P499" s="262">
        <f t="shared" si="40"/>
        <v>4895.8374999999996</v>
      </c>
    </row>
    <row r="500" spans="1:16" x14ac:dyDescent="0.2">
      <c r="A500" s="153" t="s">
        <v>571</v>
      </c>
      <c r="B500" s="154" t="s">
        <v>1021</v>
      </c>
      <c r="C500" s="153"/>
      <c r="D500" s="153"/>
      <c r="E500" s="153"/>
      <c r="F500" s="153">
        <v>100</v>
      </c>
      <c r="G500" s="153">
        <v>1280</v>
      </c>
      <c r="H500" s="153" t="s">
        <v>79</v>
      </c>
      <c r="I500" s="153" t="s">
        <v>609</v>
      </c>
      <c r="K500" s="263">
        <f t="shared" si="37"/>
        <v>16</v>
      </c>
      <c r="L500" s="264">
        <f t="shared" si="38"/>
        <v>1600</v>
      </c>
      <c r="M500" s="120" t="s">
        <v>1614</v>
      </c>
      <c r="N500" s="120" t="s">
        <v>1615</v>
      </c>
      <c r="O500" s="261">
        <f t="shared" si="39"/>
        <v>14.080000000000002</v>
      </c>
      <c r="P500" s="262">
        <f t="shared" si="40"/>
        <v>16</v>
      </c>
    </row>
    <row r="501" spans="1:16" x14ac:dyDescent="0.2">
      <c r="A501" s="153" t="s">
        <v>577</v>
      </c>
      <c r="B501" s="154" t="s">
        <v>578</v>
      </c>
      <c r="C501" s="153"/>
      <c r="D501" s="153"/>
      <c r="E501" s="153"/>
      <c r="F501" s="153">
        <v>1</v>
      </c>
      <c r="G501" s="153">
        <v>2638.12</v>
      </c>
      <c r="H501" s="153" t="s">
        <v>79</v>
      </c>
      <c r="I501" s="153" t="s">
        <v>609</v>
      </c>
      <c r="K501" s="263">
        <f t="shared" si="37"/>
        <v>3298</v>
      </c>
      <c r="L501" s="264">
        <f t="shared" si="38"/>
        <v>3298</v>
      </c>
      <c r="M501" s="120" t="s">
        <v>1614</v>
      </c>
      <c r="N501" s="120" t="s">
        <v>1615</v>
      </c>
      <c r="O501" s="261">
        <f t="shared" si="39"/>
        <v>2901.9320000000002</v>
      </c>
      <c r="P501" s="262">
        <f t="shared" si="40"/>
        <v>3297.6499999999996</v>
      </c>
    </row>
    <row r="502" spans="1:16" x14ac:dyDescent="0.2">
      <c r="A502" s="153" t="s">
        <v>10</v>
      </c>
      <c r="B502" s="154" t="s">
        <v>1022</v>
      </c>
      <c r="C502" s="153"/>
      <c r="D502" s="153"/>
      <c r="E502" s="153"/>
      <c r="F502" s="153">
        <v>1</v>
      </c>
      <c r="G502" s="153">
        <v>1603.13</v>
      </c>
      <c r="H502" s="153" t="s">
        <v>79</v>
      </c>
      <c r="I502" s="153" t="s">
        <v>609</v>
      </c>
      <c r="K502" s="263">
        <f t="shared" si="37"/>
        <v>2004</v>
      </c>
      <c r="L502" s="264">
        <f t="shared" si="38"/>
        <v>2004</v>
      </c>
      <c r="M502" s="120" t="s">
        <v>1614</v>
      </c>
      <c r="N502" s="120" t="s">
        <v>1615</v>
      </c>
      <c r="O502" s="261">
        <f t="shared" si="39"/>
        <v>1763.4430000000002</v>
      </c>
      <c r="P502" s="262">
        <f t="shared" si="40"/>
        <v>2003.9125000000001</v>
      </c>
    </row>
    <row r="503" spans="1:16" x14ac:dyDescent="0.2">
      <c r="A503" s="153" t="s">
        <v>11</v>
      </c>
      <c r="B503" s="154" t="s">
        <v>957</v>
      </c>
      <c r="C503" s="153"/>
      <c r="D503" s="153"/>
      <c r="E503" s="153"/>
      <c r="F503" s="153">
        <v>1</v>
      </c>
      <c r="G503" s="153">
        <v>638.95000000000005</v>
      </c>
      <c r="H503" s="153" t="s">
        <v>79</v>
      </c>
      <c r="I503" s="153" t="s">
        <v>609</v>
      </c>
      <c r="K503" s="263">
        <f t="shared" si="37"/>
        <v>799</v>
      </c>
      <c r="L503" s="264">
        <f t="shared" si="38"/>
        <v>799</v>
      </c>
      <c r="M503" s="120" t="s">
        <v>1614</v>
      </c>
      <c r="N503" s="120" t="s">
        <v>1615</v>
      </c>
      <c r="O503" s="261">
        <f t="shared" si="39"/>
        <v>702.84500000000014</v>
      </c>
      <c r="P503" s="262">
        <f t="shared" si="40"/>
        <v>798.6875</v>
      </c>
    </row>
    <row r="504" spans="1:16" x14ac:dyDescent="0.2">
      <c r="A504" s="153" t="s">
        <v>1023</v>
      </c>
      <c r="B504" s="154" t="s">
        <v>1024</v>
      </c>
      <c r="C504" s="153"/>
      <c r="D504" s="153"/>
      <c r="E504" s="153"/>
      <c r="F504" s="153">
        <v>1</v>
      </c>
      <c r="G504" s="153">
        <v>151.12</v>
      </c>
      <c r="H504" s="153" t="s">
        <v>79</v>
      </c>
      <c r="I504" s="153" t="s">
        <v>609</v>
      </c>
      <c r="K504" s="263">
        <f t="shared" si="37"/>
        <v>189</v>
      </c>
      <c r="L504" s="264">
        <f t="shared" si="38"/>
        <v>189</v>
      </c>
      <c r="M504" s="120" t="s">
        <v>1614</v>
      </c>
      <c r="N504" s="120" t="s">
        <v>1615</v>
      </c>
      <c r="O504" s="261">
        <f t="shared" si="39"/>
        <v>166.23200000000003</v>
      </c>
      <c r="P504" s="262">
        <f t="shared" si="40"/>
        <v>188.9</v>
      </c>
    </row>
    <row r="505" spans="1:16" x14ac:dyDescent="0.2">
      <c r="A505" s="153" t="s">
        <v>1025</v>
      </c>
      <c r="B505" s="154" t="s">
        <v>1026</v>
      </c>
      <c r="C505" s="153"/>
      <c r="D505" s="153"/>
      <c r="E505" s="153"/>
      <c r="F505" s="153">
        <v>1</v>
      </c>
      <c r="G505" s="153">
        <v>52.99</v>
      </c>
      <c r="H505" s="153" t="s">
        <v>79</v>
      </c>
      <c r="I505" s="153" t="s">
        <v>609</v>
      </c>
      <c r="K505" s="263">
        <f t="shared" si="37"/>
        <v>67</v>
      </c>
      <c r="L505" s="264">
        <f t="shared" si="38"/>
        <v>67</v>
      </c>
      <c r="M505" s="120" t="s">
        <v>1614</v>
      </c>
      <c r="N505" s="120" t="s">
        <v>1615</v>
      </c>
      <c r="O505" s="261">
        <f t="shared" si="39"/>
        <v>58.289000000000009</v>
      </c>
      <c r="P505" s="262">
        <f t="shared" si="40"/>
        <v>66.237499999999997</v>
      </c>
    </row>
    <row r="506" spans="1:16" x14ac:dyDescent="0.2">
      <c r="A506" s="153" t="s">
        <v>1027</v>
      </c>
      <c r="B506" s="154" t="s">
        <v>1028</v>
      </c>
      <c r="C506" s="153"/>
      <c r="D506" s="153"/>
      <c r="E506" s="153"/>
      <c r="F506" s="153">
        <v>1</v>
      </c>
      <c r="G506" s="153">
        <v>64.62</v>
      </c>
      <c r="H506" s="153" t="s">
        <v>79</v>
      </c>
      <c r="I506" s="153" t="s">
        <v>609</v>
      </c>
      <c r="K506" s="265">
        <f t="shared" si="37"/>
        <v>81</v>
      </c>
      <c r="L506" s="266">
        <f t="shared" si="38"/>
        <v>81</v>
      </c>
      <c r="M506" s="120" t="s">
        <v>1614</v>
      </c>
      <c r="N506" s="120" t="s">
        <v>1615</v>
      </c>
      <c r="O506" s="267">
        <f t="shared" si="39"/>
        <v>71.082000000000008</v>
      </c>
      <c r="P506" s="268">
        <f t="shared" si="40"/>
        <v>80.775000000000006</v>
      </c>
    </row>
    <row r="507" spans="1:16" x14ac:dyDescent="0.2">
      <c r="A507" s="153" t="s">
        <v>1029</v>
      </c>
      <c r="B507" s="154" t="s">
        <v>1030</v>
      </c>
      <c r="C507" s="153"/>
      <c r="D507" s="153"/>
      <c r="E507" s="153"/>
      <c r="F507" s="153">
        <v>2</v>
      </c>
      <c r="G507" s="153">
        <v>1463.88</v>
      </c>
      <c r="H507" s="153" t="s">
        <v>79</v>
      </c>
      <c r="I507" s="153" t="s">
        <v>609</v>
      </c>
      <c r="K507" s="265">
        <f t="shared" si="37"/>
        <v>915</v>
      </c>
      <c r="L507" s="266">
        <f t="shared" si="38"/>
        <v>1830</v>
      </c>
      <c r="M507" s="120" t="s">
        <v>1614</v>
      </c>
      <c r="N507" s="120" t="s">
        <v>1615</v>
      </c>
      <c r="O507" s="267">
        <f t="shared" si="39"/>
        <v>805.13400000000013</v>
      </c>
      <c r="P507" s="268">
        <f t="shared" si="40"/>
        <v>914.92500000000007</v>
      </c>
    </row>
    <row r="508" spans="1:16" x14ac:dyDescent="0.2">
      <c r="A508" s="153" t="s">
        <v>1031</v>
      </c>
      <c r="B508" s="154" t="s">
        <v>1032</v>
      </c>
      <c r="C508" s="153"/>
      <c r="D508" s="153"/>
      <c r="E508" s="153"/>
      <c r="F508" s="153">
        <v>6</v>
      </c>
      <c r="G508" s="153">
        <v>202.2</v>
      </c>
      <c r="H508" s="153" t="s">
        <v>79</v>
      </c>
      <c r="I508" s="153" t="s">
        <v>609</v>
      </c>
      <c r="K508" s="265">
        <f t="shared" si="37"/>
        <v>43</v>
      </c>
      <c r="L508" s="266">
        <f t="shared" si="38"/>
        <v>258</v>
      </c>
      <c r="M508" s="120" t="s">
        <v>1614</v>
      </c>
      <c r="N508" s="120" t="s">
        <v>1615</v>
      </c>
      <c r="O508" s="267">
        <f t="shared" si="39"/>
        <v>37.07</v>
      </c>
      <c r="P508" s="268">
        <f t="shared" si="40"/>
        <v>42.124999999999993</v>
      </c>
    </row>
    <row r="509" spans="1:16" x14ac:dyDescent="0.2">
      <c r="A509" s="153" t="s">
        <v>1033</v>
      </c>
      <c r="B509" s="154" t="s">
        <v>1034</v>
      </c>
      <c r="C509" s="153"/>
      <c r="D509" s="153"/>
      <c r="E509" s="153"/>
      <c r="F509" s="153">
        <v>2</v>
      </c>
      <c r="G509" s="153">
        <v>388.42</v>
      </c>
      <c r="H509" s="153" t="s">
        <v>79</v>
      </c>
      <c r="I509" s="153" t="s">
        <v>609</v>
      </c>
      <c r="K509" s="265">
        <f t="shared" si="37"/>
        <v>243</v>
      </c>
      <c r="L509" s="266">
        <f t="shared" si="38"/>
        <v>486</v>
      </c>
      <c r="M509" s="120" t="s">
        <v>1614</v>
      </c>
      <c r="N509" s="120" t="s">
        <v>1615</v>
      </c>
      <c r="O509" s="267">
        <f t="shared" si="39"/>
        <v>213.63100000000003</v>
      </c>
      <c r="P509" s="268">
        <f t="shared" si="40"/>
        <v>242.76250000000002</v>
      </c>
    </row>
    <row r="510" spans="1:16" x14ac:dyDescent="0.2">
      <c r="A510" s="153" t="s">
        <v>21</v>
      </c>
      <c r="B510" s="154" t="s">
        <v>1035</v>
      </c>
      <c r="C510" s="153"/>
      <c r="D510" s="153"/>
      <c r="E510" s="153"/>
      <c r="F510" s="153">
        <v>20</v>
      </c>
      <c r="G510" s="153">
        <v>1527.6</v>
      </c>
      <c r="H510" s="153" t="s">
        <v>79</v>
      </c>
      <c r="I510" s="153" t="s">
        <v>609</v>
      </c>
      <c r="K510" s="265">
        <f t="shared" si="37"/>
        <v>96</v>
      </c>
      <c r="L510" s="266">
        <f t="shared" si="38"/>
        <v>1920</v>
      </c>
      <c r="M510" s="120" t="s">
        <v>1614</v>
      </c>
      <c r="N510" s="120" t="s">
        <v>1615</v>
      </c>
      <c r="O510" s="267">
        <f t="shared" si="39"/>
        <v>84.018000000000001</v>
      </c>
      <c r="P510" s="268">
        <f t="shared" si="40"/>
        <v>95.474999999999994</v>
      </c>
    </row>
    <row r="511" spans="1:16" x14ac:dyDescent="0.2">
      <c r="A511" s="282">
        <v>112119</v>
      </c>
      <c r="B511" s="154" t="s">
        <v>1036</v>
      </c>
      <c r="C511" s="153"/>
      <c r="D511" s="153"/>
      <c r="E511" s="153"/>
      <c r="F511" s="153">
        <v>3</v>
      </c>
      <c r="G511" s="153">
        <v>20286</v>
      </c>
      <c r="H511" s="153" t="s">
        <v>79</v>
      </c>
      <c r="I511" s="153" t="s">
        <v>609</v>
      </c>
      <c r="K511" s="265">
        <f t="shared" si="37"/>
        <v>8453</v>
      </c>
      <c r="L511" s="266">
        <f t="shared" si="38"/>
        <v>25359</v>
      </c>
      <c r="M511" s="120" t="s">
        <v>1614</v>
      </c>
      <c r="N511" s="120" t="s">
        <v>1615</v>
      </c>
      <c r="O511" s="267">
        <f t="shared" si="39"/>
        <v>7438.2000000000007</v>
      </c>
      <c r="P511" s="268">
        <f t="shared" si="40"/>
        <v>8452.5</v>
      </c>
    </row>
    <row r="512" spans="1:16" x14ac:dyDescent="0.2">
      <c r="A512" s="153" t="s">
        <v>13</v>
      </c>
      <c r="B512" s="154" t="s">
        <v>1037</v>
      </c>
      <c r="C512" s="153"/>
      <c r="D512" s="153"/>
      <c r="E512" s="153"/>
      <c r="F512" s="153">
        <v>3</v>
      </c>
      <c r="G512" s="153">
        <v>5458.2</v>
      </c>
      <c r="H512" s="153" t="s">
        <v>79</v>
      </c>
      <c r="I512" s="153" t="s">
        <v>609</v>
      </c>
      <c r="K512" s="265">
        <f t="shared" si="37"/>
        <v>2275</v>
      </c>
      <c r="L512" s="266">
        <f t="shared" si="38"/>
        <v>6825</v>
      </c>
      <c r="M512" s="120" t="s">
        <v>1614</v>
      </c>
      <c r="N512" s="120" t="s">
        <v>1615</v>
      </c>
      <c r="O512" s="267">
        <f t="shared" si="39"/>
        <v>2001.34</v>
      </c>
      <c r="P512" s="268">
        <f t="shared" si="40"/>
        <v>2274.25</v>
      </c>
    </row>
    <row r="513" spans="1:16" x14ac:dyDescent="0.2">
      <c r="A513" s="153" t="s">
        <v>982</v>
      </c>
      <c r="B513" s="154" t="s">
        <v>1091</v>
      </c>
      <c r="C513" s="153"/>
      <c r="D513" s="153"/>
      <c r="E513" s="153"/>
      <c r="F513" s="153">
        <v>2</v>
      </c>
      <c r="G513" s="153">
        <v>487.8</v>
      </c>
      <c r="H513" s="153" t="s">
        <v>79</v>
      </c>
      <c r="I513" s="153" t="s">
        <v>609</v>
      </c>
      <c r="K513" s="265">
        <f t="shared" si="37"/>
        <v>305</v>
      </c>
      <c r="L513" s="266">
        <f t="shared" si="38"/>
        <v>610</v>
      </c>
      <c r="M513" s="120" t="s">
        <v>1614</v>
      </c>
      <c r="N513" s="120" t="s">
        <v>1615</v>
      </c>
      <c r="O513" s="267">
        <f t="shared" si="39"/>
        <v>268.29000000000002</v>
      </c>
      <c r="P513" s="268">
        <f t="shared" si="40"/>
        <v>304.875</v>
      </c>
    </row>
    <row r="514" spans="1:16" x14ac:dyDescent="0.2">
      <c r="A514" s="153" t="s">
        <v>978</v>
      </c>
      <c r="B514" s="154" t="s">
        <v>837</v>
      </c>
      <c r="C514" s="153"/>
      <c r="D514" s="153"/>
      <c r="E514" s="153"/>
      <c r="F514" s="153">
        <v>7</v>
      </c>
      <c r="G514" s="153">
        <v>3477.6</v>
      </c>
      <c r="H514" s="153" t="s">
        <v>79</v>
      </c>
      <c r="I514" s="153" t="s">
        <v>609</v>
      </c>
      <c r="K514" s="265">
        <f t="shared" si="37"/>
        <v>621</v>
      </c>
      <c r="L514" s="266">
        <f t="shared" si="38"/>
        <v>4347</v>
      </c>
      <c r="M514" s="120" t="s">
        <v>1614</v>
      </c>
      <c r="N514" s="120" t="s">
        <v>1615</v>
      </c>
      <c r="O514" s="267">
        <f t="shared" si="39"/>
        <v>546.48</v>
      </c>
      <c r="P514" s="268">
        <f t="shared" si="40"/>
        <v>621</v>
      </c>
    </row>
    <row r="515" spans="1:16" x14ac:dyDescent="0.2">
      <c r="A515" s="153" t="s">
        <v>581</v>
      </c>
      <c r="B515" s="154" t="s">
        <v>1183</v>
      </c>
      <c r="C515" s="153"/>
      <c r="D515" s="153"/>
      <c r="E515" s="153"/>
      <c r="F515" s="153">
        <v>240</v>
      </c>
      <c r="G515" s="153">
        <v>20784</v>
      </c>
      <c r="H515" s="153" t="s">
        <v>79</v>
      </c>
      <c r="I515" s="153" t="s">
        <v>609</v>
      </c>
      <c r="K515" s="265">
        <f>ROUNDUP(P515,0)</f>
        <v>109</v>
      </c>
      <c r="L515" s="266">
        <f t="shared" si="38"/>
        <v>26160</v>
      </c>
      <c r="M515" s="120" t="s">
        <v>1614</v>
      </c>
      <c r="N515" s="120" t="s">
        <v>1615</v>
      </c>
      <c r="O515" s="267">
        <f t="shared" si="39"/>
        <v>95.26</v>
      </c>
      <c r="P515" s="268">
        <f t="shared" si="40"/>
        <v>108.25</v>
      </c>
    </row>
    <row r="516" spans="1:16" x14ac:dyDescent="0.2">
      <c r="A516" s="153" t="s">
        <v>583</v>
      </c>
      <c r="B516" s="154" t="s">
        <v>1094</v>
      </c>
      <c r="C516" s="153"/>
      <c r="D516" s="153"/>
      <c r="E516" s="153"/>
      <c r="F516" s="153">
        <v>40</v>
      </c>
      <c r="G516" s="153">
        <v>6070.4</v>
      </c>
      <c r="H516" s="153" t="s">
        <v>79</v>
      </c>
      <c r="I516" s="153" t="s">
        <v>609</v>
      </c>
      <c r="K516" s="265">
        <f t="shared" si="37"/>
        <v>190</v>
      </c>
      <c r="L516" s="266">
        <f t="shared" si="38"/>
        <v>7600</v>
      </c>
      <c r="M516" s="120" t="s">
        <v>1614</v>
      </c>
      <c r="N516" s="120" t="s">
        <v>1615</v>
      </c>
      <c r="O516" s="267">
        <f t="shared" si="39"/>
        <v>166.93600000000001</v>
      </c>
      <c r="P516" s="268">
        <f t="shared" si="40"/>
        <v>189.7</v>
      </c>
    </row>
    <row r="517" spans="1:16" x14ac:dyDescent="0.2">
      <c r="A517" s="153" t="s">
        <v>1182</v>
      </c>
      <c r="B517" s="154" t="s">
        <v>1184</v>
      </c>
      <c r="C517" s="153"/>
      <c r="D517" s="153"/>
      <c r="E517" s="153"/>
      <c r="F517" s="153">
        <v>2</v>
      </c>
      <c r="G517" s="153">
        <v>874.56</v>
      </c>
      <c r="H517" s="153" t="s">
        <v>79</v>
      </c>
      <c r="I517" s="153" t="s">
        <v>609</v>
      </c>
      <c r="K517" s="265">
        <f t="shared" si="37"/>
        <v>547</v>
      </c>
      <c r="L517" s="266">
        <f t="shared" si="38"/>
        <v>1094</v>
      </c>
      <c r="M517" s="120" t="s">
        <v>1614</v>
      </c>
      <c r="N517" s="120" t="s">
        <v>1615</v>
      </c>
      <c r="O517" s="267">
        <f t="shared" si="39"/>
        <v>481.00799999999998</v>
      </c>
      <c r="P517" s="268">
        <f t="shared" si="40"/>
        <v>546.59999999999991</v>
      </c>
    </row>
    <row r="518" spans="1:16" x14ac:dyDescent="0.2">
      <c r="A518" s="153" t="s">
        <v>1185</v>
      </c>
      <c r="B518" s="154" t="s">
        <v>1186</v>
      </c>
      <c r="C518" s="153"/>
      <c r="D518" s="153"/>
      <c r="E518" s="153"/>
      <c r="F518" s="153">
        <v>6</v>
      </c>
      <c r="G518" s="153">
        <v>728.28</v>
      </c>
      <c r="H518" s="153" t="s">
        <v>79</v>
      </c>
      <c r="I518" s="153" t="s">
        <v>609</v>
      </c>
      <c r="K518" s="265">
        <f t="shared" si="37"/>
        <v>152</v>
      </c>
      <c r="L518" s="266">
        <f t="shared" si="38"/>
        <v>912</v>
      </c>
      <c r="M518" s="120" t="s">
        <v>1614</v>
      </c>
      <c r="N518" s="120" t="s">
        <v>1615</v>
      </c>
      <c r="O518" s="267">
        <f t="shared" si="39"/>
        <v>133.518</v>
      </c>
      <c r="P518" s="268">
        <f t="shared" si="40"/>
        <v>151.72499999999999</v>
      </c>
    </row>
    <row r="519" spans="1:16" x14ac:dyDescent="0.2">
      <c r="A519" s="153" t="s">
        <v>968</v>
      </c>
      <c r="B519" s="154" t="s">
        <v>971</v>
      </c>
      <c r="C519" s="153"/>
      <c r="D519" s="153"/>
      <c r="E519" s="153"/>
      <c r="F519" s="153">
        <v>5</v>
      </c>
      <c r="G519" s="153">
        <v>286.73</v>
      </c>
      <c r="H519" s="153" t="s">
        <v>79</v>
      </c>
      <c r="I519" s="153" t="s">
        <v>609</v>
      </c>
      <c r="K519" s="265">
        <f t="shared" si="37"/>
        <v>72</v>
      </c>
      <c r="L519" s="266">
        <f t="shared" si="38"/>
        <v>360</v>
      </c>
      <c r="M519" s="120" t="s">
        <v>1614</v>
      </c>
      <c r="N519" s="120" t="s">
        <v>1615</v>
      </c>
      <c r="O519" s="267">
        <f t="shared" si="39"/>
        <v>63.080600000000011</v>
      </c>
      <c r="P519" s="268">
        <f t="shared" si="40"/>
        <v>71.682500000000005</v>
      </c>
    </row>
    <row r="520" spans="1:16" x14ac:dyDescent="0.2">
      <c r="A520" s="153" t="s">
        <v>6</v>
      </c>
      <c r="B520" s="154" t="s">
        <v>1379</v>
      </c>
      <c r="C520" s="153"/>
      <c r="D520" s="153"/>
      <c r="E520" s="153"/>
      <c r="F520" s="153">
        <v>120</v>
      </c>
      <c r="G520" s="153">
        <v>15149.8</v>
      </c>
      <c r="H520" s="153" t="s">
        <v>79</v>
      </c>
      <c r="I520" s="153" t="s">
        <v>609</v>
      </c>
      <c r="K520" s="265">
        <f t="shared" si="37"/>
        <v>158</v>
      </c>
      <c r="L520" s="266">
        <f t="shared" si="38"/>
        <v>18960</v>
      </c>
      <c r="M520" s="120" t="s">
        <v>1614</v>
      </c>
      <c r="N520" s="120" t="s">
        <v>1615</v>
      </c>
      <c r="O520" s="267">
        <f t="shared" si="39"/>
        <v>138.87316666666666</v>
      </c>
      <c r="P520" s="268">
        <f t="shared" si="40"/>
        <v>157.81041666666664</v>
      </c>
    </row>
    <row r="521" spans="1:16" x14ac:dyDescent="0.2">
      <c r="A521" s="153" t="s">
        <v>1085</v>
      </c>
      <c r="B521" s="154" t="s">
        <v>1035</v>
      </c>
      <c r="C521" s="153"/>
      <c r="D521" s="153"/>
      <c r="E521" s="153"/>
      <c r="F521" s="153">
        <v>2</v>
      </c>
      <c r="G521" s="153">
        <v>305.48</v>
      </c>
      <c r="H521" s="153" t="s">
        <v>79</v>
      </c>
      <c r="I521" s="153" t="s">
        <v>609</v>
      </c>
      <c r="K521" s="265">
        <f t="shared" si="37"/>
        <v>191</v>
      </c>
      <c r="L521" s="266">
        <f t="shared" si="38"/>
        <v>382</v>
      </c>
      <c r="M521" s="120" t="s">
        <v>1614</v>
      </c>
      <c r="N521" s="120" t="s">
        <v>1615</v>
      </c>
      <c r="O521" s="267">
        <f t="shared" si="39"/>
        <v>168.01400000000001</v>
      </c>
      <c r="P521" s="268">
        <f t="shared" si="40"/>
        <v>190.92500000000001</v>
      </c>
    </row>
    <row r="522" spans="1:16" x14ac:dyDescent="0.2">
      <c r="A522" s="153" t="s">
        <v>577</v>
      </c>
      <c r="B522" s="154" t="s">
        <v>955</v>
      </c>
      <c r="C522" s="153"/>
      <c r="D522" s="153"/>
      <c r="E522" s="153"/>
      <c r="F522" s="153">
        <v>1</v>
      </c>
      <c r="G522" s="153">
        <v>2638.12</v>
      </c>
      <c r="H522" s="153" t="s">
        <v>79</v>
      </c>
      <c r="I522" s="153" t="s">
        <v>609</v>
      </c>
      <c r="K522" s="265">
        <f t="shared" si="37"/>
        <v>3298</v>
      </c>
      <c r="L522" s="266">
        <f t="shared" si="38"/>
        <v>3298</v>
      </c>
      <c r="M522" s="120" t="s">
        <v>1614</v>
      </c>
      <c r="N522" s="120" t="s">
        <v>1615</v>
      </c>
      <c r="O522" s="267">
        <f t="shared" si="39"/>
        <v>2901.9320000000002</v>
      </c>
      <c r="P522" s="268">
        <f t="shared" si="40"/>
        <v>3297.6499999999996</v>
      </c>
    </row>
    <row r="523" spans="1:16" x14ac:dyDescent="0.2">
      <c r="A523" s="153" t="s">
        <v>10</v>
      </c>
      <c r="B523" s="154" t="s">
        <v>575</v>
      </c>
      <c r="C523" s="153"/>
      <c r="D523" s="153"/>
      <c r="E523" s="153"/>
      <c r="F523" s="153">
        <v>1</v>
      </c>
      <c r="G523" s="153">
        <v>1603.13</v>
      </c>
      <c r="H523" s="153" t="s">
        <v>79</v>
      </c>
      <c r="I523" s="153" t="s">
        <v>609</v>
      </c>
      <c r="K523" s="265">
        <f t="shared" si="37"/>
        <v>2004</v>
      </c>
      <c r="L523" s="266">
        <f t="shared" si="38"/>
        <v>2004</v>
      </c>
      <c r="M523" s="120" t="s">
        <v>1614</v>
      </c>
      <c r="N523" s="120" t="s">
        <v>1615</v>
      </c>
      <c r="O523" s="267">
        <f t="shared" si="39"/>
        <v>1763.4430000000002</v>
      </c>
      <c r="P523" s="268">
        <f t="shared" si="40"/>
        <v>2003.9125000000001</v>
      </c>
    </row>
    <row r="524" spans="1:16" x14ac:dyDescent="0.2">
      <c r="A524" s="153" t="s">
        <v>11</v>
      </c>
      <c r="B524" s="154" t="s">
        <v>1179</v>
      </c>
      <c r="C524" s="153"/>
      <c r="D524" s="153"/>
      <c r="E524" s="153"/>
      <c r="F524" s="153">
        <v>1</v>
      </c>
      <c r="G524" s="153">
        <v>638.95000000000005</v>
      </c>
      <c r="H524" s="153" t="s">
        <v>79</v>
      </c>
      <c r="I524" s="153" t="s">
        <v>609</v>
      </c>
      <c r="K524" s="265">
        <f t="shared" si="37"/>
        <v>799</v>
      </c>
      <c r="L524" s="266">
        <f t="shared" si="38"/>
        <v>799</v>
      </c>
      <c r="M524" s="120" t="s">
        <v>1614</v>
      </c>
      <c r="N524" s="120" t="s">
        <v>1615</v>
      </c>
      <c r="O524" s="267">
        <f t="shared" si="39"/>
        <v>702.84500000000014</v>
      </c>
      <c r="P524" s="268">
        <f t="shared" si="40"/>
        <v>798.6875</v>
      </c>
    </row>
    <row r="525" spans="1:16" x14ac:dyDescent="0.2">
      <c r="A525" s="153" t="s">
        <v>1380</v>
      </c>
      <c r="B525" s="154" t="s">
        <v>1381</v>
      </c>
      <c r="C525" s="153"/>
      <c r="D525" s="153"/>
      <c r="E525" s="153"/>
      <c r="F525" s="153">
        <v>1</v>
      </c>
      <c r="G525" s="153">
        <v>3399.48</v>
      </c>
      <c r="H525" s="153" t="s">
        <v>79</v>
      </c>
      <c r="I525" s="153" t="s">
        <v>609</v>
      </c>
      <c r="K525" s="265">
        <f t="shared" si="37"/>
        <v>4250</v>
      </c>
      <c r="L525" s="266">
        <f t="shared" si="38"/>
        <v>4250</v>
      </c>
      <c r="M525" s="120" t="s">
        <v>1614</v>
      </c>
      <c r="N525" s="120" t="s">
        <v>1615</v>
      </c>
      <c r="O525" s="267">
        <f t="shared" si="39"/>
        <v>3739.4280000000003</v>
      </c>
      <c r="P525" s="268">
        <f t="shared" si="40"/>
        <v>4249.3500000000004</v>
      </c>
    </row>
    <row r="526" spans="1:16" x14ac:dyDescent="0.2">
      <c r="A526" s="153" t="s">
        <v>388</v>
      </c>
      <c r="B526" s="154" t="s">
        <v>1382</v>
      </c>
      <c r="C526" s="153"/>
      <c r="D526" s="153"/>
      <c r="E526" s="153"/>
      <c r="F526" s="153">
        <v>1</v>
      </c>
      <c r="G526" s="153">
        <v>455.36</v>
      </c>
      <c r="H526" s="153" t="s">
        <v>79</v>
      </c>
      <c r="I526" s="153" t="s">
        <v>609</v>
      </c>
      <c r="K526" s="265">
        <f t="shared" si="37"/>
        <v>570</v>
      </c>
      <c r="L526" s="266">
        <f t="shared" si="38"/>
        <v>570</v>
      </c>
      <c r="M526" s="120" t="s">
        <v>1614</v>
      </c>
      <c r="N526" s="120" t="s">
        <v>1615</v>
      </c>
      <c r="O526" s="267">
        <f t="shared" si="39"/>
        <v>500.89600000000007</v>
      </c>
      <c r="P526" s="268">
        <f t="shared" si="40"/>
        <v>569.20000000000005</v>
      </c>
    </row>
    <row r="527" spans="1:16" x14ac:dyDescent="0.2">
      <c r="A527" s="153" t="s">
        <v>1383</v>
      </c>
      <c r="B527" s="154" t="s">
        <v>1385</v>
      </c>
      <c r="C527" s="153"/>
      <c r="D527" s="153"/>
      <c r="E527" s="153"/>
      <c r="F527" s="153">
        <v>2</v>
      </c>
      <c r="G527" s="153">
        <v>1122.1400000000001</v>
      </c>
      <c r="H527" s="153" t="s">
        <v>79</v>
      </c>
      <c r="I527" s="153" t="s">
        <v>609</v>
      </c>
      <c r="K527" s="265">
        <f t="shared" si="37"/>
        <v>702</v>
      </c>
      <c r="L527" s="266">
        <f t="shared" si="38"/>
        <v>1404</v>
      </c>
      <c r="M527" s="120" t="s">
        <v>1614</v>
      </c>
      <c r="N527" s="120" t="s">
        <v>1615</v>
      </c>
      <c r="O527" s="267">
        <f t="shared" si="39"/>
        <v>617.17700000000013</v>
      </c>
      <c r="P527" s="268">
        <f t="shared" si="40"/>
        <v>701.33750000000009</v>
      </c>
    </row>
    <row r="528" spans="1:16" x14ac:dyDescent="0.2">
      <c r="A528" s="153" t="s">
        <v>1384</v>
      </c>
      <c r="B528" s="154" t="s">
        <v>1386</v>
      </c>
      <c r="C528" s="153"/>
      <c r="D528" s="153"/>
      <c r="E528" s="153"/>
      <c r="F528" s="153">
        <v>3</v>
      </c>
      <c r="G528" s="153">
        <v>1311.84</v>
      </c>
      <c r="H528" s="153" t="s">
        <v>79</v>
      </c>
      <c r="I528" s="153" t="s">
        <v>609</v>
      </c>
      <c r="K528" s="265">
        <f t="shared" si="37"/>
        <v>547</v>
      </c>
      <c r="L528" s="266">
        <f t="shared" si="38"/>
        <v>1641</v>
      </c>
      <c r="M528" s="120" t="s">
        <v>1614</v>
      </c>
      <c r="N528" s="120" t="s">
        <v>1615</v>
      </c>
      <c r="O528" s="267">
        <f t="shared" si="39"/>
        <v>481.00799999999998</v>
      </c>
      <c r="P528" s="268">
        <f t="shared" si="40"/>
        <v>546.59999999999991</v>
      </c>
    </row>
    <row r="529" spans="1:16" x14ac:dyDescent="0.2">
      <c r="A529" s="153" t="s">
        <v>365</v>
      </c>
      <c r="B529" s="154" t="s">
        <v>1387</v>
      </c>
      <c r="C529" s="153"/>
      <c r="D529" s="153"/>
      <c r="E529" s="153"/>
      <c r="F529" s="153">
        <v>1</v>
      </c>
      <c r="G529" s="153">
        <v>868.14</v>
      </c>
      <c r="H529" s="153" t="s">
        <v>79</v>
      </c>
      <c r="I529" s="153" t="s">
        <v>609</v>
      </c>
      <c r="K529" s="265">
        <f t="shared" si="37"/>
        <v>1086</v>
      </c>
      <c r="L529" s="266">
        <f t="shared" si="38"/>
        <v>1086</v>
      </c>
      <c r="M529" s="120" t="s">
        <v>1614</v>
      </c>
      <c r="N529" s="120" t="s">
        <v>1615</v>
      </c>
      <c r="O529" s="267">
        <f t="shared" si="39"/>
        <v>954.95400000000006</v>
      </c>
      <c r="P529" s="268">
        <f t="shared" si="40"/>
        <v>1085.175</v>
      </c>
    </row>
    <row r="530" spans="1:16" x14ac:dyDescent="0.2">
      <c r="A530" s="153" t="s">
        <v>573</v>
      </c>
      <c r="B530" s="154" t="s">
        <v>1388</v>
      </c>
      <c r="C530" s="153"/>
      <c r="D530" s="153"/>
      <c r="E530" s="153"/>
      <c r="F530" s="153">
        <v>3</v>
      </c>
      <c r="G530" s="153">
        <v>4328.1000000000004</v>
      </c>
      <c r="H530" s="153" t="s">
        <v>79</v>
      </c>
      <c r="I530" s="153" t="s">
        <v>609</v>
      </c>
      <c r="K530" s="265">
        <f t="shared" si="37"/>
        <v>1804</v>
      </c>
      <c r="L530" s="266">
        <f t="shared" si="38"/>
        <v>5412</v>
      </c>
      <c r="M530" s="120" t="s">
        <v>1614</v>
      </c>
      <c r="N530" s="120" t="s">
        <v>1615</v>
      </c>
      <c r="O530" s="267">
        <f t="shared" si="39"/>
        <v>1586.9700000000003</v>
      </c>
      <c r="P530" s="268">
        <f t="shared" si="40"/>
        <v>1803.375</v>
      </c>
    </row>
    <row r="531" spans="1:16" x14ac:dyDescent="0.2">
      <c r="A531" s="153" t="s">
        <v>44</v>
      </c>
      <c r="B531" s="154" t="s">
        <v>1389</v>
      </c>
      <c r="C531" s="153"/>
      <c r="D531" s="153"/>
      <c r="E531" s="153"/>
      <c r="F531" s="153">
        <v>60</v>
      </c>
      <c r="G531" s="153">
        <v>3624</v>
      </c>
      <c r="H531" s="153" t="s">
        <v>79</v>
      </c>
      <c r="I531" s="153" t="s">
        <v>609</v>
      </c>
      <c r="K531" s="265">
        <f t="shared" si="37"/>
        <v>76</v>
      </c>
      <c r="L531" s="266">
        <f t="shared" si="38"/>
        <v>4560</v>
      </c>
      <c r="M531" s="120" t="s">
        <v>1614</v>
      </c>
      <c r="N531" s="120" t="s">
        <v>1615</v>
      </c>
      <c r="O531" s="267">
        <f t="shared" si="39"/>
        <v>66.44</v>
      </c>
      <c r="P531" s="268">
        <f t="shared" si="40"/>
        <v>75.5</v>
      </c>
    </row>
    <row r="532" spans="1:16" x14ac:dyDescent="0.2">
      <c r="A532" s="153" t="s">
        <v>36</v>
      </c>
      <c r="B532" s="154" t="s">
        <v>676</v>
      </c>
      <c r="C532" s="153"/>
      <c r="D532" s="153"/>
      <c r="E532" s="153"/>
      <c r="F532" s="153">
        <v>2</v>
      </c>
      <c r="G532" s="153">
        <v>1494.46</v>
      </c>
      <c r="H532" s="153" t="s">
        <v>79</v>
      </c>
      <c r="I532" s="153" t="s">
        <v>609</v>
      </c>
      <c r="K532" s="265">
        <f t="shared" si="37"/>
        <v>935</v>
      </c>
      <c r="L532" s="266">
        <f t="shared" si="38"/>
        <v>1870</v>
      </c>
      <c r="M532" s="120" t="s">
        <v>1614</v>
      </c>
      <c r="N532" s="120" t="s">
        <v>1615</v>
      </c>
      <c r="O532" s="267">
        <f t="shared" si="39"/>
        <v>821.95300000000009</v>
      </c>
      <c r="P532" s="268">
        <f t="shared" si="40"/>
        <v>934.03750000000002</v>
      </c>
    </row>
    <row r="533" spans="1:16" x14ac:dyDescent="0.2">
      <c r="A533" s="153" t="s">
        <v>592</v>
      </c>
      <c r="B533" s="154" t="s">
        <v>593</v>
      </c>
      <c r="C533" s="153"/>
      <c r="D533" s="153"/>
      <c r="E533" s="153"/>
      <c r="F533" s="153">
        <v>8</v>
      </c>
      <c r="G533" s="153">
        <v>6715.2</v>
      </c>
      <c r="H533" s="153" t="s">
        <v>79</v>
      </c>
      <c r="I533" s="153" t="s">
        <v>609</v>
      </c>
      <c r="K533" s="265">
        <f t="shared" si="37"/>
        <v>1050</v>
      </c>
      <c r="L533" s="266">
        <f t="shared" si="38"/>
        <v>8400</v>
      </c>
      <c r="M533" s="120" t="s">
        <v>1614</v>
      </c>
      <c r="N533" s="120" t="s">
        <v>1615</v>
      </c>
      <c r="O533" s="267">
        <f t="shared" si="39"/>
        <v>923.34</v>
      </c>
      <c r="P533" s="268">
        <f t="shared" si="40"/>
        <v>1049.25</v>
      </c>
    </row>
    <row r="534" spans="1:16" x14ac:dyDescent="0.2">
      <c r="A534" s="153" t="s">
        <v>54</v>
      </c>
      <c r="B534" s="154" t="s">
        <v>964</v>
      </c>
      <c r="C534" s="153"/>
      <c r="D534" s="153"/>
      <c r="E534" s="153"/>
      <c r="F534" s="153">
        <v>1</v>
      </c>
      <c r="G534" s="153">
        <v>8517.68</v>
      </c>
      <c r="H534" s="153" t="s">
        <v>79</v>
      </c>
      <c r="I534" s="153" t="s">
        <v>609</v>
      </c>
      <c r="K534" s="265">
        <f t="shared" si="37"/>
        <v>10648</v>
      </c>
      <c r="L534" s="266">
        <f t="shared" si="38"/>
        <v>10648</v>
      </c>
      <c r="M534" s="120" t="s">
        <v>1614</v>
      </c>
      <c r="N534" s="120" t="s">
        <v>1615</v>
      </c>
      <c r="O534" s="267">
        <f t="shared" si="39"/>
        <v>9369.4480000000003</v>
      </c>
      <c r="P534" s="268">
        <f t="shared" si="40"/>
        <v>10647.1</v>
      </c>
    </row>
    <row r="535" spans="1:16" x14ac:dyDescent="0.2">
      <c r="A535" s="153" t="s">
        <v>1390</v>
      </c>
      <c r="B535" s="154" t="s">
        <v>963</v>
      </c>
      <c r="C535" s="153"/>
      <c r="D535" s="153"/>
      <c r="E535" s="153"/>
      <c r="F535" s="153">
        <v>60</v>
      </c>
      <c r="G535" s="153">
        <v>23595.4</v>
      </c>
      <c r="H535" s="153" t="s">
        <v>79</v>
      </c>
      <c r="I535" s="153" t="s">
        <v>609</v>
      </c>
      <c r="K535" s="265">
        <f t="shared" si="37"/>
        <v>492</v>
      </c>
      <c r="L535" s="266">
        <f t="shared" si="38"/>
        <v>29520</v>
      </c>
      <c r="M535" s="120" t="s">
        <v>1614</v>
      </c>
      <c r="N535" s="120" t="s">
        <v>1615</v>
      </c>
      <c r="O535" s="267">
        <f t="shared" si="39"/>
        <v>432.58233333333345</v>
      </c>
      <c r="P535" s="268">
        <f t="shared" si="40"/>
        <v>491.57083333333338</v>
      </c>
    </row>
    <row r="536" spans="1:16" x14ac:dyDescent="0.2">
      <c r="A536" s="153" t="s">
        <v>76</v>
      </c>
      <c r="B536" s="154" t="s">
        <v>962</v>
      </c>
      <c r="C536" s="153"/>
      <c r="D536" s="153"/>
      <c r="E536" s="153"/>
      <c r="F536" s="153">
        <v>150</v>
      </c>
      <c r="G536" s="153">
        <v>85413.5</v>
      </c>
      <c r="H536" s="153" t="s">
        <v>79</v>
      </c>
      <c r="I536" s="153" t="s">
        <v>609</v>
      </c>
      <c r="K536" s="265">
        <f t="shared" si="37"/>
        <v>712</v>
      </c>
      <c r="L536" s="266">
        <f t="shared" si="38"/>
        <v>106800</v>
      </c>
      <c r="M536" s="120" t="s">
        <v>1614</v>
      </c>
      <c r="N536" s="120" t="s">
        <v>1615</v>
      </c>
      <c r="O536" s="267">
        <f t="shared" si="39"/>
        <v>626.3656666666667</v>
      </c>
      <c r="P536" s="268">
        <f t="shared" si="40"/>
        <v>711.77916666666658</v>
      </c>
    </row>
    <row r="537" spans="1:16" x14ac:dyDescent="0.2">
      <c r="A537" s="153" t="s">
        <v>571</v>
      </c>
      <c r="B537" s="154" t="s">
        <v>1392</v>
      </c>
      <c r="C537" s="153"/>
      <c r="D537" s="153"/>
      <c r="E537" s="153"/>
      <c r="F537" s="153">
        <v>50</v>
      </c>
      <c r="G537" s="153">
        <v>640</v>
      </c>
      <c r="H537" s="153" t="s">
        <v>79</v>
      </c>
      <c r="I537" s="153" t="s">
        <v>609</v>
      </c>
      <c r="K537" s="265">
        <f t="shared" si="37"/>
        <v>16</v>
      </c>
      <c r="L537" s="266">
        <f t="shared" si="38"/>
        <v>800</v>
      </c>
      <c r="M537" s="120" t="s">
        <v>1614</v>
      </c>
      <c r="N537" s="120" t="s">
        <v>1615</v>
      </c>
      <c r="O537" s="267">
        <f t="shared" si="39"/>
        <v>14.080000000000002</v>
      </c>
      <c r="P537" s="268">
        <f t="shared" si="40"/>
        <v>16</v>
      </c>
    </row>
    <row r="538" spans="1:16" x14ac:dyDescent="0.2">
      <c r="A538" s="153" t="s">
        <v>573</v>
      </c>
      <c r="B538" s="154" t="s">
        <v>987</v>
      </c>
      <c r="C538" s="153"/>
      <c r="D538" s="153"/>
      <c r="E538" s="153"/>
      <c r="F538" s="153">
        <v>2</v>
      </c>
      <c r="G538" s="153">
        <v>2885.4</v>
      </c>
      <c r="H538" s="153" t="s">
        <v>79</v>
      </c>
      <c r="I538" s="153" t="s">
        <v>609</v>
      </c>
      <c r="K538" s="265">
        <f t="shared" si="37"/>
        <v>1804</v>
      </c>
      <c r="L538" s="266">
        <f t="shared" si="38"/>
        <v>3608</v>
      </c>
      <c r="M538" s="120" t="s">
        <v>1614</v>
      </c>
      <c r="N538" s="120" t="s">
        <v>1615</v>
      </c>
      <c r="O538" s="267">
        <f t="shared" si="39"/>
        <v>1586.9700000000003</v>
      </c>
      <c r="P538" s="268">
        <f t="shared" si="40"/>
        <v>1803.375</v>
      </c>
    </row>
    <row r="539" spans="1:16" x14ac:dyDescent="0.2">
      <c r="A539" s="153" t="s">
        <v>10</v>
      </c>
      <c r="B539" s="154" t="s">
        <v>575</v>
      </c>
      <c r="C539" s="153"/>
      <c r="D539" s="153"/>
      <c r="E539" s="153"/>
      <c r="F539" s="153">
        <v>5</v>
      </c>
      <c r="G539" s="153">
        <v>8015.65</v>
      </c>
      <c r="H539" s="153" t="s">
        <v>79</v>
      </c>
      <c r="I539" s="153" t="s">
        <v>609</v>
      </c>
      <c r="K539" s="265">
        <f t="shared" si="37"/>
        <v>2004</v>
      </c>
      <c r="L539" s="266">
        <f t="shared" si="38"/>
        <v>10020</v>
      </c>
      <c r="M539" s="120" t="s">
        <v>1614</v>
      </c>
      <c r="N539" s="120" t="s">
        <v>1615</v>
      </c>
      <c r="O539" s="267">
        <f t="shared" si="39"/>
        <v>1763.443</v>
      </c>
      <c r="P539" s="268">
        <f t="shared" si="40"/>
        <v>2003.9124999999999</v>
      </c>
    </row>
    <row r="540" spans="1:16" x14ac:dyDescent="0.2">
      <c r="A540" s="153" t="s">
        <v>11</v>
      </c>
      <c r="B540" s="154" t="s">
        <v>1179</v>
      </c>
      <c r="C540" s="153"/>
      <c r="D540" s="153"/>
      <c r="E540" s="153"/>
      <c r="F540" s="153">
        <v>5</v>
      </c>
      <c r="G540" s="153">
        <v>3194.75</v>
      </c>
      <c r="H540" s="153" t="s">
        <v>79</v>
      </c>
      <c r="I540" s="153" t="s">
        <v>609</v>
      </c>
      <c r="K540" s="265">
        <f t="shared" si="37"/>
        <v>799</v>
      </c>
      <c r="L540" s="266">
        <f t="shared" si="38"/>
        <v>3995</v>
      </c>
      <c r="M540" s="120" t="s">
        <v>1614</v>
      </c>
      <c r="N540" s="120" t="s">
        <v>1615</v>
      </c>
      <c r="O540" s="267">
        <f t="shared" si="39"/>
        <v>702.84500000000014</v>
      </c>
      <c r="P540" s="268">
        <f t="shared" si="40"/>
        <v>798.6875</v>
      </c>
    </row>
    <row r="541" spans="1:16" x14ac:dyDescent="0.2">
      <c r="A541" s="153" t="s">
        <v>1391</v>
      </c>
      <c r="B541" s="154" t="s">
        <v>1393</v>
      </c>
      <c r="C541" s="153"/>
      <c r="D541" s="153"/>
      <c r="E541" s="153"/>
      <c r="F541" s="153">
        <v>5</v>
      </c>
      <c r="G541" s="153">
        <v>1507.55</v>
      </c>
      <c r="H541" s="153" t="s">
        <v>79</v>
      </c>
      <c r="I541" s="153" t="s">
        <v>609</v>
      </c>
      <c r="K541" s="265">
        <f t="shared" si="37"/>
        <v>377</v>
      </c>
      <c r="L541" s="266">
        <f t="shared" si="38"/>
        <v>1885</v>
      </c>
      <c r="M541" s="120" t="s">
        <v>1614</v>
      </c>
      <c r="N541" s="120" t="s">
        <v>1615</v>
      </c>
      <c r="O541" s="267">
        <f t="shared" si="39"/>
        <v>331.661</v>
      </c>
      <c r="P541" s="268">
        <f t="shared" si="40"/>
        <v>376.88749999999999</v>
      </c>
    </row>
    <row r="542" spans="1:16" x14ac:dyDescent="0.2">
      <c r="A542" s="153" t="s">
        <v>978</v>
      </c>
      <c r="B542" s="154" t="s">
        <v>837</v>
      </c>
      <c r="C542" s="153"/>
      <c r="D542" s="153"/>
      <c r="E542" s="153"/>
      <c r="F542" s="153">
        <v>5</v>
      </c>
      <c r="G542" s="153">
        <v>2484</v>
      </c>
      <c r="H542" s="153" t="s">
        <v>79</v>
      </c>
      <c r="I542" s="153" t="s">
        <v>609</v>
      </c>
      <c r="K542" s="265">
        <f t="shared" si="37"/>
        <v>621</v>
      </c>
      <c r="L542" s="266">
        <f t="shared" si="38"/>
        <v>3105</v>
      </c>
      <c r="M542" s="120" t="s">
        <v>1614</v>
      </c>
      <c r="N542" s="120" t="s">
        <v>1615</v>
      </c>
      <c r="O542" s="267">
        <f t="shared" si="39"/>
        <v>546.48</v>
      </c>
      <c r="P542" s="268">
        <f t="shared" si="40"/>
        <v>621</v>
      </c>
    </row>
    <row r="543" spans="1:16" x14ac:dyDescent="0.2">
      <c r="A543" s="153" t="s">
        <v>65</v>
      </c>
      <c r="B543" s="154" t="s">
        <v>979</v>
      </c>
      <c r="C543" s="153"/>
      <c r="D543" s="153"/>
      <c r="E543" s="153"/>
      <c r="F543" s="153">
        <v>5</v>
      </c>
      <c r="G543" s="153">
        <v>8417.2999999999993</v>
      </c>
      <c r="H543" s="153" t="s">
        <v>79</v>
      </c>
      <c r="I543" s="153" t="s">
        <v>609</v>
      </c>
      <c r="K543" s="265">
        <f t="shared" si="37"/>
        <v>2105</v>
      </c>
      <c r="L543" s="266">
        <f t="shared" si="38"/>
        <v>10525</v>
      </c>
      <c r="M543" s="120" t="s">
        <v>1614</v>
      </c>
      <c r="N543" s="120" t="s">
        <v>1615</v>
      </c>
      <c r="O543" s="267">
        <f t="shared" si="39"/>
        <v>1851.806</v>
      </c>
      <c r="P543" s="268">
        <f t="shared" si="40"/>
        <v>2104.3249999999998</v>
      </c>
    </row>
    <row r="544" spans="1:16" x14ac:dyDescent="0.2">
      <c r="A544" s="153" t="s">
        <v>568</v>
      </c>
      <c r="B544" s="154" t="s">
        <v>980</v>
      </c>
      <c r="C544" s="153"/>
      <c r="D544" s="153"/>
      <c r="E544" s="153"/>
      <c r="F544" s="153">
        <v>8</v>
      </c>
      <c r="G544" s="153">
        <v>31333.360000000001</v>
      </c>
      <c r="H544" s="153" t="s">
        <v>79</v>
      </c>
      <c r="I544" s="153" t="s">
        <v>609</v>
      </c>
      <c r="K544" s="265">
        <f t="shared" si="37"/>
        <v>4896</v>
      </c>
      <c r="L544" s="266">
        <f t="shared" si="38"/>
        <v>39168</v>
      </c>
      <c r="M544" s="120" t="s">
        <v>1614</v>
      </c>
      <c r="N544" s="120" t="s">
        <v>1615</v>
      </c>
      <c r="O544" s="267">
        <f t="shared" si="39"/>
        <v>4308.3370000000004</v>
      </c>
      <c r="P544" s="268">
        <f t="shared" si="40"/>
        <v>4895.8374999999996</v>
      </c>
    </row>
    <row r="545" spans="1:16" x14ac:dyDescent="0.2">
      <c r="A545" s="153" t="s">
        <v>460</v>
      </c>
      <c r="B545" s="154" t="s">
        <v>1394</v>
      </c>
      <c r="C545" s="153"/>
      <c r="D545" s="153"/>
      <c r="E545" s="153"/>
      <c r="F545" s="153">
        <v>2</v>
      </c>
      <c r="G545" s="153">
        <v>10085.98</v>
      </c>
      <c r="H545" s="153" t="s">
        <v>79</v>
      </c>
      <c r="I545" s="153" t="s">
        <v>609</v>
      </c>
      <c r="K545" s="265">
        <f t="shared" si="37"/>
        <v>6304</v>
      </c>
      <c r="L545" s="266">
        <f t="shared" si="38"/>
        <v>12608</v>
      </c>
      <c r="M545" s="120" t="s">
        <v>1614</v>
      </c>
      <c r="N545" s="120" t="s">
        <v>1615</v>
      </c>
      <c r="O545" s="267">
        <f t="shared" si="39"/>
        <v>5547.2889999999998</v>
      </c>
      <c r="P545" s="268">
        <f t="shared" si="40"/>
        <v>6303.7374999999993</v>
      </c>
    </row>
    <row r="546" spans="1:16" x14ac:dyDescent="0.2">
      <c r="A546" s="153" t="s">
        <v>376</v>
      </c>
      <c r="B546" s="154" t="s">
        <v>1395</v>
      </c>
      <c r="C546" s="153"/>
      <c r="D546" s="153"/>
      <c r="E546" s="153"/>
      <c r="F546" s="153">
        <v>2</v>
      </c>
      <c r="G546" s="153">
        <v>10085.98</v>
      </c>
      <c r="H546" s="153" t="s">
        <v>79</v>
      </c>
      <c r="I546" s="153" t="s">
        <v>609</v>
      </c>
      <c r="K546" s="265">
        <f t="shared" si="37"/>
        <v>6304</v>
      </c>
      <c r="L546" s="266">
        <f t="shared" si="38"/>
        <v>12608</v>
      </c>
      <c r="M546" s="120" t="s">
        <v>1614</v>
      </c>
      <c r="N546" s="120" t="s">
        <v>1615</v>
      </c>
      <c r="O546" s="267">
        <f t="shared" si="39"/>
        <v>5547.2889999999998</v>
      </c>
      <c r="P546" s="268">
        <f t="shared" si="40"/>
        <v>6303.7374999999993</v>
      </c>
    </row>
    <row r="547" spans="1:16" x14ac:dyDescent="0.2">
      <c r="A547" s="153" t="s">
        <v>55</v>
      </c>
      <c r="B547" s="154" t="s">
        <v>1396</v>
      </c>
      <c r="C547" s="153"/>
      <c r="D547" s="153"/>
      <c r="E547" s="153"/>
      <c r="F547" s="153">
        <v>1</v>
      </c>
      <c r="G547" s="153">
        <v>5744.25</v>
      </c>
      <c r="H547" s="153" t="s">
        <v>79</v>
      </c>
      <c r="I547" s="153" t="s">
        <v>609</v>
      </c>
      <c r="K547" s="265">
        <f t="shared" si="37"/>
        <v>7181</v>
      </c>
      <c r="L547" s="266">
        <f t="shared" si="38"/>
        <v>7181</v>
      </c>
      <c r="M547" s="120" t="s">
        <v>1614</v>
      </c>
      <c r="N547" s="120" t="s">
        <v>1615</v>
      </c>
      <c r="O547" s="267">
        <f t="shared" si="39"/>
        <v>6318.6750000000002</v>
      </c>
      <c r="P547" s="268">
        <f t="shared" si="40"/>
        <v>7180.3125</v>
      </c>
    </row>
    <row r="548" spans="1:16" x14ac:dyDescent="0.2">
      <c r="A548" s="282">
        <v>112119</v>
      </c>
      <c r="B548" s="154" t="s">
        <v>528</v>
      </c>
      <c r="C548" s="153"/>
      <c r="D548" s="153"/>
      <c r="E548" s="153"/>
      <c r="F548" s="153">
        <v>6</v>
      </c>
      <c r="G548" s="153">
        <v>40572</v>
      </c>
      <c r="H548" s="153" t="s">
        <v>79</v>
      </c>
      <c r="I548" s="153" t="s">
        <v>609</v>
      </c>
      <c r="K548" s="265">
        <f t="shared" si="37"/>
        <v>8453</v>
      </c>
      <c r="L548" s="266">
        <f t="shared" si="38"/>
        <v>50718</v>
      </c>
      <c r="M548" s="120" t="s">
        <v>1614</v>
      </c>
      <c r="N548" s="120" t="s">
        <v>1615</v>
      </c>
      <c r="O548" s="267">
        <f t="shared" si="39"/>
        <v>7438.2000000000007</v>
      </c>
      <c r="P548" s="268">
        <f t="shared" si="40"/>
        <v>8452.5</v>
      </c>
    </row>
    <row r="549" spans="1:16" x14ac:dyDescent="0.2">
      <c r="A549" s="153" t="s">
        <v>13</v>
      </c>
      <c r="B549" s="154" t="s">
        <v>530</v>
      </c>
      <c r="C549" s="153"/>
      <c r="D549" s="153"/>
      <c r="E549" s="153"/>
      <c r="F549" s="153">
        <v>6</v>
      </c>
      <c r="G549" s="153">
        <v>10916.4</v>
      </c>
      <c r="H549" s="153" t="s">
        <v>79</v>
      </c>
      <c r="I549" s="153" t="s">
        <v>609</v>
      </c>
      <c r="K549" s="265">
        <f t="shared" si="37"/>
        <v>2275</v>
      </c>
      <c r="L549" s="266">
        <f t="shared" si="38"/>
        <v>13650</v>
      </c>
      <c r="M549" s="120" t="s">
        <v>1614</v>
      </c>
      <c r="N549" s="120" t="s">
        <v>1615</v>
      </c>
      <c r="O549" s="267">
        <f t="shared" si="39"/>
        <v>2001.34</v>
      </c>
      <c r="P549" s="268">
        <f t="shared" si="40"/>
        <v>2274.25</v>
      </c>
    </row>
    <row r="550" spans="1:16" x14ac:dyDescent="0.2">
      <c r="A550" s="153" t="s">
        <v>32</v>
      </c>
      <c r="B550" s="154" t="s">
        <v>981</v>
      </c>
      <c r="C550" s="153"/>
      <c r="D550" s="153"/>
      <c r="E550" s="153"/>
      <c r="F550" s="153">
        <v>3</v>
      </c>
      <c r="G550" s="153">
        <v>8909.2800000000007</v>
      </c>
      <c r="H550" s="153" t="s">
        <v>79</v>
      </c>
      <c r="I550" s="153" t="s">
        <v>609</v>
      </c>
      <c r="K550" s="265">
        <f t="shared" si="37"/>
        <v>3713</v>
      </c>
      <c r="L550" s="266">
        <f t="shared" si="38"/>
        <v>11139</v>
      </c>
      <c r="M550" s="120" t="s">
        <v>1614</v>
      </c>
      <c r="N550" s="120" t="s">
        <v>1615</v>
      </c>
      <c r="O550" s="267">
        <f t="shared" si="39"/>
        <v>3266.7360000000003</v>
      </c>
      <c r="P550" s="268">
        <f t="shared" si="40"/>
        <v>3712.2000000000003</v>
      </c>
    </row>
    <row r="551" spans="1:16" x14ac:dyDescent="0.2">
      <c r="A551" s="153" t="s">
        <v>471</v>
      </c>
      <c r="B551" s="154" t="s">
        <v>1397</v>
      </c>
      <c r="C551" s="153"/>
      <c r="D551" s="153"/>
      <c r="E551" s="153"/>
      <c r="F551" s="153">
        <v>2</v>
      </c>
      <c r="G551" s="153">
        <v>920.56</v>
      </c>
      <c r="H551" s="153" t="s">
        <v>79</v>
      </c>
      <c r="I551" s="153" t="s">
        <v>609</v>
      </c>
      <c r="K551" s="265">
        <f t="shared" si="37"/>
        <v>576</v>
      </c>
      <c r="L551" s="266">
        <f t="shared" si="38"/>
        <v>1152</v>
      </c>
      <c r="M551" s="120" t="s">
        <v>1614</v>
      </c>
      <c r="N551" s="120" t="s">
        <v>1615</v>
      </c>
      <c r="O551" s="267">
        <f t="shared" si="39"/>
        <v>506.30799999999999</v>
      </c>
      <c r="P551" s="268">
        <f t="shared" si="40"/>
        <v>575.34999999999991</v>
      </c>
    </row>
    <row r="552" spans="1:16" x14ac:dyDescent="0.2">
      <c r="A552" s="153" t="s">
        <v>982</v>
      </c>
      <c r="B552" s="154" t="s">
        <v>1091</v>
      </c>
      <c r="C552" s="153"/>
      <c r="D552" s="153"/>
      <c r="E552" s="153"/>
      <c r="F552" s="153">
        <v>2</v>
      </c>
      <c r="G552" s="153">
        <v>487.8</v>
      </c>
      <c r="H552" s="153" t="s">
        <v>79</v>
      </c>
      <c r="I552" s="153" t="s">
        <v>609</v>
      </c>
      <c r="K552" s="265">
        <f t="shared" si="37"/>
        <v>305</v>
      </c>
      <c r="L552" s="266">
        <f t="shared" si="38"/>
        <v>610</v>
      </c>
      <c r="M552" s="120" t="s">
        <v>1614</v>
      </c>
      <c r="N552" s="120" t="s">
        <v>1615</v>
      </c>
      <c r="O552" s="267">
        <f t="shared" si="39"/>
        <v>268.29000000000002</v>
      </c>
      <c r="P552" s="268">
        <f t="shared" si="40"/>
        <v>304.875</v>
      </c>
    </row>
    <row r="553" spans="1:16" x14ac:dyDescent="0.2">
      <c r="A553" s="153" t="s">
        <v>503</v>
      </c>
      <c r="B553" s="154" t="s">
        <v>1398</v>
      </c>
      <c r="C553" s="153"/>
      <c r="D553" s="153"/>
      <c r="E553" s="153"/>
      <c r="F553" s="153">
        <v>2</v>
      </c>
      <c r="G553" s="153">
        <v>2305.3000000000002</v>
      </c>
      <c r="H553" s="153" t="s">
        <v>79</v>
      </c>
      <c r="I553" s="153" t="s">
        <v>609</v>
      </c>
      <c r="K553" s="265">
        <f t="shared" si="37"/>
        <v>1441</v>
      </c>
      <c r="L553" s="266">
        <f t="shared" si="38"/>
        <v>2882</v>
      </c>
      <c r="M553" s="120" t="s">
        <v>1614</v>
      </c>
      <c r="N553" s="120" t="s">
        <v>1615</v>
      </c>
      <c r="O553" s="267">
        <f t="shared" si="39"/>
        <v>1267.9150000000002</v>
      </c>
      <c r="P553" s="268">
        <f t="shared" si="40"/>
        <v>1440.8125</v>
      </c>
    </row>
    <row r="554" spans="1:16" x14ac:dyDescent="0.2">
      <c r="A554" s="153" t="s">
        <v>47</v>
      </c>
      <c r="B554" s="154" t="s">
        <v>1399</v>
      </c>
      <c r="C554" s="153"/>
      <c r="D554" s="153"/>
      <c r="E554" s="153"/>
      <c r="F554" s="153">
        <v>2</v>
      </c>
      <c r="G554" s="153">
        <v>555.46</v>
      </c>
      <c r="H554" s="153" t="s">
        <v>79</v>
      </c>
      <c r="I554" s="153" t="s">
        <v>609</v>
      </c>
      <c r="K554" s="265">
        <f t="shared" si="37"/>
        <v>348</v>
      </c>
      <c r="L554" s="266">
        <f t="shared" si="38"/>
        <v>696</v>
      </c>
      <c r="M554" s="120" t="s">
        <v>1614</v>
      </c>
      <c r="N554" s="120" t="s">
        <v>1615</v>
      </c>
      <c r="O554" s="267">
        <f t="shared" si="39"/>
        <v>305.50300000000004</v>
      </c>
      <c r="P554" s="268">
        <f t="shared" si="40"/>
        <v>347.16250000000002</v>
      </c>
    </row>
    <row r="555" spans="1:16" x14ac:dyDescent="0.2">
      <c r="A555" s="153" t="s">
        <v>452</v>
      </c>
      <c r="B555" s="154" t="s">
        <v>907</v>
      </c>
      <c r="C555" s="153"/>
      <c r="D555" s="153"/>
      <c r="E555" s="153"/>
      <c r="F555" s="153">
        <v>20</v>
      </c>
      <c r="G555" s="153">
        <v>1158.5999999999999</v>
      </c>
      <c r="H555" s="153" t="s">
        <v>79</v>
      </c>
      <c r="I555" s="153" t="s">
        <v>609</v>
      </c>
      <c r="K555" s="265">
        <f t="shared" si="37"/>
        <v>73</v>
      </c>
      <c r="L555" s="266">
        <f t="shared" si="38"/>
        <v>1460</v>
      </c>
      <c r="M555" s="120" t="s">
        <v>1614</v>
      </c>
      <c r="N555" s="120" t="s">
        <v>1615</v>
      </c>
      <c r="O555" s="267">
        <f t="shared" si="39"/>
        <v>63.722999999999999</v>
      </c>
      <c r="P555" s="268">
        <f t="shared" si="40"/>
        <v>72.412499999999994</v>
      </c>
    </row>
    <row r="556" spans="1:16" x14ac:dyDescent="0.2">
      <c r="A556" s="153" t="s">
        <v>33</v>
      </c>
      <c r="B556" s="154" t="s">
        <v>969</v>
      </c>
      <c r="C556" s="153"/>
      <c r="D556" s="153"/>
      <c r="E556" s="153"/>
      <c r="F556" s="153">
        <v>35</v>
      </c>
      <c r="G556" s="153">
        <v>2676.45</v>
      </c>
      <c r="H556" s="153" t="s">
        <v>79</v>
      </c>
      <c r="I556" s="153" t="s">
        <v>609</v>
      </c>
      <c r="K556" s="265">
        <f t="shared" si="37"/>
        <v>96</v>
      </c>
      <c r="L556" s="266">
        <f t="shared" si="38"/>
        <v>3360</v>
      </c>
      <c r="M556" s="120" t="s">
        <v>1614</v>
      </c>
      <c r="N556" s="120" t="s">
        <v>1615</v>
      </c>
      <c r="O556" s="267">
        <f t="shared" si="39"/>
        <v>84.117000000000004</v>
      </c>
      <c r="P556" s="268">
        <f t="shared" si="40"/>
        <v>95.587500000000006</v>
      </c>
    </row>
    <row r="557" spans="1:16" x14ac:dyDescent="0.2">
      <c r="A557" s="153" t="s">
        <v>579</v>
      </c>
      <c r="B557" s="154" t="s">
        <v>1402</v>
      </c>
      <c r="C557" s="153"/>
      <c r="D557" s="153"/>
      <c r="E557" s="153"/>
      <c r="F557" s="153">
        <v>204</v>
      </c>
      <c r="G557" s="153">
        <v>10748.76</v>
      </c>
      <c r="H557" s="153" t="s">
        <v>79</v>
      </c>
      <c r="I557" s="153" t="s">
        <v>609</v>
      </c>
      <c r="K557" s="265">
        <f t="shared" si="37"/>
        <v>66</v>
      </c>
      <c r="L557" s="266">
        <f t="shared" si="38"/>
        <v>13464</v>
      </c>
      <c r="M557" s="120" t="s">
        <v>1614</v>
      </c>
      <c r="N557" s="120" t="s">
        <v>1615</v>
      </c>
      <c r="O557" s="267">
        <f t="shared" si="39"/>
        <v>57.959000000000003</v>
      </c>
      <c r="P557" s="268">
        <f t="shared" si="40"/>
        <v>65.862499999999997</v>
      </c>
    </row>
    <row r="558" spans="1:16" x14ac:dyDescent="0.2">
      <c r="A558" s="153" t="s">
        <v>968</v>
      </c>
      <c r="B558" s="154" t="s">
        <v>971</v>
      </c>
      <c r="C558" s="153"/>
      <c r="D558" s="153"/>
      <c r="E558" s="153"/>
      <c r="F558" s="153">
        <v>25</v>
      </c>
      <c r="G558" s="153">
        <v>7168.25</v>
      </c>
      <c r="H558" s="153" t="s">
        <v>79</v>
      </c>
      <c r="I558" s="153" t="s">
        <v>609</v>
      </c>
      <c r="K558" s="265">
        <f t="shared" si="37"/>
        <v>359</v>
      </c>
      <c r="L558" s="266">
        <f t="shared" si="38"/>
        <v>8975</v>
      </c>
      <c r="M558" s="120" t="s">
        <v>1614</v>
      </c>
      <c r="N558" s="120" t="s">
        <v>1615</v>
      </c>
      <c r="O558" s="267">
        <f t="shared" si="39"/>
        <v>315.40300000000002</v>
      </c>
      <c r="P558" s="268">
        <f t="shared" si="40"/>
        <v>358.41250000000002</v>
      </c>
    </row>
    <row r="559" spans="1:16" x14ac:dyDescent="0.2">
      <c r="A559" s="153" t="s">
        <v>1400</v>
      </c>
      <c r="B559" s="154" t="s">
        <v>1403</v>
      </c>
      <c r="C559" s="153"/>
      <c r="D559" s="153"/>
      <c r="E559" s="153"/>
      <c r="F559" s="153">
        <v>4</v>
      </c>
      <c r="G559" s="153">
        <v>5806.52</v>
      </c>
      <c r="H559" s="153" t="s">
        <v>79</v>
      </c>
      <c r="I559" s="153" t="s">
        <v>609</v>
      </c>
      <c r="K559" s="265">
        <f t="shared" si="37"/>
        <v>1815</v>
      </c>
      <c r="L559" s="266">
        <f t="shared" si="38"/>
        <v>7260</v>
      </c>
      <c r="M559" s="120" t="s">
        <v>1614</v>
      </c>
      <c r="N559" s="120" t="s">
        <v>1615</v>
      </c>
      <c r="O559" s="267">
        <f t="shared" si="39"/>
        <v>1596.7930000000003</v>
      </c>
      <c r="P559" s="268">
        <f t="shared" si="40"/>
        <v>1814.5375000000001</v>
      </c>
    </row>
    <row r="560" spans="1:16" x14ac:dyDescent="0.2">
      <c r="A560" s="153" t="s">
        <v>1166</v>
      </c>
      <c r="B560" s="154" t="s">
        <v>1404</v>
      </c>
      <c r="C560" s="153"/>
      <c r="D560" s="153"/>
      <c r="E560" s="153"/>
      <c r="F560" s="153">
        <v>4</v>
      </c>
      <c r="G560" s="153">
        <v>3225.8</v>
      </c>
      <c r="H560" s="153" t="s">
        <v>79</v>
      </c>
      <c r="I560" s="153" t="s">
        <v>609</v>
      </c>
      <c r="K560" s="265">
        <f t="shared" si="37"/>
        <v>1009</v>
      </c>
      <c r="L560" s="266">
        <f t="shared" si="38"/>
        <v>4036</v>
      </c>
      <c r="M560" s="120" t="s">
        <v>1614</v>
      </c>
      <c r="N560" s="120" t="s">
        <v>1615</v>
      </c>
      <c r="O560" s="267">
        <f t="shared" si="39"/>
        <v>887.09500000000014</v>
      </c>
      <c r="P560" s="268">
        <f t="shared" si="40"/>
        <v>1008.0625</v>
      </c>
    </row>
    <row r="561" spans="1:16" x14ac:dyDescent="0.2">
      <c r="A561" s="153" t="s">
        <v>1401</v>
      </c>
      <c r="B561" s="154" t="s">
        <v>1405</v>
      </c>
      <c r="C561" s="153"/>
      <c r="D561" s="153"/>
      <c r="E561" s="153"/>
      <c r="F561" s="153">
        <v>2</v>
      </c>
      <c r="G561" s="153">
        <v>339.54</v>
      </c>
      <c r="H561" s="153" t="s">
        <v>79</v>
      </c>
      <c r="I561" s="153" t="s">
        <v>609</v>
      </c>
      <c r="K561" s="265">
        <f t="shared" si="37"/>
        <v>213</v>
      </c>
      <c r="L561" s="266">
        <f t="shared" si="38"/>
        <v>426</v>
      </c>
      <c r="M561" s="120" t="s">
        <v>1614</v>
      </c>
      <c r="N561" s="120" t="s">
        <v>1615</v>
      </c>
      <c r="O561" s="267">
        <f t="shared" si="39"/>
        <v>186.74700000000001</v>
      </c>
      <c r="P561" s="268">
        <f t="shared" si="40"/>
        <v>212.21250000000001</v>
      </c>
    </row>
    <row r="562" spans="1:16" x14ac:dyDescent="0.2">
      <c r="A562" s="153" t="s">
        <v>1406</v>
      </c>
      <c r="B562" s="154" t="s">
        <v>1407</v>
      </c>
      <c r="C562" s="153"/>
      <c r="D562" s="153"/>
      <c r="E562" s="153"/>
      <c r="F562" s="153">
        <v>1</v>
      </c>
      <c r="G562" s="153">
        <v>169.77</v>
      </c>
      <c r="H562" s="153" t="s">
        <v>79</v>
      </c>
      <c r="I562" s="153" t="s">
        <v>609</v>
      </c>
      <c r="K562" s="265">
        <f t="shared" si="37"/>
        <v>213</v>
      </c>
      <c r="L562" s="266">
        <f t="shared" si="38"/>
        <v>213</v>
      </c>
      <c r="M562" s="120" t="s">
        <v>1614</v>
      </c>
      <c r="N562" s="120" t="s">
        <v>1615</v>
      </c>
      <c r="O562" s="267">
        <f t="shared" si="39"/>
        <v>186.74700000000001</v>
      </c>
      <c r="P562" s="268">
        <f t="shared" si="40"/>
        <v>212.21250000000001</v>
      </c>
    </row>
    <row r="563" spans="1:16" x14ac:dyDescent="0.2">
      <c r="A563" s="153" t="s">
        <v>577</v>
      </c>
      <c r="B563" s="154" t="s">
        <v>955</v>
      </c>
      <c r="C563" s="153"/>
      <c r="D563" s="153"/>
      <c r="E563" s="153"/>
      <c r="F563" s="153">
        <v>2</v>
      </c>
      <c r="G563" s="153">
        <v>5276.24</v>
      </c>
      <c r="H563" s="153" t="s">
        <v>79</v>
      </c>
      <c r="I563" s="153" t="s">
        <v>609</v>
      </c>
      <c r="K563" s="265">
        <f t="shared" si="37"/>
        <v>3298</v>
      </c>
      <c r="L563" s="266">
        <f t="shared" si="38"/>
        <v>6596</v>
      </c>
      <c r="M563" s="120" t="s">
        <v>1614</v>
      </c>
      <c r="N563" s="120" t="s">
        <v>1615</v>
      </c>
      <c r="O563" s="267">
        <f t="shared" si="39"/>
        <v>2901.9320000000002</v>
      </c>
      <c r="P563" s="268">
        <f t="shared" si="40"/>
        <v>3297.6499999999996</v>
      </c>
    </row>
    <row r="564" spans="1:16" x14ac:dyDescent="0.2">
      <c r="A564" s="153" t="s">
        <v>10</v>
      </c>
      <c r="B564" s="154" t="s">
        <v>575</v>
      </c>
      <c r="C564" s="153"/>
      <c r="D564" s="153"/>
      <c r="E564" s="153"/>
      <c r="F564" s="153">
        <v>2</v>
      </c>
      <c r="G564" s="153">
        <v>3206.26</v>
      </c>
      <c r="H564" s="153" t="s">
        <v>79</v>
      </c>
      <c r="I564" s="153" t="s">
        <v>609</v>
      </c>
      <c r="K564" s="265">
        <f t="shared" si="37"/>
        <v>2004</v>
      </c>
      <c r="L564" s="266">
        <f t="shared" si="38"/>
        <v>4008</v>
      </c>
      <c r="M564" s="120" t="s">
        <v>1614</v>
      </c>
      <c r="N564" s="120" t="s">
        <v>1615</v>
      </c>
      <c r="O564" s="267">
        <f t="shared" si="39"/>
        <v>1763.4430000000002</v>
      </c>
      <c r="P564" s="268">
        <f t="shared" si="40"/>
        <v>2003.9125000000001</v>
      </c>
    </row>
    <row r="565" spans="1:16" x14ac:dyDescent="0.2">
      <c r="A565" s="153" t="s">
        <v>11</v>
      </c>
      <c r="B565" s="154" t="s">
        <v>1179</v>
      </c>
      <c r="C565" s="153"/>
      <c r="D565" s="153"/>
      <c r="E565" s="153"/>
      <c r="F565" s="153">
        <v>2</v>
      </c>
      <c r="G565" s="153">
        <v>1277.9000000000001</v>
      </c>
      <c r="H565" s="153" t="s">
        <v>79</v>
      </c>
      <c r="I565" s="153" t="s">
        <v>609</v>
      </c>
      <c r="K565" s="265">
        <f t="shared" si="37"/>
        <v>799</v>
      </c>
      <c r="L565" s="266">
        <f t="shared" si="38"/>
        <v>1598</v>
      </c>
      <c r="M565" s="120" t="s">
        <v>1614</v>
      </c>
      <c r="N565" s="120" t="s">
        <v>1615</v>
      </c>
      <c r="O565" s="267">
        <f t="shared" si="39"/>
        <v>702.84500000000014</v>
      </c>
      <c r="P565" s="268">
        <f t="shared" si="40"/>
        <v>798.6875</v>
      </c>
    </row>
    <row r="566" spans="1:16" x14ac:dyDescent="0.2">
      <c r="A566" s="282">
        <v>726060</v>
      </c>
      <c r="B566" s="154" t="s">
        <v>1408</v>
      </c>
      <c r="C566" s="153"/>
      <c r="D566" s="153"/>
      <c r="E566" s="153"/>
      <c r="F566" s="153">
        <v>1</v>
      </c>
      <c r="G566" s="153">
        <v>1589.63</v>
      </c>
      <c r="H566" s="153" t="s">
        <v>79</v>
      </c>
      <c r="I566" s="153" t="s">
        <v>609</v>
      </c>
      <c r="K566" s="265">
        <f t="shared" si="37"/>
        <v>1988</v>
      </c>
      <c r="L566" s="266">
        <f t="shared" si="38"/>
        <v>1988</v>
      </c>
      <c r="M566" s="120" t="s">
        <v>1614</v>
      </c>
      <c r="N566" s="120" t="s">
        <v>1615</v>
      </c>
      <c r="O566" s="267">
        <f t="shared" si="39"/>
        <v>1748.5930000000003</v>
      </c>
      <c r="P566" s="268">
        <f t="shared" si="40"/>
        <v>1987.0375000000001</v>
      </c>
    </row>
    <row r="567" spans="1:16" x14ac:dyDescent="0.2">
      <c r="A567" s="153" t="s">
        <v>54</v>
      </c>
      <c r="B567" s="154" t="s">
        <v>964</v>
      </c>
      <c r="C567" s="153"/>
      <c r="D567" s="153"/>
      <c r="E567" s="153"/>
      <c r="F567" s="153">
        <v>6</v>
      </c>
      <c r="G567" s="153">
        <v>8517.68</v>
      </c>
      <c r="H567" s="153" t="s">
        <v>79</v>
      </c>
      <c r="I567" s="153" t="s">
        <v>609</v>
      </c>
      <c r="K567" s="265">
        <f t="shared" ref="K567:K668" si="41">ROUNDUP(P567,0)</f>
        <v>1775</v>
      </c>
      <c r="L567" s="266">
        <f t="shared" ref="L567:L668" si="42">SUM(K567*F567)</f>
        <v>10650</v>
      </c>
      <c r="M567" s="120" t="s">
        <v>1614</v>
      </c>
      <c r="N567" s="120" t="s">
        <v>1615</v>
      </c>
      <c r="O567" s="267">
        <f t="shared" ref="O567:O668" si="43">SUM(G567/F567*1.1)</f>
        <v>1561.5746666666669</v>
      </c>
      <c r="P567" s="268">
        <f t="shared" ref="P567:P668" si="44">SUM(G567/F567*1.25)</f>
        <v>1774.5166666666669</v>
      </c>
    </row>
    <row r="568" spans="1:16" x14ac:dyDescent="0.2">
      <c r="A568" s="153" t="s">
        <v>25</v>
      </c>
      <c r="B568" s="154" t="s">
        <v>554</v>
      </c>
      <c r="C568" s="153"/>
      <c r="D568" s="153"/>
      <c r="E568" s="153"/>
      <c r="F568" s="153">
        <v>4</v>
      </c>
      <c r="G568" s="153">
        <v>311.64</v>
      </c>
      <c r="H568" s="153" t="s">
        <v>79</v>
      </c>
      <c r="I568" s="153" t="s">
        <v>609</v>
      </c>
      <c r="K568" s="265">
        <f t="shared" ref="K568:K581" si="45">ROUNDUP(P568,0)</f>
        <v>98</v>
      </c>
      <c r="L568" s="266">
        <f t="shared" ref="L568:L581" si="46">SUM(K568*F568)</f>
        <v>392</v>
      </c>
      <c r="M568" s="120" t="s">
        <v>1614</v>
      </c>
      <c r="N568" s="120" t="s">
        <v>1615</v>
      </c>
      <c r="O568" s="267">
        <f t="shared" ref="O568:O581" si="47">SUM(G568/F568*1.1)</f>
        <v>85.701000000000008</v>
      </c>
      <c r="P568" s="268">
        <f t="shared" ref="P568:P581" si="48">SUM(G568/F568*1.25)</f>
        <v>97.387499999999989</v>
      </c>
    </row>
    <row r="569" spans="1:16" x14ac:dyDescent="0.2">
      <c r="A569" s="282">
        <v>112119</v>
      </c>
      <c r="B569" s="154" t="s">
        <v>1652</v>
      </c>
      <c r="C569" s="153"/>
      <c r="D569" s="153"/>
      <c r="E569" s="153"/>
      <c r="F569" s="153">
        <v>1</v>
      </c>
      <c r="G569" s="153">
        <v>5450</v>
      </c>
      <c r="H569" s="153" t="s">
        <v>79</v>
      </c>
      <c r="I569" s="153" t="s">
        <v>609</v>
      </c>
      <c r="K569" s="265">
        <f t="shared" si="45"/>
        <v>6813</v>
      </c>
      <c r="L569" s="266">
        <f t="shared" si="46"/>
        <v>6813</v>
      </c>
      <c r="M569" s="120" t="s">
        <v>1614</v>
      </c>
      <c r="N569" s="120" t="s">
        <v>1615</v>
      </c>
      <c r="O569" s="267">
        <f t="shared" si="47"/>
        <v>5995.0000000000009</v>
      </c>
      <c r="P569" s="268">
        <f t="shared" si="48"/>
        <v>6812.5</v>
      </c>
    </row>
    <row r="570" spans="1:16" x14ac:dyDescent="0.2">
      <c r="A570" s="153" t="s">
        <v>13</v>
      </c>
      <c r="B570" s="154" t="s">
        <v>1646</v>
      </c>
      <c r="C570" s="153"/>
      <c r="D570" s="153"/>
      <c r="E570" s="153"/>
      <c r="F570" s="153">
        <v>1</v>
      </c>
      <c r="G570" s="153">
        <v>1819.4</v>
      </c>
      <c r="H570" s="153" t="s">
        <v>79</v>
      </c>
      <c r="I570" s="153" t="s">
        <v>609</v>
      </c>
      <c r="K570" s="265">
        <f t="shared" si="45"/>
        <v>2275</v>
      </c>
      <c r="L570" s="266">
        <f t="shared" si="46"/>
        <v>2275</v>
      </c>
      <c r="M570" s="120" t="s">
        <v>1614</v>
      </c>
      <c r="N570" s="120" t="s">
        <v>1615</v>
      </c>
      <c r="O570" s="267">
        <f t="shared" si="47"/>
        <v>2001.3400000000004</v>
      </c>
      <c r="P570" s="268">
        <f t="shared" si="48"/>
        <v>2274.25</v>
      </c>
    </row>
    <row r="571" spans="1:16" x14ac:dyDescent="0.2">
      <c r="A571" s="153" t="s">
        <v>723</v>
      </c>
      <c r="B571" s="154" t="s">
        <v>1653</v>
      </c>
      <c r="C571" s="153"/>
      <c r="D571" s="153"/>
      <c r="E571" s="153"/>
      <c r="F571" s="153">
        <v>1</v>
      </c>
      <c r="G571" s="153">
        <v>4563.9799999999996</v>
      </c>
      <c r="H571" s="153" t="s">
        <v>79</v>
      </c>
      <c r="I571" s="153" t="s">
        <v>609</v>
      </c>
      <c r="K571" s="265">
        <f t="shared" si="45"/>
        <v>5705</v>
      </c>
      <c r="L571" s="266">
        <f t="shared" si="46"/>
        <v>5705</v>
      </c>
      <c r="M571" s="120" t="s">
        <v>1614</v>
      </c>
      <c r="N571" s="120" t="s">
        <v>1615</v>
      </c>
      <c r="O571" s="267">
        <f t="shared" si="47"/>
        <v>5020.3779999999997</v>
      </c>
      <c r="P571" s="268">
        <f t="shared" si="48"/>
        <v>5704.9749999999995</v>
      </c>
    </row>
    <row r="572" spans="1:16" x14ac:dyDescent="0.2">
      <c r="A572" s="153" t="s">
        <v>51</v>
      </c>
      <c r="B572" s="154" t="s">
        <v>964</v>
      </c>
      <c r="C572" s="153"/>
      <c r="D572" s="153"/>
      <c r="E572" s="153"/>
      <c r="F572" s="153">
        <v>1</v>
      </c>
      <c r="G572" s="153">
        <v>2077.4</v>
      </c>
      <c r="H572" s="153" t="s">
        <v>79</v>
      </c>
      <c r="I572" s="153" t="s">
        <v>609</v>
      </c>
      <c r="K572" s="265">
        <f t="shared" si="45"/>
        <v>2597</v>
      </c>
      <c r="L572" s="266">
        <f t="shared" si="46"/>
        <v>2597</v>
      </c>
      <c r="M572" s="120" t="s">
        <v>1614</v>
      </c>
      <c r="N572" s="120" t="s">
        <v>1615</v>
      </c>
      <c r="O572" s="267">
        <f t="shared" si="47"/>
        <v>2285.1400000000003</v>
      </c>
      <c r="P572" s="268">
        <f t="shared" si="48"/>
        <v>2596.75</v>
      </c>
    </row>
    <row r="573" spans="1:16" x14ac:dyDescent="0.2">
      <c r="A573" s="153" t="s">
        <v>53</v>
      </c>
      <c r="B573" s="154" t="s">
        <v>1644</v>
      </c>
      <c r="C573" s="153"/>
      <c r="D573" s="153"/>
      <c r="E573" s="153"/>
      <c r="F573" s="153">
        <v>1</v>
      </c>
      <c r="G573" s="153">
        <v>288.02</v>
      </c>
      <c r="H573" s="153" t="s">
        <v>79</v>
      </c>
      <c r="I573" s="153" t="s">
        <v>609</v>
      </c>
      <c r="K573" s="265">
        <f t="shared" si="45"/>
        <v>361</v>
      </c>
      <c r="L573" s="266">
        <f t="shared" si="46"/>
        <v>361</v>
      </c>
      <c r="M573" s="120" t="s">
        <v>1614</v>
      </c>
      <c r="N573" s="120" t="s">
        <v>1615</v>
      </c>
      <c r="O573" s="267">
        <f t="shared" si="47"/>
        <v>316.822</v>
      </c>
      <c r="P573" s="268">
        <f t="shared" si="48"/>
        <v>360.02499999999998</v>
      </c>
    </row>
    <row r="574" spans="1:16" x14ac:dyDescent="0.2">
      <c r="A574" s="153" t="s">
        <v>1419</v>
      </c>
      <c r="B574" s="154" t="s">
        <v>1637</v>
      </c>
      <c r="C574" s="153"/>
      <c r="D574" s="153"/>
      <c r="E574" s="153"/>
      <c r="F574" s="153">
        <v>1</v>
      </c>
      <c r="G574" s="153">
        <v>964.21</v>
      </c>
      <c r="H574" s="153" t="s">
        <v>79</v>
      </c>
      <c r="I574" s="153" t="s">
        <v>609</v>
      </c>
      <c r="K574" s="265">
        <f t="shared" si="45"/>
        <v>1206</v>
      </c>
      <c r="L574" s="266">
        <f t="shared" si="46"/>
        <v>1206</v>
      </c>
      <c r="M574" s="120" t="s">
        <v>1614</v>
      </c>
      <c r="N574" s="120" t="s">
        <v>1615</v>
      </c>
      <c r="O574" s="267">
        <f t="shared" si="47"/>
        <v>1060.6310000000001</v>
      </c>
      <c r="P574" s="268">
        <f t="shared" si="48"/>
        <v>1205.2625</v>
      </c>
    </row>
    <row r="575" spans="1:16" x14ac:dyDescent="0.2">
      <c r="A575" s="153" t="s">
        <v>682</v>
      </c>
      <c r="B575" s="154" t="s">
        <v>879</v>
      </c>
      <c r="C575" s="153"/>
      <c r="D575" s="153"/>
      <c r="E575" s="153"/>
      <c r="F575" s="153">
        <v>4</v>
      </c>
      <c r="G575" s="153">
        <v>1129.28</v>
      </c>
      <c r="H575" s="153" t="s">
        <v>79</v>
      </c>
      <c r="I575" s="153" t="s">
        <v>609</v>
      </c>
      <c r="K575" s="265">
        <f t="shared" si="45"/>
        <v>353</v>
      </c>
      <c r="L575" s="266">
        <f t="shared" si="46"/>
        <v>1412</v>
      </c>
      <c r="M575" s="120" t="s">
        <v>1614</v>
      </c>
      <c r="N575" s="120" t="s">
        <v>1615</v>
      </c>
      <c r="O575" s="267">
        <f t="shared" si="47"/>
        <v>310.55200000000002</v>
      </c>
      <c r="P575" s="268">
        <f t="shared" si="48"/>
        <v>352.9</v>
      </c>
    </row>
    <row r="576" spans="1:16" x14ac:dyDescent="0.2">
      <c r="A576" s="153" t="s">
        <v>24</v>
      </c>
      <c r="B576" s="154" t="s">
        <v>826</v>
      </c>
      <c r="C576" s="153"/>
      <c r="D576" s="153"/>
      <c r="E576" s="153"/>
      <c r="F576" s="153">
        <v>2</v>
      </c>
      <c r="G576" s="153">
        <v>254.48</v>
      </c>
      <c r="H576" s="153" t="s">
        <v>79</v>
      </c>
      <c r="I576" s="153" t="s">
        <v>609</v>
      </c>
      <c r="K576" s="265">
        <f t="shared" si="45"/>
        <v>160</v>
      </c>
      <c r="L576" s="266">
        <f t="shared" si="46"/>
        <v>320</v>
      </c>
      <c r="M576" s="120" t="s">
        <v>1614</v>
      </c>
      <c r="N576" s="120" t="s">
        <v>1615</v>
      </c>
      <c r="O576" s="267">
        <f t="shared" si="47"/>
        <v>139.964</v>
      </c>
      <c r="P576" s="268">
        <f t="shared" si="48"/>
        <v>159.04999999999998</v>
      </c>
    </row>
    <row r="577" spans="1:16" x14ac:dyDescent="0.2">
      <c r="A577" s="153" t="s">
        <v>22</v>
      </c>
      <c r="B577" s="154" t="s">
        <v>827</v>
      </c>
      <c r="C577" s="153"/>
      <c r="D577" s="153"/>
      <c r="E577" s="153"/>
      <c r="F577" s="153">
        <v>2</v>
      </c>
      <c r="G577" s="153">
        <v>114.54</v>
      </c>
      <c r="H577" s="153" t="s">
        <v>79</v>
      </c>
      <c r="I577" s="153" t="s">
        <v>609</v>
      </c>
      <c r="K577" s="265">
        <f t="shared" si="45"/>
        <v>72</v>
      </c>
      <c r="L577" s="266">
        <f t="shared" si="46"/>
        <v>144</v>
      </c>
      <c r="M577" s="120" t="s">
        <v>1614</v>
      </c>
      <c r="N577" s="120" t="s">
        <v>1615</v>
      </c>
      <c r="O577" s="267">
        <f t="shared" si="47"/>
        <v>62.997000000000007</v>
      </c>
      <c r="P577" s="268">
        <f t="shared" si="48"/>
        <v>71.587500000000006</v>
      </c>
    </row>
    <row r="578" spans="1:16" x14ac:dyDescent="0.2">
      <c r="A578" s="153" t="s">
        <v>1654</v>
      </c>
      <c r="B578" s="154" t="s">
        <v>1655</v>
      </c>
      <c r="C578" s="153"/>
      <c r="D578" s="153"/>
      <c r="E578" s="153"/>
      <c r="F578" s="153">
        <v>1</v>
      </c>
      <c r="G578" s="153">
        <v>495.16</v>
      </c>
      <c r="H578" s="153" t="s">
        <v>79</v>
      </c>
      <c r="I578" s="153" t="s">
        <v>609</v>
      </c>
      <c r="K578" s="265">
        <f t="shared" si="45"/>
        <v>619</v>
      </c>
      <c r="L578" s="266">
        <f t="shared" si="46"/>
        <v>619</v>
      </c>
      <c r="M578" s="120" t="s">
        <v>1614</v>
      </c>
      <c r="N578" s="120" t="s">
        <v>1615</v>
      </c>
      <c r="O578" s="267">
        <f t="shared" si="47"/>
        <v>544.67600000000004</v>
      </c>
      <c r="P578" s="268">
        <f t="shared" si="48"/>
        <v>618.95000000000005</v>
      </c>
    </row>
    <row r="579" spans="1:16" x14ac:dyDescent="0.2">
      <c r="A579" s="153" t="s">
        <v>1273</v>
      </c>
      <c r="B579" s="154" t="s">
        <v>1656</v>
      </c>
      <c r="C579" s="153"/>
      <c r="D579" s="153"/>
      <c r="E579" s="153"/>
      <c r="F579" s="153">
        <v>1</v>
      </c>
      <c r="G579" s="153">
        <v>1376.58</v>
      </c>
      <c r="H579" s="153" t="s">
        <v>79</v>
      </c>
      <c r="I579" s="153" t="s">
        <v>609</v>
      </c>
      <c r="K579" s="265">
        <f t="shared" si="45"/>
        <v>1721</v>
      </c>
      <c r="L579" s="266">
        <f t="shared" si="46"/>
        <v>1721</v>
      </c>
      <c r="M579" s="120" t="s">
        <v>1614</v>
      </c>
      <c r="N579" s="120" t="s">
        <v>1615</v>
      </c>
      <c r="O579" s="267">
        <f t="shared" si="47"/>
        <v>1514.2380000000001</v>
      </c>
      <c r="P579" s="268">
        <f t="shared" si="48"/>
        <v>1720.7249999999999</v>
      </c>
    </row>
    <row r="580" spans="1:16" x14ac:dyDescent="0.2">
      <c r="A580" s="153" t="s">
        <v>1635</v>
      </c>
      <c r="B580" s="154" t="s">
        <v>1657</v>
      </c>
      <c r="C580" s="153"/>
      <c r="D580" s="153"/>
      <c r="E580" s="153"/>
      <c r="F580" s="153">
        <v>3</v>
      </c>
      <c r="G580" s="153">
        <v>578.76</v>
      </c>
      <c r="H580" s="153" t="s">
        <v>79</v>
      </c>
      <c r="I580" s="153" t="s">
        <v>609</v>
      </c>
      <c r="K580" s="265">
        <f t="shared" si="45"/>
        <v>242</v>
      </c>
      <c r="L580" s="266">
        <f t="shared" si="46"/>
        <v>726</v>
      </c>
      <c r="M580" s="120" t="s">
        <v>1614</v>
      </c>
      <c r="N580" s="120" t="s">
        <v>1615</v>
      </c>
      <c r="O580" s="267">
        <f t="shared" si="47"/>
        <v>212.21200000000002</v>
      </c>
      <c r="P580" s="268">
        <f t="shared" si="48"/>
        <v>241.14999999999998</v>
      </c>
    </row>
    <row r="581" spans="1:16" x14ac:dyDescent="0.2">
      <c r="A581" s="153" t="s">
        <v>674</v>
      </c>
      <c r="B581" s="154" t="s">
        <v>1658</v>
      </c>
      <c r="C581" s="153"/>
      <c r="D581" s="153"/>
      <c r="E581" s="153"/>
      <c r="F581" s="153">
        <v>6</v>
      </c>
      <c r="G581" s="153">
        <v>808.92</v>
      </c>
      <c r="H581" s="153" t="s">
        <v>79</v>
      </c>
      <c r="I581" s="153" t="s">
        <v>609</v>
      </c>
      <c r="K581" s="265">
        <f t="shared" si="45"/>
        <v>169</v>
      </c>
      <c r="L581" s="266">
        <f t="shared" si="46"/>
        <v>1014</v>
      </c>
      <c r="M581" s="120" t="s">
        <v>1614</v>
      </c>
      <c r="N581" s="120" t="s">
        <v>1615</v>
      </c>
      <c r="O581" s="267">
        <f t="shared" si="47"/>
        <v>148.30199999999999</v>
      </c>
      <c r="P581" s="268">
        <f t="shared" si="48"/>
        <v>168.52499999999998</v>
      </c>
    </row>
    <row r="582" spans="1:16" x14ac:dyDescent="0.2">
      <c r="A582" s="153" t="s">
        <v>568</v>
      </c>
      <c r="B582" s="154" t="s">
        <v>1020</v>
      </c>
      <c r="C582" s="153"/>
      <c r="D582" s="153"/>
      <c r="E582" s="153"/>
      <c r="F582" s="153">
        <v>1</v>
      </c>
      <c r="G582" s="153">
        <v>3916.67</v>
      </c>
      <c r="H582" s="153" t="s">
        <v>79</v>
      </c>
      <c r="I582" s="153" t="s">
        <v>609</v>
      </c>
      <c r="K582" s="265">
        <f t="shared" si="41"/>
        <v>4896</v>
      </c>
      <c r="L582" s="266">
        <f t="shared" si="42"/>
        <v>4896</v>
      </c>
      <c r="M582" s="120" t="s">
        <v>1614</v>
      </c>
      <c r="N582" s="120" t="s">
        <v>1615</v>
      </c>
      <c r="O582" s="267">
        <f t="shared" si="43"/>
        <v>4308.3370000000004</v>
      </c>
      <c r="P582" s="268">
        <f t="shared" si="44"/>
        <v>4895.8374999999996</v>
      </c>
    </row>
    <row r="583" spans="1:16" x14ac:dyDescent="0.2">
      <c r="A583" s="153" t="s">
        <v>1481</v>
      </c>
      <c r="B583" s="154" t="s">
        <v>593</v>
      </c>
      <c r="C583" s="153"/>
      <c r="D583" s="153"/>
      <c r="E583" s="153"/>
      <c r="F583" s="153">
        <v>1</v>
      </c>
      <c r="G583" s="153">
        <v>839.4</v>
      </c>
      <c r="H583" s="153" t="s">
        <v>79</v>
      </c>
      <c r="I583" s="153" t="s">
        <v>609</v>
      </c>
      <c r="K583" s="265">
        <f t="shared" ref="K583:K608" si="49">ROUNDUP(P583,0)</f>
        <v>1050</v>
      </c>
      <c r="L583" s="266">
        <f t="shared" ref="L583:L608" si="50">SUM(K583*F583)</f>
        <v>1050</v>
      </c>
      <c r="M583" s="120" t="s">
        <v>1614</v>
      </c>
      <c r="N583" s="120" t="s">
        <v>1615</v>
      </c>
      <c r="O583" s="267">
        <f t="shared" ref="O583:O608" si="51">SUM(G583/F583*1.1)</f>
        <v>923.34</v>
      </c>
      <c r="P583" s="268">
        <f t="shared" ref="P583:P608" si="52">SUM(G583/F583*1.25)</f>
        <v>1049.25</v>
      </c>
    </row>
    <row r="584" spans="1:16" x14ac:dyDescent="0.2">
      <c r="A584" s="153" t="s">
        <v>77</v>
      </c>
      <c r="B584" s="154" t="s">
        <v>963</v>
      </c>
      <c r="C584" s="153"/>
      <c r="D584" s="153"/>
      <c r="E584" s="153"/>
      <c r="F584" s="153">
        <v>18</v>
      </c>
      <c r="G584" s="153">
        <v>7078.62</v>
      </c>
      <c r="H584" s="153" t="s">
        <v>79</v>
      </c>
      <c r="I584" s="153" t="s">
        <v>609</v>
      </c>
      <c r="K584" s="265">
        <f t="shared" si="49"/>
        <v>492</v>
      </c>
      <c r="L584" s="266">
        <f t="shared" si="50"/>
        <v>8856</v>
      </c>
      <c r="M584" s="120" t="s">
        <v>1614</v>
      </c>
      <c r="N584" s="120" t="s">
        <v>1615</v>
      </c>
      <c r="O584" s="267">
        <f t="shared" si="51"/>
        <v>432.58233333333334</v>
      </c>
      <c r="P584" s="268">
        <f t="shared" si="52"/>
        <v>491.57083333333333</v>
      </c>
    </row>
    <row r="585" spans="1:16" x14ac:dyDescent="0.2">
      <c r="A585" s="153" t="s">
        <v>452</v>
      </c>
      <c r="B585" s="154" t="s">
        <v>1659</v>
      </c>
      <c r="C585" s="153"/>
      <c r="D585" s="153"/>
      <c r="E585" s="153"/>
      <c r="F585" s="153">
        <v>10</v>
      </c>
      <c r="G585" s="153">
        <v>579.29999999999995</v>
      </c>
      <c r="H585" s="153" t="s">
        <v>79</v>
      </c>
      <c r="I585" s="153" t="s">
        <v>609</v>
      </c>
      <c r="K585" s="265">
        <f t="shared" si="49"/>
        <v>73</v>
      </c>
      <c r="L585" s="266">
        <f t="shared" si="50"/>
        <v>730</v>
      </c>
      <c r="M585" s="120" t="s">
        <v>1614</v>
      </c>
      <c r="N585" s="120" t="s">
        <v>1615</v>
      </c>
      <c r="O585" s="267">
        <f t="shared" si="51"/>
        <v>63.722999999999999</v>
      </c>
      <c r="P585" s="268">
        <f t="shared" si="52"/>
        <v>72.412499999999994</v>
      </c>
    </row>
    <row r="586" spans="1:16" x14ac:dyDescent="0.2">
      <c r="A586" s="153" t="s">
        <v>416</v>
      </c>
      <c r="B586" s="154" t="s">
        <v>1660</v>
      </c>
      <c r="C586" s="153"/>
      <c r="D586" s="153"/>
      <c r="E586" s="153"/>
      <c r="F586" s="153">
        <v>6</v>
      </c>
      <c r="G586" s="153">
        <v>3957.06</v>
      </c>
      <c r="H586" s="153" t="s">
        <v>79</v>
      </c>
      <c r="I586" s="153" t="s">
        <v>609</v>
      </c>
      <c r="K586" s="265">
        <f t="shared" si="49"/>
        <v>825</v>
      </c>
      <c r="L586" s="266">
        <f t="shared" si="50"/>
        <v>4950</v>
      </c>
      <c r="M586" s="120" t="s">
        <v>1614</v>
      </c>
      <c r="N586" s="120" t="s">
        <v>1615</v>
      </c>
      <c r="O586" s="267">
        <f t="shared" si="51"/>
        <v>725.46100000000001</v>
      </c>
      <c r="P586" s="268">
        <f t="shared" si="52"/>
        <v>824.38750000000005</v>
      </c>
    </row>
    <row r="587" spans="1:16" x14ac:dyDescent="0.2">
      <c r="A587" s="153" t="s">
        <v>579</v>
      </c>
      <c r="B587" s="154" t="s">
        <v>1661</v>
      </c>
      <c r="C587" s="153"/>
      <c r="D587" s="153"/>
      <c r="E587" s="153"/>
      <c r="F587" s="153">
        <v>42</v>
      </c>
      <c r="G587" s="153">
        <v>2212.98</v>
      </c>
      <c r="H587" s="153" t="s">
        <v>79</v>
      </c>
      <c r="I587" s="153" t="s">
        <v>609</v>
      </c>
      <c r="K587" s="265">
        <f t="shared" si="49"/>
        <v>66</v>
      </c>
      <c r="L587" s="266">
        <f t="shared" si="50"/>
        <v>2772</v>
      </c>
      <c r="M587" s="120" t="s">
        <v>1614</v>
      </c>
      <c r="N587" s="120" t="s">
        <v>1615</v>
      </c>
      <c r="O587" s="267">
        <f t="shared" si="51"/>
        <v>57.959000000000003</v>
      </c>
      <c r="P587" s="268">
        <f t="shared" si="52"/>
        <v>65.862499999999997</v>
      </c>
    </row>
    <row r="588" spans="1:16" x14ac:dyDescent="0.2">
      <c r="A588" s="153" t="s">
        <v>968</v>
      </c>
      <c r="B588" s="154" t="s">
        <v>1662</v>
      </c>
      <c r="C588" s="153"/>
      <c r="D588" s="153"/>
      <c r="E588" s="153"/>
      <c r="F588" s="153">
        <v>10</v>
      </c>
      <c r="G588" s="153">
        <v>2867.3</v>
      </c>
      <c r="H588" s="153" t="s">
        <v>79</v>
      </c>
      <c r="I588" s="153" t="s">
        <v>609</v>
      </c>
      <c r="K588" s="265">
        <f t="shared" si="49"/>
        <v>359</v>
      </c>
      <c r="L588" s="266">
        <f t="shared" si="50"/>
        <v>3590</v>
      </c>
      <c r="M588" s="120" t="s">
        <v>1614</v>
      </c>
      <c r="N588" s="120" t="s">
        <v>1615</v>
      </c>
      <c r="O588" s="267">
        <f t="shared" si="51"/>
        <v>315.40300000000002</v>
      </c>
      <c r="P588" s="268">
        <f t="shared" si="52"/>
        <v>358.41250000000002</v>
      </c>
    </row>
    <row r="589" spans="1:16" x14ac:dyDescent="0.2">
      <c r="A589" s="153" t="s">
        <v>1069</v>
      </c>
      <c r="B589" s="154" t="s">
        <v>1663</v>
      </c>
      <c r="C589" s="153"/>
      <c r="D589" s="153"/>
      <c r="E589" s="153"/>
      <c r="F589" s="153">
        <v>1</v>
      </c>
      <c r="G589" s="153">
        <v>3676.02</v>
      </c>
      <c r="H589" s="153" t="s">
        <v>79</v>
      </c>
      <c r="I589" s="153" t="s">
        <v>609</v>
      </c>
      <c r="K589" s="265">
        <f t="shared" si="49"/>
        <v>4596</v>
      </c>
      <c r="L589" s="266">
        <f t="shared" si="50"/>
        <v>4596</v>
      </c>
      <c r="M589" s="120" t="s">
        <v>1614</v>
      </c>
      <c r="N589" s="120" t="s">
        <v>1615</v>
      </c>
      <c r="O589" s="267">
        <f t="shared" si="51"/>
        <v>4043.6220000000003</v>
      </c>
      <c r="P589" s="268">
        <f t="shared" si="52"/>
        <v>4595.0249999999996</v>
      </c>
    </row>
    <row r="590" spans="1:16" x14ac:dyDescent="0.2">
      <c r="A590" s="282">
        <v>726060</v>
      </c>
      <c r="B590" s="154" t="s">
        <v>1664</v>
      </c>
      <c r="C590" s="153"/>
      <c r="D590" s="153"/>
      <c r="E590" s="153"/>
      <c r="F590" s="153">
        <v>1</v>
      </c>
      <c r="G590" s="153">
        <v>1589.63</v>
      </c>
      <c r="H590" s="153" t="s">
        <v>79</v>
      </c>
      <c r="I590" s="153" t="s">
        <v>609</v>
      </c>
      <c r="K590" s="265">
        <f t="shared" si="49"/>
        <v>1988</v>
      </c>
      <c r="L590" s="266">
        <f t="shared" si="50"/>
        <v>1988</v>
      </c>
      <c r="M590" s="120" t="s">
        <v>1614</v>
      </c>
      <c r="N590" s="120" t="s">
        <v>1615</v>
      </c>
      <c r="O590" s="267">
        <f t="shared" si="51"/>
        <v>1748.5930000000003</v>
      </c>
      <c r="P590" s="268">
        <f t="shared" si="52"/>
        <v>1987.0375000000001</v>
      </c>
    </row>
    <row r="591" spans="1:16" x14ac:dyDescent="0.2">
      <c r="A591" s="153" t="s">
        <v>1343</v>
      </c>
      <c r="B591" s="154" t="s">
        <v>1665</v>
      </c>
      <c r="C591" s="153"/>
      <c r="D591" s="153"/>
      <c r="E591" s="153"/>
      <c r="F591" s="153">
        <v>228</v>
      </c>
      <c r="G591" s="153">
        <v>5896.08</v>
      </c>
      <c r="H591" s="153" t="s">
        <v>79</v>
      </c>
      <c r="I591" s="153" t="s">
        <v>609</v>
      </c>
      <c r="K591" s="265">
        <f t="shared" si="49"/>
        <v>33</v>
      </c>
      <c r="L591" s="266">
        <f t="shared" si="50"/>
        <v>7524</v>
      </c>
      <c r="M591" s="120" t="s">
        <v>1614</v>
      </c>
      <c r="N591" s="120" t="s">
        <v>1615</v>
      </c>
      <c r="O591" s="267">
        <f t="shared" si="51"/>
        <v>28.446000000000002</v>
      </c>
      <c r="P591" s="268">
        <f t="shared" si="52"/>
        <v>32.325000000000003</v>
      </c>
    </row>
    <row r="592" spans="1:16" x14ac:dyDescent="0.2">
      <c r="A592" s="153" t="s">
        <v>1336</v>
      </c>
      <c r="B592" s="154" t="s">
        <v>1339</v>
      </c>
      <c r="C592" s="153"/>
      <c r="D592" s="153"/>
      <c r="E592" s="153"/>
      <c r="F592" s="153">
        <v>10</v>
      </c>
      <c r="G592" s="153">
        <v>205.9</v>
      </c>
      <c r="H592" s="153" t="s">
        <v>79</v>
      </c>
      <c r="I592" s="153" t="s">
        <v>609</v>
      </c>
      <c r="K592" s="265">
        <f t="shared" si="49"/>
        <v>26</v>
      </c>
      <c r="L592" s="266">
        <f t="shared" si="50"/>
        <v>260</v>
      </c>
      <c r="M592" s="120" t="s">
        <v>1614</v>
      </c>
      <c r="N592" s="120" t="s">
        <v>1615</v>
      </c>
      <c r="O592" s="267">
        <f t="shared" si="51"/>
        <v>22.649000000000001</v>
      </c>
      <c r="P592" s="268">
        <f t="shared" si="52"/>
        <v>25.737500000000001</v>
      </c>
    </row>
    <row r="593" spans="1:16" x14ac:dyDescent="0.2">
      <c r="A593" s="153" t="s">
        <v>565</v>
      </c>
      <c r="B593" s="154" t="s">
        <v>1666</v>
      </c>
      <c r="C593" s="153"/>
      <c r="D593" s="153"/>
      <c r="E593" s="153"/>
      <c r="F593" s="153">
        <v>10</v>
      </c>
      <c r="G593" s="153">
        <v>1092.4000000000001</v>
      </c>
      <c r="H593" s="153" t="s">
        <v>79</v>
      </c>
      <c r="I593" s="153" t="s">
        <v>609</v>
      </c>
      <c r="K593" s="265">
        <f t="shared" si="49"/>
        <v>137</v>
      </c>
      <c r="L593" s="266">
        <f t="shared" si="50"/>
        <v>1370</v>
      </c>
      <c r="M593" s="120" t="s">
        <v>1614</v>
      </c>
      <c r="N593" s="120" t="s">
        <v>1615</v>
      </c>
      <c r="O593" s="267">
        <f t="shared" si="51"/>
        <v>120.16400000000002</v>
      </c>
      <c r="P593" s="268">
        <f t="shared" si="52"/>
        <v>136.55000000000001</v>
      </c>
    </row>
    <row r="594" spans="1:16" x14ac:dyDescent="0.2">
      <c r="A594" s="153" t="s">
        <v>415</v>
      </c>
      <c r="B594" s="154" t="s">
        <v>1667</v>
      </c>
      <c r="C594" s="153"/>
      <c r="D594" s="153"/>
      <c r="E594" s="153"/>
      <c r="F594" s="153">
        <v>6</v>
      </c>
      <c r="G594" s="153">
        <v>7742.04</v>
      </c>
      <c r="H594" s="153" t="s">
        <v>79</v>
      </c>
      <c r="I594" s="153" t="s">
        <v>609</v>
      </c>
      <c r="K594" s="265">
        <f t="shared" si="49"/>
        <v>1613</v>
      </c>
      <c r="L594" s="266">
        <f t="shared" si="50"/>
        <v>9678</v>
      </c>
      <c r="M594" s="120" t="s">
        <v>1614</v>
      </c>
      <c r="N594" s="120" t="s">
        <v>1615</v>
      </c>
      <c r="O594" s="267">
        <f t="shared" si="51"/>
        <v>1419.374</v>
      </c>
      <c r="P594" s="268">
        <f t="shared" si="52"/>
        <v>1612.925</v>
      </c>
    </row>
    <row r="595" spans="1:16" x14ac:dyDescent="0.2">
      <c r="A595" s="153" t="s">
        <v>1069</v>
      </c>
      <c r="B595" s="154" t="s">
        <v>1663</v>
      </c>
      <c r="C595" s="153"/>
      <c r="D595" s="153"/>
      <c r="E595" s="153"/>
      <c r="F595" s="153">
        <v>2</v>
      </c>
      <c r="G595" s="153">
        <v>7352.04</v>
      </c>
      <c r="H595" s="153" t="s">
        <v>79</v>
      </c>
      <c r="I595" s="153" t="s">
        <v>609</v>
      </c>
      <c r="K595" s="265">
        <f t="shared" si="49"/>
        <v>4596</v>
      </c>
      <c r="L595" s="266">
        <f t="shared" si="50"/>
        <v>9192</v>
      </c>
      <c r="M595" s="120" t="s">
        <v>1614</v>
      </c>
      <c r="N595" s="120" t="s">
        <v>1615</v>
      </c>
      <c r="O595" s="267">
        <f t="shared" si="51"/>
        <v>4043.6220000000003</v>
      </c>
      <c r="P595" s="268">
        <f t="shared" si="52"/>
        <v>4595.0249999999996</v>
      </c>
    </row>
    <row r="596" spans="1:16" x14ac:dyDescent="0.2">
      <c r="A596" s="282">
        <v>726060</v>
      </c>
      <c r="B596" s="154" t="s">
        <v>1664</v>
      </c>
      <c r="C596" s="153"/>
      <c r="D596" s="153"/>
      <c r="E596" s="153"/>
      <c r="F596" s="153">
        <v>2</v>
      </c>
      <c r="G596" s="153">
        <v>3179.26</v>
      </c>
      <c r="H596" s="153" t="s">
        <v>79</v>
      </c>
      <c r="I596" s="153" t="s">
        <v>609</v>
      </c>
      <c r="K596" s="265">
        <f t="shared" si="49"/>
        <v>1988</v>
      </c>
      <c r="L596" s="266">
        <f t="shared" si="50"/>
        <v>3976</v>
      </c>
      <c r="M596" s="120" t="s">
        <v>1614</v>
      </c>
      <c r="N596" s="120" t="s">
        <v>1615</v>
      </c>
      <c r="O596" s="267">
        <f t="shared" si="51"/>
        <v>1748.5930000000003</v>
      </c>
      <c r="P596" s="268">
        <f t="shared" si="52"/>
        <v>1987.0375000000001</v>
      </c>
    </row>
    <row r="597" spans="1:16" x14ac:dyDescent="0.2">
      <c r="A597" s="153" t="s">
        <v>565</v>
      </c>
      <c r="B597" s="154" t="s">
        <v>1666</v>
      </c>
      <c r="C597" s="153"/>
      <c r="D597" s="153"/>
      <c r="E597" s="153"/>
      <c r="F597" s="153">
        <v>10</v>
      </c>
      <c r="G597" s="153">
        <v>1092.4000000000001</v>
      </c>
      <c r="H597" s="153" t="s">
        <v>79</v>
      </c>
      <c r="I597" s="153" t="s">
        <v>609</v>
      </c>
      <c r="K597" s="265">
        <f t="shared" si="49"/>
        <v>137</v>
      </c>
      <c r="L597" s="266">
        <f t="shared" si="50"/>
        <v>1370</v>
      </c>
      <c r="M597" s="120" t="s">
        <v>1614</v>
      </c>
      <c r="N597" s="120" t="s">
        <v>1615</v>
      </c>
      <c r="O597" s="267">
        <f t="shared" si="51"/>
        <v>120.16400000000002</v>
      </c>
      <c r="P597" s="268">
        <f t="shared" si="52"/>
        <v>136.55000000000001</v>
      </c>
    </row>
    <row r="598" spans="1:16" x14ac:dyDescent="0.2">
      <c r="A598" s="153" t="s">
        <v>1069</v>
      </c>
      <c r="B598" s="154" t="s">
        <v>1663</v>
      </c>
      <c r="C598" s="153"/>
      <c r="D598" s="153"/>
      <c r="E598" s="153"/>
      <c r="F598" s="153">
        <v>6</v>
      </c>
      <c r="G598" s="153">
        <v>22056.12</v>
      </c>
      <c r="H598" s="153" t="s">
        <v>79</v>
      </c>
      <c r="I598" s="153" t="s">
        <v>609</v>
      </c>
      <c r="K598" s="265">
        <f t="shared" si="49"/>
        <v>4596</v>
      </c>
      <c r="L598" s="266">
        <f t="shared" si="50"/>
        <v>27576</v>
      </c>
      <c r="M598" s="120" t="s">
        <v>1614</v>
      </c>
      <c r="N598" s="120" t="s">
        <v>1615</v>
      </c>
      <c r="O598" s="267">
        <f t="shared" si="51"/>
        <v>4043.6220000000003</v>
      </c>
      <c r="P598" s="268">
        <f t="shared" si="52"/>
        <v>4595.0249999999996</v>
      </c>
    </row>
    <row r="599" spans="1:16" x14ac:dyDescent="0.2">
      <c r="A599" s="153" t="s">
        <v>1668</v>
      </c>
      <c r="B599" s="154" t="s">
        <v>1670</v>
      </c>
      <c r="C599" s="153"/>
      <c r="D599" s="153"/>
      <c r="E599" s="153"/>
      <c r="F599" s="153">
        <v>2</v>
      </c>
      <c r="G599" s="153">
        <v>568.98</v>
      </c>
      <c r="H599" s="153" t="s">
        <v>79</v>
      </c>
      <c r="I599" s="153" t="s">
        <v>609</v>
      </c>
      <c r="K599" s="265">
        <f t="shared" si="49"/>
        <v>356</v>
      </c>
      <c r="L599" s="266">
        <f t="shared" si="50"/>
        <v>712</v>
      </c>
      <c r="M599" s="120" t="s">
        <v>1614</v>
      </c>
      <c r="N599" s="120" t="s">
        <v>1615</v>
      </c>
      <c r="O599" s="267">
        <f t="shared" si="51"/>
        <v>312.93900000000002</v>
      </c>
      <c r="P599" s="268">
        <f t="shared" si="52"/>
        <v>355.61250000000001</v>
      </c>
    </row>
    <row r="600" spans="1:16" x14ac:dyDescent="0.2">
      <c r="A600" s="153" t="s">
        <v>583</v>
      </c>
      <c r="B600" s="154" t="s">
        <v>1094</v>
      </c>
      <c r="C600" s="153"/>
      <c r="D600" s="153"/>
      <c r="E600" s="153"/>
      <c r="F600" s="153">
        <v>1</v>
      </c>
      <c r="G600" s="153">
        <v>151.76</v>
      </c>
      <c r="H600" s="153" t="s">
        <v>79</v>
      </c>
      <c r="I600" s="153" t="s">
        <v>609</v>
      </c>
      <c r="K600" s="265">
        <f t="shared" si="49"/>
        <v>190</v>
      </c>
      <c r="L600" s="266">
        <f t="shared" si="50"/>
        <v>190</v>
      </c>
      <c r="M600" s="120" t="s">
        <v>1614</v>
      </c>
      <c r="N600" s="120" t="s">
        <v>1615</v>
      </c>
      <c r="O600" s="267">
        <f t="shared" si="51"/>
        <v>166.93600000000001</v>
      </c>
      <c r="P600" s="268">
        <f t="shared" si="52"/>
        <v>189.7</v>
      </c>
    </row>
    <row r="601" spans="1:16" x14ac:dyDescent="0.2">
      <c r="A601" s="153" t="s">
        <v>1669</v>
      </c>
      <c r="B601" s="154" t="s">
        <v>1671</v>
      </c>
      <c r="C601" s="153"/>
      <c r="D601" s="153"/>
      <c r="E601" s="153"/>
      <c r="F601" s="153">
        <v>1</v>
      </c>
      <c r="G601" s="153">
        <v>4424</v>
      </c>
      <c r="H601" s="153" t="s">
        <v>79</v>
      </c>
      <c r="I601" s="153" t="s">
        <v>609</v>
      </c>
      <c r="K601" s="265">
        <f t="shared" si="49"/>
        <v>5530</v>
      </c>
      <c r="L601" s="266">
        <f t="shared" si="50"/>
        <v>5530</v>
      </c>
      <c r="M601" s="120" t="s">
        <v>1614</v>
      </c>
      <c r="N601" s="120" t="s">
        <v>1615</v>
      </c>
      <c r="O601" s="267">
        <f t="shared" si="51"/>
        <v>4866.4000000000005</v>
      </c>
      <c r="P601" s="268">
        <f t="shared" si="52"/>
        <v>5530</v>
      </c>
    </row>
    <row r="602" spans="1:16" x14ac:dyDescent="0.2">
      <c r="A602" s="153" t="s">
        <v>81</v>
      </c>
      <c r="B602" s="154" t="s">
        <v>1672</v>
      </c>
      <c r="C602" s="153"/>
      <c r="D602" s="153"/>
      <c r="E602" s="153"/>
      <c r="F602" s="153">
        <v>2</v>
      </c>
      <c r="G602" s="153">
        <v>1841.1</v>
      </c>
      <c r="H602" s="153" t="s">
        <v>79</v>
      </c>
      <c r="I602" s="153" t="s">
        <v>609</v>
      </c>
      <c r="K602" s="265">
        <f t="shared" si="49"/>
        <v>1151</v>
      </c>
      <c r="L602" s="266">
        <f t="shared" si="50"/>
        <v>2302</v>
      </c>
      <c r="M602" s="120" t="s">
        <v>1614</v>
      </c>
      <c r="N602" s="120" t="s">
        <v>1615</v>
      </c>
      <c r="O602" s="267">
        <f t="shared" si="51"/>
        <v>1012.605</v>
      </c>
      <c r="P602" s="268">
        <f t="shared" si="52"/>
        <v>1150.6875</v>
      </c>
    </row>
    <row r="603" spans="1:16" x14ac:dyDescent="0.2">
      <c r="A603" s="153" t="s">
        <v>1673</v>
      </c>
      <c r="B603" s="154" t="s">
        <v>1674</v>
      </c>
      <c r="C603" s="153"/>
      <c r="D603" s="153"/>
      <c r="E603" s="153"/>
      <c r="F603" s="153">
        <v>1</v>
      </c>
      <c r="G603" s="153">
        <v>140.85</v>
      </c>
      <c r="H603" s="153" t="s">
        <v>79</v>
      </c>
      <c r="I603" s="153" t="s">
        <v>609</v>
      </c>
      <c r="K603" s="265">
        <f t="shared" si="49"/>
        <v>177</v>
      </c>
      <c r="L603" s="266">
        <f t="shared" si="50"/>
        <v>177</v>
      </c>
      <c r="M603" s="120" t="s">
        <v>1614</v>
      </c>
      <c r="N603" s="120" t="s">
        <v>1615</v>
      </c>
      <c r="O603" s="267">
        <f t="shared" si="51"/>
        <v>154.935</v>
      </c>
      <c r="P603" s="268">
        <f t="shared" si="52"/>
        <v>176.0625</v>
      </c>
    </row>
    <row r="604" spans="1:16" x14ac:dyDescent="0.2">
      <c r="A604" s="153" t="s">
        <v>1069</v>
      </c>
      <c r="B604" s="154" t="s">
        <v>1732</v>
      </c>
      <c r="C604" s="153"/>
      <c r="D604" s="153"/>
      <c r="E604" s="153"/>
      <c r="F604" s="153">
        <v>1</v>
      </c>
      <c r="G604" s="153">
        <v>3676.02</v>
      </c>
      <c r="H604" s="153" t="s">
        <v>79</v>
      </c>
      <c r="I604" s="153" t="s">
        <v>609</v>
      </c>
      <c r="K604" s="265">
        <f t="shared" si="49"/>
        <v>4596</v>
      </c>
      <c r="L604" s="266">
        <f t="shared" si="50"/>
        <v>4596</v>
      </c>
      <c r="M604" s="120"/>
      <c r="N604" s="120"/>
      <c r="O604" s="267">
        <f t="shared" si="51"/>
        <v>4043.6220000000003</v>
      </c>
      <c r="P604" s="268">
        <f t="shared" si="52"/>
        <v>4595.0249999999996</v>
      </c>
    </row>
    <row r="605" spans="1:16" x14ac:dyDescent="0.2">
      <c r="A605" s="153" t="s">
        <v>565</v>
      </c>
      <c r="B605" s="154" t="s">
        <v>1731</v>
      </c>
      <c r="C605" s="153"/>
      <c r="D605" s="153"/>
      <c r="E605" s="153"/>
      <c r="F605" s="153">
        <v>10</v>
      </c>
      <c r="G605" s="153">
        <v>1092.4000000000001</v>
      </c>
      <c r="H605" s="153" t="s">
        <v>79</v>
      </c>
      <c r="I605" s="153" t="s">
        <v>609</v>
      </c>
      <c r="K605" s="265">
        <f t="shared" si="49"/>
        <v>137</v>
      </c>
      <c r="L605" s="266">
        <f t="shared" si="50"/>
        <v>1370</v>
      </c>
      <c r="M605" s="120"/>
      <c r="N605" s="120"/>
      <c r="O605" s="267">
        <f t="shared" si="51"/>
        <v>120.16400000000002</v>
      </c>
      <c r="P605" s="268">
        <f t="shared" si="52"/>
        <v>136.55000000000001</v>
      </c>
    </row>
    <row r="606" spans="1:16" x14ac:dyDescent="0.2">
      <c r="A606" s="153" t="s">
        <v>1343</v>
      </c>
      <c r="B606" s="154" t="s">
        <v>1733</v>
      </c>
      <c r="C606" s="153"/>
      <c r="D606" s="153"/>
      <c r="E606" s="153"/>
      <c r="F606" s="153">
        <v>228</v>
      </c>
      <c r="G606" s="153">
        <v>5896.08</v>
      </c>
      <c r="H606" s="153" t="s">
        <v>79</v>
      </c>
      <c r="I606" s="153" t="s">
        <v>609</v>
      </c>
      <c r="K606" s="265">
        <f t="shared" si="49"/>
        <v>33</v>
      </c>
      <c r="L606" s="266">
        <f t="shared" si="50"/>
        <v>7524</v>
      </c>
      <c r="M606" s="120"/>
      <c r="N606" s="120"/>
      <c r="O606" s="267">
        <f t="shared" si="51"/>
        <v>28.446000000000002</v>
      </c>
      <c r="P606" s="268">
        <f t="shared" si="52"/>
        <v>32.325000000000003</v>
      </c>
    </row>
    <row r="607" spans="1:16" x14ac:dyDescent="0.2">
      <c r="A607" s="153"/>
      <c r="B607" s="154"/>
      <c r="C607" s="153"/>
      <c r="D607" s="153"/>
      <c r="E607" s="153"/>
      <c r="F607" s="153"/>
      <c r="G607" s="153"/>
      <c r="H607" s="153"/>
      <c r="I607" s="153" t="s">
        <v>609</v>
      </c>
      <c r="K607" s="265" t="e">
        <f t="shared" si="49"/>
        <v>#DIV/0!</v>
      </c>
      <c r="L607" s="266" t="e">
        <f t="shared" si="50"/>
        <v>#DIV/0!</v>
      </c>
      <c r="M607" s="120" t="s">
        <v>1614</v>
      </c>
      <c r="N607" s="120" t="s">
        <v>1615</v>
      </c>
      <c r="O607" s="267" t="e">
        <f t="shared" si="51"/>
        <v>#DIV/0!</v>
      </c>
      <c r="P607" s="268" t="e">
        <f t="shared" si="52"/>
        <v>#DIV/0!</v>
      </c>
    </row>
    <row r="608" spans="1:16" x14ac:dyDescent="0.2">
      <c r="A608" s="153"/>
      <c r="B608" s="154"/>
      <c r="C608" s="153"/>
      <c r="D608" s="153"/>
      <c r="E608" s="153"/>
      <c r="F608" s="153"/>
      <c r="G608" s="153">
        <f>SUM(G413:G607)</f>
        <v>1278322.2899999996</v>
      </c>
      <c r="H608" s="153"/>
      <c r="I608" s="153" t="s">
        <v>609</v>
      </c>
      <c r="K608" s="265" t="e">
        <f t="shared" si="49"/>
        <v>#DIV/0!</v>
      </c>
      <c r="L608" s="266" t="e">
        <f t="shared" si="50"/>
        <v>#DIV/0!</v>
      </c>
      <c r="M608" s="120" t="s">
        <v>1614</v>
      </c>
      <c r="N608" s="120" t="s">
        <v>1615</v>
      </c>
      <c r="O608" s="267" t="e">
        <f t="shared" si="51"/>
        <v>#DIV/0!</v>
      </c>
      <c r="P608" s="268" t="e">
        <f t="shared" si="52"/>
        <v>#DIV/0!</v>
      </c>
    </row>
    <row r="609" spans="1:16" x14ac:dyDescent="0.2">
      <c r="A609" s="289" t="s">
        <v>700</v>
      </c>
      <c r="B609" s="290" t="s">
        <v>701</v>
      </c>
      <c r="C609" s="289"/>
      <c r="D609" s="289"/>
      <c r="E609" s="289"/>
      <c r="F609" s="289">
        <v>2</v>
      </c>
      <c r="G609" s="289">
        <v>1069.5999999999999</v>
      </c>
      <c r="H609" s="289" t="s">
        <v>1430</v>
      </c>
      <c r="I609" s="289" t="s">
        <v>1187</v>
      </c>
      <c r="K609" s="265">
        <f t="shared" si="41"/>
        <v>669</v>
      </c>
      <c r="L609" s="266">
        <f t="shared" si="42"/>
        <v>1338</v>
      </c>
      <c r="M609" s="120" t="s">
        <v>1614</v>
      </c>
      <c r="N609" s="120" t="s">
        <v>1615</v>
      </c>
      <c r="O609" s="267">
        <f t="shared" si="43"/>
        <v>588.28</v>
      </c>
      <c r="P609" s="268">
        <f t="shared" si="44"/>
        <v>668.5</v>
      </c>
    </row>
    <row r="610" spans="1:16" x14ac:dyDescent="0.2">
      <c r="A610" s="289" t="s">
        <v>874</v>
      </c>
      <c r="B610" s="291" t="s">
        <v>802</v>
      </c>
      <c r="C610" s="289"/>
      <c r="D610" s="289"/>
      <c r="E610" s="289"/>
      <c r="F610" s="289">
        <v>180</v>
      </c>
      <c r="G610" s="289">
        <v>15588</v>
      </c>
      <c r="H610" s="289" t="s">
        <v>1430</v>
      </c>
      <c r="I610" s="289" t="s">
        <v>1187</v>
      </c>
      <c r="K610" s="265">
        <f t="shared" si="41"/>
        <v>109</v>
      </c>
      <c r="L610" s="266">
        <f t="shared" si="42"/>
        <v>19620</v>
      </c>
      <c r="M610" s="120" t="s">
        <v>1614</v>
      </c>
      <c r="N610" s="120" t="s">
        <v>1615</v>
      </c>
      <c r="O610" s="267">
        <f t="shared" si="43"/>
        <v>95.26</v>
      </c>
      <c r="P610" s="268">
        <f t="shared" si="44"/>
        <v>108.25</v>
      </c>
    </row>
    <row r="611" spans="1:16" x14ac:dyDescent="0.2">
      <c r="A611" s="289" t="s">
        <v>583</v>
      </c>
      <c r="B611" s="291" t="s">
        <v>704</v>
      </c>
      <c r="C611" s="289"/>
      <c r="D611" s="289"/>
      <c r="E611" s="289"/>
      <c r="F611" s="289">
        <v>50</v>
      </c>
      <c r="G611" s="289">
        <v>7588</v>
      </c>
      <c r="H611" s="289" t="s">
        <v>1430</v>
      </c>
      <c r="I611" s="289" t="s">
        <v>1187</v>
      </c>
      <c r="K611" s="265">
        <f t="shared" si="41"/>
        <v>190</v>
      </c>
      <c r="L611" s="266">
        <f t="shared" si="42"/>
        <v>9500</v>
      </c>
      <c r="M611" s="120" t="s">
        <v>1614</v>
      </c>
      <c r="N611" s="120" t="s">
        <v>1615</v>
      </c>
      <c r="O611" s="267">
        <f t="shared" si="43"/>
        <v>166.93600000000001</v>
      </c>
      <c r="P611" s="268">
        <f t="shared" si="44"/>
        <v>189.7</v>
      </c>
    </row>
    <row r="612" spans="1:16" x14ac:dyDescent="0.2">
      <c r="A612" s="292" t="s">
        <v>1122</v>
      </c>
      <c r="B612" s="293" t="s">
        <v>1123</v>
      </c>
      <c r="C612" s="289"/>
      <c r="D612" s="289"/>
      <c r="E612" s="289"/>
      <c r="F612" s="289">
        <v>5</v>
      </c>
      <c r="G612" s="289">
        <v>2347.15</v>
      </c>
      <c r="H612" s="289" t="s">
        <v>1430</v>
      </c>
      <c r="I612" s="289" t="s">
        <v>1187</v>
      </c>
      <c r="K612" s="265">
        <f t="shared" si="41"/>
        <v>587</v>
      </c>
      <c r="L612" s="266">
        <f t="shared" si="42"/>
        <v>2935</v>
      </c>
      <c r="M612" s="120" t="s">
        <v>1614</v>
      </c>
      <c r="N612" s="120" t="s">
        <v>1615</v>
      </c>
      <c r="O612" s="267">
        <f t="shared" si="43"/>
        <v>516.37300000000005</v>
      </c>
      <c r="P612" s="268">
        <f t="shared" si="44"/>
        <v>586.78750000000002</v>
      </c>
    </row>
    <row r="613" spans="1:16" x14ac:dyDescent="0.2">
      <c r="A613" s="289" t="s">
        <v>12</v>
      </c>
      <c r="B613" s="294" t="s">
        <v>807</v>
      </c>
      <c r="C613" s="289"/>
      <c r="D613" s="289"/>
      <c r="E613" s="289"/>
      <c r="F613" s="289">
        <v>2</v>
      </c>
      <c r="G613" s="289">
        <v>218.64</v>
      </c>
      <c r="H613" s="289" t="s">
        <v>1430</v>
      </c>
      <c r="I613" s="289" t="s">
        <v>1187</v>
      </c>
      <c r="K613" s="265">
        <f t="shared" si="41"/>
        <v>137</v>
      </c>
      <c r="L613" s="266">
        <f t="shared" si="42"/>
        <v>274</v>
      </c>
      <c r="M613" s="120" t="s">
        <v>1614</v>
      </c>
      <c r="N613" s="120" t="s">
        <v>1615</v>
      </c>
      <c r="O613" s="267">
        <f t="shared" si="43"/>
        <v>120.252</v>
      </c>
      <c r="P613" s="268">
        <f t="shared" si="44"/>
        <v>136.64999999999998</v>
      </c>
    </row>
    <row r="614" spans="1:16" x14ac:dyDescent="0.2">
      <c r="A614" s="289" t="s">
        <v>15</v>
      </c>
      <c r="B614" s="290" t="s">
        <v>828</v>
      </c>
      <c r="C614" s="289"/>
      <c r="D614" s="289"/>
      <c r="E614" s="289"/>
      <c r="F614" s="289">
        <v>2</v>
      </c>
      <c r="G614" s="289">
        <v>218.64</v>
      </c>
      <c r="H614" s="289" t="s">
        <v>1430</v>
      </c>
      <c r="I614" s="289" t="s">
        <v>1187</v>
      </c>
      <c r="K614" s="265">
        <f t="shared" si="41"/>
        <v>137</v>
      </c>
      <c r="L614" s="266">
        <f t="shared" si="42"/>
        <v>274</v>
      </c>
      <c r="M614" s="120" t="s">
        <v>1614</v>
      </c>
      <c r="N614" s="120" t="s">
        <v>1615</v>
      </c>
      <c r="O614" s="267">
        <f t="shared" si="43"/>
        <v>120.252</v>
      </c>
      <c r="P614" s="268">
        <f t="shared" si="44"/>
        <v>136.64999999999998</v>
      </c>
    </row>
    <row r="615" spans="1:16" x14ac:dyDescent="0.2">
      <c r="A615" s="292" t="s">
        <v>1139</v>
      </c>
      <c r="B615" s="293" t="s">
        <v>1140</v>
      </c>
      <c r="C615" s="289"/>
      <c r="D615" s="289"/>
      <c r="E615" s="289"/>
      <c r="F615" s="289">
        <v>1</v>
      </c>
      <c r="G615" s="289">
        <v>1524.62</v>
      </c>
      <c r="H615" s="289" t="s">
        <v>1430</v>
      </c>
      <c r="I615" s="289" t="s">
        <v>1187</v>
      </c>
      <c r="K615" s="265">
        <f t="shared" si="41"/>
        <v>1906</v>
      </c>
      <c r="L615" s="266">
        <f t="shared" si="42"/>
        <v>1906</v>
      </c>
      <c r="M615" s="120" t="s">
        <v>1614</v>
      </c>
      <c r="N615" s="120" t="s">
        <v>1615</v>
      </c>
      <c r="O615" s="267">
        <f t="shared" si="43"/>
        <v>1677.0820000000001</v>
      </c>
      <c r="P615" s="268">
        <f t="shared" si="44"/>
        <v>1905.7749999999999</v>
      </c>
    </row>
    <row r="616" spans="1:16" x14ac:dyDescent="0.2">
      <c r="A616" s="292" t="s">
        <v>491</v>
      </c>
      <c r="B616" s="293" t="s">
        <v>1141</v>
      </c>
      <c r="C616" s="289"/>
      <c r="D616" s="289"/>
      <c r="E616" s="289"/>
      <c r="F616" s="289">
        <v>1</v>
      </c>
      <c r="G616" s="289">
        <v>794.98</v>
      </c>
      <c r="H616" s="289" t="s">
        <v>1430</v>
      </c>
      <c r="I616" s="289" t="s">
        <v>1187</v>
      </c>
      <c r="K616" s="265">
        <f t="shared" si="41"/>
        <v>994</v>
      </c>
      <c r="L616" s="266">
        <f t="shared" si="42"/>
        <v>994</v>
      </c>
      <c r="M616" s="120" t="s">
        <v>1614</v>
      </c>
      <c r="N616" s="120" t="s">
        <v>1615</v>
      </c>
      <c r="O616" s="267">
        <f t="shared" si="43"/>
        <v>874.47800000000007</v>
      </c>
      <c r="P616" s="268">
        <f t="shared" si="44"/>
        <v>993.72500000000002</v>
      </c>
    </row>
    <row r="617" spans="1:16" x14ac:dyDescent="0.2">
      <c r="A617" s="292" t="s">
        <v>492</v>
      </c>
      <c r="B617" s="293" t="s">
        <v>1142</v>
      </c>
      <c r="C617" s="289"/>
      <c r="D617" s="289"/>
      <c r="E617" s="289"/>
      <c r="F617" s="289">
        <v>3</v>
      </c>
      <c r="G617" s="289">
        <v>1741.11</v>
      </c>
      <c r="H617" s="289" t="s">
        <v>1430</v>
      </c>
      <c r="I617" s="289" t="s">
        <v>1187</v>
      </c>
      <c r="K617" s="265">
        <f t="shared" si="41"/>
        <v>726</v>
      </c>
      <c r="L617" s="266">
        <f t="shared" si="42"/>
        <v>2178</v>
      </c>
      <c r="M617" s="120" t="s">
        <v>1614</v>
      </c>
      <c r="N617" s="120" t="s">
        <v>1615</v>
      </c>
      <c r="O617" s="267">
        <f t="shared" si="43"/>
        <v>638.40700000000004</v>
      </c>
      <c r="P617" s="268">
        <f t="shared" si="44"/>
        <v>725.46249999999998</v>
      </c>
    </row>
    <row r="618" spans="1:16" x14ac:dyDescent="0.2">
      <c r="A618" s="292" t="s">
        <v>893</v>
      </c>
      <c r="B618" s="295" t="s">
        <v>638</v>
      </c>
      <c r="C618" s="289"/>
      <c r="D618" s="289"/>
      <c r="E618" s="289"/>
      <c r="F618" s="289">
        <v>1</v>
      </c>
      <c r="G618" s="289">
        <v>471.05</v>
      </c>
      <c r="H618" s="289" t="s">
        <v>1430</v>
      </c>
      <c r="I618" s="289" t="s">
        <v>1187</v>
      </c>
      <c r="K618" s="265">
        <f t="shared" si="41"/>
        <v>589</v>
      </c>
      <c r="L618" s="266">
        <f t="shared" si="42"/>
        <v>589</v>
      </c>
      <c r="M618" s="120" t="s">
        <v>1614</v>
      </c>
      <c r="N618" s="120" t="s">
        <v>1615</v>
      </c>
      <c r="O618" s="267">
        <f t="shared" si="43"/>
        <v>518.15500000000009</v>
      </c>
      <c r="P618" s="268">
        <f t="shared" si="44"/>
        <v>588.8125</v>
      </c>
    </row>
    <row r="619" spans="1:16" x14ac:dyDescent="0.2">
      <c r="A619" s="292" t="s">
        <v>1143</v>
      </c>
      <c r="B619" s="295" t="s">
        <v>1144</v>
      </c>
      <c r="C619" s="289"/>
      <c r="D619" s="289"/>
      <c r="E619" s="289"/>
      <c r="F619" s="289">
        <v>1</v>
      </c>
      <c r="G619" s="289">
        <v>330.33</v>
      </c>
      <c r="H619" s="289" t="s">
        <v>1430</v>
      </c>
      <c r="I619" s="289" t="s">
        <v>1187</v>
      </c>
      <c r="K619" s="265">
        <f t="shared" si="41"/>
        <v>413</v>
      </c>
      <c r="L619" s="266">
        <f t="shared" si="42"/>
        <v>413</v>
      </c>
      <c r="M619" s="120" t="s">
        <v>1614</v>
      </c>
      <c r="N619" s="120" t="s">
        <v>1615</v>
      </c>
      <c r="O619" s="267">
        <f t="shared" si="43"/>
        <v>363.363</v>
      </c>
      <c r="P619" s="268">
        <f t="shared" si="44"/>
        <v>412.91249999999997</v>
      </c>
    </row>
    <row r="620" spans="1:16" x14ac:dyDescent="0.2">
      <c r="A620" s="289" t="s">
        <v>1124</v>
      </c>
      <c r="B620" s="291" t="s">
        <v>1125</v>
      </c>
      <c r="C620" s="289"/>
      <c r="D620" s="289"/>
      <c r="E620" s="289"/>
      <c r="F620" s="289">
        <v>2</v>
      </c>
      <c r="G620" s="289">
        <v>37653.08</v>
      </c>
      <c r="H620" s="289" t="s">
        <v>1430</v>
      </c>
      <c r="I620" s="289" t="s">
        <v>1187</v>
      </c>
      <c r="K620" s="265">
        <f t="shared" si="41"/>
        <v>23534</v>
      </c>
      <c r="L620" s="266">
        <f t="shared" si="42"/>
        <v>47068</v>
      </c>
      <c r="M620" s="120" t="s">
        <v>1614</v>
      </c>
      <c r="N620" s="120" t="s">
        <v>1615</v>
      </c>
      <c r="O620" s="267">
        <f t="shared" si="43"/>
        <v>20709.194000000003</v>
      </c>
      <c r="P620" s="268">
        <f t="shared" si="44"/>
        <v>23533.175000000003</v>
      </c>
    </row>
    <row r="621" spans="1:16" x14ac:dyDescent="0.2">
      <c r="A621" s="289" t="s">
        <v>706</v>
      </c>
      <c r="B621" s="291" t="s">
        <v>787</v>
      </c>
      <c r="C621" s="289"/>
      <c r="D621" s="289"/>
      <c r="E621" s="289"/>
      <c r="F621" s="289">
        <v>2</v>
      </c>
      <c r="G621" s="289">
        <v>13300.94</v>
      </c>
      <c r="H621" s="289" t="s">
        <v>1430</v>
      </c>
      <c r="I621" s="289" t="s">
        <v>1187</v>
      </c>
      <c r="K621" s="265">
        <f t="shared" si="41"/>
        <v>8314</v>
      </c>
      <c r="L621" s="266">
        <f t="shared" si="42"/>
        <v>16628</v>
      </c>
      <c r="M621" s="120" t="s">
        <v>1614</v>
      </c>
      <c r="N621" s="120" t="s">
        <v>1615</v>
      </c>
      <c r="O621" s="267">
        <f t="shared" si="43"/>
        <v>7315.5170000000007</v>
      </c>
      <c r="P621" s="268">
        <f t="shared" si="44"/>
        <v>8313.0874999999996</v>
      </c>
    </row>
    <row r="622" spans="1:16" x14ac:dyDescent="0.2">
      <c r="A622" s="292" t="s">
        <v>314</v>
      </c>
      <c r="B622" s="296" t="s">
        <v>315</v>
      </c>
      <c r="C622" s="289"/>
      <c r="D622" s="289"/>
      <c r="E622" s="289"/>
      <c r="F622" s="289">
        <v>4</v>
      </c>
      <c r="G622" s="289">
        <v>9595.4</v>
      </c>
      <c r="H622" s="289" t="s">
        <v>1430</v>
      </c>
      <c r="I622" s="289" t="s">
        <v>1187</v>
      </c>
      <c r="K622" s="265">
        <f t="shared" si="41"/>
        <v>2999</v>
      </c>
      <c r="L622" s="266">
        <f t="shared" si="42"/>
        <v>11996</v>
      </c>
      <c r="M622" s="120" t="s">
        <v>1614</v>
      </c>
      <c r="N622" s="120" t="s">
        <v>1615</v>
      </c>
      <c r="O622" s="267">
        <f t="shared" si="43"/>
        <v>2638.7350000000001</v>
      </c>
      <c r="P622" s="268">
        <f t="shared" si="44"/>
        <v>2998.5625</v>
      </c>
    </row>
    <row r="623" spans="1:16" x14ac:dyDescent="0.2">
      <c r="A623" s="289" t="s">
        <v>134</v>
      </c>
      <c r="B623" s="290" t="s">
        <v>809</v>
      </c>
      <c r="C623" s="289"/>
      <c r="D623" s="289"/>
      <c r="E623" s="289"/>
      <c r="F623" s="289">
        <v>2</v>
      </c>
      <c r="G623" s="289">
        <v>3795.74</v>
      </c>
      <c r="H623" s="289" t="s">
        <v>1430</v>
      </c>
      <c r="I623" s="289" t="s">
        <v>1187</v>
      </c>
      <c r="K623" s="265">
        <f t="shared" si="41"/>
        <v>2373</v>
      </c>
      <c r="L623" s="266">
        <f t="shared" si="42"/>
        <v>4746</v>
      </c>
      <c r="M623" s="120" t="s">
        <v>1614</v>
      </c>
      <c r="N623" s="120" t="s">
        <v>1615</v>
      </c>
      <c r="O623" s="267">
        <f t="shared" si="43"/>
        <v>2087.6570000000002</v>
      </c>
      <c r="P623" s="268">
        <f t="shared" si="44"/>
        <v>2372.3374999999996</v>
      </c>
    </row>
    <row r="624" spans="1:16" x14ac:dyDescent="0.2">
      <c r="A624" s="289" t="s">
        <v>1135</v>
      </c>
      <c r="B624" s="290" t="s">
        <v>1134</v>
      </c>
      <c r="C624" s="289"/>
      <c r="D624" s="289"/>
      <c r="E624" s="289"/>
      <c r="F624" s="289">
        <v>2</v>
      </c>
      <c r="G624" s="289">
        <v>4016.24</v>
      </c>
      <c r="H624" s="289" t="s">
        <v>1430</v>
      </c>
      <c r="I624" s="289" t="s">
        <v>1187</v>
      </c>
      <c r="K624" s="265">
        <f t="shared" si="41"/>
        <v>2511</v>
      </c>
      <c r="L624" s="266">
        <f t="shared" si="42"/>
        <v>5022</v>
      </c>
      <c r="M624" s="120" t="s">
        <v>1614</v>
      </c>
      <c r="N624" s="120" t="s">
        <v>1615</v>
      </c>
      <c r="O624" s="267">
        <f t="shared" si="43"/>
        <v>2208.9320000000002</v>
      </c>
      <c r="P624" s="268">
        <f t="shared" si="44"/>
        <v>2510.1499999999996</v>
      </c>
    </row>
    <row r="625" spans="1:16" x14ac:dyDescent="0.2">
      <c r="A625" s="289" t="s">
        <v>577</v>
      </c>
      <c r="B625" s="290" t="s">
        <v>788</v>
      </c>
      <c r="C625" s="289"/>
      <c r="D625" s="289"/>
      <c r="E625" s="289"/>
      <c r="F625" s="289">
        <v>1</v>
      </c>
      <c r="G625" s="289">
        <v>2638.12</v>
      </c>
      <c r="H625" s="289" t="s">
        <v>1430</v>
      </c>
      <c r="I625" s="289" t="s">
        <v>1187</v>
      </c>
      <c r="K625" s="265">
        <f t="shared" si="41"/>
        <v>3298</v>
      </c>
      <c r="L625" s="266">
        <f t="shared" si="42"/>
        <v>3298</v>
      </c>
      <c r="M625" s="120" t="s">
        <v>1614</v>
      </c>
      <c r="N625" s="120" t="s">
        <v>1615</v>
      </c>
      <c r="O625" s="267">
        <f t="shared" si="43"/>
        <v>2901.9320000000002</v>
      </c>
      <c r="P625" s="268">
        <f t="shared" si="44"/>
        <v>3297.6499999999996</v>
      </c>
    </row>
    <row r="626" spans="1:16" x14ac:dyDescent="0.2">
      <c r="A626" s="297" t="s">
        <v>949</v>
      </c>
      <c r="B626" s="298" t="s">
        <v>999</v>
      </c>
      <c r="C626" s="289"/>
      <c r="D626" s="289"/>
      <c r="E626" s="289"/>
      <c r="F626" s="289">
        <v>5</v>
      </c>
      <c r="G626" s="289">
        <v>7550.45</v>
      </c>
      <c r="H626" s="289" t="s">
        <v>1430</v>
      </c>
      <c r="I626" s="289" t="s">
        <v>1187</v>
      </c>
      <c r="K626" s="265">
        <f t="shared" si="41"/>
        <v>1888</v>
      </c>
      <c r="L626" s="266">
        <f t="shared" si="42"/>
        <v>9440</v>
      </c>
      <c r="M626" s="120" t="s">
        <v>1614</v>
      </c>
      <c r="N626" s="120" t="s">
        <v>1615</v>
      </c>
      <c r="O626" s="267">
        <f t="shared" si="43"/>
        <v>1661.0989999999999</v>
      </c>
      <c r="P626" s="268">
        <f t="shared" si="44"/>
        <v>1887.6125</v>
      </c>
    </row>
    <row r="627" spans="1:16" x14ac:dyDescent="0.2">
      <c r="A627" s="299" t="s">
        <v>46</v>
      </c>
      <c r="B627" s="300" t="s">
        <v>265</v>
      </c>
      <c r="C627" s="289"/>
      <c r="D627" s="289"/>
      <c r="E627" s="289"/>
      <c r="F627" s="289">
        <v>4</v>
      </c>
      <c r="G627" s="289">
        <v>3479.48</v>
      </c>
      <c r="H627" s="289" t="s">
        <v>1430</v>
      </c>
      <c r="I627" s="289" t="s">
        <v>1187</v>
      </c>
      <c r="K627" s="265">
        <f t="shared" si="41"/>
        <v>1088</v>
      </c>
      <c r="L627" s="266">
        <f t="shared" si="42"/>
        <v>4352</v>
      </c>
      <c r="M627" s="120" t="s">
        <v>1614</v>
      </c>
      <c r="N627" s="120" t="s">
        <v>1615</v>
      </c>
      <c r="O627" s="267">
        <f t="shared" si="43"/>
        <v>956.85700000000008</v>
      </c>
      <c r="P627" s="268">
        <f t="shared" si="44"/>
        <v>1087.3375000000001</v>
      </c>
    </row>
    <row r="628" spans="1:16" x14ac:dyDescent="0.2">
      <c r="A628" s="297" t="s">
        <v>11</v>
      </c>
      <c r="B628" s="295" t="s">
        <v>576</v>
      </c>
      <c r="C628" s="289"/>
      <c r="D628" s="289"/>
      <c r="E628" s="289"/>
      <c r="F628" s="289">
        <v>5</v>
      </c>
      <c r="G628" s="289">
        <v>3194.75</v>
      </c>
      <c r="H628" s="289" t="s">
        <v>1430</v>
      </c>
      <c r="I628" s="289" t="s">
        <v>1187</v>
      </c>
      <c r="K628" s="265">
        <f t="shared" si="41"/>
        <v>799</v>
      </c>
      <c r="L628" s="266">
        <f t="shared" si="42"/>
        <v>3995</v>
      </c>
      <c r="M628" s="120" t="s">
        <v>1614</v>
      </c>
      <c r="N628" s="120" t="s">
        <v>1615</v>
      </c>
      <c r="O628" s="267">
        <f t="shared" si="43"/>
        <v>702.84500000000014</v>
      </c>
      <c r="P628" s="268">
        <f t="shared" si="44"/>
        <v>798.6875</v>
      </c>
    </row>
    <row r="629" spans="1:16" x14ac:dyDescent="0.2">
      <c r="A629" s="301" t="s">
        <v>579</v>
      </c>
      <c r="B629" s="295" t="s">
        <v>580</v>
      </c>
      <c r="C629" s="289"/>
      <c r="D629" s="289"/>
      <c r="E629" s="289"/>
      <c r="F629" s="289">
        <v>18</v>
      </c>
      <c r="G629" s="289">
        <v>948.42</v>
      </c>
      <c r="H629" s="289" t="s">
        <v>1430</v>
      </c>
      <c r="I629" s="289" t="s">
        <v>1187</v>
      </c>
      <c r="K629" s="265">
        <f t="shared" si="41"/>
        <v>66</v>
      </c>
      <c r="L629" s="266">
        <f t="shared" si="42"/>
        <v>1188</v>
      </c>
      <c r="M629" s="120" t="s">
        <v>1614</v>
      </c>
      <c r="N629" s="120" t="s">
        <v>1615</v>
      </c>
      <c r="O629" s="267">
        <f t="shared" si="43"/>
        <v>57.959000000000003</v>
      </c>
      <c r="P629" s="268">
        <f t="shared" si="44"/>
        <v>65.862499999999997</v>
      </c>
    </row>
    <row r="630" spans="1:16" x14ac:dyDescent="0.2">
      <c r="A630" s="289"/>
      <c r="B630" s="295" t="s">
        <v>1126</v>
      </c>
      <c r="C630" s="289"/>
      <c r="D630" s="289"/>
      <c r="E630" s="289"/>
      <c r="F630" s="289">
        <v>12</v>
      </c>
      <c r="G630" s="289">
        <v>404.4</v>
      </c>
      <c r="H630" s="289" t="s">
        <v>1430</v>
      </c>
      <c r="I630" s="289" t="s">
        <v>1187</v>
      </c>
      <c r="K630" s="265">
        <f t="shared" si="41"/>
        <v>43</v>
      </c>
      <c r="L630" s="266">
        <f t="shared" si="42"/>
        <v>516</v>
      </c>
      <c r="M630" s="120" t="s">
        <v>1614</v>
      </c>
      <c r="N630" s="120" t="s">
        <v>1615</v>
      </c>
      <c r="O630" s="267">
        <f t="shared" si="43"/>
        <v>37.07</v>
      </c>
      <c r="P630" s="268">
        <f t="shared" si="44"/>
        <v>42.124999999999993</v>
      </c>
    </row>
    <row r="631" spans="1:16" x14ac:dyDescent="0.2">
      <c r="A631" s="289"/>
      <c r="B631" s="295" t="s">
        <v>1127</v>
      </c>
      <c r="C631" s="289"/>
      <c r="D631" s="289">
        <v>12</v>
      </c>
      <c r="E631" s="289"/>
      <c r="F631" s="289"/>
      <c r="G631" s="289"/>
      <c r="H631" s="289" t="s">
        <v>1430</v>
      </c>
      <c r="I631" s="289" t="s">
        <v>1187</v>
      </c>
      <c r="K631" s="265" t="e">
        <f t="shared" si="41"/>
        <v>#DIV/0!</v>
      </c>
      <c r="L631" s="266" t="e">
        <f t="shared" si="42"/>
        <v>#DIV/0!</v>
      </c>
      <c r="M631" s="120" t="s">
        <v>1614</v>
      </c>
      <c r="N631" s="120" t="s">
        <v>1615</v>
      </c>
      <c r="O631" s="267" t="e">
        <f t="shared" si="43"/>
        <v>#DIV/0!</v>
      </c>
      <c r="P631" s="268" t="e">
        <f t="shared" si="44"/>
        <v>#DIV/0!</v>
      </c>
    </row>
    <row r="632" spans="1:16" x14ac:dyDescent="0.2">
      <c r="A632" s="289" t="s">
        <v>76</v>
      </c>
      <c r="B632" s="291" t="s">
        <v>794</v>
      </c>
      <c r="C632" s="289"/>
      <c r="D632" s="289"/>
      <c r="E632" s="289"/>
      <c r="F632" s="289">
        <v>150</v>
      </c>
      <c r="G632" s="289">
        <v>85413.5</v>
      </c>
      <c r="H632" s="289" t="s">
        <v>1430</v>
      </c>
      <c r="I632" s="289" t="s">
        <v>1187</v>
      </c>
      <c r="K632" s="265">
        <f t="shared" si="41"/>
        <v>712</v>
      </c>
      <c r="L632" s="266">
        <f t="shared" si="42"/>
        <v>106800</v>
      </c>
      <c r="M632" s="120" t="s">
        <v>1614</v>
      </c>
      <c r="N632" s="120" t="s">
        <v>1615</v>
      </c>
      <c r="O632" s="267">
        <f t="shared" si="43"/>
        <v>626.3656666666667</v>
      </c>
      <c r="P632" s="268">
        <f t="shared" si="44"/>
        <v>711.77916666666658</v>
      </c>
    </row>
    <row r="633" spans="1:16" x14ac:dyDescent="0.2">
      <c r="A633" s="301" t="s">
        <v>33</v>
      </c>
      <c r="B633" s="295" t="s">
        <v>497</v>
      </c>
      <c r="C633" s="289"/>
      <c r="D633" s="289"/>
      <c r="E633" s="289"/>
      <c r="F633" s="289">
        <v>50</v>
      </c>
      <c r="G633" s="289">
        <v>3823.5</v>
      </c>
      <c r="H633" s="289" t="s">
        <v>1430</v>
      </c>
      <c r="I633" s="289" t="s">
        <v>1187</v>
      </c>
      <c r="K633" s="265">
        <f t="shared" si="41"/>
        <v>96</v>
      </c>
      <c r="L633" s="266">
        <f t="shared" si="42"/>
        <v>4800</v>
      </c>
      <c r="M633" s="120" t="s">
        <v>1614</v>
      </c>
      <c r="N633" s="120" t="s">
        <v>1615</v>
      </c>
      <c r="O633" s="267">
        <f t="shared" si="43"/>
        <v>84.117000000000004</v>
      </c>
      <c r="P633" s="268">
        <f t="shared" si="44"/>
        <v>95.587500000000006</v>
      </c>
    </row>
    <row r="634" spans="1:16" x14ac:dyDescent="0.2">
      <c r="A634" s="289" t="s">
        <v>32</v>
      </c>
      <c r="B634" s="291" t="s">
        <v>537</v>
      </c>
      <c r="C634" s="289"/>
      <c r="D634" s="289"/>
      <c r="E634" s="289"/>
      <c r="F634" s="289">
        <v>4</v>
      </c>
      <c r="G634" s="289">
        <v>11879.04</v>
      </c>
      <c r="H634" s="289" t="s">
        <v>1430</v>
      </c>
      <c r="I634" s="289" t="s">
        <v>1187</v>
      </c>
      <c r="K634" s="265">
        <f t="shared" si="41"/>
        <v>3713</v>
      </c>
      <c r="L634" s="266">
        <f t="shared" si="42"/>
        <v>14852</v>
      </c>
      <c r="M634" s="120" t="s">
        <v>1614</v>
      </c>
      <c r="N634" s="120" t="s">
        <v>1615</v>
      </c>
      <c r="O634" s="267">
        <f t="shared" si="43"/>
        <v>3266.7360000000003</v>
      </c>
      <c r="P634" s="268">
        <f t="shared" si="44"/>
        <v>3712.2000000000003</v>
      </c>
    </row>
    <row r="635" spans="1:16" ht="15" x14ac:dyDescent="0.25">
      <c r="A635" s="302" t="s">
        <v>55</v>
      </c>
      <c r="B635" s="295" t="s">
        <v>564</v>
      </c>
      <c r="C635" s="289"/>
      <c r="D635" s="289"/>
      <c r="E635" s="289"/>
      <c r="F635" s="289">
        <v>2</v>
      </c>
      <c r="G635" s="289">
        <v>11488.5</v>
      </c>
      <c r="H635" s="289" t="s">
        <v>1430</v>
      </c>
      <c r="I635" s="289" t="s">
        <v>1187</v>
      </c>
      <c r="K635" s="265">
        <f t="shared" si="41"/>
        <v>7181</v>
      </c>
      <c r="L635" s="266">
        <f t="shared" si="42"/>
        <v>14362</v>
      </c>
      <c r="M635" s="120" t="s">
        <v>1614</v>
      </c>
      <c r="N635" s="120" t="s">
        <v>1615</v>
      </c>
      <c r="O635" s="267">
        <f t="shared" si="43"/>
        <v>6318.6750000000002</v>
      </c>
      <c r="P635" s="268">
        <f t="shared" si="44"/>
        <v>7180.3125</v>
      </c>
    </row>
    <row r="636" spans="1:16" x14ac:dyDescent="0.2">
      <c r="A636" s="301" t="s">
        <v>503</v>
      </c>
      <c r="B636" s="295" t="s">
        <v>504</v>
      </c>
      <c r="C636" s="289"/>
      <c r="D636" s="289">
        <v>2</v>
      </c>
      <c r="E636" s="289"/>
      <c r="F636" s="289"/>
      <c r="G636" s="289"/>
      <c r="H636" s="289" t="s">
        <v>1430</v>
      </c>
      <c r="I636" s="289" t="s">
        <v>1187</v>
      </c>
      <c r="K636" s="265" t="e">
        <f t="shared" si="41"/>
        <v>#DIV/0!</v>
      </c>
      <c r="L636" s="266" t="e">
        <f t="shared" si="42"/>
        <v>#DIV/0!</v>
      </c>
      <c r="M636" s="120" t="s">
        <v>1614</v>
      </c>
      <c r="N636" s="120" t="s">
        <v>1615</v>
      </c>
      <c r="O636" s="267" t="e">
        <f t="shared" si="43"/>
        <v>#DIV/0!</v>
      </c>
      <c r="P636" s="268" t="e">
        <f t="shared" si="44"/>
        <v>#DIV/0!</v>
      </c>
    </row>
    <row r="637" spans="1:16" x14ac:dyDescent="0.2">
      <c r="A637" s="289" t="s">
        <v>24</v>
      </c>
      <c r="B637" s="290" t="s">
        <v>826</v>
      </c>
      <c r="C637" s="289"/>
      <c r="D637" s="289"/>
      <c r="E637" s="289"/>
      <c r="F637" s="289">
        <v>2</v>
      </c>
      <c r="G637" s="289">
        <v>254.48</v>
      </c>
      <c r="H637" s="289" t="s">
        <v>1430</v>
      </c>
      <c r="I637" s="289" t="s">
        <v>1187</v>
      </c>
      <c r="K637" s="265">
        <f t="shared" si="41"/>
        <v>160</v>
      </c>
      <c r="L637" s="266">
        <f t="shared" si="42"/>
        <v>320</v>
      </c>
      <c r="M637" s="120" t="s">
        <v>1614</v>
      </c>
      <c r="N637" s="120" t="s">
        <v>1615</v>
      </c>
      <c r="O637" s="267">
        <f t="shared" si="43"/>
        <v>139.964</v>
      </c>
      <c r="P637" s="268">
        <f t="shared" si="44"/>
        <v>159.04999999999998</v>
      </c>
    </row>
    <row r="638" spans="1:16" x14ac:dyDescent="0.2">
      <c r="A638" s="289" t="s">
        <v>30</v>
      </c>
      <c r="B638" s="291" t="s">
        <v>531</v>
      </c>
      <c r="C638" s="289"/>
      <c r="D638" s="289"/>
      <c r="E638" s="289"/>
      <c r="F638" s="289">
        <v>4</v>
      </c>
      <c r="G638" s="289">
        <v>3886.76</v>
      </c>
      <c r="H638" s="289" t="s">
        <v>1430</v>
      </c>
      <c r="I638" s="289" t="s">
        <v>1187</v>
      </c>
      <c r="K638" s="265">
        <f t="shared" si="41"/>
        <v>1215</v>
      </c>
      <c r="L638" s="266">
        <f t="shared" si="42"/>
        <v>4860</v>
      </c>
      <c r="M638" s="120" t="s">
        <v>1614</v>
      </c>
      <c r="N638" s="120" t="s">
        <v>1615</v>
      </c>
      <c r="O638" s="267">
        <f t="shared" si="43"/>
        <v>1068.8590000000002</v>
      </c>
      <c r="P638" s="268">
        <f t="shared" si="44"/>
        <v>1214.6125000000002</v>
      </c>
    </row>
    <row r="639" spans="1:16" x14ac:dyDescent="0.2">
      <c r="A639" s="289" t="s">
        <v>6</v>
      </c>
      <c r="B639" s="290" t="s">
        <v>796</v>
      </c>
      <c r="C639" s="289"/>
      <c r="D639" s="289"/>
      <c r="E639" s="289"/>
      <c r="F639" s="289">
        <v>48</v>
      </c>
      <c r="G639" s="289">
        <v>6059.92</v>
      </c>
      <c r="H639" s="289" t="s">
        <v>1430</v>
      </c>
      <c r="I639" s="289" t="s">
        <v>1187</v>
      </c>
      <c r="K639" s="265">
        <f t="shared" si="41"/>
        <v>158</v>
      </c>
      <c r="L639" s="266">
        <f t="shared" si="42"/>
        <v>7584</v>
      </c>
      <c r="M639" s="120" t="s">
        <v>1614</v>
      </c>
      <c r="N639" s="120" t="s">
        <v>1615</v>
      </c>
      <c r="O639" s="267">
        <f t="shared" si="43"/>
        <v>138.87316666666669</v>
      </c>
      <c r="P639" s="268">
        <f t="shared" si="44"/>
        <v>157.81041666666667</v>
      </c>
    </row>
    <row r="640" spans="1:16" x14ac:dyDescent="0.2">
      <c r="A640" s="289" t="s">
        <v>18</v>
      </c>
      <c r="B640" s="290" t="s">
        <v>257</v>
      </c>
      <c r="C640" s="289"/>
      <c r="D640" s="289"/>
      <c r="E640" s="289"/>
      <c r="F640" s="289">
        <v>6</v>
      </c>
      <c r="G640" s="289">
        <v>6674.34</v>
      </c>
      <c r="H640" s="289" t="s">
        <v>1430</v>
      </c>
      <c r="I640" s="289" t="s">
        <v>1187</v>
      </c>
      <c r="K640" s="265">
        <f t="shared" si="41"/>
        <v>1391</v>
      </c>
      <c r="L640" s="266">
        <f t="shared" si="42"/>
        <v>8346</v>
      </c>
      <c r="M640" s="120" t="s">
        <v>1614</v>
      </c>
      <c r="N640" s="120" t="s">
        <v>1615</v>
      </c>
      <c r="O640" s="267">
        <f t="shared" si="43"/>
        <v>1223.6290000000001</v>
      </c>
      <c r="P640" s="268">
        <f t="shared" si="44"/>
        <v>1390.4875000000002</v>
      </c>
    </row>
    <row r="641" spans="1:16" x14ac:dyDescent="0.2">
      <c r="A641" s="289" t="s">
        <v>825</v>
      </c>
      <c r="B641" s="290" t="s">
        <v>824</v>
      </c>
      <c r="C641" s="289"/>
      <c r="D641" s="289"/>
      <c r="E641" s="289"/>
      <c r="F641" s="289">
        <v>1</v>
      </c>
      <c r="G641" s="289">
        <v>1831.53</v>
      </c>
      <c r="H641" s="289" t="s">
        <v>1430</v>
      </c>
      <c r="I641" s="289" t="s">
        <v>1187</v>
      </c>
      <c r="K641" s="265">
        <f t="shared" si="41"/>
        <v>2290</v>
      </c>
      <c r="L641" s="266">
        <f t="shared" si="42"/>
        <v>2290</v>
      </c>
      <c r="M641" s="120" t="s">
        <v>1614</v>
      </c>
      <c r="N641" s="120" t="s">
        <v>1615</v>
      </c>
      <c r="O641" s="267">
        <f t="shared" si="43"/>
        <v>2014.6830000000002</v>
      </c>
      <c r="P641" s="268">
        <f t="shared" si="44"/>
        <v>2289.4124999999999</v>
      </c>
    </row>
    <row r="642" spans="1:16" x14ac:dyDescent="0.2">
      <c r="A642" s="289" t="s">
        <v>36</v>
      </c>
      <c r="B642" s="290" t="s">
        <v>529</v>
      </c>
      <c r="C642" s="289"/>
      <c r="D642" s="289"/>
      <c r="E642" s="289"/>
      <c r="F642" s="289">
        <v>18</v>
      </c>
      <c r="G642" s="289">
        <v>2241.69</v>
      </c>
      <c r="H642" s="289" t="s">
        <v>1430</v>
      </c>
      <c r="I642" s="289" t="s">
        <v>1187</v>
      </c>
      <c r="K642" s="265">
        <f t="shared" si="41"/>
        <v>156</v>
      </c>
      <c r="L642" s="266">
        <f t="shared" si="42"/>
        <v>2808</v>
      </c>
      <c r="M642" s="120" t="s">
        <v>1614</v>
      </c>
      <c r="N642" s="120" t="s">
        <v>1615</v>
      </c>
      <c r="O642" s="267">
        <f t="shared" si="43"/>
        <v>136.99216666666669</v>
      </c>
      <c r="P642" s="268">
        <f t="shared" si="44"/>
        <v>155.67291666666668</v>
      </c>
    </row>
    <row r="643" spans="1:16" x14ac:dyDescent="0.2">
      <c r="A643" s="289" t="s">
        <v>34</v>
      </c>
      <c r="B643" s="290" t="s">
        <v>194</v>
      </c>
      <c r="C643" s="289"/>
      <c r="D643" s="289"/>
      <c r="E643" s="289"/>
      <c r="F643" s="289">
        <v>6</v>
      </c>
      <c r="G643" s="289">
        <v>4480.8100000000004</v>
      </c>
      <c r="H643" s="289" t="s">
        <v>1430</v>
      </c>
      <c r="I643" s="289" t="s">
        <v>1187</v>
      </c>
      <c r="K643" s="265">
        <f t="shared" si="41"/>
        <v>934</v>
      </c>
      <c r="L643" s="266">
        <f t="shared" si="42"/>
        <v>5604</v>
      </c>
      <c r="M643" s="120" t="s">
        <v>1614</v>
      </c>
      <c r="N643" s="120" t="s">
        <v>1615</v>
      </c>
      <c r="O643" s="267">
        <f t="shared" si="43"/>
        <v>821.4818333333335</v>
      </c>
      <c r="P643" s="268">
        <f t="shared" si="44"/>
        <v>933.50208333333342</v>
      </c>
    </row>
    <row r="644" spans="1:16" x14ac:dyDescent="0.2">
      <c r="A644" s="289" t="s">
        <v>54</v>
      </c>
      <c r="B644" s="291" t="s">
        <v>748</v>
      </c>
      <c r="C644" s="289"/>
      <c r="D644" s="289"/>
      <c r="E644" s="289"/>
      <c r="F644" s="289">
        <v>6</v>
      </c>
      <c r="G644" s="289">
        <v>8517.68</v>
      </c>
      <c r="H644" s="289" t="s">
        <v>1430</v>
      </c>
      <c r="I644" s="289" t="s">
        <v>1187</v>
      </c>
      <c r="K644" s="265">
        <f t="shared" si="41"/>
        <v>1775</v>
      </c>
      <c r="L644" s="266">
        <f t="shared" si="42"/>
        <v>10650</v>
      </c>
      <c r="M644" s="120" t="s">
        <v>1614</v>
      </c>
      <c r="N644" s="120" t="s">
        <v>1615</v>
      </c>
      <c r="O644" s="267">
        <f t="shared" si="43"/>
        <v>1561.5746666666669</v>
      </c>
      <c r="P644" s="268">
        <f t="shared" si="44"/>
        <v>1774.5166666666669</v>
      </c>
    </row>
    <row r="645" spans="1:16" x14ac:dyDescent="0.2">
      <c r="A645" s="297" t="s">
        <v>1128</v>
      </c>
      <c r="B645" s="298" t="s">
        <v>1129</v>
      </c>
      <c r="C645" s="289"/>
      <c r="D645" s="289"/>
      <c r="E645" s="289"/>
      <c r="F645" s="289">
        <v>12</v>
      </c>
      <c r="G645" s="289">
        <v>800.52</v>
      </c>
      <c r="H645" s="289" t="s">
        <v>1430</v>
      </c>
      <c r="I645" s="289" t="s">
        <v>1187</v>
      </c>
      <c r="K645" s="265">
        <f t="shared" si="41"/>
        <v>84</v>
      </c>
      <c r="L645" s="266">
        <f t="shared" si="42"/>
        <v>1008</v>
      </c>
      <c r="M645" s="120" t="s">
        <v>1614</v>
      </c>
      <c r="N645" s="120" t="s">
        <v>1615</v>
      </c>
      <c r="O645" s="267">
        <f t="shared" si="43"/>
        <v>73.381</v>
      </c>
      <c r="P645" s="268">
        <f t="shared" si="44"/>
        <v>83.387499999999989</v>
      </c>
    </row>
    <row r="646" spans="1:16" x14ac:dyDescent="0.2">
      <c r="A646" s="297" t="s">
        <v>1130</v>
      </c>
      <c r="B646" s="298" t="s">
        <v>1131</v>
      </c>
      <c r="C646" s="289"/>
      <c r="D646" s="289"/>
      <c r="E646" s="289"/>
      <c r="F646" s="289">
        <v>12</v>
      </c>
      <c r="G646" s="289">
        <v>800.52</v>
      </c>
      <c r="H646" s="289" t="s">
        <v>1430</v>
      </c>
      <c r="I646" s="289" t="s">
        <v>1187</v>
      </c>
      <c r="K646" s="265">
        <f t="shared" si="41"/>
        <v>84</v>
      </c>
      <c r="L646" s="266">
        <f t="shared" si="42"/>
        <v>1008</v>
      </c>
      <c r="M646" s="120" t="s">
        <v>1614</v>
      </c>
      <c r="N646" s="120" t="s">
        <v>1615</v>
      </c>
      <c r="O646" s="267">
        <f t="shared" si="43"/>
        <v>73.381</v>
      </c>
      <c r="P646" s="268">
        <f t="shared" si="44"/>
        <v>83.387499999999989</v>
      </c>
    </row>
    <row r="647" spans="1:16" x14ac:dyDescent="0.2">
      <c r="A647" s="297" t="s">
        <v>21</v>
      </c>
      <c r="B647" s="298" t="s">
        <v>1132</v>
      </c>
      <c r="C647" s="289"/>
      <c r="D647" s="289"/>
      <c r="E647" s="289"/>
      <c r="F647" s="289">
        <v>12</v>
      </c>
      <c r="G647" s="289">
        <v>915.56</v>
      </c>
      <c r="H647" s="289" t="s">
        <v>1430</v>
      </c>
      <c r="I647" s="289" t="s">
        <v>1187</v>
      </c>
      <c r="K647" s="265">
        <f t="shared" si="41"/>
        <v>96</v>
      </c>
      <c r="L647" s="266">
        <f t="shared" si="42"/>
        <v>1152</v>
      </c>
      <c r="M647" s="120" t="s">
        <v>1614</v>
      </c>
      <c r="N647" s="120" t="s">
        <v>1615</v>
      </c>
      <c r="O647" s="267">
        <f t="shared" si="43"/>
        <v>83.926333333333346</v>
      </c>
      <c r="P647" s="268">
        <f t="shared" si="44"/>
        <v>95.370833333333337</v>
      </c>
    </row>
    <row r="648" spans="1:16" x14ac:dyDescent="0.2">
      <c r="A648" s="297" t="s">
        <v>23</v>
      </c>
      <c r="B648" s="303" t="s">
        <v>1133</v>
      </c>
      <c r="C648" s="289"/>
      <c r="D648" s="289"/>
      <c r="E648" s="289"/>
      <c r="F648" s="289">
        <v>10</v>
      </c>
      <c r="G648" s="289">
        <v>405</v>
      </c>
      <c r="H648" s="289" t="s">
        <v>1430</v>
      </c>
      <c r="I648" s="289" t="s">
        <v>1187</v>
      </c>
      <c r="K648" s="265">
        <f t="shared" si="41"/>
        <v>51</v>
      </c>
      <c r="L648" s="266">
        <f t="shared" si="42"/>
        <v>510</v>
      </c>
      <c r="M648" s="120" t="s">
        <v>1614</v>
      </c>
      <c r="N648" s="120" t="s">
        <v>1615</v>
      </c>
      <c r="O648" s="267">
        <f t="shared" si="43"/>
        <v>44.550000000000004</v>
      </c>
      <c r="P648" s="268">
        <f t="shared" si="44"/>
        <v>50.625</v>
      </c>
    </row>
    <row r="649" spans="1:16" x14ac:dyDescent="0.2">
      <c r="A649" s="289" t="s">
        <v>65</v>
      </c>
      <c r="B649" s="290" t="s">
        <v>820</v>
      </c>
      <c r="C649" s="289"/>
      <c r="D649" s="289"/>
      <c r="E649" s="289"/>
      <c r="F649" s="289">
        <v>6</v>
      </c>
      <c r="G649" s="289">
        <v>10100.76</v>
      </c>
      <c r="H649" s="289" t="s">
        <v>1430</v>
      </c>
      <c r="I649" s="289" t="s">
        <v>1187</v>
      </c>
      <c r="K649" s="265">
        <f t="shared" si="41"/>
        <v>2105</v>
      </c>
      <c r="L649" s="266">
        <f t="shared" si="42"/>
        <v>12630</v>
      </c>
      <c r="M649" s="120" t="s">
        <v>1614</v>
      </c>
      <c r="N649" s="120" t="s">
        <v>1615</v>
      </c>
      <c r="O649" s="267">
        <f t="shared" si="43"/>
        <v>1851.8060000000003</v>
      </c>
      <c r="P649" s="268">
        <f t="shared" si="44"/>
        <v>2104.3249999999998</v>
      </c>
    </row>
    <row r="650" spans="1:16" x14ac:dyDescent="0.2">
      <c r="A650" s="289" t="s">
        <v>64</v>
      </c>
      <c r="B650" s="290" t="s">
        <v>822</v>
      </c>
      <c r="C650" s="289"/>
      <c r="D650" s="289"/>
      <c r="E650" s="289"/>
      <c r="F650" s="289">
        <v>1</v>
      </c>
      <c r="G650" s="289">
        <v>2990.37</v>
      </c>
      <c r="H650" s="289" t="s">
        <v>1430</v>
      </c>
      <c r="I650" s="289" t="s">
        <v>1187</v>
      </c>
      <c r="K650" s="265">
        <f t="shared" si="41"/>
        <v>3738</v>
      </c>
      <c r="L650" s="266">
        <f t="shared" si="42"/>
        <v>3738</v>
      </c>
      <c r="M650" s="120" t="s">
        <v>1614</v>
      </c>
      <c r="N650" s="120" t="s">
        <v>1615</v>
      </c>
      <c r="O650" s="267">
        <f t="shared" si="43"/>
        <v>3289.4070000000002</v>
      </c>
      <c r="P650" s="268">
        <f t="shared" si="44"/>
        <v>3737.9624999999996</v>
      </c>
    </row>
    <row r="651" spans="1:16" x14ac:dyDescent="0.2">
      <c r="A651" s="304">
        <v>112119</v>
      </c>
      <c r="B651" s="305" t="s">
        <v>608</v>
      </c>
      <c r="C651" s="289"/>
      <c r="D651" s="289"/>
      <c r="E651" s="289"/>
      <c r="F651" s="289">
        <v>2</v>
      </c>
      <c r="G651" s="289">
        <v>13524</v>
      </c>
      <c r="H651" s="289" t="s">
        <v>1430</v>
      </c>
      <c r="I651" s="289" t="s">
        <v>1187</v>
      </c>
      <c r="K651" s="265">
        <f t="shared" si="41"/>
        <v>8453</v>
      </c>
      <c r="L651" s="266">
        <f t="shared" si="42"/>
        <v>16906</v>
      </c>
      <c r="M651" s="120" t="s">
        <v>1614</v>
      </c>
      <c r="N651" s="120" t="s">
        <v>1615</v>
      </c>
      <c r="O651" s="267">
        <f t="shared" si="43"/>
        <v>7438.2000000000007</v>
      </c>
      <c r="P651" s="268">
        <f t="shared" si="44"/>
        <v>8452.5</v>
      </c>
    </row>
    <row r="652" spans="1:16" x14ac:dyDescent="0.2">
      <c r="A652" s="289" t="s">
        <v>75</v>
      </c>
      <c r="B652" s="291" t="s">
        <v>530</v>
      </c>
      <c r="C652" s="289"/>
      <c r="D652" s="289"/>
      <c r="E652" s="289"/>
      <c r="F652" s="289">
        <v>2</v>
      </c>
      <c r="G652" s="289">
        <v>3638.8</v>
      </c>
      <c r="H652" s="289" t="s">
        <v>1430</v>
      </c>
      <c r="I652" s="289" t="s">
        <v>1187</v>
      </c>
      <c r="K652" s="265">
        <f t="shared" si="41"/>
        <v>2275</v>
      </c>
      <c r="L652" s="266">
        <f t="shared" si="42"/>
        <v>4550</v>
      </c>
      <c r="M652" s="120" t="s">
        <v>1614</v>
      </c>
      <c r="N652" s="120" t="s">
        <v>1615</v>
      </c>
      <c r="O652" s="267">
        <f t="shared" si="43"/>
        <v>2001.3400000000004</v>
      </c>
      <c r="P652" s="268">
        <f t="shared" si="44"/>
        <v>2274.25</v>
      </c>
    </row>
    <row r="653" spans="1:16" x14ac:dyDescent="0.2">
      <c r="A653" s="292" t="s">
        <v>58</v>
      </c>
      <c r="B653" s="296" t="s">
        <v>1077</v>
      </c>
      <c r="C653" s="289"/>
      <c r="D653" s="289"/>
      <c r="E653" s="289"/>
      <c r="F653" s="289">
        <v>6</v>
      </c>
      <c r="G653" s="289">
        <v>463.68</v>
      </c>
      <c r="H653" s="289" t="s">
        <v>1430</v>
      </c>
      <c r="I653" s="289" t="s">
        <v>1187</v>
      </c>
      <c r="K653" s="265">
        <f t="shared" si="41"/>
        <v>97</v>
      </c>
      <c r="L653" s="266">
        <f t="shared" si="42"/>
        <v>582</v>
      </c>
      <c r="M653" s="120" t="s">
        <v>1614</v>
      </c>
      <c r="N653" s="120" t="s">
        <v>1615</v>
      </c>
      <c r="O653" s="267">
        <f t="shared" si="43"/>
        <v>85.00800000000001</v>
      </c>
      <c r="P653" s="268">
        <f t="shared" si="44"/>
        <v>96.6</v>
      </c>
    </row>
    <row r="654" spans="1:16" x14ac:dyDescent="0.2">
      <c r="A654" s="292" t="s">
        <v>1002</v>
      </c>
      <c r="B654" s="296" t="s">
        <v>1078</v>
      </c>
      <c r="C654" s="289"/>
      <c r="D654" s="289"/>
      <c r="E654" s="289"/>
      <c r="F654" s="289">
        <v>6</v>
      </c>
      <c r="G654" s="289">
        <v>553.26</v>
      </c>
      <c r="H654" s="289" t="s">
        <v>1430</v>
      </c>
      <c r="I654" s="289" t="s">
        <v>1187</v>
      </c>
      <c r="K654" s="265">
        <f t="shared" si="41"/>
        <v>116</v>
      </c>
      <c r="L654" s="266">
        <f t="shared" si="42"/>
        <v>696</v>
      </c>
      <c r="M654" s="120" t="s">
        <v>1614</v>
      </c>
      <c r="N654" s="120" t="s">
        <v>1615</v>
      </c>
      <c r="O654" s="267">
        <f t="shared" si="43"/>
        <v>101.431</v>
      </c>
      <c r="P654" s="268">
        <f t="shared" si="44"/>
        <v>115.26249999999999</v>
      </c>
    </row>
    <row r="655" spans="1:16" x14ac:dyDescent="0.2">
      <c r="A655" s="292" t="s">
        <v>49</v>
      </c>
      <c r="B655" s="296" t="s">
        <v>1079</v>
      </c>
      <c r="C655" s="289"/>
      <c r="D655" s="289"/>
      <c r="E655" s="289"/>
      <c r="F655" s="289">
        <v>6</v>
      </c>
      <c r="G655" s="289">
        <v>1367.76</v>
      </c>
      <c r="H655" s="289" t="s">
        <v>1430</v>
      </c>
      <c r="I655" s="289" t="s">
        <v>1187</v>
      </c>
      <c r="K655" s="265">
        <f t="shared" si="41"/>
        <v>285</v>
      </c>
      <c r="L655" s="266">
        <f t="shared" si="42"/>
        <v>1710</v>
      </c>
      <c r="M655" s="120" t="s">
        <v>1614</v>
      </c>
      <c r="N655" s="120" t="s">
        <v>1615</v>
      </c>
      <c r="O655" s="267">
        <f t="shared" si="43"/>
        <v>250.75600000000003</v>
      </c>
      <c r="P655" s="268">
        <f t="shared" si="44"/>
        <v>284.95</v>
      </c>
    </row>
    <row r="656" spans="1:16" x14ac:dyDescent="0.2">
      <c r="A656" s="292"/>
      <c r="B656" s="296"/>
      <c r="C656" s="289"/>
      <c r="D656" s="289"/>
      <c r="E656" s="289"/>
      <c r="F656" s="289"/>
      <c r="G656" s="289">
        <f>SUM(G609:G655)</f>
        <v>300581.12000000005</v>
      </c>
      <c r="H656" s="289"/>
      <c r="I656" s="289"/>
      <c r="K656" s="265"/>
      <c r="L656" s="266"/>
      <c r="M656" s="120"/>
      <c r="N656" s="120"/>
      <c r="O656" s="267"/>
      <c r="P656" s="268"/>
    </row>
    <row r="657" spans="1:16" x14ac:dyDescent="0.2">
      <c r="A657" s="165" t="s">
        <v>1189</v>
      </c>
      <c r="B657" s="190" t="s">
        <v>1190</v>
      </c>
      <c r="C657" s="165"/>
      <c r="D657" s="165"/>
      <c r="E657" s="165"/>
      <c r="F657" s="165">
        <v>2</v>
      </c>
      <c r="G657" s="165">
        <v>59106</v>
      </c>
      <c r="H657" s="165" t="s">
        <v>1430</v>
      </c>
      <c r="I657" s="165" t="s">
        <v>1188</v>
      </c>
      <c r="K657" s="265">
        <f t="shared" si="41"/>
        <v>36942</v>
      </c>
      <c r="L657" s="266">
        <f t="shared" si="42"/>
        <v>73884</v>
      </c>
      <c r="M657" s="120" t="s">
        <v>1614</v>
      </c>
      <c r="N657" s="120" t="s">
        <v>1615</v>
      </c>
      <c r="O657" s="267">
        <f t="shared" si="43"/>
        <v>32508.300000000003</v>
      </c>
      <c r="P657" s="268">
        <f t="shared" si="44"/>
        <v>36941.25</v>
      </c>
    </row>
    <row r="658" spans="1:16" x14ac:dyDescent="0.2">
      <c r="A658" s="165" t="s">
        <v>1191</v>
      </c>
      <c r="B658" s="190" t="s">
        <v>1196</v>
      </c>
      <c r="C658" s="165"/>
      <c r="D658" s="165"/>
      <c r="E658" s="165"/>
      <c r="F658" s="165">
        <v>4</v>
      </c>
      <c r="G658" s="165">
        <v>31684</v>
      </c>
      <c r="H658" s="165" t="s">
        <v>1430</v>
      </c>
      <c r="I658" s="165" t="s">
        <v>1188</v>
      </c>
      <c r="K658" s="265">
        <f t="shared" si="41"/>
        <v>9902</v>
      </c>
      <c r="L658" s="266">
        <f t="shared" si="42"/>
        <v>39608</v>
      </c>
      <c r="M658" s="120" t="s">
        <v>1614</v>
      </c>
      <c r="N658" s="120" t="s">
        <v>1615</v>
      </c>
      <c r="O658" s="267">
        <f t="shared" si="43"/>
        <v>8713.1</v>
      </c>
      <c r="P658" s="268">
        <f t="shared" si="44"/>
        <v>9901.25</v>
      </c>
    </row>
    <row r="659" spans="1:16" x14ac:dyDescent="0.2">
      <c r="A659" s="165" t="s">
        <v>1192</v>
      </c>
      <c r="B659" s="190" t="s">
        <v>1197</v>
      </c>
      <c r="C659" s="165"/>
      <c r="D659" s="165"/>
      <c r="E659" s="165"/>
      <c r="F659" s="165">
        <v>8</v>
      </c>
      <c r="G659" s="165">
        <v>52416</v>
      </c>
      <c r="H659" s="165" t="s">
        <v>1430</v>
      </c>
      <c r="I659" s="165" t="s">
        <v>1188</v>
      </c>
      <c r="K659" s="265">
        <f t="shared" si="41"/>
        <v>8190</v>
      </c>
      <c r="L659" s="266">
        <f t="shared" si="42"/>
        <v>65520</v>
      </c>
      <c r="M659" s="120" t="s">
        <v>1614</v>
      </c>
      <c r="N659" s="120" t="s">
        <v>1615</v>
      </c>
      <c r="O659" s="267">
        <f t="shared" si="43"/>
        <v>7207.2000000000007</v>
      </c>
      <c r="P659" s="268">
        <f t="shared" si="44"/>
        <v>8190</v>
      </c>
    </row>
    <row r="660" spans="1:16" x14ac:dyDescent="0.2">
      <c r="A660" s="165" t="s">
        <v>1193</v>
      </c>
      <c r="B660" s="190" t="s">
        <v>1198</v>
      </c>
      <c r="C660" s="165"/>
      <c r="D660" s="165"/>
      <c r="E660" s="165"/>
      <c r="F660" s="165">
        <v>2</v>
      </c>
      <c r="G660" s="165">
        <v>37728</v>
      </c>
      <c r="H660" s="165" t="s">
        <v>1430</v>
      </c>
      <c r="I660" s="165" t="s">
        <v>1188</v>
      </c>
      <c r="K660" s="265">
        <f t="shared" si="41"/>
        <v>23580</v>
      </c>
      <c r="L660" s="266">
        <f t="shared" si="42"/>
        <v>47160</v>
      </c>
      <c r="M660" s="120" t="s">
        <v>1614</v>
      </c>
      <c r="N660" s="120" t="s">
        <v>1615</v>
      </c>
      <c r="O660" s="267">
        <f t="shared" si="43"/>
        <v>20750.400000000001</v>
      </c>
      <c r="P660" s="268">
        <f t="shared" si="44"/>
        <v>23580</v>
      </c>
    </row>
    <row r="661" spans="1:16" x14ac:dyDescent="0.2">
      <c r="A661" s="165" t="s">
        <v>1194</v>
      </c>
      <c r="B661" s="190" t="s">
        <v>1199</v>
      </c>
      <c r="C661" s="165"/>
      <c r="D661" s="165"/>
      <c r="E661" s="165"/>
      <c r="F661" s="165">
        <v>4</v>
      </c>
      <c r="G661" s="165">
        <v>75456</v>
      </c>
      <c r="H661" s="165" t="s">
        <v>1430</v>
      </c>
      <c r="I661" s="165" t="s">
        <v>1188</v>
      </c>
      <c r="K661" s="265">
        <f t="shared" si="41"/>
        <v>23580</v>
      </c>
      <c r="L661" s="266">
        <f t="shared" si="42"/>
        <v>94320</v>
      </c>
      <c r="M661" s="120" t="s">
        <v>1614</v>
      </c>
      <c r="N661" s="120" t="s">
        <v>1615</v>
      </c>
      <c r="O661" s="267">
        <f t="shared" si="43"/>
        <v>20750.400000000001</v>
      </c>
      <c r="P661" s="268">
        <f t="shared" si="44"/>
        <v>23580</v>
      </c>
    </row>
    <row r="662" spans="1:16" x14ac:dyDescent="0.2">
      <c r="A662" s="165" t="s">
        <v>1195</v>
      </c>
      <c r="B662" s="190" t="s">
        <v>1200</v>
      </c>
      <c r="C662" s="165"/>
      <c r="D662" s="165"/>
      <c r="E662" s="165"/>
      <c r="F662" s="165">
        <v>3</v>
      </c>
      <c r="G662" s="165">
        <v>72759</v>
      </c>
      <c r="H662" s="165" t="s">
        <v>1430</v>
      </c>
      <c r="I662" s="165" t="s">
        <v>1188</v>
      </c>
      <c r="K662" s="265">
        <f t="shared" si="41"/>
        <v>30317</v>
      </c>
      <c r="L662" s="266">
        <f t="shared" si="42"/>
        <v>90951</v>
      </c>
      <c r="M662" s="120" t="s">
        <v>1614</v>
      </c>
      <c r="N662" s="120" t="s">
        <v>1615</v>
      </c>
      <c r="O662" s="267">
        <f t="shared" si="43"/>
        <v>26678.300000000003</v>
      </c>
      <c r="P662" s="268">
        <f t="shared" si="44"/>
        <v>30316.25</v>
      </c>
    </row>
    <row r="663" spans="1:16" x14ac:dyDescent="0.2">
      <c r="A663" s="165" t="s">
        <v>1201</v>
      </c>
      <c r="B663" s="190" t="s">
        <v>1202</v>
      </c>
      <c r="C663" s="165"/>
      <c r="D663" s="165"/>
      <c r="E663" s="165"/>
      <c r="F663" s="165">
        <v>2</v>
      </c>
      <c r="G663" s="165">
        <v>3976</v>
      </c>
      <c r="H663" s="165" t="s">
        <v>1430</v>
      </c>
      <c r="I663" s="165" t="s">
        <v>1188</v>
      </c>
      <c r="K663" s="265">
        <f t="shared" si="41"/>
        <v>2485</v>
      </c>
      <c r="L663" s="266">
        <f t="shared" si="42"/>
        <v>4970</v>
      </c>
      <c r="M663" s="120" t="s">
        <v>1614</v>
      </c>
      <c r="N663" s="120" t="s">
        <v>1615</v>
      </c>
      <c r="O663" s="267">
        <f t="shared" si="43"/>
        <v>2186.8000000000002</v>
      </c>
      <c r="P663" s="268">
        <f t="shared" si="44"/>
        <v>2485</v>
      </c>
    </row>
    <row r="664" spans="1:16" x14ac:dyDescent="0.2">
      <c r="A664" s="165" t="s">
        <v>1191</v>
      </c>
      <c r="B664" s="190" t="s">
        <v>1196</v>
      </c>
      <c r="C664" s="165"/>
      <c r="D664" s="165"/>
      <c r="E664" s="165"/>
      <c r="F664" s="165">
        <v>2</v>
      </c>
      <c r="G664" s="165">
        <v>13068</v>
      </c>
      <c r="H664" s="165" t="s">
        <v>1430</v>
      </c>
      <c r="I664" s="165" t="s">
        <v>1188</v>
      </c>
      <c r="K664" s="265">
        <f t="shared" si="41"/>
        <v>8168</v>
      </c>
      <c r="L664" s="266">
        <f t="shared" si="42"/>
        <v>16336</v>
      </c>
      <c r="M664" s="120" t="s">
        <v>1614</v>
      </c>
      <c r="N664" s="120" t="s">
        <v>1615</v>
      </c>
      <c r="O664" s="267">
        <f t="shared" si="43"/>
        <v>7187.4000000000005</v>
      </c>
      <c r="P664" s="268">
        <f t="shared" si="44"/>
        <v>8167.5</v>
      </c>
    </row>
    <row r="665" spans="1:16" x14ac:dyDescent="0.2">
      <c r="A665" s="165" t="s">
        <v>1203</v>
      </c>
      <c r="B665" s="190" t="s">
        <v>1204</v>
      </c>
      <c r="C665" s="165"/>
      <c r="D665" s="165"/>
      <c r="E665" s="165"/>
      <c r="F665" s="165">
        <v>2</v>
      </c>
      <c r="G665" s="165">
        <v>26200</v>
      </c>
      <c r="H665" s="165" t="s">
        <v>1430</v>
      </c>
      <c r="I665" s="165" t="s">
        <v>1188</v>
      </c>
      <c r="K665" s="265">
        <f t="shared" si="41"/>
        <v>16375</v>
      </c>
      <c r="L665" s="266">
        <f t="shared" si="42"/>
        <v>32750</v>
      </c>
      <c r="M665" s="120" t="s">
        <v>1614</v>
      </c>
      <c r="N665" s="120" t="s">
        <v>1615</v>
      </c>
      <c r="O665" s="267">
        <f t="shared" si="43"/>
        <v>14410.000000000002</v>
      </c>
      <c r="P665" s="268">
        <f t="shared" si="44"/>
        <v>16375</v>
      </c>
    </row>
    <row r="666" spans="1:16" x14ac:dyDescent="0.2">
      <c r="A666" s="165" t="s">
        <v>1205</v>
      </c>
      <c r="B666" s="190" t="s">
        <v>1206</v>
      </c>
      <c r="C666" s="165"/>
      <c r="D666" s="165"/>
      <c r="E666" s="165"/>
      <c r="F666" s="165">
        <v>2</v>
      </c>
      <c r="G666" s="165">
        <v>44572</v>
      </c>
      <c r="H666" s="165" t="s">
        <v>1430</v>
      </c>
      <c r="I666" s="165" t="s">
        <v>1188</v>
      </c>
      <c r="K666" s="265">
        <f t="shared" si="41"/>
        <v>27858</v>
      </c>
      <c r="L666" s="266">
        <f t="shared" si="42"/>
        <v>55716</v>
      </c>
      <c r="M666" s="120" t="s">
        <v>1614</v>
      </c>
      <c r="N666" s="120" t="s">
        <v>1615</v>
      </c>
      <c r="O666" s="267">
        <f t="shared" si="43"/>
        <v>24514.600000000002</v>
      </c>
      <c r="P666" s="268">
        <f t="shared" si="44"/>
        <v>27857.5</v>
      </c>
    </row>
    <row r="667" spans="1:16" x14ac:dyDescent="0.2">
      <c r="A667" s="165" t="s">
        <v>1207</v>
      </c>
      <c r="B667" s="190" t="s">
        <v>1210</v>
      </c>
      <c r="C667" s="165"/>
      <c r="D667" s="165"/>
      <c r="E667" s="165"/>
      <c r="F667" s="165">
        <v>1</v>
      </c>
      <c r="G667" s="165">
        <v>2922.22</v>
      </c>
      <c r="H667" s="165" t="s">
        <v>1430</v>
      </c>
      <c r="I667" s="165" t="s">
        <v>1188</v>
      </c>
      <c r="K667" s="265">
        <f t="shared" si="41"/>
        <v>3653</v>
      </c>
      <c r="L667" s="266">
        <f t="shared" si="42"/>
        <v>3653</v>
      </c>
      <c r="M667" s="120" t="s">
        <v>1614</v>
      </c>
      <c r="N667" s="120" t="s">
        <v>1615</v>
      </c>
      <c r="O667" s="267">
        <f t="shared" si="43"/>
        <v>3214.442</v>
      </c>
      <c r="P667" s="268">
        <f t="shared" si="44"/>
        <v>3652.7749999999996</v>
      </c>
    </row>
    <row r="668" spans="1:16" x14ac:dyDescent="0.2">
      <c r="A668" s="165" t="s">
        <v>1208</v>
      </c>
      <c r="B668" s="190" t="s">
        <v>1211</v>
      </c>
      <c r="C668" s="165"/>
      <c r="D668" s="165"/>
      <c r="E668" s="165"/>
      <c r="F668" s="165">
        <v>1</v>
      </c>
      <c r="G668" s="165">
        <v>1161.5999999999999</v>
      </c>
      <c r="H668" s="165" t="s">
        <v>1430</v>
      </c>
      <c r="I668" s="165" t="s">
        <v>1188</v>
      </c>
      <c r="K668" s="265">
        <f t="shared" si="41"/>
        <v>1452</v>
      </c>
      <c r="L668" s="266">
        <f t="shared" si="42"/>
        <v>1452</v>
      </c>
      <c r="M668" s="120" t="s">
        <v>1614</v>
      </c>
      <c r="N668" s="120" t="s">
        <v>1615</v>
      </c>
      <c r="O668" s="267">
        <f t="shared" si="43"/>
        <v>1277.76</v>
      </c>
      <c r="P668" s="268">
        <f t="shared" si="44"/>
        <v>1452</v>
      </c>
    </row>
    <row r="669" spans="1:16" x14ac:dyDescent="0.2">
      <c r="A669" s="165" t="s">
        <v>1209</v>
      </c>
      <c r="B669" s="190" t="s">
        <v>1212</v>
      </c>
      <c r="C669" s="165"/>
      <c r="D669" s="165"/>
      <c r="E669" s="165"/>
      <c r="F669" s="165">
        <v>7</v>
      </c>
      <c r="G669" s="165">
        <v>24794</v>
      </c>
      <c r="H669" s="165" t="s">
        <v>1430</v>
      </c>
      <c r="I669" s="165" t="s">
        <v>1188</v>
      </c>
      <c r="K669" s="265">
        <f t="shared" ref="K669:K720" si="53">ROUNDUP(P669,0)</f>
        <v>4428</v>
      </c>
      <c r="L669" s="266">
        <f t="shared" ref="L669:L720" si="54">SUM(K669*F669)</f>
        <v>30996</v>
      </c>
      <c r="M669" s="120" t="s">
        <v>1614</v>
      </c>
      <c r="N669" s="120" t="s">
        <v>1615</v>
      </c>
      <c r="O669" s="267">
        <f t="shared" ref="O669:O720" si="55">SUM(G669/F669*1.1)</f>
        <v>3896.2000000000003</v>
      </c>
      <c r="P669" s="268">
        <f t="shared" ref="P669:P720" si="56">SUM(G669/F669*1.25)</f>
        <v>4427.5</v>
      </c>
    </row>
    <row r="670" spans="1:16" x14ac:dyDescent="0.2">
      <c r="A670" s="165" t="s">
        <v>1213</v>
      </c>
      <c r="B670" s="190" t="s">
        <v>1197</v>
      </c>
      <c r="C670" s="165"/>
      <c r="D670" s="165"/>
      <c r="E670" s="165"/>
      <c r="F670" s="165">
        <v>9</v>
      </c>
      <c r="G670" s="165">
        <v>61492.59</v>
      </c>
      <c r="H670" s="165" t="s">
        <v>1430</v>
      </c>
      <c r="I670" s="165" t="s">
        <v>1188</v>
      </c>
      <c r="K670" s="265">
        <f t="shared" si="53"/>
        <v>8541</v>
      </c>
      <c r="L670" s="266">
        <f t="shared" si="54"/>
        <v>76869</v>
      </c>
      <c r="M670" s="120" t="s">
        <v>1614</v>
      </c>
      <c r="N670" s="120" t="s">
        <v>1615</v>
      </c>
      <c r="O670" s="267">
        <f t="shared" si="55"/>
        <v>7515.7609999999995</v>
      </c>
      <c r="P670" s="268">
        <f t="shared" si="56"/>
        <v>8540.6374999999989</v>
      </c>
    </row>
    <row r="671" spans="1:16" x14ac:dyDescent="0.2">
      <c r="A671" s="165" t="s">
        <v>1214</v>
      </c>
      <c r="B671" s="190" t="s">
        <v>1216</v>
      </c>
      <c r="C671" s="165"/>
      <c r="D671" s="165"/>
      <c r="E671" s="165"/>
      <c r="F671" s="165">
        <v>2</v>
      </c>
      <c r="G671" s="165">
        <v>251.92</v>
      </c>
      <c r="H671" s="165" t="s">
        <v>1430</v>
      </c>
      <c r="I671" s="165" t="s">
        <v>1188</v>
      </c>
      <c r="K671" s="265">
        <f t="shared" si="53"/>
        <v>158</v>
      </c>
      <c r="L671" s="266">
        <f t="shared" si="54"/>
        <v>316</v>
      </c>
      <c r="M671" s="120" t="s">
        <v>1614</v>
      </c>
      <c r="N671" s="120" t="s">
        <v>1615</v>
      </c>
      <c r="O671" s="267">
        <f t="shared" si="55"/>
        <v>138.55600000000001</v>
      </c>
      <c r="P671" s="268">
        <f t="shared" si="56"/>
        <v>157.44999999999999</v>
      </c>
    </row>
    <row r="672" spans="1:16" x14ac:dyDescent="0.2">
      <c r="A672" s="165" t="s">
        <v>1215</v>
      </c>
      <c r="B672" s="190" t="s">
        <v>1217</v>
      </c>
      <c r="C672" s="165"/>
      <c r="D672" s="165"/>
      <c r="E672" s="165"/>
      <c r="F672" s="165">
        <v>2</v>
      </c>
      <c r="G672" s="165">
        <v>334.08</v>
      </c>
      <c r="H672" s="165" t="s">
        <v>1430</v>
      </c>
      <c r="I672" s="165" t="s">
        <v>1188</v>
      </c>
      <c r="K672" s="265">
        <f t="shared" si="53"/>
        <v>209</v>
      </c>
      <c r="L672" s="266">
        <f t="shared" si="54"/>
        <v>418</v>
      </c>
      <c r="M672" s="120" t="s">
        <v>1614</v>
      </c>
      <c r="N672" s="120" t="s">
        <v>1615</v>
      </c>
      <c r="O672" s="267">
        <f t="shared" si="55"/>
        <v>183.744</v>
      </c>
      <c r="P672" s="268">
        <f t="shared" si="56"/>
        <v>208.79999999999998</v>
      </c>
    </row>
    <row r="673" spans="1:16" x14ac:dyDescent="0.2">
      <c r="A673" s="165" t="s">
        <v>1218</v>
      </c>
      <c r="B673" s="190" t="s">
        <v>1199</v>
      </c>
      <c r="C673" s="165"/>
      <c r="D673" s="165"/>
      <c r="E673" s="165"/>
      <c r="F673" s="165">
        <v>2</v>
      </c>
      <c r="G673" s="165">
        <v>35066</v>
      </c>
      <c r="H673" s="165" t="s">
        <v>1430</v>
      </c>
      <c r="I673" s="165" t="s">
        <v>1188</v>
      </c>
      <c r="K673" s="265">
        <f t="shared" si="53"/>
        <v>21917</v>
      </c>
      <c r="L673" s="266">
        <f t="shared" si="54"/>
        <v>43834</v>
      </c>
      <c r="M673" s="120" t="s">
        <v>1614</v>
      </c>
      <c r="N673" s="120" t="s">
        <v>1615</v>
      </c>
      <c r="O673" s="267">
        <f t="shared" si="55"/>
        <v>19286.300000000003</v>
      </c>
      <c r="P673" s="268">
        <f t="shared" si="56"/>
        <v>21916.25</v>
      </c>
    </row>
    <row r="674" spans="1:16" x14ac:dyDescent="0.2">
      <c r="A674" s="165" t="s">
        <v>1219</v>
      </c>
      <c r="B674" s="190" t="s">
        <v>1221</v>
      </c>
      <c r="C674" s="165"/>
      <c r="D674" s="165"/>
      <c r="E674" s="165"/>
      <c r="F674" s="165">
        <v>1</v>
      </c>
      <c r="G674" s="165">
        <v>7013</v>
      </c>
      <c r="H674" s="165" t="s">
        <v>1430</v>
      </c>
      <c r="I674" s="165" t="s">
        <v>1188</v>
      </c>
      <c r="K674" s="265">
        <f t="shared" si="53"/>
        <v>8767</v>
      </c>
      <c r="L674" s="266">
        <f t="shared" si="54"/>
        <v>8767</v>
      </c>
      <c r="M674" s="120" t="s">
        <v>1614</v>
      </c>
      <c r="N674" s="120" t="s">
        <v>1615</v>
      </c>
      <c r="O674" s="267">
        <f t="shared" si="55"/>
        <v>7714.3</v>
      </c>
      <c r="P674" s="268">
        <f t="shared" si="56"/>
        <v>8766.25</v>
      </c>
    </row>
    <row r="675" spans="1:16" x14ac:dyDescent="0.2">
      <c r="A675" s="165" t="s">
        <v>1220</v>
      </c>
      <c r="B675" s="190" t="s">
        <v>1222</v>
      </c>
      <c r="C675" s="165"/>
      <c r="D675" s="165"/>
      <c r="E675" s="165"/>
      <c r="F675" s="165">
        <v>2</v>
      </c>
      <c r="G675" s="165">
        <v>1288</v>
      </c>
      <c r="H675" s="165" t="s">
        <v>1430</v>
      </c>
      <c r="I675" s="165" t="s">
        <v>1188</v>
      </c>
      <c r="K675" s="265">
        <f t="shared" si="53"/>
        <v>805</v>
      </c>
      <c r="L675" s="266">
        <f t="shared" si="54"/>
        <v>1610</v>
      </c>
      <c r="M675" s="120" t="s">
        <v>1614</v>
      </c>
      <c r="N675" s="120" t="s">
        <v>1615</v>
      </c>
      <c r="O675" s="267">
        <f t="shared" si="55"/>
        <v>708.40000000000009</v>
      </c>
      <c r="P675" s="268">
        <f t="shared" si="56"/>
        <v>805</v>
      </c>
    </row>
    <row r="676" spans="1:16" x14ac:dyDescent="0.2">
      <c r="A676" s="165" t="s">
        <v>1213</v>
      </c>
      <c r="B676" s="190" t="s">
        <v>1197</v>
      </c>
      <c r="C676" s="165"/>
      <c r="D676" s="165"/>
      <c r="E676" s="165"/>
      <c r="F676" s="165">
        <v>1</v>
      </c>
      <c r="G676" s="165">
        <v>6832.51</v>
      </c>
      <c r="H676" s="165" t="s">
        <v>1430</v>
      </c>
      <c r="I676" s="165" t="s">
        <v>1188</v>
      </c>
      <c r="K676" s="265">
        <f t="shared" si="53"/>
        <v>8541</v>
      </c>
      <c r="L676" s="266">
        <f t="shared" si="54"/>
        <v>8541</v>
      </c>
      <c r="M676" s="120" t="s">
        <v>1614</v>
      </c>
      <c r="N676" s="120" t="s">
        <v>1615</v>
      </c>
      <c r="O676" s="267">
        <f t="shared" si="55"/>
        <v>7515.7610000000004</v>
      </c>
      <c r="P676" s="268">
        <f t="shared" si="56"/>
        <v>8540.6375000000007</v>
      </c>
    </row>
    <row r="677" spans="1:16" x14ac:dyDescent="0.2">
      <c r="A677" s="165" t="s">
        <v>1213</v>
      </c>
      <c r="B677" s="190" t="s">
        <v>1197</v>
      </c>
      <c r="C677" s="165"/>
      <c r="D677" s="165"/>
      <c r="E677" s="165"/>
      <c r="F677" s="165">
        <v>7</v>
      </c>
      <c r="G677" s="165">
        <v>47827.57</v>
      </c>
      <c r="H677" s="165" t="s">
        <v>1430</v>
      </c>
      <c r="I677" s="165" t="s">
        <v>1188</v>
      </c>
      <c r="K677" s="265">
        <f t="shared" si="53"/>
        <v>8541</v>
      </c>
      <c r="L677" s="266">
        <f t="shared" si="54"/>
        <v>59787</v>
      </c>
      <c r="M677" s="120" t="s">
        <v>1614</v>
      </c>
      <c r="N677" s="120" t="s">
        <v>1615</v>
      </c>
      <c r="O677" s="267">
        <f t="shared" si="55"/>
        <v>7515.7610000000004</v>
      </c>
      <c r="P677" s="268">
        <f t="shared" si="56"/>
        <v>8540.6375000000007</v>
      </c>
    </row>
    <row r="678" spans="1:16" x14ac:dyDescent="0.2">
      <c r="A678" s="165" t="s">
        <v>1591</v>
      </c>
      <c r="B678" s="190" t="s">
        <v>1594</v>
      </c>
      <c r="C678" s="165"/>
      <c r="D678" s="165"/>
      <c r="E678" s="165"/>
      <c r="F678" s="165">
        <v>3</v>
      </c>
      <c r="G678" s="165">
        <v>7137.96</v>
      </c>
      <c r="H678" s="165" t="s">
        <v>1430</v>
      </c>
      <c r="I678" s="165" t="s">
        <v>1188</v>
      </c>
      <c r="K678" s="265">
        <f t="shared" si="53"/>
        <v>2975</v>
      </c>
      <c r="L678" s="266">
        <f t="shared" si="54"/>
        <v>8925</v>
      </c>
      <c r="M678" s="120" t="s">
        <v>1614</v>
      </c>
      <c r="N678" s="120" t="s">
        <v>1615</v>
      </c>
      <c r="O678" s="267">
        <f t="shared" si="55"/>
        <v>2617.2520000000004</v>
      </c>
      <c r="P678" s="268">
        <f t="shared" si="56"/>
        <v>2974.15</v>
      </c>
    </row>
    <row r="679" spans="1:16" x14ac:dyDescent="0.2">
      <c r="A679" s="165" t="s">
        <v>493</v>
      </c>
      <c r="B679" s="190" t="s">
        <v>1595</v>
      </c>
      <c r="C679" s="165"/>
      <c r="D679" s="165"/>
      <c r="E679" s="165"/>
      <c r="F679" s="165">
        <v>48</v>
      </c>
      <c r="G679" s="165">
        <v>13966.56</v>
      </c>
      <c r="H679" s="165" t="s">
        <v>1430</v>
      </c>
      <c r="I679" s="165" t="s">
        <v>1188</v>
      </c>
      <c r="K679" s="265">
        <f t="shared" si="53"/>
        <v>364</v>
      </c>
      <c r="L679" s="266">
        <f t="shared" si="54"/>
        <v>17472</v>
      </c>
      <c r="M679" s="120" t="s">
        <v>1614</v>
      </c>
      <c r="N679" s="120" t="s">
        <v>1615</v>
      </c>
      <c r="O679" s="267">
        <f t="shared" si="55"/>
        <v>320.06700000000001</v>
      </c>
      <c r="P679" s="268">
        <f t="shared" si="56"/>
        <v>363.71249999999998</v>
      </c>
    </row>
    <row r="680" spans="1:16" x14ac:dyDescent="0.2">
      <c r="A680" s="165" t="s">
        <v>1592</v>
      </c>
      <c r="B680" s="190" t="s">
        <v>1596</v>
      </c>
      <c r="C680" s="165"/>
      <c r="D680" s="165"/>
      <c r="E680" s="165"/>
      <c r="F680" s="165">
        <v>48</v>
      </c>
      <c r="G680" s="165">
        <v>33065.760000000002</v>
      </c>
      <c r="H680" s="165" t="s">
        <v>1430</v>
      </c>
      <c r="I680" s="165" t="s">
        <v>1188</v>
      </c>
      <c r="K680" s="265">
        <f t="shared" si="53"/>
        <v>862</v>
      </c>
      <c r="L680" s="266">
        <f t="shared" si="54"/>
        <v>41376</v>
      </c>
      <c r="M680" s="120" t="s">
        <v>1614</v>
      </c>
      <c r="N680" s="120" t="s">
        <v>1615</v>
      </c>
      <c r="O680" s="267">
        <f t="shared" si="55"/>
        <v>757.75700000000006</v>
      </c>
      <c r="P680" s="268">
        <f t="shared" si="56"/>
        <v>861.08749999999998</v>
      </c>
    </row>
    <row r="681" spans="1:16" x14ac:dyDescent="0.2">
      <c r="A681" s="165" t="s">
        <v>1593</v>
      </c>
      <c r="B681" s="190" t="s">
        <v>1597</v>
      </c>
      <c r="C681" s="165"/>
      <c r="D681" s="165"/>
      <c r="E681" s="165"/>
      <c r="F681" s="165">
        <v>2</v>
      </c>
      <c r="G681" s="165">
        <v>1266.9000000000001</v>
      </c>
      <c r="H681" s="165" t="s">
        <v>1430</v>
      </c>
      <c r="I681" s="165" t="s">
        <v>1188</v>
      </c>
      <c r="K681" s="265">
        <f t="shared" si="53"/>
        <v>792</v>
      </c>
      <c r="L681" s="266">
        <f t="shared" si="54"/>
        <v>1584</v>
      </c>
      <c r="M681" s="120" t="s">
        <v>1614</v>
      </c>
      <c r="N681" s="120" t="s">
        <v>1615</v>
      </c>
      <c r="O681" s="267">
        <f t="shared" si="55"/>
        <v>696.79500000000007</v>
      </c>
      <c r="P681" s="268">
        <f t="shared" si="56"/>
        <v>791.8125</v>
      </c>
    </row>
    <row r="682" spans="1:16" x14ac:dyDescent="0.2">
      <c r="A682" s="165" t="s">
        <v>1598</v>
      </c>
      <c r="B682" s="190" t="s">
        <v>1599</v>
      </c>
      <c r="C682" s="165"/>
      <c r="D682" s="165"/>
      <c r="E682" s="165"/>
      <c r="F682" s="165">
        <v>2</v>
      </c>
      <c r="G682" s="165">
        <v>3245.28</v>
      </c>
      <c r="H682" s="165" t="s">
        <v>1430</v>
      </c>
      <c r="I682" s="165" t="s">
        <v>1188</v>
      </c>
      <c r="K682" s="265">
        <f t="shared" si="53"/>
        <v>2029</v>
      </c>
      <c r="L682" s="266">
        <f t="shared" si="54"/>
        <v>4058</v>
      </c>
      <c r="M682" s="120" t="s">
        <v>1614</v>
      </c>
      <c r="N682" s="120" t="s">
        <v>1615</v>
      </c>
      <c r="O682" s="267">
        <f t="shared" si="55"/>
        <v>1784.9040000000002</v>
      </c>
      <c r="P682" s="268">
        <f t="shared" si="56"/>
        <v>2028.3000000000002</v>
      </c>
    </row>
    <row r="683" spans="1:16" x14ac:dyDescent="0.2">
      <c r="A683" s="165" t="s">
        <v>1209</v>
      </c>
      <c r="B683" s="190" t="s">
        <v>1212</v>
      </c>
      <c r="C683" s="165"/>
      <c r="D683" s="165"/>
      <c r="E683" s="165"/>
      <c r="F683" s="165">
        <v>1</v>
      </c>
      <c r="G683" s="165">
        <v>3542</v>
      </c>
      <c r="H683" s="165" t="s">
        <v>1430</v>
      </c>
      <c r="I683" s="165" t="s">
        <v>1188</v>
      </c>
      <c r="K683" s="265">
        <f t="shared" si="53"/>
        <v>4428</v>
      </c>
      <c r="L683" s="266">
        <f t="shared" si="54"/>
        <v>4428</v>
      </c>
      <c r="M683" s="120" t="s">
        <v>1614</v>
      </c>
      <c r="N683" s="120" t="s">
        <v>1615</v>
      </c>
      <c r="O683" s="267">
        <f t="shared" si="55"/>
        <v>3896.2000000000003</v>
      </c>
      <c r="P683" s="268">
        <f t="shared" si="56"/>
        <v>4427.5</v>
      </c>
    </row>
    <row r="684" spans="1:16" x14ac:dyDescent="0.2">
      <c r="A684" s="165" t="s">
        <v>1600</v>
      </c>
      <c r="B684" s="190" t="s">
        <v>1601</v>
      </c>
      <c r="C684" s="165"/>
      <c r="D684" s="165"/>
      <c r="E684" s="165"/>
      <c r="F684" s="165">
        <v>1</v>
      </c>
      <c r="G684" s="165">
        <v>58066.2</v>
      </c>
      <c r="H684" s="165" t="s">
        <v>1430</v>
      </c>
      <c r="I684" s="165" t="s">
        <v>1188</v>
      </c>
      <c r="K684" s="265">
        <f t="shared" si="53"/>
        <v>72583</v>
      </c>
      <c r="L684" s="266">
        <f t="shared" si="54"/>
        <v>72583</v>
      </c>
      <c r="M684" s="120" t="s">
        <v>1614</v>
      </c>
      <c r="N684" s="120" t="s">
        <v>1615</v>
      </c>
      <c r="O684" s="267">
        <f t="shared" si="55"/>
        <v>63872.82</v>
      </c>
      <c r="P684" s="268">
        <f t="shared" si="56"/>
        <v>72582.75</v>
      </c>
    </row>
    <row r="685" spans="1:16" x14ac:dyDescent="0.2">
      <c r="A685" s="165" t="s">
        <v>1209</v>
      </c>
      <c r="B685" s="190" t="s">
        <v>1212</v>
      </c>
      <c r="C685" s="165"/>
      <c r="D685" s="165"/>
      <c r="E685" s="165"/>
      <c r="F685" s="165">
        <v>1</v>
      </c>
      <c r="G685" s="165">
        <v>3542</v>
      </c>
      <c r="H685" s="165" t="s">
        <v>1430</v>
      </c>
      <c r="I685" s="165" t="s">
        <v>1188</v>
      </c>
      <c r="K685" s="265">
        <f t="shared" si="53"/>
        <v>4428</v>
      </c>
      <c r="L685" s="266">
        <f t="shared" si="54"/>
        <v>4428</v>
      </c>
      <c r="M685" s="120" t="s">
        <v>1614</v>
      </c>
      <c r="N685" s="120" t="s">
        <v>1615</v>
      </c>
      <c r="O685" s="267">
        <f t="shared" si="55"/>
        <v>3896.2000000000003</v>
      </c>
      <c r="P685" s="268">
        <f t="shared" si="56"/>
        <v>4427.5</v>
      </c>
    </row>
    <row r="686" spans="1:16" x14ac:dyDescent="0.2">
      <c r="A686" s="165" t="s">
        <v>1602</v>
      </c>
      <c r="B686" s="190" t="s">
        <v>1605</v>
      </c>
      <c r="C686" s="165"/>
      <c r="D686" s="165"/>
      <c r="E686" s="165"/>
      <c r="F686" s="165">
        <v>1</v>
      </c>
      <c r="G686" s="165">
        <v>12297.6</v>
      </c>
      <c r="H686" s="165" t="s">
        <v>1430</v>
      </c>
      <c r="I686" s="165" t="s">
        <v>1188</v>
      </c>
      <c r="K686" s="265">
        <f t="shared" si="53"/>
        <v>15372</v>
      </c>
      <c r="L686" s="266">
        <f t="shared" si="54"/>
        <v>15372</v>
      </c>
      <c r="M686" s="120" t="s">
        <v>1614</v>
      </c>
      <c r="N686" s="120" t="s">
        <v>1615</v>
      </c>
      <c r="O686" s="267">
        <f t="shared" si="55"/>
        <v>13527.360000000002</v>
      </c>
      <c r="P686" s="268">
        <f t="shared" si="56"/>
        <v>15372</v>
      </c>
    </row>
    <row r="687" spans="1:16" x14ac:dyDescent="0.2">
      <c r="A687" s="165" t="s">
        <v>1603</v>
      </c>
      <c r="B687" s="190" t="s">
        <v>1606</v>
      </c>
      <c r="C687" s="165"/>
      <c r="D687" s="165"/>
      <c r="E687" s="165"/>
      <c r="F687" s="165">
        <v>1</v>
      </c>
      <c r="G687" s="165">
        <v>12297.6</v>
      </c>
      <c r="H687" s="165" t="s">
        <v>1430</v>
      </c>
      <c r="I687" s="165" t="s">
        <v>1188</v>
      </c>
      <c r="K687" s="265">
        <f t="shared" si="53"/>
        <v>15372</v>
      </c>
      <c r="L687" s="266">
        <f t="shared" si="54"/>
        <v>15372</v>
      </c>
      <c r="M687" s="120" t="s">
        <v>1614</v>
      </c>
      <c r="N687" s="120" t="s">
        <v>1615</v>
      </c>
      <c r="O687" s="267">
        <f t="shared" si="55"/>
        <v>13527.360000000002</v>
      </c>
      <c r="P687" s="268">
        <f t="shared" si="56"/>
        <v>15372</v>
      </c>
    </row>
    <row r="688" spans="1:16" x14ac:dyDescent="0.2">
      <c r="A688" s="165" t="s">
        <v>1219</v>
      </c>
      <c r="B688" s="190" t="s">
        <v>1607</v>
      </c>
      <c r="C688" s="165"/>
      <c r="D688" s="165"/>
      <c r="E688" s="165"/>
      <c r="F688" s="165">
        <v>1</v>
      </c>
      <c r="G688" s="165">
        <v>17304</v>
      </c>
      <c r="H688" s="165" t="s">
        <v>1430</v>
      </c>
      <c r="I688" s="165" t="s">
        <v>1188</v>
      </c>
      <c r="K688" s="265">
        <f t="shared" ref="K688:K717" si="57">ROUNDUP(P688,0)</f>
        <v>21630</v>
      </c>
      <c r="L688" s="266">
        <f t="shared" ref="L688:L717" si="58">SUM(K688*F688)</f>
        <v>21630</v>
      </c>
      <c r="M688" s="120" t="s">
        <v>1614</v>
      </c>
      <c r="N688" s="120" t="s">
        <v>1615</v>
      </c>
      <c r="O688" s="267">
        <f t="shared" ref="O688:O717" si="59">SUM(G688/F688*1.1)</f>
        <v>19034.400000000001</v>
      </c>
      <c r="P688" s="268">
        <f t="shared" ref="P688:P717" si="60">SUM(G688/F688*1.25)</f>
        <v>21630</v>
      </c>
    </row>
    <row r="689" spans="1:16" x14ac:dyDescent="0.2">
      <c r="A689" s="165" t="s">
        <v>1604</v>
      </c>
      <c r="B689" s="190" t="s">
        <v>1608</v>
      </c>
      <c r="C689" s="165"/>
      <c r="D689" s="165"/>
      <c r="E689" s="165"/>
      <c r="F689" s="165">
        <v>1</v>
      </c>
      <c r="G689" s="165">
        <v>4308</v>
      </c>
      <c r="H689" s="165" t="s">
        <v>1430</v>
      </c>
      <c r="I689" s="165" t="s">
        <v>1188</v>
      </c>
      <c r="K689" s="265">
        <f t="shared" si="57"/>
        <v>5385</v>
      </c>
      <c r="L689" s="266">
        <f t="shared" si="58"/>
        <v>5385</v>
      </c>
      <c r="M689" s="120" t="s">
        <v>1614</v>
      </c>
      <c r="N689" s="120" t="s">
        <v>1615</v>
      </c>
      <c r="O689" s="267">
        <f t="shared" si="59"/>
        <v>4738.8</v>
      </c>
      <c r="P689" s="268">
        <f t="shared" si="60"/>
        <v>5385</v>
      </c>
    </row>
    <row r="690" spans="1:16" x14ac:dyDescent="0.2">
      <c r="A690" s="165" t="s">
        <v>1609</v>
      </c>
      <c r="B690" s="190" t="s">
        <v>1610</v>
      </c>
      <c r="C690" s="165"/>
      <c r="D690" s="165"/>
      <c r="E690" s="165"/>
      <c r="F690" s="165">
        <v>4</v>
      </c>
      <c r="G690" s="165">
        <v>5736.12</v>
      </c>
      <c r="H690" s="165" t="s">
        <v>1430</v>
      </c>
      <c r="I690" s="165" t="s">
        <v>1188</v>
      </c>
      <c r="K690" s="265">
        <f t="shared" si="57"/>
        <v>1793</v>
      </c>
      <c r="L690" s="266">
        <f t="shared" si="58"/>
        <v>7172</v>
      </c>
      <c r="M690" s="120" t="s">
        <v>1614</v>
      </c>
      <c r="N690" s="120" t="s">
        <v>1615</v>
      </c>
      <c r="O690" s="267">
        <f t="shared" si="59"/>
        <v>1577.433</v>
      </c>
      <c r="P690" s="268">
        <f t="shared" si="60"/>
        <v>1792.5374999999999</v>
      </c>
    </row>
    <row r="691" spans="1:16" x14ac:dyDescent="0.2">
      <c r="A691" s="165" t="s">
        <v>1209</v>
      </c>
      <c r="B691" s="190" t="s">
        <v>1212</v>
      </c>
      <c r="C691" s="165"/>
      <c r="D691" s="165"/>
      <c r="E691" s="165"/>
      <c r="F691" s="165">
        <v>1</v>
      </c>
      <c r="G691" s="165">
        <v>3542</v>
      </c>
      <c r="H691" s="165" t="s">
        <v>1430</v>
      </c>
      <c r="I691" s="165" t="s">
        <v>1188</v>
      </c>
      <c r="K691" s="265">
        <f t="shared" si="57"/>
        <v>4428</v>
      </c>
      <c r="L691" s="266">
        <f t="shared" si="58"/>
        <v>4428</v>
      </c>
      <c r="M691" s="120" t="s">
        <v>1614</v>
      </c>
      <c r="N691" s="120" t="s">
        <v>1615</v>
      </c>
      <c r="O691" s="267">
        <f t="shared" si="59"/>
        <v>3896.2000000000003</v>
      </c>
      <c r="P691" s="268">
        <f t="shared" si="60"/>
        <v>4427.5</v>
      </c>
    </row>
    <row r="692" spans="1:16" x14ac:dyDescent="0.2">
      <c r="A692" s="165" t="s">
        <v>1598</v>
      </c>
      <c r="B692" s="190" t="s">
        <v>1599</v>
      </c>
      <c r="C692" s="165"/>
      <c r="D692" s="165"/>
      <c r="E692" s="165"/>
      <c r="F692" s="165">
        <v>1</v>
      </c>
      <c r="G692" s="165">
        <v>1622.64</v>
      </c>
      <c r="H692" s="165" t="s">
        <v>1430</v>
      </c>
      <c r="I692" s="165" t="s">
        <v>1188</v>
      </c>
      <c r="K692" s="265">
        <f t="shared" si="57"/>
        <v>2029</v>
      </c>
      <c r="L692" s="266">
        <f t="shared" si="58"/>
        <v>2029</v>
      </c>
      <c r="M692" s="120" t="s">
        <v>1614</v>
      </c>
      <c r="N692" s="120" t="s">
        <v>1615</v>
      </c>
      <c r="O692" s="267">
        <f t="shared" si="59"/>
        <v>1784.9040000000002</v>
      </c>
      <c r="P692" s="268">
        <f t="shared" si="60"/>
        <v>2028.3000000000002</v>
      </c>
    </row>
    <row r="693" spans="1:16" x14ac:dyDescent="0.2">
      <c r="A693" s="165" t="s">
        <v>1213</v>
      </c>
      <c r="B693" s="190" t="s">
        <v>1197</v>
      </c>
      <c r="C693" s="165"/>
      <c r="D693" s="165"/>
      <c r="E693" s="165"/>
      <c r="F693" s="165">
        <v>1</v>
      </c>
      <c r="G693" s="165">
        <v>6832.51</v>
      </c>
      <c r="H693" s="165" t="s">
        <v>1430</v>
      </c>
      <c r="I693" s="165" t="s">
        <v>1188</v>
      </c>
      <c r="K693" s="265">
        <f t="shared" si="57"/>
        <v>8541</v>
      </c>
      <c r="L693" s="266">
        <f t="shared" si="58"/>
        <v>8541</v>
      </c>
      <c r="M693" s="120" t="s">
        <v>1614</v>
      </c>
      <c r="N693" s="120" t="s">
        <v>1615</v>
      </c>
      <c r="O693" s="267">
        <f t="shared" si="59"/>
        <v>7515.7610000000004</v>
      </c>
      <c r="P693" s="268">
        <f t="shared" si="60"/>
        <v>8540.6375000000007</v>
      </c>
    </row>
    <row r="694" spans="1:16" x14ac:dyDescent="0.2">
      <c r="A694" s="165" t="s">
        <v>1325</v>
      </c>
      <c r="B694" s="190" t="s">
        <v>1612</v>
      </c>
      <c r="C694" s="165"/>
      <c r="D694" s="165"/>
      <c r="E694" s="165"/>
      <c r="F694" s="165">
        <v>1</v>
      </c>
      <c r="G694" s="165">
        <v>471.05</v>
      </c>
      <c r="H694" s="165" t="s">
        <v>1430</v>
      </c>
      <c r="I694" s="165" t="s">
        <v>1188</v>
      </c>
      <c r="K694" s="265">
        <f t="shared" si="57"/>
        <v>589</v>
      </c>
      <c r="L694" s="266">
        <f t="shared" si="58"/>
        <v>589</v>
      </c>
      <c r="M694" s="120" t="s">
        <v>1614</v>
      </c>
      <c r="N694" s="120" t="s">
        <v>1615</v>
      </c>
      <c r="O694" s="267">
        <f t="shared" si="59"/>
        <v>518.15500000000009</v>
      </c>
      <c r="P694" s="268">
        <f t="shared" si="60"/>
        <v>588.8125</v>
      </c>
    </row>
    <row r="695" spans="1:16" x14ac:dyDescent="0.2">
      <c r="A695" s="165" t="s">
        <v>1611</v>
      </c>
      <c r="B695" s="190" t="s">
        <v>1613</v>
      </c>
      <c r="C695" s="165"/>
      <c r="D695" s="165"/>
      <c r="E695" s="165"/>
      <c r="F695" s="165">
        <v>1</v>
      </c>
      <c r="G695" s="165">
        <v>194.21</v>
      </c>
      <c r="H695" s="165" t="s">
        <v>1430</v>
      </c>
      <c r="I695" s="165" t="s">
        <v>1188</v>
      </c>
      <c r="K695" s="265">
        <f t="shared" si="57"/>
        <v>243</v>
      </c>
      <c r="L695" s="266">
        <f t="shared" si="58"/>
        <v>243</v>
      </c>
      <c r="M695" s="120" t="s">
        <v>1614</v>
      </c>
      <c r="N695" s="120" t="s">
        <v>1615</v>
      </c>
      <c r="O695" s="267">
        <f t="shared" si="59"/>
        <v>213.63100000000003</v>
      </c>
      <c r="P695" s="268">
        <f t="shared" si="60"/>
        <v>242.76250000000002</v>
      </c>
    </row>
    <row r="696" spans="1:16" x14ac:dyDescent="0.2">
      <c r="A696" s="165" t="s">
        <v>583</v>
      </c>
      <c r="B696" s="190" t="s">
        <v>1094</v>
      </c>
      <c r="C696" s="165"/>
      <c r="D696" s="165"/>
      <c r="E696" s="165"/>
      <c r="F696" s="165">
        <v>1</v>
      </c>
      <c r="G696" s="165">
        <v>151.76</v>
      </c>
      <c r="H696" s="165" t="s">
        <v>1430</v>
      </c>
      <c r="I696" s="165" t="s">
        <v>1188</v>
      </c>
      <c r="K696" s="265">
        <f t="shared" si="57"/>
        <v>190</v>
      </c>
      <c r="L696" s="266">
        <f t="shared" si="58"/>
        <v>190</v>
      </c>
      <c r="M696" s="120" t="s">
        <v>1614</v>
      </c>
      <c r="N696" s="120" t="s">
        <v>1615</v>
      </c>
      <c r="O696" s="267">
        <f t="shared" si="59"/>
        <v>166.93600000000001</v>
      </c>
      <c r="P696" s="268">
        <f t="shared" si="60"/>
        <v>189.7</v>
      </c>
    </row>
    <row r="697" spans="1:16" x14ac:dyDescent="0.2">
      <c r="A697" s="165" t="s">
        <v>1592</v>
      </c>
      <c r="B697" s="190" t="s">
        <v>1596</v>
      </c>
      <c r="C697" s="165"/>
      <c r="D697" s="165"/>
      <c r="E697" s="165"/>
      <c r="F697" s="165">
        <v>6</v>
      </c>
      <c r="G697" s="165">
        <v>4133.22</v>
      </c>
      <c r="H697" s="165" t="s">
        <v>1430</v>
      </c>
      <c r="I697" s="165" t="s">
        <v>1188</v>
      </c>
      <c r="K697" s="265">
        <f t="shared" si="57"/>
        <v>862</v>
      </c>
      <c r="L697" s="266">
        <f t="shared" si="58"/>
        <v>5172</v>
      </c>
      <c r="M697" s="120" t="s">
        <v>1614</v>
      </c>
      <c r="N697" s="120" t="s">
        <v>1615</v>
      </c>
      <c r="O697" s="267">
        <f t="shared" si="59"/>
        <v>757.75700000000006</v>
      </c>
      <c r="P697" s="268">
        <f t="shared" si="60"/>
        <v>861.08749999999998</v>
      </c>
    </row>
    <row r="698" spans="1:16" x14ac:dyDescent="0.2">
      <c r="A698" s="165" t="s">
        <v>1214</v>
      </c>
      <c r="B698" s="190" t="s">
        <v>1616</v>
      </c>
      <c r="C698" s="165"/>
      <c r="D698" s="165"/>
      <c r="E698" s="165"/>
      <c r="F698" s="165">
        <v>1</v>
      </c>
      <c r="G698" s="165">
        <v>125.96</v>
      </c>
      <c r="H698" s="165" t="s">
        <v>1430</v>
      </c>
      <c r="I698" s="165" t="s">
        <v>1188</v>
      </c>
      <c r="K698" s="265">
        <f t="shared" si="57"/>
        <v>158</v>
      </c>
      <c r="L698" s="266">
        <f t="shared" si="58"/>
        <v>158</v>
      </c>
      <c r="M698" s="120" t="s">
        <v>1614</v>
      </c>
      <c r="N698" s="120" t="s">
        <v>1615</v>
      </c>
      <c r="O698" s="267">
        <f t="shared" si="59"/>
        <v>138.55600000000001</v>
      </c>
      <c r="P698" s="268">
        <f t="shared" si="60"/>
        <v>157.44999999999999</v>
      </c>
    </row>
    <row r="699" spans="1:16" x14ac:dyDescent="0.2">
      <c r="A699" s="165" t="s">
        <v>1617</v>
      </c>
      <c r="B699" s="190" t="s">
        <v>1618</v>
      </c>
      <c r="C699" s="165"/>
      <c r="D699" s="165"/>
      <c r="E699" s="165"/>
      <c r="F699" s="165">
        <v>2</v>
      </c>
      <c r="G699" s="165">
        <v>33536</v>
      </c>
      <c r="H699" s="165" t="s">
        <v>1430</v>
      </c>
      <c r="I699" s="165" t="s">
        <v>1188</v>
      </c>
      <c r="K699" s="265">
        <f t="shared" si="57"/>
        <v>20960</v>
      </c>
      <c r="L699" s="266">
        <f t="shared" si="58"/>
        <v>41920</v>
      </c>
      <c r="M699" s="120" t="s">
        <v>1614</v>
      </c>
      <c r="N699" s="120" t="s">
        <v>1615</v>
      </c>
      <c r="O699" s="267">
        <f t="shared" si="59"/>
        <v>18444.800000000003</v>
      </c>
      <c r="P699" s="268">
        <f t="shared" si="60"/>
        <v>20960</v>
      </c>
    </row>
    <row r="700" spans="1:16" x14ac:dyDescent="0.2">
      <c r="A700" s="165" t="s">
        <v>1219</v>
      </c>
      <c r="B700" s="190" t="s">
        <v>1607</v>
      </c>
      <c r="C700" s="165"/>
      <c r="D700" s="165"/>
      <c r="E700" s="165"/>
      <c r="F700" s="165">
        <v>1</v>
      </c>
      <c r="G700" s="165">
        <v>17304</v>
      </c>
      <c r="H700" s="165" t="s">
        <v>1430</v>
      </c>
      <c r="I700" s="165" t="s">
        <v>1188</v>
      </c>
      <c r="K700" s="265">
        <f t="shared" si="57"/>
        <v>21630</v>
      </c>
      <c r="L700" s="266">
        <f t="shared" si="58"/>
        <v>21630</v>
      </c>
      <c r="M700" s="120" t="s">
        <v>1614</v>
      </c>
      <c r="N700" s="120" t="s">
        <v>1615</v>
      </c>
      <c r="O700" s="267">
        <f t="shared" si="59"/>
        <v>19034.400000000001</v>
      </c>
      <c r="P700" s="268">
        <f t="shared" si="60"/>
        <v>21630</v>
      </c>
    </row>
    <row r="701" spans="1:16" x14ac:dyDescent="0.2">
      <c r="A701" s="165" t="s">
        <v>1619</v>
      </c>
      <c r="B701" s="190" t="s">
        <v>1622</v>
      </c>
      <c r="C701" s="165"/>
      <c r="D701" s="165"/>
      <c r="E701" s="165"/>
      <c r="F701" s="165">
        <v>1</v>
      </c>
      <c r="G701" s="165">
        <v>8148</v>
      </c>
      <c r="H701" s="165" t="s">
        <v>1430</v>
      </c>
      <c r="I701" s="165" t="s">
        <v>1188</v>
      </c>
      <c r="K701" s="265">
        <f t="shared" ref="K701:K708" si="61">ROUNDUP(P701,0)</f>
        <v>10185</v>
      </c>
      <c r="L701" s="266">
        <f t="shared" ref="L701:L708" si="62">SUM(K701*F701)</f>
        <v>10185</v>
      </c>
      <c r="M701" s="120" t="s">
        <v>1614</v>
      </c>
      <c r="N701" s="120" t="s">
        <v>1615</v>
      </c>
      <c r="O701" s="267">
        <f t="shared" ref="O701:O708" si="63">SUM(G701/F701*1.1)</f>
        <v>8962.8000000000011</v>
      </c>
      <c r="P701" s="268">
        <f t="shared" ref="P701:P708" si="64">SUM(G701/F701*1.25)</f>
        <v>10185</v>
      </c>
    </row>
    <row r="702" spans="1:16" x14ac:dyDescent="0.2">
      <c r="A702" s="165" t="s">
        <v>1620</v>
      </c>
      <c r="B702" s="190" t="s">
        <v>1623</v>
      </c>
      <c r="C702" s="165"/>
      <c r="D702" s="165"/>
      <c r="E702" s="165"/>
      <c r="F702" s="165">
        <v>1</v>
      </c>
      <c r="G702" s="165">
        <v>8316</v>
      </c>
      <c r="H702" s="165" t="s">
        <v>1430</v>
      </c>
      <c r="I702" s="165" t="s">
        <v>1188</v>
      </c>
      <c r="K702" s="265">
        <f t="shared" si="61"/>
        <v>10395</v>
      </c>
      <c r="L702" s="266">
        <f t="shared" si="62"/>
        <v>10395</v>
      </c>
      <c r="M702" s="120" t="s">
        <v>1614</v>
      </c>
      <c r="N702" s="120" t="s">
        <v>1615</v>
      </c>
      <c r="O702" s="267">
        <f t="shared" si="63"/>
        <v>9147.6</v>
      </c>
      <c r="P702" s="268">
        <f t="shared" si="64"/>
        <v>10395</v>
      </c>
    </row>
    <row r="703" spans="1:16" x14ac:dyDescent="0.2">
      <c r="A703" s="165" t="s">
        <v>1621</v>
      </c>
      <c r="B703" s="190" t="s">
        <v>1624</v>
      </c>
      <c r="C703" s="165"/>
      <c r="D703" s="165"/>
      <c r="E703" s="165"/>
      <c r="F703" s="165">
        <v>1</v>
      </c>
      <c r="G703" s="165">
        <v>3668</v>
      </c>
      <c r="H703" s="165" t="s">
        <v>1430</v>
      </c>
      <c r="I703" s="165" t="s">
        <v>1188</v>
      </c>
      <c r="K703" s="265">
        <f t="shared" si="61"/>
        <v>4585</v>
      </c>
      <c r="L703" s="266">
        <f t="shared" si="62"/>
        <v>4585</v>
      </c>
      <c r="M703" s="120" t="s">
        <v>1614</v>
      </c>
      <c r="N703" s="120" t="s">
        <v>1615</v>
      </c>
      <c r="O703" s="267">
        <f t="shared" si="63"/>
        <v>4034.8</v>
      </c>
      <c r="P703" s="268">
        <f t="shared" si="64"/>
        <v>4585</v>
      </c>
    </row>
    <row r="704" spans="1:16" x14ac:dyDescent="0.2">
      <c r="A704" s="165" t="s">
        <v>1219</v>
      </c>
      <c r="B704" s="190" t="s">
        <v>1607</v>
      </c>
      <c r="C704" s="165"/>
      <c r="D704" s="165"/>
      <c r="E704" s="165"/>
      <c r="F704" s="165">
        <v>1</v>
      </c>
      <c r="G704" s="165">
        <v>17944</v>
      </c>
      <c r="H704" s="165" t="s">
        <v>1430</v>
      </c>
      <c r="I704" s="165" t="s">
        <v>1188</v>
      </c>
      <c r="K704" s="265">
        <f t="shared" si="61"/>
        <v>22430</v>
      </c>
      <c r="L704" s="266">
        <f t="shared" si="62"/>
        <v>22430</v>
      </c>
      <c r="M704" s="120" t="s">
        <v>1614</v>
      </c>
      <c r="N704" s="120" t="s">
        <v>1615</v>
      </c>
      <c r="O704" s="267">
        <f t="shared" si="63"/>
        <v>19738.400000000001</v>
      </c>
      <c r="P704" s="268">
        <f t="shared" si="64"/>
        <v>22430</v>
      </c>
    </row>
    <row r="705" spans="1:16" x14ac:dyDescent="0.2">
      <c r="A705" s="165" t="s">
        <v>1591</v>
      </c>
      <c r="B705" s="190" t="s">
        <v>1594</v>
      </c>
      <c r="C705" s="165"/>
      <c r="D705" s="165"/>
      <c r="E705" s="165"/>
      <c r="F705" s="165">
        <v>3</v>
      </c>
      <c r="G705" s="165">
        <v>7137.96</v>
      </c>
      <c r="H705" s="165" t="s">
        <v>1430</v>
      </c>
      <c r="I705" s="165" t="s">
        <v>1188</v>
      </c>
      <c r="K705" s="265">
        <f t="shared" si="61"/>
        <v>2975</v>
      </c>
      <c r="L705" s="266">
        <f t="shared" si="62"/>
        <v>8925</v>
      </c>
      <c r="M705" s="120" t="s">
        <v>1614</v>
      </c>
      <c r="N705" s="120" t="s">
        <v>1615</v>
      </c>
      <c r="O705" s="267">
        <f t="shared" si="63"/>
        <v>2617.2520000000004</v>
      </c>
      <c r="P705" s="268">
        <f t="shared" si="64"/>
        <v>2974.15</v>
      </c>
    </row>
    <row r="706" spans="1:16" x14ac:dyDescent="0.2">
      <c r="A706" s="165" t="s">
        <v>1209</v>
      </c>
      <c r="B706" s="190" t="s">
        <v>1212</v>
      </c>
      <c r="C706" s="165"/>
      <c r="D706" s="165"/>
      <c r="E706" s="165"/>
      <c r="F706" s="165">
        <v>8</v>
      </c>
      <c r="G706" s="165">
        <v>28336</v>
      </c>
      <c r="H706" s="165" t="s">
        <v>1430</v>
      </c>
      <c r="I706" s="165" t="s">
        <v>1188</v>
      </c>
      <c r="K706" s="265">
        <f t="shared" si="61"/>
        <v>4428</v>
      </c>
      <c r="L706" s="266">
        <f t="shared" si="62"/>
        <v>35424</v>
      </c>
      <c r="M706" s="120" t="s">
        <v>1614</v>
      </c>
      <c r="N706" s="120" t="s">
        <v>1615</v>
      </c>
      <c r="O706" s="267">
        <f t="shared" si="63"/>
        <v>3896.2000000000003</v>
      </c>
      <c r="P706" s="268">
        <f t="shared" si="64"/>
        <v>4427.5</v>
      </c>
    </row>
    <row r="707" spans="1:16" x14ac:dyDescent="0.2">
      <c r="A707" s="165" t="s">
        <v>334</v>
      </c>
      <c r="B707" s="190" t="s">
        <v>1625</v>
      </c>
      <c r="C707" s="165"/>
      <c r="D707" s="165"/>
      <c r="E707" s="165"/>
      <c r="F707" s="165">
        <v>72</v>
      </c>
      <c r="G707" s="165">
        <v>97416</v>
      </c>
      <c r="H707" s="165" t="s">
        <v>1430</v>
      </c>
      <c r="I707" s="165" t="s">
        <v>1188</v>
      </c>
      <c r="K707" s="265">
        <f t="shared" si="61"/>
        <v>1692</v>
      </c>
      <c r="L707" s="266">
        <f t="shared" si="62"/>
        <v>121824</v>
      </c>
      <c r="M707" s="120" t="s">
        <v>1614</v>
      </c>
      <c r="N707" s="120" t="s">
        <v>1615</v>
      </c>
      <c r="O707" s="267">
        <f t="shared" si="63"/>
        <v>1488.3000000000002</v>
      </c>
      <c r="P707" s="268">
        <f t="shared" si="64"/>
        <v>1691.25</v>
      </c>
    </row>
    <row r="708" spans="1:16" x14ac:dyDescent="0.2">
      <c r="A708" s="165" t="s">
        <v>334</v>
      </c>
      <c r="B708" s="190" t="s">
        <v>1626</v>
      </c>
      <c r="C708" s="165"/>
      <c r="D708" s="165"/>
      <c r="E708" s="165"/>
      <c r="F708" s="165">
        <v>6</v>
      </c>
      <c r="G708" s="165">
        <v>6684</v>
      </c>
      <c r="H708" s="165" t="s">
        <v>1430</v>
      </c>
      <c r="I708" s="165" t="s">
        <v>1188</v>
      </c>
      <c r="K708" s="265">
        <f t="shared" si="61"/>
        <v>1393</v>
      </c>
      <c r="L708" s="266">
        <f t="shared" si="62"/>
        <v>8358</v>
      </c>
      <c r="M708" s="120" t="s">
        <v>1614</v>
      </c>
      <c r="N708" s="120" t="s">
        <v>1615</v>
      </c>
      <c r="O708" s="267">
        <f t="shared" si="63"/>
        <v>1225.4000000000001</v>
      </c>
      <c r="P708" s="268">
        <f t="shared" si="64"/>
        <v>1392.5</v>
      </c>
    </row>
    <row r="709" spans="1:16" x14ac:dyDescent="0.2">
      <c r="A709" s="165" t="s">
        <v>334</v>
      </c>
      <c r="B709" s="190" t="s">
        <v>1627</v>
      </c>
      <c r="C709" s="165"/>
      <c r="D709" s="165"/>
      <c r="E709" s="165"/>
      <c r="F709" s="165">
        <v>30</v>
      </c>
      <c r="G709" s="165">
        <v>26590</v>
      </c>
      <c r="H709" s="165" t="s">
        <v>1430</v>
      </c>
      <c r="I709" s="165" t="s">
        <v>1188</v>
      </c>
      <c r="K709" s="265">
        <f t="shared" ref="K709:K712" si="65">ROUNDUP(P709,0)</f>
        <v>1108</v>
      </c>
      <c r="L709" s="266">
        <f t="shared" ref="L709:L712" si="66">SUM(K709*F709)</f>
        <v>33240</v>
      </c>
      <c r="M709" s="120" t="s">
        <v>1614</v>
      </c>
      <c r="N709" s="120" t="s">
        <v>1615</v>
      </c>
      <c r="O709" s="267">
        <f t="shared" ref="O709:O712" si="67">SUM(G709/F709*1.1)</f>
        <v>974.96666666666681</v>
      </c>
      <c r="P709" s="268">
        <f t="shared" ref="P709:P712" si="68">SUM(G709/F709*1.25)</f>
        <v>1107.9166666666667</v>
      </c>
    </row>
    <row r="710" spans="1:16" x14ac:dyDescent="0.2">
      <c r="A710" s="165" t="s">
        <v>1628</v>
      </c>
      <c r="B710" s="190" t="s">
        <v>1629</v>
      </c>
      <c r="C710" s="165"/>
      <c r="D710" s="165"/>
      <c r="E710" s="165"/>
      <c r="F710" s="165">
        <v>1</v>
      </c>
      <c r="G710" s="165">
        <v>15036</v>
      </c>
      <c r="H710" s="165" t="s">
        <v>1430</v>
      </c>
      <c r="I710" s="165" t="s">
        <v>1188</v>
      </c>
      <c r="K710" s="265">
        <f t="shared" si="65"/>
        <v>18795</v>
      </c>
      <c r="L710" s="266">
        <f t="shared" si="66"/>
        <v>18795</v>
      </c>
      <c r="M710" s="120" t="s">
        <v>1614</v>
      </c>
      <c r="N710" s="120" t="s">
        <v>1615</v>
      </c>
      <c r="O710" s="267">
        <f t="shared" si="67"/>
        <v>16539.600000000002</v>
      </c>
      <c r="P710" s="268">
        <f t="shared" si="68"/>
        <v>18795</v>
      </c>
    </row>
    <row r="711" spans="1:16" x14ac:dyDescent="0.2">
      <c r="A711" s="165" t="s">
        <v>1604</v>
      </c>
      <c r="B711" s="190" t="s">
        <v>1608</v>
      </c>
      <c r="C711" s="165"/>
      <c r="D711" s="165"/>
      <c r="E711" s="165"/>
      <c r="F711" s="165">
        <v>1</v>
      </c>
      <c r="G711" s="165">
        <v>4033</v>
      </c>
      <c r="H711" s="165" t="s">
        <v>1430</v>
      </c>
      <c r="I711" s="165" t="s">
        <v>1188</v>
      </c>
      <c r="K711" s="265">
        <f t="shared" si="65"/>
        <v>5042</v>
      </c>
      <c r="L711" s="266">
        <f t="shared" si="66"/>
        <v>5042</v>
      </c>
      <c r="M711" s="120" t="s">
        <v>1614</v>
      </c>
      <c r="N711" s="120" t="s">
        <v>1615</v>
      </c>
      <c r="O711" s="267">
        <f t="shared" si="67"/>
        <v>4436.3</v>
      </c>
      <c r="P711" s="268">
        <f t="shared" si="68"/>
        <v>5041.25</v>
      </c>
    </row>
    <row r="712" spans="1:16" x14ac:dyDescent="0.2">
      <c r="A712" s="165" t="s">
        <v>1630</v>
      </c>
      <c r="B712" s="190" t="s">
        <v>1631</v>
      </c>
      <c r="C712" s="165"/>
      <c r="D712" s="165"/>
      <c r="E712" s="165"/>
      <c r="F712" s="165">
        <v>1</v>
      </c>
      <c r="G712" s="165">
        <v>5796</v>
      </c>
      <c r="H712" s="165" t="s">
        <v>1430</v>
      </c>
      <c r="I712" s="165" t="s">
        <v>1188</v>
      </c>
      <c r="K712" s="265">
        <f t="shared" si="65"/>
        <v>7245</v>
      </c>
      <c r="L712" s="266">
        <f t="shared" si="66"/>
        <v>7245</v>
      </c>
      <c r="M712" s="120" t="s">
        <v>1614</v>
      </c>
      <c r="N712" s="120" t="s">
        <v>1615</v>
      </c>
      <c r="O712" s="267">
        <f t="shared" si="67"/>
        <v>6375.6</v>
      </c>
      <c r="P712" s="268">
        <f t="shared" si="68"/>
        <v>7245</v>
      </c>
    </row>
    <row r="713" spans="1:16" x14ac:dyDescent="0.2">
      <c r="A713" s="165" t="s">
        <v>1213</v>
      </c>
      <c r="B713" s="190" t="s">
        <v>1197</v>
      </c>
      <c r="C713" s="165"/>
      <c r="D713" s="165"/>
      <c r="E713" s="165"/>
      <c r="F713" s="165">
        <v>4</v>
      </c>
      <c r="G713" s="165">
        <v>27330.04</v>
      </c>
      <c r="H713" s="165" t="s">
        <v>1430</v>
      </c>
      <c r="I713" s="165" t="s">
        <v>1188</v>
      </c>
      <c r="K713" s="265">
        <f t="shared" si="57"/>
        <v>8541</v>
      </c>
      <c r="L713" s="266">
        <f t="shared" si="58"/>
        <v>34164</v>
      </c>
      <c r="M713" s="120" t="s">
        <v>1614</v>
      </c>
      <c r="N713" s="120" t="s">
        <v>1615</v>
      </c>
      <c r="O713" s="267">
        <f t="shared" si="59"/>
        <v>7515.7610000000004</v>
      </c>
      <c r="P713" s="268">
        <f t="shared" si="60"/>
        <v>8540.6375000000007</v>
      </c>
    </row>
    <row r="714" spans="1:16" x14ac:dyDescent="0.2">
      <c r="A714" s="165" t="s">
        <v>1213</v>
      </c>
      <c r="B714" s="190" t="s">
        <v>1197</v>
      </c>
      <c r="C714" s="165"/>
      <c r="D714" s="165"/>
      <c r="E714" s="165"/>
      <c r="F714" s="165">
        <v>2</v>
      </c>
      <c r="G714" s="165">
        <v>13665.02</v>
      </c>
      <c r="H714" s="165" t="s">
        <v>1430</v>
      </c>
      <c r="I714" s="165" t="s">
        <v>1188</v>
      </c>
      <c r="K714" s="265">
        <f t="shared" si="57"/>
        <v>8541</v>
      </c>
      <c r="L714" s="266">
        <f t="shared" si="58"/>
        <v>17082</v>
      </c>
      <c r="M714" s="120" t="s">
        <v>1614</v>
      </c>
      <c r="N714" s="120" t="s">
        <v>1615</v>
      </c>
      <c r="O714" s="267">
        <f t="shared" si="59"/>
        <v>7515.7610000000004</v>
      </c>
      <c r="P714" s="268">
        <f t="shared" si="60"/>
        <v>8540.6375000000007</v>
      </c>
    </row>
    <row r="715" spans="1:16" x14ac:dyDescent="0.2">
      <c r="A715" s="165" t="s">
        <v>1213</v>
      </c>
      <c r="B715" s="190" t="s">
        <v>1197</v>
      </c>
      <c r="C715" s="165"/>
      <c r="D715" s="165"/>
      <c r="E715" s="165"/>
      <c r="F715" s="165">
        <v>2</v>
      </c>
      <c r="G715" s="165">
        <v>13665.02</v>
      </c>
      <c r="H715" s="165" t="s">
        <v>1430</v>
      </c>
      <c r="I715" s="165" t="s">
        <v>1188</v>
      </c>
      <c r="K715" s="265">
        <f t="shared" si="57"/>
        <v>8541</v>
      </c>
      <c r="L715" s="266">
        <f t="shared" si="58"/>
        <v>17082</v>
      </c>
      <c r="M715" s="120" t="s">
        <v>1614</v>
      </c>
      <c r="N715" s="120" t="s">
        <v>1615</v>
      </c>
      <c r="O715" s="267">
        <f t="shared" si="59"/>
        <v>7515.7610000000004</v>
      </c>
      <c r="P715" s="268">
        <f t="shared" si="60"/>
        <v>8540.6375000000007</v>
      </c>
    </row>
    <row r="716" spans="1:16" x14ac:dyDescent="0.2">
      <c r="A716" s="165" t="s">
        <v>1728</v>
      </c>
      <c r="B716" s="190" t="s">
        <v>1729</v>
      </c>
      <c r="C716" s="165"/>
      <c r="D716" s="165"/>
      <c r="E716" s="165"/>
      <c r="F716" s="165">
        <v>1</v>
      </c>
      <c r="G716" s="165">
        <v>11375</v>
      </c>
      <c r="H716" s="165" t="s">
        <v>1430</v>
      </c>
      <c r="I716" s="165" t="s">
        <v>1188</v>
      </c>
      <c r="K716" s="265">
        <f t="shared" si="57"/>
        <v>14219</v>
      </c>
      <c r="L716" s="266">
        <f t="shared" si="58"/>
        <v>14219</v>
      </c>
      <c r="M716" s="120"/>
      <c r="N716" s="120"/>
      <c r="O716" s="267">
        <f t="shared" si="59"/>
        <v>12512.500000000002</v>
      </c>
      <c r="P716" s="268">
        <f t="shared" si="60"/>
        <v>14218.75</v>
      </c>
    </row>
    <row r="717" spans="1:16" x14ac:dyDescent="0.2">
      <c r="A717" s="165" t="s">
        <v>334</v>
      </c>
      <c r="B717" s="190" t="s">
        <v>1730</v>
      </c>
      <c r="C717" s="165"/>
      <c r="D717" s="165"/>
      <c r="E717" s="165"/>
      <c r="F717" s="165">
        <v>1</v>
      </c>
      <c r="G717" s="165">
        <v>49999</v>
      </c>
      <c r="H717" s="165" t="s">
        <v>1430</v>
      </c>
      <c r="I717" s="165" t="s">
        <v>1188</v>
      </c>
      <c r="K717" s="265">
        <f t="shared" si="57"/>
        <v>62499</v>
      </c>
      <c r="L717" s="266">
        <f t="shared" si="58"/>
        <v>62499</v>
      </c>
      <c r="M717" s="120"/>
      <c r="N717" s="120"/>
      <c r="O717" s="267">
        <f t="shared" si="59"/>
        <v>54998.9</v>
      </c>
      <c r="P717" s="268">
        <f t="shared" si="60"/>
        <v>62498.75</v>
      </c>
    </row>
    <row r="718" spans="1:16" x14ac:dyDescent="0.2">
      <c r="A718" s="165"/>
      <c r="B718" s="190"/>
      <c r="C718" s="165"/>
      <c r="D718" s="165"/>
      <c r="E718" s="165"/>
      <c r="F718" s="165"/>
      <c r="G718" s="165"/>
      <c r="H718" s="165"/>
      <c r="I718" s="165" t="s">
        <v>1188</v>
      </c>
      <c r="K718" s="265"/>
      <c r="L718" s="266"/>
      <c r="M718" s="120" t="s">
        <v>1614</v>
      </c>
      <c r="N718" s="120" t="s">
        <v>1615</v>
      </c>
      <c r="O718" s="267"/>
      <c r="P718" s="268"/>
    </row>
    <row r="719" spans="1:16" x14ac:dyDescent="0.2">
      <c r="A719" s="165"/>
      <c r="B719" s="190"/>
      <c r="C719" s="165"/>
      <c r="D719" s="165"/>
      <c r="E719" s="165"/>
      <c r="F719" s="165"/>
      <c r="G719" s="165">
        <f>SUM(G657:G717)</f>
        <v>1194776.8599999999</v>
      </c>
      <c r="H719" s="165"/>
      <c r="I719" s="165" t="s">
        <v>1188</v>
      </c>
      <c r="K719" s="265" t="e">
        <f t="shared" si="53"/>
        <v>#DIV/0!</v>
      </c>
      <c r="L719" s="266" t="e">
        <f t="shared" si="54"/>
        <v>#DIV/0!</v>
      </c>
      <c r="M719" s="120" t="s">
        <v>1614</v>
      </c>
      <c r="N719" s="120" t="s">
        <v>1615</v>
      </c>
      <c r="O719" s="267" t="e">
        <f t="shared" si="55"/>
        <v>#DIV/0!</v>
      </c>
      <c r="P719" s="268" t="e">
        <f t="shared" si="56"/>
        <v>#DIV/0!</v>
      </c>
    </row>
    <row r="720" spans="1:16" ht="15" x14ac:dyDescent="0.25">
      <c r="A720" s="306"/>
      <c r="B720" s="308" t="s">
        <v>1234</v>
      </c>
      <c r="C720" s="306"/>
      <c r="D720" s="306"/>
      <c r="E720" s="306"/>
      <c r="F720" s="306"/>
      <c r="G720" s="306"/>
      <c r="H720" s="306"/>
      <c r="I720" s="306" t="s">
        <v>1233</v>
      </c>
      <c r="K720" s="265" t="e">
        <f t="shared" si="53"/>
        <v>#DIV/0!</v>
      </c>
      <c r="L720" s="266" t="e">
        <f t="shared" si="54"/>
        <v>#DIV/0!</v>
      </c>
      <c r="M720" s="120" t="s">
        <v>1614</v>
      </c>
      <c r="N720" s="120" t="s">
        <v>1615</v>
      </c>
      <c r="O720" s="267" t="e">
        <f t="shared" si="55"/>
        <v>#DIV/0!</v>
      </c>
      <c r="P720" s="268" t="e">
        <f t="shared" si="56"/>
        <v>#DIV/0!</v>
      </c>
    </row>
    <row r="721" spans="1:16" x14ac:dyDescent="0.2">
      <c r="A721" s="306"/>
      <c r="B721" s="310" t="s">
        <v>857</v>
      </c>
      <c r="C721" s="306"/>
      <c r="D721" s="306"/>
      <c r="E721" s="306"/>
      <c r="F721" s="306">
        <v>108</v>
      </c>
      <c r="G721" s="306">
        <v>53085</v>
      </c>
      <c r="H721" s="306" t="s">
        <v>1430</v>
      </c>
      <c r="I721" s="306" t="s">
        <v>1233</v>
      </c>
      <c r="K721" s="265">
        <f t="shared" ref="K721:K788" si="69">ROUNDUP(P721,0)</f>
        <v>615</v>
      </c>
      <c r="L721" s="266">
        <f t="shared" ref="L721:L788" si="70">SUM(K721*F721)</f>
        <v>66420</v>
      </c>
      <c r="M721" s="120" t="s">
        <v>1614</v>
      </c>
      <c r="N721" s="120" t="s">
        <v>1615</v>
      </c>
      <c r="O721" s="267">
        <f t="shared" ref="O721:O788" si="71">SUM(G721/F721*1.1)</f>
        <v>540.68055555555554</v>
      </c>
      <c r="P721" s="268">
        <f t="shared" ref="P721:P788" si="72">SUM(G721/F721*1.25)</f>
        <v>614.40972222222217</v>
      </c>
    </row>
    <row r="722" spans="1:16" x14ac:dyDescent="0.2">
      <c r="A722" s="309" t="s">
        <v>493</v>
      </c>
      <c r="B722" s="310" t="s">
        <v>857</v>
      </c>
      <c r="C722" s="306"/>
      <c r="D722" s="306"/>
      <c r="E722" s="306"/>
      <c r="F722" s="306">
        <v>42</v>
      </c>
      <c r="G722" s="306">
        <v>22124.76</v>
      </c>
      <c r="H722" s="306" t="s">
        <v>1430</v>
      </c>
      <c r="I722" s="306" t="s">
        <v>1233</v>
      </c>
      <c r="K722" s="265">
        <f t="shared" si="69"/>
        <v>659</v>
      </c>
      <c r="L722" s="266">
        <f t="shared" si="70"/>
        <v>27678</v>
      </c>
      <c r="M722" s="120" t="s">
        <v>1614</v>
      </c>
      <c r="N722" s="120" t="s">
        <v>1615</v>
      </c>
      <c r="O722" s="267">
        <f t="shared" si="71"/>
        <v>579.45799999999997</v>
      </c>
      <c r="P722" s="268">
        <f t="shared" si="72"/>
        <v>658.47499999999991</v>
      </c>
    </row>
    <row r="723" spans="1:16" x14ac:dyDescent="0.2">
      <c r="A723" s="309" t="s">
        <v>493</v>
      </c>
      <c r="B723" s="310" t="s">
        <v>857</v>
      </c>
      <c r="C723" s="306"/>
      <c r="D723" s="306"/>
      <c r="E723" s="306"/>
      <c r="F723" s="306">
        <v>204</v>
      </c>
      <c r="G723" s="306">
        <v>59357.88</v>
      </c>
      <c r="H723" s="306" t="s">
        <v>1430</v>
      </c>
      <c r="I723" s="306" t="s">
        <v>1233</v>
      </c>
      <c r="K723" s="265">
        <f t="shared" si="69"/>
        <v>364</v>
      </c>
      <c r="L723" s="266">
        <f t="shared" si="70"/>
        <v>74256</v>
      </c>
      <c r="M723" s="120" t="s">
        <v>1614</v>
      </c>
      <c r="N723" s="120" t="s">
        <v>1615</v>
      </c>
      <c r="O723" s="267">
        <f t="shared" si="71"/>
        <v>320.06700000000001</v>
      </c>
      <c r="P723" s="268">
        <f t="shared" si="72"/>
        <v>363.71249999999998</v>
      </c>
    </row>
    <row r="724" spans="1:16" x14ac:dyDescent="0.2">
      <c r="A724" s="311" t="s">
        <v>450</v>
      </c>
      <c r="B724" s="312" t="s">
        <v>792</v>
      </c>
      <c r="C724" s="306"/>
      <c r="D724" s="306"/>
      <c r="E724" s="306"/>
      <c r="F724" s="306">
        <v>204</v>
      </c>
      <c r="G724" s="306">
        <v>80224.36</v>
      </c>
      <c r="H724" s="306" t="s">
        <v>1430</v>
      </c>
      <c r="I724" s="306" t="s">
        <v>1233</v>
      </c>
      <c r="K724" s="265">
        <f t="shared" si="69"/>
        <v>492</v>
      </c>
      <c r="L724" s="266">
        <f t="shared" si="70"/>
        <v>100368</v>
      </c>
      <c r="M724" s="120" t="s">
        <v>1614</v>
      </c>
      <c r="N724" s="120" t="s">
        <v>1615</v>
      </c>
      <c r="O724" s="267">
        <f t="shared" si="71"/>
        <v>432.58233333333334</v>
      </c>
      <c r="P724" s="268">
        <f t="shared" si="72"/>
        <v>491.57083333333333</v>
      </c>
    </row>
    <row r="725" spans="1:16" x14ac:dyDescent="0.2">
      <c r="A725" s="306" t="s">
        <v>76</v>
      </c>
      <c r="B725" s="313" t="s">
        <v>794</v>
      </c>
      <c r="C725" s="306"/>
      <c r="D725" s="306"/>
      <c r="E725" s="306"/>
      <c r="F725" s="306">
        <v>204</v>
      </c>
      <c r="G725" s="306">
        <v>116162.36</v>
      </c>
      <c r="H725" s="306" t="s">
        <v>1430</v>
      </c>
      <c r="I725" s="306" t="s">
        <v>1233</v>
      </c>
      <c r="K725" s="265">
        <f t="shared" si="69"/>
        <v>712</v>
      </c>
      <c r="L725" s="266">
        <f t="shared" si="70"/>
        <v>145248</v>
      </c>
      <c r="M725" s="120" t="s">
        <v>1614</v>
      </c>
      <c r="N725" s="120" t="s">
        <v>1615</v>
      </c>
      <c r="O725" s="267">
        <f t="shared" si="71"/>
        <v>626.3656666666667</v>
      </c>
      <c r="P725" s="268">
        <f t="shared" si="72"/>
        <v>711.77916666666658</v>
      </c>
    </row>
    <row r="726" spans="1:16" ht="15" x14ac:dyDescent="0.25">
      <c r="A726" s="314" t="s">
        <v>458</v>
      </c>
      <c r="B726" s="315" t="s">
        <v>459</v>
      </c>
      <c r="C726" s="306"/>
      <c r="D726" s="306"/>
      <c r="E726" s="306"/>
      <c r="F726" s="306">
        <v>3</v>
      </c>
      <c r="G726" s="306">
        <v>13621.98</v>
      </c>
      <c r="H726" s="306" t="s">
        <v>1430</v>
      </c>
      <c r="I726" s="306" t="s">
        <v>1233</v>
      </c>
      <c r="K726" s="265">
        <f t="shared" si="69"/>
        <v>5676</v>
      </c>
      <c r="L726" s="266">
        <f t="shared" si="70"/>
        <v>17028</v>
      </c>
      <c r="M726" s="120" t="s">
        <v>1614</v>
      </c>
      <c r="N726" s="120" t="s">
        <v>1615</v>
      </c>
      <c r="O726" s="267">
        <f t="shared" si="71"/>
        <v>4994.7260000000006</v>
      </c>
      <c r="P726" s="268">
        <f t="shared" si="72"/>
        <v>5675.8249999999998</v>
      </c>
    </row>
    <row r="727" spans="1:16" ht="15" x14ac:dyDescent="0.25">
      <c r="A727" s="314" t="s">
        <v>460</v>
      </c>
      <c r="B727" s="331" t="s">
        <v>461</v>
      </c>
      <c r="C727" s="306"/>
      <c r="D727" s="306"/>
      <c r="E727" s="306"/>
      <c r="F727" s="306">
        <v>1</v>
      </c>
      <c r="G727" s="306">
        <v>5042</v>
      </c>
      <c r="H727" s="306" t="s">
        <v>1430</v>
      </c>
      <c r="I727" s="306" t="s">
        <v>1233</v>
      </c>
      <c r="K727" s="265">
        <f t="shared" si="69"/>
        <v>6303</v>
      </c>
      <c r="L727" s="266">
        <f t="shared" si="70"/>
        <v>6303</v>
      </c>
      <c r="M727" s="120" t="s">
        <v>1614</v>
      </c>
      <c r="N727" s="120" t="s">
        <v>1615</v>
      </c>
      <c r="O727" s="267">
        <f t="shared" si="71"/>
        <v>5546.2000000000007</v>
      </c>
      <c r="P727" s="268">
        <f t="shared" si="72"/>
        <v>6302.5</v>
      </c>
    </row>
    <row r="728" spans="1:16" ht="15" x14ac:dyDescent="0.25">
      <c r="A728" s="314" t="s">
        <v>55</v>
      </c>
      <c r="B728" s="315" t="s">
        <v>564</v>
      </c>
      <c r="C728" s="306"/>
      <c r="D728" s="306"/>
      <c r="E728" s="306"/>
      <c r="F728" s="306">
        <v>1</v>
      </c>
      <c r="G728" s="306">
        <v>5744.25</v>
      </c>
      <c r="H728" s="306" t="s">
        <v>1430</v>
      </c>
      <c r="I728" s="306" t="s">
        <v>1233</v>
      </c>
      <c r="K728" s="265">
        <f t="shared" si="69"/>
        <v>7181</v>
      </c>
      <c r="L728" s="266">
        <f t="shared" si="70"/>
        <v>7181</v>
      </c>
      <c r="M728" s="120" t="s">
        <v>1614</v>
      </c>
      <c r="N728" s="120" t="s">
        <v>1615</v>
      </c>
      <c r="O728" s="267">
        <f t="shared" si="71"/>
        <v>6318.6750000000002</v>
      </c>
      <c r="P728" s="268">
        <f t="shared" si="72"/>
        <v>7180.3125</v>
      </c>
    </row>
    <row r="729" spans="1:16" ht="15" x14ac:dyDescent="0.25">
      <c r="A729" s="314" t="s">
        <v>1235</v>
      </c>
      <c r="B729" s="315" t="s">
        <v>1236</v>
      </c>
      <c r="C729" s="306"/>
      <c r="D729" s="306"/>
      <c r="E729" s="306"/>
      <c r="F729" s="306">
        <v>3</v>
      </c>
      <c r="G729" s="306">
        <v>14410.44</v>
      </c>
      <c r="H729" s="306" t="s">
        <v>1430</v>
      </c>
      <c r="I729" s="306" t="s">
        <v>1233</v>
      </c>
      <c r="K729" s="265">
        <f t="shared" si="69"/>
        <v>6005</v>
      </c>
      <c r="L729" s="266">
        <f t="shared" si="70"/>
        <v>18015</v>
      </c>
      <c r="M729" s="120" t="s">
        <v>1614</v>
      </c>
      <c r="N729" s="120" t="s">
        <v>1615</v>
      </c>
      <c r="O729" s="267">
        <f t="shared" si="71"/>
        <v>5283.8280000000013</v>
      </c>
      <c r="P729" s="268">
        <f t="shared" si="72"/>
        <v>6004.35</v>
      </c>
    </row>
    <row r="730" spans="1:16" ht="15" x14ac:dyDescent="0.25">
      <c r="A730" s="316" t="s">
        <v>585</v>
      </c>
      <c r="B730" s="317" t="s">
        <v>786</v>
      </c>
      <c r="C730" s="306"/>
      <c r="D730" s="306"/>
      <c r="E730" s="306"/>
      <c r="F730" s="306">
        <v>3</v>
      </c>
      <c r="G730" s="306">
        <v>56479.62</v>
      </c>
      <c r="H730" s="306" t="s">
        <v>1430</v>
      </c>
      <c r="I730" s="306" t="s">
        <v>1233</v>
      </c>
      <c r="K730" s="265">
        <f t="shared" si="69"/>
        <v>23534</v>
      </c>
      <c r="L730" s="266">
        <f t="shared" si="70"/>
        <v>70602</v>
      </c>
      <c r="M730" s="120" t="s">
        <v>1614</v>
      </c>
      <c r="N730" s="120" t="s">
        <v>1615</v>
      </c>
      <c r="O730" s="267">
        <f t="shared" si="71"/>
        <v>20709.194000000003</v>
      </c>
      <c r="P730" s="268">
        <f t="shared" si="72"/>
        <v>23533.175000000003</v>
      </c>
    </row>
    <row r="731" spans="1:16" x14ac:dyDescent="0.2">
      <c r="A731" s="318" t="s">
        <v>45</v>
      </c>
      <c r="B731" s="319" t="s">
        <v>316</v>
      </c>
      <c r="C731" s="306"/>
      <c r="D731" s="306"/>
      <c r="E731" s="306"/>
      <c r="F731" s="306">
        <v>3</v>
      </c>
      <c r="G731" s="306">
        <v>8395.98</v>
      </c>
      <c r="H731" s="306" t="s">
        <v>1430</v>
      </c>
      <c r="I731" s="306" t="s">
        <v>1233</v>
      </c>
      <c r="K731" s="265">
        <f t="shared" si="69"/>
        <v>3499</v>
      </c>
      <c r="L731" s="266">
        <f t="shared" si="70"/>
        <v>10497</v>
      </c>
      <c r="M731" s="120" t="s">
        <v>1614</v>
      </c>
      <c r="N731" s="120" t="s">
        <v>1615</v>
      </c>
      <c r="O731" s="267">
        <f t="shared" si="71"/>
        <v>3078.5260000000003</v>
      </c>
      <c r="P731" s="268">
        <f t="shared" si="72"/>
        <v>3498.3249999999998</v>
      </c>
    </row>
    <row r="732" spans="1:16" x14ac:dyDescent="0.2">
      <c r="A732" s="320" t="s">
        <v>46</v>
      </c>
      <c r="B732" s="321" t="s">
        <v>265</v>
      </c>
      <c r="C732" s="306"/>
      <c r="D732" s="306"/>
      <c r="E732" s="306"/>
      <c r="F732" s="306">
        <v>3</v>
      </c>
      <c r="G732" s="306">
        <v>2609.61</v>
      </c>
      <c r="H732" s="306" t="s">
        <v>1430</v>
      </c>
      <c r="I732" s="306" t="s">
        <v>1233</v>
      </c>
      <c r="K732" s="265">
        <f t="shared" si="69"/>
        <v>1088</v>
      </c>
      <c r="L732" s="266">
        <f t="shared" si="70"/>
        <v>3264</v>
      </c>
      <c r="M732" s="120" t="s">
        <v>1614</v>
      </c>
      <c r="N732" s="120" t="s">
        <v>1615</v>
      </c>
      <c r="O732" s="267">
        <f t="shared" si="71"/>
        <v>956.85700000000008</v>
      </c>
      <c r="P732" s="268">
        <f t="shared" si="72"/>
        <v>1087.3375000000001</v>
      </c>
    </row>
    <row r="733" spans="1:16" x14ac:dyDescent="0.2">
      <c r="A733" s="322" t="s">
        <v>1237</v>
      </c>
      <c r="B733" s="323" t="s">
        <v>1238</v>
      </c>
      <c r="C733" s="306"/>
      <c r="D733" s="306"/>
      <c r="E733" s="306"/>
      <c r="F733" s="306">
        <v>50</v>
      </c>
      <c r="G733" s="306">
        <v>29018.5</v>
      </c>
      <c r="H733" s="306" t="s">
        <v>1430</v>
      </c>
      <c r="I733" s="306" t="s">
        <v>1233</v>
      </c>
      <c r="K733" s="265">
        <f t="shared" si="69"/>
        <v>726</v>
      </c>
      <c r="L733" s="266">
        <f t="shared" si="70"/>
        <v>36300</v>
      </c>
      <c r="M733" s="120" t="s">
        <v>1614</v>
      </c>
      <c r="N733" s="120" t="s">
        <v>1615</v>
      </c>
      <c r="O733" s="267">
        <f t="shared" si="71"/>
        <v>638.40700000000004</v>
      </c>
      <c r="P733" s="268">
        <f t="shared" si="72"/>
        <v>725.46249999999998</v>
      </c>
    </row>
    <row r="734" spans="1:16" x14ac:dyDescent="0.2">
      <c r="A734" s="309" t="s">
        <v>452</v>
      </c>
      <c r="B734" s="315" t="s">
        <v>562</v>
      </c>
      <c r="C734" s="306"/>
      <c r="D734" s="306"/>
      <c r="E734" s="306"/>
      <c r="F734" s="306">
        <v>50</v>
      </c>
      <c r="G734" s="306">
        <v>2896.5</v>
      </c>
      <c r="H734" s="306" t="s">
        <v>1430</v>
      </c>
      <c r="I734" s="306" t="s">
        <v>1233</v>
      </c>
      <c r="K734" s="265">
        <f t="shared" si="69"/>
        <v>73</v>
      </c>
      <c r="L734" s="266">
        <f t="shared" si="70"/>
        <v>3650</v>
      </c>
      <c r="M734" s="120" t="s">
        <v>1614</v>
      </c>
      <c r="N734" s="120" t="s">
        <v>1615</v>
      </c>
      <c r="O734" s="267">
        <f t="shared" si="71"/>
        <v>63.723000000000006</v>
      </c>
      <c r="P734" s="268">
        <f t="shared" si="72"/>
        <v>72.412499999999994</v>
      </c>
    </row>
    <row r="735" spans="1:16" x14ac:dyDescent="0.2">
      <c r="A735" s="309" t="s">
        <v>33</v>
      </c>
      <c r="B735" s="315" t="s">
        <v>497</v>
      </c>
      <c r="C735" s="306"/>
      <c r="D735" s="306">
        <v>50</v>
      </c>
      <c r="E735" s="306"/>
      <c r="F735" s="306"/>
      <c r="G735" s="306"/>
      <c r="H735" s="306"/>
      <c r="I735" s="306" t="s">
        <v>1233</v>
      </c>
      <c r="K735" s="265" t="e">
        <f t="shared" si="69"/>
        <v>#DIV/0!</v>
      </c>
      <c r="L735" s="266" t="e">
        <f t="shared" si="70"/>
        <v>#DIV/0!</v>
      </c>
      <c r="M735" s="120" t="s">
        <v>1614</v>
      </c>
      <c r="N735" s="120" t="s">
        <v>1615</v>
      </c>
      <c r="O735" s="267" t="e">
        <f t="shared" si="71"/>
        <v>#DIV/0!</v>
      </c>
      <c r="P735" s="268" t="e">
        <f t="shared" si="72"/>
        <v>#DIV/0!</v>
      </c>
    </row>
    <row r="736" spans="1:16" ht="15" x14ac:dyDescent="0.25">
      <c r="A736" s="306"/>
      <c r="B736" s="308" t="s">
        <v>1239</v>
      </c>
      <c r="C736" s="306"/>
      <c r="D736" s="306"/>
      <c r="E736" s="306"/>
      <c r="F736" s="306">
        <v>30</v>
      </c>
      <c r="G736" s="306"/>
      <c r="H736" s="306"/>
      <c r="I736" s="306" t="s">
        <v>1233</v>
      </c>
      <c r="K736" s="265">
        <f t="shared" si="69"/>
        <v>0</v>
      </c>
      <c r="L736" s="266">
        <f t="shared" si="70"/>
        <v>0</v>
      </c>
      <c r="M736" s="120" t="s">
        <v>1614</v>
      </c>
      <c r="N736" s="120" t="s">
        <v>1615</v>
      </c>
      <c r="O736" s="267">
        <f t="shared" si="71"/>
        <v>0</v>
      </c>
      <c r="P736" s="268">
        <f t="shared" si="72"/>
        <v>0</v>
      </c>
    </row>
    <row r="737" spans="1:16" x14ac:dyDescent="0.2">
      <c r="A737" s="318" t="s">
        <v>571</v>
      </c>
      <c r="B737" s="319" t="s">
        <v>325</v>
      </c>
      <c r="C737" s="306"/>
      <c r="D737" s="306"/>
      <c r="E737" s="306"/>
      <c r="F737" s="306">
        <v>50</v>
      </c>
      <c r="G737" s="306">
        <v>640</v>
      </c>
      <c r="H737" s="306" t="s">
        <v>1430</v>
      </c>
      <c r="I737" s="306" t="s">
        <v>1233</v>
      </c>
      <c r="K737" s="265">
        <f t="shared" si="69"/>
        <v>16</v>
      </c>
      <c r="L737" s="266">
        <f t="shared" si="70"/>
        <v>800</v>
      </c>
      <c r="M737" s="120" t="s">
        <v>1614</v>
      </c>
      <c r="N737" s="120" t="s">
        <v>1615</v>
      </c>
      <c r="O737" s="267">
        <f t="shared" si="71"/>
        <v>14.080000000000002</v>
      </c>
      <c r="P737" s="268">
        <f t="shared" si="72"/>
        <v>16</v>
      </c>
    </row>
    <row r="738" spans="1:16" x14ac:dyDescent="0.2">
      <c r="A738" s="306" t="s">
        <v>573</v>
      </c>
      <c r="B738" s="307" t="s">
        <v>789</v>
      </c>
      <c r="C738" s="306"/>
      <c r="D738" s="306"/>
      <c r="E738" s="306"/>
      <c r="F738" s="306">
        <v>6</v>
      </c>
      <c r="G738" s="306">
        <v>8656.2000000000007</v>
      </c>
      <c r="H738" s="306" t="s">
        <v>1430</v>
      </c>
      <c r="I738" s="306" t="s">
        <v>1233</v>
      </c>
      <c r="K738" s="265">
        <f t="shared" si="69"/>
        <v>1804</v>
      </c>
      <c r="L738" s="266">
        <f t="shared" si="70"/>
        <v>10824</v>
      </c>
      <c r="M738" s="120" t="s">
        <v>1614</v>
      </c>
      <c r="N738" s="120" t="s">
        <v>1615</v>
      </c>
      <c r="O738" s="267">
        <f t="shared" si="71"/>
        <v>1586.9700000000003</v>
      </c>
      <c r="P738" s="268">
        <f t="shared" si="72"/>
        <v>1803.375</v>
      </c>
    </row>
    <row r="739" spans="1:16" x14ac:dyDescent="0.2">
      <c r="A739" s="324" t="s">
        <v>10</v>
      </c>
      <c r="B739" s="325" t="s">
        <v>575</v>
      </c>
      <c r="C739" s="306"/>
      <c r="D739" s="306"/>
      <c r="E739" s="306"/>
      <c r="F739" s="306">
        <v>6</v>
      </c>
      <c r="G739" s="306">
        <v>9618.7800000000007</v>
      </c>
      <c r="H739" s="306" t="s">
        <v>1430</v>
      </c>
      <c r="I739" s="306" t="s">
        <v>1233</v>
      </c>
      <c r="K739" s="265">
        <f t="shared" si="69"/>
        <v>2004</v>
      </c>
      <c r="L739" s="266">
        <f t="shared" si="70"/>
        <v>12024</v>
      </c>
      <c r="M739" s="120" t="s">
        <v>1614</v>
      </c>
      <c r="N739" s="120" t="s">
        <v>1615</v>
      </c>
      <c r="O739" s="267">
        <f t="shared" si="71"/>
        <v>1763.4430000000002</v>
      </c>
      <c r="P739" s="268">
        <f t="shared" si="72"/>
        <v>2003.9125000000001</v>
      </c>
    </row>
    <row r="740" spans="1:16" x14ac:dyDescent="0.2">
      <c r="A740" s="324" t="s">
        <v>11</v>
      </c>
      <c r="B740" s="315" t="s">
        <v>576</v>
      </c>
      <c r="C740" s="306"/>
      <c r="D740" s="306"/>
      <c r="E740" s="306"/>
      <c r="F740" s="306">
        <v>6</v>
      </c>
      <c r="G740" s="306">
        <v>3833.7</v>
      </c>
      <c r="H740" s="306" t="s">
        <v>1430</v>
      </c>
      <c r="I740" s="306" t="s">
        <v>1233</v>
      </c>
      <c r="K740" s="265">
        <f t="shared" si="69"/>
        <v>799</v>
      </c>
      <c r="L740" s="266">
        <f t="shared" si="70"/>
        <v>4794</v>
      </c>
      <c r="M740" s="120" t="s">
        <v>1614</v>
      </c>
      <c r="N740" s="120" t="s">
        <v>1615</v>
      </c>
      <c r="O740" s="267">
        <f t="shared" si="71"/>
        <v>702.84500000000003</v>
      </c>
      <c r="P740" s="268">
        <f t="shared" si="72"/>
        <v>798.68749999999989</v>
      </c>
    </row>
    <row r="741" spans="1:16" x14ac:dyDescent="0.2">
      <c r="A741" s="322" t="s">
        <v>1240</v>
      </c>
      <c r="B741" s="315" t="s">
        <v>1241</v>
      </c>
      <c r="C741" s="306"/>
      <c r="D741" s="306"/>
      <c r="E741" s="306"/>
      <c r="F741" s="306">
        <v>6</v>
      </c>
      <c r="G741" s="306">
        <v>6771.42</v>
      </c>
      <c r="H741" s="306" t="s">
        <v>1430</v>
      </c>
      <c r="I741" s="306" t="s">
        <v>1233</v>
      </c>
      <c r="K741" s="265">
        <f t="shared" si="69"/>
        <v>1411</v>
      </c>
      <c r="L741" s="266">
        <f t="shared" si="70"/>
        <v>8466</v>
      </c>
      <c r="M741" s="120" t="s">
        <v>1614</v>
      </c>
      <c r="N741" s="120" t="s">
        <v>1615</v>
      </c>
      <c r="O741" s="267">
        <f t="shared" si="71"/>
        <v>1241.4270000000001</v>
      </c>
      <c r="P741" s="268">
        <f t="shared" si="72"/>
        <v>1410.7124999999999</v>
      </c>
    </row>
    <row r="742" spans="1:16" x14ac:dyDescent="0.2">
      <c r="A742" s="309" t="s">
        <v>1242</v>
      </c>
      <c r="B742" s="315" t="s">
        <v>1243</v>
      </c>
      <c r="C742" s="306"/>
      <c r="D742" s="306"/>
      <c r="E742" s="306"/>
      <c r="F742" s="306">
        <v>6</v>
      </c>
      <c r="G742" s="306">
        <v>410.88</v>
      </c>
      <c r="H742" s="306" t="s">
        <v>1430</v>
      </c>
      <c r="I742" s="306" t="s">
        <v>1233</v>
      </c>
      <c r="K742" s="265">
        <f t="shared" si="69"/>
        <v>86</v>
      </c>
      <c r="L742" s="266">
        <f t="shared" si="70"/>
        <v>516</v>
      </c>
      <c r="M742" s="120" t="s">
        <v>1614</v>
      </c>
      <c r="N742" s="120" t="s">
        <v>1615</v>
      </c>
      <c r="O742" s="267">
        <f t="shared" si="71"/>
        <v>75.328000000000017</v>
      </c>
      <c r="P742" s="268">
        <f t="shared" si="72"/>
        <v>85.600000000000009</v>
      </c>
    </row>
    <row r="743" spans="1:16" x14ac:dyDescent="0.2">
      <c r="A743" s="306" t="s">
        <v>18</v>
      </c>
      <c r="B743" s="307" t="s">
        <v>257</v>
      </c>
      <c r="C743" s="306"/>
      <c r="D743" s="306"/>
      <c r="E743" s="306"/>
      <c r="F743" s="306">
        <v>12</v>
      </c>
      <c r="G743" s="262">
        <v>13348.68</v>
      </c>
      <c r="H743" s="306" t="s">
        <v>1430</v>
      </c>
      <c r="I743" s="306" t="s">
        <v>1233</v>
      </c>
      <c r="K743" s="265">
        <f t="shared" si="69"/>
        <v>1391</v>
      </c>
      <c r="L743" s="266">
        <f t="shared" si="70"/>
        <v>16692</v>
      </c>
      <c r="M743" s="120" t="s">
        <v>1614</v>
      </c>
      <c r="N743" s="120" t="s">
        <v>1615</v>
      </c>
      <c r="O743" s="267">
        <f t="shared" si="71"/>
        <v>1223.6290000000001</v>
      </c>
      <c r="P743" s="268">
        <f t="shared" si="72"/>
        <v>1390.4875000000002</v>
      </c>
    </row>
    <row r="744" spans="1:16" x14ac:dyDescent="0.2">
      <c r="A744" s="306" t="s">
        <v>65</v>
      </c>
      <c r="B744" s="307" t="s">
        <v>820</v>
      </c>
      <c r="C744" s="306"/>
      <c r="D744" s="306"/>
      <c r="E744" s="306"/>
      <c r="F744" s="306">
        <v>12</v>
      </c>
      <c r="G744" s="306">
        <v>20201.52</v>
      </c>
      <c r="H744" s="306" t="s">
        <v>1430</v>
      </c>
      <c r="I744" s="306" t="s">
        <v>1233</v>
      </c>
      <c r="K744" s="265">
        <f t="shared" si="69"/>
        <v>2105</v>
      </c>
      <c r="L744" s="266">
        <f t="shared" si="70"/>
        <v>25260</v>
      </c>
      <c r="M744" s="120" t="s">
        <v>1614</v>
      </c>
      <c r="N744" s="120" t="s">
        <v>1615</v>
      </c>
      <c r="O744" s="267">
        <f t="shared" si="71"/>
        <v>1851.8060000000003</v>
      </c>
      <c r="P744" s="268">
        <f t="shared" si="72"/>
        <v>2104.3249999999998</v>
      </c>
    </row>
    <row r="745" spans="1:16" x14ac:dyDescent="0.2">
      <c r="A745" s="306" t="s">
        <v>36</v>
      </c>
      <c r="B745" s="307" t="s">
        <v>529</v>
      </c>
      <c r="C745" s="306"/>
      <c r="D745" s="306"/>
      <c r="E745" s="306"/>
      <c r="F745" s="306">
        <v>24</v>
      </c>
      <c r="G745" s="306">
        <v>2988.92</v>
      </c>
      <c r="H745" s="306" t="s">
        <v>1430</v>
      </c>
      <c r="I745" s="306" t="s">
        <v>1233</v>
      </c>
      <c r="K745" s="265">
        <f t="shared" si="69"/>
        <v>156</v>
      </c>
      <c r="L745" s="266">
        <f t="shared" si="70"/>
        <v>3744</v>
      </c>
      <c r="M745" s="120" t="s">
        <v>1614</v>
      </c>
      <c r="N745" s="120" t="s">
        <v>1615</v>
      </c>
      <c r="O745" s="267">
        <f t="shared" si="71"/>
        <v>136.99216666666669</v>
      </c>
      <c r="P745" s="268">
        <f t="shared" si="72"/>
        <v>155.67291666666668</v>
      </c>
    </row>
    <row r="746" spans="1:16" x14ac:dyDescent="0.2">
      <c r="A746" s="306" t="s">
        <v>6</v>
      </c>
      <c r="B746" s="307" t="s">
        <v>796</v>
      </c>
      <c r="C746" s="306" t="s">
        <v>1431</v>
      </c>
      <c r="D746" s="306" t="s">
        <v>1244</v>
      </c>
      <c r="E746" s="306" t="s">
        <v>1431</v>
      </c>
      <c r="F746" s="306" t="s">
        <v>1431</v>
      </c>
      <c r="G746" s="306" t="s">
        <v>1431</v>
      </c>
      <c r="H746" s="306" t="s">
        <v>1431</v>
      </c>
      <c r="I746" s="306" t="s">
        <v>1233</v>
      </c>
      <c r="K746" s="265" t="e">
        <f t="shared" si="69"/>
        <v>#VALUE!</v>
      </c>
      <c r="L746" s="266" t="e">
        <f t="shared" si="70"/>
        <v>#VALUE!</v>
      </c>
      <c r="M746" s="120" t="s">
        <v>1614</v>
      </c>
      <c r="N746" s="120" t="s">
        <v>1615</v>
      </c>
      <c r="O746" s="267" t="e">
        <f t="shared" si="71"/>
        <v>#VALUE!</v>
      </c>
      <c r="P746" s="268" t="e">
        <f t="shared" si="72"/>
        <v>#VALUE!</v>
      </c>
    </row>
    <row r="747" spans="1:16" x14ac:dyDescent="0.2">
      <c r="A747" s="306" t="s">
        <v>32</v>
      </c>
      <c r="B747" s="313" t="s">
        <v>537</v>
      </c>
      <c r="C747" s="306"/>
      <c r="D747" s="306"/>
      <c r="E747" s="306"/>
      <c r="F747" s="306">
        <v>5</v>
      </c>
      <c r="G747" s="306">
        <v>14848.8</v>
      </c>
      <c r="H747" s="306" t="s">
        <v>1430</v>
      </c>
      <c r="I747" s="306" t="s">
        <v>1233</v>
      </c>
      <c r="K747" s="265">
        <f t="shared" si="69"/>
        <v>3713</v>
      </c>
      <c r="L747" s="266">
        <f t="shared" si="70"/>
        <v>18565</v>
      </c>
      <c r="M747" s="120" t="s">
        <v>1614</v>
      </c>
      <c r="N747" s="120" t="s">
        <v>1615</v>
      </c>
      <c r="O747" s="267">
        <f t="shared" si="71"/>
        <v>3266.7359999999999</v>
      </c>
      <c r="P747" s="268">
        <f t="shared" si="72"/>
        <v>3712.2</v>
      </c>
    </row>
    <row r="748" spans="1:16" x14ac:dyDescent="0.2">
      <c r="A748" s="306"/>
      <c r="B748" s="313" t="s">
        <v>1245</v>
      </c>
      <c r="C748" s="306"/>
      <c r="D748" s="306"/>
      <c r="E748" s="306"/>
      <c r="F748" s="306">
        <v>5</v>
      </c>
      <c r="G748" s="306">
        <v>11666.9</v>
      </c>
      <c r="H748" s="306" t="s">
        <v>1430</v>
      </c>
      <c r="I748" s="306" t="s">
        <v>1233</v>
      </c>
      <c r="K748" s="265">
        <f t="shared" si="69"/>
        <v>2917</v>
      </c>
      <c r="L748" s="266">
        <f t="shared" si="70"/>
        <v>14585</v>
      </c>
      <c r="M748" s="120" t="s">
        <v>1614</v>
      </c>
      <c r="N748" s="120" t="s">
        <v>1615</v>
      </c>
      <c r="O748" s="267">
        <f t="shared" si="71"/>
        <v>2566.7180000000003</v>
      </c>
      <c r="P748" s="268">
        <f t="shared" si="72"/>
        <v>2916.7250000000004</v>
      </c>
    </row>
    <row r="749" spans="1:16" x14ac:dyDescent="0.2">
      <c r="A749" s="324" t="s">
        <v>456</v>
      </c>
      <c r="B749" s="315" t="s">
        <v>457</v>
      </c>
      <c r="C749" s="306"/>
      <c r="D749" s="306"/>
      <c r="E749" s="306"/>
      <c r="F749" s="306">
        <v>3</v>
      </c>
      <c r="G749" s="306">
        <v>1371.12</v>
      </c>
      <c r="H749" s="306" t="s">
        <v>1430</v>
      </c>
      <c r="I749" s="306" t="s">
        <v>1233</v>
      </c>
      <c r="K749" s="265">
        <f t="shared" si="69"/>
        <v>572</v>
      </c>
      <c r="L749" s="266">
        <f t="shared" si="70"/>
        <v>1716</v>
      </c>
      <c r="M749" s="120" t="s">
        <v>1614</v>
      </c>
      <c r="N749" s="120" t="s">
        <v>1615</v>
      </c>
      <c r="O749" s="267">
        <f t="shared" si="71"/>
        <v>502.74400000000003</v>
      </c>
      <c r="P749" s="268">
        <f t="shared" si="72"/>
        <v>571.29999999999995</v>
      </c>
    </row>
    <row r="750" spans="1:16" x14ac:dyDescent="0.2">
      <c r="A750" s="306" t="s">
        <v>30</v>
      </c>
      <c r="B750" s="313" t="s">
        <v>531</v>
      </c>
      <c r="C750" s="306"/>
      <c r="D750" s="306"/>
      <c r="E750" s="306"/>
      <c r="F750" s="306">
        <v>3</v>
      </c>
      <c r="G750" s="306">
        <v>2915.07</v>
      </c>
      <c r="H750" s="306" t="s">
        <v>1430</v>
      </c>
      <c r="I750" s="306" t="s">
        <v>1233</v>
      </c>
      <c r="K750" s="265">
        <f t="shared" si="69"/>
        <v>1215</v>
      </c>
      <c r="L750" s="266">
        <f t="shared" si="70"/>
        <v>3645</v>
      </c>
      <c r="M750" s="120" t="s">
        <v>1614</v>
      </c>
      <c r="N750" s="120" t="s">
        <v>1615</v>
      </c>
      <c r="O750" s="267">
        <f t="shared" si="71"/>
        <v>1068.8590000000002</v>
      </c>
      <c r="P750" s="268">
        <f t="shared" si="72"/>
        <v>1214.6125000000002</v>
      </c>
    </row>
    <row r="751" spans="1:16" x14ac:dyDescent="0.2">
      <c r="A751" s="318" t="s">
        <v>471</v>
      </c>
      <c r="B751" s="326" t="s">
        <v>472</v>
      </c>
      <c r="C751" s="306"/>
      <c r="D751" s="306"/>
      <c r="E751" s="306"/>
      <c r="F751" s="306">
        <v>1</v>
      </c>
      <c r="G751" s="306">
        <v>460.28</v>
      </c>
      <c r="H751" s="306" t="s">
        <v>1430</v>
      </c>
      <c r="I751" s="306" t="s">
        <v>1233</v>
      </c>
      <c r="K751" s="265">
        <f t="shared" si="69"/>
        <v>576</v>
      </c>
      <c r="L751" s="266">
        <f t="shared" si="70"/>
        <v>576</v>
      </c>
      <c r="M751" s="120" t="s">
        <v>1614</v>
      </c>
      <c r="N751" s="120" t="s">
        <v>1615</v>
      </c>
      <c r="O751" s="267">
        <f t="shared" si="71"/>
        <v>506.30799999999999</v>
      </c>
      <c r="P751" s="268">
        <f t="shared" si="72"/>
        <v>575.34999999999991</v>
      </c>
    </row>
    <row r="752" spans="1:16" x14ac:dyDescent="0.2">
      <c r="A752" s="309" t="s">
        <v>503</v>
      </c>
      <c r="B752" s="315" t="s">
        <v>504</v>
      </c>
      <c r="C752" s="306"/>
      <c r="D752" s="306"/>
      <c r="E752" s="306"/>
      <c r="F752" s="306">
        <v>1</v>
      </c>
      <c r="G752" s="306">
        <v>1152.6500000000001</v>
      </c>
      <c r="H752" s="306" t="s">
        <v>1430</v>
      </c>
      <c r="I752" s="306" t="s">
        <v>1233</v>
      </c>
      <c r="K752" s="265">
        <f t="shared" si="69"/>
        <v>1441</v>
      </c>
      <c r="L752" s="266">
        <f t="shared" si="70"/>
        <v>1441</v>
      </c>
      <c r="M752" s="120" t="s">
        <v>1614</v>
      </c>
      <c r="N752" s="120" t="s">
        <v>1615</v>
      </c>
      <c r="O752" s="267">
        <f t="shared" si="71"/>
        <v>1267.9150000000002</v>
      </c>
      <c r="P752" s="268">
        <f t="shared" si="72"/>
        <v>1440.8125</v>
      </c>
    </row>
    <row r="753" spans="1:16" x14ac:dyDescent="0.2">
      <c r="A753" s="306" t="s">
        <v>24</v>
      </c>
      <c r="B753" s="307" t="s">
        <v>826</v>
      </c>
      <c r="C753" s="306"/>
      <c r="D753" s="306"/>
      <c r="E753" s="306"/>
      <c r="F753" s="306">
        <v>2</v>
      </c>
      <c r="G753" s="306">
        <v>254.48</v>
      </c>
      <c r="H753" s="306" t="s">
        <v>1430</v>
      </c>
      <c r="I753" s="306" t="s">
        <v>1233</v>
      </c>
      <c r="K753" s="265">
        <f t="shared" si="69"/>
        <v>160</v>
      </c>
      <c r="L753" s="266">
        <f t="shared" si="70"/>
        <v>320</v>
      </c>
      <c r="M753" s="120" t="s">
        <v>1614</v>
      </c>
      <c r="N753" s="120" t="s">
        <v>1615</v>
      </c>
      <c r="O753" s="267">
        <f t="shared" si="71"/>
        <v>139.964</v>
      </c>
      <c r="P753" s="268">
        <f t="shared" si="72"/>
        <v>159.04999999999998</v>
      </c>
    </row>
    <row r="754" spans="1:16" x14ac:dyDescent="0.2">
      <c r="A754" s="324" t="s">
        <v>629</v>
      </c>
      <c r="B754" s="325" t="s">
        <v>630</v>
      </c>
      <c r="C754" s="306"/>
      <c r="D754" s="306"/>
      <c r="E754" s="306"/>
      <c r="F754" s="306">
        <v>1</v>
      </c>
      <c r="G754" s="306">
        <v>4512.01</v>
      </c>
      <c r="H754" s="306" t="s">
        <v>1430</v>
      </c>
      <c r="I754" s="306" t="s">
        <v>1233</v>
      </c>
      <c r="K754" s="265">
        <f t="shared" si="69"/>
        <v>5641</v>
      </c>
      <c r="L754" s="266">
        <f t="shared" si="70"/>
        <v>5641</v>
      </c>
      <c r="M754" s="120" t="s">
        <v>1614</v>
      </c>
      <c r="N754" s="120" t="s">
        <v>1615</v>
      </c>
      <c r="O754" s="267">
        <f t="shared" si="71"/>
        <v>4963.2110000000002</v>
      </c>
      <c r="P754" s="268">
        <f t="shared" si="72"/>
        <v>5640.0125000000007</v>
      </c>
    </row>
    <row r="755" spans="1:16" x14ac:dyDescent="0.2">
      <c r="A755" s="324" t="s">
        <v>1246</v>
      </c>
      <c r="B755" s="325" t="s">
        <v>1247</v>
      </c>
      <c r="C755" s="306"/>
      <c r="D755" s="306"/>
      <c r="E755" s="306"/>
      <c r="F755" s="306">
        <v>1</v>
      </c>
      <c r="G755" s="306">
        <v>1688.86</v>
      </c>
      <c r="H755" s="306" t="s">
        <v>1430</v>
      </c>
      <c r="I755" s="306" t="s">
        <v>1233</v>
      </c>
      <c r="K755" s="265">
        <f t="shared" si="69"/>
        <v>2112</v>
      </c>
      <c r="L755" s="266">
        <f t="shared" si="70"/>
        <v>2112</v>
      </c>
      <c r="M755" s="120" t="s">
        <v>1614</v>
      </c>
      <c r="N755" s="120" t="s">
        <v>1615</v>
      </c>
      <c r="O755" s="267">
        <f t="shared" si="71"/>
        <v>1857.7460000000001</v>
      </c>
      <c r="P755" s="268">
        <f t="shared" si="72"/>
        <v>2111.0749999999998</v>
      </c>
    </row>
    <row r="756" spans="1:16" x14ac:dyDescent="0.2">
      <c r="A756" s="324" t="s">
        <v>945</v>
      </c>
      <c r="B756" s="325" t="s">
        <v>946</v>
      </c>
      <c r="C756" s="306"/>
      <c r="D756" s="306"/>
      <c r="E756" s="306"/>
      <c r="F756" s="306">
        <v>1</v>
      </c>
      <c r="G756" s="306">
        <v>537.82000000000005</v>
      </c>
      <c r="H756" s="306" t="s">
        <v>1430</v>
      </c>
      <c r="I756" s="306" t="s">
        <v>1233</v>
      </c>
      <c r="K756" s="265">
        <f t="shared" si="69"/>
        <v>673</v>
      </c>
      <c r="L756" s="266">
        <f t="shared" si="70"/>
        <v>673</v>
      </c>
      <c r="M756" s="120" t="s">
        <v>1614</v>
      </c>
      <c r="N756" s="120" t="s">
        <v>1615</v>
      </c>
      <c r="O756" s="267">
        <f t="shared" si="71"/>
        <v>591.60200000000009</v>
      </c>
      <c r="P756" s="268">
        <f t="shared" si="72"/>
        <v>672.27500000000009</v>
      </c>
    </row>
    <row r="757" spans="1:16" x14ac:dyDescent="0.2">
      <c r="A757" s="306" t="s">
        <v>494</v>
      </c>
      <c r="B757" s="307" t="s">
        <v>495</v>
      </c>
      <c r="C757" s="306"/>
      <c r="D757" s="306"/>
      <c r="E757" s="306"/>
      <c r="F757" s="306">
        <v>2</v>
      </c>
      <c r="G757" s="306">
        <v>16408</v>
      </c>
      <c r="H757" s="306" t="s">
        <v>1430</v>
      </c>
      <c r="I757" s="306" t="s">
        <v>1233</v>
      </c>
      <c r="K757" s="265">
        <f t="shared" si="69"/>
        <v>10255</v>
      </c>
      <c r="L757" s="266">
        <f t="shared" si="70"/>
        <v>20510</v>
      </c>
      <c r="M757" s="120" t="s">
        <v>1614</v>
      </c>
      <c r="N757" s="120" t="s">
        <v>1615</v>
      </c>
      <c r="O757" s="267">
        <f t="shared" si="71"/>
        <v>9024.4000000000015</v>
      </c>
      <c r="P757" s="268">
        <f t="shared" si="72"/>
        <v>10255</v>
      </c>
    </row>
    <row r="758" spans="1:16" x14ac:dyDescent="0.2">
      <c r="A758" s="324" t="s">
        <v>1185</v>
      </c>
      <c r="B758" s="325" t="s">
        <v>1248</v>
      </c>
      <c r="C758" s="306"/>
      <c r="D758" s="306"/>
      <c r="E758" s="306"/>
      <c r="F758" s="306">
        <v>6</v>
      </c>
      <c r="G758" s="306">
        <v>728.28</v>
      </c>
      <c r="H758" s="306" t="s">
        <v>1430</v>
      </c>
      <c r="I758" s="306" t="s">
        <v>1233</v>
      </c>
      <c r="K758" s="265">
        <f t="shared" si="69"/>
        <v>152</v>
      </c>
      <c r="L758" s="266">
        <f t="shared" si="70"/>
        <v>912</v>
      </c>
      <c r="M758" s="120" t="s">
        <v>1614</v>
      </c>
      <c r="N758" s="120" t="s">
        <v>1615</v>
      </c>
      <c r="O758" s="267">
        <f t="shared" si="71"/>
        <v>133.518</v>
      </c>
      <c r="P758" s="268">
        <f t="shared" si="72"/>
        <v>151.72499999999999</v>
      </c>
    </row>
    <row r="759" spans="1:16" x14ac:dyDescent="0.2">
      <c r="A759" s="309" t="s">
        <v>49</v>
      </c>
      <c r="B759" s="315" t="s">
        <v>699</v>
      </c>
      <c r="C759" s="306"/>
      <c r="D759" s="306"/>
      <c r="E759" s="306"/>
      <c r="F759" s="306">
        <v>6</v>
      </c>
      <c r="G759" s="306">
        <v>1367.76</v>
      </c>
      <c r="H759" s="306" t="s">
        <v>1430</v>
      </c>
      <c r="I759" s="306" t="s">
        <v>1233</v>
      </c>
      <c r="K759" s="265">
        <f t="shared" si="69"/>
        <v>285</v>
      </c>
      <c r="L759" s="266">
        <f t="shared" si="70"/>
        <v>1710</v>
      </c>
      <c r="M759" s="120" t="s">
        <v>1614</v>
      </c>
      <c r="N759" s="120" t="s">
        <v>1615</v>
      </c>
      <c r="O759" s="267">
        <f t="shared" si="71"/>
        <v>250.75600000000003</v>
      </c>
      <c r="P759" s="268">
        <f t="shared" si="72"/>
        <v>284.95</v>
      </c>
    </row>
    <row r="760" spans="1:16" x14ac:dyDescent="0.2">
      <c r="A760" s="306" t="s">
        <v>1346</v>
      </c>
      <c r="B760" s="307" t="s">
        <v>1347</v>
      </c>
      <c r="C760" s="306"/>
      <c r="D760" s="306"/>
      <c r="E760" s="306"/>
      <c r="F760" s="306">
        <v>1</v>
      </c>
      <c r="G760" s="306">
        <v>15687</v>
      </c>
      <c r="H760" s="306" t="s">
        <v>1430</v>
      </c>
      <c r="I760" s="306" t="s">
        <v>1233</v>
      </c>
      <c r="K760" s="265">
        <f t="shared" si="69"/>
        <v>19609</v>
      </c>
      <c r="L760" s="266">
        <f t="shared" si="70"/>
        <v>19609</v>
      </c>
      <c r="M760" s="120" t="s">
        <v>1614</v>
      </c>
      <c r="N760" s="120" t="s">
        <v>1615</v>
      </c>
      <c r="O760" s="267">
        <f t="shared" si="71"/>
        <v>17255.7</v>
      </c>
      <c r="P760" s="268">
        <f t="shared" si="72"/>
        <v>19608.75</v>
      </c>
    </row>
    <row r="761" spans="1:16" x14ac:dyDescent="0.2">
      <c r="A761" s="306" t="s">
        <v>1348</v>
      </c>
      <c r="B761" s="307" t="s">
        <v>1349</v>
      </c>
      <c r="C761" s="306"/>
      <c r="D761" s="306"/>
      <c r="E761" s="306"/>
      <c r="F761" s="306">
        <v>1</v>
      </c>
      <c r="G761" s="306">
        <v>14450</v>
      </c>
      <c r="H761" s="306" t="s">
        <v>1430</v>
      </c>
      <c r="I761" s="306" t="s">
        <v>1233</v>
      </c>
      <c r="K761" s="265">
        <f t="shared" si="69"/>
        <v>18063</v>
      </c>
      <c r="L761" s="266">
        <f t="shared" si="70"/>
        <v>18063</v>
      </c>
      <c r="M761" s="120" t="s">
        <v>1614</v>
      </c>
      <c r="N761" s="120" t="s">
        <v>1615</v>
      </c>
      <c r="O761" s="267">
        <f t="shared" si="71"/>
        <v>15895.000000000002</v>
      </c>
      <c r="P761" s="268">
        <f t="shared" si="72"/>
        <v>18062.5</v>
      </c>
    </row>
    <row r="762" spans="1:16" x14ac:dyDescent="0.2">
      <c r="A762" s="306" t="s">
        <v>1350</v>
      </c>
      <c r="B762" s="307" t="s">
        <v>1351</v>
      </c>
      <c r="C762" s="306"/>
      <c r="D762" s="306"/>
      <c r="E762" s="306"/>
      <c r="F762" s="306">
        <v>1</v>
      </c>
      <c r="G762" s="306">
        <v>8190</v>
      </c>
      <c r="H762" s="306" t="s">
        <v>1430</v>
      </c>
      <c r="I762" s="306" t="s">
        <v>1233</v>
      </c>
      <c r="K762" s="265">
        <f t="shared" si="69"/>
        <v>10238</v>
      </c>
      <c r="L762" s="266">
        <f t="shared" si="70"/>
        <v>10238</v>
      </c>
      <c r="M762" s="120" t="s">
        <v>1614</v>
      </c>
      <c r="N762" s="120" t="s">
        <v>1615</v>
      </c>
      <c r="O762" s="267">
        <f t="shared" si="71"/>
        <v>9009</v>
      </c>
      <c r="P762" s="268">
        <f t="shared" si="72"/>
        <v>10237.5</v>
      </c>
    </row>
    <row r="763" spans="1:16" x14ac:dyDescent="0.2">
      <c r="A763" s="306" t="s">
        <v>331</v>
      </c>
      <c r="B763" s="307" t="s">
        <v>1352</v>
      </c>
      <c r="C763" s="306"/>
      <c r="D763" s="306"/>
      <c r="E763" s="306"/>
      <c r="F763" s="306">
        <v>1</v>
      </c>
      <c r="G763" s="306">
        <v>465.64</v>
      </c>
      <c r="H763" s="306" t="s">
        <v>1430</v>
      </c>
      <c r="I763" s="306" t="s">
        <v>1233</v>
      </c>
      <c r="K763" s="265">
        <f t="shared" si="69"/>
        <v>583</v>
      </c>
      <c r="L763" s="266">
        <f t="shared" si="70"/>
        <v>583</v>
      </c>
      <c r="M763" s="120" t="s">
        <v>1614</v>
      </c>
      <c r="N763" s="120" t="s">
        <v>1615</v>
      </c>
      <c r="O763" s="267">
        <f t="shared" si="71"/>
        <v>512.20400000000006</v>
      </c>
      <c r="P763" s="268">
        <f t="shared" si="72"/>
        <v>582.04999999999995</v>
      </c>
    </row>
    <row r="764" spans="1:16" x14ac:dyDescent="0.2">
      <c r="A764" s="306" t="s">
        <v>330</v>
      </c>
      <c r="B764" s="307" t="s">
        <v>1353</v>
      </c>
      <c r="C764" s="306"/>
      <c r="D764" s="306"/>
      <c r="E764" s="306"/>
      <c r="F764" s="306">
        <v>1</v>
      </c>
      <c r="G764" s="306">
        <v>4678.04</v>
      </c>
      <c r="H764" s="306" t="s">
        <v>1430</v>
      </c>
      <c r="I764" s="306" t="s">
        <v>1233</v>
      </c>
      <c r="K764" s="265">
        <f t="shared" si="69"/>
        <v>5848</v>
      </c>
      <c r="L764" s="266">
        <f t="shared" si="70"/>
        <v>5848</v>
      </c>
      <c r="M764" s="120" t="s">
        <v>1614</v>
      </c>
      <c r="N764" s="120" t="s">
        <v>1615</v>
      </c>
      <c r="O764" s="267">
        <f t="shared" si="71"/>
        <v>5145.8440000000001</v>
      </c>
      <c r="P764" s="268">
        <f t="shared" si="72"/>
        <v>5847.55</v>
      </c>
    </row>
    <row r="765" spans="1:16" x14ac:dyDescent="0.2">
      <c r="A765" s="306" t="s">
        <v>1354</v>
      </c>
      <c r="B765" s="307" t="s">
        <v>1355</v>
      </c>
      <c r="C765" s="306"/>
      <c r="D765" s="306"/>
      <c r="E765" s="306"/>
      <c r="F765" s="306">
        <v>1</v>
      </c>
      <c r="G765" s="306">
        <v>5508.7</v>
      </c>
      <c r="H765" s="306" t="s">
        <v>1430</v>
      </c>
      <c r="I765" s="306" t="s">
        <v>1233</v>
      </c>
      <c r="K765" s="265">
        <f t="shared" si="69"/>
        <v>6886</v>
      </c>
      <c r="L765" s="266">
        <f t="shared" si="70"/>
        <v>6886</v>
      </c>
      <c r="M765" s="120" t="s">
        <v>1614</v>
      </c>
      <c r="N765" s="120" t="s">
        <v>1615</v>
      </c>
      <c r="O765" s="267">
        <f t="shared" si="71"/>
        <v>6059.5700000000006</v>
      </c>
      <c r="P765" s="268">
        <f t="shared" si="72"/>
        <v>6885.875</v>
      </c>
    </row>
    <row r="766" spans="1:16" x14ac:dyDescent="0.2">
      <c r="A766" s="306" t="s">
        <v>1356</v>
      </c>
      <c r="B766" s="307" t="s">
        <v>1358</v>
      </c>
      <c r="C766" s="306"/>
      <c r="D766" s="306"/>
      <c r="E766" s="306"/>
      <c r="F766" s="306">
        <v>4</v>
      </c>
      <c r="G766" s="306">
        <v>15168</v>
      </c>
      <c r="H766" s="306" t="s">
        <v>1430</v>
      </c>
      <c r="I766" s="306" t="s">
        <v>1233</v>
      </c>
      <c r="K766" s="265">
        <f t="shared" si="69"/>
        <v>4740</v>
      </c>
      <c r="L766" s="266">
        <f t="shared" si="70"/>
        <v>18960</v>
      </c>
      <c r="M766" s="120" t="s">
        <v>1614</v>
      </c>
      <c r="N766" s="120" t="s">
        <v>1615</v>
      </c>
      <c r="O766" s="267">
        <f t="shared" si="71"/>
        <v>4171.2000000000007</v>
      </c>
      <c r="P766" s="268">
        <f t="shared" si="72"/>
        <v>4740</v>
      </c>
    </row>
    <row r="767" spans="1:16" x14ac:dyDescent="0.2">
      <c r="A767" s="306" t="s">
        <v>1357</v>
      </c>
      <c r="B767" s="307" t="s">
        <v>1359</v>
      </c>
      <c r="C767" s="306"/>
      <c r="D767" s="306"/>
      <c r="E767" s="306"/>
      <c r="F767" s="306">
        <v>2</v>
      </c>
      <c r="G767" s="306">
        <v>8224</v>
      </c>
      <c r="H767" s="306" t="s">
        <v>1430</v>
      </c>
      <c r="I767" s="306" t="s">
        <v>1233</v>
      </c>
      <c r="K767" s="265">
        <f t="shared" si="69"/>
        <v>5140</v>
      </c>
      <c r="L767" s="266">
        <f t="shared" si="70"/>
        <v>10280</v>
      </c>
      <c r="M767" s="120" t="s">
        <v>1614</v>
      </c>
      <c r="N767" s="120" t="s">
        <v>1615</v>
      </c>
      <c r="O767" s="267">
        <f t="shared" si="71"/>
        <v>4523.2000000000007</v>
      </c>
      <c r="P767" s="268">
        <f t="shared" si="72"/>
        <v>5140</v>
      </c>
    </row>
    <row r="768" spans="1:16" x14ac:dyDescent="0.2">
      <c r="A768" s="306" t="s">
        <v>494</v>
      </c>
      <c r="B768" s="307" t="s">
        <v>495</v>
      </c>
      <c r="C768" s="306"/>
      <c r="D768" s="306"/>
      <c r="E768" s="306"/>
      <c r="F768" s="306">
        <v>2</v>
      </c>
      <c r="G768" s="306">
        <v>16408</v>
      </c>
      <c r="H768" s="306" t="s">
        <v>1430</v>
      </c>
      <c r="I768" s="306" t="s">
        <v>1233</v>
      </c>
      <c r="K768" s="265">
        <f t="shared" si="69"/>
        <v>10255</v>
      </c>
      <c r="L768" s="266">
        <f t="shared" si="70"/>
        <v>20510</v>
      </c>
      <c r="M768" s="120" t="s">
        <v>1614</v>
      </c>
      <c r="N768" s="120" t="s">
        <v>1615</v>
      </c>
      <c r="O768" s="267">
        <f t="shared" si="71"/>
        <v>9024.4000000000015</v>
      </c>
      <c r="P768" s="268">
        <f t="shared" si="72"/>
        <v>10255</v>
      </c>
    </row>
    <row r="769" spans="1:16" x14ac:dyDescent="0.2">
      <c r="A769" s="306" t="s">
        <v>77</v>
      </c>
      <c r="B769" s="307" t="s">
        <v>963</v>
      </c>
      <c r="C769" s="306"/>
      <c r="D769" s="306"/>
      <c r="E769" s="306"/>
      <c r="F769" s="306">
        <v>36</v>
      </c>
      <c r="G769" s="306">
        <v>14157.24</v>
      </c>
      <c r="H769" s="306" t="s">
        <v>1430</v>
      </c>
      <c r="I769" s="306" t="s">
        <v>1233</v>
      </c>
      <c r="K769" s="265">
        <f t="shared" si="69"/>
        <v>492</v>
      </c>
      <c r="L769" s="266">
        <f t="shared" si="70"/>
        <v>17712</v>
      </c>
      <c r="M769" s="120" t="s">
        <v>1614</v>
      </c>
      <c r="N769" s="120" t="s">
        <v>1615</v>
      </c>
      <c r="O769" s="267">
        <f t="shared" si="71"/>
        <v>432.58233333333334</v>
      </c>
      <c r="P769" s="268">
        <f t="shared" si="72"/>
        <v>491.57083333333333</v>
      </c>
    </row>
    <row r="770" spans="1:16" x14ac:dyDescent="0.2">
      <c r="A770" s="306" t="s">
        <v>1300</v>
      </c>
      <c r="B770" s="307" t="s">
        <v>1543</v>
      </c>
      <c r="C770" s="306"/>
      <c r="D770" s="306"/>
      <c r="E770" s="306"/>
      <c r="F770" s="306">
        <v>1</v>
      </c>
      <c r="G770" s="306">
        <v>8962.5</v>
      </c>
      <c r="H770" s="306" t="s">
        <v>1430</v>
      </c>
      <c r="I770" s="306" t="s">
        <v>1233</v>
      </c>
      <c r="K770" s="265">
        <f t="shared" si="69"/>
        <v>11204</v>
      </c>
      <c r="L770" s="266">
        <f t="shared" si="70"/>
        <v>11204</v>
      </c>
      <c r="M770" s="120" t="s">
        <v>1614</v>
      </c>
      <c r="N770" s="120" t="s">
        <v>1615</v>
      </c>
      <c r="O770" s="267">
        <f t="shared" si="71"/>
        <v>9858.75</v>
      </c>
      <c r="P770" s="268">
        <f t="shared" si="72"/>
        <v>11203.125</v>
      </c>
    </row>
    <row r="771" spans="1:16" x14ac:dyDescent="0.2">
      <c r="A771" s="306" t="s">
        <v>334</v>
      </c>
      <c r="B771" s="307" t="s">
        <v>1544</v>
      </c>
      <c r="C771" s="306"/>
      <c r="D771" s="306"/>
      <c r="E771" s="306"/>
      <c r="F771" s="306">
        <v>2</v>
      </c>
      <c r="G771" s="306">
        <v>900</v>
      </c>
      <c r="H771" s="306" t="s">
        <v>1430</v>
      </c>
      <c r="I771" s="306" t="s">
        <v>1233</v>
      </c>
      <c r="K771" s="265">
        <f t="shared" si="69"/>
        <v>563</v>
      </c>
      <c r="L771" s="266">
        <f t="shared" si="70"/>
        <v>1126</v>
      </c>
      <c r="M771" s="120" t="s">
        <v>1614</v>
      </c>
      <c r="N771" s="120" t="s">
        <v>1615</v>
      </c>
      <c r="O771" s="267">
        <f t="shared" si="71"/>
        <v>495.00000000000006</v>
      </c>
      <c r="P771" s="268">
        <f t="shared" si="72"/>
        <v>562.5</v>
      </c>
    </row>
    <row r="772" spans="1:16" x14ac:dyDescent="0.2">
      <c r="A772" s="306" t="s">
        <v>1545</v>
      </c>
      <c r="B772" s="307" t="s">
        <v>1546</v>
      </c>
      <c r="C772" s="306"/>
      <c r="D772" s="306"/>
      <c r="E772" s="306"/>
      <c r="F772" s="306">
        <v>1</v>
      </c>
      <c r="G772" s="306">
        <v>1947.35</v>
      </c>
      <c r="H772" s="306" t="s">
        <v>1430</v>
      </c>
      <c r="I772" s="306" t="s">
        <v>1233</v>
      </c>
      <c r="K772" s="265">
        <f t="shared" si="69"/>
        <v>2435</v>
      </c>
      <c r="L772" s="266">
        <f t="shared" si="70"/>
        <v>2435</v>
      </c>
      <c r="M772" s="120" t="s">
        <v>1614</v>
      </c>
      <c r="N772" s="120" t="s">
        <v>1615</v>
      </c>
      <c r="O772" s="267">
        <f t="shared" si="71"/>
        <v>2142.085</v>
      </c>
      <c r="P772" s="268">
        <f t="shared" si="72"/>
        <v>2434.1875</v>
      </c>
    </row>
    <row r="773" spans="1:16" x14ac:dyDescent="0.2">
      <c r="A773" s="306" t="s">
        <v>1547</v>
      </c>
      <c r="B773" s="307" t="s">
        <v>1549</v>
      </c>
      <c r="C773" s="306"/>
      <c r="D773" s="306"/>
      <c r="E773" s="306"/>
      <c r="F773" s="306">
        <v>2</v>
      </c>
      <c r="G773" s="306">
        <v>888</v>
      </c>
      <c r="H773" s="306" t="s">
        <v>1430</v>
      </c>
      <c r="I773" s="306" t="s">
        <v>1233</v>
      </c>
      <c r="K773" s="265">
        <f t="shared" si="69"/>
        <v>555</v>
      </c>
      <c r="L773" s="266">
        <f t="shared" si="70"/>
        <v>1110</v>
      </c>
      <c r="M773" s="120" t="s">
        <v>1614</v>
      </c>
      <c r="N773" s="120" t="s">
        <v>1615</v>
      </c>
      <c r="O773" s="267">
        <f t="shared" si="71"/>
        <v>488.40000000000003</v>
      </c>
      <c r="P773" s="268">
        <f t="shared" si="72"/>
        <v>555</v>
      </c>
    </row>
    <row r="774" spans="1:16" x14ac:dyDescent="0.2">
      <c r="A774" s="306" t="s">
        <v>1548</v>
      </c>
      <c r="B774" s="307" t="s">
        <v>1550</v>
      </c>
      <c r="C774" s="306"/>
      <c r="D774" s="306"/>
      <c r="E774" s="306"/>
      <c r="F774" s="306">
        <v>2</v>
      </c>
      <c r="G774" s="306">
        <v>518.72</v>
      </c>
      <c r="H774" s="306" t="s">
        <v>1430</v>
      </c>
      <c r="I774" s="306" t="s">
        <v>1233</v>
      </c>
      <c r="K774" s="265">
        <f t="shared" si="69"/>
        <v>325</v>
      </c>
      <c r="L774" s="266">
        <f t="shared" si="70"/>
        <v>650</v>
      </c>
      <c r="M774" s="120" t="s">
        <v>1614</v>
      </c>
      <c r="N774" s="120" t="s">
        <v>1615</v>
      </c>
      <c r="O774" s="267">
        <f t="shared" si="71"/>
        <v>285.29600000000005</v>
      </c>
      <c r="P774" s="268">
        <f t="shared" si="72"/>
        <v>324.20000000000005</v>
      </c>
    </row>
    <row r="775" spans="1:16" x14ac:dyDescent="0.2">
      <c r="A775" s="306" t="s">
        <v>1466</v>
      </c>
      <c r="B775" s="307" t="s">
        <v>1551</v>
      </c>
      <c r="C775" s="306"/>
      <c r="D775" s="306"/>
      <c r="E775" s="306"/>
      <c r="F775" s="306">
        <v>200</v>
      </c>
      <c r="G775" s="306">
        <v>6014</v>
      </c>
      <c r="H775" s="306" t="s">
        <v>1430</v>
      </c>
      <c r="I775" s="306" t="s">
        <v>1233</v>
      </c>
      <c r="K775" s="265">
        <f t="shared" si="69"/>
        <v>38</v>
      </c>
      <c r="L775" s="266">
        <f t="shared" si="70"/>
        <v>7600</v>
      </c>
      <c r="M775" s="120" t="s">
        <v>1614</v>
      </c>
      <c r="N775" s="120" t="s">
        <v>1615</v>
      </c>
      <c r="O775" s="267">
        <f t="shared" si="71"/>
        <v>33.077000000000005</v>
      </c>
      <c r="P775" s="268">
        <f t="shared" si="72"/>
        <v>37.587499999999999</v>
      </c>
    </row>
    <row r="776" spans="1:16" x14ac:dyDescent="0.2">
      <c r="A776" s="306" t="s">
        <v>334</v>
      </c>
      <c r="B776" s="307" t="s">
        <v>1552</v>
      </c>
      <c r="C776" s="306"/>
      <c r="D776" s="306"/>
      <c r="E776" s="306"/>
      <c r="F776" s="306">
        <v>2</v>
      </c>
      <c r="G776" s="306">
        <v>2600</v>
      </c>
      <c r="H776" s="306" t="s">
        <v>1752</v>
      </c>
      <c r="I776" s="306" t="s">
        <v>1233</v>
      </c>
      <c r="K776" s="265">
        <f t="shared" si="69"/>
        <v>1625</v>
      </c>
      <c r="L776" s="266">
        <f t="shared" si="70"/>
        <v>3250</v>
      </c>
      <c r="M776" s="120" t="s">
        <v>1614</v>
      </c>
      <c r="N776" s="120" t="s">
        <v>1615</v>
      </c>
      <c r="O776" s="267">
        <f t="shared" si="71"/>
        <v>1430.0000000000002</v>
      </c>
      <c r="P776" s="268">
        <f t="shared" si="72"/>
        <v>1625</v>
      </c>
    </row>
    <row r="777" spans="1:16" x14ac:dyDescent="0.2">
      <c r="A777" s="306" t="s">
        <v>1735</v>
      </c>
      <c r="B777" s="307" t="s">
        <v>1736</v>
      </c>
      <c r="C777" s="306"/>
      <c r="D777" s="306"/>
      <c r="E777" s="306"/>
      <c r="F777" s="306">
        <v>50</v>
      </c>
      <c r="G777" s="306">
        <v>8632</v>
      </c>
      <c r="H777" s="306" t="s">
        <v>1752</v>
      </c>
      <c r="I777" s="306" t="s">
        <v>1233</v>
      </c>
      <c r="K777" s="265">
        <f t="shared" si="69"/>
        <v>216</v>
      </c>
      <c r="L777" s="266">
        <f t="shared" si="70"/>
        <v>10800</v>
      </c>
      <c r="M777" s="120" t="s">
        <v>1614</v>
      </c>
      <c r="N777" s="120" t="s">
        <v>1615</v>
      </c>
      <c r="O777" s="267">
        <f t="shared" si="71"/>
        <v>189.904</v>
      </c>
      <c r="P777" s="268">
        <f t="shared" si="72"/>
        <v>215.79999999999998</v>
      </c>
    </row>
    <row r="778" spans="1:16" x14ac:dyDescent="0.2">
      <c r="A778" s="306" t="s">
        <v>1734</v>
      </c>
      <c r="B778" s="307" t="s">
        <v>1737</v>
      </c>
      <c r="C778" s="306"/>
      <c r="D778" s="306"/>
      <c r="E778" s="306"/>
      <c r="F778" s="306">
        <v>50</v>
      </c>
      <c r="G778" s="306">
        <v>10296</v>
      </c>
      <c r="H778" s="306" t="s">
        <v>1752</v>
      </c>
      <c r="I778" s="306" t="s">
        <v>1233</v>
      </c>
      <c r="K778" s="265">
        <f t="shared" si="69"/>
        <v>258</v>
      </c>
      <c r="L778" s="266">
        <f t="shared" si="70"/>
        <v>12900</v>
      </c>
      <c r="M778" s="120" t="s">
        <v>1614</v>
      </c>
      <c r="N778" s="120" t="s">
        <v>1615</v>
      </c>
      <c r="O778" s="267">
        <f t="shared" si="71"/>
        <v>226.512</v>
      </c>
      <c r="P778" s="268">
        <f t="shared" si="72"/>
        <v>257.39999999999998</v>
      </c>
    </row>
    <row r="779" spans="1:16" x14ac:dyDescent="0.2">
      <c r="A779" s="306" t="s">
        <v>55</v>
      </c>
      <c r="B779" s="307" t="s">
        <v>1738</v>
      </c>
      <c r="C779" s="306"/>
      <c r="D779" s="306"/>
      <c r="E779" s="306"/>
      <c r="F779" s="306">
        <v>1</v>
      </c>
      <c r="G779" s="306">
        <v>5744.25</v>
      </c>
      <c r="H779" s="306" t="s">
        <v>1752</v>
      </c>
      <c r="I779" s="306" t="s">
        <v>1233</v>
      </c>
      <c r="K779" s="265">
        <f t="shared" si="69"/>
        <v>7181</v>
      </c>
      <c r="L779" s="266">
        <f t="shared" si="70"/>
        <v>7181</v>
      </c>
      <c r="M779" s="120" t="s">
        <v>1614</v>
      </c>
      <c r="N779" s="120" t="s">
        <v>1615</v>
      </c>
      <c r="O779" s="267">
        <f t="shared" si="71"/>
        <v>6318.6750000000002</v>
      </c>
      <c r="P779" s="268">
        <f t="shared" si="72"/>
        <v>7180.3125</v>
      </c>
    </row>
    <row r="780" spans="1:16" x14ac:dyDescent="0.2">
      <c r="A780" s="306" t="s">
        <v>376</v>
      </c>
      <c r="B780" s="307" t="s">
        <v>1739</v>
      </c>
      <c r="C780" s="306"/>
      <c r="D780" s="306"/>
      <c r="E780" s="306"/>
      <c r="F780" s="306">
        <v>2</v>
      </c>
      <c r="G780" s="306">
        <v>10085.98</v>
      </c>
      <c r="H780" s="306" t="s">
        <v>1752</v>
      </c>
      <c r="I780" s="306" t="s">
        <v>1233</v>
      </c>
      <c r="K780" s="265">
        <f t="shared" si="69"/>
        <v>6304</v>
      </c>
      <c r="L780" s="266">
        <f t="shared" si="70"/>
        <v>12608</v>
      </c>
      <c r="M780" s="120" t="s">
        <v>1614</v>
      </c>
      <c r="N780" s="120" t="s">
        <v>1615</v>
      </c>
      <c r="O780" s="267">
        <f t="shared" si="71"/>
        <v>5547.2889999999998</v>
      </c>
      <c r="P780" s="268">
        <f t="shared" si="72"/>
        <v>6303.7374999999993</v>
      </c>
    </row>
    <row r="781" spans="1:16" x14ac:dyDescent="0.2">
      <c r="A781" s="306" t="s">
        <v>13</v>
      </c>
      <c r="B781" s="307" t="s">
        <v>1646</v>
      </c>
      <c r="C781" s="306"/>
      <c r="D781" s="306"/>
      <c r="E781" s="306"/>
      <c r="F781" s="306">
        <v>6</v>
      </c>
      <c r="G781" s="306">
        <v>10916.4</v>
      </c>
      <c r="H781" s="306" t="s">
        <v>1752</v>
      </c>
      <c r="I781" s="306" t="s">
        <v>1233</v>
      </c>
      <c r="K781" s="265">
        <f t="shared" si="69"/>
        <v>2275</v>
      </c>
      <c r="L781" s="266">
        <f t="shared" si="70"/>
        <v>13650</v>
      </c>
      <c r="M781" s="120" t="s">
        <v>1614</v>
      </c>
      <c r="N781" s="120" t="s">
        <v>1615</v>
      </c>
      <c r="O781" s="267">
        <f t="shared" si="71"/>
        <v>2001.34</v>
      </c>
      <c r="P781" s="268">
        <f t="shared" si="72"/>
        <v>2274.25</v>
      </c>
    </row>
    <row r="782" spans="1:16" x14ac:dyDescent="0.2">
      <c r="A782" s="306" t="s">
        <v>53</v>
      </c>
      <c r="B782" s="307" t="s">
        <v>1740</v>
      </c>
      <c r="C782" s="306"/>
      <c r="D782" s="306"/>
      <c r="E782" s="306"/>
      <c r="F782" s="306">
        <v>8</v>
      </c>
      <c r="G782" s="306">
        <v>2304.16</v>
      </c>
      <c r="H782" s="306" t="s">
        <v>1752</v>
      </c>
      <c r="I782" s="306" t="s">
        <v>1233</v>
      </c>
      <c r="K782" s="265">
        <f t="shared" si="69"/>
        <v>361</v>
      </c>
      <c r="L782" s="266">
        <f t="shared" si="70"/>
        <v>2888</v>
      </c>
      <c r="M782" s="120" t="s">
        <v>1614</v>
      </c>
      <c r="N782" s="120" t="s">
        <v>1615</v>
      </c>
      <c r="O782" s="267">
        <f t="shared" si="71"/>
        <v>316.822</v>
      </c>
      <c r="P782" s="268">
        <f t="shared" si="72"/>
        <v>360.02499999999998</v>
      </c>
    </row>
    <row r="783" spans="1:16" x14ac:dyDescent="0.2">
      <c r="A783" s="306" t="s">
        <v>1741</v>
      </c>
      <c r="B783" s="307" t="s">
        <v>1742</v>
      </c>
      <c r="C783" s="306"/>
      <c r="D783" s="306"/>
      <c r="E783" s="306"/>
      <c r="F783" s="306">
        <v>2</v>
      </c>
      <c r="G783" s="306">
        <v>11032</v>
      </c>
      <c r="H783" s="306" t="s">
        <v>1752</v>
      </c>
      <c r="I783" s="306" t="s">
        <v>1233</v>
      </c>
      <c r="K783" s="265">
        <f t="shared" si="69"/>
        <v>6895</v>
      </c>
      <c r="L783" s="266">
        <f t="shared" si="70"/>
        <v>13790</v>
      </c>
      <c r="M783" s="120" t="s">
        <v>1614</v>
      </c>
      <c r="N783" s="120" t="s">
        <v>1615</v>
      </c>
      <c r="O783" s="267">
        <f t="shared" si="71"/>
        <v>6067.6</v>
      </c>
      <c r="P783" s="268">
        <f t="shared" si="72"/>
        <v>6895</v>
      </c>
    </row>
    <row r="784" spans="1:16" x14ac:dyDescent="0.2">
      <c r="A784" s="306" t="s">
        <v>1069</v>
      </c>
      <c r="B784" s="307" t="s">
        <v>1743</v>
      </c>
      <c r="C784" s="306"/>
      <c r="D784" s="306"/>
      <c r="E784" s="306"/>
      <c r="F784" s="306">
        <v>1</v>
      </c>
      <c r="G784" s="306">
        <v>3676.02</v>
      </c>
      <c r="H784" s="306" t="s">
        <v>1752</v>
      </c>
      <c r="I784" s="306" t="s">
        <v>1233</v>
      </c>
      <c r="K784" s="265">
        <f t="shared" si="69"/>
        <v>4596</v>
      </c>
      <c r="L784" s="266">
        <f t="shared" si="70"/>
        <v>4596</v>
      </c>
      <c r="M784" s="120" t="s">
        <v>1614</v>
      </c>
      <c r="N784" s="120" t="s">
        <v>1615</v>
      </c>
      <c r="O784" s="267">
        <f t="shared" si="71"/>
        <v>4043.6220000000003</v>
      </c>
      <c r="P784" s="268">
        <f t="shared" si="72"/>
        <v>4595.0249999999996</v>
      </c>
    </row>
    <row r="785" spans="1:16" x14ac:dyDescent="0.2">
      <c r="A785" s="306" t="s">
        <v>1741</v>
      </c>
      <c r="B785" s="307" t="s">
        <v>1742</v>
      </c>
      <c r="C785" s="306"/>
      <c r="D785" s="306"/>
      <c r="E785" s="306"/>
      <c r="F785" s="306">
        <v>1</v>
      </c>
      <c r="G785" s="306">
        <v>5516</v>
      </c>
      <c r="H785" s="306" t="s">
        <v>1752</v>
      </c>
      <c r="I785" s="306" t="s">
        <v>1233</v>
      </c>
      <c r="K785" s="265">
        <f t="shared" si="69"/>
        <v>6895</v>
      </c>
      <c r="L785" s="266">
        <f t="shared" si="70"/>
        <v>6895</v>
      </c>
      <c r="M785" s="120" t="s">
        <v>1614</v>
      </c>
      <c r="N785" s="120" t="s">
        <v>1615</v>
      </c>
      <c r="O785" s="267">
        <f t="shared" si="71"/>
        <v>6067.6</v>
      </c>
      <c r="P785" s="268">
        <f t="shared" si="72"/>
        <v>6895</v>
      </c>
    </row>
    <row r="786" spans="1:16" x14ac:dyDescent="0.2">
      <c r="A786" s="306"/>
      <c r="B786" s="307"/>
      <c r="C786" s="306"/>
      <c r="D786" s="306"/>
      <c r="E786" s="306"/>
      <c r="F786" s="306"/>
      <c r="G786" s="306"/>
      <c r="H786" s="306"/>
      <c r="I786" s="306" t="s">
        <v>1233</v>
      </c>
      <c r="K786" s="265" t="e">
        <f t="shared" si="69"/>
        <v>#DIV/0!</v>
      </c>
      <c r="L786" s="266" t="e">
        <f t="shared" si="70"/>
        <v>#DIV/0!</v>
      </c>
      <c r="M786" s="120" t="s">
        <v>1614</v>
      </c>
      <c r="N786" s="120" t="s">
        <v>1615</v>
      </c>
      <c r="O786" s="267" t="e">
        <f t="shared" si="71"/>
        <v>#DIV/0!</v>
      </c>
      <c r="P786" s="268" t="e">
        <f t="shared" si="72"/>
        <v>#DIV/0!</v>
      </c>
    </row>
    <row r="787" spans="1:16" x14ac:dyDescent="0.2">
      <c r="A787" s="306"/>
      <c r="B787" s="307"/>
      <c r="C787" s="306"/>
      <c r="D787" s="306"/>
      <c r="E787" s="306"/>
      <c r="F787" s="306"/>
      <c r="G787" s="306"/>
      <c r="H787" s="306"/>
      <c r="I787" s="306" t="s">
        <v>1233</v>
      </c>
      <c r="K787" s="265" t="e">
        <f t="shared" si="69"/>
        <v>#DIV/0!</v>
      </c>
      <c r="L787" s="266" t="e">
        <f t="shared" si="70"/>
        <v>#DIV/0!</v>
      </c>
      <c r="M787" s="120" t="s">
        <v>1614</v>
      </c>
      <c r="N787" s="120" t="s">
        <v>1615</v>
      </c>
      <c r="O787" s="267" t="e">
        <f t="shared" si="71"/>
        <v>#DIV/0!</v>
      </c>
      <c r="P787" s="268" t="e">
        <f t="shared" si="72"/>
        <v>#DIV/0!</v>
      </c>
    </row>
    <row r="788" spans="1:16" x14ac:dyDescent="0.2">
      <c r="A788" s="324" t="s">
        <v>1458</v>
      </c>
      <c r="B788" s="325" t="s">
        <v>1459</v>
      </c>
      <c r="C788" s="306"/>
      <c r="D788" s="306" t="s">
        <v>1498</v>
      </c>
      <c r="E788" s="306"/>
      <c r="F788" s="306"/>
      <c r="G788" s="306"/>
      <c r="H788" s="306"/>
      <c r="I788" s="306" t="s">
        <v>1233</v>
      </c>
      <c r="K788" s="265" t="e">
        <f t="shared" si="69"/>
        <v>#DIV/0!</v>
      </c>
      <c r="L788" s="266" t="e">
        <f t="shared" si="70"/>
        <v>#DIV/0!</v>
      </c>
      <c r="M788" s="120" t="s">
        <v>1614</v>
      </c>
      <c r="N788" s="120" t="s">
        <v>1615</v>
      </c>
      <c r="O788" s="267" t="e">
        <f t="shared" si="71"/>
        <v>#DIV/0!</v>
      </c>
      <c r="P788" s="268" t="e">
        <f t="shared" si="72"/>
        <v>#DIV/0!</v>
      </c>
    </row>
    <row r="789" spans="1:16" x14ac:dyDescent="0.2">
      <c r="A789" s="335" t="s">
        <v>767</v>
      </c>
      <c r="B789" s="307" t="s">
        <v>1500</v>
      </c>
      <c r="C789" s="306"/>
      <c r="D789" s="306" t="s">
        <v>1017</v>
      </c>
      <c r="E789" s="306"/>
      <c r="F789" s="306"/>
      <c r="G789" s="306"/>
      <c r="H789" s="306"/>
      <c r="I789" s="306" t="s">
        <v>1233</v>
      </c>
      <c r="K789" s="265" t="e">
        <f t="shared" ref="K789:K791" si="73">ROUNDUP(P789,0)</f>
        <v>#DIV/0!</v>
      </c>
      <c r="L789" s="266" t="e">
        <f t="shared" ref="L789:L791" si="74">SUM(K789*F789)</f>
        <v>#DIV/0!</v>
      </c>
      <c r="M789" s="120" t="s">
        <v>1614</v>
      </c>
      <c r="N789" s="120" t="s">
        <v>1615</v>
      </c>
      <c r="O789" s="267" t="e">
        <f t="shared" ref="O789:O791" si="75">SUM(G789/F789*1.1)</f>
        <v>#DIV/0!</v>
      </c>
      <c r="P789" s="268" t="e">
        <f t="shared" ref="P789:P791" si="76">SUM(G789/F789*1.25)</f>
        <v>#DIV/0!</v>
      </c>
    </row>
    <row r="790" spans="1:16" x14ac:dyDescent="0.2">
      <c r="A790" s="306" t="s">
        <v>75</v>
      </c>
      <c r="B790" s="313" t="s">
        <v>530</v>
      </c>
      <c r="C790" s="306"/>
      <c r="D790" s="306" t="s">
        <v>1499</v>
      </c>
      <c r="E790" s="306"/>
      <c r="F790" s="306"/>
      <c r="G790" s="306"/>
      <c r="H790" s="306"/>
      <c r="I790" s="306" t="s">
        <v>1233</v>
      </c>
      <c r="K790" s="265" t="e">
        <f t="shared" si="73"/>
        <v>#DIV/0!</v>
      </c>
      <c r="L790" s="266" t="e">
        <f t="shared" si="74"/>
        <v>#DIV/0!</v>
      </c>
      <c r="M790" s="120" t="s">
        <v>1614</v>
      </c>
      <c r="N790" s="120" t="s">
        <v>1615</v>
      </c>
      <c r="O790" s="267" t="e">
        <f t="shared" si="75"/>
        <v>#DIV/0!</v>
      </c>
      <c r="P790" s="268" t="e">
        <f t="shared" si="76"/>
        <v>#DIV/0!</v>
      </c>
    </row>
    <row r="791" spans="1:16" x14ac:dyDescent="0.2">
      <c r="A791" s="306"/>
      <c r="B791" s="307"/>
      <c r="C791" s="306"/>
      <c r="D791" s="306"/>
      <c r="E791" s="306"/>
      <c r="F791" s="306"/>
      <c r="G791" s="348">
        <f>SUM(G720:G790)</f>
        <v>786525.37</v>
      </c>
      <c r="H791" s="306"/>
      <c r="I791" s="306" t="s">
        <v>1233</v>
      </c>
      <c r="K791" s="265" t="e">
        <f t="shared" si="73"/>
        <v>#DIV/0!</v>
      </c>
      <c r="L791" s="266" t="e">
        <f t="shared" si="74"/>
        <v>#DIV/0!</v>
      </c>
      <c r="M791" s="120" t="s">
        <v>1614</v>
      </c>
      <c r="N791" s="120" t="s">
        <v>1615</v>
      </c>
      <c r="O791" s="267" t="e">
        <f t="shared" si="75"/>
        <v>#DIV/0!</v>
      </c>
      <c r="P791" s="268" t="e">
        <f t="shared" si="76"/>
        <v>#DIV/0!</v>
      </c>
    </row>
    <row r="792" spans="1:16" x14ac:dyDescent="0.2">
      <c r="A792" s="327" t="s">
        <v>1336</v>
      </c>
      <c r="B792" s="328" t="s">
        <v>1339</v>
      </c>
      <c r="C792" s="327"/>
      <c r="D792" s="327"/>
      <c r="E792" s="327"/>
      <c r="F792" s="327">
        <v>10</v>
      </c>
      <c r="G792" s="327">
        <v>205.9</v>
      </c>
      <c r="H792" s="327" t="s">
        <v>1752</v>
      </c>
      <c r="I792" s="327" t="s">
        <v>1335</v>
      </c>
      <c r="K792" s="265">
        <f t="shared" ref="K792:K829" si="77">ROUNDUP(P792,0)</f>
        <v>26</v>
      </c>
      <c r="L792" s="266">
        <f t="shared" ref="L792:L829" si="78">SUM(K792*F792)</f>
        <v>260</v>
      </c>
      <c r="M792" s="120" t="s">
        <v>1614</v>
      </c>
      <c r="N792" s="120" t="s">
        <v>1615</v>
      </c>
      <c r="O792" s="267">
        <f t="shared" ref="O792:O829" si="79">SUM(G792/F792*1.1)</f>
        <v>22.649000000000001</v>
      </c>
      <c r="P792" s="268">
        <f t="shared" ref="P792:P829" si="80">SUM(G792/F792*1.25)</f>
        <v>25.737500000000001</v>
      </c>
    </row>
    <row r="793" spans="1:16" x14ac:dyDescent="0.2">
      <c r="A793" s="327" t="s">
        <v>1337</v>
      </c>
      <c r="B793" s="328" t="s">
        <v>1340</v>
      </c>
      <c r="C793" s="327"/>
      <c r="D793" s="327"/>
      <c r="E793" s="327"/>
      <c r="F793" s="327">
        <v>10</v>
      </c>
      <c r="G793" s="327">
        <v>728.2</v>
      </c>
      <c r="H793" s="327" t="s">
        <v>1752</v>
      </c>
      <c r="I793" s="327" t="s">
        <v>1335</v>
      </c>
      <c r="K793" s="265">
        <f t="shared" si="77"/>
        <v>92</v>
      </c>
      <c r="L793" s="266">
        <f t="shared" si="78"/>
        <v>920</v>
      </c>
      <c r="M793" s="120" t="s">
        <v>1614</v>
      </c>
      <c r="N793" s="120" t="s">
        <v>1615</v>
      </c>
      <c r="O793" s="267">
        <f t="shared" si="79"/>
        <v>80.102000000000018</v>
      </c>
      <c r="P793" s="268">
        <f t="shared" si="80"/>
        <v>91.025000000000006</v>
      </c>
    </row>
    <row r="794" spans="1:16" x14ac:dyDescent="0.2">
      <c r="A794" s="327" t="s">
        <v>1338</v>
      </c>
      <c r="B794" s="328" t="s">
        <v>1341</v>
      </c>
      <c r="C794" s="327"/>
      <c r="D794" s="327"/>
      <c r="E794" s="327"/>
      <c r="F794" s="327">
        <v>20</v>
      </c>
      <c r="G794" s="327">
        <v>6567.2</v>
      </c>
      <c r="H794" s="327" t="s">
        <v>1752</v>
      </c>
      <c r="I794" s="327" t="s">
        <v>1335</v>
      </c>
      <c r="K794" s="265">
        <f t="shared" si="77"/>
        <v>411</v>
      </c>
      <c r="L794" s="266">
        <f t="shared" si="78"/>
        <v>8220</v>
      </c>
      <c r="M794" s="120" t="s">
        <v>1614</v>
      </c>
      <c r="N794" s="120" t="s">
        <v>1615</v>
      </c>
      <c r="O794" s="267">
        <f t="shared" si="79"/>
        <v>361.19600000000003</v>
      </c>
      <c r="P794" s="268">
        <f t="shared" si="80"/>
        <v>410.45000000000005</v>
      </c>
    </row>
    <row r="795" spans="1:16" x14ac:dyDescent="0.2">
      <c r="A795" s="329">
        <v>726060</v>
      </c>
      <c r="B795" s="328" t="s">
        <v>1342</v>
      </c>
      <c r="C795" s="327"/>
      <c r="D795" s="327"/>
      <c r="E795" s="327"/>
      <c r="F795" s="327">
        <v>6</v>
      </c>
      <c r="G795" s="327">
        <v>9537.7800000000007</v>
      </c>
      <c r="H795" s="327" t="s">
        <v>1752</v>
      </c>
      <c r="I795" s="327" t="s">
        <v>1335</v>
      </c>
      <c r="K795" s="265">
        <f t="shared" si="77"/>
        <v>1988</v>
      </c>
      <c r="L795" s="266">
        <f t="shared" si="78"/>
        <v>11928</v>
      </c>
      <c r="M795" s="120" t="s">
        <v>1614</v>
      </c>
      <c r="N795" s="120" t="s">
        <v>1615</v>
      </c>
      <c r="O795" s="267">
        <f t="shared" si="79"/>
        <v>1748.5930000000003</v>
      </c>
      <c r="P795" s="268">
        <f t="shared" si="80"/>
        <v>1987.0375000000001</v>
      </c>
    </row>
    <row r="796" spans="1:16" x14ac:dyDescent="0.2">
      <c r="A796" s="327" t="s">
        <v>1343</v>
      </c>
      <c r="B796" s="328" t="s">
        <v>1344</v>
      </c>
      <c r="C796" s="327"/>
      <c r="D796" s="327"/>
      <c r="E796" s="327"/>
      <c r="F796" s="327">
        <v>684</v>
      </c>
      <c r="G796" s="327">
        <v>17688.240000000002</v>
      </c>
      <c r="H796" s="327" t="s">
        <v>1752</v>
      </c>
      <c r="I796" s="327" t="s">
        <v>1335</v>
      </c>
      <c r="K796" s="265">
        <f t="shared" si="77"/>
        <v>33</v>
      </c>
      <c r="L796" s="266">
        <f t="shared" si="78"/>
        <v>22572</v>
      </c>
      <c r="M796" s="120" t="s">
        <v>1614</v>
      </c>
      <c r="N796" s="120" t="s">
        <v>1615</v>
      </c>
      <c r="O796" s="267">
        <f t="shared" si="79"/>
        <v>28.446000000000005</v>
      </c>
      <c r="P796" s="268">
        <f t="shared" si="80"/>
        <v>32.325000000000003</v>
      </c>
    </row>
    <row r="797" spans="1:16" x14ac:dyDescent="0.2">
      <c r="A797" s="327" t="s">
        <v>1069</v>
      </c>
      <c r="B797" s="328" t="s">
        <v>1345</v>
      </c>
      <c r="C797" s="327"/>
      <c r="D797" s="327"/>
      <c r="E797" s="327"/>
      <c r="F797" s="327">
        <v>3</v>
      </c>
      <c r="G797" s="327">
        <v>11028.06</v>
      </c>
      <c r="H797" s="327" t="s">
        <v>1752</v>
      </c>
      <c r="I797" s="327" t="s">
        <v>1335</v>
      </c>
      <c r="K797" s="265">
        <f t="shared" si="77"/>
        <v>4596</v>
      </c>
      <c r="L797" s="266">
        <f t="shared" si="78"/>
        <v>13788</v>
      </c>
      <c r="M797" s="120" t="s">
        <v>1614</v>
      </c>
      <c r="N797" s="120" t="s">
        <v>1615</v>
      </c>
      <c r="O797" s="267">
        <f t="shared" si="79"/>
        <v>4043.6220000000003</v>
      </c>
      <c r="P797" s="268">
        <f t="shared" si="80"/>
        <v>4595.0249999999996</v>
      </c>
    </row>
    <row r="798" spans="1:16" x14ac:dyDescent="0.2">
      <c r="A798" s="327"/>
      <c r="B798" s="328"/>
      <c r="C798" s="327"/>
      <c r="D798" s="327"/>
      <c r="E798" s="327"/>
      <c r="F798" s="327"/>
      <c r="G798" s="327"/>
      <c r="H798" s="327"/>
      <c r="I798" s="327" t="s">
        <v>1335</v>
      </c>
      <c r="K798" s="265" t="e">
        <f t="shared" si="77"/>
        <v>#DIV/0!</v>
      </c>
      <c r="L798" s="266" t="e">
        <f t="shared" si="78"/>
        <v>#DIV/0!</v>
      </c>
      <c r="M798" s="120" t="s">
        <v>1614</v>
      </c>
      <c r="N798" s="120" t="s">
        <v>1615</v>
      </c>
      <c r="O798" s="267" t="e">
        <f t="shared" si="79"/>
        <v>#DIV/0!</v>
      </c>
      <c r="P798" s="268" t="e">
        <f t="shared" si="80"/>
        <v>#DIV/0!</v>
      </c>
    </row>
    <row r="799" spans="1:16" x14ac:dyDescent="0.2">
      <c r="A799" s="327"/>
      <c r="B799" s="328"/>
      <c r="C799" s="327"/>
      <c r="D799" s="327"/>
      <c r="E799" s="327"/>
      <c r="F799" s="327"/>
      <c r="G799" s="327"/>
      <c r="H799" s="327"/>
      <c r="I799" s="327" t="s">
        <v>1335</v>
      </c>
      <c r="K799" s="265" t="e">
        <f t="shared" si="77"/>
        <v>#DIV/0!</v>
      </c>
      <c r="L799" s="266" t="e">
        <f t="shared" si="78"/>
        <v>#DIV/0!</v>
      </c>
      <c r="M799" s="120" t="s">
        <v>1614</v>
      </c>
      <c r="N799" s="120" t="s">
        <v>1615</v>
      </c>
      <c r="O799" s="267" t="e">
        <f t="shared" si="79"/>
        <v>#DIV/0!</v>
      </c>
      <c r="P799" s="268" t="e">
        <f t="shared" si="80"/>
        <v>#DIV/0!</v>
      </c>
    </row>
    <row r="800" spans="1:16" x14ac:dyDescent="0.2">
      <c r="A800" s="327"/>
      <c r="B800" s="328"/>
      <c r="C800" s="327"/>
      <c r="D800" s="327"/>
      <c r="E800" s="327"/>
      <c r="F800" s="327"/>
      <c r="G800" s="327"/>
      <c r="H800" s="327"/>
      <c r="I800" s="327" t="s">
        <v>1335</v>
      </c>
      <c r="K800" s="265" t="e">
        <f t="shared" si="77"/>
        <v>#DIV/0!</v>
      </c>
      <c r="L800" s="266" t="e">
        <f t="shared" si="78"/>
        <v>#DIV/0!</v>
      </c>
      <c r="M800" s="120" t="s">
        <v>1614</v>
      </c>
      <c r="N800" s="120" t="s">
        <v>1615</v>
      </c>
      <c r="O800" s="267" t="e">
        <f t="shared" si="79"/>
        <v>#DIV/0!</v>
      </c>
      <c r="P800" s="268" t="e">
        <f t="shared" si="80"/>
        <v>#DIV/0!</v>
      </c>
    </row>
    <row r="801" spans="1:16" x14ac:dyDescent="0.2">
      <c r="A801" s="327"/>
      <c r="B801" s="328"/>
      <c r="C801" s="327"/>
      <c r="D801" s="327"/>
      <c r="E801" s="327"/>
      <c r="F801" s="327"/>
      <c r="G801" s="327"/>
      <c r="H801" s="327"/>
      <c r="I801" s="327" t="s">
        <v>1335</v>
      </c>
      <c r="K801" s="265" t="e">
        <f t="shared" si="77"/>
        <v>#DIV/0!</v>
      </c>
      <c r="L801" s="266" t="e">
        <f t="shared" si="78"/>
        <v>#DIV/0!</v>
      </c>
      <c r="M801" s="120" t="s">
        <v>1614</v>
      </c>
      <c r="N801" s="120" t="s">
        <v>1615</v>
      </c>
      <c r="O801" s="267" t="e">
        <f t="shared" si="79"/>
        <v>#DIV/0!</v>
      </c>
      <c r="P801" s="268" t="e">
        <f t="shared" si="80"/>
        <v>#DIV/0!</v>
      </c>
    </row>
    <row r="802" spans="1:16" x14ac:dyDescent="0.2">
      <c r="A802" s="327"/>
      <c r="B802" s="328"/>
      <c r="C802" s="327"/>
      <c r="D802" s="327"/>
      <c r="E802" s="327"/>
      <c r="F802" s="327"/>
      <c r="G802" s="327"/>
      <c r="H802" s="327"/>
      <c r="I802" s="327" t="s">
        <v>1335</v>
      </c>
      <c r="K802" s="265" t="e">
        <f t="shared" si="77"/>
        <v>#DIV/0!</v>
      </c>
      <c r="L802" s="266" t="e">
        <f t="shared" si="78"/>
        <v>#DIV/0!</v>
      </c>
      <c r="M802" s="120" t="s">
        <v>1614</v>
      </c>
      <c r="N802" s="120" t="s">
        <v>1615</v>
      </c>
      <c r="O802" s="267" t="e">
        <f t="shared" si="79"/>
        <v>#DIV/0!</v>
      </c>
      <c r="P802" s="268" t="e">
        <f t="shared" si="80"/>
        <v>#DIV/0!</v>
      </c>
    </row>
    <row r="803" spans="1:16" x14ac:dyDescent="0.2">
      <c r="A803" s="327"/>
      <c r="B803" s="328"/>
      <c r="C803" s="327"/>
      <c r="D803" s="327"/>
      <c r="E803" s="327"/>
      <c r="F803" s="327"/>
      <c r="G803" s="327"/>
      <c r="H803" s="327"/>
      <c r="I803" s="327" t="s">
        <v>1335</v>
      </c>
      <c r="K803" s="265" t="e">
        <f t="shared" si="77"/>
        <v>#DIV/0!</v>
      </c>
      <c r="L803" s="266" t="e">
        <f t="shared" si="78"/>
        <v>#DIV/0!</v>
      </c>
      <c r="M803" s="120" t="s">
        <v>1614</v>
      </c>
      <c r="N803" s="120" t="s">
        <v>1615</v>
      </c>
      <c r="O803" s="267" t="e">
        <f t="shared" si="79"/>
        <v>#DIV/0!</v>
      </c>
      <c r="P803" s="268" t="e">
        <f t="shared" si="80"/>
        <v>#DIV/0!</v>
      </c>
    </row>
    <row r="804" spans="1:16" x14ac:dyDescent="0.2">
      <c r="A804" s="327"/>
      <c r="B804" s="328"/>
      <c r="C804" s="327"/>
      <c r="D804" s="327"/>
      <c r="E804" s="327"/>
      <c r="F804" s="327"/>
      <c r="G804" s="327"/>
      <c r="H804" s="327"/>
      <c r="I804" s="327" t="s">
        <v>1335</v>
      </c>
      <c r="K804" s="265" t="e">
        <f t="shared" si="77"/>
        <v>#DIV/0!</v>
      </c>
      <c r="L804" s="266" t="e">
        <f t="shared" si="78"/>
        <v>#DIV/0!</v>
      </c>
      <c r="M804" s="120" t="s">
        <v>1614</v>
      </c>
      <c r="N804" s="120" t="s">
        <v>1615</v>
      </c>
      <c r="O804" s="267" t="e">
        <f t="shared" si="79"/>
        <v>#DIV/0!</v>
      </c>
      <c r="P804" s="268" t="e">
        <f t="shared" si="80"/>
        <v>#DIV/0!</v>
      </c>
    </row>
    <row r="805" spans="1:16" x14ac:dyDescent="0.2">
      <c r="A805" s="327"/>
      <c r="B805" s="328"/>
      <c r="C805" s="327"/>
      <c r="D805" s="327"/>
      <c r="E805" s="327"/>
      <c r="F805" s="327"/>
      <c r="G805" s="327"/>
      <c r="H805" s="327"/>
      <c r="I805" s="327" t="s">
        <v>1335</v>
      </c>
      <c r="K805" s="265" t="e">
        <f t="shared" si="77"/>
        <v>#DIV/0!</v>
      </c>
      <c r="L805" s="266" t="e">
        <f t="shared" si="78"/>
        <v>#DIV/0!</v>
      </c>
      <c r="M805" s="120" t="s">
        <v>1614</v>
      </c>
      <c r="N805" s="120" t="s">
        <v>1615</v>
      </c>
      <c r="O805" s="267" t="e">
        <f t="shared" si="79"/>
        <v>#DIV/0!</v>
      </c>
      <c r="P805" s="268" t="e">
        <f t="shared" si="80"/>
        <v>#DIV/0!</v>
      </c>
    </row>
    <row r="806" spans="1:16" x14ac:dyDescent="0.2">
      <c r="A806" s="327"/>
      <c r="B806" s="328"/>
      <c r="C806" s="327"/>
      <c r="D806" s="327"/>
      <c r="E806" s="327"/>
      <c r="F806" s="327"/>
      <c r="G806" s="327"/>
      <c r="H806" s="327"/>
      <c r="I806" s="327" t="s">
        <v>1335</v>
      </c>
      <c r="K806" s="265" t="e">
        <f t="shared" si="77"/>
        <v>#DIV/0!</v>
      </c>
      <c r="L806" s="266" t="e">
        <f t="shared" si="78"/>
        <v>#DIV/0!</v>
      </c>
      <c r="M806" s="120" t="s">
        <v>1614</v>
      </c>
      <c r="N806" s="120" t="s">
        <v>1615</v>
      </c>
      <c r="O806" s="267" t="e">
        <f t="shared" si="79"/>
        <v>#DIV/0!</v>
      </c>
      <c r="P806" s="268" t="e">
        <f t="shared" si="80"/>
        <v>#DIV/0!</v>
      </c>
    </row>
    <row r="807" spans="1:16" x14ac:dyDescent="0.2">
      <c r="A807" s="327"/>
      <c r="B807" s="328"/>
      <c r="C807" s="327"/>
      <c r="D807" s="327"/>
      <c r="E807" s="327"/>
      <c r="F807" s="327"/>
      <c r="G807" s="327"/>
      <c r="H807" s="327"/>
      <c r="I807" s="327" t="s">
        <v>1335</v>
      </c>
      <c r="K807" s="265" t="e">
        <f t="shared" si="77"/>
        <v>#DIV/0!</v>
      </c>
      <c r="L807" s="266" t="e">
        <f t="shared" si="78"/>
        <v>#DIV/0!</v>
      </c>
      <c r="M807" s="120" t="s">
        <v>1614</v>
      </c>
      <c r="N807" s="120" t="s">
        <v>1615</v>
      </c>
      <c r="O807" s="267" t="e">
        <f t="shared" si="79"/>
        <v>#DIV/0!</v>
      </c>
      <c r="P807" s="268" t="e">
        <f t="shared" si="80"/>
        <v>#DIV/0!</v>
      </c>
    </row>
    <row r="808" spans="1:16" x14ac:dyDescent="0.2">
      <c r="A808" s="327"/>
      <c r="B808" s="328"/>
      <c r="C808" s="327"/>
      <c r="D808" s="327"/>
      <c r="E808" s="327"/>
      <c r="F808" s="327"/>
      <c r="G808" s="327"/>
      <c r="H808" s="327"/>
      <c r="I808" s="327" t="s">
        <v>1335</v>
      </c>
      <c r="K808" s="265" t="e">
        <f t="shared" si="77"/>
        <v>#DIV/0!</v>
      </c>
      <c r="L808" s="266" t="e">
        <f t="shared" si="78"/>
        <v>#DIV/0!</v>
      </c>
      <c r="M808" s="120" t="s">
        <v>1614</v>
      </c>
      <c r="N808" s="120" t="s">
        <v>1615</v>
      </c>
      <c r="O808" s="267" t="e">
        <f t="shared" si="79"/>
        <v>#DIV/0!</v>
      </c>
      <c r="P808" s="268" t="e">
        <f t="shared" si="80"/>
        <v>#DIV/0!</v>
      </c>
    </row>
    <row r="809" spans="1:16" x14ac:dyDescent="0.2">
      <c r="A809" s="327"/>
      <c r="B809" s="328"/>
      <c r="C809" s="327"/>
      <c r="D809" s="327"/>
      <c r="E809" s="327"/>
      <c r="F809" s="327"/>
      <c r="G809" s="327"/>
      <c r="H809" s="327"/>
      <c r="I809" s="327" t="s">
        <v>1335</v>
      </c>
      <c r="K809" s="265" t="e">
        <f t="shared" si="77"/>
        <v>#DIV/0!</v>
      </c>
      <c r="L809" s="266" t="e">
        <f t="shared" si="78"/>
        <v>#DIV/0!</v>
      </c>
      <c r="M809" s="120" t="s">
        <v>1614</v>
      </c>
      <c r="N809" s="120" t="s">
        <v>1615</v>
      </c>
      <c r="O809" s="267" t="e">
        <f t="shared" si="79"/>
        <v>#DIV/0!</v>
      </c>
      <c r="P809" s="268" t="e">
        <f t="shared" si="80"/>
        <v>#DIV/0!</v>
      </c>
    </row>
    <row r="810" spans="1:16" x14ac:dyDescent="0.2">
      <c r="A810" s="327"/>
      <c r="B810" s="328"/>
      <c r="C810" s="327"/>
      <c r="D810" s="327"/>
      <c r="E810" s="327"/>
      <c r="F810" s="327"/>
      <c r="G810" s="327"/>
      <c r="H810" s="327"/>
      <c r="I810" s="327" t="s">
        <v>1335</v>
      </c>
      <c r="K810" s="265" t="e">
        <f t="shared" si="77"/>
        <v>#DIV/0!</v>
      </c>
      <c r="L810" s="266" t="e">
        <f t="shared" si="78"/>
        <v>#DIV/0!</v>
      </c>
      <c r="M810" s="120" t="s">
        <v>1614</v>
      </c>
      <c r="N810" s="120" t="s">
        <v>1615</v>
      </c>
      <c r="O810" s="267" t="e">
        <f t="shared" si="79"/>
        <v>#DIV/0!</v>
      </c>
      <c r="P810" s="268" t="e">
        <f t="shared" si="80"/>
        <v>#DIV/0!</v>
      </c>
    </row>
    <row r="811" spans="1:16" x14ac:dyDescent="0.2">
      <c r="A811" s="327"/>
      <c r="B811" s="328"/>
      <c r="C811" s="327"/>
      <c r="D811" s="327"/>
      <c r="E811" s="327"/>
      <c r="F811" s="327"/>
      <c r="G811" s="327"/>
      <c r="H811" s="327"/>
      <c r="I811" s="327" t="s">
        <v>1335</v>
      </c>
      <c r="K811" s="265" t="e">
        <f t="shared" si="77"/>
        <v>#DIV/0!</v>
      </c>
      <c r="L811" s="266" t="e">
        <f t="shared" si="78"/>
        <v>#DIV/0!</v>
      </c>
      <c r="M811" s="120" t="s">
        <v>1614</v>
      </c>
      <c r="N811" s="120" t="s">
        <v>1615</v>
      </c>
      <c r="O811" s="267" t="e">
        <f t="shared" si="79"/>
        <v>#DIV/0!</v>
      </c>
      <c r="P811" s="268" t="e">
        <f t="shared" si="80"/>
        <v>#DIV/0!</v>
      </c>
    </row>
    <row r="812" spans="1:16" x14ac:dyDescent="0.2">
      <c r="A812" s="327"/>
      <c r="B812" s="328"/>
      <c r="C812" s="327"/>
      <c r="D812" s="327"/>
      <c r="E812" s="327"/>
      <c r="F812" s="327"/>
      <c r="G812" s="327"/>
      <c r="H812" s="327"/>
      <c r="I812" s="327" t="s">
        <v>1335</v>
      </c>
      <c r="K812" s="265" t="e">
        <f t="shared" si="77"/>
        <v>#DIV/0!</v>
      </c>
      <c r="L812" s="266" t="e">
        <f t="shared" si="78"/>
        <v>#DIV/0!</v>
      </c>
      <c r="M812" s="120" t="s">
        <v>1614</v>
      </c>
      <c r="N812" s="120" t="s">
        <v>1615</v>
      </c>
      <c r="O812" s="267" t="e">
        <f t="shared" si="79"/>
        <v>#DIV/0!</v>
      </c>
      <c r="P812" s="268" t="e">
        <f t="shared" si="80"/>
        <v>#DIV/0!</v>
      </c>
    </row>
    <row r="813" spans="1:16" x14ac:dyDescent="0.2">
      <c r="A813" s="327"/>
      <c r="B813" s="328"/>
      <c r="C813" s="327"/>
      <c r="D813" s="327"/>
      <c r="E813" s="327"/>
      <c r="F813" s="327"/>
      <c r="G813" s="327"/>
      <c r="H813" s="327"/>
      <c r="I813" s="327" t="s">
        <v>1335</v>
      </c>
      <c r="K813" s="265" t="e">
        <f t="shared" si="77"/>
        <v>#DIV/0!</v>
      </c>
      <c r="L813" s="266" t="e">
        <f t="shared" si="78"/>
        <v>#DIV/0!</v>
      </c>
      <c r="M813" s="120" t="s">
        <v>1614</v>
      </c>
      <c r="N813" s="120" t="s">
        <v>1615</v>
      </c>
      <c r="O813" s="267" t="e">
        <f t="shared" si="79"/>
        <v>#DIV/0!</v>
      </c>
      <c r="P813" s="268" t="e">
        <f t="shared" si="80"/>
        <v>#DIV/0!</v>
      </c>
    </row>
    <row r="814" spans="1:16" x14ac:dyDescent="0.2">
      <c r="A814" s="327"/>
      <c r="B814" s="328"/>
      <c r="C814" s="327"/>
      <c r="D814" s="327"/>
      <c r="E814" s="327"/>
      <c r="F814" s="327"/>
      <c r="G814" s="327">
        <f>SUM(G792:G813)</f>
        <v>45755.380000000005</v>
      </c>
      <c r="H814" s="327"/>
      <c r="I814" s="327" t="s">
        <v>1335</v>
      </c>
      <c r="K814" s="265" t="e">
        <f t="shared" si="77"/>
        <v>#DIV/0!</v>
      </c>
      <c r="L814" s="266" t="e">
        <f t="shared" si="78"/>
        <v>#DIV/0!</v>
      </c>
      <c r="M814" s="120" t="s">
        <v>1614</v>
      </c>
      <c r="N814" s="120" t="s">
        <v>1615</v>
      </c>
      <c r="O814" s="267" t="e">
        <f t="shared" si="79"/>
        <v>#DIV/0!</v>
      </c>
      <c r="P814" s="268" t="e">
        <f t="shared" si="80"/>
        <v>#DIV/0!</v>
      </c>
    </row>
    <row r="815" spans="1:16" x14ac:dyDescent="0.2">
      <c r="A815" s="247" t="s">
        <v>1366</v>
      </c>
      <c r="B815" s="256" t="s">
        <v>1368</v>
      </c>
      <c r="C815" s="247"/>
      <c r="D815" s="247"/>
      <c r="E815" s="247"/>
      <c r="F815" s="247">
        <v>1</v>
      </c>
      <c r="G815" s="247">
        <v>1314.64</v>
      </c>
      <c r="H815" s="247" t="s">
        <v>1752</v>
      </c>
      <c r="I815" s="247" t="s">
        <v>1365</v>
      </c>
      <c r="K815" s="265">
        <f t="shared" si="77"/>
        <v>1644</v>
      </c>
      <c r="L815" s="266">
        <f t="shared" si="78"/>
        <v>1644</v>
      </c>
      <c r="M815" s="120" t="s">
        <v>1614</v>
      </c>
      <c r="N815" s="120" t="s">
        <v>1615</v>
      </c>
      <c r="O815" s="267">
        <f t="shared" si="79"/>
        <v>1446.1040000000003</v>
      </c>
      <c r="P815" s="268">
        <f t="shared" si="80"/>
        <v>1643.3000000000002</v>
      </c>
    </row>
    <row r="816" spans="1:16" x14ac:dyDescent="0.2">
      <c r="A816" s="247" t="s">
        <v>1367</v>
      </c>
      <c r="B816" s="256" t="s">
        <v>1369</v>
      </c>
      <c r="C816" s="247"/>
      <c r="D816" s="247"/>
      <c r="E816" s="247"/>
      <c r="F816" s="247">
        <v>1</v>
      </c>
      <c r="G816" s="247">
        <v>2538.0500000000002</v>
      </c>
      <c r="H816" s="247" t="s">
        <v>1752</v>
      </c>
      <c r="I816" s="247" t="s">
        <v>1365</v>
      </c>
      <c r="K816" s="265">
        <f t="shared" si="77"/>
        <v>3173</v>
      </c>
      <c r="L816" s="266">
        <f t="shared" si="78"/>
        <v>3173</v>
      </c>
      <c r="M816" s="120" t="s">
        <v>1614</v>
      </c>
      <c r="N816" s="120" t="s">
        <v>1615</v>
      </c>
      <c r="O816" s="267">
        <f t="shared" si="79"/>
        <v>2791.8550000000005</v>
      </c>
      <c r="P816" s="268">
        <f t="shared" si="80"/>
        <v>3172.5625</v>
      </c>
    </row>
    <row r="817" spans="1:16" x14ac:dyDescent="0.2">
      <c r="A817" s="247" t="s">
        <v>1370</v>
      </c>
      <c r="B817" s="256" t="s">
        <v>1371</v>
      </c>
      <c r="C817" s="247"/>
      <c r="D817" s="247"/>
      <c r="E817" s="247"/>
      <c r="F817" s="247">
        <v>12</v>
      </c>
      <c r="G817" s="247">
        <v>251.28</v>
      </c>
      <c r="H817" s="247" t="s">
        <v>1752</v>
      </c>
      <c r="I817" s="247" t="s">
        <v>1365</v>
      </c>
      <c r="K817" s="265">
        <f t="shared" si="77"/>
        <v>27</v>
      </c>
      <c r="L817" s="266">
        <f t="shared" si="78"/>
        <v>324</v>
      </c>
      <c r="M817" s="120" t="s">
        <v>1614</v>
      </c>
      <c r="N817" s="120" t="s">
        <v>1615</v>
      </c>
      <c r="O817" s="267">
        <f t="shared" si="79"/>
        <v>23.034000000000002</v>
      </c>
      <c r="P817" s="268">
        <f t="shared" si="80"/>
        <v>26.175000000000001</v>
      </c>
    </row>
    <row r="818" spans="1:16" x14ac:dyDescent="0.2">
      <c r="A818" s="247" t="s">
        <v>1372</v>
      </c>
      <c r="B818" s="256" t="s">
        <v>1373</v>
      </c>
      <c r="C818" s="247"/>
      <c r="D818" s="247"/>
      <c r="E818" s="247"/>
      <c r="F818" s="247">
        <v>5</v>
      </c>
      <c r="G818" s="247">
        <v>5429.3</v>
      </c>
      <c r="H818" s="247" t="s">
        <v>1752</v>
      </c>
      <c r="I818" s="247" t="s">
        <v>1365</v>
      </c>
      <c r="K818" s="265">
        <f t="shared" si="77"/>
        <v>1358</v>
      </c>
      <c r="L818" s="266">
        <f t="shared" si="78"/>
        <v>6790</v>
      </c>
      <c r="M818" s="120" t="s">
        <v>1614</v>
      </c>
      <c r="N818" s="120" t="s">
        <v>1615</v>
      </c>
      <c r="O818" s="267">
        <f t="shared" si="79"/>
        <v>1194.4460000000001</v>
      </c>
      <c r="P818" s="268">
        <f t="shared" si="80"/>
        <v>1357.3250000000003</v>
      </c>
    </row>
    <row r="819" spans="1:16" x14ac:dyDescent="0.2">
      <c r="A819" s="247" t="s">
        <v>1374</v>
      </c>
      <c r="B819" s="256" t="s">
        <v>1375</v>
      </c>
      <c r="C819" s="247"/>
      <c r="D819" s="247"/>
      <c r="E819" s="247"/>
      <c r="F819" s="247">
        <v>4</v>
      </c>
      <c r="G819" s="247">
        <v>7918.16</v>
      </c>
      <c r="H819" s="247" t="s">
        <v>1752</v>
      </c>
      <c r="I819" s="247" t="s">
        <v>1365</v>
      </c>
      <c r="K819" s="265">
        <f t="shared" si="77"/>
        <v>2475</v>
      </c>
      <c r="L819" s="266">
        <f t="shared" si="78"/>
        <v>9900</v>
      </c>
      <c r="M819" s="120" t="s">
        <v>1614</v>
      </c>
      <c r="N819" s="120" t="s">
        <v>1615</v>
      </c>
      <c r="O819" s="267">
        <f t="shared" si="79"/>
        <v>2177.4940000000001</v>
      </c>
      <c r="P819" s="268">
        <f t="shared" si="80"/>
        <v>2474.4250000000002</v>
      </c>
    </row>
    <row r="820" spans="1:16" x14ac:dyDescent="0.2">
      <c r="A820" s="247" t="s">
        <v>11</v>
      </c>
      <c r="B820" s="256" t="s">
        <v>1376</v>
      </c>
      <c r="C820" s="247"/>
      <c r="D820" s="247"/>
      <c r="E820" s="247"/>
      <c r="F820" s="247">
        <v>5</v>
      </c>
      <c r="G820" s="247">
        <v>3194.75</v>
      </c>
      <c r="H820" s="247" t="s">
        <v>1752</v>
      </c>
      <c r="I820" s="247" t="s">
        <v>1365</v>
      </c>
      <c r="K820" s="265">
        <f t="shared" si="77"/>
        <v>799</v>
      </c>
      <c r="L820" s="266">
        <f t="shared" si="78"/>
        <v>3995</v>
      </c>
      <c r="M820" s="120" t="s">
        <v>1614</v>
      </c>
      <c r="N820" s="120" t="s">
        <v>1615</v>
      </c>
      <c r="O820" s="267">
        <f t="shared" si="79"/>
        <v>702.84500000000014</v>
      </c>
      <c r="P820" s="268">
        <f t="shared" si="80"/>
        <v>798.6875</v>
      </c>
    </row>
    <row r="821" spans="1:16" x14ac:dyDescent="0.2">
      <c r="A821" s="247" t="s">
        <v>46</v>
      </c>
      <c r="B821" s="256" t="s">
        <v>1377</v>
      </c>
      <c r="C821" s="247"/>
      <c r="D821" s="247"/>
      <c r="E821" s="247"/>
      <c r="F821" s="247">
        <v>4</v>
      </c>
      <c r="G821" s="247">
        <v>3479.48</v>
      </c>
      <c r="H821" s="247" t="s">
        <v>1752</v>
      </c>
      <c r="I821" s="247" t="s">
        <v>1365</v>
      </c>
      <c r="K821" s="265">
        <f t="shared" si="77"/>
        <v>1088</v>
      </c>
      <c r="L821" s="266">
        <f t="shared" si="78"/>
        <v>4352</v>
      </c>
      <c r="M821" s="120" t="s">
        <v>1614</v>
      </c>
      <c r="N821" s="120" t="s">
        <v>1615</v>
      </c>
      <c r="O821" s="267">
        <f t="shared" si="79"/>
        <v>956.85700000000008</v>
      </c>
      <c r="P821" s="268">
        <f t="shared" si="80"/>
        <v>1087.3375000000001</v>
      </c>
    </row>
    <row r="822" spans="1:16" x14ac:dyDescent="0.2">
      <c r="A822" s="247" t="s">
        <v>1031</v>
      </c>
      <c r="B822" s="256" t="s">
        <v>1378</v>
      </c>
      <c r="C822" s="247"/>
      <c r="D822" s="247"/>
      <c r="E822" s="247"/>
      <c r="F822" s="247">
        <v>12</v>
      </c>
      <c r="G822" s="247">
        <v>404.4</v>
      </c>
      <c r="H822" s="247" t="s">
        <v>1752</v>
      </c>
      <c r="I822" s="247" t="s">
        <v>1365</v>
      </c>
      <c r="K822" s="265">
        <f t="shared" si="77"/>
        <v>43</v>
      </c>
      <c r="L822" s="266">
        <f t="shared" si="78"/>
        <v>516</v>
      </c>
      <c r="M822" s="120" t="s">
        <v>1614</v>
      </c>
      <c r="N822" s="120" t="s">
        <v>1615</v>
      </c>
      <c r="O822" s="267">
        <f t="shared" si="79"/>
        <v>37.07</v>
      </c>
      <c r="P822" s="268">
        <f t="shared" si="80"/>
        <v>42.124999999999993</v>
      </c>
    </row>
    <row r="823" spans="1:16" x14ac:dyDescent="0.2">
      <c r="A823" s="247" t="s">
        <v>781</v>
      </c>
      <c r="B823" s="256" t="s">
        <v>1368</v>
      </c>
      <c r="C823" s="247"/>
      <c r="D823" s="247"/>
      <c r="E823" s="247"/>
      <c r="F823" s="247">
        <v>1</v>
      </c>
      <c r="G823" s="247">
        <v>2470.96</v>
      </c>
      <c r="H823" s="247" t="s">
        <v>1752</v>
      </c>
      <c r="I823" s="247" t="s">
        <v>1365</v>
      </c>
      <c r="K823" s="265">
        <f t="shared" si="77"/>
        <v>3089</v>
      </c>
      <c r="L823" s="266">
        <f t="shared" si="78"/>
        <v>3089</v>
      </c>
      <c r="M823" s="120" t="s">
        <v>1614</v>
      </c>
      <c r="N823" s="120" t="s">
        <v>1615</v>
      </c>
      <c r="O823" s="267">
        <f t="shared" si="79"/>
        <v>2718.056</v>
      </c>
      <c r="P823" s="268">
        <f t="shared" si="80"/>
        <v>3088.7</v>
      </c>
    </row>
    <row r="824" spans="1:16" x14ac:dyDescent="0.2">
      <c r="A824" s="247"/>
      <c r="B824" s="256"/>
      <c r="C824" s="247"/>
      <c r="D824" s="247"/>
      <c r="E824" s="247"/>
      <c r="F824" s="247"/>
      <c r="G824" s="247"/>
      <c r="H824" s="247"/>
      <c r="I824" s="247" t="s">
        <v>1365</v>
      </c>
      <c r="K824" s="265" t="e">
        <f t="shared" si="77"/>
        <v>#DIV/0!</v>
      </c>
      <c r="L824" s="266" t="e">
        <f t="shared" si="78"/>
        <v>#DIV/0!</v>
      </c>
      <c r="M824" s="120" t="s">
        <v>1614</v>
      </c>
      <c r="N824" s="120" t="s">
        <v>1615</v>
      </c>
      <c r="O824" s="267" t="e">
        <f t="shared" si="79"/>
        <v>#DIV/0!</v>
      </c>
      <c r="P824" s="268" t="e">
        <f t="shared" si="80"/>
        <v>#DIV/0!</v>
      </c>
    </row>
    <row r="825" spans="1:16" x14ac:dyDescent="0.2">
      <c r="A825" s="247"/>
      <c r="B825" s="256"/>
      <c r="C825" s="247"/>
      <c r="D825" s="247"/>
      <c r="E825" s="247"/>
      <c r="F825" s="247"/>
      <c r="G825" s="247"/>
      <c r="H825" s="247"/>
      <c r="I825" s="247" t="s">
        <v>1365</v>
      </c>
      <c r="K825" s="265" t="e">
        <f t="shared" si="77"/>
        <v>#DIV/0!</v>
      </c>
      <c r="L825" s="266" t="e">
        <f t="shared" si="78"/>
        <v>#DIV/0!</v>
      </c>
      <c r="M825" s="120" t="s">
        <v>1614</v>
      </c>
      <c r="N825" s="120" t="s">
        <v>1615</v>
      </c>
      <c r="O825" s="267" t="e">
        <f t="shared" si="79"/>
        <v>#DIV/0!</v>
      </c>
      <c r="P825" s="268" t="e">
        <f t="shared" si="80"/>
        <v>#DIV/0!</v>
      </c>
    </row>
    <row r="826" spans="1:16" x14ac:dyDescent="0.2">
      <c r="A826" s="247"/>
      <c r="B826" s="256"/>
      <c r="C826" s="247"/>
      <c r="D826" s="247"/>
      <c r="E826" s="247"/>
      <c r="F826" s="247"/>
      <c r="G826" s="247"/>
      <c r="H826" s="247"/>
      <c r="I826" s="247" t="s">
        <v>1365</v>
      </c>
      <c r="K826" s="265" t="e">
        <f t="shared" si="77"/>
        <v>#DIV/0!</v>
      </c>
      <c r="L826" s="266" t="e">
        <f t="shared" si="78"/>
        <v>#DIV/0!</v>
      </c>
      <c r="M826" s="120" t="s">
        <v>1614</v>
      </c>
      <c r="N826" s="120" t="s">
        <v>1615</v>
      </c>
      <c r="O826" s="267" t="e">
        <f t="shared" si="79"/>
        <v>#DIV/0!</v>
      </c>
      <c r="P826" s="268" t="e">
        <f t="shared" si="80"/>
        <v>#DIV/0!</v>
      </c>
    </row>
    <row r="827" spans="1:16" x14ac:dyDescent="0.2">
      <c r="A827" s="247"/>
      <c r="B827" s="256"/>
      <c r="C827" s="247"/>
      <c r="D827" s="247"/>
      <c r="E827" s="247"/>
      <c r="F827" s="247"/>
      <c r="G827" s="247"/>
      <c r="H827" s="247"/>
      <c r="I827" s="247" t="s">
        <v>1365</v>
      </c>
      <c r="K827" s="265" t="e">
        <f t="shared" si="77"/>
        <v>#DIV/0!</v>
      </c>
      <c r="L827" s="266" t="e">
        <f t="shared" si="78"/>
        <v>#DIV/0!</v>
      </c>
      <c r="M827" s="120" t="s">
        <v>1614</v>
      </c>
      <c r="N827" s="120" t="s">
        <v>1615</v>
      </c>
      <c r="O827" s="267" t="e">
        <f t="shared" si="79"/>
        <v>#DIV/0!</v>
      </c>
      <c r="P827" s="268" t="e">
        <f t="shared" si="80"/>
        <v>#DIV/0!</v>
      </c>
    </row>
    <row r="828" spans="1:16" x14ac:dyDescent="0.2">
      <c r="A828" s="247"/>
      <c r="B828" s="256"/>
      <c r="C828" s="247"/>
      <c r="D828" s="247"/>
      <c r="E828" s="247"/>
      <c r="F828" s="247"/>
      <c r="G828" s="247"/>
      <c r="H828" s="247"/>
      <c r="I828" s="247" t="s">
        <v>1365</v>
      </c>
      <c r="K828" s="265" t="e">
        <f t="shared" si="77"/>
        <v>#DIV/0!</v>
      </c>
      <c r="L828" s="266" t="e">
        <f t="shared" si="78"/>
        <v>#DIV/0!</v>
      </c>
      <c r="M828" s="120" t="s">
        <v>1614</v>
      </c>
      <c r="N828" s="120" t="s">
        <v>1615</v>
      </c>
      <c r="O828" s="267" t="e">
        <f t="shared" si="79"/>
        <v>#DIV/0!</v>
      </c>
      <c r="P828" s="268" t="e">
        <f t="shared" si="80"/>
        <v>#DIV/0!</v>
      </c>
    </row>
    <row r="829" spans="1:16" x14ac:dyDescent="0.2">
      <c r="A829" s="247"/>
      <c r="B829" s="256"/>
      <c r="C829" s="247"/>
      <c r="D829" s="247"/>
      <c r="E829" s="247"/>
      <c r="F829" s="247"/>
      <c r="G829" s="247"/>
      <c r="H829" s="247"/>
      <c r="I829" s="247" t="s">
        <v>1365</v>
      </c>
      <c r="K829" s="265" t="e">
        <f t="shared" si="77"/>
        <v>#DIV/0!</v>
      </c>
      <c r="L829" s="266" t="e">
        <f t="shared" si="78"/>
        <v>#DIV/0!</v>
      </c>
      <c r="M829" s="120" t="s">
        <v>1614</v>
      </c>
      <c r="N829" s="120" t="s">
        <v>1615</v>
      </c>
      <c r="O829" s="267" t="e">
        <f t="shared" si="79"/>
        <v>#DIV/0!</v>
      </c>
      <c r="P829" s="268" t="e">
        <f t="shared" si="80"/>
        <v>#DIV/0!</v>
      </c>
    </row>
    <row r="830" spans="1:16" x14ac:dyDescent="0.2">
      <c r="A830" s="247"/>
      <c r="B830" s="256"/>
      <c r="C830" s="247"/>
      <c r="D830" s="247"/>
      <c r="E830" s="247"/>
      <c r="F830" s="247"/>
      <c r="G830" s="247"/>
      <c r="H830" s="247"/>
      <c r="I830" s="247" t="s">
        <v>1365</v>
      </c>
      <c r="K830" s="265" t="e">
        <f t="shared" ref="K830:K840" si="81">ROUNDUP(P830,0)</f>
        <v>#DIV/0!</v>
      </c>
      <c r="L830" s="266" t="e">
        <f t="shared" ref="L830:L840" si="82">SUM(K830*F830)</f>
        <v>#DIV/0!</v>
      </c>
      <c r="M830" s="120" t="s">
        <v>1614</v>
      </c>
      <c r="N830" s="120" t="s">
        <v>1615</v>
      </c>
      <c r="O830" s="267" t="e">
        <f t="shared" ref="O830:O840" si="83">SUM(G830/F830*1.1)</f>
        <v>#DIV/0!</v>
      </c>
      <c r="P830" s="268" t="e">
        <f t="shared" ref="P830:P840" si="84">SUM(G830/F830*1.25)</f>
        <v>#DIV/0!</v>
      </c>
    </row>
    <row r="831" spans="1:16" x14ac:dyDescent="0.2">
      <c r="A831" s="247"/>
      <c r="B831" s="256"/>
      <c r="C831" s="247"/>
      <c r="D831" s="247"/>
      <c r="E831" s="247"/>
      <c r="F831" s="247"/>
      <c r="G831" s="247"/>
      <c r="H831" s="247"/>
      <c r="I831" s="247" t="s">
        <v>1365</v>
      </c>
      <c r="K831" s="265" t="e">
        <f t="shared" si="81"/>
        <v>#DIV/0!</v>
      </c>
      <c r="L831" s="266" t="e">
        <f t="shared" si="82"/>
        <v>#DIV/0!</v>
      </c>
      <c r="M831" s="120" t="s">
        <v>1614</v>
      </c>
      <c r="N831" s="120" t="s">
        <v>1615</v>
      </c>
      <c r="O831" s="267" t="e">
        <f t="shared" si="83"/>
        <v>#DIV/0!</v>
      </c>
      <c r="P831" s="268" t="e">
        <f t="shared" si="84"/>
        <v>#DIV/0!</v>
      </c>
    </row>
    <row r="832" spans="1:16" x14ac:dyDescent="0.2">
      <c r="A832" s="247"/>
      <c r="B832" s="256"/>
      <c r="C832" s="247"/>
      <c r="D832" s="247"/>
      <c r="E832" s="247"/>
      <c r="F832" s="247"/>
      <c r="G832" s="247"/>
      <c r="H832" s="247"/>
      <c r="I832" s="247" t="s">
        <v>1365</v>
      </c>
      <c r="K832" s="265" t="e">
        <f t="shared" si="81"/>
        <v>#DIV/0!</v>
      </c>
      <c r="L832" s="266" t="e">
        <f t="shared" si="82"/>
        <v>#DIV/0!</v>
      </c>
      <c r="M832" s="120" t="s">
        <v>1614</v>
      </c>
      <c r="N832" s="120" t="s">
        <v>1615</v>
      </c>
      <c r="O832" s="267" t="e">
        <f t="shared" si="83"/>
        <v>#DIV/0!</v>
      </c>
      <c r="P832" s="268" t="e">
        <f t="shared" si="84"/>
        <v>#DIV/0!</v>
      </c>
    </row>
    <row r="833" spans="1:16" x14ac:dyDescent="0.2">
      <c r="A833" s="247"/>
      <c r="B833" s="256"/>
      <c r="C833" s="247"/>
      <c r="D833" s="247"/>
      <c r="E833" s="247"/>
      <c r="F833" s="247"/>
      <c r="G833" s="247"/>
      <c r="H833" s="247"/>
      <c r="I833" s="247" t="s">
        <v>1365</v>
      </c>
      <c r="K833" s="265" t="e">
        <f t="shared" si="81"/>
        <v>#DIV/0!</v>
      </c>
      <c r="L833" s="266" t="e">
        <f t="shared" si="82"/>
        <v>#DIV/0!</v>
      </c>
      <c r="M833" s="120" t="s">
        <v>1614</v>
      </c>
      <c r="N833" s="120" t="s">
        <v>1615</v>
      </c>
      <c r="O833" s="267" t="e">
        <f t="shared" si="83"/>
        <v>#DIV/0!</v>
      </c>
      <c r="P833" s="268" t="e">
        <f t="shared" si="84"/>
        <v>#DIV/0!</v>
      </c>
    </row>
    <row r="834" spans="1:16" x14ac:dyDescent="0.2">
      <c r="A834" s="247"/>
      <c r="B834" s="256"/>
      <c r="C834" s="247"/>
      <c r="D834" s="247"/>
      <c r="E834" s="247"/>
      <c r="F834" s="247"/>
      <c r="G834" s="247"/>
      <c r="H834" s="247"/>
      <c r="I834" s="247" t="s">
        <v>1365</v>
      </c>
      <c r="K834" s="265" t="e">
        <f t="shared" si="81"/>
        <v>#DIV/0!</v>
      </c>
      <c r="L834" s="266" t="e">
        <f t="shared" si="82"/>
        <v>#DIV/0!</v>
      </c>
      <c r="M834" s="120" t="s">
        <v>1614</v>
      </c>
      <c r="N834" s="120" t="s">
        <v>1615</v>
      </c>
      <c r="O834" s="267" t="e">
        <f t="shared" si="83"/>
        <v>#DIV/0!</v>
      </c>
      <c r="P834" s="268" t="e">
        <f t="shared" si="84"/>
        <v>#DIV/0!</v>
      </c>
    </row>
    <row r="835" spans="1:16" x14ac:dyDescent="0.2">
      <c r="A835" s="247"/>
      <c r="B835" s="256"/>
      <c r="C835" s="247"/>
      <c r="D835" s="247"/>
      <c r="E835" s="247"/>
      <c r="F835" s="247"/>
      <c r="G835" s="247"/>
      <c r="H835" s="247"/>
      <c r="I835" s="247" t="s">
        <v>1365</v>
      </c>
      <c r="K835" s="265" t="e">
        <f t="shared" si="81"/>
        <v>#DIV/0!</v>
      </c>
      <c r="L835" s="266" t="e">
        <f t="shared" si="82"/>
        <v>#DIV/0!</v>
      </c>
      <c r="M835" s="120" t="s">
        <v>1614</v>
      </c>
      <c r="N835" s="120" t="s">
        <v>1615</v>
      </c>
      <c r="O835" s="267" t="e">
        <f t="shared" si="83"/>
        <v>#DIV/0!</v>
      </c>
      <c r="P835" s="268" t="e">
        <f t="shared" si="84"/>
        <v>#DIV/0!</v>
      </c>
    </row>
    <row r="836" spans="1:16" x14ac:dyDescent="0.2">
      <c r="A836" s="247"/>
      <c r="B836" s="256"/>
      <c r="C836" s="247"/>
      <c r="D836" s="247"/>
      <c r="E836" s="247"/>
      <c r="F836" s="247"/>
      <c r="G836" s="247"/>
      <c r="H836" s="247"/>
      <c r="I836" s="247" t="s">
        <v>1365</v>
      </c>
      <c r="K836" s="265" t="e">
        <f t="shared" si="81"/>
        <v>#DIV/0!</v>
      </c>
      <c r="L836" s="266" t="e">
        <f t="shared" si="82"/>
        <v>#DIV/0!</v>
      </c>
      <c r="M836" s="120" t="s">
        <v>1614</v>
      </c>
      <c r="N836" s="120" t="s">
        <v>1615</v>
      </c>
      <c r="O836" s="267" t="e">
        <f t="shared" si="83"/>
        <v>#DIV/0!</v>
      </c>
      <c r="P836" s="268" t="e">
        <f t="shared" si="84"/>
        <v>#DIV/0!</v>
      </c>
    </row>
    <row r="837" spans="1:16" x14ac:dyDescent="0.2">
      <c r="A837" s="247"/>
      <c r="B837" s="256"/>
      <c r="C837" s="247"/>
      <c r="D837" s="247"/>
      <c r="E837" s="247"/>
      <c r="F837" s="247"/>
      <c r="G837" s="247"/>
      <c r="H837" s="247"/>
      <c r="I837" s="247" t="s">
        <v>1365</v>
      </c>
      <c r="K837" s="265" t="e">
        <f t="shared" si="81"/>
        <v>#DIV/0!</v>
      </c>
      <c r="L837" s="266" t="e">
        <f t="shared" si="82"/>
        <v>#DIV/0!</v>
      </c>
      <c r="M837" s="120" t="s">
        <v>1614</v>
      </c>
      <c r="N837" s="120" t="s">
        <v>1615</v>
      </c>
      <c r="O837" s="267" t="e">
        <f t="shared" si="83"/>
        <v>#DIV/0!</v>
      </c>
      <c r="P837" s="268" t="e">
        <f t="shared" si="84"/>
        <v>#DIV/0!</v>
      </c>
    </row>
    <row r="838" spans="1:16" x14ac:dyDescent="0.2">
      <c r="A838" s="247"/>
      <c r="B838" s="256"/>
      <c r="C838" s="247"/>
      <c r="D838" s="247"/>
      <c r="E838" s="247"/>
      <c r="F838" s="247"/>
      <c r="G838" s="247"/>
      <c r="H838" s="247"/>
      <c r="I838" s="247" t="s">
        <v>1365</v>
      </c>
      <c r="K838" s="265" t="e">
        <f t="shared" si="81"/>
        <v>#DIV/0!</v>
      </c>
      <c r="L838" s="266" t="e">
        <f t="shared" si="82"/>
        <v>#DIV/0!</v>
      </c>
      <c r="M838" s="120" t="s">
        <v>1614</v>
      </c>
      <c r="N838" s="120" t="s">
        <v>1615</v>
      </c>
      <c r="O838" s="267" t="e">
        <f t="shared" si="83"/>
        <v>#DIV/0!</v>
      </c>
      <c r="P838" s="268" t="e">
        <f t="shared" si="84"/>
        <v>#DIV/0!</v>
      </c>
    </row>
    <row r="839" spans="1:16" x14ac:dyDescent="0.2">
      <c r="A839" s="247"/>
      <c r="B839" s="256"/>
      <c r="C839" s="247"/>
      <c r="D839" s="247"/>
      <c r="E839" s="247"/>
      <c r="F839" s="247"/>
      <c r="G839" s="247"/>
      <c r="H839" s="247"/>
      <c r="I839" s="247" t="s">
        <v>1365</v>
      </c>
      <c r="K839" s="265" t="e">
        <f t="shared" si="81"/>
        <v>#DIV/0!</v>
      </c>
      <c r="L839" s="266" t="e">
        <f t="shared" si="82"/>
        <v>#DIV/0!</v>
      </c>
      <c r="M839" s="120" t="s">
        <v>1614</v>
      </c>
      <c r="N839" s="120" t="s">
        <v>1615</v>
      </c>
      <c r="O839" s="267" t="e">
        <f t="shared" si="83"/>
        <v>#DIV/0!</v>
      </c>
      <c r="P839" s="268" t="e">
        <f t="shared" si="84"/>
        <v>#DIV/0!</v>
      </c>
    </row>
    <row r="840" spans="1:16" x14ac:dyDescent="0.2">
      <c r="A840" s="247"/>
      <c r="B840" s="256"/>
      <c r="C840" s="247"/>
      <c r="D840" s="247"/>
      <c r="E840" s="247"/>
      <c r="F840" s="247"/>
      <c r="G840" s="247">
        <f>SUM(G815:G839)</f>
        <v>27001.02</v>
      </c>
      <c r="H840" s="247"/>
      <c r="I840" s="247" t="s">
        <v>1365</v>
      </c>
      <c r="K840" s="265" t="e">
        <f t="shared" si="81"/>
        <v>#DIV/0!</v>
      </c>
      <c r="L840" s="266" t="e">
        <f t="shared" si="82"/>
        <v>#DIV/0!</v>
      </c>
      <c r="M840" s="120" t="s">
        <v>1614</v>
      </c>
      <c r="N840" s="120" t="s">
        <v>1615</v>
      </c>
      <c r="O840" s="267" t="e">
        <f t="shared" si="83"/>
        <v>#DIV/0!</v>
      </c>
      <c r="P840" s="268" t="e">
        <f t="shared" si="84"/>
        <v>#DIV/0!</v>
      </c>
    </row>
    <row r="841" spans="1:16" x14ac:dyDescent="0.2">
      <c r="A841" s="336" t="s">
        <v>1522</v>
      </c>
      <c r="B841" s="337" t="s">
        <v>1523</v>
      </c>
      <c r="C841" s="336"/>
      <c r="D841" s="336"/>
      <c r="E841" s="336"/>
      <c r="F841" s="336">
        <v>18</v>
      </c>
      <c r="G841" s="336">
        <v>1652.73</v>
      </c>
      <c r="H841" s="336" t="s">
        <v>1752</v>
      </c>
      <c r="I841" s="336" t="s">
        <v>1521</v>
      </c>
      <c r="K841" s="265">
        <f t="shared" ref="K841:K867" si="85">ROUNDUP(P841,0)</f>
        <v>115</v>
      </c>
      <c r="L841" s="266">
        <f t="shared" ref="L841:L867" si="86">SUM(K841*F841)</f>
        <v>2070</v>
      </c>
      <c r="M841" s="120" t="s">
        <v>1614</v>
      </c>
      <c r="N841" s="120" t="s">
        <v>1615</v>
      </c>
      <c r="O841" s="267">
        <f t="shared" ref="O841:O867" si="87">SUM(G841/F841*1.1)</f>
        <v>101.00016666666667</v>
      </c>
      <c r="P841" s="268">
        <f t="shared" ref="P841:P867" si="88">SUM(G841/F841*1.25)</f>
        <v>114.77291666666666</v>
      </c>
    </row>
    <row r="842" spans="1:16" x14ac:dyDescent="0.2">
      <c r="A842" s="336" t="s">
        <v>1081</v>
      </c>
      <c r="B842" s="337" t="s">
        <v>1524</v>
      </c>
      <c r="C842" s="336"/>
      <c r="D842" s="336"/>
      <c r="E842" s="336"/>
      <c r="F842" s="336">
        <v>50</v>
      </c>
      <c r="G842" s="336">
        <v>1002</v>
      </c>
      <c r="H842" s="336" t="s">
        <v>1752</v>
      </c>
      <c r="I842" s="336" t="s">
        <v>1521</v>
      </c>
      <c r="K842" s="265">
        <f t="shared" si="85"/>
        <v>26</v>
      </c>
      <c r="L842" s="266">
        <f t="shared" si="86"/>
        <v>1300</v>
      </c>
      <c r="M842" s="120" t="s">
        <v>1614</v>
      </c>
      <c r="N842" s="120" t="s">
        <v>1615</v>
      </c>
      <c r="O842" s="267">
        <f t="shared" si="87"/>
        <v>22.044</v>
      </c>
      <c r="P842" s="268">
        <f t="shared" si="88"/>
        <v>25.049999999999997</v>
      </c>
    </row>
    <row r="843" spans="1:16" x14ac:dyDescent="0.2">
      <c r="A843" s="336" t="s">
        <v>1525</v>
      </c>
      <c r="B843" s="337" t="s">
        <v>1526</v>
      </c>
      <c r="C843" s="336"/>
      <c r="D843" s="336"/>
      <c r="E843" s="336"/>
      <c r="F843" s="336">
        <v>2</v>
      </c>
      <c r="G843" s="336">
        <v>235.38</v>
      </c>
      <c r="H843" s="336" t="s">
        <v>1752</v>
      </c>
      <c r="I843" s="336" t="s">
        <v>1521</v>
      </c>
      <c r="K843" s="265">
        <f t="shared" si="85"/>
        <v>148</v>
      </c>
      <c r="L843" s="266">
        <f t="shared" si="86"/>
        <v>296</v>
      </c>
      <c r="M843" s="120" t="s">
        <v>1614</v>
      </c>
      <c r="N843" s="120" t="s">
        <v>1615</v>
      </c>
      <c r="O843" s="267">
        <f t="shared" si="87"/>
        <v>129.459</v>
      </c>
      <c r="P843" s="268">
        <f t="shared" si="88"/>
        <v>147.11250000000001</v>
      </c>
    </row>
    <row r="844" spans="1:16" x14ac:dyDescent="0.2">
      <c r="A844" s="336" t="s">
        <v>1527</v>
      </c>
      <c r="B844" s="337" t="s">
        <v>1528</v>
      </c>
      <c r="C844" s="336"/>
      <c r="D844" s="336"/>
      <c r="E844" s="336"/>
      <c r="F844" s="336">
        <v>1</v>
      </c>
      <c r="G844" s="336">
        <v>405.12</v>
      </c>
      <c r="H844" s="336" t="s">
        <v>1752</v>
      </c>
      <c r="I844" s="336" t="s">
        <v>1521</v>
      </c>
      <c r="K844" s="265">
        <f t="shared" si="85"/>
        <v>507</v>
      </c>
      <c r="L844" s="266">
        <f t="shared" si="86"/>
        <v>507</v>
      </c>
      <c r="M844" s="120" t="s">
        <v>1614</v>
      </c>
      <c r="N844" s="120" t="s">
        <v>1615</v>
      </c>
      <c r="O844" s="267">
        <f t="shared" si="87"/>
        <v>445.63200000000006</v>
      </c>
      <c r="P844" s="268">
        <f t="shared" si="88"/>
        <v>506.4</v>
      </c>
    </row>
    <row r="845" spans="1:16" x14ac:dyDescent="0.2">
      <c r="A845" s="336" t="s">
        <v>1529</v>
      </c>
      <c r="B845" s="337" t="s">
        <v>1530</v>
      </c>
      <c r="C845" s="336"/>
      <c r="D845" s="336"/>
      <c r="E845" s="336"/>
      <c r="F845" s="336">
        <v>1</v>
      </c>
      <c r="G845" s="336">
        <v>295.44</v>
      </c>
      <c r="H845" s="336" t="s">
        <v>1752</v>
      </c>
      <c r="I845" s="336" t="s">
        <v>1521</v>
      </c>
      <c r="K845" s="265">
        <f t="shared" si="85"/>
        <v>370</v>
      </c>
      <c r="L845" s="266">
        <f t="shared" si="86"/>
        <v>370</v>
      </c>
      <c r="M845" s="120" t="s">
        <v>1614</v>
      </c>
      <c r="N845" s="120" t="s">
        <v>1615</v>
      </c>
      <c r="O845" s="267">
        <f t="shared" si="87"/>
        <v>324.98400000000004</v>
      </c>
      <c r="P845" s="268">
        <f t="shared" si="88"/>
        <v>369.3</v>
      </c>
    </row>
    <row r="846" spans="1:16" x14ac:dyDescent="0.2">
      <c r="A846" s="336" t="s">
        <v>35</v>
      </c>
      <c r="B846" s="337" t="s">
        <v>539</v>
      </c>
      <c r="C846" s="336"/>
      <c r="D846" s="336"/>
      <c r="E846" s="336"/>
      <c r="F846" s="336">
        <v>3</v>
      </c>
      <c r="G846" s="336">
        <v>183.6</v>
      </c>
      <c r="H846" s="336" t="s">
        <v>1752</v>
      </c>
      <c r="I846" s="336" t="s">
        <v>1521</v>
      </c>
      <c r="K846" s="265">
        <f t="shared" si="85"/>
        <v>77</v>
      </c>
      <c r="L846" s="266">
        <f t="shared" si="86"/>
        <v>231</v>
      </c>
      <c r="M846" s="120" t="s">
        <v>1614</v>
      </c>
      <c r="N846" s="120" t="s">
        <v>1615</v>
      </c>
      <c r="O846" s="267">
        <f t="shared" si="87"/>
        <v>67.320000000000007</v>
      </c>
      <c r="P846" s="268">
        <f t="shared" si="88"/>
        <v>76.5</v>
      </c>
    </row>
    <row r="847" spans="1:16" x14ac:dyDescent="0.2">
      <c r="A847" s="336" t="s">
        <v>23</v>
      </c>
      <c r="B847" s="337" t="s">
        <v>540</v>
      </c>
      <c r="C847" s="336"/>
      <c r="D847" s="336"/>
      <c r="E847" s="336"/>
      <c r="F847" s="336">
        <v>1</v>
      </c>
      <c r="G847" s="336">
        <v>40.5</v>
      </c>
      <c r="H847" s="336" t="s">
        <v>1752</v>
      </c>
      <c r="I847" s="336" t="s">
        <v>1521</v>
      </c>
      <c r="K847" s="265">
        <f t="shared" si="85"/>
        <v>51</v>
      </c>
      <c r="L847" s="266">
        <f t="shared" si="86"/>
        <v>51</v>
      </c>
      <c r="M847" s="120" t="s">
        <v>1614</v>
      </c>
      <c r="N847" s="120" t="s">
        <v>1615</v>
      </c>
      <c r="O847" s="267">
        <f t="shared" si="87"/>
        <v>44.550000000000004</v>
      </c>
      <c r="P847" s="268">
        <f t="shared" si="88"/>
        <v>50.625</v>
      </c>
    </row>
    <row r="848" spans="1:16" x14ac:dyDescent="0.2">
      <c r="A848" s="336" t="s">
        <v>681</v>
      </c>
      <c r="B848" s="337" t="s">
        <v>1531</v>
      </c>
      <c r="C848" s="336"/>
      <c r="D848" s="336"/>
      <c r="E848" s="336"/>
      <c r="F848" s="336">
        <v>1</v>
      </c>
      <c r="G848" s="336">
        <v>1957.12</v>
      </c>
      <c r="H848" s="336" t="s">
        <v>1752</v>
      </c>
      <c r="I848" s="336" t="s">
        <v>1521</v>
      </c>
      <c r="K848" s="265">
        <f t="shared" si="85"/>
        <v>2447</v>
      </c>
      <c r="L848" s="266">
        <f t="shared" si="86"/>
        <v>2447</v>
      </c>
      <c r="M848" s="120" t="s">
        <v>1614</v>
      </c>
      <c r="N848" s="120" t="s">
        <v>1615</v>
      </c>
      <c r="O848" s="267">
        <f t="shared" si="87"/>
        <v>2152.8319999999999</v>
      </c>
      <c r="P848" s="268">
        <f t="shared" si="88"/>
        <v>2446.3999999999996</v>
      </c>
    </row>
    <row r="849" spans="1:16" x14ac:dyDescent="0.2">
      <c r="A849" s="336" t="s">
        <v>1532</v>
      </c>
      <c r="B849" s="337" t="s">
        <v>1533</v>
      </c>
      <c r="C849" s="336"/>
      <c r="D849" s="336"/>
      <c r="E849" s="336"/>
      <c r="F849" s="336">
        <v>1</v>
      </c>
      <c r="G849" s="336">
        <v>408.9</v>
      </c>
      <c r="H849" s="336" t="s">
        <v>1752</v>
      </c>
      <c r="I849" s="336" t="s">
        <v>1521</v>
      </c>
      <c r="K849" s="265">
        <f t="shared" si="85"/>
        <v>512</v>
      </c>
      <c r="L849" s="266">
        <f t="shared" si="86"/>
        <v>512</v>
      </c>
      <c r="M849" s="120" t="s">
        <v>1614</v>
      </c>
      <c r="N849" s="120" t="s">
        <v>1615</v>
      </c>
      <c r="O849" s="267">
        <f t="shared" si="87"/>
        <v>449.79</v>
      </c>
      <c r="P849" s="268">
        <f t="shared" si="88"/>
        <v>511.125</v>
      </c>
    </row>
    <row r="850" spans="1:16" x14ac:dyDescent="0.2">
      <c r="A850" s="336" t="s">
        <v>85</v>
      </c>
      <c r="B850" s="337" t="s">
        <v>1534</v>
      </c>
      <c r="C850" s="336"/>
      <c r="D850" s="336"/>
      <c r="E850" s="336"/>
      <c r="F850" s="336">
        <v>1</v>
      </c>
      <c r="G850" s="336">
        <v>71.180000000000007</v>
      </c>
      <c r="H850" s="336" t="s">
        <v>1752</v>
      </c>
      <c r="I850" s="336" t="s">
        <v>1521</v>
      </c>
      <c r="K850" s="265">
        <f t="shared" si="85"/>
        <v>89</v>
      </c>
      <c r="L850" s="266">
        <f t="shared" si="86"/>
        <v>89</v>
      </c>
      <c r="M850" s="120" t="s">
        <v>1614</v>
      </c>
      <c r="N850" s="120" t="s">
        <v>1615</v>
      </c>
      <c r="O850" s="267">
        <f t="shared" si="87"/>
        <v>78.298000000000016</v>
      </c>
      <c r="P850" s="268">
        <f t="shared" si="88"/>
        <v>88.975000000000009</v>
      </c>
    </row>
    <row r="851" spans="1:16" x14ac:dyDescent="0.2">
      <c r="A851" s="336" t="s">
        <v>518</v>
      </c>
      <c r="B851" s="337" t="s">
        <v>257</v>
      </c>
      <c r="C851" s="336"/>
      <c r="D851" s="336"/>
      <c r="E851" s="336"/>
      <c r="F851" s="336">
        <v>1</v>
      </c>
      <c r="G851" s="336">
        <v>707.25</v>
      </c>
      <c r="H851" s="336" t="s">
        <v>1752</v>
      </c>
      <c r="I851" s="336" t="s">
        <v>1521</v>
      </c>
      <c r="K851" s="265">
        <f t="shared" si="85"/>
        <v>885</v>
      </c>
      <c r="L851" s="266">
        <f t="shared" si="86"/>
        <v>885</v>
      </c>
      <c r="M851" s="120" t="s">
        <v>1614</v>
      </c>
      <c r="N851" s="120" t="s">
        <v>1615</v>
      </c>
      <c r="O851" s="267">
        <f t="shared" si="87"/>
        <v>777.97500000000002</v>
      </c>
      <c r="P851" s="268">
        <f t="shared" si="88"/>
        <v>884.0625</v>
      </c>
    </row>
    <row r="852" spans="1:16" x14ac:dyDescent="0.2">
      <c r="A852" s="336" t="s">
        <v>1535</v>
      </c>
      <c r="B852" s="337" t="s">
        <v>1538</v>
      </c>
      <c r="C852" s="336"/>
      <c r="D852" s="336"/>
      <c r="E852" s="336"/>
      <c r="F852" s="336">
        <v>1</v>
      </c>
      <c r="G852" s="336">
        <v>2893.34</v>
      </c>
      <c r="H852" s="336" t="s">
        <v>1752</v>
      </c>
      <c r="I852" s="336" t="s">
        <v>1521</v>
      </c>
      <c r="K852" s="265">
        <f t="shared" si="85"/>
        <v>3617</v>
      </c>
      <c r="L852" s="266">
        <f t="shared" si="86"/>
        <v>3617</v>
      </c>
      <c r="M852" s="120" t="s">
        <v>1614</v>
      </c>
      <c r="N852" s="120" t="s">
        <v>1615</v>
      </c>
      <c r="O852" s="267">
        <f t="shared" si="87"/>
        <v>3182.6740000000004</v>
      </c>
      <c r="P852" s="268">
        <f t="shared" si="88"/>
        <v>3616.6750000000002</v>
      </c>
    </row>
    <row r="853" spans="1:16" x14ac:dyDescent="0.2">
      <c r="A853" s="336" t="s">
        <v>1536</v>
      </c>
      <c r="B853" s="337" t="s">
        <v>1539</v>
      </c>
      <c r="C853" s="336"/>
      <c r="D853" s="336"/>
      <c r="E853" s="336"/>
      <c r="F853" s="336">
        <v>1</v>
      </c>
      <c r="G853" s="336">
        <v>1534.38</v>
      </c>
      <c r="H853" s="336" t="s">
        <v>1752</v>
      </c>
      <c r="I853" s="336" t="s">
        <v>1521</v>
      </c>
      <c r="K853" s="265">
        <f t="shared" si="85"/>
        <v>1918</v>
      </c>
      <c r="L853" s="266">
        <f t="shared" si="86"/>
        <v>1918</v>
      </c>
      <c r="M853" s="120" t="s">
        <v>1614</v>
      </c>
      <c r="N853" s="120" t="s">
        <v>1615</v>
      </c>
      <c r="O853" s="267">
        <f t="shared" si="87"/>
        <v>1687.8180000000002</v>
      </c>
      <c r="P853" s="268">
        <f t="shared" si="88"/>
        <v>1917.9750000000001</v>
      </c>
    </row>
    <row r="854" spans="1:16" x14ac:dyDescent="0.2">
      <c r="A854" s="336" t="s">
        <v>1537</v>
      </c>
      <c r="B854" s="337" t="s">
        <v>1540</v>
      </c>
      <c r="C854" s="336"/>
      <c r="D854" s="336"/>
      <c r="E854" s="336"/>
      <c r="F854" s="336">
        <v>1</v>
      </c>
      <c r="G854" s="336">
        <v>64.09</v>
      </c>
      <c r="H854" s="336" t="s">
        <v>1752</v>
      </c>
      <c r="I854" s="336" t="s">
        <v>1521</v>
      </c>
      <c r="K854" s="265">
        <f t="shared" si="85"/>
        <v>81</v>
      </c>
      <c r="L854" s="266">
        <f t="shared" si="86"/>
        <v>81</v>
      </c>
      <c r="M854" s="120" t="s">
        <v>1614</v>
      </c>
      <c r="N854" s="120" t="s">
        <v>1615</v>
      </c>
      <c r="O854" s="267">
        <f t="shared" si="87"/>
        <v>70.499000000000009</v>
      </c>
      <c r="P854" s="268">
        <f t="shared" si="88"/>
        <v>80.112500000000011</v>
      </c>
    </row>
    <row r="855" spans="1:16" x14ac:dyDescent="0.2">
      <c r="A855" s="336" t="s">
        <v>10</v>
      </c>
      <c r="B855" s="337" t="s">
        <v>1541</v>
      </c>
      <c r="C855" s="336"/>
      <c r="D855" s="336"/>
      <c r="E855" s="336"/>
      <c r="F855" s="336">
        <v>1</v>
      </c>
      <c r="G855" s="336">
        <v>1603.13</v>
      </c>
      <c r="H855" s="336" t="s">
        <v>1752</v>
      </c>
      <c r="I855" s="336" t="s">
        <v>1521</v>
      </c>
      <c r="K855" s="265">
        <f t="shared" si="85"/>
        <v>2004</v>
      </c>
      <c r="L855" s="266">
        <f t="shared" si="86"/>
        <v>2004</v>
      </c>
      <c r="M855" s="120" t="s">
        <v>1614</v>
      </c>
      <c r="N855" s="120" t="s">
        <v>1615</v>
      </c>
      <c r="O855" s="267">
        <f t="shared" si="87"/>
        <v>1763.4430000000002</v>
      </c>
      <c r="P855" s="268">
        <f t="shared" si="88"/>
        <v>2003.9125000000001</v>
      </c>
    </row>
    <row r="856" spans="1:16" x14ac:dyDescent="0.2">
      <c r="A856" s="336" t="s">
        <v>11</v>
      </c>
      <c r="B856" s="337" t="s">
        <v>1542</v>
      </c>
      <c r="C856" s="336"/>
      <c r="D856" s="336"/>
      <c r="E856" s="336"/>
      <c r="F856" s="336">
        <v>1</v>
      </c>
      <c r="G856" s="336">
        <v>638.95000000000005</v>
      </c>
      <c r="H856" s="336" t="s">
        <v>1752</v>
      </c>
      <c r="I856" s="336" t="s">
        <v>1521</v>
      </c>
      <c r="K856" s="265">
        <f t="shared" si="85"/>
        <v>799</v>
      </c>
      <c r="L856" s="266">
        <f t="shared" si="86"/>
        <v>799</v>
      </c>
      <c r="M856" s="120" t="s">
        <v>1614</v>
      </c>
      <c r="N856" s="120" t="s">
        <v>1615</v>
      </c>
      <c r="O856" s="267">
        <f t="shared" si="87"/>
        <v>702.84500000000014</v>
      </c>
      <c r="P856" s="268">
        <f t="shared" si="88"/>
        <v>798.6875</v>
      </c>
    </row>
    <row r="857" spans="1:16" x14ac:dyDescent="0.2">
      <c r="A857" s="336" t="s">
        <v>1081</v>
      </c>
      <c r="B857" s="337" t="s">
        <v>1524</v>
      </c>
      <c r="C857" s="336"/>
      <c r="D857" s="336"/>
      <c r="E857" s="336"/>
      <c r="F857" s="336">
        <v>50</v>
      </c>
      <c r="G857" s="336">
        <v>1002</v>
      </c>
      <c r="H857" s="336" t="s">
        <v>1752</v>
      </c>
      <c r="I857" s="336" t="s">
        <v>1521</v>
      </c>
      <c r="K857" s="265">
        <f t="shared" si="85"/>
        <v>26</v>
      </c>
      <c r="L857" s="266">
        <f t="shared" si="86"/>
        <v>1300</v>
      </c>
      <c r="M857" s="120" t="s">
        <v>1614</v>
      </c>
      <c r="N857" s="120" t="s">
        <v>1615</v>
      </c>
      <c r="O857" s="267">
        <f t="shared" si="87"/>
        <v>22.044</v>
      </c>
      <c r="P857" s="268">
        <f t="shared" si="88"/>
        <v>25.049999999999997</v>
      </c>
    </row>
    <row r="858" spans="1:16" x14ac:dyDescent="0.2">
      <c r="A858" s="336" t="s">
        <v>1522</v>
      </c>
      <c r="B858" s="337" t="s">
        <v>1523</v>
      </c>
      <c r="C858" s="336"/>
      <c r="D858" s="336"/>
      <c r="E858" s="336"/>
      <c r="F858" s="336">
        <v>108</v>
      </c>
      <c r="G858" s="336">
        <v>8263.65</v>
      </c>
      <c r="H858" s="336" t="s">
        <v>1752</v>
      </c>
      <c r="I858" s="336" t="s">
        <v>1521</v>
      </c>
      <c r="K858" s="265">
        <f t="shared" si="85"/>
        <v>96</v>
      </c>
      <c r="L858" s="266">
        <f t="shared" si="86"/>
        <v>10368</v>
      </c>
      <c r="M858" s="120" t="s">
        <v>1614</v>
      </c>
      <c r="N858" s="120" t="s">
        <v>1615</v>
      </c>
      <c r="O858" s="267">
        <f t="shared" si="87"/>
        <v>84.166805555555555</v>
      </c>
      <c r="P858" s="268">
        <f t="shared" si="88"/>
        <v>95.644097222222214</v>
      </c>
    </row>
    <row r="859" spans="1:16" x14ac:dyDescent="0.2">
      <c r="A859" s="336"/>
      <c r="B859" s="337"/>
      <c r="C859" s="336"/>
      <c r="D859" s="336"/>
      <c r="E859" s="336"/>
      <c r="F859" s="336"/>
      <c r="G859" s="336"/>
      <c r="H859" s="336"/>
      <c r="I859" s="336" t="s">
        <v>1521</v>
      </c>
      <c r="K859" s="265" t="e">
        <f t="shared" si="85"/>
        <v>#DIV/0!</v>
      </c>
      <c r="L859" s="266" t="e">
        <f t="shared" si="86"/>
        <v>#DIV/0!</v>
      </c>
      <c r="M859" s="120" t="s">
        <v>1614</v>
      </c>
      <c r="N859" s="120" t="s">
        <v>1615</v>
      </c>
      <c r="O859" s="267" t="e">
        <f t="shared" si="87"/>
        <v>#DIV/0!</v>
      </c>
      <c r="P859" s="268" t="e">
        <f t="shared" si="88"/>
        <v>#DIV/0!</v>
      </c>
    </row>
    <row r="860" spans="1:16" x14ac:dyDescent="0.2">
      <c r="A860" s="336"/>
      <c r="B860" s="337"/>
      <c r="C860" s="336"/>
      <c r="D860" s="336"/>
      <c r="E860" s="336"/>
      <c r="F860" s="336"/>
      <c r="G860" s="336"/>
      <c r="H860" s="336"/>
      <c r="I860" s="336" t="s">
        <v>1521</v>
      </c>
      <c r="K860" s="265" t="e">
        <f t="shared" si="85"/>
        <v>#DIV/0!</v>
      </c>
      <c r="L860" s="266" t="e">
        <f t="shared" si="86"/>
        <v>#DIV/0!</v>
      </c>
      <c r="M860" s="120" t="s">
        <v>1614</v>
      </c>
      <c r="N860" s="120" t="s">
        <v>1615</v>
      </c>
      <c r="O860" s="267" t="e">
        <f t="shared" si="87"/>
        <v>#DIV/0!</v>
      </c>
      <c r="P860" s="268" t="e">
        <f t="shared" si="88"/>
        <v>#DIV/0!</v>
      </c>
    </row>
    <row r="861" spans="1:16" x14ac:dyDescent="0.2">
      <c r="A861" s="336"/>
      <c r="B861" s="337"/>
      <c r="C861" s="336"/>
      <c r="D861" s="336"/>
      <c r="E861" s="336"/>
      <c r="F861" s="336"/>
      <c r="G861" s="336"/>
      <c r="H861" s="336"/>
      <c r="I861" s="336" t="s">
        <v>1521</v>
      </c>
      <c r="K861" s="265" t="e">
        <f t="shared" si="85"/>
        <v>#DIV/0!</v>
      </c>
      <c r="L861" s="266" t="e">
        <f t="shared" si="86"/>
        <v>#DIV/0!</v>
      </c>
      <c r="M861" s="120" t="s">
        <v>1614</v>
      </c>
      <c r="N861" s="120" t="s">
        <v>1615</v>
      </c>
      <c r="O861" s="267" t="e">
        <f t="shared" si="87"/>
        <v>#DIV/0!</v>
      </c>
      <c r="P861" s="268" t="e">
        <f t="shared" si="88"/>
        <v>#DIV/0!</v>
      </c>
    </row>
    <row r="862" spans="1:16" x14ac:dyDescent="0.2">
      <c r="A862" s="336"/>
      <c r="B862" s="337"/>
      <c r="C862" s="336"/>
      <c r="D862" s="336"/>
      <c r="E862" s="336"/>
      <c r="F862" s="336"/>
      <c r="G862" s="336"/>
      <c r="H862" s="336"/>
      <c r="I862" s="336" t="s">
        <v>1521</v>
      </c>
      <c r="K862" s="265" t="e">
        <f t="shared" si="85"/>
        <v>#DIV/0!</v>
      </c>
      <c r="L862" s="266" t="e">
        <f t="shared" si="86"/>
        <v>#DIV/0!</v>
      </c>
      <c r="M862" s="120" t="s">
        <v>1614</v>
      </c>
      <c r="N862" s="120" t="s">
        <v>1615</v>
      </c>
      <c r="O862" s="267" t="e">
        <f t="shared" si="87"/>
        <v>#DIV/0!</v>
      </c>
      <c r="P862" s="268" t="e">
        <f t="shared" si="88"/>
        <v>#DIV/0!</v>
      </c>
    </row>
    <row r="863" spans="1:16" x14ac:dyDescent="0.2">
      <c r="A863" s="336"/>
      <c r="B863" s="337"/>
      <c r="C863" s="336"/>
      <c r="D863" s="336"/>
      <c r="E863" s="336"/>
      <c r="F863" s="336"/>
      <c r="G863" s="336"/>
      <c r="H863" s="336"/>
      <c r="I863" s="336" t="s">
        <v>1521</v>
      </c>
      <c r="K863" s="265" t="e">
        <f t="shared" si="85"/>
        <v>#DIV/0!</v>
      </c>
      <c r="L863" s="266" t="e">
        <f t="shared" si="86"/>
        <v>#DIV/0!</v>
      </c>
      <c r="M863" s="120" t="s">
        <v>1614</v>
      </c>
      <c r="N863" s="120" t="s">
        <v>1615</v>
      </c>
      <c r="O863" s="267" t="e">
        <f t="shared" si="87"/>
        <v>#DIV/0!</v>
      </c>
      <c r="P863" s="268" t="e">
        <f t="shared" si="88"/>
        <v>#DIV/0!</v>
      </c>
    </row>
    <row r="864" spans="1:16" x14ac:dyDescent="0.2">
      <c r="A864" s="336"/>
      <c r="B864" s="337"/>
      <c r="C864" s="336"/>
      <c r="D864" s="336"/>
      <c r="E864" s="336"/>
      <c r="F864" s="336"/>
      <c r="G864" s="336"/>
      <c r="H864" s="336"/>
      <c r="I864" s="336" t="s">
        <v>1521</v>
      </c>
      <c r="K864" s="265" t="e">
        <f t="shared" si="85"/>
        <v>#DIV/0!</v>
      </c>
      <c r="L864" s="266" t="e">
        <f t="shared" si="86"/>
        <v>#DIV/0!</v>
      </c>
      <c r="M864" s="120" t="s">
        <v>1614</v>
      </c>
      <c r="N864" s="120" t="s">
        <v>1615</v>
      </c>
      <c r="O864" s="267" t="e">
        <f t="shared" si="87"/>
        <v>#DIV/0!</v>
      </c>
      <c r="P864" s="268" t="e">
        <f t="shared" si="88"/>
        <v>#DIV/0!</v>
      </c>
    </row>
    <row r="865" spans="1:16" x14ac:dyDescent="0.2">
      <c r="A865" s="336"/>
      <c r="B865" s="337"/>
      <c r="C865" s="336"/>
      <c r="D865" s="336"/>
      <c r="E865" s="336"/>
      <c r="F865" s="336"/>
      <c r="G865" s="336"/>
      <c r="H865" s="336"/>
      <c r="I865" s="336" t="s">
        <v>1521</v>
      </c>
      <c r="K865" s="265" t="e">
        <f t="shared" si="85"/>
        <v>#DIV/0!</v>
      </c>
      <c r="L865" s="266" t="e">
        <f t="shared" si="86"/>
        <v>#DIV/0!</v>
      </c>
      <c r="M865" s="120" t="s">
        <v>1614</v>
      </c>
      <c r="N865" s="120" t="s">
        <v>1615</v>
      </c>
      <c r="O865" s="267" t="e">
        <f t="shared" si="87"/>
        <v>#DIV/0!</v>
      </c>
      <c r="P865" s="268" t="e">
        <f t="shared" si="88"/>
        <v>#DIV/0!</v>
      </c>
    </row>
    <row r="866" spans="1:16" x14ac:dyDescent="0.2">
      <c r="A866" s="336"/>
      <c r="B866" s="337"/>
      <c r="C866" s="336"/>
      <c r="D866" s="336"/>
      <c r="E866" s="336"/>
      <c r="F866" s="336"/>
      <c r="G866" s="336"/>
      <c r="H866" s="336"/>
      <c r="I866" s="336" t="s">
        <v>1521</v>
      </c>
      <c r="K866" s="265" t="e">
        <f t="shared" si="85"/>
        <v>#DIV/0!</v>
      </c>
      <c r="L866" s="266" t="e">
        <f t="shared" si="86"/>
        <v>#DIV/0!</v>
      </c>
      <c r="M866" s="120" t="s">
        <v>1614</v>
      </c>
      <c r="N866" s="120" t="s">
        <v>1615</v>
      </c>
      <c r="O866" s="267" t="e">
        <f t="shared" si="87"/>
        <v>#DIV/0!</v>
      </c>
      <c r="P866" s="268" t="e">
        <f t="shared" si="88"/>
        <v>#DIV/0!</v>
      </c>
    </row>
    <row r="867" spans="1:16" x14ac:dyDescent="0.2">
      <c r="A867" s="336"/>
      <c r="B867" s="337"/>
      <c r="C867" s="336"/>
      <c r="D867" s="336"/>
      <c r="E867" s="336"/>
      <c r="F867" s="336"/>
      <c r="G867" s="336">
        <f>SUM(G841:G866)</f>
        <v>22958.760000000002</v>
      </c>
      <c r="H867" s="336"/>
      <c r="I867" s="336" t="s">
        <v>1521</v>
      </c>
      <c r="K867" s="265" t="e">
        <f t="shared" si="85"/>
        <v>#DIV/0!</v>
      </c>
      <c r="L867" s="266" t="e">
        <f t="shared" si="86"/>
        <v>#DIV/0!</v>
      </c>
      <c r="M867" s="120" t="s">
        <v>1614</v>
      </c>
      <c r="N867" s="120" t="s">
        <v>1615</v>
      </c>
      <c r="O867" s="267" t="e">
        <f t="shared" si="87"/>
        <v>#DIV/0!</v>
      </c>
      <c r="P867" s="268" t="e">
        <f t="shared" si="88"/>
        <v>#DIV/0!</v>
      </c>
    </row>
    <row r="868" spans="1:16" x14ac:dyDescent="0.2">
      <c r="A868" s="338" t="s">
        <v>1124</v>
      </c>
      <c r="B868" s="339" t="s">
        <v>1558</v>
      </c>
      <c r="C868" s="338"/>
      <c r="D868" s="338"/>
      <c r="E868" s="338"/>
      <c r="F868" s="338">
        <v>7</v>
      </c>
      <c r="G868" s="338">
        <v>131785.78</v>
      </c>
      <c r="H868" s="338" t="s">
        <v>1752</v>
      </c>
      <c r="I868" s="338" t="s">
        <v>1553</v>
      </c>
      <c r="K868" s="265">
        <f t="shared" ref="K868:K895" si="89">ROUNDUP(P868,0)</f>
        <v>23534</v>
      </c>
      <c r="L868" s="266">
        <f t="shared" ref="L868:L895" si="90">SUM(K868*F868)</f>
        <v>164738</v>
      </c>
      <c r="M868" s="120" t="s">
        <v>1614</v>
      </c>
      <c r="N868" s="120" t="s">
        <v>1615</v>
      </c>
      <c r="O868" s="267">
        <f t="shared" ref="O868:O895" si="91">SUM(G868/F868*1.1)</f>
        <v>20709.194000000003</v>
      </c>
      <c r="P868" s="268">
        <f t="shared" ref="P868:P895" si="92">SUM(G868/F868*1.25)</f>
        <v>23533.175000000003</v>
      </c>
    </row>
    <row r="869" spans="1:16" x14ac:dyDescent="0.2">
      <c r="A869" s="338" t="s">
        <v>696</v>
      </c>
      <c r="B869" s="339" t="s">
        <v>1559</v>
      </c>
      <c r="C869" s="338"/>
      <c r="D869" s="338"/>
      <c r="E869" s="338"/>
      <c r="F869" s="338">
        <v>7</v>
      </c>
      <c r="G869" s="338">
        <v>25039.279999999999</v>
      </c>
      <c r="H869" s="338" t="s">
        <v>1752</v>
      </c>
      <c r="I869" s="338" t="s">
        <v>1553</v>
      </c>
      <c r="K869" s="265">
        <f t="shared" si="89"/>
        <v>4472</v>
      </c>
      <c r="L869" s="266">
        <f t="shared" si="90"/>
        <v>31304</v>
      </c>
      <c r="M869" s="120" t="s">
        <v>1614</v>
      </c>
      <c r="N869" s="120" t="s">
        <v>1615</v>
      </c>
      <c r="O869" s="267">
        <f t="shared" si="91"/>
        <v>3934.7440000000001</v>
      </c>
      <c r="P869" s="268">
        <f t="shared" si="92"/>
        <v>4471.3</v>
      </c>
    </row>
    <row r="870" spans="1:16" x14ac:dyDescent="0.2">
      <c r="A870" s="338" t="s">
        <v>46</v>
      </c>
      <c r="B870" s="339" t="s">
        <v>954</v>
      </c>
      <c r="C870" s="338"/>
      <c r="D870" s="338"/>
      <c r="E870" s="338"/>
      <c r="F870" s="338">
        <v>7</v>
      </c>
      <c r="G870" s="338">
        <v>6089.09</v>
      </c>
      <c r="H870" s="338" t="s">
        <v>1752</v>
      </c>
      <c r="I870" s="338" t="s">
        <v>1553</v>
      </c>
      <c r="K870" s="265">
        <f t="shared" si="89"/>
        <v>1088</v>
      </c>
      <c r="L870" s="266">
        <f t="shared" si="90"/>
        <v>7616</v>
      </c>
      <c r="M870" s="120" t="s">
        <v>1614</v>
      </c>
      <c r="N870" s="120" t="s">
        <v>1615</v>
      </c>
      <c r="O870" s="267">
        <f t="shared" si="91"/>
        <v>956.85700000000008</v>
      </c>
      <c r="P870" s="268">
        <f t="shared" si="92"/>
        <v>1087.3375000000001</v>
      </c>
    </row>
    <row r="871" spans="1:16" x14ac:dyDescent="0.2">
      <c r="A871" s="338" t="s">
        <v>1139</v>
      </c>
      <c r="B871" s="339" t="s">
        <v>1560</v>
      </c>
      <c r="C871" s="338"/>
      <c r="D871" s="338"/>
      <c r="E871" s="338"/>
      <c r="F871" s="338">
        <v>2</v>
      </c>
      <c r="G871" s="338">
        <v>3049.24</v>
      </c>
      <c r="H871" s="338" t="s">
        <v>1752</v>
      </c>
      <c r="I871" s="338" t="s">
        <v>1553</v>
      </c>
      <c r="K871" s="265">
        <f t="shared" si="89"/>
        <v>1906</v>
      </c>
      <c r="L871" s="266">
        <f t="shared" si="90"/>
        <v>3812</v>
      </c>
      <c r="M871" s="120" t="s">
        <v>1614</v>
      </c>
      <c r="N871" s="120" t="s">
        <v>1615</v>
      </c>
      <c r="O871" s="267">
        <f t="shared" si="91"/>
        <v>1677.0820000000001</v>
      </c>
      <c r="P871" s="268">
        <f t="shared" si="92"/>
        <v>1905.7749999999999</v>
      </c>
    </row>
    <row r="872" spans="1:16" x14ac:dyDescent="0.2">
      <c r="A872" s="338" t="s">
        <v>1557</v>
      </c>
      <c r="B872" s="339" t="s">
        <v>1561</v>
      </c>
      <c r="C872" s="338"/>
      <c r="D872" s="338"/>
      <c r="E872" s="338"/>
      <c r="F872" s="338">
        <v>4</v>
      </c>
      <c r="G872" s="338">
        <v>31920</v>
      </c>
      <c r="H872" s="338" t="s">
        <v>1752</v>
      </c>
      <c r="I872" s="338" t="s">
        <v>1553</v>
      </c>
      <c r="K872" s="265">
        <f t="shared" si="89"/>
        <v>9975</v>
      </c>
      <c r="L872" s="266">
        <f t="shared" si="90"/>
        <v>39900</v>
      </c>
      <c r="M872" s="120" t="s">
        <v>1614</v>
      </c>
      <c r="N872" s="120" t="s">
        <v>1615</v>
      </c>
      <c r="O872" s="267">
        <f t="shared" si="91"/>
        <v>8778</v>
      </c>
      <c r="P872" s="268">
        <f t="shared" si="92"/>
        <v>9975</v>
      </c>
    </row>
    <row r="873" spans="1:16" x14ac:dyDescent="0.2">
      <c r="A873" s="338" t="s">
        <v>492</v>
      </c>
      <c r="B873" s="339" t="s">
        <v>1562</v>
      </c>
      <c r="C873" s="338"/>
      <c r="D873" s="338"/>
      <c r="E873" s="338"/>
      <c r="F873" s="338">
        <v>12</v>
      </c>
      <c r="G873" s="338">
        <v>6964.44</v>
      </c>
      <c r="H873" s="338" t="s">
        <v>1752</v>
      </c>
      <c r="I873" s="338" t="s">
        <v>1553</v>
      </c>
      <c r="K873" s="265">
        <f t="shared" si="89"/>
        <v>726</v>
      </c>
      <c r="L873" s="266">
        <f t="shared" si="90"/>
        <v>8712</v>
      </c>
      <c r="M873" s="120" t="s">
        <v>1614</v>
      </c>
      <c r="N873" s="120" t="s">
        <v>1615</v>
      </c>
      <c r="O873" s="267">
        <f t="shared" si="91"/>
        <v>638.40700000000004</v>
      </c>
      <c r="P873" s="268">
        <f t="shared" si="92"/>
        <v>725.46249999999998</v>
      </c>
    </row>
    <row r="874" spans="1:16" x14ac:dyDescent="0.2">
      <c r="A874" s="338" t="s">
        <v>1356</v>
      </c>
      <c r="B874" s="339" t="s">
        <v>1564</v>
      </c>
      <c r="C874" s="338"/>
      <c r="D874" s="338"/>
      <c r="E874" s="338"/>
      <c r="F874" s="338">
        <v>2</v>
      </c>
      <c r="G874" s="338">
        <v>8120</v>
      </c>
      <c r="H874" s="338" t="s">
        <v>1752</v>
      </c>
      <c r="I874" s="338" t="s">
        <v>1553</v>
      </c>
      <c r="K874" s="265">
        <f t="shared" si="89"/>
        <v>5075</v>
      </c>
      <c r="L874" s="266">
        <f t="shared" si="90"/>
        <v>10150</v>
      </c>
      <c r="M874" s="120" t="s">
        <v>1614</v>
      </c>
      <c r="N874" s="120" t="s">
        <v>1615</v>
      </c>
      <c r="O874" s="267">
        <f t="shared" si="91"/>
        <v>4466</v>
      </c>
      <c r="P874" s="268">
        <f t="shared" si="92"/>
        <v>5075</v>
      </c>
    </row>
    <row r="875" spans="1:16" x14ac:dyDescent="0.2">
      <c r="A875" s="338" t="s">
        <v>1563</v>
      </c>
      <c r="B875" s="339" t="s">
        <v>1565</v>
      </c>
      <c r="C875" s="338"/>
      <c r="D875" s="338"/>
      <c r="E875" s="338"/>
      <c r="F875" s="338">
        <v>2</v>
      </c>
      <c r="G875" s="338">
        <v>8580</v>
      </c>
      <c r="H875" s="338" t="s">
        <v>1752</v>
      </c>
      <c r="I875" s="338" t="s">
        <v>1553</v>
      </c>
      <c r="K875" s="265">
        <f t="shared" si="89"/>
        <v>5363</v>
      </c>
      <c r="L875" s="266">
        <f t="shared" si="90"/>
        <v>10726</v>
      </c>
      <c r="M875" s="120" t="s">
        <v>1614</v>
      </c>
      <c r="N875" s="120" t="s">
        <v>1615</v>
      </c>
      <c r="O875" s="267">
        <f t="shared" si="91"/>
        <v>4719</v>
      </c>
      <c r="P875" s="268">
        <f t="shared" si="92"/>
        <v>5362.5</v>
      </c>
    </row>
    <row r="876" spans="1:16" x14ac:dyDescent="0.2">
      <c r="A876" s="338" t="s">
        <v>1346</v>
      </c>
      <c r="B876" s="339" t="s">
        <v>1566</v>
      </c>
      <c r="C876" s="338"/>
      <c r="D876" s="338"/>
      <c r="E876" s="338"/>
      <c r="F876" s="338">
        <v>300</v>
      </c>
      <c r="G876" s="338">
        <v>83325</v>
      </c>
      <c r="H876" s="338" t="s">
        <v>1752</v>
      </c>
      <c r="I876" s="338" t="s">
        <v>1553</v>
      </c>
      <c r="K876" s="265">
        <f t="shared" si="89"/>
        <v>348</v>
      </c>
      <c r="L876" s="266">
        <f t="shared" si="90"/>
        <v>104400</v>
      </c>
      <c r="M876" s="120" t="s">
        <v>1614</v>
      </c>
      <c r="N876" s="120" t="s">
        <v>1615</v>
      </c>
      <c r="O876" s="267">
        <f t="shared" si="91"/>
        <v>305.52500000000003</v>
      </c>
      <c r="P876" s="268">
        <f t="shared" si="92"/>
        <v>347.1875</v>
      </c>
    </row>
    <row r="877" spans="1:16" x14ac:dyDescent="0.2">
      <c r="A877" s="338"/>
      <c r="B877" s="339"/>
      <c r="C877" s="338"/>
      <c r="D877" s="338"/>
      <c r="E877" s="338"/>
      <c r="F877" s="338"/>
      <c r="G877" s="338"/>
      <c r="H877" s="338"/>
      <c r="I877" s="338" t="s">
        <v>1553</v>
      </c>
      <c r="K877" s="265" t="e">
        <f t="shared" si="89"/>
        <v>#DIV/0!</v>
      </c>
      <c r="L877" s="266" t="e">
        <f t="shared" si="90"/>
        <v>#DIV/0!</v>
      </c>
      <c r="M877" s="120" t="s">
        <v>1614</v>
      </c>
      <c r="N877" s="120" t="s">
        <v>1615</v>
      </c>
      <c r="O877" s="267" t="e">
        <f t="shared" si="91"/>
        <v>#DIV/0!</v>
      </c>
      <c r="P877" s="268" t="e">
        <f t="shared" si="92"/>
        <v>#DIV/0!</v>
      </c>
    </row>
    <row r="878" spans="1:16" x14ac:dyDescent="0.2">
      <c r="A878" s="338"/>
      <c r="B878" s="339"/>
      <c r="C878" s="338"/>
      <c r="D878" s="338"/>
      <c r="E878" s="338"/>
      <c r="F878" s="338"/>
      <c r="G878" s="338">
        <f>SUM(G868:G877)</f>
        <v>304872.82999999996</v>
      </c>
      <c r="H878" s="338"/>
      <c r="I878" s="338" t="s">
        <v>1553</v>
      </c>
      <c r="K878" s="265" t="e">
        <f t="shared" si="89"/>
        <v>#DIV/0!</v>
      </c>
      <c r="L878" s="266" t="e">
        <f t="shared" si="90"/>
        <v>#DIV/0!</v>
      </c>
      <c r="M878" s="120" t="s">
        <v>1614</v>
      </c>
      <c r="N878" s="120" t="s">
        <v>1615</v>
      </c>
      <c r="O878" s="267" t="e">
        <f t="shared" si="91"/>
        <v>#DIV/0!</v>
      </c>
      <c r="P878" s="268" t="e">
        <f t="shared" si="92"/>
        <v>#DIV/0!</v>
      </c>
    </row>
    <row r="879" spans="1:16" x14ac:dyDescent="0.2">
      <c r="A879" s="340" t="s">
        <v>674</v>
      </c>
      <c r="B879" s="341" t="s">
        <v>1568</v>
      </c>
      <c r="C879" s="340"/>
      <c r="D879" s="340"/>
      <c r="E879" s="340"/>
      <c r="F879" s="340">
        <v>9</v>
      </c>
      <c r="G879" s="340">
        <v>1213.3800000000001</v>
      </c>
      <c r="H879" s="340" t="s">
        <v>1752</v>
      </c>
      <c r="I879" s="340" t="s">
        <v>1567</v>
      </c>
      <c r="K879" s="265">
        <f t="shared" si="89"/>
        <v>169</v>
      </c>
      <c r="L879" s="266">
        <f t="shared" si="90"/>
        <v>1521</v>
      </c>
      <c r="M879" s="120" t="s">
        <v>1614</v>
      </c>
      <c r="N879" s="120" t="s">
        <v>1615</v>
      </c>
      <c r="O879" s="267">
        <f t="shared" si="91"/>
        <v>148.30200000000005</v>
      </c>
      <c r="P879" s="268">
        <f t="shared" si="92"/>
        <v>168.52500000000003</v>
      </c>
    </row>
    <row r="880" spans="1:16" x14ac:dyDescent="0.2">
      <c r="A880" s="340" t="s">
        <v>76</v>
      </c>
      <c r="B880" s="341" t="s">
        <v>962</v>
      </c>
      <c r="C880" s="340"/>
      <c r="D880" s="340"/>
      <c r="E880" s="340"/>
      <c r="F880" s="340">
        <v>210</v>
      </c>
      <c r="G880" s="340">
        <v>119578.9</v>
      </c>
      <c r="H880" s="340" t="s">
        <v>1752</v>
      </c>
      <c r="I880" s="340" t="s">
        <v>1567</v>
      </c>
      <c r="K880" s="265">
        <f t="shared" si="89"/>
        <v>712</v>
      </c>
      <c r="L880" s="266">
        <f t="shared" si="90"/>
        <v>149520</v>
      </c>
      <c r="M880" s="120" t="s">
        <v>1614</v>
      </c>
      <c r="N880" s="120" t="s">
        <v>1615</v>
      </c>
      <c r="O880" s="267">
        <f t="shared" si="91"/>
        <v>626.3656666666667</v>
      </c>
      <c r="P880" s="268">
        <f t="shared" si="92"/>
        <v>711.77916666666658</v>
      </c>
    </row>
    <row r="881" spans="1:16" x14ac:dyDescent="0.2">
      <c r="A881" s="340" t="s">
        <v>33</v>
      </c>
      <c r="B881" s="341" t="s">
        <v>969</v>
      </c>
      <c r="C881" s="340"/>
      <c r="D881" s="340"/>
      <c r="E881" s="340"/>
      <c r="F881" s="340">
        <v>35</v>
      </c>
      <c r="G881" s="340">
        <v>2676.45</v>
      </c>
      <c r="H881" s="340" t="s">
        <v>1752</v>
      </c>
      <c r="I881" s="340" t="s">
        <v>1567</v>
      </c>
      <c r="K881" s="265">
        <f t="shared" si="89"/>
        <v>96</v>
      </c>
      <c r="L881" s="266">
        <f t="shared" si="90"/>
        <v>3360</v>
      </c>
      <c r="M881" s="120" t="s">
        <v>1614</v>
      </c>
      <c r="N881" s="120" t="s">
        <v>1615</v>
      </c>
      <c r="O881" s="267">
        <f t="shared" si="91"/>
        <v>84.117000000000004</v>
      </c>
      <c r="P881" s="268">
        <f t="shared" si="92"/>
        <v>95.587500000000006</v>
      </c>
    </row>
    <row r="882" spans="1:16" x14ac:dyDescent="0.2">
      <c r="A882" s="340" t="s">
        <v>82</v>
      </c>
      <c r="B882" s="341" t="s">
        <v>1569</v>
      </c>
      <c r="C882" s="340"/>
      <c r="D882" s="340"/>
      <c r="E882" s="340"/>
      <c r="F882" s="340">
        <v>2</v>
      </c>
      <c r="G882" s="340">
        <v>2766.74</v>
      </c>
      <c r="H882" s="340" t="s">
        <v>1752</v>
      </c>
      <c r="I882" s="340" t="s">
        <v>1567</v>
      </c>
      <c r="K882" s="265">
        <f t="shared" si="89"/>
        <v>1730</v>
      </c>
      <c r="L882" s="266">
        <f t="shared" si="90"/>
        <v>3460</v>
      </c>
      <c r="M882" s="120" t="s">
        <v>1614</v>
      </c>
      <c r="N882" s="120" t="s">
        <v>1615</v>
      </c>
      <c r="O882" s="267">
        <f t="shared" si="91"/>
        <v>1521.7070000000001</v>
      </c>
      <c r="P882" s="268">
        <f t="shared" si="92"/>
        <v>1729.2124999999999</v>
      </c>
    </row>
    <row r="883" spans="1:16" x14ac:dyDescent="0.2">
      <c r="A883" s="340" t="s">
        <v>417</v>
      </c>
      <c r="B883" s="341" t="s">
        <v>1570</v>
      </c>
      <c r="C883" s="340"/>
      <c r="D883" s="340"/>
      <c r="E883" s="340"/>
      <c r="F883" s="340">
        <v>4</v>
      </c>
      <c r="G883" s="340">
        <v>3384.8</v>
      </c>
      <c r="H883" s="340" t="s">
        <v>1752</v>
      </c>
      <c r="I883" s="340" t="s">
        <v>1567</v>
      </c>
      <c r="K883" s="265">
        <f t="shared" si="89"/>
        <v>1058</v>
      </c>
      <c r="L883" s="266">
        <f t="shared" si="90"/>
        <v>4232</v>
      </c>
      <c r="M883" s="120" t="s">
        <v>1614</v>
      </c>
      <c r="N883" s="120" t="s">
        <v>1615</v>
      </c>
      <c r="O883" s="267">
        <f t="shared" si="91"/>
        <v>930.82000000000016</v>
      </c>
      <c r="P883" s="268">
        <f t="shared" si="92"/>
        <v>1057.75</v>
      </c>
    </row>
    <row r="884" spans="1:16" x14ac:dyDescent="0.2">
      <c r="A884" s="340" t="s">
        <v>376</v>
      </c>
      <c r="B884" s="341" t="s">
        <v>1572</v>
      </c>
      <c r="C884" s="340"/>
      <c r="D884" s="340"/>
      <c r="E884" s="340"/>
      <c r="F884" s="340">
        <v>4</v>
      </c>
      <c r="G884" s="340">
        <v>20171.96</v>
      </c>
      <c r="H884" s="340" t="s">
        <v>1752</v>
      </c>
      <c r="I884" s="340" t="s">
        <v>1567</v>
      </c>
      <c r="K884" s="265">
        <f t="shared" si="89"/>
        <v>6304</v>
      </c>
      <c r="L884" s="266">
        <f t="shared" si="90"/>
        <v>25216</v>
      </c>
      <c r="M884" s="120" t="s">
        <v>1614</v>
      </c>
      <c r="N884" s="120" t="s">
        <v>1615</v>
      </c>
      <c r="O884" s="267">
        <f t="shared" si="91"/>
        <v>5547.2889999999998</v>
      </c>
      <c r="P884" s="268">
        <f t="shared" si="92"/>
        <v>6303.7374999999993</v>
      </c>
    </row>
    <row r="885" spans="1:16" x14ac:dyDescent="0.2">
      <c r="A885" s="340" t="s">
        <v>54</v>
      </c>
      <c r="B885" s="341" t="s">
        <v>964</v>
      </c>
      <c r="C885" s="340"/>
      <c r="D885" s="340"/>
      <c r="E885" s="340"/>
      <c r="F885" s="340">
        <v>12</v>
      </c>
      <c r="G885" s="340">
        <v>17035.36</v>
      </c>
      <c r="H885" s="340" t="s">
        <v>1752</v>
      </c>
      <c r="I885" s="340" t="s">
        <v>1567</v>
      </c>
      <c r="K885" s="265">
        <f t="shared" si="89"/>
        <v>1775</v>
      </c>
      <c r="L885" s="266">
        <f t="shared" si="90"/>
        <v>21300</v>
      </c>
      <c r="M885" s="120" t="s">
        <v>1614</v>
      </c>
      <c r="N885" s="120" t="s">
        <v>1615</v>
      </c>
      <c r="O885" s="267">
        <f t="shared" si="91"/>
        <v>1561.5746666666669</v>
      </c>
      <c r="P885" s="268">
        <f t="shared" si="92"/>
        <v>1774.5166666666669</v>
      </c>
    </row>
    <row r="886" spans="1:16" x14ac:dyDescent="0.2">
      <c r="A886" s="342">
        <v>112119</v>
      </c>
      <c r="B886" s="341" t="s">
        <v>1573</v>
      </c>
      <c r="C886" s="340"/>
      <c r="D886" s="340"/>
      <c r="E886" s="340"/>
      <c r="F886" s="340">
        <v>4</v>
      </c>
      <c r="G886" s="340">
        <v>21800</v>
      </c>
      <c r="H886" s="340" t="s">
        <v>1752</v>
      </c>
      <c r="I886" s="340" t="s">
        <v>1567</v>
      </c>
      <c r="K886" s="265">
        <f t="shared" si="89"/>
        <v>6813</v>
      </c>
      <c r="L886" s="266">
        <f t="shared" si="90"/>
        <v>27252</v>
      </c>
      <c r="M886" s="120" t="s">
        <v>1614</v>
      </c>
      <c r="N886" s="120" t="s">
        <v>1615</v>
      </c>
      <c r="O886" s="267">
        <f t="shared" si="91"/>
        <v>5995.0000000000009</v>
      </c>
      <c r="P886" s="268">
        <f t="shared" si="92"/>
        <v>6812.5</v>
      </c>
    </row>
    <row r="887" spans="1:16" x14ac:dyDescent="0.2">
      <c r="A887" s="340" t="s">
        <v>1571</v>
      </c>
      <c r="B887" s="341" t="s">
        <v>1574</v>
      </c>
      <c r="C887" s="340"/>
      <c r="D887" s="340"/>
      <c r="E887" s="340"/>
      <c r="F887" s="340">
        <v>4</v>
      </c>
      <c r="G887" s="340">
        <v>10390.08</v>
      </c>
      <c r="H887" s="340" t="s">
        <v>1752</v>
      </c>
      <c r="I887" s="340" t="s">
        <v>1567</v>
      </c>
      <c r="K887" s="265">
        <f t="shared" si="89"/>
        <v>3247</v>
      </c>
      <c r="L887" s="266">
        <f t="shared" si="90"/>
        <v>12988</v>
      </c>
      <c r="M887" s="120" t="s">
        <v>1614</v>
      </c>
      <c r="N887" s="120" t="s">
        <v>1615</v>
      </c>
      <c r="O887" s="267">
        <f t="shared" si="91"/>
        <v>2857.2720000000004</v>
      </c>
      <c r="P887" s="268">
        <f t="shared" si="92"/>
        <v>3246.9</v>
      </c>
    </row>
    <row r="888" spans="1:16" x14ac:dyDescent="0.2">
      <c r="A888" s="340" t="s">
        <v>411</v>
      </c>
      <c r="B888" s="341" t="s">
        <v>1575</v>
      </c>
      <c r="C888" s="340"/>
      <c r="D888" s="340"/>
      <c r="E888" s="340"/>
      <c r="F888" s="340">
        <v>1</v>
      </c>
      <c r="G888" s="340">
        <v>351.64</v>
      </c>
      <c r="H888" s="340" t="s">
        <v>1752</v>
      </c>
      <c r="I888" s="340" t="s">
        <v>1567</v>
      </c>
      <c r="K888" s="265">
        <f t="shared" si="89"/>
        <v>440</v>
      </c>
      <c r="L888" s="266">
        <f t="shared" si="90"/>
        <v>440</v>
      </c>
      <c r="M888" s="120" t="s">
        <v>1614</v>
      </c>
      <c r="N888" s="120" t="s">
        <v>1615</v>
      </c>
      <c r="O888" s="267">
        <f t="shared" si="91"/>
        <v>386.80400000000003</v>
      </c>
      <c r="P888" s="268">
        <f t="shared" si="92"/>
        <v>439.54999999999995</v>
      </c>
    </row>
    <row r="889" spans="1:16" x14ac:dyDescent="0.2">
      <c r="A889" s="340" t="s">
        <v>76</v>
      </c>
      <c r="B889" s="341" t="s">
        <v>962</v>
      </c>
      <c r="C889" s="340"/>
      <c r="D889" s="340"/>
      <c r="E889" s="340"/>
      <c r="F889" s="340">
        <v>156</v>
      </c>
      <c r="G889" s="340">
        <v>88830.04</v>
      </c>
      <c r="H889" s="340" t="s">
        <v>1752</v>
      </c>
      <c r="I889" s="340" t="s">
        <v>1567</v>
      </c>
      <c r="K889" s="265">
        <f t="shared" si="89"/>
        <v>712</v>
      </c>
      <c r="L889" s="266">
        <f t="shared" si="90"/>
        <v>111072</v>
      </c>
      <c r="M889" s="120" t="s">
        <v>1614</v>
      </c>
      <c r="N889" s="120" t="s">
        <v>1615</v>
      </c>
      <c r="O889" s="267">
        <f t="shared" si="91"/>
        <v>626.3656666666667</v>
      </c>
      <c r="P889" s="268">
        <f t="shared" si="92"/>
        <v>711.77916666666658</v>
      </c>
    </row>
    <row r="890" spans="1:16" x14ac:dyDescent="0.2">
      <c r="A890" s="340" t="s">
        <v>33</v>
      </c>
      <c r="B890" s="341" t="s">
        <v>969</v>
      </c>
      <c r="C890" s="340"/>
      <c r="D890" s="340"/>
      <c r="E890" s="340"/>
      <c r="F890" s="340">
        <v>32</v>
      </c>
      <c r="G890" s="340">
        <v>2447.04</v>
      </c>
      <c r="H890" s="340" t="s">
        <v>1752</v>
      </c>
      <c r="I890" s="340" t="s">
        <v>1567</v>
      </c>
      <c r="K890" s="265">
        <f t="shared" si="89"/>
        <v>96</v>
      </c>
      <c r="L890" s="266">
        <f t="shared" si="90"/>
        <v>3072</v>
      </c>
      <c r="M890" s="120" t="s">
        <v>1614</v>
      </c>
      <c r="N890" s="120" t="s">
        <v>1615</v>
      </c>
      <c r="O890" s="267">
        <f t="shared" si="91"/>
        <v>84.117000000000004</v>
      </c>
      <c r="P890" s="268">
        <f t="shared" si="92"/>
        <v>95.587500000000006</v>
      </c>
    </row>
    <row r="891" spans="1:16" x14ac:dyDescent="0.2">
      <c r="A891" s="340" t="s">
        <v>583</v>
      </c>
      <c r="B891" s="341" t="s">
        <v>1094</v>
      </c>
      <c r="C891" s="340"/>
      <c r="D891" s="340"/>
      <c r="E891" s="340"/>
      <c r="F891" s="340">
        <v>30</v>
      </c>
      <c r="G891" s="340">
        <v>4552.8</v>
      </c>
      <c r="H891" s="340" t="s">
        <v>1752</v>
      </c>
      <c r="I891" s="340" t="s">
        <v>1567</v>
      </c>
      <c r="K891" s="265">
        <f t="shared" si="89"/>
        <v>190</v>
      </c>
      <c r="L891" s="266">
        <f t="shared" si="90"/>
        <v>5700</v>
      </c>
      <c r="M891" s="120" t="s">
        <v>1614</v>
      </c>
      <c r="N891" s="120" t="s">
        <v>1615</v>
      </c>
      <c r="O891" s="267">
        <f t="shared" si="91"/>
        <v>166.93600000000004</v>
      </c>
      <c r="P891" s="268">
        <f t="shared" si="92"/>
        <v>189.70000000000002</v>
      </c>
    </row>
    <row r="892" spans="1:16" x14ac:dyDescent="0.2">
      <c r="A892" s="340" t="s">
        <v>874</v>
      </c>
      <c r="B892" s="341" t="s">
        <v>1576</v>
      </c>
      <c r="C892" s="340"/>
      <c r="D892" s="340"/>
      <c r="E892" s="340"/>
      <c r="F892" s="340">
        <v>192</v>
      </c>
      <c r="G892" s="340">
        <v>16627.2</v>
      </c>
      <c r="H892" s="340" t="s">
        <v>1752</v>
      </c>
      <c r="I892" s="340" t="s">
        <v>1567</v>
      </c>
      <c r="K892" s="265">
        <f t="shared" si="89"/>
        <v>109</v>
      </c>
      <c r="L892" s="266">
        <f t="shared" si="90"/>
        <v>20928</v>
      </c>
      <c r="M892" s="120" t="s">
        <v>1614</v>
      </c>
      <c r="N892" s="120" t="s">
        <v>1615</v>
      </c>
      <c r="O892" s="267">
        <f t="shared" si="91"/>
        <v>95.260000000000019</v>
      </c>
      <c r="P892" s="268">
        <f t="shared" si="92"/>
        <v>108.25000000000001</v>
      </c>
    </row>
    <row r="893" spans="1:16" x14ac:dyDescent="0.2">
      <c r="A893" s="340" t="s">
        <v>76</v>
      </c>
      <c r="B893" s="341" t="s">
        <v>962</v>
      </c>
      <c r="C893" s="340"/>
      <c r="D893" s="340"/>
      <c r="E893" s="340"/>
      <c r="F893" s="340">
        <v>36</v>
      </c>
      <c r="G893" s="340">
        <v>20499.240000000002</v>
      </c>
      <c r="H893" s="340" t="s">
        <v>1752</v>
      </c>
      <c r="I893" s="340" t="s">
        <v>1567</v>
      </c>
      <c r="K893" s="265">
        <f t="shared" si="89"/>
        <v>712</v>
      </c>
      <c r="L893" s="266">
        <f t="shared" si="90"/>
        <v>25632</v>
      </c>
      <c r="M893" s="120" t="s">
        <v>1614</v>
      </c>
      <c r="N893" s="120" t="s">
        <v>1615</v>
      </c>
      <c r="O893" s="267">
        <f t="shared" si="91"/>
        <v>626.36566666666681</v>
      </c>
      <c r="P893" s="268">
        <f t="shared" si="92"/>
        <v>711.7791666666667</v>
      </c>
    </row>
    <row r="894" spans="1:16" x14ac:dyDescent="0.2">
      <c r="A894" s="340" t="s">
        <v>54</v>
      </c>
      <c r="B894" s="341" t="s">
        <v>1577</v>
      </c>
      <c r="C894" s="340"/>
      <c r="D894" s="340"/>
      <c r="E894" s="340"/>
      <c r="F894" s="340">
        <v>6</v>
      </c>
      <c r="G894" s="340">
        <v>8517.68</v>
      </c>
      <c r="H894" s="340" t="s">
        <v>1752</v>
      </c>
      <c r="I894" s="340" t="s">
        <v>1567</v>
      </c>
      <c r="K894" s="265">
        <f t="shared" si="89"/>
        <v>1775</v>
      </c>
      <c r="L894" s="266">
        <f t="shared" si="90"/>
        <v>10650</v>
      </c>
      <c r="M894" s="120" t="s">
        <v>1614</v>
      </c>
      <c r="N894" s="120" t="s">
        <v>1615</v>
      </c>
      <c r="O894" s="267">
        <f t="shared" si="91"/>
        <v>1561.5746666666669</v>
      </c>
      <c r="P894" s="268">
        <f t="shared" si="92"/>
        <v>1774.5166666666669</v>
      </c>
    </row>
    <row r="895" spans="1:16" x14ac:dyDescent="0.2">
      <c r="A895" s="340" t="s">
        <v>1578</v>
      </c>
      <c r="B895" s="341" t="s">
        <v>1579</v>
      </c>
      <c r="C895" s="340"/>
      <c r="D895" s="340"/>
      <c r="E895" s="340"/>
      <c r="F895" s="340">
        <v>4</v>
      </c>
      <c r="G895" s="340">
        <v>8772.7199999999993</v>
      </c>
      <c r="H895" s="340" t="s">
        <v>1752</v>
      </c>
      <c r="I895" s="340" t="s">
        <v>1567</v>
      </c>
      <c r="K895" s="265">
        <f t="shared" si="89"/>
        <v>2742</v>
      </c>
      <c r="L895" s="266">
        <f t="shared" si="90"/>
        <v>10968</v>
      </c>
      <c r="M895" s="120" t="s">
        <v>1614</v>
      </c>
      <c r="N895" s="120" t="s">
        <v>1615</v>
      </c>
      <c r="O895" s="267">
        <f t="shared" si="91"/>
        <v>2412.498</v>
      </c>
      <c r="P895" s="268">
        <f t="shared" si="92"/>
        <v>2741.4749999999999</v>
      </c>
    </row>
    <row r="896" spans="1:16" x14ac:dyDescent="0.2">
      <c r="A896" s="340"/>
      <c r="B896" s="341"/>
      <c r="C896" s="340"/>
      <c r="D896" s="340"/>
      <c r="E896" s="340"/>
      <c r="F896" s="340"/>
      <c r="G896" s="340"/>
      <c r="H896" s="340"/>
      <c r="I896" s="340" t="s">
        <v>1567</v>
      </c>
      <c r="K896" s="265" t="e">
        <f t="shared" ref="K896:K904" si="93">ROUNDUP(P896,0)</f>
        <v>#DIV/0!</v>
      </c>
      <c r="L896" s="266" t="e">
        <f t="shared" ref="L896:L904" si="94">SUM(K896*F896)</f>
        <v>#DIV/0!</v>
      </c>
      <c r="M896" s="120" t="s">
        <v>1614</v>
      </c>
      <c r="N896" s="120" t="s">
        <v>1615</v>
      </c>
      <c r="O896" s="267" t="e">
        <f t="shared" ref="O896:O904" si="95">SUM(G896/F896*1.1)</f>
        <v>#DIV/0!</v>
      </c>
      <c r="P896" s="268" t="e">
        <f t="shared" ref="P896:P904" si="96">SUM(G896/F896*1.25)</f>
        <v>#DIV/0!</v>
      </c>
    </row>
    <row r="897" spans="1:16" x14ac:dyDescent="0.2">
      <c r="A897" s="340"/>
      <c r="B897" s="341"/>
      <c r="C897" s="340"/>
      <c r="D897" s="340"/>
      <c r="E897" s="340"/>
      <c r="F897" s="340"/>
      <c r="G897" s="340"/>
      <c r="H897" s="340"/>
      <c r="I897" s="340" t="s">
        <v>1567</v>
      </c>
      <c r="K897" s="265" t="e">
        <f t="shared" si="93"/>
        <v>#DIV/0!</v>
      </c>
      <c r="L897" s="266" t="e">
        <f t="shared" si="94"/>
        <v>#DIV/0!</v>
      </c>
      <c r="M897" s="120" t="s">
        <v>1614</v>
      </c>
      <c r="N897" s="120" t="s">
        <v>1615</v>
      </c>
      <c r="O897" s="267" t="e">
        <f t="shared" si="95"/>
        <v>#DIV/0!</v>
      </c>
      <c r="P897" s="268" t="e">
        <f t="shared" si="96"/>
        <v>#DIV/0!</v>
      </c>
    </row>
    <row r="898" spans="1:16" x14ac:dyDescent="0.2">
      <c r="A898" s="340"/>
      <c r="B898" s="341"/>
      <c r="C898" s="340"/>
      <c r="D898" s="340"/>
      <c r="E898" s="340"/>
      <c r="F898" s="340"/>
      <c r="G898" s="340">
        <f>SUM(G879:G897)</f>
        <v>349616.02999999997</v>
      </c>
      <c r="H898" s="340"/>
      <c r="I898" s="340" t="s">
        <v>1567</v>
      </c>
      <c r="K898" s="265" t="e">
        <f t="shared" si="93"/>
        <v>#DIV/0!</v>
      </c>
      <c r="L898" s="266" t="e">
        <f t="shared" si="94"/>
        <v>#DIV/0!</v>
      </c>
      <c r="M898" s="120" t="s">
        <v>1614</v>
      </c>
      <c r="N898" s="120" t="s">
        <v>1615</v>
      </c>
      <c r="O898" s="267" t="e">
        <f t="shared" si="95"/>
        <v>#DIV/0!</v>
      </c>
      <c r="P898" s="268" t="e">
        <f t="shared" si="96"/>
        <v>#DIV/0!</v>
      </c>
    </row>
    <row r="899" spans="1:16" x14ac:dyDescent="0.2">
      <c r="A899" s="343" t="s">
        <v>808</v>
      </c>
      <c r="B899" s="344" t="s">
        <v>1582</v>
      </c>
      <c r="C899" s="343"/>
      <c r="D899" s="343"/>
      <c r="E899" s="343"/>
      <c r="F899" s="343">
        <v>1</v>
      </c>
      <c r="G899" s="343">
        <v>352.08</v>
      </c>
      <c r="H899" s="343" t="s">
        <v>1752</v>
      </c>
      <c r="I899" s="343" t="s">
        <v>1580</v>
      </c>
      <c r="K899" s="265">
        <f t="shared" si="93"/>
        <v>441</v>
      </c>
      <c r="L899" s="266">
        <f t="shared" si="94"/>
        <v>441</v>
      </c>
      <c r="M899" s="120" t="s">
        <v>1614</v>
      </c>
      <c r="N899" s="120" t="s">
        <v>1615</v>
      </c>
      <c r="O899" s="267">
        <f t="shared" si="95"/>
        <v>387.28800000000001</v>
      </c>
      <c r="P899" s="268">
        <f t="shared" si="96"/>
        <v>440.09999999999997</v>
      </c>
    </row>
    <row r="900" spans="1:16" x14ac:dyDescent="0.2">
      <c r="A900" s="343" t="s">
        <v>1581</v>
      </c>
      <c r="B900" s="344" t="s">
        <v>1583</v>
      </c>
      <c r="C900" s="343"/>
      <c r="D900" s="343"/>
      <c r="E900" s="343"/>
      <c r="F900" s="343">
        <v>1</v>
      </c>
      <c r="G900" s="343">
        <v>130.55000000000001</v>
      </c>
      <c r="H900" s="343" t="s">
        <v>1752</v>
      </c>
      <c r="I900" s="343" t="s">
        <v>1580</v>
      </c>
      <c r="K900" s="265">
        <f t="shared" si="93"/>
        <v>164</v>
      </c>
      <c r="L900" s="266">
        <f t="shared" si="94"/>
        <v>164</v>
      </c>
      <c r="M900" s="120" t="s">
        <v>1614</v>
      </c>
      <c r="N900" s="120" t="s">
        <v>1615</v>
      </c>
      <c r="O900" s="267">
        <f t="shared" si="95"/>
        <v>143.60500000000002</v>
      </c>
      <c r="P900" s="268">
        <f t="shared" si="96"/>
        <v>163.1875</v>
      </c>
    </row>
    <row r="901" spans="1:16" x14ac:dyDescent="0.2">
      <c r="A901" s="343" t="s">
        <v>1124</v>
      </c>
      <c r="B901" s="344" t="s">
        <v>1584</v>
      </c>
      <c r="C901" s="343"/>
      <c r="D901" s="343"/>
      <c r="E901" s="343"/>
      <c r="F901" s="343">
        <v>3</v>
      </c>
      <c r="G901" s="343">
        <v>56479.62</v>
      </c>
      <c r="H901" s="343" t="s">
        <v>1752</v>
      </c>
      <c r="I901" s="343" t="s">
        <v>1580</v>
      </c>
      <c r="K901" s="265">
        <f t="shared" si="93"/>
        <v>23534</v>
      </c>
      <c r="L901" s="266">
        <f t="shared" si="94"/>
        <v>70602</v>
      </c>
      <c r="M901" s="120" t="s">
        <v>1614</v>
      </c>
      <c r="N901" s="120" t="s">
        <v>1615</v>
      </c>
      <c r="O901" s="267">
        <f t="shared" si="95"/>
        <v>20709.194000000003</v>
      </c>
      <c r="P901" s="268">
        <f t="shared" si="96"/>
        <v>23533.175000000003</v>
      </c>
    </row>
    <row r="902" spans="1:16" x14ac:dyDescent="0.2">
      <c r="A902" s="343" t="s">
        <v>696</v>
      </c>
      <c r="B902" s="344" t="s">
        <v>1585</v>
      </c>
      <c r="C902" s="343"/>
      <c r="D902" s="343"/>
      <c r="E902" s="343"/>
      <c r="F902" s="343">
        <v>3</v>
      </c>
      <c r="G902" s="343">
        <v>10731.12</v>
      </c>
      <c r="H902" s="343" t="s">
        <v>1752</v>
      </c>
      <c r="I902" s="343" t="s">
        <v>1580</v>
      </c>
      <c r="K902" s="265">
        <f t="shared" si="93"/>
        <v>4472</v>
      </c>
      <c r="L902" s="266">
        <f t="shared" si="94"/>
        <v>13416</v>
      </c>
      <c r="M902" s="120" t="s">
        <v>1614</v>
      </c>
      <c r="N902" s="120" t="s">
        <v>1615</v>
      </c>
      <c r="O902" s="267">
        <f t="shared" si="95"/>
        <v>3934.7440000000006</v>
      </c>
      <c r="P902" s="268">
        <f t="shared" si="96"/>
        <v>4471.3</v>
      </c>
    </row>
    <row r="903" spans="1:16" x14ac:dyDescent="0.2">
      <c r="A903" s="343" t="s">
        <v>46</v>
      </c>
      <c r="B903" s="344" t="s">
        <v>1586</v>
      </c>
      <c r="C903" s="343"/>
      <c r="D903" s="343"/>
      <c r="E903" s="343"/>
      <c r="F903" s="343">
        <v>3</v>
      </c>
      <c r="G903" s="343">
        <v>2609.61</v>
      </c>
      <c r="H903" s="343" t="s">
        <v>1752</v>
      </c>
      <c r="I903" s="343" t="s">
        <v>1580</v>
      </c>
      <c r="K903" s="265">
        <f t="shared" si="93"/>
        <v>1088</v>
      </c>
      <c r="L903" s="266">
        <f t="shared" si="94"/>
        <v>3264</v>
      </c>
      <c r="M903" s="120" t="s">
        <v>1614</v>
      </c>
      <c r="N903" s="120" t="s">
        <v>1615</v>
      </c>
      <c r="O903" s="267">
        <f t="shared" si="95"/>
        <v>956.85700000000008</v>
      </c>
      <c r="P903" s="268">
        <f t="shared" si="96"/>
        <v>1087.3375000000001</v>
      </c>
    </row>
    <row r="904" spans="1:16" x14ac:dyDescent="0.2">
      <c r="A904" s="343" t="s">
        <v>67</v>
      </c>
      <c r="B904" s="344" t="s">
        <v>1587</v>
      </c>
      <c r="C904" s="343"/>
      <c r="D904" s="343"/>
      <c r="E904" s="343"/>
      <c r="F904" s="343">
        <v>1</v>
      </c>
      <c r="G904" s="343">
        <v>10804.58</v>
      </c>
      <c r="H904" s="343" t="s">
        <v>1752</v>
      </c>
      <c r="I904" s="343" t="s">
        <v>1580</v>
      </c>
      <c r="K904" s="265">
        <f t="shared" si="93"/>
        <v>13506</v>
      </c>
      <c r="L904" s="266">
        <f t="shared" si="94"/>
        <v>13506</v>
      </c>
      <c r="M904" s="120" t="s">
        <v>1614</v>
      </c>
      <c r="N904" s="120" t="s">
        <v>1615</v>
      </c>
      <c r="O904" s="267">
        <f t="shared" si="95"/>
        <v>11885.038</v>
      </c>
      <c r="P904" s="268">
        <f t="shared" si="96"/>
        <v>13505.725</v>
      </c>
    </row>
    <row r="905" spans="1:16" x14ac:dyDescent="0.2">
      <c r="A905" s="343" t="s">
        <v>696</v>
      </c>
      <c r="B905" s="344" t="s">
        <v>1585</v>
      </c>
      <c r="C905" s="343"/>
      <c r="D905" s="343"/>
      <c r="E905" s="343"/>
      <c r="F905" s="343">
        <v>1</v>
      </c>
      <c r="G905" s="343">
        <v>3577.04</v>
      </c>
      <c r="H905" s="343" t="s">
        <v>1752</v>
      </c>
      <c r="I905" s="343" t="s">
        <v>1580</v>
      </c>
      <c r="K905" s="265">
        <f t="shared" ref="K905:K937" si="97">ROUNDUP(P905,0)</f>
        <v>4472</v>
      </c>
      <c r="L905" s="266">
        <f t="shared" ref="L905:L937" si="98">SUM(K905*F905)</f>
        <v>4472</v>
      </c>
      <c r="M905" s="120" t="s">
        <v>1614</v>
      </c>
      <c r="N905" s="120" t="s">
        <v>1615</v>
      </c>
      <c r="O905" s="267">
        <f t="shared" ref="O905:O937" si="99">SUM(G905/F905*1.1)</f>
        <v>3934.7440000000001</v>
      </c>
      <c r="P905" s="268">
        <f t="shared" ref="P905:P937" si="100">SUM(G905/F905*1.25)</f>
        <v>4471.3</v>
      </c>
    </row>
    <row r="906" spans="1:16" x14ac:dyDescent="0.2">
      <c r="A906" s="343" t="s">
        <v>46</v>
      </c>
      <c r="B906" s="344" t="s">
        <v>1586</v>
      </c>
      <c r="C906" s="343"/>
      <c r="D906" s="343"/>
      <c r="E906" s="343"/>
      <c r="F906" s="343">
        <v>1</v>
      </c>
      <c r="G906" s="343">
        <v>869.87</v>
      </c>
      <c r="H906" s="343" t="s">
        <v>1752</v>
      </c>
      <c r="I906" s="343" t="s">
        <v>1580</v>
      </c>
      <c r="K906" s="265">
        <f t="shared" si="97"/>
        <v>1088</v>
      </c>
      <c r="L906" s="266">
        <f t="shared" si="98"/>
        <v>1088</v>
      </c>
      <c r="M906" s="120" t="s">
        <v>1614</v>
      </c>
      <c r="N906" s="120" t="s">
        <v>1615</v>
      </c>
      <c r="O906" s="267">
        <f t="shared" si="99"/>
        <v>956.85700000000008</v>
      </c>
      <c r="P906" s="268">
        <f t="shared" si="100"/>
        <v>1087.3375000000001</v>
      </c>
    </row>
    <row r="907" spans="1:16" x14ac:dyDescent="0.2">
      <c r="A907" s="343" t="s">
        <v>577</v>
      </c>
      <c r="B907" s="344" t="s">
        <v>578</v>
      </c>
      <c r="C907" s="343"/>
      <c r="D907" s="343"/>
      <c r="E907" s="343"/>
      <c r="F907" s="343">
        <v>1</v>
      </c>
      <c r="G907" s="343">
        <v>2638.12</v>
      </c>
      <c r="H907" s="343" t="s">
        <v>1752</v>
      </c>
      <c r="I907" s="343" t="s">
        <v>1580</v>
      </c>
      <c r="K907" s="265">
        <f t="shared" si="97"/>
        <v>3298</v>
      </c>
      <c r="L907" s="266">
        <f t="shared" si="98"/>
        <v>3298</v>
      </c>
      <c r="M907" s="120" t="s">
        <v>1614</v>
      </c>
      <c r="N907" s="120" t="s">
        <v>1615</v>
      </c>
      <c r="O907" s="267">
        <f t="shared" si="99"/>
        <v>2901.9320000000002</v>
      </c>
      <c r="P907" s="268">
        <f t="shared" si="100"/>
        <v>3297.6499999999996</v>
      </c>
    </row>
    <row r="908" spans="1:16" x14ac:dyDescent="0.2">
      <c r="A908" s="343" t="s">
        <v>10</v>
      </c>
      <c r="B908" s="344" t="s">
        <v>1588</v>
      </c>
      <c r="C908" s="343"/>
      <c r="D908" s="343"/>
      <c r="E908" s="343"/>
      <c r="F908" s="343">
        <v>1</v>
      </c>
      <c r="G908" s="343">
        <v>1603.13</v>
      </c>
      <c r="H908" s="343" t="s">
        <v>1752</v>
      </c>
      <c r="I908" s="343" t="s">
        <v>1580</v>
      </c>
      <c r="K908" s="265">
        <f t="shared" si="97"/>
        <v>2004</v>
      </c>
      <c r="L908" s="266">
        <f t="shared" si="98"/>
        <v>2004</v>
      </c>
      <c r="M908" s="120" t="s">
        <v>1614</v>
      </c>
      <c r="N908" s="120" t="s">
        <v>1615</v>
      </c>
      <c r="O908" s="267">
        <f t="shared" si="99"/>
        <v>1763.4430000000002</v>
      </c>
      <c r="P908" s="268">
        <f t="shared" si="100"/>
        <v>2003.9125000000001</v>
      </c>
    </row>
    <row r="909" spans="1:16" x14ac:dyDescent="0.2">
      <c r="A909" s="343" t="s">
        <v>11</v>
      </c>
      <c r="B909" s="344" t="s">
        <v>1589</v>
      </c>
      <c r="C909" s="343"/>
      <c r="D909" s="343"/>
      <c r="E909" s="343"/>
      <c r="F909" s="343">
        <v>1</v>
      </c>
      <c r="G909" s="343">
        <v>638.95000000000005</v>
      </c>
      <c r="H909" s="343" t="s">
        <v>1752</v>
      </c>
      <c r="I909" s="343" t="s">
        <v>1580</v>
      </c>
      <c r="K909" s="265">
        <f t="shared" si="97"/>
        <v>799</v>
      </c>
      <c r="L909" s="266">
        <f t="shared" si="98"/>
        <v>799</v>
      </c>
      <c r="M909" s="120" t="s">
        <v>1614</v>
      </c>
      <c r="N909" s="120" t="s">
        <v>1615</v>
      </c>
      <c r="O909" s="267">
        <f t="shared" si="99"/>
        <v>702.84500000000014</v>
      </c>
      <c r="P909" s="268">
        <f t="shared" si="100"/>
        <v>798.6875</v>
      </c>
    </row>
    <row r="910" spans="1:16" x14ac:dyDescent="0.2">
      <c r="A910" s="343" t="s">
        <v>492</v>
      </c>
      <c r="B910" s="344" t="s">
        <v>1562</v>
      </c>
      <c r="C910" s="343"/>
      <c r="D910" s="343"/>
      <c r="E910" s="343"/>
      <c r="F910" s="343">
        <v>10</v>
      </c>
      <c r="G910" s="343">
        <v>5803.7</v>
      </c>
      <c r="H910" s="343" t="s">
        <v>1752</v>
      </c>
      <c r="I910" s="343" t="s">
        <v>1580</v>
      </c>
      <c r="K910" s="265">
        <f t="shared" si="97"/>
        <v>726</v>
      </c>
      <c r="L910" s="266">
        <f t="shared" si="98"/>
        <v>7260</v>
      </c>
      <c r="M910" s="120" t="s">
        <v>1614</v>
      </c>
      <c r="N910" s="120" t="s">
        <v>1615</v>
      </c>
      <c r="O910" s="267">
        <f t="shared" si="99"/>
        <v>638.40700000000004</v>
      </c>
      <c r="P910" s="268">
        <f t="shared" si="100"/>
        <v>725.46249999999998</v>
      </c>
    </row>
    <row r="911" spans="1:16" x14ac:dyDescent="0.2">
      <c r="A911" s="343" t="s">
        <v>56</v>
      </c>
      <c r="B911" s="344" t="s">
        <v>1590</v>
      </c>
      <c r="C911" s="343"/>
      <c r="D911" s="343"/>
      <c r="E911" s="343"/>
      <c r="F911" s="343">
        <v>4</v>
      </c>
      <c r="G911" s="343">
        <v>1106.04</v>
      </c>
      <c r="H911" s="343" t="s">
        <v>1752</v>
      </c>
      <c r="I911" s="343" t="s">
        <v>1580</v>
      </c>
      <c r="K911" s="265">
        <f t="shared" si="97"/>
        <v>346</v>
      </c>
      <c r="L911" s="266">
        <f t="shared" si="98"/>
        <v>1384</v>
      </c>
      <c r="M911" s="120" t="s">
        <v>1614</v>
      </c>
      <c r="N911" s="120" t="s">
        <v>1615</v>
      </c>
      <c r="O911" s="267">
        <f t="shared" si="99"/>
        <v>304.161</v>
      </c>
      <c r="P911" s="268">
        <f t="shared" si="100"/>
        <v>345.63749999999999</v>
      </c>
    </row>
    <row r="912" spans="1:16" x14ac:dyDescent="0.2">
      <c r="A912" s="343" t="s">
        <v>583</v>
      </c>
      <c r="B912" s="344" t="s">
        <v>1094</v>
      </c>
      <c r="C912" s="343"/>
      <c r="D912" s="343"/>
      <c r="E912" s="343"/>
      <c r="F912" s="343">
        <v>2</v>
      </c>
      <c r="G912" s="343">
        <v>303.52</v>
      </c>
      <c r="H912" s="343" t="s">
        <v>1752</v>
      </c>
      <c r="I912" s="343" t="s">
        <v>1580</v>
      </c>
      <c r="K912" s="265">
        <f t="shared" si="97"/>
        <v>190</v>
      </c>
      <c r="L912" s="266">
        <f t="shared" si="98"/>
        <v>380</v>
      </c>
      <c r="M912" s="120" t="s">
        <v>1614</v>
      </c>
      <c r="N912" s="120" t="s">
        <v>1615</v>
      </c>
      <c r="O912" s="267">
        <f t="shared" si="99"/>
        <v>166.93600000000001</v>
      </c>
      <c r="P912" s="268">
        <f t="shared" si="100"/>
        <v>189.7</v>
      </c>
    </row>
    <row r="913" spans="1:16" x14ac:dyDescent="0.2">
      <c r="A913" s="343" t="s">
        <v>1557</v>
      </c>
      <c r="B913" s="344" t="s">
        <v>1561</v>
      </c>
      <c r="C913" s="343"/>
      <c r="D913" s="343"/>
      <c r="E913" s="343"/>
      <c r="F913" s="343">
        <v>1</v>
      </c>
      <c r="G913" s="343">
        <v>7980</v>
      </c>
      <c r="H913" s="343" t="s">
        <v>1752</v>
      </c>
      <c r="I913" s="343" t="s">
        <v>1580</v>
      </c>
      <c r="K913" s="265">
        <f t="shared" si="97"/>
        <v>9975</v>
      </c>
      <c r="L913" s="266">
        <f t="shared" si="98"/>
        <v>9975</v>
      </c>
      <c r="M913" s="120" t="s">
        <v>1614</v>
      </c>
      <c r="N913" s="120" t="s">
        <v>1615</v>
      </c>
      <c r="O913" s="267">
        <f t="shared" si="99"/>
        <v>8778</v>
      </c>
      <c r="P913" s="268">
        <f t="shared" si="100"/>
        <v>9975</v>
      </c>
    </row>
    <row r="914" spans="1:16" x14ac:dyDescent="0.2">
      <c r="A914" s="343" t="s">
        <v>1675</v>
      </c>
      <c r="B914" s="344" t="s">
        <v>1676</v>
      </c>
      <c r="C914" s="343"/>
      <c r="D914" s="343"/>
      <c r="E914" s="343"/>
      <c r="F914" s="343">
        <v>2</v>
      </c>
      <c r="G914" s="343">
        <v>39920</v>
      </c>
      <c r="H914" s="343" t="s">
        <v>1752</v>
      </c>
      <c r="I914" s="343" t="s">
        <v>1580</v>
      </c>
      <c r="K914" s="265">
        <f t="shared" si="97"/>
        <v>24950</v>
      </c>
      <c r="L914" s="266">
        <f t="shared" si="98"/>
        <v>49900</v>
      </c>
      <c r="M914" s="120" t="s">
        <v>1614</v>
      </c>
      <c r="N914" s="120" t="s">
        <v>1615</v>
      </c>
      <c r="O914" s="267">
        <f t="shared" si="99"/>
        <v>21956</v>
      </c>
      <c r="P914" s="268">
        <f t="shared" si="100"/>
        <v>24950</v>
      </c>
    </row>
    <row r="915" spans="1:16" x14ac:dyDescent="0.2">
      <c r="A915" s="343" t="s">
        <v>334</v>
      </c>
      <c r="B915" s="344" t="s">
        <v>1677</v>
      </c>
      <c r="C915" s="343"/>
      <c r="D915" s="343"/>
      <c r="E915" s="343"/>
      <c r="F915" s="343">
        <v>1</v>
      </c>
      <c r="G915" s="343">
        <v>8340</v>
      </c>
      <c r="H915" s="343" t="s">
        <v>1752</v>
      </c>
      <c r="I915" s="343" t="s">
        <v>1580</v>
      </c>
      <c r="K915" s="265">
        <f t="shared" si="97"/>
        <v>10425</v>
      </c>
      <c r="L915" s="266">
        <f t="shared" si="98"/>
        <v>10425</v>
      </c>
      <c r="M915" s="120" t="s">
        <v>1614</v>
      </c>
      <c r="N915" s="120" t="s">
        <v>1615</v>
      </c>
      <c r="O915" s="267">
        <f t="shared" si="99"/>
        <v>9174</v>
      </c>
      <c r="P915" s="268">
        <f t="shared" si="100"/>
        <v>10425</v>
      </c>
    </row>
    <row r="916" spans="1:16" x14ac:dyDescent="0.2">
      <c r="A916" s="343" t="s">
        <v>334</v>
      </c>
      <c r="B916" s="344" t="s">
        <v>1709</v>
      </c>
      <c r="C916" s="343"/>
      <c r="D916" s="343"/>
      <c r="E916" s="343"/>
      <c r="F916" s="343">
        <v>528</v>
      </c>
      <c r="G916" s="343">
        <v>505779</v>
      </c>
      <c r="H916" s="343" t="s">
        <v>1752</v>
      </c>
      <c r="I916" s="343" t="s">
        <v>1580</v>
      </c>
      <c r="K916" s="265">
        <f t="shared" si="97"/>
        <v>1198</v>
      </c>
      <c r="L916" s="266">
        <f t="shared" si="98"/>
        <v>632544</v>
      </c>
      <c r="M916" s="120" t="s">
        <v>1614</v>
      </c>
      <c r="N916" s="120" t="s">
        <v>1615</v>
      </c>
      <c r="O916" s="267">
        <f t="shared" si="99"/>
        <v>1053.7062500000002</v>
      </c>
      <c r="P916" s="268">
        <f t="shared" si="100"/>
        <v>1197.393465909091</v>
      </c>
    </row>
    <row r="917" spans="1:16" x14ac:dyDescent="0.2">
      <c r="A917" s="343" t="s">
        <v>334</v>
      </c>
      <c r="B917" s="344" t="s">
        <v>1710</v>
      </c>
      <c r="C917" s="343"/>
      <c r="D917" s="343"/>
      <c r="E917" s="343"/>
      <c r="F917" s="343">
        <v>96</v>
      </c>
      <c r="G917" s="343">
        <v>55296</v>
      </c>
      <c r="H917" s="343" t="s">
        <v>1752</v>
      </c>
      <c r="I917" s="343" t="s">
        <v>1580</v>
      </c>
      <c r="K917" s="265">
        <f t="shared" si="97"/>
        <v>720</v>
      </c>
      <c r="L917" s="266">
        <f t="shared" si="98"/>
        <v>69120</v>
      </c>
      <c r="M917" s="120" t="s">
        <v>1614</v>
      </c>
      <c r="N917" s="120" t="s">
        <v>1615</v>
      </c>
      <c r="O917" s="267">
        <f t="shared" si="99"/>
        <v>633.6</v>
      </c>
      <c r="P917" s="268">
        <f t="shared" si="100"/>
        <v>720</v>
      </c>
    </row>
    <row r="918" spans="1:16" x14ac:dyDescent="0.2">
      <c r="A918" s="343" t="s">
        <v>334</v>
      </c>
      <c r="B918" s="344" t="s">
        <v>1711</v>
      </c>
      <c r="C918" s="343"/>
      <c r="D918" s="343"/>
      <c r="E918" s="343"/>
      <c r="F918" s="343">
        <v>23</v>
      </c>
      <c r="G918" s="343">
        <v>8740</v>
      </c>
      <c r="H918" s="343" t="s">
        <v>1752</v>
      </c>
      <c r="I918" s="343" t="s">
        <v>1580</v>
      </c>
      <c r="K918" s="265">
        <f t="shared" si="97"/>
        <v>475</v>
      </c>
      <c r="L918" s="266">
        <f t="shared" si="98"/>
        <v>10925</v>
      </c>
      <c r="M918" s="120" t="s">
        <v>1614</v>
      </c>
      <c r="N918" s="120" t="s">
        <v>1615</v>
      </c>
      <c r="O918" s="267">
        <f t="shared" si="99"/>
        <v>418.00000000000006</v>
      </c>
      <c r="P918" s="268">
        <f t="shared" si="100"/>
        <v>475</v>
      </c>
    </row>
    <row r="919" spans="1:16" x14ac:dyDescent="0.2">
      <c r="A919" s="343" t="s">
        <v>334</v>
      </c>
      <c r="B919" s="344" t="s">
        <v>1712</v>
      </c>
      <c r="C919" s="343"/>
      <c r="D919" s="343"/>
      <c r="E919" s="343"/>
      <c r="F919" s="343">
        <v>14</v>
      </c>
      <c r="G919" s="343">
        <v>5320</v>
      </c>
      <c r="H919" s="343" t="s">
        <v>1752</v>
      </c>
      <c r="I919" s="343" t="s">
        <v>1580</v>
      </c>
      <c r="K919" s="265">
        <f t="shared" si="97"/>
        <v>475</v>
      </c>
      <c r="L919" s="266">
        <f t="shared" si="98"/>
        <v>6650</v>
      </c>
      <c r="M919" s="120" t="s">
        <v>1614</v>
      </c>
      <c r="N919" s="120" t="s">
        <v>1615</v>
      </c>
      <c r="O919" s="267">
        <f t="shared" si="99"/>
        <v>418.00000000000006</v>
      </c>
      <c r="P919" s="268">
        <f t="shared" si="100"/>
        <v>475</v>
      </c>
    </row>
    <row r="920" spans="1:16" x14ac:dyDescent="0.2">
      <c r="A920" s="343" t="s">
        <v>334</v>
      </c>
      <c r="B920" s="344" t="s">
        <v>1713</v>
      </c>
      <c r="C920" s="343"/>
      <c r="D920" s="343"/>
      <c r="E920" s="343"/>
      <c r="F920" s="343">
        <v>10</v>
      </c>
      <c r="G920" s="343">
        <v>13560</v>
      </c>
      <c r="H920" s="343" t="s">
        <v>1752</v>
      </c>
      <c r="I920" s="343" t="s">
        <v>1580</v>
      </c>
      <c r="K920" s="265">
        <f t="shared" si="97"/>
        <v>1695</v>
      </c>
      <c r="L920" s="266">
        <f t="shared" si="98"/>
        <v>16950</v>
      </c>
      <c r="M920" s="120" t="s">
        <v>1614</v>
      </c>
      <c r="N920" s="120" t="s">
        <v>1615</v>
      </c>
      <c r="O920" s="350">
        <f t="shared" si="99"/>
        <v>1491.6000000000001</v>
      </c>
      <c r="P920" s="268">
        <f t="shared" si="100"/>
        <v>1695</v>
      </c>
    </row>
    <row r="921" spans="1:16" x14ac:dyDescent="0.2">
      <c r="A921" s="343" t="s">
        <v>334</v>
      </c>
      <c r="B921" s="344" t="s">
        <v>1714</v>
      </c>
      <c r="C921" s="343"/>
      <c r="D921" s="343"/>
      <c r="E921" s="343"/>
      <c r="F921" s="343">
        <v>40</v>
      </c>
      <c r="G921" s="343">
        <v>17960</v>
      </c>
      <c r="H921" s="343" t="s">
        <v>1752</v>
      </c>
      <c r="I921" s="343" t="s">
        <v>1580</v>
      </c>
      <c r="K921" s="265">
        <f t="shared" si="97"/>
        <v>562</v>
      </c>
      <c r="L921" s="266">
        <f t="shared" si="98"/>
        <v>22480</v>
      </c>
      <c r="M921" s="120" t="s">
        <v>1614</v>
      </c>
      <c r="N921" s="120" t="s">
        <v>1615</v>
      </c>
      <c r="O921" s="350">
        <f t="shared" si="99"/>
        <v>493.90000000000003</v>
      </c>
      <c r="P921" s="268">
        <f t="shared" si="100"/>
        <v>561.25</v>
      </c>
    </row>
    <row r="922" spans="1:16" x14ac:dyDescent="0.2">
      <c r="A922" s="343" t="s">
        <v>334</v>
      </c>
      <c r="B922" s="344" t="s">
        <v>1715</v>
      </c>
      <c r="C922" s="343"/>
      <c r="D922" s="343"/>
      <c r="E922" s="343"/>
      <c r="F922" s="343">
        <v>8</v>
      </c>
      <c r="G922" s="343">
        <v>2416</v>
      </c>
      <c r="H922" s="343" t="s">
        <v>1752</v>
      </c>
      <c r="I922" s="343" t="s">
        <v>1580</v>
      </c>
      <c r="K922" s="265">
        <f t="shared" si="97"/>
        <v>378</v>
      </c>
      <c r="L922" s="266">
        <f t="shared" si="98"/>
        <v>3024</v>
      </c>
      <c r="M922" s="120" t="s">
        <v>1614</v>
      </c>
      <c r="N922" s="120" t="s">
        <v>1615</v>
      </c>
      <c r="O922" s="350">
        <f t="shared" si="99"/>
        <v>332.20000000000005</v>
      </c>
      <c r="P922" s="268">
        <f t="shared" si="100"/>
        <v>377.5</v>
      </c>
    </row>
    <row r="923" spans="1:16" x14ac:dyDescent="0.2">
      <c r="A923" s="343" t="s">
        <v>334</v>
      </c>
      <c r="B923" s="344" t="s">
        <v>1716</v>
      </c>
      <c r="C923" s="343"/>
      <c r="D923" s="343"/>
      <c r="E923" s="343"/>
      <c r="F923" s="343">
        <v>2</v>
      </c>
      <c r="G923" s="343">
        <v>20000</v>
      </c>
      <c r="H923" s="343" t="s">
        <v>1752</v>
      </c>
      <c r="I923" s="343" t="s">
        <v>1580</v>
      </c>
      <c r="K923" s="265">
        <f t="shared" si="97"/>
        <v>12500</v>
      </c>
      <c r="L923" s="266">
        <f t="shared" si="98"/>
        <v>25000</v>
      </c>
      <c r="M923" s="120" t="s">
        <v>1614</v>
      </c>
      <c r="N923" s="120" t="s">
        <v>1615</v>
      </c>
      <c r="O923" s="350">
        <f t="shared" si="99"/>
        <v>11000</v>
      </c>
      <c r="P923" s="268">
        <f t="shared" si="100"/>
        <v>12500</v>
      </c>
    </row>
    <row r="924" spans="1:16" x14ac:dyDescent="0.2">
      <c r="A924" s="343" t="s">
        <v>334</v>
      </c>
      <c r="B924" s="344" t="s">
        <v>1717</v>
      </c>
      <c r="C924" s="343"/>
      <c r="D924" s="343"/>
      <c r="E924" s="343"/>
      <c r="F924" s="343">
        <v>40</v>
      </c>
      <c r="G924" s="343">
        <v>8720</v>
      </c>
      <c r="H924" s="343" t="s">
        <v>1752</v>
      </c>
      <c r="I924" s="343" t="s">
        <v>1580</v>
      </c>
      <c r="K924" s="265">
        <f t="shared" si="97"/>
        <v>273</v>
      </c>
      <c r="L924" s="266">
        <f t="shared" si="98"/>
        <v>10920</v>
      </c>
      <c r="M924" s="120" t="s">
        <v>1614</v>
      </c>
      <c r="N924" s="120" t="s">
        <v>1615</v>
      </c>
      <c r="O924" s="350">
        <f t="shared" si="99"/>
        <v>239.8</v>
      </c>
      <c r="P924" s="268">
        <f t="shared" si="100"/>
        <v>272.5</v>
      </c>
    </row>
    <row r="925" spans="1:16" x14ac:dyDescent="0.2">
      <c r="A925" s="343" t="s">
        <v>334</v>
      </c>
      <c r="B925" s="344" t="s">
        <v>1718</v>
      </c>
      <c r="C925" s="343"/>
      <c r="D925" s="343"/>
      <c r="E925" s="343"/>
      <c r="F925" s="343">
        <v>8</v>
      </c>
      <c r="G925" s="343">
        <v>1744</v>
      </c>
      <c r="H925" s="343" t="s">
        <v>1752</v>
      </c>
      <c r="I925" s="343" t="s">
        <v>1580</v>
      </c>
      <c r="K925" s="265">
        <f t="shared" si="97"/>
        <v>273</v>
      </c>
      <c r="L925" s="266">
        <f t="shared" si="98"/>
        <v>2184</v>
      </c>
      <c r="M925" s="120" t="s">
        <v>1614</v>
      </c>
      <c r="N925" s="120" t="s">
        <v>1615</v>
      </c>
      <c r="O925" s="350">
        <f t="shared" si="99"/>
        <v>239.8</v>
      </c>
      <c r="P925" s="268">
        <f t="shared" si="100"/>
        <v>272.5</v>
      </c>
    </row>
    <row r="926" spans="1:16" x14ac:dyDescent="0.2">
      <c r="A926" s="343" t="s">
        <v>334</v>
      </c>
      <c r="B926" s="344" t="s">
        <v>1719</v>
      </c>
      <c r="C926" s="343"/>
      <c r="D926" s="343"/>
      <c r="E926" s="343"/>
      <c r="F926" s="343">
        <v>1</v>
      </c>
      <c r="G926" s="343">
        <v>16573</v>
      </c>
      <c r="H926" s="343" t="s">
        <v>1752</v>
      </c>
      <c r="I926" s="343" t="s">
        <v>1580</v>
      </c>
      <c r="K926" s="265">
        <f t="shared" si="97"/>
        <v>20717</v>
      </c>
      <c r="L926" s="266">
        <f t="shared" si="98"/>
        <v>20717</v>
      </c>
      <c r="M926" s="120" t="s">
        <v>1614</v>
      </c>
      <c r="N926" s="120" t="s">
        <v>1615</v>
      </c>
      <c r="O926" s="350">
        <f t="shared" si="99"/>
        <v>18230.300000000003</v>
      </c>
      <c r="P926" s="268">
        <f t="shared" si="100"/>
        <v>20716.25</v>
      </c>
    </row>
    <row r="927" spans="1:16" x14ac:dyDescent="0.2">
      <c r="A927" s="343" t="s">
        <v>334</v>
      </c>
      <c r="B927" s="344" t="s">
        <v>1720</v>
      </c>
      <c r="C927" s="343"/>
      <c r="D927" s="343"/>
      <c r="E927" s="343"/>
      <c r="F927" s="343">
        <v>1</v>
      </c>
      <c r="G927" s="343">
        <v>16159</v>
      </c>
      <c r="H927" s="343" t="s">
        <v>1752</v>
      </c>
      <c r="I927" s="343" t="s">
        <v>1580</v>
      </c>
      <c r="K927" s="265">
        <f t="shared" si="97"/>
        <v>20199</v>
      </c>
      <c r="L927" s="266">
        <f t="shared" si="98"/>
        <v>20199</v>
      </c>
      <c r="M927" s="120" t="s">
        <v>1614</v>
      </c>
      <c r="N927" s="120" t="s">
        <v>1615</v>
      </c>
      <c r="O927" s="350">
        <f t="shared" si="99"/>
        <v>17774.900000000001</v>
      </c>
      <c r="P927" s="268">
        <f t="shared" si="100"/>
        <v>20198.75</v>
      </c>
    </row>
    <row r="928" spans="1:16" x14ac:dyDescent="0.2">
      <c r="A928" s="343" t="s">
        <v>334</v>
      </c>
      <c r="B928" s="344" t="s">
        <v>1721</v>
      </c>
      <c r="C928" s="343"/>
      <c r="D928" s="343"/>
      <c r="E928" s="343"/>
      <c r="F928" s="343">
        <v>1</v>
      </c>
      <c r="G928" s="343">
        <v>9182</v>
      </c>
      <c r="H928" s="343" t="s">
        <v>1752</v>
      </c>
      <c r="I928" s="343" t="s">
        <v>1580</v>
      </c>
      <c r="K928" s="265">
        <f t="shared" si="97"/>
        <v>11478</v>
      </c>
      <c r="L928" s="266">
        <f t="shared" si="98"/>
        <v>11478</v>
      </c>
      <c r="M928" s="120" t="s">
        <v>1614</v>
      </c>
      <c r="N928" s="120" t="s">
        <v>1615</v>
      </c>
      <c r="O928" s="350">
        <f t="shared" si="99"/>
        <v>10100.200000000001</v>
      </c>
      <c r="P928" s="268">
        <f t="shared" si="100"/>
        <v>11477.5</v>
      </c>
    </row>
    <row r="929" spans="1:16" x14ac:dyDescent="0.2">
      <c r="A929" s="343" t="s">
        <v>334</v>
      </c>
      <c r="B929" s="344" t="s">
        <v>1722</v>
      </c>
      <c r="C929" s="343"/>
      <c r="D929" s="343"/>
      <c r="E929" s="343"/>
      <c r="F929" s="343">
        <v>2</v>
      </c>
      <c r="G929" s="343">
        <v>16636</v>
      </c>
      <c r="H929" s="343" t="s">
        <v>1752</v>
      </c>
      <c r="I929" s="343" t="s">
        <v>1580</v>
      </c>
      <c r="K929" s="265">
        <f t="shared" si="97"/>
        <v>10398</v>
      </c>
      <c r="L929" s="266">
        <f t="shared" si="98"/>
        <v>20796</v>
      </c>
      <c r="M929" s="120" t="s">
        <v>1614</v>
      </c>
      <c r="N929" s="120" t="s">
        <v>1615</v>
      </c>
      <c r="O929" s="350">
        <f t="shared" si="99"/>
        <v>9149.8000000000011</v>
      </c>
      <c r="P929" s="268">
        <f t="shared" si="100"/>
        <v>10397.5</v>
      </c>
    </row>
    <row r="930" spans="1:16" x14ac:dyDescent="0.2">
      <c r="A930" s="343" t="s">
        <v>334</v>
      </c>
      <c r="B930" s="344" t="s">
        <v>1723</v>
      </c>
      <c r="C930" s="343"/>
      <c r="D930" s="343"/>
      <c r="E930" s="343"/>
      <c r="F930" s="343">
        <v>2</v>
      </c>
      <c r="G930" s="343">
        <v>16636</v>
      </c>
      <c r="H930" s="343" t="s">
        <v>1752</v>
      </c>
      <c r="I930" s="343" t="s">
        <v>1580</v>
      </c>
      <c r="K930" s="265">
        <f t="shared" si="97"/>
        <v>10398</v>
      </c>
      <c r="L930" s="266">
        <f t="shared" si="98"/>
        <v>20796</v>
      </c>
      <c r="M930" s="120" t="s">
        <v>1614</v>
      </c>
      <c r="N930" s="120" t="s">
        <v>1615</v>
      </c>
      <c r="O930" s="350">
        <f t="shared" si="99"/>
        <v>9149.8000000000011</v>
      </c>
      <c r="P930" s="268">
        <f t="shared" si="100"/>
        <v>10397.5</v>
      </c>
    </row>
    <row r="931" spans="1:16" x14ac:dyDescent="0.2">
      <c r="A931" s="343" t="s">
        <v>334</v>
      </c>
      <c r="B931" s="344" t="s">
        <v>1714</v>
      </c>
      <c r="C931" s="343"/>
      <c r="D931" s="343"/>
      <c r="E931" s="343"/>
      <c r="F931" s="343">
        <v>4</v>
      </c>
      <c r="G931" s="343">
        <v>1772</v>
      </c>
      <c r="H931" s="343" t="s">
        <v>1752</v>
      </c>
      <c r="I931" s="343" t="s">
        <v>1580</v>
      </c>
      <c r="K931" s="265">
        <f t="shared" si="97"/>
        <v>554</v>
      </c>
      <c r="L931" s="266">
        <f t="shared" si="98"/>
        <v>2216</v>
      </c>
      <c r="M931" s="120" t="s">
        <v>1614</v>
      </c>
      <c r="N931" s="120" t="s">
        <v>1615</v>
      </c>
      <c r="O931" s="350">
        <f t="shared" si="99"/>
        <v>487.3</v>
      </c>
      <c r="P931" s="268">
        <f t="shared" si="100"/>
        <v>553.75</v>
      </c>
    </row>
    <row r="932" spans="1:16" x14ac:dyDescent="0.2">
      <c r="A932" s="343" t="s">
        <v>334</v>
      </c>
      <c r="B932" s="344" t="s">
        <v>1724</v>
      </c>
      <c r="C932" s="343"/>
      <c r="D932" s="343"/>
      <c r="E932" s="343"/>
      <c r="F932" s="343">
        <v>4</v>
      </c>
      <c r="G932" s="343">
        <v>2924</v>
      </c>
      <c r="H932" s="343" t="s">
        <v>1752</v>
      </c>
      <c r="I932" s="343" t="s">
        <v>1580</v>
      </c>
      <c r="K932" s="265">
        <f t="shared" si="97"/>
        <v>914</v>
      </c>
      <c r="L932" s="266">
        <f t="shared" si="98"/>
        <v>3656</v>
      </c>
      <c r="M932" s="120" t="s">
        <v>1614</v>
      </c>
      <c r="N932" s="120" t="s">
        <v>1615</v>
      </c>
      <c r="O932" s="350">
        <f t="shared" si="99"/>
        <v>804.1</v>
      </c>
      <c r="P932" s="268">
        <f t="shared" si="100"/>
        <v>913.75</v>
      </c>
    </row>
    <row r="933" spans="1:16" x14ac:dyDescent="0.2">
      <c r="A933" s="343" t="s">
        <v>334</v>
      </c>
      <c r="B933" s="344" t="s">
        <v>1725</v>
      </c>
      <c r="C933" s="343"/>
      <c r="D933" s="343"/>
      <c r="E933" s="343"/>
      <c r="F933" s="343">
        <v>1</v>
      </c>
      <c r="G933" s="343">
        <v>14571</v>
      </c>
      <c r="H933" s="343" t="s">
        <v>1752</v>
      </c>
      <c r="I933" s="343" t="s">
        <v>1580</v>
      </c>
      <c r="K933" s="265">
        <f t="shared" si="97"/>
        <v>18214</v>
      </c>
      <c r="L933" s="266">
        <f t="shared" si="98"/>
        <v>18214</v>
      </c>
      <c r="M933" s="120" t="s">
        <v>1614</v>
      </c>
      <c r="N933" s="120" t="s">
        <v>1615</v>
      </c>
      <c r="O933" s="350">
        <f t="shared" si="99"/>
        <v>16028.100000000002</v>
      </c>
      <c r="P933" s="268">
        <f t="shared" si="100"/>
        <v>18213.75</v>
      </c>
    </row>
    <row r="934" spans="1:16" x14ac:dyDescent="0.2">
      <c r="A934" s="343" t="s">
        <v>334</v>
      </c>
      <c r="B934" s="344" t="s">
        <v>1726</v>
      </c>
      <c r="C934" s="343"/>
      <c r="D934" s="343"/>
      <c r="E934" s="343"/>
      <c r="F934" s="343">
        <v>1</v>
      </c>
      <c r="G934" s="343">
        <v>2800</v>
      </c>
      <c r="H934" s="343" t="s">
        <v>1752</v>
      </c>
      <c r="I934" s="343" t="s">
        <v>1580</v>
      </c>
      <c r="K934" s="265">
        <f t="shared" si="97"/>
        <v>3500</v>
      </c>
      <c r="L934" s="266">
        <f t="shared" si="98"/>
        <v>3500</v>
      </c>
      <c r="M934" s="120" t="s">
        <v>1614</v>
      </c>
      <c r="N934" s="120" t="s">
        <v>1615</v>
      </c>
      <c r="O934" s="350">
        <f t="shared" si="99"/>
        <v>3080.0000000000005</v>
      </c>
      <c r="P934" s="268">
        <f t="shared" si="100"/>
        <v>3500</v>
      </c>
    </row>
    <row r="935" spans="1:16" x14ac:dyDescent="0.2">
      <c r="A935" s="343" t="s">
        <v>334</v>
      </c>
      <c r="B935" s="344" t="s">
        <v>1727</v>
      </c>
      <c r="C935" s="343"/>
      <c r="D935" s="343"/>
      <c r="E935" s="343"/>
      <c r="F935" s="343">
        <v>1</v>
      </c>
      <c r="G935" s="343">
        <v>4700</v>
      </c>
      <c r="H935" s="343" t="s">
        <v>1752</v>
      </c>
      <c r="I935" s="343" t="s">
        <v>1580</v>
      </c>
      <c r="K935" s="265">
        <f t="shared" si="97"/>
        <v>5875</v>
      </c>
      <c r="L935" s="266">
        <f t="shared" si="98"/>
        <v>5875</v>
      </c>
      <c r="M935" s="120" t="s">
        <v>1614</v>
      </c>
      <c r="N935" s="120" t="s">
        <v>1615</v>
      </c>
      <c r="O935" s="350">
        <f t="shared" si="99"/>
        <v>5170</v>
      </c>
      <c r="P935" s="268">
        <f t="shared" si="100"/>
        <v>5875</v>
      </c>
    </row>
    <row r="936" spans="1:16" x14ac:dyDescent="0.2">
      <c r="A936" s="343"/>
      <c r="B936" s="344"/>
      <c r="C936" s="343"/>
      <c r="D936" s="343"/>
      <c r="E936" s="343"/>
      <c r="F936" s="343"/>
      <c r="G936" s="343"/>
      <c r="H936" s="343"/>
      <c r="I936" s="343" t="s">
        <v>1580</v>
      </c>
      <c r="K936" s="265" t="e">
        <f t="shared" si="97"/>
        <v>#DIV/0!</v>
      </c>
      <c r="L936" s="266" t="e">
        <f t="shared" si="98"/>
        <v>#DIV/0!</v>
      </c>
      <c r="M936" s="120" t="s">
        <v>1614</v>
      </c>
      <c r="N936" s="120" t="s">
        <v>1615</v>
      </c>
      <c r="O936" s="267" t="e">
        <f t="shared" si="99"/>
        <v>#DIV/0!</v>
      </c>
      <c r="P936" s="268" t="e">
        <f t="shared" si="100"/>
        <v>#DIV/0!</v>
      </c>
    </row>
    <row r="937" spans="1:16" x14ac:dyDescent="0.2">
      <c r="A937" s="343"/>
      <c r="B937" s="344"/>
      <c r="C937" s="343"/>
      <c r="D937" s="343"/>
      <c r="E937" s="343"/>
      <c r="F937" s="343"/>
      <c r="G937" s="343">
        <f>SUM(G899:G936)</f>
        <v>895375.92999999993</v>
      </c>
      <c r="H937" s="343"/>
      <c r="I937" s="343" t="s">
        <v>1580</v>
      </c>
      <c r="K937" s="265" t="e">
        <f t="shared" si="97"/>
        <v>#DIV/0!</v>
      </c>
      <c r="L937" s="266" t="e">
        <f t="shared" si="98"/>
        <v>#DIV/0!</v>
      </c>
      <c r="M937" s="120" t="s">
        <v>1614</v>
      </c>
      <c r="N937" s="120" t="s">
        <v>1615</v>
      </c>
      <c r="O937" s="267" t="e">
        <f t="shared" si="99"/>
        <v>#DIV/0!</v>
      </c>
      <c r="P937" s="268" t="e">
        <f t="shared" si="100"/>
        <v>#DIV/0!</v>
      </c>
    </row>
    <row r="938" spans="1:16" x14ac:dyDescent="0.2">
      <c r="A938" s="345" t="s">
        <v>1635</v>
      </c>
      <c r="B938" s="346" t="s">
        <v>1636</v>
      </c>
      <c r="C938" s="345"/>
      <c r="D938" s="345"/>
      <c r="E938" s="345"/>
      <c r="F938" s="345">
        <v>1</v>
      </c>
      <c r="G938" s="345">
        <v>192.92</v>
      </c>
      <c r="H938" s="345" t="s">
        <v>1752</v>
      </c>
      <c r="I938" s="345" t="s">
        <v>1634</v>
      </c>
      <c r="K938" s="265">
        <f t="shared" ref="K938" si="101">ROUNDUP(P938,0)</f>
        <v>242</v>
      </c>
      <c r="L938" s="266">
        <f t="shared" ref="L938" si="102">SUM(K938*F938)</f>
        <v>242</v>
      </c>
      <c r="M938" s="120" t="s">
        <v>1614</v>
      </c>
      <c r="N938" s="120" t="s">
        <v>1615</v>
      </c>
      <c r="O938" s="267">
        <f t="shared" ref="O938" si="103">SUM(G938/F938*1.1)</f>
        <v>212.21200000000002</v>
      </c>
      <c r="P938" s="268">
        <f t="shared" ref="P938" si="104">SUM(G938/F938*1.25)</f>
        <v>241.14999999999998</v>
      </c>
    </row>
    <row r="939" spans="1:16" x14ac:dyDescent="0.2">
      <c r="A939" s="345" t="s">
        <v>1419</v>
      </c>
      <c r="B939" s="346" t="s">
        <v>1637</v>
      </c>
      <c r="C939" s="345"/>
      <c r="D939" s="345"/>
      <c r="E939" s="345"/>
      <c r="F939" s="345">
        <v>6</v>
      </c>
      <c r="G939" s="345">
        <v>964.21</v>
      </c>
      <c r="H939" s="345" t="s">
        <v>1752</v>
      </c>
      <c r="I939" s="345" t="s">
        <v>1634</v>
      </c>
      <c r="K939" s="265">
        <f t="shared" ref="K939:K969" si="105">ROUNDUP(P939,0)</f>
        <v>201</v>
      </c>
      <c r="L939" s="266">
        <f t="shared" ref="L939:L969" si="106">SUM(K939*F939)</f>
        <v>1206</v>
      </c>
      <c r="M939" s="120" t="s">
        <v>1614</v>
      </c>
      <c r="N939" s="120" t="s">
        <v>1615</v>
      </c>
      <c r="O939" s="267">
        <f t="shared" ref="O939:O969" si="107">SUM(G939/F939*1.1)</f>
        <v>176.77183333333338</v>
      </c>
      <c r="P939" s="268">
        <f t="shared" ref="P939:P969" si="108">SUM(G939/F939*1.25)</f>
        <v>200.87708333333336</v>
      </c>
    </row>
    <row r="940" spans="1:16" x14ac:dyDescent="0.2">
      <c r="A940" s="345" t="s">
        <v>1096</v>
      </c>
      <c r="B940" s="346" t="s">
        <v>1097</v>
      </c>
      <c r="C940" s="345"/>
      <c r="D940" s="345"/>
      <c r="E940" s="345"/>
      <c r="F940" s="345">
        <v>5</v>
      </c>
      <c r="G940" s="345">
        <v>620.54999999999995</v>
      </c>
      <c r="H940" s="345" t="s">
        <v>1752</v>
      </c>
      <c r="I940" s="345" t="s">
        <v>1634</v>
      </c>
      <c r="K940" s="265">
        <f t="shared" si="105"/>
        <v>156</v>
      </c>
      <c r="L940" s="266">
        <f t="shared" si="106"/>
        <v>780</v>
      </c>
      <c r="M940" s="120" t="s">
        <v>1614</v>
      </c>
      <c r="N940" s="120" t="s">
        <v>1615</v>
      </c>
      <c r="O940" s="267">
        <f t="shared" si="107"/>
        <v>136.52099999999999</v>
      </c>
      <c r="P940" s="268">
        <f t="shared" si="108"/>
        <v>155.13749999999999</v>
      </c>
    </row>
    <row r="941" spans="1:16" x14ac:dyDescent="0.2">
      <c r="A941" s="345" t="s">
        <v>1638</v>
      </c>
      <c r="B941" s="346" t="s">
        <v>1639</v>
      </c>
      <c r="C941" s="345"/>
      <c r="D941" s="345"/>
      <c r="E941" s="345"/>
      <c r="F941" s="345">
        <v>2</v>
      </c>
      <c r="G941" s="345">
        <v>1383.2</v>
      </c>
      <c r="H941" s="345" t="s">
        <v>1752</v>
      </c>
      <c r="I941" s="345" t="s">
        <v>1634</v>
      </c>
      <c r="K941" s="265">
        <f t="shared" si="105"/>
        <v>865</v>
      </c>
      <c r="L941" s="266">
        <f t="shared" si="106"/>
        <v>1730</v>
      </c>
      <c r="M941" s="120" t="s">
        <v>1614</v>
      </c>
      <c r="N941" s="120" t="s">
        <v>1615</v>
      </c>
      <c r="O941" s="267">
        <f t="shared" si="107"/>
        <v>760.7600000000001</v>
      </c>
      <c r="P941" s="268">
        <f t="shared" si="108"/>
        <v>864.5</v>
      </c>
    </row>
    <row r="942" spans="1:16" x14ac:dyDescent="0.2">
      <c r="A942" s="345" t="s">
        <v>334</v>
      </c>
      <c r="B942" s="346" t="s">
        <v>1640</v>
      </c>
      <c r="C942" s="345"/>
      <c r="D942" s="345"/>
      <c r="E942" s="345"/>
      <c r="F942" s="345">
        <v>1</v>
      </c>
      <c r="G942" s="345">
        <v>4686</v>
      </c>
      <c r="H942" s="345" t="s">
        <v>1752</v>
      </c>
      <c r="I942" s="345" t="s">
        <v>1634</v>
      </c>
      <c r="K942" s="265">
        <f t="shared" si="105"/>
        <v>5858</v>
      </c>
      <c r="L942" s="266">
        <f t="shared" si="106"/>
        <v>5858</v>
      </c>
      <c r="M942" s="120" t="s">
        <v>1614</v>
      </c>
      <c r="N942" s="120" t="s">
        <v>1615</v>
      </c>
      <c r="O942" s="267">
        <f t="shared" si="107"/>
        <v>5154.6000000000004</v>
      </c>
      <c r="P942" s="268">
        <f t="shared" si="108"/>
        <v>5857.5</v>
      </c>
    </row>
    <row r="943" spans="1:16" x14ac:dyDescent="0.2">
      <c r="A943" s="345" t="s">
        <v>1641</v>
      </c>
      <c r="B943" s="346" t="s">
        <v>1642</v>
      </c>
      <c r="C943" s="345"/>
      <c r="D943" s="345"/>
      <c r="E943" s="345"/>
      <c r="F943" s="345">
        <v>5</v>
      </c>
      <c r="G943" s="345">
        <v>264.5</v>
      </c>
      <c r="H943" s="345" t="s">
        <v>1752</v>
      </c>
      <c r="I943" s="345" t="s">
        <v>1634</v>
      </c>
      <c r="K943" s="265">
        <f t="shared" si="105"/>
        <v>67</v>
      </c>
      <c r="L943" s="266">
        <f t="shared" si="106"/>
        <v>335</v>
      </c>
      <c r="M943" s="120" t="s">
        <v>1614</v>
      </c>
      <c r="N943" s="120" t="s">
        <v>1615</v>
      </c>
      <c r="O943" s="267">
        <f t="shared" si="107"/>
        <v>58.190000000000005</v>
      </c>
      <c r="P943" s="268">
        <f t="shared" si="108"/>
        <v>66.125</v>
      </c>
    </row>
    <row r="944" spans="1:16" x14ac:dyDescent="0.2">
      <c r="A944" s="345" t="s">
        <v>1419</v>
      </c>
      <c r="B944" s="346" t="s">
        <v>1637</v>
      </c>
      <c r="C944" s="345"/>
      <c r="D944" s="345"/>
      <c r="E944" s="345"/>
      <c r="F944" s="345">
        <v>6</v>
      </c>
      <c r="G944" s="345">
        <v>964.21</v>
      </c>
      <c r="H944" s="345" t="s">
        <v>1752</v>
      </c>
      <c r="I944" s="345" t="s">
        <v>1634</v>
      </c>
      <c r="K944" s="265">
        <f t="shared" si="105"/>
        <v>201</v>
      </c>
      <c r="L944" s="266">
        <f t="shared" si="106"/>
        <v>1206</v>
      </c>
      <c r="M944" s="120" t="s">
        <v>1614</v>
      </c>
      <c r="N944" s="120" t="s">
        <v>1615</v>
      </c>
      <c r="O944" s="267">
        <f t="shared" si="107"/>
        <v>176.77183333333338</v>
      </c>
      <c r="P944" s="268">
        <f t="shared" si="108"/>
        <v>200.87708333333336</v>
      </c>
    </row>
    <row r="945" spans="1:16" x14ac:dyDescent="0.2">
      <c r="A945" s="345" t="s">
        <v>334</v>
      </c>
      <c r="B945" s="346" t="s">
        <v>1640</v>
      </c>
      <c r="C945" s="345"/>
      <c r="D945" s="345"/>
      <c r="E945" s="345"/>
      <c r="F945" s="345">
        <v>1</v>
      </c>
      <c r="G945" s="345">
        <v>4686</v>
      </c>
      <c r="H945" s="345" t="s">
        <v>1752</v>
      </c>
      <c r="I945" s="345" t="s">
        <v>1634</v>
      </c>
      <c r="K945" s="265">
        <f t="shared" si="105"/>
        <v>5858</v>
      </c>
      <c r="L945" s="266">
        <f t="shared" si="106"/>
        <v>5858</v>
      </c>
      <c r="M945" s="120" t="s">
        <v>1614</v>
      </c>
      <c r="N945" s="120" t="s">
        <v>1615</v>
      </c>
      <c r="O945" s="267">
        <f t="shared" si="107"/>
        <v>5154.6000000000004</v>
      </c>
      <c r="P945" s="268">
        <f t="shared" si="108"/>
        <v>5857.5</v>
      </c>
    </row>
    <row r="946" spans="1:16" x14ac:dyDescent="0.2">
      <c r="A946" s="345" t="s">
        <v>723</v>
      </c>
      <c r="B946" s="346" t="s">
        <v>1643</v>
      </c>
      <c r="C946" s="345"/>
      <c r="D946" s="345"/>
      <c r="E946" s="345"/>
      <c r="F946" s="345">
        <v>2</v>
      </c>
      <c r="G946" s="345">
        <v>9127.9599999999991</v>
      </c>
      <c r="H946" s="345" t="s">
        <v>1752</v>
      </c>
      <c r="I946" s="345" t="s">
        <v>1634</v>
      </c>
      <c r="K946" s="265">
        <f t="shared" si="105"/>
        <v>5705</v>
      </c>
      <c r="L946" s="266">
        <f t="shared" si="106"/>
        <v>11410</v>
      </c>
      <c r="M946" s="120" t="s">
        <v>1614</v>
      </c>
      <c r="N946" s="120" t="s">
        <v>1615</v>
      </c>
      <c r="O946" s="267">
        <f t="shared" si="107"/>
        <v>5020.3779999999997</v>
      </c>
      <c r="P946" s="268">
        <f t="shared" si="108"/>
        <v>5704.9749999999995</v>
      </c>
    </row>
    <row r="947" spans="1:16" x14ac:dyDescent="0.2">
      <c r="A947" s="345" t="s">
        <v>53</v>
      </c>
      <c r="B947" s="346" t="s">
        <v>1644</v>
      </c>
      <c r="C947" s="345"/>
      <c r="D947" s="345"/>
      <c r="E947" s="345"/>
      <c r="F947" s="345">
        <v>2</v>
      </c>
      <c r="G947" s="345">
        <v>576.04</v>
      </c>
      <c r="H947" s="345" t="s">
        <v>1752</v>
      </c>
      <c r="I947" s="345" t="s">
        <v>1634</v>
      </c>
      <c r="K947" s="265">
        <f t="shared" si="105"/>
        <v>361</v>
      </c>
      <c r="L947" s="266">
        <f t="shared" si="106"/>
        <v>722</v>
      </c>
      <c r="M947" s="120" t="s">
        <v>1614</v>
      </c>
      <c r="N947" s="120" t="s">
        <v>1615</v>
      </c>
      <c r="O947" s="267">
        <f t="shared" si="107"/>
        <v>316.822</v>
      </c>
      <c r="P947" s="268">
        <f t="shared" si="108"/>
        <v>360.02499999999998</v>
      </c>
    </row>
    <row r="948" spans="1:16" x14ac:dyDescent="0.2">
      <c r="A948" s="345" t="s">
        <v>767</v>
      </c>
      <c r="B948" s="346" t="s">
        <v>1645</v>
      </c>
      <c r="C948" s="345"/>
      <c r="D948" s="345"/>
      <c r="E948" s="345"/>
      <c r="F948" s="345">
        <v>2</v>
      </c>
      <c r="G948" s="345">
        <v>8235.1200000000008</v>
      </c>
      <c r="H948" s="345" t="s">
        <v>1752</v>
      </c>
      <c r="I948" s="345" t="s">
        <v>1634</v>
      </c>
      <c r="K948" s="265">
        <f t="shared" si="105"/>
        <v>5147</v>
      </c>
      <c r="L948" s="266">
        <f t="shared" si="106"/>
        <v>10294</v>
      </c>
      <c r="M948" s="120" t="s">
        <v>1614</v>
      </c>
      <c r="N948" s="120" t="s">
        <v>1615</v>
      </c>
      <c r="O948" s="267">
        <f t="shared" si="107"/>
        <v>4529.3160000000007</v>
      </c>
      <c r="P948" s="268">
        <f t="shared" si="108"/>
        <v>5146.9500000000007</v>
      </c>
    </row>
    <row r="949" spans="1:16" x14ac:dyDescent="0.2">
      <c r="A949" s="345" t="s">
        <v>13</v>
      </c>
      <c r="B949" s="346" t="s">
        <v>1646</v>
      </c>
      <c r="C949" s="345"/>
      <c r="D949" s="345"/>
      <c r="E949" s="345"/>
      <c r="F949" s="345">
        <v>2</v>
      </c>
      <c r="G949" s="345">
        <v>3638.8</v>
      </c>
      <c r="H949" s="345" t="s">
        <v>1752</v>
      </c>
      <c r="I949" s="345" t="s">
        <v>1634</v>
      </c>
      <c r="K949" s="265">
        <f t="shared" si="105"/>
        <v>2275</v>
      </c>
      <c r="L949" s="266">
        <f t="shared" si="106"/>
        <v>4550</v>
      </c>
      <c r="M949" s="120" t="s">
        <v>1614</v>
      </c>
      <c r="N949" s="120" t="s">
        <v>1615</v>
      </c>
      <c r="O949" s="267">
        <f t="shared" si="107"/>
        <v>2001.3400000000004</v>
      </c>
      <c r="P949" s="268">
        <f t="shared" si="108"/>
        <v>2274.25</v>
      </c>
    </row>
    <row r="950" spans="1:16" x14ac:dyDescent="0.2">
      <c r="A950" s="345" t="s">
        <v>24</v>
      </c>
      <c r="B950" s="346" t="s">
        <v>826</v>
      </c>
      <c r="C950" s="345"/>
      <c r="D950" s="345"/>
      <c r="E950" s="345"/>
      <c r="F950" s="345">
        <v>2</v>
      </c>
      <c r="G950" s="345">
        <v>254.48</v>
      </c>
      <c r="H950" s="345" t="s">
        <v>1752</v>
      </c>
      <c r="I950" s="345" t="s">
        <v>1634</v>
      </c>
      <c r="K950" s="265">
        <f t="shared" si="105"/>
        <v>160</v>
      </c>
      <c r="L950" s="266">
        <f t="shared" si="106"/>
        <v>320</v>
      </c>
      <c r="M950" s="120" t="s">
        <v>1614</v>
      </c>
      <c r="N950" s="120" t="s">
        <v>1615</v>
      </c>
      <c r="O950" s="267">
        <f t="shared" si="107"/>
        <v>139.964</v>
      </c>
      <c r="P950" s="268">
        <f t="shared" si="108"/>
        <v>159.04999999999998</v>
      </c>
    </row>
    <row r="951" spans="1:16" x14ac:dyDescent="0.2">
      <c r="A951" s="345" t="s">
        <v>22</v>
      </c>
      <c r="B951" s="346" t="s">
        <v>827</v>
      </c>
      <c r="C951" s="345"/>
      <c r="D951" s="345"/>
      <c r="E951" s="345"/>
      <c r="F951" s="345">
        <v>2</v>
      </c>
      <c r="G951" s="345">
        <v>114.54</v>
      </c>
      <c r="H951" s="345" t="s">
        <v>1752</v>
      </c>
      <c r="I951" s="345" t="s">
        <v>1634</v>
      </c>
      <c r="K951" s="265">
        <f t="shared" si="105"/>
        <v>72</v>
      </c>
      <c r="L951" s="266">
        <f t="shared" si="106"/>
        <v>144</v>
      </c>
      <c r="M951" s="120" t="s">
        <v>1614</v>
      </c>
      <c r="N951" s="120" t="s">
        <v>1615</v>
      </c>
      <c r="O951" s="267">
        <f t="shared" si="107"/>
        <v>62.997000000000007</v>
      </c>
      <c r="P951" s="268">
        <f t="shared" si="108"/>
        <v>71.587500000000006</v>
      </c>
    </row>
    <row r="952" spans="1:16" x14ac:dyDescent="0.2">
      <c r="A952" s="345" t="s">
        <v>25</v>
      </c>
      <c r="B952" s="346" t="s">
        <v>554</v>
      </c>
      <c r="C952" s="345"/>
      <c r="D952" s="345"/>
      <c r="E952" s="345"/>
      <c r="F952" s="345">
        <v>4</v>
      </c>
      <c r="G952" s="345">
        <v>311.64</v>
      </c>
      <c r="H952" s="345" t="s">
        <v>1752</v>
      </c>
      <c r="I952" s="345" t="s">
        <v>1634</v>
      </c>
      <c r="K952" s="265">
        <f t="shared" si="105"/>
        <v>98</v>
      </c>
      <c r="L952" s="266">
        <f t="shared" si="106"/>
        <v>392</v>
      </c>
      <c r="M952" s="120" t="s">
        <v>1614</v>
      </c>
      <c r="N952" s="120" t="s">
        <v>1615</v>
      </c>
      <c r="O952" s="267">
        <f t="shared" si="107"/>
        <v>85.701000000000008</v>
      </c>
      <c r="P952" s="268">
        <f t="shared" si="108"/>
        <v>97.387499999999989</v>
      </c>
    </row>
    <row r="953" spans="1:16" x14ac:dyDescent="0.2">
      <c r="A953" s="345" t="s">
        <v>6</v>
      </c>
      <c r="B953" s="346" t="s">
        <v>1647</v>
      </c>
      <c r="C953" s="345"/>
      <c r="D953" s="345"/>
      <c r="E953" s="345"/>
      <c r="F953" s="345">
        <v>6</v>
      </c>
      <c r="G953" s="345">
        <v>757.49</v>
      </c>
      <c r="H953" s="345" t="s">
        <v>1752</v>
      </c>
      <c r="I953" s="345" t="s">
        <v>1634</v>
      </c>
      <c r="K953" s="265">
        <f t="shared" si="105"/>
        <v>158</v>
      </c>
      <c r="L953" s="266">
        <f t="shared" si="106"/>
        <v>948</v>
      </c>
      <c r="M953" s="120" t="s">
        <v>1614</v>
      </c>
      <c r="N953" s="120" t="s">
        <v>1615</v>
      </c>
      <c r="O953" s="267">
        <f t="shared" si="107"/>
        <v>138.87316666666669</v>
      </c>
      <c r="P953" s="268">
        <f t="shared" si="108"/>
        <v>157.81041666666667</v>
      </c>
    </row>
    <row r="954" spans="1:16" x14ac:dyDescent="0.2">
      <c r="A954" s="345" t="s">
        <v>1419</v>
      </c>
      <c r="B954" s="346" t="s">
        <v>1637</v>
      </c>
      <c r="C954" s="345"/>
      <c r="D954" s="345"/>
      <c r="E954" s="345"/>
      <c r="F954" s="345">
        <v>6</v>
      </c>
      <c r="G954" s="345">
        <v>964.21</v>
      </c>
      <c r="H954" s="345" t="s">
        <v>1752</v>
      </c>
      <c r="I954" s="345" t="s">
        <v>1634</v>
      </c>
      <c r="K954" s="265">
        <f t="shared" si="105"/>
        <v>201</v>
      </c>
      <c r="L954" s="266">
        <f t="shared" si="106"/>
        <v>1206</v>
      </c>
      <c r="M954" s="120" t="s">
        <v>1614</v>
      </c>
      <c r="N954" s="120" t="s">
        <v>1615</v>
      </c>
      <c r="O954" s="267">
        <f t="shared" si="107"/>
        <v>176.77183333333338</v>
      </c>
      <c r="P954" s="268">
        <f t="shared" si="108"/>
        <v>200.87708333333336</v>
      </c>
    </row>
    <row r="955" spans="1:16" x14ac:dyDescent="0.2">
      <c r="A955" s="345" t="s">
        <v>682</v>
      </c>
      <c r="B955" s="346" t="s">
        <v>879</v>
      </c>
      <c r="C955" s="345"/>
      <c r="D955" s="345"/>
      <c r="E955" s="345"/>
      <c r="F955" s="345">
        <v>2</v>
      </c>
      <c r="G955" s="345">
        <v>564.64</v>
      </c>
      <c r="H955" s="345" t="s">
        <v>1752</v>
      </c>
      <c r="I955" s="345" t="s">
        <v>1634</v>
      </c>
      <c r="K955" s="265">
        <f t="shared" si="105"/>
        <v>353</v>
      </c>
      <c r="L955" s="266">
        <f t="shared" si="106"/>
        <v>706</v>
      </c>
      <c r="M955" s="120" t="s">
        <v>1614</v>
      </c>
      <c r="N955" s="120" t="s">
        <v>1615</v>
      </c>
      <c r="O955" s="267">
        <f t="shared" si="107"/>
        <v>310.55200000000002</v>
      </c>
      <c r="P955" s="268">
        <f t="shared" si="108"/>
        <v>352.9</v>
      </c>
    </row>
    <row r="956" spans="1:16" x14ac:dyDescent="0.2">
      <c r="A956" s="345" t="s">
        <v>1648</v>
      </c>
      <c r="B956" s="346" t="s">
        <v>1649</v>
      </c>
      <c r="C956" s="345"/>
      <c r="D956" s="345"/>
      <c r="E956" s="345"/>
      <c r="F956" s="345">
        <v>2</v>
      </c>
      <c r="G956" s="345">
        <v>1989.66</v>
      </c>
      <c r="H956" s="345" t="s">
        <v>1752</v>
      </c>
      <c r="I956" s="345" t="s">
        <v>1634</v>
      </c>
      <c r="K956" s="265">
        <f t="shared" si="105"/>
        <v>1244</v>
      </c>
      <c r="L956" s="266">
        <f t="shared" si="106"/>
        <v>2488</v>
      </c>
      <c r="M956" s="120" t="s">
        <v>1614</v>
      </c>
      <c r="N956" s="120" t="s">
        <v>1615</v>
      </c>
      <c r="O956" s="267">
        <f t="shared" si="107"/>
        <v>1094.3130000000001</v>
      </c>
      <c r="P956" s="268">
        <f t="shared" si="108"/>
        <v>1243.5375000000001</v>
      </c>
    </row>
    <row r="957" spans="1:16" x14ac:dyDescent="0.2">
      <c r="A957" s="345" t="s">
        <v>334</v>
      </c>
      <c r="B957" s="346" t="s">
        <v>1650</v>
      </c>
      <c r="C957" s="345"/>
      <c r="D957" s="345"/>
      <c r="E957" s="345"/>
      <c r="F957" s="345">
        <v>2</v>
      </c>
      <c r="G957" s="345">
        <v>1292</v>
      </c>
      <c r="H957" s="345" t="s">
        <v>1752</v>
      </c>
      <c r="I957" s="345" t="s">
        <v>1634</v>
      </c>
      <c r="K957" s="265">
        <f t="shared" si="105"/>
        <v>808</v>
      </c>
      <c r="L957" s="266">
        <f t="shared" si="106"/>
        <v>1616</v>
      </c>
      <c r="M957" s="120" t="s">
        <v>1614</v>
      </c>
      <c r="N957" s="120" t="s">
        <v>1615</v>
      </c>
      <c r="O957" s="267">
        <f t="shared" si="107"/>
        <v>710.6</v>
      </c>
      <c r="P957" s="268">
        <f t="shared" si="108"/>
        <v>807.5</v>
      </c>
    </row>
    <row r="958" spans="1:16" x14ac:dyDescent="0.2">
      <c r="A958" s="347">
        <v>330451</v>
      </c>
      <c r="B958" s="346" t="s">
        <v>1651</v>
      </c>
      <c r="C958" s="345"/>
      <c r="D958" s="345"/>
      <c r="E958" s="345"/>
      <c r="F958" s="345">
        <v>1</v>
      </c>
      <c r="G958" s="345">
        <v>1947</v>
      </c>
      <c r="H958" s="345" t="s">
        <v>1752</v>
      </c>
      <c r="I958" s="345" t="s">
        <v>1634</v>
      </c>
      <c r="K958" s="265">
        <f t="shared" si="105"/>
        <v>2434</v>
      </c>
      <c r="L958" s="266">
        <f t="shared" si="106"/>
        <v>2434</v>
      </c>
      <c r="M958" s="120" t="s">
        <v>1614</v>
      </c>
      <c r="N958" s="120" t="s">
        <v>1615</v>
      </c>
      <c r="O958" s="267">
        <f t="shared" si="107"/>
        <v>2141.7000000000003</v>
      </c>
      <c r="P958" s="268">
        <f t="shared" si="108"/>
        <v>2433.75</v>
      </c>
    </row>
    <row r="959" spans="1:16" x14ac:dyDescent="0.2">
      <c r="A959" s="345"/>
      <c r="B959" s="346"/>
      <c r="C959" s="345"/>
      <c r="D959" s="345"/>
      <c r="E959" s="345"/>
      <c r="F959" s="345"/>
      <c r="G959" s="345"/>
      <c r="H959" s="345"/>
      <c r="I959" s="345" t="s">
        <v>1634</v>
      </c>
      <c r="K959" s="265" t="e">
        <f t="shared" si="105"/>
        <v>#DIV/0!</v>
      </c>
      <c r="L959" s="266" t="e">
        <f t="shared" si="106"/>
        <v>#DIV/0!</v>
      </c>
      <c r="M959" s="120" t="s">
        <v>1614</v>
      </c>
      <c r="N959" s="120" t="s">
        <v>1615</v>
      </c>
      <c r="O959" s="267" t="e">
        <f t="shared" si="107"/>
        <v>#DIV/0!</v>
      </c>
      <c r="P959" s="268" t="e">
        <f t="shared" si="108"/>
        <v>#DIV/0!</v>
      </c>
    </row>
    <row r="960" spans="1:16" x14ac:dyDescent="0.2">
      <c r="A960" s="345"/>
      <c r="B960" s="346"/>
      <c r="C960" s="345"/>
      <c r="D960" s="345"/>
      <c r="E960" s="345"/>
      <c r="F960" s="345"/>
      <c r="G960" s="345"/>
      <c r="H960" s="345"/>
      <c r="I960" s="345" t="s">
        <v>1634</v>
      </c>
      <c r="K960" s="265" t="e">
        <f t="shared" si="105"/>
        <v>#DIV/0!</v>
      </c>
      <c r="L960" s="266" t="e">
        <f t="shared" si="106"/>
        <v>#DIV/0!</v>
      </c>
      <c r="M960" s="120" t="s">
        <v>1614</v>
      </c>
      <c r="N960" s="120" t="s">
        <v>1615</v>
      </c>
      <c r="O960" s="267" t="e">
        <f t="shared" si="107"/>
        <v>#DIV/0!</v>
      </c>
      <c r="P960" s="268" t="e">
        <f t="shared" si="108"/>
        <v>#DIV/0!</v>
      </c>
    </row>
    <row r="961" spans="1:16" x14ac:dyDescent="0.2">
      <c r="A961" s="345"/>
      <c r="B961" s="346"/>
      <c r="C961" s="345"/>
      <c r="D961" s="345"/>
      <c r="E961" s="345"/>
      <c r="F961" s="345"/>
      <c r="G961" s="345"/>
      <c r="H961" s="345"/>
      <c r="I961" s="345" t="s">
        <v>1634</v>
      </c>
      <c r="K961" s="265" t="e">
        <f t="shared" si="105"/>
        <v>#DIV/0!</v>
      </c>
      <c r="L961" s="266" t="e">
        <f t="shared" si="106"/>
        <v>#DIV/0!</v>
      </c>
      <c r="M961" s="120" t="s">
        <v>1614</v>
      </c>
      <c r="N961" s="120" t="s">
        <v>1615</v>
      </c>
      <c r="O961" s="267" t="e">
        <f t="shared" si="107"/>
        <v>#DIV/0!</v>
      </c>
      <c r="P961" s="268" t="e">
        <f t="shared" si="108"/>
        <v>#DIV/0!</v>
      </c>
    </row>
    <row r="962" spans="1:16" x14ac:dyDescent="0.2">
      <c r="A962" s="345"/>
      <c r="B962" s="346"/>
      <c r="C962" s="345"/>
      <c r="D962" s="345"/>
      <c r="E962" s="345"/>
      <c r="F962" s="345"/>
      <c r="G962" s="345"/>
      <c r="H962" s="345"/>
      <c r="I962" s="345" t="s">
        <v>1634</v>
      </c>
      <c r="K962" s="265" t="e">
        <f t="shared" si="105"/>
        <v>#DIV/0!</v>
      </c>
      <c r="L962" s="266" t="e">
        <f t="shared" si="106"/>
        <v>#DIV/0!</v>
      </c>
      <c r="M962" s="120" t="s">
        <v>1614</v>
      </c>
      <c r="N962" s="120" t="s">
        <v>1615</v>
      </c>
      <c r="O962" s="267" t="e">
        <f t="shared" si="107"/>
        <v>#DIV/0!</v>
      </c>
      <c r="P962" s="268" t="e">
        <f t="shared" si="108"/>
        <v>#DIV/0!</v>
      </c>
    </row>
    <row r="963" spans="1:16" x14ac:dyDescent="0.2">
      <c r="A963" s="345"/>
      <c r="B963" s="346"/>
      <c r="C963" s="345"/>
      <c r="D963" s="345"/>
      <c r="E963" s="345"/>
      <c r="F963" s="345"/>
      <c r="G963" s="345"/>
      <c r="H963" s="345"/>
      <c r="I963" s="345" t="s">
        <v>1634</v>
      </c>
      <c r="K963" s="265" t="e">
        <f t="shared" si="105"/>
        <v>#DIV/0!</v>
      </c>
      <c r="L963" s="266" t="e">
        <f t="shared" si="106"/>
        <v>#DIV/0!</v>
      </c>
      <c r="M963" s="120" t="s">
        <v>1614</v>
      </c>
      <c r="N963" s="120" t="s">
        <v>1615</v>
      </c>
      <c r="O963" s="267" t="e">
        <f t="shared" si="107"/>
        <v>#DIV/0!</v>
      </c>
      <c r="P963" s="268" t="e">
        <f t="shared" si="108"/>
        <v>#DIV/0!</v>
      </c>
    </row>
    <row r="964" spans="1:16" x14ac:dyDescent="0.2">
      <c r="A964" s="345"/>
      <c r="B964" s="346"/>
      <c r="C964" s="345"/>
      <c r="D964" s="345"/>
      <c r="E964" s="345"/>
      <c r="F964" s="345"/>
      <c r="G964" s="345"/>
      <c r="H964" s="345"/>
      <c r="I964" s="345" t="s">
        <v>1634</v>
      </c>
      <c r="K964" s="265" t="e">
        <f t="shared" si="105"/>
        <v>#DIV/0!</v>
      </c>
      <c r="L964" s="266" t="e">
        <f t="shared" si="106"/>
        <v>#DIV/0!</v>
      </c>
      <c r="M964" s="120" t="s">
        <v>1614</v>
      </c>
      <c r="N964" s="120" t="s">
        <v>1615</v>
      </c>
      <c r="O964" s="267" t="e">
        <f t="shared" si="107"/>
        <v>#DIV/0!</v>
      </c>
      <c r="P964" s="268" t="e">
        <f t="shared" si="108"/>
        <v>#DIV/0!</v>
      </c>
    </row>
    <row r="965" spans="1:16" x14ac:dyDescent="0.2">
      <c r="A965" s="345"/>
      <c r="B965" s="346"/>
      <c r="C965" s="345"/>
      <c r="D965" s="345"/>
      <c r="E965" s="345"/>
      <c r="F965" s="345"/>
      <c r="G965" s="345"/>
      <c r="H965" s="345"/>
      <c r="I965" s="345" t="s">
        <v>1634</v>
      </c>
      <c r="K965" s="265" t="e">
        <f t="shared" si="105"/>
        <v>#DIV/0!</v>
      </c>
      <c r="L965" s="266" t="e">
        <f t="shared" si="106"/>
        <v>#DIV/0!</v>
      </c>
      <c r="M965" s="120" t="s">
        <v>1614</v>
      </c>
      <c r="N965" s="120" t="s">
        <v>1615</v>
      </c>
      <c r="O965" s="267" t="e">
        <f t="shared" si="107"/>
        <v>#DIV/0!</v>
      </c>
      <c r="P965" s="268" t="e">
        <f t="shared" si="108"/>
        <v>#DIV/0!</v>
      </c>
    </row>
    <row r="966" spans="1:16" x14ac:dyDescent="0.2">
      <c r="A966" s="345"/>
      <c r="B966" s="346"/>
      <c r="C966" s="345"/>
      <c r="D966" s="345"/>
      <c r="E966" s="345"/>
      <c r="F966" s="345"/>
      <c r="G966" s="345"/>
      <c r="H966" s="345"/>
      <c r="I966" s="345" t="s">
        <v>1634</v>
      </c>
      <c r="K966" s="265" t="e">
        <f t="shared" si="105"/>
        <v>#DIV/0!</v>
      </c>
      <c r="L966" s="266" t="e">
        <f t="shared" si="106"/>
        <v>#DIV/0!</v>
      </c>
      <c r="M966" s="120" t="s">
        <v>1614</v>
      </c>
      <c r="N966" s="120" t="s">
        <v>1615</v>
      </c>
      <c r="O966" s="267" t="e">
        <f t="shared" si="107"/>
        <v>#DIV/0!</v>
      </c>
      <c r="P966" s="268" t="e">
        <f t="shared" si="108"/>
        <v>#DIV/0!</v>
      </c>
    </row>
    <row r="967" spans="1:16" x14ac:dyDescent="0.2">
      <c r="A967" s="345"/>
      <c r="B967" s="346"/>
      <c r="C967" s="345"/>
      <c r="D967" s="345"/>
      <c r="E967" s="345"/>
      <c r="F967" s="345"/>
      <c r="G967" s="345"/>
      <c r="H967" s="345"/>
      <c r="I967" s="345" t="s">
        <v>1634</v>
      </c>
      <c r="K967" s="265" t="e">
        <f t="shared" si="105"/>
        <v>#DIV/0!</v>
      </c>
      <c r="L967" s="266" t="e">
        <f t="shared" si="106"/>
        <v>#DIV/0!</v>
      </c>
      <c r="M967" s="120" t="s">
        <v>1614</v>
      </c>
      <c r="N967" s="120" t="s">
        <v>1615</v>
      </c>
      <c r="O967" s="267" t="e">
        <f t="shared" si="107"/>
        <v>#DIV/0!</v>
      </c>
      <c r="P967" s="268" t="e">
        <f t="shared" si="108"/>
        <v>#DIV/0!</v>
      </c>
    </row>
    <row r="968" spans="1:16" x14ac:dyDescent="0.2">
      <c r="A968" s="345"/>
      <c r="B968" s="346"/>
      <c r="C968" s="345"/>
      <c r="D968" s="345"/>
      <c r="E968" s="345"/>
      <c r="F968" s="345"/>
      <c r="G968" s="345"/>
      <c r="H968" s="345"/>
      <c r="I968" s="345" t="s">
        <v>1634</v>
      </c>
      <c r="K968" s="265" t="e">
        <f t="shared" si="105"/>
        <v>#DIV/0!</v>
      </c>
      <c r="L968" s="266" t="e">
        <f t="shared" si="106"/>
        <v>#DIV/0!</v>
      </c>
      <c r="M968" s="120" t="s">
        <v>1614</v>
      </c>
      <c r="N968" s="120" t="s">
        <v>1615</v>
      </c>
      <c r="O968" s="267" t="e">
        <f t="shared" si="107"/>
        <v>#DIV/0!</v>
      </c>
      <c r="P968" s="268" t="e">
        <f t="shared" si="108"/>
        <v>#DIV/0!</v>
      </c>
    </row>
    <row r="969" spans="1:16" x14ac:dyDescent="0.2">
      <c r="A969" s="345"/>
      <c r="B969" s="346"/>
      <c r="C969" s="345"/>
      <c r="D969" s="345"/>
      <c r="E969" s="345"/>
      <c r="F969" s="345"/>
      <c r="G969" s="345">
        <f>SUM(G938:G967)</f>
        <v>43535.170000000006</v>
      </c>
      <c r="H969" s="345"/>
      <c r="I969" s="345" t="s">
        <v>1634</v>
      </c>
      <c r="K969" s="265" t="e">
        <f t="shared" si="105"/>
        <v>#DIV/0!</v>
      </c>
      <c r="L969" s="266" t="e">
        <f t="shared" si="106"/>
        <v>#DIV/0!</v>
      </c>
      <c r="M969" s="120" t="s">
        <v>1614</v>
      </c>
      <c r="N969" s="120" t="s">
        <v>1615</v>
      </c>
      <c r="O969" s="267" t="e">
        <f t="shared" si="107"/>
        <v>#DIV/0!</v>
      </c>
      <c r="P969" s="268" t="e">
        <f t="shared" si="108"/>
        <v>#DIV/0!</v>
      </c>
    </row>
    <row r="970" spans="1:16" x14ac:dyDescent="0.2">
      <c r="E970" s="330"/>
    </row>
  </sheetData>
  <phoneticPr fontId="5" type="noConversion"/>
  <hyperlinks>
    <hyperlink ref="A33" r:id="rId1" display="https://www.dahl.se/produkt/pp-markror-ultra-rib2-315x6-meter-2593048" xr:uid="{8E0BD691-B75E-43ED-9E0F-83B499CA03EE}"/>
    <hyperlink ref="A632" r:id="rId2" display="https://www.dahl.se/produkt/pp-markror-ultra-rib2-315x6-meter-2593048" xr:uid="{63A350D7-72E4-4DD2-9A9D-2C94AA755FFD}"/>
    <hyperlink ref="A725" r:id="rId3" display="https://www.dahl.se/produkt/pp-markror-ultra-rib2-315x6-meter-2593048" xr:uid="{4F279261-36A5-458E-A578-71A63FB5CCED}"/>
  </hyperlinks>
  <pageMargins left="0.2" right="0.2" top="1" bottom="1" header="0.5" footer="0.5"/>
  <pageSetup paperSize="8" scale="61" fitToHeight="0" orientation="landscape" r:id="rId4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93ED-49A9-46AF-96D2-BE433DCB7528}">
  <dimension ref="E1:N47"/>
  <sheetViews>
    <sheetView topLeftCell="A16" workbookViewId="0">
      <selection activeCell="N16" sqref="N16:N27"/>
    </sheetView>
  </sheetViews>
  <sheetFormatPr defaultRowHeight="14.25" x14ac:dyDescent="0.2"/>
  <sheetData>
    <row r="1" spans="5:14" x14ac:dyDescent="0.2">
      <c r="E1" s="153">
        <v>7277.6</v>
      </c>
    </row>
    <row r="2" spans="5:14" x14ac:dyDescent="0.2">
      <c r="E2" s="153">
        <v>40998.480000000003</v>
      </c>
    </row>
    <row r="3" spans="5:14" x14ac:dyDescent="0.2">
      <c r="E3" s="153">
        <v>28314.48</v>
      </c>
    </row>
    <row r="4" spans="5:14" x14ac:dyDescent="0.2">
      <c r="E4" s="153">
        <v>8517.68</v>
      </c>
    </row>
    <row r="5" spans="5:14" x14ac:dyDescent="0.2">
      <c r="E5" s="153">
        <v>1494.46</v>
      </c>
    </row>
    <row r="6" spans="5:14" x14ac:dyDescent="0.2">
      <c r="E6" s="153">
        <v>3357.6</v>
      </c>
    </row>
    <row r="7" spans="5:14" x14ac:dyDescent="0.2">
      <c r="E7" s="153">
        <v>3179.26</v>
      </c>
    </row>
    <row r="8" spans="5:14" x14ac:dyDescent="0.2">
      <c r="E8" s="153">
        <v>738</v>
      </c>
    </row>
    <row r="9" spans="5:14" x14ac:dyDescent="0.2">
      <c r="E9" s="153">
        <v>1529.4</v>
      </c>
    </row>
    <row r="10" spans="5:14" x14ac:dyDescent="0.2">
      <c r="E10" s="153">
        <v>1158.5999999999999</v>
      </c>
    </row>
    <row r="11" spans="5:14" x14ac:dyDescent="0.2">
      <c r="E11" s="153">
        <v>3793.68</v>
      </c>
    </row>
    <row r="12" spans="5:14" x14ac:dyDescent="0.2">
      <c r="E12" s="153">
        <v>3440.76</v>
      </c>
    </row>
    <row r="13" spans="5:14" x14ac:dyDescent="0.2">
      <c r="E13" s="153">
        <v>11362.35</v>
      </c>
    </row>
    <row r="14" spans="5:14" x14ac:dyDescent="0.2">
      <c r="E14" s="153">
        <v>927.36</v>
      </c>
    </row>
    <row r="15" spans="5:14" x14ac:dyDescent="0.2">
      <c r="E15" s="153">
        <v>5042.99</v>
      </c>
    </row>
    <row r="16" spans="5:14" x14ac:dyDescent="0.2">
      <c r="E16" s="153">
        <v>5744.25</v>
      </c>
      <c r="H16" s="24">
        <f t="shared" ref="H16:H37" si="0">SUM(G16*B16)</f>
        <v>0</v>
      </c>
      <c r="K16" s="153">
        <v>7277.6</v>
      </c>
      <c r="L16" s="153">
        <v>15666.68</v>
      </c>
      <c r="M16" s="153">
        <v>11488.5</v>
      </c>
      <c r="N16" s="153">
        <v>151.12</v>
      </c>
    </row>
    <row r="17" spans="5:14" x14ac:dyDescent="0.2">
      <c r="E17" s="153">
        <v>13524</v>
      </c>
      <c r="H17" s="24">
        <f t="shared" si="0"/>
        <v>0</v>
      </c>
      <c r="I17" s="66">
        <v>5050.38</v>
      </c>
      <c r="K17" s="153">
        <v>40998.480000000003</v>
      </c>
      <c r="L17" s="153">
        <v>11879.04</v>
      </c>
      <c r="M17" s="153">
        <v>20286</v>
      </c>
      <c r="N17" s="153">
        <v>52.99</v>
      </c>
    </row>
    <row r="18" spans="5:14" x14ac:dyDescent="0.2">
      <c r="E18" s="153">
        <v>3638.8</v>
      </c>
      <c r="H18" s="24">
        <f t="shared" si="0"/>
        <v>0</v>
      </c>
      <c r="I18" s="66">
        <v>5744.25</v>
      </c>
      <c r="K18" s="153">
        <v>28314.48</v>
      </c>
      <c r="L18" s="153">
        <v>2305.3000000000002</v>
      </c>
      <c r="M18" s="153">
        <v>5458.2</v>
      </c>
      <c r="N18" s="153">
        <v>64.62</v>
      </c>
    </row>
    <row r="19" spans="5:14" x14ac:dyDescent="0.2">
      <c r="E19" s="153">
        <v>1987.2</v>
      </c>
      <c r="H19" s="24">
        <f t="shared" si="0"/>
        <v>0</v>
      </c>
      <c r="I19" s="66">
        <v>5042.99</v>
      </c>
      <c r="K19" s="153">
        <v>8517.68</v>
      </c>
      <c r="L19" s="153">
        <v>555.46</v>
      </c>
      <c r="M19" s="153">
        <v>2915.07</v>
      </c>
      <c r="N19" s="153">
        <v>1463.88</v>
      </c>
    </row>
    <row r="20" spans="5:14" x14ac:dyDescent="0.2">
      <c r="E20" s="153">
        <v>6733.84</v>
      </c>
      <c r="H20" s="24">
        <f t="shared" si="0"/>
        <v>0</v>
      </c>
      <c r="I20" s="66">
        <v>13524</v>
      </c>
      <c r="K20" s="153">
        <v>1494.46</v>
      </c>
      <c r="L20" s="153">
        <v>920.56</v>
      </c>
      <c r="M20" s="153">
        <v>457.04</v>
      </c>
      <c r="N20" s="153">
        <v>202.2</v>
      </c>
    </row>
    <row r="21" spans="5:14" x14ac:dyDescent="0.2">
      <c r="E21" s="153">
        <v>15666.68</v>
      </c>
      <c r="H21" s="24">
        <f t="shared" si="0"/>
        <v>0</v>
      </c>
      <c r="I21" s="66">
        <v>3638.8</v>
      </c>
      <c r="K21" s="153">
        <v>3357.6</v>
      </c>
      <c r="L21" s="153">
        <v>487.8</v>
      </c>
      <c r="M21" s="153">
        <v>2305.3000000000002</v>
      </c>
      <c r="N21" s="153">
        <v>388.42</v>
      </c>
    </row>
    <row r="22" spans="5:14" x14ac:dyDescent="0.2">
      <c r="E22" s="153">
        <v>11879.04</v>
      </c>
      <c r="H22" s="24">
        <f t="shared" si="0"/>
        <v>0</v>
      </c>
      <c r="I22" s="66">
        <v>1897.87</v>
      </c>
      <c r="K22" s="153">
        <v>3179.26</v>
      </c>
      <c r="L22" s="153">
        <v>5770.8</v>
      </c>
      <c r="M22" s="153">
        <v>555.46</v>
      </c>
      <c r="N22" s="153">
        <v>1527.6</v>
      </c>
    </row>
    <row r="23" spans="5:14" x14ac:dyDescent="0.2">
      <c r="E23" s="153">
        <v>2305.3000000000002</v>
      </c>
      <c r="H23" s="24">
        <f t="shared" si="0"/>
        <v>0</v>
      </c>
      <c r="I23" s="66">
        <v>2638.12</v>
      </c>
      <c r="K23" s="153">
        <v>738</v>
      </c>
      <c r="L23" s="153">
        <v>6412.52</v>
      </c>
      <c r="M23" s="153">
        <v>920.56</v>
      </c>
      <c r="N23" s="153">
        <v>20286</v>
      </c>
    </row>
    <row r="24" spans="5:14" x14ac:dyDescent="0.2">
      <c r="E24" s="153">
        <v>555.46</v>
      </c>
      <c r="H24" s="24">
        <f t="shared" si="0"/>
        <v>0</v>
      </c>
      <c r="I24" s="66">
        <v>1277.9000000000001</v>
      </c>
      <c r="K24" s="153">
        <v>1529.4</v>
      </c>
      <c r="L24" s="153">
        <v>2555.8000000000002</v>
      </c>
      <c r="M24" s="153">
        <v>14848.8</v>
      </c>
      <c r="N24" s="153">
        <v>5458.2</v>
      </c>
    </row>
    <row r="25" spans="5:14" x14ac:dyDescent="0.2">
      <c r="E25" s="153">
        <v>920.56</v>
      </c>
      <c r="G25" s="66">
        <v>60322</v>
      </c>
      <c r="H25" s="24">
        <f t="shared" si="0"/>
        <v>0</v>
      </c>
      <c r="I25" s="66">
        <v>1152.6500000000001</v>
      </c>
      <c r="K25" s="153">
        <v>1158.5999999999999</v>
      </c>
      <c r="L25" s="153">
        <v>58081.18</v>
      </c>
      <c r="M25" s="153">
        <v>11506.85</v>
      </c>
      <c r="N25" s="153">
        <v>487.8</v>
      </c>
    </row>
    <row r="26" spans="5:14" x14ac:dyDescent="0.2">
      <c r="E26" s="153">
        <v>487.8</v>
      </c>
      <c r="G26" s="66">
        <v>383.96</v>
      </c>
      <c r="H26" s="24">
        <f t="shared" si="0"/>
        <v>0</v>
      </c>
      <c r="I26" s="66">
        <v>1494.46</v>
      </c>
      <c r="K26" s="153">
        <v>3793.68</v>
      </c>
      <c r="L26" s="153">
        <v>8517.68</v>
      </c>
      <c r="M26" s="153">
        <v>10098.9</v>
      </c>
      <c r="N26" s="153">
        <v>3477.6</v>
      </c>
    </row>
    <row r="27" spans="5:14" x14ac:dyDescent="0.2">
      <c r="E27" s="153">
        <v>5770.8</v>
      </c>
      <c r="G27" s="66">
        <v>1298.2</v>
      </c>
      <c r="H27" s="24">
        <f t="shared" si="0"/>
        <v>0</v>
      </c>
      <c r="I27" s="66">
        <v>17035.36</v>
      </c>
      <c r="K27" s="153">
        <v>3440.76</v>
      </c>
      <c r="L27" s="153">
        <v>6715.2</v>
      </c>
      <c r="M27" s="153">
        <v>11221.91</v>
      </c>
      <c r="N27">
        <f>SUM(N16:N26)</f>
        <v>33560.43</v>
      </c>
    </row>
    <row r="28" spans="5:14" x14ac:dyDescent="0.2">
      <c r="E28" s="153">
        <v>6412.52</v>
      </c>
      <c r="G28" s="66">
        <v>3179.26</v>
      </c>
      <c r="H28" s="24">
        <f t="shared" si="0"/>
        <v>0</v>
      </c>
      <c r="I28" s="66">
        <v>63707.58</v>
      </c>
      <c r="K28" s="153">
        <v>11362.35</v>
      </c>
      <c r="L28" s="153">
        <v>2988.92</v>
      </c>
      <c r="M28" s="153">
        <v>4472.6499999999996</v>
      </c>
    </row>
    <row r="29" spans="5:14" x14ac:dyDescent="0.2">
      <c r="E29" s="153">
        <v>2555.8000000000002</v>
      </c>
      <c r="G29" s="66">
        <v>808.92</v>
      </c>
      <c r="H29" s="24">
        <f t="shared" si="0"/>
        <v>0</v>
      </c>
      <c r="I29" s="66">
        <v>219427.28</v>
      </c>
      <c r="K29" s="153">
        <v>927.36</v>
      </c>
      <c r="L29" s="153">
        <v>40112.18</v>
      </c>
      <c r="M29" s="153">
        <v>4950.75</v>
      </c>
    </row>
    <row r="30" spans="5:14" x14ac:dyDescent="0.2">
      <c r="E30" s="153">
        <v>58081.18</v>
      </c>
      <c r="G30" s="66">
        <v>707.25</v>
      </c>
      <c r="H30" s="24">
        <f t="shared" si="0"/>
        <v>0</v>
      </c>
      <c r="I30" s="66">
        <v>13784.7</v>
      </c>
      <c r="K30" s="153">
        <v>5042.99</v>
      </c>
      <c r="L30" s="153">
        <v>2676.45</v>
      </c>
      <c r="M30" s="153">
        <v>11784.22</v>
      </c>
    </row>
    <row r="31" spans="5:14" x14ac:dyDescent="0.2">
      <c r="E31" s="153">
        <v>8517.68</v>
      </c>
      <c r="G31" s="66">
        <v>747.23</v>
      </c>
      <c r="H31" s="24">
        <f t="shared" si="0"/>
        <v>0</v>
      </c>
      <c r="I31">
        <f>SUM(I17:I30)</f>
        <v>355416.34</v>
      </c>
      <c r="K31" s="153">
        <v>5744.25</v>
      </c>
      <c r="L31" s="153">
        <v>2027.55</v>
      </c>
      <c r="M31" s="153">
        <v>31333.360000000001</v>
      </c>
    </row>
    <row r="32" spans="5:14" x14ac:dyDescent="0.2">
      <c r="E32" s="153">
        <v>6715.2</v>
      </c>
      <c r="G32" s="66">
        <v>1683.46</v>
      </c>
      <c r="H32" s="24">
        <f t="shared" si="0"/>
        <v>0</v>
      </c>
      <c r="K32" s="153">
        <v>13524</v>
      </c>
      <c r="L32" s="153">
        <v>12645.6</v>
      </c>
      <c r="M32" s="153">
        <v>1280</v>
      </c>
    </row>
    <row r="33" spans="5:13" x14ac:dyDescent="0.2">
      <c r="E33" s="153">
        <v>2988.92</v>
      </c>
      <c r="G33" s="66">
        <v>3029.96</v>
      </c>
      <c r="H33" s="24">
        <f t="shared" si="0"/>
        <v>0</v>
      </c>
      <c r="K33" s="153">
        <v>3638.8</v>
      </c>
      <c r="L33" s="153">
        <v>11469.2</v>
      </c>
      <c r="M33" s="153">
        <v>2638.12</v>
      </c>
    </row>
    <row r="34" spans="5:13" x14ac:dyDescent="0.2">
      <c r="E34" s="153">
        <v>40112.18</v>
      </c>
      <c r="G34" s="66">
        <v>7222.84</v>
      </c>
      <c r="H34" s="24">
        <f t="shared" si="0"/>
        <v>0</v>
      </c>
      <c r="K34" s="153">
        <v>1987.2</v>
      </c>
      <c r="L34" s="153">
        <v>1755.1</v>
      </c>
      <c r="M34" s="153">
        <v>1603.13</v>
      </c>
    </row>
    <row r="35" spans="5:13" x14ac:dyDescent="0.2">
      <c r="E35" s="153">
        <v>2676.45</v>
      </c>
      <c r="G35" s="66">
        <v>2079</v>
      </c>
      <c r="H35" s="24">
        <f t="shared" si="0"/>
        <v>0</v>
      </c>
      <c r="K35" s="153">
        <v>6733.84</v>
      </c>
      <c r="L35" s="153">
        <v>5042.99</v>
      </c>
      <c r="M35" s="153">
        <v>638.95000000000005</v>
      </c>
    </row>
    <row r="36" spans="5:13" x14ac:dyDescent="0.2">
      <c r="E36" s="153">
        <v>2027.55</v>
      </c>
      <c r="G36" s="66">
        <v>337.6</v>
      </c>
      <c r="H36" s="24">
        <f t="shared" si="0"/>
        <v>0</v>
      </c>
      <c r="K36">
        <f>SUM(K16:K35)</f>
        <v>152760.79</v>
      </c>
      <c r="L36">
        <f>SUM(L16:L35)</f>
        <v>198586.01</v>
      </c>
      <c r="M36">
        <f>SUM(M16:M35)</f>
        <v>150763.77000000002</v>
      </c>
    </row>
    <row r="37" spans="5:13" x14ac:dyDescent="0.2">
      <c r="E37" s="153">
        <v>12645.6</v>
      </c>
      <c r="G37" s="66">
        <v>151.76</v>
      </c>
      <c r="H37" s="24">
        <f t="shared" si="0"/>
        <v>0</v>
      </c>
    </row>
    <row r="38" spans="5:13" x14ac:dyDescent="0.2">
      <c r="E38" s="153">
        <v>11469.2</v>
      </c>
      <c r="G38" s="66">
        <v>4289.3999999999996</v>
      </c>
    </row>
    <row r="39" spans="5:13" x14ac:dyDescent="0.2">
      <c r="E39" s="153">
        <v>1755.1</v>
      </c>
      <c r="G39" s="66">
        <v>744.66</v>
      </c>
    </row>
    <row r="40" spans="5:13" x14ac:dyDescent="0.2">
      <c r="E40" s="153">
        <v>5042.99</v>
      </c>
      <c r="G40" s="66">
        <v>5343.78</v>
      </c>
    </row>
    <row r="41" spans="5:13" x14ac:dyDescent="0.2">
      <c r="E41" s="153">
        <v>11488.5</v>
      </c>
      <c r="G41" s="66">
        <v>2798.66</v>
      </c>
    </row>
    <row r="42" spans="5:13" x14ac:dyDescent="0.2">
      <c r="E42" s="153">
        <v>20286</v>
      </c>
      <c r="G42" s="66">
        <v>311.24</v>
      </c>
    </row>
    <row r="43" spans="5:13" x14ac:dyDescent="0.2">
      <c r="E43">
        <f>SUM(E1:E42)</f>
        <v>383121.29999999987</v>
      </c>
      <c r="G43" s="66">
        <v>3890.24</v>
      </c>
    </row>
    <row r="44" spans="5:13" x14ac:dyDescent="0.2">
      <c r="G44" s="66">
        <v>45935</v>
      </c>
    </row>
    <row r="45" spans="5:13" x14ac:dyDescent="0.2">
      <c r="G45" s="66">
        <v>707.25</v>
      </c>
    </row>
    <row r="46" spans="5:13" x14ac:dyDescent="0.2">
      <c r="G46" s="66">
        <v>1538.7</v>
      </c>
    </row>
    <row r="47" spans="5:13" x14ac:dyDescent="0.2">
      <c r="G47">
        <f>SUM(G25:G46)*1.25</f>
        <v>184387.96250000002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1CA96-A4B4-42F1-AA44-989D1E898DB0}">
  <dimension ref="A2:N24"/>
  <sheetViews>
    <sheetView workbookViewId="0">
      <selection activeCell="Q14" sqref="Q14"/>
    </sheetView>
  </sheetViews>
  <sheetFormatPr defaultRowHeight="14.25" x14ac:dyDescent="0.2"/>
  <cols>
    <col min="1" max="1" width="19.75" customWidth="1"/>
    <col min="2" max="2" width="38.375" customWidth="1"/>
  </cols>
  <sheetData>
    <row r="2" spans="1:14" ht="18.75" x14ac:dyDescent="0.3">
      <c r="A2" s="124" t="s">
        <v>1501</v>
      </c>
      <c r="B2" s="124" t="s">
        <v>39</v>
      </c>
      <c r="C2" s="124" t="s">
        <v>40</v>
      </c>
    </row>
    <row r="3" spans="1:14" x14ac:dyDescent="0.2">
      <c r="A3" t="s">
        <v>22</v>
      </c>
      <c r="B3" s="50" t="s">
        <v>827</v>
      </c>
      <c r="C3" t="s">
        <v>1502</v>
      </c>
      <c r="G3" s="165">
        <v>4133.22</v>
      </c>
      <c r="L3" s="343">
        <v>352.08</v>
      </c>
      <c r="N3" s="343">
        <v>13560</v>
      </c>
    </row>
    <row r="4" spans="1:14" x14ac:dyDescent="0.2">
      <c r="A4" t="s">
        <v>24</v>
      </c>
      <c r="B4" s="50" t="s">
        <v>826</v>
      </c>
      <c r="C4" t="s">
        <v>1503</v>
      </c>
      <c r="G4" s="165">
        <v>125.96</v>
      </c>
      <c r="L4" s="343">
        <v>130.55000000000001</v>
      </c>
      <c r="N4" s="343">
        <v>17960</v>
      </c>
    </row>
    <row r="5" spans="1:14" x14ac:dyDescent="0.2">
      <c r="A5" s="8" t="s">
        <v>25</v>
      </c>
      <c r="B5" s="9" t="s">
        <v>554</v>
      </c>
      <c r="C5" t="s">
        <v>1017</v>
      </c>
      <c r="G5" s="165">
        <v>33536</v>
      </c>
      <c r="L5" s="343">
        <v>56479.62</v>
      </c>
      <c r="N5" s="343">
        <v>2416</v>
      </c>
    </row>
    <row r="6" spans="1:14" x14ac:dyDescent="0.2">
      <c r="A6" s="201" t="s">
        <v>935</v>
      </c>
      <c r="B6" s="125" t="s">
        <v>936</v>
      </c>
      <c r="C6" t="s">
        <v>1499</v>
      </c>
      <c r="D6" t="s">
        <v>1507</v>
      </c>
      <c r="G6" s="165">
        <v>17304</v>
      </c>
      <c r="L6" s="343">
        <v>10731.12</v>
      </c>
      <c r="N6" s="343">
        <v>20000</v>
      </c>
    </row>
    <row r="7" spans="1:14" x14ac:dyDescent="0.2">
      <c r="A7" s="201" t="s">
        <v>1504</v>
      </c>
      <c r="B7" s="125" t="s">
        <v>1505</v>
      </c>
      <c r="C7" t="s">
        <v>1506</v>
      </c>
      <c r="G7" s="165">
        <v>8148</v>
      </c>
      <c r="L7" s="343">
        <v>2609.61</v>
      </c>
      <c r="N7" s="343">
        <v>8720</v>
      </c>
    </row>
    <row r="8" spans="1:14" x14ac:dyDescent="0.2">
      <c r="A8" s="8" t="s">
        <v>1075</v>
      </c>
      <c r="B8" s="9" t="s">
        <v>1076</v>
      </c>
      <c r="C8" t="s">
        <v>1503</v>
      </c>
      <c r="G8" s="165">
        <v>8316</v>
      </c>
      <c r="L8" s="343">
        <v>10804.58</v>
      </c>
      <c r="N8" s="343">
        <v>1744</v>
      </c>
    </row>
    <row r="9" spans="1:14" x14ac:dyDescent="0.2">
      <c r="A9" s="201" t="s">
        <v>1508</v>
      </c>
      <c r="B9" s="125" t="s">
        <v>1509</v>
      </c>
      <c r="C9" t="s">
        <v>1004</v>
      </c>
      <c r="G9" s="165">
        <v>3668</v>
      </c>
      <c r="L9" s="343">
        <v>3577.04</v>
      </c>
      <c r="N9" s="343">
        <v>16573</v>
      </c>
    </row>
    <row r="10" spans="1:14" x14ac:dyDescent="0.2">
      <c r="A10" s="8" t="s">
        <v>49</v>
      </c>
      <c r="B10" s="9" t="s">
        <v>1079</v>
      </c>
      <c r="C10" t="s">
        <v>1503</v>
      </c>
      <c r="G10" s="165">
        <v>17944</v>
      </c>
      <c r="I10">
        <v>0</v>
      </c>
      <c r="J10">
        <v>2</v>
      </c>
      <c r="L10" s="343">
        <v>869.87</v>
      </c>
      <c r="N10" s="343">
        <v>16159</v>
      </c>
    </row>
    <row r="11" spans="1:14" x14ac:dyDescent="0.2">
      <c r="A11" t="s">
        <v>700</v>
      </c>
      <c r="B11" s="50" t="s">
        <v>701</v>
      </c>
      <c r="C11" t="s">
        <v>1506</v>
      </c>
      <c r="G11" s="165">
        <v>7137.96</v>
      </c>
      <c r="I11">
        <v>5</v>
      </c>
      <c r="L11" s="343">
        <v>2638.12</v>
      </c>
      <c r="N11" s="343">
        <v>9182</v>
      </c>
    </row>
    <row r="12" spans="1:14" x14ac:dyDescent="0.2">
      <c r="A12" s="122" t="s">
        <v>386</v>
      </c>
      <c r="B12" s="123" t="s">
        <v>391</v>
      </c>
      <c r="C12" t="s">
        <v>1502</v>
      </c>
      <c r="G12" s="165">
        <v>28336</v>
      </c>
      <c r="I12">
        <v>6</v>
      </c>
      <c r="J12">
        <v>3</v>
      </c>
      <c r="L12" s="343">
        <v>1603.13</v>
      </c>
      <c r="N12" s="343">
        <v>16636</v>
      </c>
    </row>
    <row r="13" spans="1:14" x14ac:dyDescent="0.2">
      <c r="A13" s="210" t="s">
        <v>1268</v>
      </c>
      <c r="B13" s="123" t="s">
        <v>1477</v>
      </c>
      <c r="C13" t="s">
        <v>1502</v>
      </c>
      <c r="G13" s="165">
        <v>97416</v>
      </c>
      <c r="I13">
        <f>SUM(I10:I12)</f>
        <v>11</v>
      </c>
      <c r="L13" s="343">
        <v>638.95000000000005</v>
      </c>
      <c r="N13" s="343">
        <v>16636</v>
      </c>
    </row>
    <row r="14" spans="1:14" x14ac:dyDescent="0.2">
      <c r="A14" t="s">
        <v>14</v>
      </c>
      <c r="B14" s="50" t="s">
        <v>713</v>
      </c>
      <c r="C14" t="s">
        <v>1510</v>
      </c>
      <c r="G14" s="165">
        <v>6684</v>
      </c>
      <c r="I14">
        <f>SUM(I13)</f>
        <v>11</v>
      </c>
      <c r="J14">
        <v>4</v>
      </c>
      <c r="L14" s="343">
        <v>5803.7</v>
      </c>
      <c r="N14" s="343">
        <v>1772</v>
      </c>
    </row>
    <row r="15" spans="1:14" x14ac:dyDescent="0.2">
      <c r="A15" s="201" t="s">
        <v>568</v>
      </c>
      <c r="B15" s="125" t="s">
        <v>821</v>
      </c>
      <c r="C15" t="s">
        <v>1017</v>
      </c>
      <c r="G15" s="165">
        <v>26590</v>
      </c>
      <c r="J15">
        <f>SUM(J10:J14)</f>
        <v>9</v>
      </c>
      <c r="L15" s="343">
        <v>1106.04</v>
      </c>
      <c r="N15" s="343">
        <v>2924</v>
      </c>
    </row>
    <row r="16" spans="1:14" x14ac:dyDescent="0.2">
      <c r="A16" t="s">
        <v>65</v>
      </c>
      <c r="B16" s="50" t="s">
        <v>820</v>
      </c>
      <c r="C16" t="s">
        <v>1511</v>
      </c>
      <c r="G16" s="165">
        <v>15036</v>
      </c>
      <c r="L16" s="343">
        <v>303.52</v>
      </c>
      <c r="N16" s="343">
        <v>14571</v>
      </c>
    </row>
    <row r="17" spans="1:14" x14ac:dyDescent="0.2">
      <c r="A17" t="s">
        <v>64</v>
      </c>
      <c r="B17" s="50" t="s">
        <v>822</v>
      </c>
      <c r="C17" t="s">
        <v>1017</v>
      </c>
      <c r="G17" s="165">
        <v>4033</v>
      </c>
      <c r="L17" s="343">
        <v>7980</v>
      </c>
      <c r="N17" s="343">
        <v>2800</v>
      </c>
    </row>
    <row r="18" spans="1:14" x14ac:dyDescent="0.2">
      <c r="A18" s="201" t="s">
        <v>1265</v>
      </c>
      <c r="B18" s="125" t="s">
        <v>1266</v>
      </c>
      <c r="C18" t="s">
        <v>1503</v>
      </c>
      <c r="G18" s="165">
        <v>5796</v>
      </c>
      <c r="L18" s="343">
        <v>39920</v>
      </c>
      <c r="N18" s="343">
        <v>4700</v>
      </c>
    </row>
    <row r="19" spans="1:14" x14ac:dyDescent="0.2">
      <c r="G19" s="165">
        <v>27330.04</v>
      </c>
      <c r="L19" s="343">
        <v>8340</v>
      </c>
      <c r="N19">
        <f>SUM(N3:N18)</f>
        <v>166353</v>
      </c>
    </row>
    <row r="20" spans="1:14" x14ac:dyDescent="0.2">
      <c r="G20" s="165">
        <v>13665.02</v>
      </c>
      <c r="L20" s="343">
        <v>505779</v>
      </c>
    </row>
    <row r="21" spans="1:14" x14ac:dyDescent="0.2">
      <c r="G21" s="165">
        <v>13665.02</v>
      </c>
      <c r="L21" s="343">
        <v>55296</v>
      </c>
    </row>
    <row r="22" spans="1:14" x14ac:dyDescent="0.2">
      <c r="G22" s="165">
        <v>11375</v>
      </c>
      <c r="L22" s="343">
        <v>8740</v>
      </c>
    </row>
    <row r="23" spans="1:14" x14ac:dyDescent="0.2">
      <c r="G23" s="165">
        <v>49999</v>
      </c>
      <c r="L23" s="343">
        <v>5320</v>
      </c>
    </row>
    <row r="24" spans="1:14" x14ac:dyDescent="0.2">
      <c r="G24">
        <f>SUM(G3:G23)</f>
        <v>400238.22000000003</v>
      </c>
      <c r="L24">
        <f>SUM(L3:L23)</f>
        <v>729022.92999999993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76586-75A6-43B0-88CB-192B1F4A4D1B}">
  <sheetPr>
    <tabColor theme="4" tint="0.39997558519241921"/>
  </sheetPr>
  <dimension ref="A1:I84"/>
  <sheetViews>
    <sheetView workbookViewId="0">
      <selection activeCell="I84" sqref="I84"/>
    </sheetView>
  </sheetViews>
  <sheetFormatPr defaultRowHeight="14.25" x14ac:dyDescent="0.2"/>
  <cols>
    <col min="1" max="1" width="19.5" customWidth="1"/>
    <col min="2" max="2" width="69.75" customWidth="1"/>
    <col min="7" max="7" width="15.375" customWidth="1"/>
    <col min="8" max="8" width="19.75" customWidth="1"/>
    <col min="9" max="9" width="34.625" customWidth="1"/>
  </cols>
  <sheetData>
    <row r="1" spans="1:9" x14ac:dyDescent="0.2">
      <c r="A1" s="165" t="s">
        <v>76</v>
      </c>
      <c r="B1" s="166" t="s">
        <v>105</v>
      </c>
      <c r="C1" s="165" t="s">
        <v>173</v>
      </c>
      <c r="D1" s="167"/>
      <c r="E1" s="165"/>
      <c r="F1" s="168">
        <v>102</v>
      </c>
      <c r="G1" s="169">
        <v>58081.18</v>
      </c>
      <c r="H1" s="165" t="s">
        <v>517</v>
      </c>
      <c r="I1" s="31" t="s">
        <v>104</v>
      </c>
    </row>
    <row r="2" spans="1:9" x14ac:dyDescent="0.2">
      <c r="A2" s="165" t="s">
        <v>33</v>
      </c>
      <c r="B2" s="166" t="s">
        <v>106</v>
      </c>
      <c r="C2" s="165" t="s">
        <v>174</v>
      </c>
      <c r="D2" s="167"/>
      <c r="E2" s="165"/>
      <c r="F2" s="168">
        <v>30</v>
      </c>
      <c r="G2" s="169">
        <v>2294.1</v>
      </c>
      <c r="H2" s="165" t="s">
        <v>517</v>
      </c>
      <c r="I2" s="31" t="s">
        <v>104</v>
      </c>
    </row>
    <row r="3" spans="1:9" x14ac:dyDescent="0.2">
      <c r="A3" s="165" t="s">
        <v>55</v>
      </c>
      <c r="B3" s="166" t="s">
        <v>107</v>
      </c>
      <c r="C3" s="165" t="s">
        <v>174</v>
      </c>
      <c r="D3" s="167"/>
      <c r="E3" s="165"/>
      <c r="F3" s="168">
        <v>3</v>
      </c>
      <c r="G3" s="169">
        <v>17232.75</v>
      </c>
      <c r="H3" s="165" t="s">
        <v>517</v>
      </c>
      <c r="I3" s="31" t="s">
        <v>104</v>
      </c>
    </row>
    <row r="4" spans="1:9" x14ac:dyDescent="0.2">
      <c r="A4" s="165" t="s">
        <v>108</v>
      </c>
      <c r="B4" s="166" t="s">
        <v>109</v>
      </c>
      <c r="C4" s="165" t="s">
        <v>174</v>
      </c>
      <c r="D4" s="167"/>
      <c r="E4" s="165"/>
      <c r="F4" s="168">
        <v>1</v>
      </c>
      <c r="G4" s="169">
        <v>1644.4</v>
      </c>
      <c r="H4" s="165" t="s">
        <v>517</v>
      </c>
      <c r="I4" s="31" t="s">
        <v>104</v>
      </c>
    </row>
    <row r="5" spans="1:9" x14ac:dyDescent="0.2">
      <c r="A5" s="165" t="s">
        <v>47</v>
      </c>
      <c r="B5" s="166" t="s">
        <v>110</v>
      </c>
      <c r="C5" s="165" t="s">
        <v>174</v>
      </c>
      <c r="D5" s="167"/>
      <c r="E5" s="165"/>
      <c r="F5" s="168">
        <v>1</v>
      </c>
      <c r="G5" s="169">
        <v>277.73</v>
      </c>
      <c r="H5" s="165" t="s">
        <v>517</v>
      </c>
      <c r="I5" s="31" t="s">
        <v>104</v>
      </c>
    </row>
    <row r="6" spans="1:9" x14ac:dyDescent="0.2">
      <c r="A6" s="165" t="s">
        <v>54</v>
      </c>
      <c r="B6" s="166" t="s">
        <v>111</v>
      </c>
      <c r="C6" s="165" t="s">
        <v>173</v>
      </c>
      <c r="D6" s="167"/>
      <c r="E6" s="165"/>
      <c r="F6" s="168">
        <v>12</v>
      </c>
      <c r="G6" s="169">
        <v>17035.36</v>
      </c>
      <c r="H6" s="165" t="s">
        <v>517</v>
      </c>
      <c r="I6" s="31" t="s">
        <v>104</v>
      </c>
    </row>
    <row r="7" spans="1:9" x14ac:dyDescent="0.2">
      <c r="A7" s="165" t="s">
        <v>53</v>
      </c>
      <c r="B7" s="166" t="s">
        <v>86</v>
      </c>
      <c r="C7" s="165" t="s">
        <v>174</v>
      </c>
      <c r="D7" s="167"/>
      <c r="E7" s="165"/>
      <c r="F7" s="168">
        <v>3</v>
      </c>
      <c r="G7" s="169">
        <v>864.06</v>
      </c>
      <c r="H7" s="165" t="s">
        <v>517</v>
      </c>
      <c r="I7" s="31" t="s">
        <v>104</v>
      </c>
    </row>
    <row r="8" spans="1:9" x14ac:dyDescent="0.2">
      <c r="A8" s="165" t="s">
        <v>52</v>
      </c>
      <c r="B8" s="166" t="s">
        <v>112</v>
      </c>
      <c r="C8" s="165" t="s">
        <v>174</v>
      </c>
      <c r="D8" s="167"/>
      <c r="E8" s="165"/>
      <c r="F8" s="168">
        <v>3</v>
      </c>
      <c r="G8" s="169">
        <v>18561.990000000002</v>
      </c>
      <c r="H8" s="165" t="s">
        <v>517</v>
      </c>
      <c r="I8" s="31" t="s">
        <v>104</v>
      </c>
    </row>
    <row r="9" spans="1:9" x14ac:dyDescent="0.2">
      <c r="A9" s="165" t="s">
        <v>75</v>
      </c>
      <c r="B9" s="166" t="s">
        <v>155</v>
      </c>
      <c r="C9" s="165" t="s">
        <v>174</v>
      </c>
      <c r="D9" s="167"/>
      <c r="E9" s="165"/>
      <c r="F9" s="168">
        <v>3</v>
      </c>
      <c r="G9" s="169">
        <v>5299.2</v>
      </c>
      <c r="H9" s="165" t="s">
        <v>517</v>
      </c>
      <c r="I9" s="31" t="s">
        <v>104</v>
      </c>
    </row>
    <row r="10" spans="1:9" x14ac:dyDescent="0.2">
      <c r="A10" s="165" t="s">
        <v>30</v>
      </c>
      <c r="B10" s="166" t="s">
        <v>113</v>
      </c>
      <c r="C10" s="165" t="s">
        <v>174</v>
      </c>
      <c r="D10" s="167"/>
      <c r="E10" s="165"/>
      <c r="F10" s="168">
        <v>3</v>
      </c>
      <c r="G10" s="169">
        <v>2915.07</v>
      </c>
      <c r="H10" s="165" t="s">
        <v>517</v>
      </c>
      <c r="I10" s="31" t="s">
        <v>104</v>
      </c>
    </row>
    <row r="11" spans="1:9" x14ac:dyDescent="0.2">
      <c r="A11" s="165" t="s">
        <v>82</v>
      </c>
      <c r="B11" s="166" t="s">
        <v>114</v>
      </c>
      <c r="C11" s="165" t="s">
        <v>174</v>
      </c>
      <c r="D11" s="167"/>
      <c r="E11" s="165"/>
      <c r="F11" s="168">
        <v>1</v>
      </c>
      <c r="G11" s="169">
        <v>1396.12</v>
      </c>
      <c r="H11" s="165" t="s">
        <v>517</v>
      </c>
      <c r="I11" s="31" t="s">
        <v>104</v>
      </c>
    </row>
    <row r="12" spans="1:9" x14ac:dyDescent="0.2">
      <c r="A12" s="165" t="s">
        <v>58</v>
      </c>
      <c r="B12" s="166" t="s">
        <v>115</v>
      </c>
      <c r="C12" s="165" t="s">
        <v>174</v>
      </c>
      <c r="D12" s="167"/>
      <c r="E12" s="165"/>
      <c r="F12" s="168">
        <v>10</v>
      </c>
      <c r="G12" s="169">
        <v>772.8</v>
      </c>
      <c r="H12" s="165" t="s">
        <v>517</v>
      </c>
      <c r="I12" s="31" t="s">
        <v>104</v>
      </c>
    </row>
    <row r="13" spans="1:9" x14ac:dyDescent="0.2">
      <c r="A13" s="165" t="s">
        <v>88</v>
      </c>
      <c r="B13" s="166" t="s">
        <v>87</v>
      </c>
      <c r="C13" s="165" t="s">
        <v>174</v>
      </c>
      <c r="D13" s="167"/>
      <c r="E13" s="165"/>
      <c r="F13" s="168">
        <v>2</v>
      </c>
      <c r="G13" s="169">
        <v>728.14</v>
      </c>
      <c r="H13" s="165" t="s">
        <v>517</v>
      </c>
      <c r="I13" s="31" t="s">
        <v>104</v>
      </c>
    </row>
    <row r="14" spans="1:9" x14ac:dyDescent="0.2">
      <c r="A14" s="165" t="s">
        <v>59</v>
      </c>
      <c r="B14" s="166" t="s">
        <v>89</v>
      </c>
      <c r="C14" s="165" t="s">
        <v>174</v>
      </c>
      <c r="D14" s="167"/>
      <c r="E14" s="165"/>
      <c r="F14" s="168">
        <v>1</v>
      </c>
      <c r="G14" s="169">
        <v>640.87</v>
      </c>
      <c r="H14" s="165" t="s">
        <v>517</v>
      </c>
      <c r="I14" s="31" t="s">
        <v>104</v>
      </c>
    </row>
    <row r="15" spans="1:9" x14ac:dyDescent="0.2">
      <c r="A15" s="165" t="s">
        <v>116</v>
      </c>
      <c r="B15" s="166" t="s">
        <v>117</v>
      </c>
      <c r="C15" s="165" t="s">
        <v>174</v>
      </c>
      <c r="D15" s="167"/>
      <c r="E15" s="165"/>
      <c r="F15" s="168">
        <v>1</v>
      </c>
      <c r="G15" s="169">
        <v>635.63</v>
      </c>
      <c r="H15" s="165" t="s">
        <v>517</v>
      </c>
      <c r="I15" s="31" t="s">
        <v>104</v>
      </c>
    </row>
    <row r="16" spans="1:9" x14ac:dyDescent="0.2">
      <c r="A16" s="165" t="s">
        <v>83</v>
      </c>
      <c r="B16" s="166" t="s">
        <v>118</v>
      </c>
      <c r="C16" s="165" t="s">
        <v>174</v>
      </c>
      <c r="D16" s="167"/>
      <c r="E16" s="165"/>
      <c r="F16" s="168">
        <v>2</v>
      </c>
      <c r="G16" s="169"/>
      <c r="H16" s="165"/>
      <c r="I16" s="31" t="s">
        <v>104</v>
      </c>
    </row>
    <row r="17" spans="1:9" x14ac:dyDescent="0.2">
      <c r="A17" s="165" t="s">
        <v>32</v>
      </c>
      <c r="B17" s="166" t="s">
        <v>119</v>
      </c>
      <c r="C17" s="165" t="s">
        <v>174</v>
      </c>
      <c r="D17" s="167"/>
      <c r="E17" s="165"/>
      <c r="F17" s="168">
        <v>2</v>
      </c>
      <c r="G17" s="169">
        <v>5939.52</v>
      </c>
      <c r="H17" s="165" t="s">
        <v>517</v>
      </c>
      <c r="I17" s="31" t="s">
        <v>104</v>
      </c>
    </row>
    <row r="18" spans="1:9" x14ac:dyDescent="0.2">
      <c r="A18" s="165" t="s">
        <v>21</v>
      </c>
      <c r="B18" s="166" t="s">
        <v>120</v>
      </c>
      <c r="C18" s="165" t="s">
        <v>174</v>
      </c>
      <c r="D18" s="167"/>
      <c r="E18" s="165"/>
      <c r="F18" s="168">
        <v>2</v>
      </c>
      <c r="G18" s="169">
        <v>152.76</v>
      </c>
      <c r="H18" s="165" t="s">
        <v>517</v>
      </c>
      <c r="I18" s="31" t="s">
        <v>104</v>
      </c>
    </row>
    <row r="19" spans="1:9" x14ac:dyDescent="0.2">
      <c r="A19" s="165" t="s">
        <v>6</v>
      </c>
      <c r="B19" s="166" t="s">
        <v>121</v>
      </c>
      <c r="C19" s="165" t="s">
        <v>173</v>
      </c>
      <c r="D19" s="167"/>
      <c r="E19" s="165"/>
      <c r="F19" s="168">
        <v>4</v>
      </c>
      <c r="G19" s="169"/>
      <c r="H19" s="165"/>
      <c r="I19" s="31" t="s">
        <v>104</v>
      </c>
    </row>
    <row r="20" spans="1:9" x14ac:dyDescent="0.2">
      <c r="A20" s="165" t="s">
        <v>18</v>
      </c>
      <c r="B20" s="166" t="s">
        <v>122</v>
      </c>
      <c r="C20" s="165" t="s">
        <v>174</v>
      </c>
      <c r="D20" s="167"/>
      <c r="E20" s="165"/>
      <c r="F20" s="168">
        <v>3</v>
      </c>
      <c r="G20" s="169">
        <v>3337.17</v>
      </c>
      <c r="H20" s="165" t="s">
        <v>517</v>
      </c>
      <c r="I20" s="31" t="s">
        <v>104</v>
      </c>
    </row>
    <row r="21" spans="1:9" x14ac:dyDescent="0.2">
      <c r="A21" s="165" t="s">
        <v>36</v>
      </c>
      <c r="B21" s="166" t="s">
        <v>123</v>
      </c>
      <c r="C21" s="165" t="s">
        <v>173</v>
      </c>
      <c r="D21" s="167"/>
      <c r="E21" s="165"/>
      <c r="F21" s="168">
        <v>12</v>
      </c>
      <c r="G21" s="169">
        <v>1494.46</v>
      </c>
      <c r="H21" s="165" t="s">
        <v>517</v>
      </c>
      <c r="I21" s="31" t="s">
        <v>104</v>
      </c>
    </row>
    <row r="22" spans="1:9" x14ac:dyDescent="0.2">
      <c r="A22" s="165" t="s">
        <v>65</v>
      </c>
      <c r="B22" s="166" t="s">
        <v>124</v>
      </c>
      <c r="C22" s="165" t="s">
        <v>174</v>
      </c>
      <c r="D22" s="167"/>
      <c r="E22" s="165"/>
      <c r="F22" s="168">
        <v>3</v>
      </c>
      <c r="G22" s="169">
        <v>5050.38</v>
      </c>
      <c r="H22" s="165" t="s">
        <v>517</v>
      </c>
      <c r="I22" s="31" t="s">
        <v>104</v>
      </c>
    </row>
    <row r="23" spans="1:9" x14ac:dyDescent="0.2">
      <c r="A23" s="165" t="s">
        <v>35</v>
      </c>
      <c r="B23" s="166" t="s">
        <v>125</v>
      </c>
      <c r="C23" s="165" t="s">
        <v>174</v>
      </c>
      <c r="D23" s="167"/>
      <c r="E23" s="165"/>
      <c r="F23" s="168">
        <v>10</v>
      </c>
      <c r="G23" s="169">
        <v>612</v>
      </c>
      <c r="H23" s="165" t="s">
        <v>517</v>
      </c>
      <c r="I23" s="31" t="s">
        <v>104</v>
      </c>
    </row>
    <row r="24" spans="1:9" x14ac:dyDescent="0.2">
      <c r="A24" s="165" t="s">
        <v>23</v>
      </c>
      <c r="B24" s="166" t="s">
        <v>90</v>
      </c>
      <c r="C24" s="165" t="s">
        <v>174</v>
      </c>
      <c r="D24" s="167"/>
      <c r="E24" s="165"/>
      <c r="F24" s="168">
        <v>5</v>
      </c>
      <c r="G24" s="169">
        <v>202.5</v>
      </c>
      <c r="H24" s="165" t="s">
        <v>517</v>
      </c>
      <c r="I24" s="31" t="s">
        <v>104</v>
      </c>
    </row>
    <row r="25" spans="1:9" x14ac:dyDescent="0.2">
      <c r="A25" s="165" t="s">
        <v>29</v>
      </c>
      <c r="B25" s="166" t="s">
        <v>126</v>
      </c>
      <c r="C25" s="165" t="s">
        <v>173</v>
      </c>
      <c r="D25" s="167"/>
      <c r="E25" s="165"/>
      <c r="F25" s="168">
        <v>102</v>
      </c>
      <c r="G25" s="169"/>
      <c r="H25" s="165"/>
      <c r="I25" s="31" t="s">
        <v>104</v>
      </c>
    </row>
    <row r="26" spans="1:9" x14ac:dyDescent="0.2">
      <c r="A26" s="165" t="s">
        <v>56</v>
      </c>
      <c r="B26" s="166" t="s">
        <v>127</v>
      </c>
      <c r="C26" s="165" t="s">
        <v>174</v>
      </c>
      <c r="D26" s="167"/>
      <c r="E26" s="165"/>
      <c r="F26" s="168">
        <v>20</v>
      </c>
      <c r="G26" s="169">
        <v>5530.2</v>
      </c>
      <c r="H26" s="165" t="s">
        <v>79</v>
      </c>
      <c r="I26" s="31" t="s">
        <v>104</v>
      </c>
    </row>
    <row r="27" spans="1:9" x14ac:dyDescent="0.2">
      <c r="A27" s="165" t="s">
        <v>45</v>
      </c>
      <c r="B27" s="166" t="s">
        <v>128</v>
      </c>
      <c r="C27" s="165" t="s">
        <v>174</v>
      </c>
      <c r="D27" s="167"/>
      <c r="E27" s="165"/>
      <c r="F27" s="168">
        <v>2</v>
      </c>
      <c r="G27" s="169">
        <v>5356.28</v>
      </c>
      <c r="H27" s="165" t="s">
        <v>79</v>
      </c>
      <c r="I27" s="31" t="s">
        <v>104</v>
      </c>
    </row>
    <row r="28" spans="1:9" x14ac:dyDescent="0.2">
      <c r="A28" s="165" t="s">
        <v>46</v>
      </c>
      <c r="B28" s="166" t="s">
        <v>92</v>
      </c>
      <c r="C28" s="165" t="s">
        <v>174</v>
      </c>
      <c r="D28" s="167"/>
      <c r="E28" s="165"/>
      <c r="F28" s="168">
        <v>2</v>
      </c>
      <c r="G28" s="169">
        <v>1689.08</v>
      </c>
      <c r="H28" s="165" t="s">
        <v>79</v>
      </c>
      <c r="I28" s="31"/>
    </row>
    <row r="29" spans="1:9" x14ac:dyDescent="0.2">
      <c r="A29" s="165" t="s">
        <v>46</v>
      </c>
      <c r="B29" s="166" t="s">
        <v>92</v>
      </c>
      <c r="C29" s="165" t="s">
        <v>174</v>
      </c>
      <c r="D29" s="167"/>
      <c r="E29" s="165"/>
      <c r="F29" s="168">
        <v>2</v>
      </c>
      <c r="G29" s="169">
        <v>1689.08</v>
      </c>
      <c r="H29" s="165" t="s">
        <v>79</v>
      </c>
      <c r="I29" s="31" t="s">
        <v>104</v>
      </c>
    </row>
    <row r="30" spans="1:9" x14ac:dyDescent="0.2">
      <c r="A30" s="165" t="s">
        <v>68</v>
      </c>
      <c r="B30" s="166" t="s">
        <v>129</v>
      </c>
      <c r="C30" s="165" t="s">
        <v>174</v>
      </c>
      <c r="D30" s="167"/>
      <c r="E30" s="165"/>
      <c r="F30" s="168">
        <v>2</v>
      </c>
      <c r="G30" s="169">
        <v>26170.34</v>
      </c>
      <c r="H30" s="165" t="s">
        <v>79</v>
      </c>
      <c r="I30" s="31" t="s">
        <v>104</v>
      </c>
    </row>
    <row r="31" spans="1:9" x14ac:dyDescent="0.2">
      <c r="A31" s="165" t="s">
        <v>49</v>
      </c>
      <c r="B31" s="166" t="s">
        <v>130</v>
      </c>
      <c r="C31" s="165" t="s">
        <v>174</v>
      </c>
      <c r="D31" s="167"/>
      <c r="E31" s="165"/>
      <c r="F31" s="168">
        <v>6</v>
      </c>
      <c r="G31" s="169">
        <v>1367.76</v>
      </c>
      <c r="H31" s="165" t="s">
        <v>79</v>
      </c>
      <c r="I31" s="31" t="s">
        <v>104</v>
      </c>
    </row>
    <row r="32" spans="1:9" x14ac:dyDescent="0.2">
      <c r="A32" s="165" t="s">
        <v>63</v>
      </c>
      <c r="B32" s="166" t="s">
        <v>102</v>
      </c>
      <c r="C32" s="165" t="s">
        <v>174</v>
      </c>
      <c r="D32" s="167"/>
      <c r="E32" s="165"/>
      <c r="F32" s="168">
        <v>3</v>
      </c>
      <c r="G32" s="169"/>
      <c r="H32" s="165"/>
      <c r="I32" s="31" t="s">
        <v>104</v>
      </c>
    </row>
    <row r="33" spans="1:9" x14ac:dyDescent="0.2">
      <c r="A33" s="165" t="s">
        <v>50</v>
      </c>
      <c r="B33" s="166" t="s">
        <v>131</v>
      </c>
      <c r="C33" s="165" t="s">
        <v>174</v>
      </c>
      <c r="D33" s="167"/>
      <c r="E33" s="165"/>
      <c r="F33" s="168">
        <v>3</v>
      </c>
      <c r="G33" s="169">
        <v>1210.5899999999999</v>
      </c>
      <c r="H33" s="165" t="s">
        <v>79</v>
      </c>
      <c r="I33" s="31" t="s">
        <v>104</v>
      </c>
    </row>
    <row r="34" spans="1:9" x14ac:dyDescent="0.2">
      <c r="A34" s="165" t="s">
        <v>62</v>
      </c>
      <c r="B34" s="166" t="s">
        <v>132</v>
      </c>
      <c r="C34" s="165" t="s">
        <v>174</v>
      </c>
      <c r="D34" s="167"/>
      <c r="E34" s="165"/>
      <c r="F34" s="168">
        <v>3</v>
      </c>
      <c r="G34" s="169">
        <v>315.81</v>
      </c>
      <c r="H34" s="165" t="s">
        <v>79</v>
      </c>
      <c r="I34" s="31" t="s">
        <v>104</v>
      </c>
    </row>
    <row r="35" spans="1:9" x14ac:dyDescent="0.2">
      <c r="A35" s="165" t="s">
        <v>12</v>
      </c>
      <c r="B35" s="166" t="s">
        <v>133</v>
      </c>
      <c r="C35" s="165" t="s">
        <v>174</v>
      </c>
      <c r="D35" s="167"/>
      <c r="E35" s="165"/>
      <c r="F35" s="168">
        <v>3</v>
      </c>
      <c r="G35" s="169">
        <v>327.96</v>
      </c>
      <c r="H35" s="165" t="s">
        <v>79</v>
      </c>
      <c r="I35" s="31" t="s">
        <v>104</v>
      </c>
    </row>
    <row r="36" spans="1:9" x14ac:dyDescent="0.2">
      <c r="A36" s="165" t="s">
        <v>134</v>
      </c>
      <c r="B36" s="166" t="s">
        <v>135</v>
      </c>
      <c r="C36" s="165" t="s">
        <v>174</v>
      </c>
      <c r="D36" s="167"/>
      <c r="E36" s="165"/>
      <c r="F36" s="168">
        <v>3</v>
      </c>
      <c r="G36" s="169">
        <v>5693.61</v>
      </c>
      <c r="H36" s="165" t="s">
        <v>79</v>
      </c>
      <c r="I36" s="31" t="s">
        <v>104</v>
      </c>
    </row>
    <row r="37" spans="1:9" x14ac:dyDescent="0.2">
      <c r="A37" s="165" t="s">
        <v>10</v>
      </c>
      <c r="B37" s="166" t="s">
        <v>136</v>
      </c>
      <c r="C37" s="165" t="s">
        <v>174</v>
      </c>
      <c r="D37" s="167"/>
      <c r="E37" s="165"/>
      <c r="F37" s="168">
        <v>3</v>
      </c>
      <c r="G37" s="169">
        <v>4602.3</v>
      </c>
      <c r="H37" s="165" t="s">
        <v>79</v>
      </c>
      <c r="I37" s="31" t="s">
        <v>104</v>
      </c>
    </row>
    <row r="38" spans="1:9" x14ac:dyDescent="0.2">
      <c r="A38" s="165" t="s">
        <v>11</v>
      </c>
      <c r="B38" s="166" t="s">
        <v>137</v>
      </c>
      <c r="C38" s="165" t="s">
        <v>174</v>
      </c>
      <c r="D38" s="167"/>
      <c r="E38" s="165"/>
      <c r="F38" s="168">
        <v>3</v>
      </c>
      <c r="G38" s="169">
        <v>1861.02</v>
      </c>
      <c r="H38" s="165" t="s">
        <v>79</v>
      </c>
      <c r="I38" s="31" t="s">
        <v>104</v>
      </c>
    </row>
    <row r="39" spans="1:9" x14ac:dyDescent="0.2">
      <c r="A39" s="165" t="s">
        <v>3</v>
      </c>
      <c r="B39" s="166" t="s">
        <v>138</v>
      </c>
      <c r="C39" s="165" t="s">
        <v>173</v>
      </c>
      <c r="D39" s="167"/>
      <c r="E39" s="165"/>
      <c r="F39" s="168">
        <v>50</v>
      </c>
      <c r="G39" s="169">
        <v>1002</v>
      </c>
      <c r="H39" s="165" t="s">
        <v>79</v>
      </c>
      <c r="I39" s="31" t="s">
        <v>104</v>
      </c>
    </row>
    <row r="40" spans="1:9" x14ac:dyDescent="0.2">
      <c r="A40" s="165" t="s">
        <v>85</v>
      </c>
      <c r="B40" s="166" t="s">
        <v>139</v>
      </c>
      <c r="C40" s="165" t="s">
        <v>174</v>
      </c>
      <c r="D40" s="167"/>
      <c r="E40" s="165"/>
      <c r="F40" s="168">
        <v>3</v>
      </c>
      <c r="G40" s="169">
        <v>213.54</v>
      </c>
      <c r="H40" s="165" t="s">
        <v>79</v>
      </c>
      <c r="I40" s="31" t="s">
        <v>104</v>
      </c>
    </row>
    <row r="41" spans="1:9" x14ac:dyDescent="0.2">
      <c r="A41" s="165" t="s">
        <v>140</v>
      </c>
      <c r="B41" s="166" t="s">
        <v>141</v>
      </c>
      <c r="C41" s="165" t="s">
        <v>173</v>
      </c>
      <c r="D41" s="167"/>
      <c r="E41" s="165"/>
      <c r="F41" s="168">
        <v>138</v>
      </c>
      <c r="G41" s="169">
        <v>375779.58</v>
      </c>
      <c r="H41" s="165" t="s">
        <v>79</v>
      </c>
      <c r="I41" s="31" t="s">
        <v>104</v>
      </c>
    </row>
    <row r="42" spans="1:9" x14ac:dyDescent="0.2">
      <c r="A42" s="165" t="s">
        <v>142</v>
      </c>
      <c r="B42" s="166" t="s">
        <v>143</v>
      </c>
      <c r="C42" s="165" t="s">
        <v>174</v>
      </c>
      <c r="D42" s="167"/>
      <c r="E42" s="165"/>
      <c r="F42" s="168">
        <v>2</v>
      </c>
      <c r="G42" s="169">
        <v>42448.84</v>
      </c>
      <c r="H42" s="165" t="s">
        <v>79</v>
      </c>
      <c r="I42" s="31" t="s">
        <v>104</v>
      </c>
    </row>
    <row r="43" spans="1:9" x14ac:dyDescent="0.2">
      <c r="A43" s="165" t="s">
        <v>144</v>
      </c>
      <c r="B43" s="166" t="s">
        <v>145</v>
      </c>
      <c r="C43" s="165" t="s">
        <v>174</v>
      </c>
      <c r="D43" s="167"/>
      <c r="E43" s="165"/>
      <c r="F43" s="168">
        <v>30</v>
      </c>
      <c r="G43" s="169">
        <v>20535.3</v>
      </c>
      <c r="H43" s="165" t="s">
        <v>79</v>
      </c>
      <c r="I43" s="31" t="s">
        <v>104</v>
      </c>
    </row>
    <row r="44" spans="1:9" x14ac:dyDescent="0.2">
      <c r="A44" s="165" t="s">
        <v>84</v>
      </c>
      <c r="B44" s="166" t="s">
        <v>154</v>
      </c>
      <c r="C44" s="165" t="s">
        <v>174</v>
      </c>
      <c r="D44" s="167"/>
      <c r="E44" s="165"/>
      <c r="F44" s="168">
        <v>4</v>
      </c>
      <c r="G44" s="169">
        <v>14024.92</v>
      </c>
      <c r="H44" s="165" t="s">
        <v>79</v>
      </c>
      <c r="I44" s="31" t="s">
        <v>104</v>
      </c>
    </row>
    <row r="45" spans="1:9" x14ac:dyDescent="0.2">
      <c r="A45" s="165" t="s">
        <v>150</v>
      </c>
      <c r="B45" s="166" t="s">
        <v>146</v>
      </c>
      <c r="C45" s="165" t="s">
        <v>174</v>
      </c>
      <c r="D45" s="167"/>
      <c r="E45" s="165"/>
      <c r="F45" s="168">
        <v>5</v>
      </c>
      <c r="G45" s="169">
        <v>4360</v>
      </c>
      <c r="H45" s="165" t="s">
        <v>79</v>
      </c>
      <c r="I45" s="31" t="s">
        <v>104</v>
      </c>
    </row>
    <row r="46" spans="1:9" x14ac:dyDescent="0.2">
      <c r="A46" s="165" t="s">
        <v>60</v>
      </c>
      <c r="B46" s="166" t="s">
        <v>147</v>
      </c>
      <c r="C46" s="165" t="s">
        <v>174</v>
      </c>
      <c r="D46" s="167"/>
      <c r="E46" s="165"/>
      <c r="F46" s="168">
        <v>1</v>
      </c>
      <c r="G46" s="169">
        <v>199.98</v>
      </c>
      <c r="H46" s="165" t="s">
        <v>79</v>
      </c>
      <c r="I46" s="31" t="s">
        <v>104</v>
      </c>
    </row>
    <row r="47" spans="1:9" x14ac:dyDescent="0.2">
      <c r="A47" s="165" t="s">
        <v>151</v>
      </c>
      <c r="B47" s="166" t="s">
        <v>148</v>
      </c>
      <c r="C47" s="165" t="s">
        <v>174</v>
      </c>
      <c r="D47" s="167"/>
      <c r="E47" s="165"/>
      <c r="F47" s="168">
        <v>1</v>
      </c>
      <c r="G47" s="169">
        <v>5374.5</v>
      </c>
      <c r="H47" s="165" t="s">
        <v>79</v>
      </c>
      <c r="I47" s="31" t="s">
        <v>104</v>
      </c>
    </row>
    <row r="48" spans="1:9" x14ac:dyDescent="0.2">
      <c r="A48" s="170">
        <v>330457</v>
      </c>
      <c r="B48" s="166" t="s">
        <v>149</v>
      </c>
      <c r="C48" s="165" t="s">
        <v>174</v>
      </c>
      <c r="D48" s="167"/>
      <c r="E48" s="165"/>
      <c r="F48" s="168">
        <v>1</v>
      </c>
      <c r="G48" s="169">
        <v>355.3</v>
      </c>
      <c r="H48" s="165" t="s">
        <v>79</v>
      </c>
      <c r="I48" s="31" t="s">
        <v>104</v>
      </c>
    </row>
    <row r="49" spans="1:9" x14ac:dyDescent="0.2">
      <c r="A49" s="165" t="s">
        <v>81</v>
      </c>
      <c r="B49" s="166" t="s">
        <v>152</v>
      </c>
      <c r="C49" s="165" t="s">
        <v>174</v>
      </c>
      <c r="D49" s="167"/>
      <c r="E49" s="165"/>
      <c r="F49" s="168">
        <v>1</v>
      </c>
      <c r="G49" s="169"/>
      <c r="H49" s="165"/>
      <c r="I49" s="31" t="s">
        <v>104</v>
      </c>
    </row>
    <row r="50" spans="1:9" x14ac:dyDescent="0.2">
      <c r="A50" s="165" t="s">
        <v>77</v>
      </c>
      <c r="B50" s="166" t="s">
        <v>153</v>
      </c>
      <c r="C50" s="165" t="s">
        <v>173</v>
      </c>
      <c r="D50" s="167"/>
      <c r="E50" s="165"/>
      <c r="F50" s="168">
        <v>6</v>
      </c>
      <c r="G50" s="169">
        <v>2359.54</v>
      </c>
      <c r="H50" s="165" t="s">
        <v>79</v>
      </c>
      <c r="I50" s="31" t="s">
        <v>104</v>
      </c>
    </row>
    <row r="51" spans="1:9" x14ac:dyDescent="0.2">
      <c r="A51" s="165" t="s">
        <v>157</v>
      </c>
      <c r="B51" s="166" t="s">
        <v>156</v>
      </c>
      <c r="C51" s="171" t="s">
        <v>174</v>
      </c>
      <c r="D51" s="167"/>
      <c r="E51" s="165"/>
      <c r="F51" s="168">
        <v>1</v>
      </c>
      <c r="G51" s="169"/>
      <c r="H51" s="165"/>
      <c r="I51" s="31" t="s">
        <v>104</v>
      </c>
    </row>
    <row r="52" spans="1:9" x14ac:dyDescent="0.2">
      <c r="A52" s="165">
        <v>2358266</v>
      </c>
      <c r="B52" s="166" t="s">
        <v>208</v>
      </c>
      <c r="C52" s="171" t="s">
        <v>174</v>
      </c>
      <c r="D52" s="167"/>
      <c r="E52" s="165"/>
      <c r="F52" s="168">
        <v>1</v>
      </c>
      <c r="G52" s="172"/>
      <c r="H52" s="173"/>
      <c r="I52" s="31" t="s">
        <v>104</v>
      </c>
    </row>
    <row r="53" spans="1:9" x14ac:dyDescent="0.2">
      <c r="A53" s="165"/>
      <c r="B53" s="166" t="s">
        <v>296</v>
      </c>
      <c r="C53" s="171" t="s">
        <v>295</v>
      </c>
      <c r="D53" s="167"/>
      <c r="E53" s="165"/>
      <c r="F53" s="168">
        <v>24</v>
      </c>
      <c r="G53" s="172"/>
      <c r="H53" s="173"/>
      <c r="I53" s="31" t="s">
        <v>104</v>
      </c>
    </row>
    <row r="54" spans="1:9" x14ac:dyDescent="0.2">
      <c r="A54" s="165" t="s">
        <v>61</v>
      </c>
      <c r="B54" s="174" t="s">
        <v>93</v>
      </c>
      <c r="C54" s="171"/>
      <c r="D54" s="167"/>
      <c r="E54" s="165"/>
      <c r="F54" s="168">
        <v>1</v>
      </c>
      <c r="G54" s="172">
        <v>28927.67</v>
      </c>
      <c r="H54" s="173" t="s">
        <v>79</v>
      </c>
      <c r="I54" s="31" t="s">
        <v>104</v>
      </c>
    </row>
    <row r="55" spans="1:9" x14ac:dyDescent="0.2">
      <c r="A55" s="175" t="s">
        <v>321</v>
      </c>
      <c r="B55" s="176" t="s">
        <v>322</v>
      </c>
      <c r="C55" s="171"/>
      <c r="D55" s="167"/>
      <c r="E55" s="165"/>
      <c r="F55" s="168">
        <v>1</v>
      </c>
      <c r="G55" s="172">
        <v>3170.02</v>
      </c>
      <c r="H55" s="173" t="s">
        <v>79</v>
      </c>
      <c r="I55" s="31" t="s">
        <v>104</v>
      </c>
    </row>
    <row r="56" spans="1:9" x14ac:dyDescent="0.2">
      <c r="A56" s="175" t="s">
        <v>326</v>
      </c>
      <c r="B56" s="176" t="s">
        <v>327</v>
      </c>
      <c r="C56" s="171"/>
      <c r="D56" s="167"/>
      <c r="E56" s="165"/>
      <c r="F56" s="168">
        <v>12</v>
      </c>
      <c r="G56" s="172">
        <v>55156.88</v>
      </c>
      <c r="H56" s="173" t="s">
        <v>79</v>
      </c>
      <c r="I56" s="31" t="s">
        <v>104</v>
      </c>
    </row>
    <row r="57" spans="1:9" x14ac:dyDescent="0.2">
      <c r="A57" s="175" t="s">
        <v>328</v>
      </c>
      <c r="B57" s="176" t="s">
        <v>329</v>
      </c>
      <c r="C57" s="171"/>
      <c r="D57" s="167"/>
      <c r="E57" s="165"/>
      <c r="F57" s="168">
        <v>4</v>
      </c>
      <c r="G57" s="172">
        <v>14024.92</v>
      </c>
      <c r="H57" s="173" t="s">
        <v>79</v>
      </c>
      <c r="I57" s="31" t="s">
        <v>104</v>
      </c>
    </row>
    <row r="58" spans="1:9" x14ac:dyDescent="0.2">
      <c r="A58" s="175" t="s">
        <v>330</v>
      </c>
      <c r="B58" s="176" t="s">
        <v>332</v>
      </c>
      <c r="C58" s="171"/>
      <c r="D58" s="167"/>
      <c r="E58" s="165"/>
      <c r="F58" s="168">
        <v>4</v>
      </c>
      <c r="G58" s="172">
        <v>18712.16</v>
      </c>
      <c r="H58" s="173" t="s">
        <v>79</v>
      </c>
      <c r="I58" s="31" t="s">
        <v>104</v>
      </c>
    </row>
    <row r="59" spans="1:9" x14ac:dyDescent="0.2">
      <c r="A59" s="175" t="s">
        <v>331</v>
      </c>
      <c r="B59" s="176" t="s">
        <v>333</v>
      </c>
      <c r="C59" s="171"/>
      <c r="D59" s="167"/>
      <c r="E59" s="165"/>
      <c r="F59" s="168">
        <v>8</v>
      </c>
      <c r="G59" s="172">
        <v>3725.12</v>
      </c>
      <c r="H59" s="173" t="s">
        <v>79</v>
      </c>
      <c r="I59" s="31" t="s">
        <v>104</v>
      </c>
    </row>
    <row r="60" spans="1:9" x14ac:dyDescent="0.2">
      <c r="A60" s="175" t="s">
        <v>334</v>
      </c>
      <c r="B60" s="176" t="s">
        <v>335</v>
      </c>
      <c r="C60" s="171" t="s">
        <v>173</v>
      </c>
      <c r="D60" s="167"/>
      <c r="E60" s="165"/>
      <c r="F60" s="168">
        <v>100</v>
      </c>
      <c r="G60" s="172">
        <v>43598</v>
      </c>
      <c r="H60" s="173" t="s">
        <v>79</v>
      </c>
      <c r="I60" s="31" t="s">
        <v>104</v>
      </c>
    </row>
    <row r="61" spans="1:9" x14ac:dyDescent="0.2">
      <c r="A61" s="175" t="s">
        <v>334</v>
      </c>
      <c r="B61" s="176" t="s">
        <v>336</v>
      </c>
      <c r="C61" s="171" t="s">
        <v>174</v>
      </c>
      <c r="D61" s="167"/>
      <c r="E61" s="165"/>
      <c r="F61" s="168">
        <v>1</v>
      </c>
      <c r="G61" s="172">
        <v>920</v>
      </c>
      <c r="H61" s="173" t="s">
        <v>79</v>
      </c>
      <c r="I61" s="31" t="s">
        <v>104</v>
      </c>
    </row>
    <row r="62" spans="1:9" x14ac:dyDescent="0.2">
      <c r="A62" s="175" t="s">
        <v>338</v>
      </c>
      <c r="B62" s="176" t="s">
        <v>339</v>
      </c>
      <c r="C62" s="171"/>
      <c r="D62" s="167"/>
      <c r="E62" s="165"/>
      <c r="F62" s="168">
        <v>2</v>
      </c>
      <c r="G62" s="172">
        <v>15243.1</v>
      </c>
      <c r="H62" s="173" t="s">
        <v>79</v>
      </c>
      <c r="I62" s="31" t="s">
        <v>104</v>
      </c>
    </row>
    <row r="63" spans="1:9" x14ac:dyDescent="0.2">
      <c r="A63" s="171" t="s">
        <v>409</v>
      </c>
      <c r="B63" s="169" t="s">
        <v>410</v>
      </c>
      <c r="C63" s="167"/>
      <c r="D63" s="165"/>
      <c r="E63" s="165"/>
      <c r="F63" s="165">
        <v>1</v>
      </c>
      <c r="G63" s="177">
        <v>295.37</v>
      </c>
      <c r="H63" s="165" t="s">
        <v>515</v>
      </c>
      <c r="I63" s="31" t="s">
        <v>104</v>
      </c>
    </row>
    <row r="64" spans="1:9" x14ac:dyDescent="0.2">
      <c r="A64" s="171" t="s">
        <v>411</v>
      </c>
      <c r="B64" s="169" t="s">
        <v>412</v>
      </c>
      <c r="C64" s="178"/>
      <c r="D64" s="165"/>
      <c r="E64" s="173"/>
      <c r="F64" s="179">
        <v>1</v>
      </c>
      <c r="G64" s="172">
        <v>351.64</v>
      </c>
      <c r="H64" s="173" t="s">
        <v>515</v>
      </c>
      <c r="I64" s="31" t="s">
        <v>104</v>
      </c>
    </row>
    <row r="65" spans="1:9" x14ac:dyDescent="0.2">
      <c r="A65" s="175" t="s">
        <v>82</v>
      </c>
      <c r="B65" s="176" t="s">
        <v>413</v>
      </c>
      <c r="C65" s="180"/>
      <c r="D65" s="165"/>
      <c r="E65" s="165"/>
      <c r="F65" s="167">
        <v>1</v>
      </c>
      <c r="G65" s="172">
        <v>1396.12</v>
      </c>
      <c r="H65" s="173" t="s">
        <v>515</v>
      </c>
      <c r="I65" s="31" t="s">
        <v>104</v>
      </c>
    </row>
    <row r="66" spans="1:9" x14ac:dyDescent="0.2">
      <c r="A66" s="175" t="s">
        <v>81</v>
      </c>
      <c r="B66" s="176" t="s">
        <v>414</v>
      </c>
      <c r="C66" s="180"/>
      <c r="D66" s="165"/>
      <c r="E66" s="165"/>
      <c r="F66" s="167">
        <v>1</v>
      </c>
      <c r="G66" s="172">
        <v>1357.87</v>
      </c>
      <c r="H66" s="173" t="s">
        <v>515</v>
      </c>
      <c r="I66" s="31" t="s">
        <v>104</v>
      </c>
    </row>
    <row r="67" spans="1:9" x14ac:dyDescent="0.2">
      <c r="A67" s="175" t="s">
        <v>415</v>
      </c>
      <c r="B67" s="176" t="s">
        <v>418</v>
      </c>
      <c r="C67" s="180"/>
      <c r="D67" s="165"/>
      <c r="E67" s="165"/>
      <c r="F67" s="167">
        <v>1</v>
      </c>
      <c r="G67" s="172">
        <v>1290.3399999999999</v>
      </c>
      <c r="H67" s="173" t="s">
        <v>515</v>
      </c>
      <c r="I67" s="31" t="s">
        <v>104</v>
      </c>
    </row>
    <row r="68" spans="1:9" x14ac:dyDescent="0.2">
      <c r="A68" s="175" t="s">
        <v>416</v>
      </c>
      <c r="B68" s="176" t="s">
        <v>419</v>
      </c>
      <c r="C68" s="180"/>
      <c r="D68" s="165"/>
      <c r="E68" s="165"/>
      <c r="F68" s="167">
        <v>1</v>
      </c>
      <c r="G68" s="172">
        <v>659.51</v>
      </c>
      <c r="H68" s="173" t="s">
        <v>515</v>
      </c>
      <c r="I68" s="31" t="s">
        <v>104</v>
      </c>
    </row>
    <row r="69" spans="1:9" x14ac:dyDescent="0.2">
      <c r="A69" s="175" t="s">
        <v>417</v>
      </c>
      <c r="B69" s="176" t="s">
        <v>420</v>
      </c>
      <c r="C69" s="180"/>
      <c r="D69" s="165"/>
      <c r="E69" s="165"/>
      <c r="F69" s="167">
        <v>1</v>
      </c>
      <c r="G69" s="172">
        <v>846.2</v>
      </c>
      <c r="H69" s="173" t="s">
        <v>515</v>
      </c>
      <c r="I69" s="31" t="s">
        <v>104</v>
      </c>
    </row>
    <row r="70" spans="1:9" x14ac:dyDescent="0.2">
      <c r="A70" s="181" t="s">
        <v>33</v>
      </c>
      <c r="B70" s="182" t="s">
        <v>497</v>
      </c>
      <c r="C70" s="171"/>
      <c r="D70" s="167"/>
      <c r="E70" s="165"/>
      <c r="F70" s="168">
        <v>4</v>
      </c>
      <c r="G70" s="172">
        <v>305.88</v>
      </c>
      <c r="H70" s="173" t="s">
        <v>515</v>
      </c>
      <c r="I70" s="31" t="s">
        <v>104</v>
      </c>
    </row>
    <row r="71" spans="1:9" x14ac:dyDescent="0.2">
      <c r="A71" s="181" t="s">
        <v>452</v>
      </c>
      <c r="B71" s="182" t="s">
        <v>453</v>
      </c>
      <c r="C71" s="171"/>
      <c r="D71" s="167"/>
      <c r="E71" s="165"/>
      <c r="F71" s="168">
        <v>4</v>
      </c>
      <c r="G71" s="172">
        <v>231.72</v>
      </c>
      <c r="H71" s="173" t="s">
        <v>515</v>
      </c>
      <c r="I71" s="31" t="s">
        <v>104</v>
      </c>
    </row>
    <row r="72" spans="1:9" x14ac:dyDescent="0.2">
      <c r="A72" s="175" t="s">
        <v>594</v>
      </c>
      <c r="B72" s="176" t="s">
        <v>595</v>
      </c>
      <c r="C72" s="171"/>
      <c r="D72" s="167"/>
      <c r="E72" s="165"/>
      <c r="F72" s="168">
        <v>2</v>
      </c>
      <c r="G72" s="172">
        <v>12405.1</v>
      </c>
      <c r="H72" s="173"/>
      <c r="I72" s="31" t="s">
        <v>104</v>
      </c>
    </row>
    <row r="73" spans="1:9" x14ac:dyDescent="0.2">
      <c r="A73" s="175" t="s">
        <v>596</v>
      </c>
      <c r="B73" s="176" t="s">
        <v>600</v>
      </c>
      <c r="C73" s="171"/>
      <c r="D73" s="167"/>
      <c r="E73" s="165"/>
      <c r="F73" s="168">
        <v>1</v>
      </c>
      <c r="G73" s="172">
        <v>41878</v>
      </c>
      <c r="H73" s="173"/>
      <c r="I73" s="31" t="s">
        <v>104</v>
      </c>
    </row>
    <row r="74" spans="1:9" x14ac:dyDescent="0.2">
      <c r="A74" s="175" t="s">
        <v>597</v>
      </c>
      <c r="B74" s="176" t="s">
        <v>601</v>
      </c>
      <c r="C74" s="171"/>
      <c r="D74" s="167"/>
      <c r="E74" s="165"/>
      <c r="F74" s="168">
        <v>1</v>
      </c>
      <c r="G74" s="172">
        <v>31941</v>
      </c>
      <c r="H74" s="173"/>
      <c r="I74" s="31" t="s">
        <v>104</v>
      </c>
    </row>
    <row r="75" spans="1:9" x14ac:dyDescent="0.2">
      <c r="A75" s="175" t="s">
        <v>598</v>
      </c>
      <c r="B75" s="176" t="s">
        <v>602</v>
      </c>
      <c r="C75" s="171"/>
      <c r="D75" s="167"/>
      <c r="E75" s="165"/>
      <c r="F75" s="168">
        <v>1</v>
      </c>
      <c r="G75" s="172">
        <v>37885</v>
      </c>
      <c r="H75" s="173"/>
      <c r="I75" s="31"/>
    </row>
    <row r="76" spans="1:9" x14ac:dyDescent="0.2">
      <c r="A76" s="175" t="s">
        <v>599</v>
      </c>
      <c r="B76" s="176" t="s">
        <v>603</v>
      </c>
      <c r="C76" s="171"/>
      <c r="D76" s="167"/>
      <c r="E76" s="165"/>
      <c r="F76" s="168">
        <v>1</v>
      </c>
      <c r="G76" s="172">
        <v>30061</v>
      </c>
      <c r="H76" s="173"/>
      <c r="I76" s="31"/>
    </row>
    <row r="77" spans="1:9" x14ac:dyDescent="0.2">
      <c r="A77" s="175" t="s">
        <v>547</v>
      </c>
      <c r="B77" s="183" t="s">
        <v>550</v>
      </c>
      <c r="C77" s="171"/>
      <c r="D77" s="165"/>
      <c r="E77" s="165"/>
      <c r="F77" s="184">
        <v>1</v>
      </c>
      <c r="G77" s="185">
        <v>1042.5</v>
      </c>
      <c r="H77" s="173"/>
      <c r="I77" s="31"/>
    </row>
    <row r="78" spans="1:9" x14ac:dyDescent="0.2">
      <c r="A78" s="175" t="s">
        <v>548</v>
      </c>
      <c r="B78" s="183" t="s">
        <v>551</v>
      </c>
      <c r="C78" s="171"/>
      <c r="D78" s="165"/>
      <c r="E78" s="165"/>
      <c r="F78" s="184">
        <v>1</v>
      </c>
      <c r="G78" s="169">
        <v>4465.05</v>
      </c>
      <c r="H78" s="173"/>
      <c r="I78" s="31"/>
    </row>
    <row r="79" spans="1:9" x14ac:dyDescent="0.2">
      <c r="A79" s="175" t="s">
        <v>549</v>
      </c>
      <c r="B79" s="183" t="s">
        <v>552</v>
      </c>
      <c r="C79" s="171"/>
      <c r="D79" s="165"/>
      <c r="E79" s="165"/>
      <c r="F79" s="184">
        <v>2</v>
      </c>
      <c r="G79" s="169">
        <v>295.45999999999998</v>
      </c>
      <c r="H79" s="173"/>
      <c r="I79" s="31"/>
    </row>
    <row r="80" spans="1:9" x14ac:dyDescent="0.2">
      <c r="A80" s="175" t="s">
        <v>409</v>
      </c>
      <c r="B80" s="183" t="s">
        <v>553</v>
      </c>
      <c r="C80" s="171"/>
      <c r="D80" s="165"/>
      <c r="E80" s="165"/>
      <c r="F80" s="184">
        <v>1</v>
      </c>
      <c r="G80" s="169">
        <v>295.37</v>
      </c>
      <c r="H80" s="173"/>
      <c r="I80" s="31"/>
    </row>
    <row r="81" spans="1:9" x14ac:dyDescent="0.2">
      <c r="A81" s="175" t="s">
        <v>25</v>
      </c>
      <c r="B81" s="183" t="s">
        <v>554</v>
      </c>
      <c r="C81" s="171"/>
      <c r="D81" s="165"/>
      <c r="E81" s="165"/>
      <c r="F81" s="184">
        <v>8</v>
      </c>
      <c r="G81" s="185">
        <v>623.28</v>
      </c>
      <c r="H81" s="173"/>
      <c r="I81" s="31"/>
    </row>
    <row r="82" spans="1:9" x14ac:dyDescent="0.2">
      <c r="A82" s="175" t="s">
        <v>23</v>
      </c>
      <c r="B82" s="183" t="s">
        <v>540</v>
      </c>
      <c r="C82" s="171"/>
      <c r="D82" s="165"/>
      <c r="E82" s="165"/>
      <c r="F82" s="184">
        <v>8</v>
      </c>
      <c r="G82" s="169">
        <v>324</v>
      </c>
      <c r="H82" s="173"/>
      <c r="I82" s="31" t="s">
        <v>104</v>
      </c>
    </row>
    <row r="83" spans="1:9" x14ac:dyDescent="0.2">
      <c r="A83" s="186"/>
      <c r="B83" s="187"/>
      <c r="C83" s="188"/>
      <c r="D83" s="179"/>
      <c r="E83" s="173"/>
      <c r="F83" s="189"/>
      <c r="G83" s="172"/>
      <c r="H83" s="173"/>
      <c r="I83" s="31"/>
    </row>
    <row r="84" spans="1:9" x14ac:dyDescent="0.2">
      <c r="A84" s="165" t="s">
        <v>337</v>
      </c>
      <c r="B84" s="190"/>
      <c r="C84" s="165"/>
      <c r="D84" s="167"/>
      <c r="E84" s="165"/>
      <c r="F84" s="168"/>
      <c r="G84" s="172" t="e">
        <f>SUM(#REF!)</f>
        <v>#REF!</v>
      </c>
      <c r="H84" s="172"/>
      <c r="I84" s="31" t="s">
        <v>104</v>
      </c>
    </row>
  </sheetData>
  <hyperlinks>
    <hyperlink ref="A1" r:id="rId1" display="https://www.dahl.se/produkt/pp-markror-ultra-rib2-315x6-meter-2593048" xr:uid="{6EF151CE-3A93-4AD4-B331-688392EFA64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803F2-AA83-45A0-826C-24F35D99FF0E}">
  <sheetPr>
    <tabColor rgb="FF00B050"/>
  </sheetPr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K2023</vt:lpstr>
      <vt:lpstr>Beställning förrådet</vt:lpstr>
      <vt:lpstr>Frakt</vt:lpstr>
      <vt:lpstr>Service ar</vt:lpstr>
      <vt:lpstr>Direkt Bestälningar</vt:lpstr>
      <vt:lpstr>Blad4</vt:lpstr>
      <vt:lpstr>Blad1</vt:lpstr>
      <vt:lpstr>Kaptensgatan </vt:lpstr>
      <vt:lpstr>Teknikvägen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Patrik Lindqvist</cp:lastModifiedBy>
  <cp:lastPrinted>2023-11-09T12:55:52Z</cp:lastPrinted>
  <dcterms:created xsi:type="dcterms:W3CDTF">1996-11-28T13:12:19Z</dcterms:created>
  <dcterms:modified xsi:type="dcterms:W3CDTF">2023-11-13T13:48:49Z</dcterms:modified>
</cp:coreProperties>
</file>