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24kg" sheetId="3" r:id="rId1"/>
    <sheet name="30kg" sheetId="1" r:id="rId2"/>
    <sheet name="80kg" sheetId="2" r:id="rId3"/>
    <sheet name="S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3" l="1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22" i="3"/>
  <c r="H23" i="3"/>
  <c r="H24" i="3"/>
  <c r="H25" i="3"/>
  <c r="H26" i="3"/>
  <c r="H27" i="3"/>
  <c r="J27" i="3" s="1"/>
  <c r="H28" i="3"/>
  <c r="H29" i="3"/>
  <c r="H30" i="3"/>
  <c r="H31" i="3"/>
  <c r="J31" i="3" s="1"/>
  <c r="L31" i="3" s="1"/>
  <c r="H32" i="3"/>
  <c r="H33" i="3"/>
  <c r="H34" i="3"/>
  <c r="H35" i="3"/>
  <c r="J35" i="3" s="1"/>
  <c r="H36" i="3"/>
  <c r="H22" i="3"/>
  <c r="J36" i="3"/>
  <c r="J34" i="3"/>
  <c r="J33" i="3"/>
  <c r="J32" i="3"/>
  <c r="J30" i="3"/>
  <c r="J29" i="3"/>
  <c r="L29" i="3" s="1"/>
  <c r="J26" i="3"/>
  <c r="J25" i="3"/>
  <c r="L25" i="3" s="1"/>
  <c r="J24" i="3"/>
  <c r="J23" i="3"/>
  <c r="L23" i="3" s="1"/>
  <c r="J22" i="3"/>
  <c r="J21" i="3"/>
  <c r="L21" i="3" s="1"/>
  <c r="L35" i="3" l="1"/>
  <c r="L27" i="3"/>
  <c r="L33" i="3"/>
  <c r="L22" i="3"/>
  <c r="L26" i="3"/>
  <c r="L30" i="3"/>
  <c r="L34" i="3"/>
  <c r="L24" i="3"/>
  <c r="L28" i="3"/>
  <c r="L32" i="3"/>
  <c r="L36" i="3"/>
  <c r="H5" i="3" l="1"/>
  <c r="H6" i="3"/>
  <c r="H7" i="3"/>
  <c r="H8" i="3"/>
  <c r="J8" i="3" s="1"/>
  <c r="H9" i="3"/>
  <c r="H10" i="3"/>
  <c r="H11" i="3"/>
  <c r="J11" i="3" s="1"/>
  <c r="H12" i="3"/>
  <c r="J12" i="3" s="1"/>
  <c r="H13" i="3"/>
  <c r="H14" i="3"/>
  <c r="H15" i="3"/>
  <c r="H16" i="3"/>
  <c r="J16" i="3" s="1"/>
  <c r="H17" i="3"/>
  <c r="H18" i="3"/>
  <c r="J18" i="3" s="1"/>
  <c r="H4" i="3"/>
  <c r="J4" i="3" s="1"/>
  <c r="K18" i="3"/>
  <c r="K17" i="3"/>
  <c r="J17" i="3"/>
  <c r="K16" i="3"/>
  <c r="K15" i="3"/>
  <c r="J15" i="3"/>
  <c r="K14" i="3"/>
  <c r="J14" i="3"/>
  <c r="K13" i="3"/>
  <c r="J13" i="3"/>
  <c r="K12" i="3"/>
  <c r="K11" i="3"/>
  <c r="K10" i="3"/>
  <c r="L10" i="3" s="1"/>
  <c r="J10" i="3"/>
  <c r="K9" i="3"/>
  <c r="J9" i="3"/>
  <c r="K8" i="3"/>
  <c r="K7" i="3"/>
  <c r="J7" i="3"/>
  <c r="K6" i="3"/>
  <c r="J6" i="3"/>
  <c r="K5" i="3"/>
  <c r="J5" i="3"/>
  <c r="K4" i="3"/>
  <c r="J3" i="3"/>
  <c r="L3" i="3" s="1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21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4" i="2"/>
  <c r="H23" i="2"/>
  <c r="J23" i="2" s="1"/>
  <c r="H24" i="2"/>
  <c r="H25" i="2"/>
  <c r="H26" i="2"/>
  <c r="H27" i="2"/>
  <c r="J27" i="2" s="1"/>
  <c r="H28" i="2"/>
  <c r="J28" i="2" s="1"/>
  <c r="H29" i="2"/>
  <c r="H30" i="2"/>
  <c r="H31" i="2"/>
  <c r="J31" i="2" s="1"/>
  <c r="H32" i="2"/>
  <c r="H33" i="2"/>
  <c r="H34" i="2"/>
  <c r="H35" i="2"/>
  <c r="J35" i="2" s="1"/>
  <c r="H36" i="2"/>
  <c r="J36" i="2" s="1"/>
  <c r="H22" i="2"/>
  <c r="J22" i="2" s="1"/>
  <c r="H5" i="2"/>
  <c r="H6" i="2"/>
  <c r="H7" i="2"/>
  <c r="H8" i="2"/>
  <c r="H9" i="2"/>
  <c r="J9" i="2" s="1"/>
  <c r="H10" i="2"/>
  <c r="H11" i="2"/>
  <c r="J11" i="2" s="1"/>
  <c r="H12" i="2"/>
  <c r="J12" i="2" s="1"/>
  <c r="H13" i="2"/>
  <c r="H14" i="2"/>
  <c r="H15" i="2"/>
  <c r="H16" i="2"/>
  <c r="H17" i="2"/>
  <c r="J17" i="2" s="1"/>
  <c r="H18" i="2"/>
  <c r="H4" i="2"/>
  <c r="J4" i="2" s="1"/>
  <c r="J34" i="2"/>
  <c r="J33" i="2"/>
  <c r="J32" i="2"/>
  <c r="J30" i="2"/>
  <c r="J29" i="2"/>
  <c r="J26" i="2"/>
  <c r="J25" i="2"/>
  <c r="J24" i="2"/>
  <c r="J21" i="2"/>
  <c r="L21" i="2" s="1"/>
  <c r="L18" i="2"/>
  <c r="J18" i="2"/>
  <c r="J16" i="2"/>
  <c r="J15" i="2"/>
  <c r="J14" i="2"/>
  <c r="J13" i="2"/>
  <c r="J10" i="2"/>
  <c r="J8" i="2"/>
  <c r="J7" i="2"/>
  <c r="J6" i="2"/>
  <c r="J5" i="2"/>
  <c r="J3" i="2"/>
  <c r="L3" i="2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H5" i="1"/>
  <c r="J5" i="1" s="1"/>
  <c r="H6" i="1"/>
  <c r="J6" i="1" s="1"/>
  <c r="H7" i="1"/>
  <c r="H8" i="1"/>
  <c r="H9" i="1"/>
  <c r="J9" i="1" s="1"/>
  <c r="H10" i="1"/>
  <c r="H11" i="1"/>
  <c r="H12" i="1"/>
  <c r="J12" i="1" s="1"/>
  <c r="H13" i="1"/>
  <c r="J13" i="1" s="1"/>
  <c r="H14" i="1"/>
  <c r="J14" i="1" s="1"/>
  <c r="H15" i="1"/>
  <c r="H16" i="1"/>
  <c r="H17" i="1"/>
  <c r="J17" i="1" s="1"/>
  <c r="H18" i="1"/>
  <c r="H4" i="1"/>
  <c r="J4" i="1" s="1"/>
  <c r="J18" i="1"/>
  <c r="J16" i="1"/>
  <c r="J15" i="1"/>
  <c r="J11" i="1"/>
  <c r="J10" i="1"/>
  <c r="J8" i="1"/>
  <c r="J7" i="1"/>
  <c r="L6" i="3" l="1"/>
  <c r="L7" i="3"/>
  <c r="L11" i="3"/>
  <c r="L15" i="3"/>
  <c r="L18" i="3"/>
  <c r="L5" i="3"/>
  <c r="L9" i="3"/>
  <c r="L13" i="3"/>
  <c r="L17" i="3"/>
  <c r="L12" i="3"/>
  <c r="L16" i="3"/>
  <c r="L4" i="3"/>
  <c r="L14" i="3"/>
  <c r="L8" i="3"/>
  <c r="L23" i="2"/>
  <c r="L31" i="2"/>
  <c r="L35" i="2"/>
  <c r="L24" i="2"/>
  <c r="L28" i="2"/>
  <c r="L32" i="2"/>
  <c r="L36" i="2"/>
  <c r="L26" i="2"/>
  <c r="L30" i="2"/>
  <c r="L34" i="2"/>
  <c r="L27" i="2"/>
  <c r="L22" i="2"/>
  <c r="L6" i="2"/>
  <c r="L14" i="2"/>
  <c r="L10" i="2"/>
  <c r="L25" i="2"/>
  <c r="L29" i="2"/>
  <c r="L33" i="2"/>
  <c r="L7" i="2"/>
  <c r="L11" i="2"/>
  <c r="L15" i="2"/>
  <c r="L4" i="2"/>
  <c r="L8" i="2"/>
  <c r="L12" i="2"/>
  <c r="L16" i="2"/>
  <c r="L5" i="2"/>
  <c r="L9" i="2"/>
  <c r="L13" i="2"/>
  <c r="L17" i="2"/>
  <c r="L5" i="1"/>
  <c r="L13" i="1"/>
  <c r="L17" i="1"/>
  <c r="E17" i="4" s="1"/>
  <c r="I17" i="4" s="1"/>
  <c r="L10" i="1"/>
  <c r="L18" i="1"/>
  <c r="E18" i="4" s="1"/>
  <c r="I18" i="4" s="1"/>
  <c r="L7" i="1"/>
  <c r="E7" i="4" s="1"/>
  <c r="I7" i="4" s="1"/>
  <c r="L11" i="1"/>
  <c r="L15" i="1"/>
  <c r="L9" i="1"/>
  <c r="L4" i="1"/>
  <c r="E4" i="4" s="1"/>
  <c r="I4" i="4" s="1"/>
  <c r="L12" i="1"/>
  <c r="L6" i="1"/>
  <c r="E6" i="4" s="1"/>
  <c r="I6" i="4" s="1"/>
  <c r="L16" i="1"/>
  <c r="E16" i="4" s="1"/>
  <c r="I16" i="4" s="1"/>
  <c r="L14" i="1"/>
  <c r="E14" i="4" s="1"/>
  <c r="I14" i="4" s="1"/>
  <c r="L8" i="1"/>
  <c r="E15" i="4" l="1"/>
  <c r="I15" i="4" s="1"/>
  <c r="E19" i="4"/>
  <c r="I19" i="4" s="1"/>
  <c r="E12" i="4"/>
  <c r="I12" i="4" s="1"/>
  <c r="E11" i="4"/>
  <c r="I11" i="4" s="1"/>
  <c r="E10" i="4"/>
  <c r="I10" i="4" s="1"/>
  <c r="E13" i="4"/>
  <c r="I13" i="4" s="1"/>
  <c r="E9" i="4"/>
  <c r="I9" i="4" s="1"/>
  <c r="E8" i="4"/>
  <c r="I8" i="4" s="1"/>
  <c r="E5" i="4"/>
  <c r="I5" i="4" s="1"/>
  <c r="J3" i="1"/>
  <c r="L3" i="1" s="1"/>
  <c r="E3" i="4" s="1"/>
  <c r="I3" i="4" s="1"/>
</calcChain>
</file>

<file path=xl/sharedStrings.xml><?xml version="1.0" encoding="utf-8"?>
<sst xmlns="http://schemas.openxmlformats.org/spreadsheetml/2006/main" count="216" uniqueCount="46">
  <si>
    <t>SN</t>
  </si>
  <si>
    <t>Unit</t>
  </si>
  <si>
    <t>Part Number</t>
  </si>
  <si>
    <t>Part Name</t>
  </si>
  <si>
    <t>No parts per unit</t>
  </si>
  <si>
    <t>Frequency</t>
  </si>
  <si>
    <t>Total Run</t>
  </si>
  <si>
    <t>Last Changed</t>
  </si>
  <si>
    <t>Hours run</t>
  </si>
  <si>
    <t>Expected Hours</t>
  </si>
  <si>
    <t>Required</t>
  </si>
  <si>
    <t>RS 24-30kg</t>
  </si>
  <si>
    <t>DF1115497</t>
  </si>
  <si>
    <t>Snap ring large</t>
  </si>
  <si>
    <t>RS2599191</t>
  </si>
  <si>
    <t>Sealing set for tank</t>
  </si>
  <si>
    <t>RS2599233</t>
  </si>
  <si>
    <t>Scale collector &amp; connection ring, 
Includes sealing set.</t>
  </si>
  <si>
    <t>Tank gasket 16-40</t>
  </si>
  <si>
    <t>DF1119796</t>
  </si>
  <si>
    <t>Collector foil 16-40</t>
  </si>
  <si>
    <t>RS2579820</t>
  </si>
  <si>
    <t>Steam outlet hose</t>
  </si>
  <si>
    <t>RS2579882</t>
  </si>
  <si>
    <t>Float assembly</t>
  </si>
  <si>
    <t>RS2579899</t>
  </si>
  <si>
    <t>Hose set for level control 16 - 40</t>
  </si>
  <si>
    <t>RS2579893</t>
  </si>
  <si>
    <t>Steam hose nipple</t>
  </si>
  <si>
    <t>Inlet Vv 16-40</t>
  </si>
  <si>
    <t>Cylinder insert with foil 16-40</t>
  </si>
  <si>
    <t>Water cup cpl.</t>
  </si>
  <si>
    <t>Hose set for drain pump 16-40</t>
  </si>
  <si>
    <t>Hose set for inlet and drain 16-40</t>
  </si>
  <si>
    <t>Main Contactor 50A</t>
  </si>
  <si>
    <t>Secondary Contactor 32A</t>
  </si>
  <si>
    <t>RS 80kg</t>
  </si>
  <si>
    <t>Main Contactor 80A</t>
  </si>
  <si>
    <t>Secondary Contactor 50A</t>
  </si>
  <si>
    <t>1189326 (A)</t>
  </si>
  <si>
    <t>1189326 (B)</t>
  </si>
  <si>
    <t>Site Stock</t>
  </si>
  <si>
    <t>Order on SP</t>
  </si>
  <si>
    <t>Min Site Stock</t>
  </si>
  <si>
    <t>1/2</t>
  </si>
  <si>
    <t>Sep 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</si>
</sst>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top" wrapText="1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horizontal="left" vertical="top"/>
    </xf>
    <xf numFmtId="0" fontId="0" fillId="0" borderId="12" xfId="0" applyBorder="1"/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left" vertical="top"/>
    </xf>
    <xf numFmtId="0" fontId="1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15" xfId="0" applyBorder="1"/>
    <xf numFmtId="0" fontId="0" fillId="0" borderId="15" xfId="0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topLeftCell="A11" workbookViewId="0">
      <selection activeCell="G21" sqref="G21:G36"/>
    </sheetView>
  </sheetViews>
  <sheetFormatPr defaultColWidth="8.81640625" defaultRowHeight="14.5" x14ac:dyDescent="0.35"/>
  <cols>
    <col min="1" max="1" width="4.36328125" customWidth="1"/>
    <col min="2" max="2" width="16.08984375" customWidth="1"/>
    <col min="3" max="3" width="9.7265625" bestFit="1" customWidth="1"/>
    <col min="4" max="4" width="12.6328125" bestFit="1" customWidth="1"/>
    <col min="5" max="5" width="28.81640625" bestFit="1" customWidth="1"/>
    <col min="6" max="6" width="16.36328125" bestFit="1" customWidth="1"/>
    <col min="7" max="7" width="10.26953125" bestFit="1" customWidth="1"/>
    <col min="8" max="8" width="9.54296875" bestFit="1" customWidth="1"/>
    <col min="9" max="9" width="12.90625" bestFit="1" customWidth="1"/>
    <col min="10" max="10" width="9.90625" bestFit="1" customWidth="1"/>
    <col min="11" max="11" width="15.08984375" bestFit="1" customWidth="1"/>
    <col min="12" max="12" width="9.1796875" bestFit="1" customWidth="1"/>
  </cols>
  <sheetData>
    <row r="1" spans="2:12" ht="15" thickBot="1" x14ac:dyDescent="0.4">
      <c r="D1" s="1"/>
      <c r="E1" s="2"/>
      <c r="F1" s="3"/>
      <c r="G1" s="3"/>
      <c r="H1" s="3"/>
      <c r="I1" s="3"/>
      <c r="J1" s="3"/>
      <c r="K1" s="3"/>
      <c r="L1" s="3"/>
    </row>
    <row r="2" spans="2:12" ht="16" thickBot="1" x14ac:dyDescent="0.4">
      <c r="B2" s="4" t="s">
        <v>0</v>
      </c>
      <c r="C2" s="5" t="s">
        <v>1</v>
      </c>
      <c r="D2" s="6" t="s">
        <v>2</v>
      </c>
      <c r="E2" s="7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9" t="s">
        <v>10</v>
      </c>
    </row>
    <row r="3" spans="2:12" ht="15" thickBot="1" x14ac:dyDescent="0.4">
      <c r="B3" s="10">
        <v>1181317</v>
      </c>
      <c r="C3" s="11" t="s">
        <v>11</v>
      </c>
      <c r="D3" s="12" t="s">
        <v>12</v>
      </c>
      <c r="E3" s="13" t="s">
        <v>13</v>
      </c>
      <c r="F3" s="14">
        <v>1</v>
      </c>
      <c r="G3" s="14">
        <v>2500</v>
      </c>
      <c r="H3" s="14">
        <v>13185</v>
      </c>
      <c r="I3" s="18">
        <v>7461</v>
      </c>
      <c r="J3" s="14">
        <f>H3-I3</f>
        <v>5724</v>
      </c>
      <c r="K3" s="14"/>
      <c r="L3" s="15">
        <f>IF(K3+J3&gt;G3,F3,0)</f>
        <v>1</v>
      </c>
    </row>
    <row r="4" spans="2:12" x14ac:dyDescent="0.35">
      <c r="B4" s="3"/>
      <c r="C4" s="3"/>
      <c r="D4" s="16" t="s">
        <v>14</v>
      </c>
      <c r="E4" s="17" t="s">
        <v>15</v>
      </c>
      <c r="F4" s="18">
        <v>1</v>
      </c>
      <c r="G4" s="18">
        <v>2500</v>
      </c>
      <c r="H4" s="18">
        <f>H$3</f>
        <v>13185</v>
      </c>
      <c r="I4" s="18">
        <v>11707</v>
      </c>
      <c r="J4" s="19">
        <f t="shared" ref="J4:J18" si="0">H4-I4</f>
        <v>1478</v>
      </c>
      <c r="K4" s="18">
        <f>K$37</f>
        <v>0</v>
      </c>
      <c r="L4" s="20">
        <f>IF(K4+J4&gt;G4,F4,0)</f>
        <v>0</v>
      </c>
    </row>
    <row r="5" spans="2:12" ht="29" x14ac:dyDescent="0.35">
      <c r="D5" s="21" t="s">
        <v>16</v>
      </c>
      <c r="E5" s="22" t="s">
        <v>17</v>
      </c>
      <c r="F5" s="18">
        <v>1</v>
      </c>
      <c r="G5" s="18">
        <v>20000</v>
      </c>
      <c r="H5" s="18">
        <f t="shared" ref="H5:H18" si="1">H$3</f>
        <v>13185</v>
      </c>
      <c r="I5" s="18">
        <v>11707</v>
      </c>
      <c r="J5" s="19">
        <f t="shared" si="0"/>
        <v>1478</v>
      </c>
      <c r="K5" s="18">
        <f t="shared" ref="K5:K18" si="2">K$37</f>
        <v>0</v>
      </c>
      <c r="L5" s="20">
        <f t="shared" ref="L5:L18" si="3">IF(K5+J5&gt;G5,F5,0)</f>
        <v>0</v>
      </c>
    </row>
    <row r="6" spans="2:12" x14ac:dyDescent="0.35">
      <c r="D6" s="21">
        <v>1100966</v>
      </c>
      <c r="E6" s="23" t="s">
        <v>18</v>
      </c>
      <c r="F6" s="18">
        <v>1</v>
      </c>
      <c r="G6" s="18">
        <v>5000</v>
      </c>
      <c r="H6" s="18">
        <f t="shared" si="1"/>
        <v>13185</v>
      </c>
      <c r="I6" s="18">
        <v>6953</v>
      </c>
      <c r="J6" s="19">
        <f t="shared" si="0"/>
        <v>6232</v>
      </c>
      <c r="K6" s="18">
        <f t="shared" si="2"/>
        <v>0</v>
      </c>
      <c r="L6" s="20">
        <f t="shared" si="3"/>
        <v>1</v>
      </c>
    </row>
    <row r="7" spans="2:12" x14ac:dyDescent="0.35">
      <c r="D7" s="24" t="s">
        <v>19</v>
      </c>
      <c r="E7" s="25" t="s">
        <v>20</v>
      </c>
      <c r="F7" s="18">
        <v>1</v>
      </c>
      <c r="G7" s="18">
        <v>5000</v>
      </c>
      <c r="H7" s="18">
        <f t="shared" si="1"/>
        <v>13185</v>
      </c>
      <c r="I7" s="18">
        <v>11707</v>
      </c>
      <c r="J7" s="19">
        <f t="shared" si="0"/>
        <v>1478</v>
      </c>
      <c r="K7" s="18">
        <f t="shared" si="2"/>
        <v>0</v>
      </c>
      <c r="L7" s="20">
        <f t="shared" si="3"/>
        <v>0</v>
      </c>
    </row>
    <row r="8" spans="2:12" x14ac:dyDescent="0.35">
      <c r="D8" s="16" t="s">
        <v>21</v>
      </c>
      <c r="E8" s="25" t="s">
        <v>22</v>
      </c>
      <c r="F8" s="18">
        <v>1</v>
      </c>
      <c r="G8" s="18">
        <v>10000</v>
      </c>
      <c r="H8" s="18">
        <f t="shared" si="1"/>
        <v>13185</v>
      </c>
      <c r="I8" s="18">
        <v>11707</v>
      </c>
      <c r="J8" s="19">
        <f t="shared" si="0"/>
        <v>1478</v>
      </c>
      <c r="K8" s="18">
        <f t="shared" si="2"/>
        <v>0</v>
      </c>
      <c r="L8" s="20">
        <f t="shared" si="3"/>
        <v>0</v>
      </c>
    </row>
    <row r="9" spans="2:12" x14ac:dyDescent="0.35">
      <c r="D9" s="26" t="s">
        <v>23</v>
      </c>
      <c r="E9" s="27" t="s">
        <v>24</v>
      </c>
      <c r="F9" s="18">
        <v>1</v>
      </c>
      <c r="G9" s="18">
        <v>10000</v>
      </c>
      <c r="H9" s="18">
        <f t="shared" si="1"/>
        <v>13185</v>
      </c>
      <c r="I9" s="18">
        <v>11707</v>
      </c>
      <c r="J9" s="19">
        <f t="shared" si="0"/>
        <v>1478</v>
      </c>
      <c r="K9" s="18">
        <f t="shared" si="2"/>
        <v>0</v>
      </c>
      <c r="L9" s="20">
        <f t="shared" si="3"/>
        <v>0</v>
      </c>
    </row>
    <row r="10" spans="2:12" x14ac:dyDescent="0.35">
      <c r="D10" s="24" t="s">
        <v>25</v>
      </c>
      <c r="E10" s="23" t="s">
        <v>26</v>
      </c>
      <c r="F10" s="18">
        <v>1</v>
      </c>
      <c r="G10" s="18">
        <v>10000</v>
      </c>
      <c r="H10" s="18">
        <f t="shared" si="1"/>
        <v>13185</v>
      </c>
      <c r="I10" s="18"/>
      <c r="J10" s="19">
        <f t="shared" si="0"/>
        <v>13185</v>
      </c>
      <c r="K10" s="18">
        <f t="shared" si="2"/>
        <v>0</v>
      </c>
      <c r="L10" s="20">
        <f t="shared" si="3"/>
        <v>1</v>
      </c>
    </row>
    <row r="11" spans="2:12" x14ac:dyDescent="0.35">
      <c r="D11" s="16" t="s">
        <v>27</v>
      </c>
      <c r="E11" s="27" t="s">
        <v>28</v>
      </c>
      <c r="F11" s="18">
        <v>1</v>
      </c>
      <c r="G11" s="18">
        <v>10000</v>
      </c>
      <c r="H11" s="18">
        <f t="shared" si="1"/>
        <v>13185</v>
      </c>
      <c r="I11" s="18"/>
      <c r="J11" s="19">
        <f t="shared" si="0"/>
        <v>13185</v>
      </c>
      <c r="K11" s="18">
        <f t="shared" si="2"/>
        <v>0</v>
      </c>
      <c r="L11" s="20">
        <f t="shared" si="3"/>
        <v>1</v>
      </c>
    </row>
    <row r="12" spans="2:12" x14ac:dyDescent="0.35">
      <c r="D12" s="24">
        <v>2579875</v>
      </c>
      <c r="E12" s="17" t="s">
        <v>29</v>
      </c>
      <c r="F12" s="18">
        <v>1</v>
      </c>
      <c r="G12" s="18">
        <v>20000</v>
      </c>
      <c r="H12" s="18">
        <f t="shared" si="1"/>
        <v>13185</v>
      </c>
      <c r="I12" s="18"/>
      <c r="J12" s="19">
        <f t="shared" si="0"/>
        <v>13185</v>
      </c>
      <c r="K12" s="18">
        <f t="shared" si="2"/>
        <v>0</v>
      </c>
      <c r="L12" s="20">
        <f t="shared" si="3"/>
        <v>0</v>
      </c>
    </row>
    <row r="13" spans="2:12" x14ac:dyDescent="0.35">
      <c r="D13" s="24">
        <v>2557692</v>
      </c>
      <c r="E13" s="17" t="s">
        <v>30</v>
      </c>
      <c r="F13" s="18">
        <v>1</v>
      </c>
      <c r="G13" s="18">
        <v>10000</v>
      </c>
      <c r="H13" s="18">
        <f t="shared" si="1"/>
        <v>13185</v>
      </c>
      <c r="I13" s="18">
        <v>7461</v>
      </c>
      <c r="J13" s="19">
        <f t="shared" si="0"/>
        <v>5724</v>
      </c>
      <c r="K13" s="18">
        <f t="shared" si="2"/>
        <v>0</v>
      </c>
      <c r="L13" s="20">
        <f t="shared" si="3"/>
        <v>0</v>
      </c>
    </row>
    <row r="14" spans="2:12" x14ac:dyDescent="0.35">
      <c r="D14" s="24">
        <v>2579884</v>
      </c>
      <c r="E14" s="17" t="s">
        <v>31</v>
      </c>
      <c r="F14" s="18">
        <v>1</v>
      </c>
      <c r="G14" s="18">
        <v>20000</v>
      </c>
      <c r="H14" s="18">
        <f t="shared" si="1"/>
        <v>13185</v>
      </c>
      <c r="I14" s="18"/>
      <c r="J14" s="19">
        <f t="shared" si="0"/>
        <v>13185</v>
      </c>
      <c r="K14" s="18">
        <f t="shared" si="2"/>
        <v>0</v>
      </c>
      <c r="L14" s="20">
        <f t="shared" si="3"/>
        <v>0</v>
      </c>
    </row>
    <row r="15" spans="2:12" x14ac:dyDescent="0.35">
      <c r="D15" s="24">
        <v>2579898</v>
      </c>
      <c r="E15" s="17" t="s">
        <v>32</v>
      </c>
      <c r="F15" s="18">
        <v>1</v>
      </c>
      <c r="G15" s="18">
        <v>20000</v>
      </c>
      <c r="H15" s="18">
        <f t="shared" si="1"/>
        <v>13185</v>
      </c>
      <c r="I15" s="18"/>
      <c r="J15" s="19">
        <f t="shared" si="0"/>
        <v>13185</v>
      </c>
      <c r="K15" s="18">
        <f t="shared" si="2"/>
        <v>0</v>
      </c>
      <c r="L15" s="20">
        <f t="shared" si="3"/>
        <v>0</v>
      </c>
    </row>
    <row r="16" spans="2:12" x14ac:dyDescent="0.35">
      <c r="D16" s="16">
        <v>2579896</v>
      </c>
      <c r="E16" s="17" t="s">
        <v>33</v>
      </c>
      <c r="F16" s="18">
        <v>1</v>
      </c>
      <c r="G16" s="18">
        <v>20000</v>
      </c>
      <c r="H16" s="18">
        <f t="shared" si="1"/>
        <v>13185</v>
      </c>
      <c r="I16" s="18"/>
      <c r="J16" s="19">
        <f t="shared" si="0"/>
        <v>13185</v>
      </c>
      <c r="K16" s="18">
        <f t="shared" si="2"/>
        <v>0</v>
      </c>
      <c r="L16" s="20">
        <f t="shared" si="3"/>
        <v>0</v>
      </c>
    </row>
    <row r="17" spans="2:12" x14ac:dyDescent="0.35">
      <c r="D17" s="24">
        <v>1115511</v>
      </c>
      <c r="E17" s="25" t="s">
        <v>34</v>
      </c>
      <c r="F17" s="18">
        <v>1</v>
      </c>
      <c r="G17" s="18">
        <v>10000</v>
      </c>
      <c r="H17" s="18">
        <f t="shared" si="1"/>
        <v>13185</v>
      </c>
      <c r="I17" s="18">
        <v>11707</v>
      </c>
      <c r="J17" s="19">
        <f t="shared" si="0"/>
        <v>1478</v>
      </c>
      <c r="K17" s="18">
        <f t="shared" si="2"/>
        <v>0</v>
      </c>
      <c r="L17" s="20">
        <f t="shared" si="3"/>
        <v>0</v>
      </c>
    </row>
    <row r="18" spans="2:12" ht="15" thickBot="1" x14ac:dyDescent="0.4">
      <c r="D18" s="28">
        <v>1115509</v>
      </c>
      <c r="E18" s="29" t="s">
        <v>35</v>
      </c>
      <c r="F18" s="30">
        <v>2</v>
      </c>
      <c r="G18" s="30">
        <v>10000</v>
      </c>
      <c r="H18" s="18">
        <f t="shared" si="1"/>
        <v>13185</v>
      </c>
      <c r="I18" s="18">
        <v>11707</v>
      </c>
      <c r="J18" s="31">
        <f t="shared" si="0"/>
        <v>1478</v>
      </c>
      <c r="K18" s="30">
        <f t="shared" si="2"/>
        <v>0</v>
      </c>
      <c r="L18" s="32">
        <f t="shared" si="3"/>
        <v>0</v>
      </c>
    </row>
    <row r="19" spans="2:12" ht="15" thickBot="1" x14ac:dyDescent="0.4">
      <c r="D19" s="1"/>
      <c r="E19" s="2"/>
      <c r="F19" s="3"/>
      <c r="G19" s="3"/>
      <c r="H19" s="3"/>
      <c r="I19" s="3"/>
      <c r="J19" s="3"/>
      <c r="K19" s="3"/>
      <c r="L19" s="3"/>
    </row>
    <row r="20" spans="2:12" ht="16" thickBot="1" x14ac:dyDescent="0.4">
      <c r="B20" s="4" t="s">
        <v>0</v>
      </c>
      <c r="C20" s="5" t="s">
        <v>1</v>
      </c>
      <c r="D20" s="6" t="s">
        <v>2</v>
      </c>
      <c r="E20" s="7" t="s">
        <v>3</v>
      </c>
      <c r="F20" s="8" t="s">
        <v>4</v>
      </c>
      <c r="G20" s="8" t="s">
        <v>5</v>
      </c>
      <c r="H20" s="8" t="s">
        <v>6</v>
      </c>
      <c r="I20" s="8" t="s">
        <v>7</v>
      </c>
      <c r="J20" s="8" t="s">
        <v>8</v>
      </c>
      <c r="K20" s="8" t="s">
        <v>9</v>
      </c>
      <c r="L20" s="9" t="s">
        <v>10</v>
      </c>
    </row>
    <row r="21" spans="2:12" ht="15" thickBot="1" x14ac:dyDescent="0.4">
      <c r="B21" s="10">
        <v>1181316</v>
      </c>
      <c r="C21" s="11" t="s">
        <v>11</v>
      </c>
      <c r="D21" s="12" t="s">
        <v>12</v>
      </c>
      <c r="E21" s="13" t="s">
        <v>13</v>
      </c>
      <c r="F21" s="14">
        <v>1</v>
      </c>
      <c r="G21" s="14">
        <v>2500</v>
      </c>
      <c r="H21" s="14">
        <v>14016</v>
      </c>
      <c r="I21" s="18">
        <v>11477</v>
      </c>
      <c r="J21" s="14">
        <f>H21-I21</f>
        <v>2539</v>
      </c>
      <c r="K21" s="14">
        <v>2500</v>
      </c>
      <c r="L21" s="15">
        <f>IF(K21+J21&gt;G21,F21,0)</f>
        <v>1</v>
      </c>
    </row>
    <row r="22" spans="2:12" x14ac:dyDescent="0.35">
      <c r="B22" s="3"/>
      <c r="C22" s="3"/>
      <c r="D22" s="16" t="s">
        <v>14</v>
      </c>
      <c r="E22" s="17" t="s">
        <v>15</v>
      </c>
      <c r="F22" s="18">
        <v>1</v>
      </c>
      <c r="G22" s="18">
        <v>2500</v>
      </c>
      <c r="H22" s="18">
        <f>H$21</f>
        <v>14016</v>
      </c>
      <c r="I22" s="18">
        <v>11477</v>
      </c>
      <c r="J22" s="19">
        <f t="shared" ref="J22:J36" si="4">H22-I22</f>
        <v>2539</v>
      </c>
      <c r="K22" s="18">
        <f>K$21</f>
        <v>2500</v>
      </c>
      <c r="L22" s="20">
        <f>IF(K22+J22&gt;G22,F22,0)</f>
        <v>1</v>
      </c>
    </row>
    <row r="23" spans="2:12" ht="29" x14ac:dyDescent="0.35">
      <c r="D23" s="21" t="s">
        <v>16</v>
      </c>
      <c r="E23" s="22" t="s">
        <v>17</v>
      </c>
      <c r="F23" s="18">
        <v>1</v>
      </c>
      <c r="G23" s="18">
        <v>20000</v>
      </c>
      <c r="H23" s="18">
        <f t="shared" ref="H23:H36" si="5">H$21</f>
        <v>14016</v>
      </c>
      <c r="I23" s="18">
        <v>11477</v>
      </c>
      <c r="J23" s="19">
        <f t="shared" si="4"/>
        <v>2539</v>
      </c>
      <c r="K23" s="18">
        <f t="shared" ref="K23:K36" si="6">K$21</f>
        <v>2500</v>
      </c>
      <c r="L23" s="20">
        <f t="shared" ref="L23:L36" si="7">IF(K23+J23&gt;G23,F23,0)</f>
        <v>0</v>
      </c>
    </row>
    <row r="24" spans="2:12" x14ac:dyDescent="0.35">
      <c r="D24" s="21">
        <v>1100966</v>
      </c>
      <c r="E24" s="23" t="s">
        <v>18</v>
      </c>
      <c r="F24" s="18">
        <v>1</v>
      </c>
      <c r="G24" s="18">
        <v>5000</v>
      </c>
      <c r="H24" s="18">
        <f t="shared" si="5"/>
        <v>14016</v>
      </c>
      <c r="I24" s="18">
        <v>11477</v>
      </c>
      <c r="J24" s="19">
        <f t="shared" si="4"/>
        <v>2539</v>
      </c>
      <c r="K24" s="18">
        <f t="shared" si="6"/>
        <v>2500</v>
      </c>
      <c r="L24" s="20">
        <f t="shared" si="7"/>
        <v>1</v>
      </c>
    </row>
    <row r="25" spans="2:12" x14ac:dyDescent="0.35">
      <c r="D25" s="24" t="s">
        <v>19</v>
      </c>
      <c r="E25" s="25" t="s">
        <v>20</v>
      </c>
      <c r="F25" s="18">
        <v>1</v>
      </c>
      <c r="G25" s="18">
        <v>5000</v>
      </c>
      <c r="H25" s="18">
        <f t="shared" si="5"/>
        <v>14016</v>
      </c>
      <c r="I25" s="18">
        <v>11477</v>
      </c>
      <c r="J25" s="19">
        <f t="shared" si="4"/>
        <v>2539</v>
      </c>
      <c r="K25" s="18">
        <f t="shared" si="6"/>
        <v>2500</v>
      </c>
      <c r="L25" s="20">
        <f t="shared" si="7"/>
        <v>1</v>
      </c>
    </row>
    <row r="26" spans="2:12" x14ac:dyDescent="0.35">
      <c r="D26" s="16" t="s">
        <v>21</v>
      </c>
      <c r="E26" s="25" t="s">
        <v>22</v>
      </c>
      <c r="F26" s="18">
        <v>1</v>
      </c>
      <c r="G26" s="18">
        <v>10000</v>
      </c>
      <c r="H26" s="18">
        <f t="shared" si="5"/>
        <v>14016</v>
      </c>
      <c r="I26" s="18">
        <v>11477</v>
      </c>
      <c r="J26" s="19">
        <f t="shared" si="4"/>
        <v>2539</v>
      </c>
      <c r="K26" s="18">
        <f t="shared" si="6"/>
        <v>2500</v>
      </c>
      <c r="L26" s="20">
        <f t="shared" si="7"/>
        <v>0</v>
      </c>
    </row>
    <row r="27" spans="2:12" ht="15" thickBot="1" x14ac:dyDescent="0.4">
      <c r="D27" s="26" t="s">
        <v>23</v>
      </c>
      <c r="E27" s="27" t="s">
        <v>24</v>
      </c>
      <c r="F27" s="18">
        <v>1</v>
      </c>
      <c r="G27" s="18">
        <v>10000</v>
      </c>
      <c r="H27" s="18">
        <f t="shared" si="5"/>
        <v>14016</v>
      </c>
      <c r="I27" s="18">
        <v>11550</v>
      </c>
      <c r="J27" s="19">
        <f t="shared" si="4"/>
        <v>2466</v>
      </c>
      <c r="K27" s="18">
        <f t="shared" si="6"/>
        <v>2500</v>
      </c>
      <c r="L27" s="20">
        <f t="shared" si="7"/>
        <v>0</v>
      </c>
    </row>
    <row r="28" spans="2:12" x14ac:dyDescent="0.35">
      <c r="D28" s="24" t="s">
        <v>25</v>
      </c>
      <c r="E28" s="23" t="s">
        <v>26</v>
      </c>
      <c r="F28" s="18">
        <v>1</v>
      </c>
      <c r="G28" s="18">
        <v>10000</v>
      </c>
      <c r="H28" s="18">
        <f t="shared" si="5"/>
        <v>14016</v>
      </c>
      <c r="I28" s="14">
        <v>14016</v>
      </c>
      <c r="J28" s="19">
        <f>H28-I28</f>
        <v>0</v>
      </c>
      <c r="K28" s="18">
        <f t="shared" si="6"/>
        <v>2500</v>
      </c>
      <c r="L28" s="20">
        <f t="shared" si="7"/>
        <v>0</v>
      </c>
    </row>
    <row r="29" spans="2:12" x14ac:dyDescent="0.35">
      <c r="D29" s="16" t="s">
        <v>27</v>
      </c>
      <c r="E29" s="27" t="s">
        <v>28</v>
      </c>
      <c r="F29" s="18">
        <v>1</v>
      </c>
      <c r="G29" s="18">
        <v>10000</v>
      </c>
      <c r="H29" s="18">
        <f t="shared" si="5"/>
        <v>14016</v>
      </c>
      <c r="I29" s="18"/>
      <c r="J29" s="19">
        <f t="shared" si="4"/>
        <v>14016</v>
      </c>
      <c r="K29" s="18">
        <f t="shared" si="6"/>
        <v>2500</v>
      </c>
      <c r="L29" s="20">
        <f t="shared" si="7"/>
        <v>1</v>
      </c>
    </row>
    <row r="30" spans="2:12" x14ac:dyDescent="0.35">
      <c r="D30" s="24">
        <v>2579875</v>
      </c>
      <c r="E30" s="17" t="s">
        <v>29</v>
      </c>
      <c r="F30" s="18">
        <v>1</v>
      </c>
      <c r="G30" s="18">
        <v>20000</v>
      </c>
      <c r="H30" s="18">
        <f t="shared" si="5"/>
        <v>14016</v>
      </c>
      <c r="I30" s="18"/>
      <c r="J30" s="19">
        <f t="shared" si="4"/>
        <v>14016</v>
      </c>
      <c r="K30" s="18">
        <f t="shared" si="6"/>
        <v>2500</v>
      </c>
      <c r="L30" s="20">
        <f t="shared" si="7"/>
        <v>0</v>
      </c>
    </row>
    <row r="31" spans="2:12" x14ac:dyDescent="0.35">
      <c r="D31" s="24">
        <v>2557692</v>
      </c>
      <c r="E31" s="17" t="s">
        <v>30</v>
      </c>
      <c r="F31" s="18">
        <v>1</v>
      </c>
      <c r="G31" s="18">
        <v>10000</v>
      </c>
      <c r="H31" s="18">
        <f t="shared" si="5"/>
        <v>14016</v>
      </c>
      <c r="I31" s="18">
        <v>11477</v>
      </c>
      <c r="J31" s="19">
        <f t="shared" si="4"/>
        <v>2539</v>
      </c>
      <c r="K31" s="18">
        <f t="shared" si="6"/>
        <v>2500</v>
      </c>
      <c r="L31" s="20">
        <f t="shared" si="7"/>
        <v>0</v>
      </c>
    </row>
    <row r="32" spans="2:12" x14ac:dyDescent="0.35">
      <c r="D32" s="24">
        <v>2579884</v>
      </c>
      <c r="E32" s="17" t="s">
        <v>31</v>
      </c>
      <c r="F32" s="18">
        <v>1</v>
      </c>
      <c r="G32" s="18">
        <v>20000</v>
      </c>
      <c r="H32" s="18">
        <f t="shared" si="5"/>
        <v>14016</v>
      </c>
      <c r="I32" s="18"/>
      <c r="J32" s="19">
        <f t="shared" si="4"/>
        <v>14016</v>
      </c>
      <c r="K32" s="18">
        <f t="shared" si="6"/>
        <v>2500</v>
      </c>
      <c r="L32" s="20">
        <f t="shared" si="7"/>
        <v>0</v>
      </c>
    </row>
    <row r="33" spans="4:12" x14ac:dyDescent="0.35">
      <c r="D33" s="24">
        <v>2579898</v>
      </c>
      <c r="E33" s="17" t="s">
        <v>32</v>
      </c>
      <c r="F33" s="18">
        <v>1</v>
      </c>
      <c r="G33" s="18">
        <v>20000</v>
      </c>
      <c r="H33" s="18">
        <f t="shared" si="5"/>
        <v>14016</v>
      </c>
      <c r="I33" s="18"/>
      <c r="J33" s="19">
        <f t="shared" si="4"/>
        <v>14016</v>
      </c>
      <c r="K33" s="18">
        <f t="shared" si="6"/>
        <v>2500</v>
      </c>
      <c r="L33" s="20">
        <f t="shared" si="7"/>
        <v>0</v>
      </c>
    </row>
    <row r="34" spans="4:12" x14ac:dyDescent="0.35">
      <c r="D34" s="16">
        <v>2579896</v>
      </c>
      <c r="E34" s="17" t="s">
        <v>33</v>
      </c>
      <c r="F34" s="18">
        <v>1</v>
      </c>
      <c r="G34" s="18">
        <v>20000</v>
      </c>
      <c r="H34" s="18">
        <f t="shared" si="5"/>
        <v>14016</v>
      </c>
      <c r="I34" s="18"/>
      <c r="J34" s="19">
        <f t="shared" si="4"/>
        <v>14016</v>
      </c>
      <c r="K34" s="18">
        <f t="shared" si="6"/>
        <v>2500</v>
      </c>
      <c r="L34" s="20">
        <f t="shared" si="7"/>
        <v>0</v>
      </c>
    </row>
    <row r="35" spans="4:12" x14ac:dyDescent="0.35">
      <c r="D35" s="24">
        <v>1115511</v>
      </c>
      <c r="E35" s="25" t="s">
        <v>34</v>
      </c>
      <c r="F35" s="18">
        <v>1</v>
      </c>
      <c r="G35" s="18">
        <v>10000</v>
      </c>
      <c r="H35" s="18">
        <f t="shared" si="5"/>
        <v>14016</v>
      </c>
      <c r="I35" s="18"/>
      <c r="J35" s="19">
        <f t="shared" si="4"/>
        <v>14016</v>
      </c>
      <c r="K35" s="18">
        <f t="shared" si="6"/>
        <v>2500</v>
      </c>
      <c r="L35" s="20">
        <f t="shared" si="7"/>
        <v>1</v>
      </c>
    </row>
    <row r="36" spans="4:12" ht="15" thickBot="1" x14ac:dyDescent="0.4">
      <c r="D36" s="28">
        <v>1115509</v>
      </c>
      <c r="E36" s="29" t="s">
        <v>35</v>
      </c>
      <c r="F36" s="30">
        <v>2</v>
      </c>
      <c r="G36" s="30">
        <v>10000</v>
      </c>
      <c r="H36" s="18">
        <f t="shared" si="5"/>
        <v>14016</v>
      </c>
      <c r="I36" s="18"/>
      <c r="J36" s="31">
        <f t="shared" si="4"/>
        <v>14016</v>
      </c>
      <c r="K36" s="18">
        <f t="shared" si="6"/>
        <v>2500</v>
      </c>
      <c r="L36" s="32">
        <f t="shared" si="7"/>
        <v>2</v>
      </c>
    </row>
  </sheetData>
  <conditionalFormatting sqref="J3:J18">
    <cfRule type="cellIs" dxfId="4" priority="2" operator="greaterThanOrEqual">
      <formula>G3</formula>
    </cfRule>
  </conditionalFormatting>
  <conditionalFormatting sqref="J21:J36">
    <cfRule type="cellIs" dxfId="3" priority="1" operator="greaterThanOrEqual">
      <formula>G21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opLeftCell="A2" workbookViewId="0">
      <selection activeCell="I22" sqref="I22"/>
    </sheetView>
  </sheetViews>
  <sheetFormatPr defaultRowHeight="14.5" x14ac:dyDescent="0.35"/>
  <cols>
    <col min="1" max="1" width="5.6328125" customWidth="1"/>
    <col min="2" max="2" width="18.08984375" customWidth="1"/>
    <col min="3" max="3" width="9.7265625" bestFit="1" customWidth="1"/>
    <col min="4" max="4" width="12.6328125" bestFit="1" customWidth="1"/>
    <col min="5" max="5" width="28.81640625" bestFit="1" customWidth="1"/>
    <col min="6" max="6" width="16.36328125" bestFit="1" customWidth="1"/>
    <col min="7" max="7" width="10.26953125" bestFit="1" customWidth="1"/>
    <col min="8" max="8" width="9.54296875" bestFit="1" customWidth="1"/>
    <col min="9" max="9" width="12.90625" bestFit="1" customWidth="1"/>
    <col min="10" max="10" width="9.90625" bestFit="1" customWidth="1"/>
    <col min="11" max="11" width="15.08984375" bestFit="1" customWidth="1"/>
    <col min="12" max="12" width="9.1796875" bestFit="1" customWidth="1"/>
  </cols>
  <sheetData>
    <row r="1" spans="2:12" ht="15" thickBot="1" x14ac:dyDescent="0.4">
      <c r="D1" s="1"/>
      <c r="E1" s="2"/>
      <c r="F1" s="3"/>
      <c r="G1" s="3"/>
      <c r="H1" s="3"/>
      <c r="I1" s="3"/>
      <c r="J1" s="3"/>
      <c r="K1" s="3"/>
      <c r="L1" s="3"/>
    </row>
    <row r="2" spans="2:12" ht="16" thickBot="1" x14ac:dyDescent="0.4">
      <c r="B2" s="4" t="s">
        <v>0</v>
      </c>
      <c r="C2" s="5" t="s">
        <v>1</v>
      </c>
      <c r="D2" s="6" t="s">
        <v>2</v>
      </c>
      <c r="E2" s="7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9" t="s">
        <v>10</v>
      </c>
    </row>
    <row r="3" spans="2:12" ht="15" thickBot="1" x14ac:dyDescent="0.4">
      <c r="B3" s="10"/>
      <c r="C3" s="11" t="s">
        <v>11</v>
      </c>
      <c r="D3" s="12" t="s">
        <v>12</v>
      </c>
      <c r="E3" s="13" t="s">
        <v>13</v>
      </c>
      <c r="F3" s="14">
        <v>1</v>
      </c>
      <c r="G3" s="14">
        <v>2500</v>
      </c>
      <c r="H3" s="14">
        <v>7262</v>
      </c>
      <c r="I3" s="14">
        <v>7262</v>
      </c>
      <c r="J3" s="14">
        <f>H3-I3</f>
        <v>0</v>
      </c>
      <c r="K3" s="14">
        <v>750</v>
      </c>
      <c r="L3" s="20">
        <f>IF(K3+J3&gt;G3,F3,0)</f>
        <v>0</v>
      </c>
    </row>
    <row r="4" spans="2:12" x14ac:dyDescent="0.35">
      <c r="B4" s="3"/>
      <c r="C4" s="3"/>
      <c r="D4" s="16" t="s">
        <v>14</v>
      </c>
      <c r="E4" s="17" t="s">
        <v>15</v>
      </c>
      <c r="F4" s="18">
        <v>1</v>
      </c>
      <c r="G4" s="18">
        <v>2500</v>
      </c>
      <c r="H4" s="18">
        <f>H$3</f>
        <v>7262</v>
      </c>
      <c r="I4" s="18">
        <v>5466</v>
      </c>
      <c r="J4" s="19">
        <f t="shared" ref="J4:J18" si="0">H4-I4</f>
        <v>1796</v>
      </c>
      <c r="K4" s="18">
        <f>K$3</f>
        <v>750</v>
      </c>
      <c r="L4" s="20">
        <f>IF(K4+J4&gt;G4,F4,0)</f>
        <v>1</v>
      </c>
    </row>
    <row r="5" spans="2:12" ht="29" x14ac:dyDescent="0.35">
      <c r="D5" s="21" t="s">
        <v>16</v>
      </c>
      <c r="E5" s="22" t="s">
        <v>17</v>
      </c>
      <c r="F5" s="18">
        <v>1</v>
      </c>
      <c r="G5" s="18">
        <v>20000</v>
      </c>
      <c r="H5" s="18">
        <f t="shared" ref="H5:H18" si="1">H$3</f>
        <v>7262</v>
      </c>
      <c r="I5" s="18">
        <v>5466</v>
      </c>
      <c r="J5" s="19">
        <f t="shared" si="0"/>
        <v>1796</v>
      </c>
      <c r="K5" s="18">
        <f t="shared" ref="K5:K18" si="2">K$3</f>
        <v>750</v>
      </c>
      <c r="L5" s="20">
        <f t="shared" ref="L5:L18" si="3">IF(K5+J5&gt;G5,F5,0)</f>
        <v>0</v>
      </c>
    </row>
    <row r="6" spans="2:12" x14ac:dyDescent="0.35">
      <c r="D6" s="21">
        <v>1100966</v>
      </c>
      <c r="E6" s="23" t="s">
        <v>18</v>
      </c>
      <c r="F6" s="18">
        <v>1</v>
      </c>
      <c r="G6" s="18">
        <v>5000</v>
      </c>
      <c r="H6" s="18">
        <f t="shared" si="1"/>
        <v>7262</v>
      </c>
      <c r="I6" s="18">
        <v>4040</v>
      </c>
      <c r="J6" s="19">
        <f t="shared" si="0"/>
        <v>3222</v>
      </c>
      <c r="K6" s="18">
        <f t="shared" si="2"/>
        <v>750</v>
      </c>
      <c r="L6" s="20">
        <f t="shared" si="3"/>
        <v>0</v>
      </c>
    </row>
    <row r="7" spans="2:12" x14ac:dyDescent="0.35">
      <c r="D7" s="24" t="s">
        <v>19</v>
      </c>
      <c r="E7" s="25" t="s">
        <v>20</v>
      </c>
      <c r="F7" s="18">
        <v>1</v>
      </c>
      <c r="G7" s="18">
        <v>5000</v>
      </c>
      <c r="H7" s="18">
        <f t="shared" si="1"/>
        <v>7262</v>
      </c>
      <c r="I7" s="18">
        <v>4040</v>
      </c>
      <c r="J7" s="19">
        <f t="shared" si="0"/>
        <v>3222</v>
      </c>
      <c r="K7" s="18">
        <f t="shared" si="2"/>
        <v>750</v>
      </c>
      <c r="L7" s="20">
        <f t="shared" si="3"/>
        <v>0</v>
      </c>
    </row>
    <row r="8" spans="2:12" x14ac:dyDescent="0.35">
      <c r="D8" s="16" t="s">
        <v>21</v>
      </c>
      <c r="E8" s="25" t="s">
        <v>22</v>
      </c>
      <c r="F8" s="18">
        <v>1</v>
      </c>
      <c r="G8" s="18">
        <v>10000</v>
      </c>
      <c r="H8" s="18">
        <f t="shared" si="1"/>
        <v>7262</v>
      </c>
      <c r="I8" s="18">
        <v>4040</v>
      </c>
      <c r="J8" s="19">
        <f t="shared" si="0"/>
        <v>3222</v>
      </c>
      <c r="K8" s="18">
        <f t="shared" si="2"/>
        <v>750</v>
      </c>
      <c r="L8" s="20">
        <f t="shared" si="3"/>
        <v>0</v>
      </c>
    </row>
    <row r="9" spans="2:12" x14ac:dyDescent="0.35">
      <c r="D9" s="26" t="s">
        <v>23</v>
      </c>
      <c r="E9" s="27" t="s">
        <v>24</v>
      </c>
      <c r="F9" s="18">
        <v>1</v>
      </c>
      <c r="G9" s="18">
        <v>10000</v>
      </c>
      <c r="H9" s="18">
        <f t="shared" si="1"/>
        <v>7262</v>
      </c>
      <c r="I9" s="18"/>
      <c r="J9" s="19">
        <f t="shared" si="0"/>
        <v>7262</v>
      </c>
      <c r="K9" s="18">
        <f t="shared" si="2"/>
        <v>750</v>
      </c>
      <c r="L9" s="20">
        <f t="shared" si="3"/>
        <v>0</v>
      </c>
    </row>
    <row r="10" spans="2:12" x14ac:dyDescent="0.35">
      <c r="D10" s="24" t="s">
        <v>25</v>
      </c>
      <c r="E10" s="23" t="s">
        <v>26</v>
      </c>
      <c r="F10" s="18">
        <v>1</v>
      </c>
      <c r="G10" s="18">
        <v>10000</v>
      </c>
      <c r="H10" s="18">
        <f t="shared" si="1"/>
        <v>7262</v>
      </c>
      <c r="I10" s="18"/>
      <c r="J10" s="19">
        <f t="shared" si="0"/>
        <v>7262</v>
      </c>
      <c r="K10" s="18">
        <f t="shared" si="2"/>
        <v>750</v>
      </c>
      <c r="L10" s="20">
        <f t="shared" si="3"/>
        <v>0</v>
      </c>
    </row>
    <row r="11" spans="2:12" x14ac:dyDescent="0.35">
      <c r="D11" s="16" t="s">
        <v>27</v>
      </c>
      <c r="E11" s="27" t="s">
        <v>28</v>
      </c>
      <c r="F11" s="18">
        <v>1</v>
      </c>
      <c r="G11" s="18">
        <v>10000</v>
      </c>
      <c r="H11" s="18">
        <f t="shared" si="1"/>
        <v>7262</v>
      </c>
      <c r="I11" s="18"/>
      <c r="J11" s="19">
        <f t="shared" si="0"/>
        <v>7262</v>
      </c>
      <c r="K11" s="18">
        <f t="shared" si="2"/>
        <v>750</v>
      </c>
      <c r="L11" s="20">
        <f t="shared" si="3"/>
        <v>0</v>
      </c>
    </row>
    <row r="12" spans="2:12" x14ac:dyDescent="0.35">
      <c r="D12" s="24">
        <v>2579875</v>
      </c>
      <c r="E12" s="17" t="s">
        <v>29</v>
      </c>
      <c r="F12" s="18">
        <v>1</v>
      </c>
      <c r="G12" s="18">
        <v>20000</v>
      </c>
      <c r="H12" s="18">
        <f t="shared" si="1"/>
        <v>7262</v>
      </c>
      <c r="I12" s="18">
        <v>4784</v>
      </c>
      <c r="J12" s="19">
        <f t="shared" si="0"/>
        <v>2478</v>
      </c>
      <c r="K12" s="18">
        <f t="shared" si="2"/>
        <v>750</v>
      </c>
      <c r="L12" s="20">
        <f t="shared" si="3"/>
        <v>0</v>
      </c>
    </row>
    <row r="13" spans="2:12" x14ac:dyDescent="0.35">
      <c r="D13" s="24">
        <v>2557692</v>
      </c>
      <c r="E13" s="17" t="s">
        <v>30</v>
      </c>
      <c r="F13" s="18">
        <v>1</v>
      </c>
      <c r="G13" s="18">
        <v>10000</v>
      </c>
      <c r="H13" s="18">
        <f t="shared" si="1"/>
        <v>7262</v>
      </c>
      <c r="I13" s="18">
        <v>4040</v>
      </c>
      <c r="J13" s="19">
        <f t="shared" si="0"/>
        <v>3222</v>
      </c>
      <c r="K13" s="18">
        <f t="shared" si="2"/>
        <v>750</v>
      </c>
      <c r="L13" s="20">
        <f t="shared" si="3"/>
        <v>0</v>
      </c>
    </row>
    <row r="14" spans="2:12" x14ac:dyDescent="0.35">
      <c r="D14" s="24">
        <v>2579884</v>
      </c>
      <c r="E14" s="17" t="s">
        <v>31</v>
      </c>
      <c r="F14" s="18">
        <v>1</v>
      </c>
      <c r="G14" s="18">
        <v>20000</v>
      </c>
      <c r="H14" s="18">
        <f t="shared" si="1"/>
        <v>7262</v>
      </c>
      <c r="I14" s="18"/>
      <c r="J14" s="19">
        <f t="shared" si="0"/>
        <v>7262</v>
      </c>
      <c r="K14" s="18">
        <f t="shared" si="2"/>
        <v>750</v>
      </c>
      <c r="L14" s="20">
        <f t="shared" si="3"/>
        <v>0</v>
      </c>
    </row>
    <row r="15" spans="2:12" x14ac:dyDescent="0.35">
      <c r="D15" s="24">
        <v>2579898</v>
      </c>
      <c r="E15" s="17" t="s">
        <v>32</v>
      </c>
      <c r="F15" s="18">
        <v>1</v>
      </c>
      <c r="G15" s="18">
        <v>20000</v>
      </c>
      <c r="H15" s="18">
        <f t="shared" si="1"/>
        <v>7262</v>
      </c>
      <c r="I15" s="18"/>
      <c r="J15" s="19">
        <f t="shared" si="0"/>
        <v>7262</v>
      </c>
      <c r="K15" s="18">
        <f t="shared" si="2"/>
        <v>750</v>
      </c>
      <c r="L15" s="20">
        <f t="shared" si="3"/>
        <v>0</v>
      </c>
    </row>
    <row r="16" spans="2:12" x14ac:dyDescent="0.35">
      <c r="D16" s="16">
        <v>2579896</v>
      </c>
      <c r="E16" s="17" t="s">
        <v>33</v>
      </c>
      <c r="F16" s="18">
        <v>1</v>
      </c>
      <c r="G16" s="18">
        <v>20000</v>
      </c>
      <c r="H16" s="18">
        <f t="shared" si="1"/>
        <v>7262</v>
      </c>
      <c r="I16" s="18"/>
      <c r="J16" s="19">
        <f t="shared" si="0"/>
        <v>7262</v>
      </c>
      <c r="K16" s="18">
        <f t="shared" si="2"/>
        <v>750</v>
      </c>
      <c r="L16" s="20">
        <f t="shared" si="3"/>
        <v>0</v>
      </c>
    </row>
    <row r="17" spans="4:12" x14ac:dyDescent="0.35">
      <c r="D17" s="24">
        <v>1115511</v>
      </c>
      <c r="E17" s="25" t="s">
        <v>34</v>
      </c>
      <c r="F17" s="18">
        <v>1</v>
      </c>
      <c r="G17" s="18">
        <v>10000</v>
      </c>
      <c r="H17" s="18">
        <f t="shared" si="1"/>
        <v>7262</v>
      </c>
      <c r="I17" s="18"/>
      <c r="J17" s="19">
        <f t="shared" si="0"/>
        <v>7262</v>
      </c>
      <c r="K17" s="18">
        <f t="shared" si="2"/>
        <v>750</v>
      </c>
      <c r="L17" s="20">
        <f t="shared" si="3"/>
        <v>0</v>
      </c>
    </row>
    <row r="18" spans="4:12" ht="15" thickBot="1" x14ac:dyDescent="0.4">
      <c r="D18" s="28">
        <v>1115509</v>
      </c>
      <c r="E18" s="29" t="s">
        <v>35</v>
      </c>
      <c r="F18" s="30">
        <v>2</v>
      </c>
      <c r="G18" s="30">
        <v>10000</v>
      </c>
      <c r="H18" s="18">
        <f t="shared" si="1"/>
        <v>7262</v>
      </c>
      <c r="I18" s="30"/>
      <c r="J18" s="31">
        <f t="shared" si="0"/>
        <v>7262</v>
      </c>
      <c r="K18" s="18">
        <f t="shared" si="2"/>
        <v>750</v>
      </c>
      <c r="L18" s="32">
        <f t="shared" si="3"/>
        <v>0</v>
      </c>
    </row>
  </sheetData>
  <conditionalFormatting sqref="J3:J18">
    <cfRule type="cellIs" dxfId="2" priority="1" operator="greaterThanOrEqual">
      <formula>G3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topLeftCell="A17" workbookViewId="0">
      <selection activeCell="B35" sqref="B35"/>
    </sheetView>
  </sheetViews>
  <sheetFormatPr defaultColWidth="21.453125" defaultRowHeight="14.5" x14ac:dyDescent="0.35"/>
  <cols>
    <col min="1" max="1" width="5.81640625" customWidth="1"/>
    <col min="2" max="2" width="16.26953125" customWidth="1"/>
    <col min="3" max="3" width="7.08984375" bestFit="1" customWidth="1"/>
    <col min="4" max="4" width="12.6328125" bestFit="1" customWidth="1"/>
    <col min="5" max="5" width="28.81640625" bestFit="1" customWidth="1"/>
    <col min="6" max="6" width="16.36328125" bestFit="1" customWidth="1"/>
    <col min="7" max="7" width="10.26953125" bestFit="1" customWidth="1"/>
    <col min="8" max="8" width="9.54296875" bestFit="1" customWidth="1"/>
    <col min="9" max="9" width="12.90625" bestFit="1" customWidth="1"/>
    <col min="10" max="10" width="9.90625" bestFit="1" customWidth="1"/>
    <col min="11" max="11" width="15.08984375" bestFit="1" customWidth="1"/>
    <col min="12" max="12" width="9.1796875" bestFit="1" customWidth="1"/>
  </cols>
  <sheetData>
    <row r="1" spans="2:12" ht="15" thickBot="1" x14ac:dyDescent="0.4"/>
    <row r="2" spans="2:12" ht="16" thickBot="1" x14ac:dyDescent="0.4">
      <c r="B2" s="4" t="s">
        <v>0</v>
      </c>
      <c r="C2" s="5" t="s">
        <v>1</v>
      </c>
      <c r="D2" s="6" t="s">
        <v>2</v>
      </c>
      <c r="E2" s="7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9" t="s">
        <v>10</v>
      </c>
    </row>
    <row r="3" spans="2:12" ht="15" thickBot="1" x14ac:dyDescent="0.4">
      <c r="B3" s="10" t="s">
        <v>39</v>
      </c>
      <c r="C3" s="11" t="s">
        <v>36</v>
      </c>
      <c r="D3" s="12" t="s">
        <v>12</v>
      </c>
      <c r="E3" s="13" t="s">
        <v>13</v>
      </c>
      <c r="F3" s="14">
        <v>1</v>
      </c>
      <c r="G3" s="14">
        <v>2500</v>
      </c>
      <c r="H3" s="14">
        <v>9877</v>
      </c>
      <c r="I3" s="14"/>
      <c r="J3" s="14">
        <f>H3-I3</f>
        <v>9877</v>
      </c>
      <c r="K3" s="14">
        <v>1500</v>
      </c>
      <c r="L3" s="15">
        <f>IF(K3+J3&gt;G3,F3,0)</f>
        <v>1</v>
      </c>
    </row>
    <row r="4" spans="2:12" ht="15" thickBot="1" x14ac:dyDescent="0.4">
      <c r="B4" s="3"/>
      <c r="C4" s="3"/>
      <c r="D4" s="16" t="s">
        <v>14</v>
      </c>
      <c r="E4" s="17" t="s">
        <v>15</v>
      </c>
      <c r="F4" s="18">
        <v>1</v>
      </c>
      <c r="G4" s="18">
        <v>2500</v>
      </c>
      <c r="H4" s="18">
        <f>H$3</f>
        <v>9877</v>
      </c>
      <c r="I4" s="14">
        <v>9877</v>
      </c>
      <c r="J4" s="19">
        <f t="shared" ref="J4:J18" si="0">H4-I4</f>
        <v>0</v>
      </c>
      <c r="K4" s="18">
        <f>K$3</f>
        <v>1500</v>
      </c>
      <c r="L4" s="20">
        <f>IF(K4+J4&gt;G4,F4,0)</f>
        <v>0</v>
      </c>
    </row>
    <row r="5" spans="2:12" ht="29" x14ac:dyDescent="0.35">
      <c r="D5" s="21" t="s">
        <v>16</v>
      </c>
      <c r="E5" s="22" t="s">
        <v>17</v>
      </c>
      <c r="F5" s="18">
        <v>1</v>
      </c>
      <c r="G5" s="18">
        <v>20000</v>
      </c>
      <c r="H5" s="18">
        <f t="shared" ref="H4:I18" si="1">H$3</f>
        <v>9877</v>
      </c>
      <c r="I5" s="14">
        <v>9877</v>
      </c>
      <c r="J5" s="19">
        <f t="shared" si="0"/>
        <v>0</v>
      </c>
      <c r="K5" s="18">
        <f t="shared" ref="K5:K18" si="2">K$3</f>
        <v>1500</v>
      </c>
      <c r="L5" s="20">
        <f t="shared" ref="L5:L18" si="3">IF(K5+J5&gt;G5,F5,0)</f>
        <v>0</v>
      </c>
    </row>
    <row r="6" spans="2:12" x14ac:dyDescent="0.35">
      <c r="D6" s="21">
        <v>1100966</v>
      </c>
      <c r="E6" s="23" t="s">
        <v>18</v>
      </c>
      <c r="F6" s="18">
        <v>1</v>
      </c>
      <c r="G6" s="18">
        <v>5000</v>
      </c>
      <c r="H6" s="18">
        <f t="shared" si="1"/>
        <v>9877</v>
      </c>
      <c r="I6" s="18">
        <v>6484</v>
      </c>
      <c r="J6" s="19">
        <f t="shared" si="0"/>
        <v>3393</v>
      </c>
      <c r="K6" s="18">
        <f t="shared" si="2"/>
        <v>1500</v>
      </c>
      <c r="L6" s="20">
        <f t="shared" si="3"/>
        <v>0</v>
      </c>
    </row>
    <row r="7" spans="2:12" x14ac:dyDescent="0.35">
      <c r="D7" s="24" t="s">
        <v>19</v>
      </c>
      <c r="E7" s="25" t="s">
        <v>20</v>
      </c>
      <c r="F7" s="18">
        <v>1</v>
      </c>
      <c r="G7" s="18">
        <v>5000</v>
      </c>
      <c r="H7" s="18">
        <f t="shared" si="1"/>
        <v>9877</v>
      </c>
      <c r="I7" s="18">
        <v>6484</v>
      </c>
      <c r="J7" s="19">
        <f t="shared" si="0"/>
        <v>3393</v>
      </c>
      <c r="K7" s="18">
        <f t="shared" si="2"/>
        <v>1500</v>
      </c>
      <c r="L7" s="20">
        <f t="shared" si="3"/>
        <v>0</v>
      </c>
    </row>
    <row r="8" spans="2:12" x14ac:dyDescent="0.35">
      <c r="D8" s="16" t="s">
        <v>21</v>
      </c>
      <c r="E8" s="25" t="s">
        <v>22</v>
      </c>
      <c r="F8" s="18">
        <v>1</v>
      </c>
      <c r="G8" s="18">
        <v>10000</v>
      </c>
      <c r="H8" s="18">
        <f t="shared" si="1"/>
        <v>9877</v>
      </c>
      <c r="I8" s="18"/>
      <c r="J8" s="19">
        <f t="shared" si="0"/>
        <v>9877</v>
      </c>
      <c r="K8" s="18">
        <f t="shared" si="2"/>
        <v>1500</v>
      </c>
      <c r="L8" s="20">
        <f t="shared" si="3"/>
        <v>1</v>
      </c>
    </row>
    <row r="9" spans="2:12" x14ac:dyDescent="0.35">
      <c r="D9" s="26" t="s">
        <v>23</v>
      </c>
      <c r="E9" s="27" t="s">
        <v>24</v>
      </c>
      <c r="F9" s="18">
        <v>1</v>
      </c>
      <c r="G9" s="18">
        <v>10000</v>
      </c>
      <c r="H9" s="18">
        <f t="shared" si="1"/>
        <v>9877</v>
      </c>
      <c r="I9" s="18"/>
      <c r="J9" s="19">
        <f t="shared" si="0"/>
        <v>9877</v>
      </c>
      <c r="K9" s="18">
        <f t="shared" si="2"/>
        <v>1500</v>
      </c>
      <c r="L9" s="20">
        <f t="shared" si="3"/>
        <v>1</v>
      </c>
    </row>
    <row r="10" spans="2:12" x14ac:dyDescent="0.35">
      <c r="D10" s="24" t="s">
        <v>25</v>
      </c>
      <c r="E10" s="23" t="s">
        <v>26</v>
      </c>
      <c r="F10" s="18">
        <v>1</v>
      </c>
      <c r="G10" s="18">
        <v>10000</v>
      </c>
      <c r="H10" s="18">
        <f t="shared" si="1"/>
        <v>9877</v>
      </c>
      <c r="I10" s="18"/>
      <c r="J10" s="19">
        <f t="shared" si="0"/>
        <v>9877</v>
      </c>
      <c r="K10" s="18">
        <f t="shared" si="2"/>
        <v>1500</v>
      </c>
      <c r="L10" s="20">
        <f t="shared" si="3"/>
        <v>1</v>
      </c>
    </row>
    <row r="11" spans="2:12" x14ac:dyDescent="0.35">
      <c r="D11" s="16" t="s">
        <v>27</v>
      </c>
      <c r="E11" s="27" t="s">
        <v>28</v>
      </c>
      <c r="F11" s="18">
        <v>1</v>
      </c>
      <c r="G11" s="18">
        <v>10000</v>
      </c>
      <c r="H11" s="18">
        <f t="shared" si="1"/>
        <v>9877</v>
      </c>
      <c r="I11" s="18"/>
      <c r="J11" s="19">
        <f t="shared" si="0"/>
        <v>9877</v>
      </c>
      <c r="K11" s="18">
        <f t="shared" si="2"/>
        <v>1500</v>
      </c>
      <c r="L11" s="20">
        <f t="shared" si="3"/>
        <v>1</v>
      </c>
    </row>
    <row r="12" spans="2:12" x14ac:dyDescent="0.35">
      <c r="D12" s="24">
        <v>2579875</v>
      </c>
      <c r="E12" s="17" t="s">
        <v>29</v>
      </c>
      <c r="F12" s="18">
        <v>1</v>
      </c>
      <c r="G12" s="18">
        <v>20000</v>
      </c>
      <c r="H12" s="18">
        <f t="shared" si="1"/>
        <v>9877</v>
      </c>
      <c r="I12" s="18"/>
      <c r="J12" s="19">
        <f t="shared" si="0"/>
        <v>9877</v>
      </c>
      <c r="K12" s="18">
        <f t="shared" si="2"/>
        <v>1500</v>
      </c>
      <c r="L12" s="20">
        <f t="shared" si="3"/>
        <v>0</v>
      </c>
    </row>
    <row r="13" spans="2:12" x14ac:dyDescent="0.35">
      <c r="D13" s="24">
        <v>2557692</v>
      </c>
      <c r="E13" s="17" t="s">
        <v>30</v>
      </c>
      <c r="F13" s="18">
        <v>1</v>
      </c>
      <c r="G13" s="18">
        <v>10000</v>
      </c>
      <c r="H13" s="18">
        <f t="shared" si="1"/>
        <v>9877</v>
      </c>
      <c r="I13" s="18">
        <v>6484</v>
      </c>
      <c r="J13" s="19">
        <f t="shared" si="0"/>
        <v>3393</v>
      </c>
      <c r="K13" s="18">
        <f t="shared" si="2"/>
        <v>1500</v>
      </c>
      <c r="L13" s="20">
        <f t="shared" si="3"/>
        <v>0</v>
      </c>
    </row>
    <row r="14" spans="2:12" x14ac:dyDescent="0.35">
      <c r="D14" s="24">
        <v>2579884</v>
      </c>
      <c r="E14" s="17" t="s">
        <v>31</v>
      </c>
      <c r="F14" s="18">
        <v>1</v>
      </c>
      <c r="G14" s="18">
        <v>20000</v>
      </c>
      <c r="H14" s="18">
        <f t="shared" si="1"/>
        <v>9877</v>
      </c>
      <c r="I14" s="18"/>
      <c r="J14" s="19">
        <f t="shared" si="0"/>
        <v>9877</v>
      </c>
      <c r="K14" s="18">
        <f t="shared" si="2"/>
        <v>1500</v>
      </c>
      <c r="L14" s="20">
        <f t="shared" si="3"/>
        <v>0</v>
      </c>
    </row>
    <row r="15" spans="2:12" x14ac:dyDescent="0.35">
      <c r="D15" s="24">
        <v>2579898</v>
      </c>
      <c r="E15" s="17" t="s">
        <v>32</v>
      </c>
      <c r="F15" s="18">
        <v>1</v>
      </c>
      <c r="G15" s="18">
        <v>20000</v>
      </c>
      <c r="H15" s="18">
        <f t="shared" si="1"/>
        <v>9877</v>
      </c>
      <c r="I15" s="18"/>
      <c r="J15" s="19">
        <f t="shared" si="0"/>
        <v>9877</v>
      </c>
      <c r="K15" s="18">
        <f t="shared" si="2"/>
        <v>1500</v>
      </c>
      <c r="L15" s="20">
        <f t="shared" si="3"/>
        <v>0</v>
      </c>
    </row>
    <row r="16" spans="2:12" x14ac:dyDescent="0.35">
      <c r="D16" s="16">
        <v>2579896</v>
      </c>
      <c r="E16" s="17" t="s">
        <v>33</v>
      </c>
      <c r="F16" s="18">
        <v>1</v>
      </c>
      <c r="G16" s="18">
        <v>20000</v>
      </c>
      <c r="H16" s="18">
        <f t="shared" si="1"/>
        <v>9877</v>
      </c>
      <c r="I16" s="18"/>
      <c r="J16" s="19">
        <f t="shared" si="0"/>
        <v>9877</v>
      </c>
      <c r="K16" s="18">
        <f t="shared" si="2"/>
        <v>1500</v>
      </c>
      <c r="L16" s="20">
        <f t="shared" si="3"/>
        <v>0</v>
      </c>
    </row>
    <row r="17" spans="2:12" x14ac:dyDescent="0.35">
      <c r="D17" s="24">
        <v>1117502</v>
      </c>
      <c r="E17" s="25" t="s">
        <v>37</v>
      </c>
      <c r="F17" s="18">
        <v>1</v>
      </c>
      <c r="G17" s="18">
        <v>10000</v>
      </c>
      <c r="H17" s="18">
        <f t="shared" si="1"/>
        <v>9877</v>
      </c>
      <c r="I17" s="18"/>
      <c r="J17" s="19">
        <f t="shared" si="0"/>
        <v>9877</v>
      </c>
      <c r="K17" s="18">
        <f t="shared" si="2"/>
        <v>1500</v>
      </c>
      <c r="L17" s="20">
        <f t="shared" si="3"/>
        <v>1</v>
      </c>
    </row>
    <row r="18" spans="2:12" ht="15" thickBot="1" x14ac:dyDescent="0.4">
      <c r="D18" s="33">
        <v>1115511</v>
      </c>
      <c r="E18" s="29" t="s">
        <v>38</v>
      </c>
      <c r="F18" s="30">
        <v>2</v>
      </c>
      <c r="G18" s="30">
        <v>10000</v>
      </c>
      <c r="H18" s="18">
        <f t="shared" si="1"/>
        <v>9877</v>
      </c>
      <c r="I18" s="30"/>
      <c r="J18" s="31">
        <f t="shared" si="0"/>
        <v>9877</v>
      </c>
      <c r="K18" s="18">
        <f t="shared" si="2"/>
        <v>1500</v>
      </c>
      <c r="L18" s="32">
        <f t="shared" si="3"/>
        <v>2</v>
      </c>
    </row>
    <row r="19" spans="2:12" ht="15" thickBot="1" x14ac:dyDescent="0.4"/>
    <row r="20" spans="2:12" ht="16" thickBot="1" x14ac:dyDescent="0.4">
      <c r="B20" s="4" t="s">
        <v>0</v>
      </c>
      <c r="C20" s="5" t="s">
        <v>1</v>
      </c>
      <c r="D20" s="6" t="s">
        <v>2</v>
      </c>
      <c r="E20" s="7" t="s">
        <v>3</v>
      </c>
      <c r="F20" s="8" t="s">
        <v>4</v>
      </c>
      <c r="G20" s="8" t="s">
        <v>5</v>
      </c>
      <c r="H20" s="8" t="s">
        <v>6</v>
      </c>
      <c r="I20" s="8" t="s">
        <v>7</v>
      </c>
      <c r="J20" s="8" t="s">
        <v>8</v>
      </c>
      <c r="K20" s="8" t="s">
        <v>9</v>
      </c>
      <c r="L20" s="9" t="s">
        <v>10</v>
      </c>
    </row>
    <row r="21" spans="2:12" ht="15" thickBot="1" x14ac:dyDescent="0.4">
      <c r="B21" s="10" t="s">
        <v>40</v>
      </c>
      <c r="C21" s="11" t="s">
        <v>36</v>
      </c>
      <c r="D21" s="12" t="s">
        <v>12</v>
      </c>
      <c r="E21" s="13" t="s">
        <v>13</v>
      </c>
      <c r="F21" s="14">
        <v>1</v>
      </c>
      <c r="G21" s="14">
        <v>2500</v>
      </c>
      <c r="H21" s="14">
        <v>8894</v>
      </c>
      <c r="I21" s="14">
        <v>4000</v>
      </c>
      <c r="J21" s="14">
        <f>H21-I21</f>
        <v>4894</v>
      </c>
      <c r="K21" s="18">
        <f t="shared" ref="K21:K36" si="4">K$3</f>
        <v>1500</v>
      </c>
      <c r="L21" s="15">
        <f>IF(K21+J21&gt;G21,F21,0)</f>
        <v>1</v>
      </c>
    </row>
    <row r="22" spans="2:12" x14ac:dyDescent="0.35">
      <c r="B22" s="3"/>
      <c r="C22" s="3"/>
      <c r="D22" s="16" t="s">
        <v>14</v>
      </c>
      <c r="E22" s="17" t="s">
        <v>15</v>
      </c>
      <c r="F22" s="18">
        <v>1</v>
      </c>
      <c r="G22" s="18">
        <v>2500</v>
      </c>
      <c r="H22" s="18">
        <f>H$21</f>
        <v>8894</v>
      </c>
      <c r="I22" s="18"/>
      <c r="J22" s="19">
        <f t="shared" ref="J22:J36" si="5">H22-I22</f>
        <v>8894</v>
      </c>
      <c r="K22" s="18">
        <f t="shared" si="4"/>
        <v>1500</v>
      </c>
      <c r="L22" s="20">
        <f>IF(K22+J22&gt;G22,F22,0)</f>
        <v>1</v>
      </c>
    </row>
    <row r="23" spans="2:12" ht="29.5" thickBot="1" x14ac:dyDescent="0.4">
      <c r="D23" s="21" t="s">
        <v>16</v>
      </c>
      <c r="E23" s="22" t="s">
        <v>17</v>
      </c>
      <c r="F23" s="18">
        <v>1</v>
      </c>
      <c r="G23" s="18">
        <v>20000</v>
      </c>
      <c r="H23" s="18">
        <f t="shared" ref="H23:H36" si="6">H$21</f>
        <v>8894</v>
      </c>
      <c r="I23" s="18">
        <v>0</v>
      </c>
      <c r="J23" s="19">
        <f t="shared" si="5"/>
        <v>8894</v>
      </c>
      <c r="K23" s="18">
        <f t="shared" si="4"/>
        <v>1500</v>
      </c>
      <c r="L23" s="20">
        <f t="shared" ref="L23:L36" si="7">IF(K23+J23&gt;G23,F23,0)</f>
        <v>0</v>
      </c>
    </row>
    <row r="24" spans="2:12" x14ac:dyDescent="0.35">
      <c r="D24" s="21">
        <v>1100966</v>
      </c>
      <c r="E24" s="23" t="s">
        <v>18</v>
      </c>
      <c r="F24" s="18">
        <v>1</v>
      </c>
      <c r="G24" s="18">
        <v>5000</v>
      </c>
      <c r="H24" s="18">
        <f t="shared" si="6"/>
        <v>8894</v>
      </c>
      <c r="I24" s="14">
        <v>4000</v>
      </c>
      <c r="J24" s="19">
        <f t="shared" si="5"/>
        <v>4894</v>
      </c>
      <c r="K24" s="18">
        <f t="shared" si="4"/>
        <v>1500</v>
      </c>
      <c r="L24" s="20">
        <f t="shared" si="7"/>
        <v>1</v>
      </c>
    </row>
    <row r="25" spans="2:12" x14ac:dyDescent="0.35">
      <c r="D25" s="24" t="s">
        <v>19</v>
      </c>
      <c r="E25" s="25" t="s">
        <v>20</v>
      </c>
      <c r="F25" s="18">
        <v>1</v>
      </c>
      <c r="G25" s="18">
        <v>5000</v>
      </c>
      <c r="H25" s="18">
        <f t="shared" si="6"/>
        <v>8894</v>
      </c>
      <c r="I25" s="18"/>
      <c r="J25" s="19">
        <f t="shared" si="5"/>
        <v>8894</v>
      </c>
      <c r="K25" s="18">
        <f t="shared" si="4"/>
        <v>1500</v>
      </c>
      <c r="L25" s="20">
        <f t="shared" si="7"/>
        <v>1</v>
      </c>
    </row>
    <row r="26" spans="2:12" x14ac:dyDescent="0.35">
      <c r="D26" s="16" t="s">
        <v>21</v>
      </c>
      <c r="E26" s="25" t="s">
        <v>22</v>
      </c>
      <c r="F26" s="18">
        <v>1</v>
      </c>
      <c r="G26" s="18">
        <v>10000</v>
      </c>
      <c r="H26" s="18">
        <f t="shared" si="6"/>
        <v>8894</v>
      </c>
      <c r="I26" s="18"/>
      <c r="J26" s="19">
        <f t="shared" si="5"/>
        <v>8894</v>
      </c>
      <c r="K26" s="18">
        <f t="shared" si="4"/>
        <v>1500</v>
      </c>
      <c r="L26" s="20">
        <f t="shared" si="7"/>
        <v>1</v>
      </c>
    </row>
    <row r="27" spans="2:12" x14ac:dyDescent="0.35">
      <c r="D27" s="26" t="s">
        <v>23</v>
      </c>
      <c r="E27" s="27" t="s">
        <v>24</v>
      </c>
      <c r="F27" s="18">
        <v>1</v>
      </c>
      <c r="G27" s="18">
        <v>10000</v>
      </c>
      <c r="H27" s="18">
        <f t="shared" si="6"/>
        <v>8894</v>
      </c>
      <c r="I27" s="18">
        <v>5535</v>
      </c>
      <c r="J27" s="19">
        <f t="shared" si="5"/>
        <v>3359</v>
      </c>
      <c r="K27" s="18">
        <f t="shared" si="4"/>
        <v>1500</v>
      </c>
      <c r="L27" s="20">
        <f t="shared" si="7"/>
        <v>0</v>
      </c>
    </row>
    <row r="28" spans="2:12" x14ac:dyDescent="0.35">
      <c r="D28" s="24" t="s">
        <v>25</v>
      </c>
      <c r="E28" s="23" t="s">
        <v>26</v>
      </c>
      <c r="F28" s="18">
        <v>1</v>
      </c>
      <c r="G28" s="18">
        <v>10000</v>
      </c>
      <c r="H28" s="18">
        <f t="shared" si="6"/>
        <v>8894</v>
      </c>
      <c r="I28" s="18"/>
      <c r="J28" s="19">
        <f t="shared" si="5"/>
        <v>8894</v>
      </c>
      <c r="K28" s="18">
        <f t="shared" si="4"/>
        <v>1500</v>
      </c>
      <c r="L28" s="20">
        <f t="shared" si="7"/>
        <v>1</v>
      </c>
    </row>
    <row r="29" spans="2:12" x14ac:dyDescent="0.35">
      <c r="D29" s="16" t="s">
        <v>27</v>
      </c>
      <c r="E29" s="27" t="s">
        <v>28</v>
      </c>
      <c r="F29" s="18">
        <v>1</v>
      </c>
      <c r="G29" s="18">
        <v>10000</v>
      </c>
      <c r="H29" s="18">
        <f t="shared" si="6"/>
        <v>8894</v>
      </c>
      <c r="I29" s="18"/>
      <c r="J29" s="19">
        <f t="shared" si="5"/>
        <v>8894</v>
      </c>
      <c r="K29" s="18">
        <f t="shared" si="4"/>
        <v>1500</v>
      </c>
      <c r="L29" s="20">
        <f t="shared" si="7"/>
        <v>1</v>
      </c>
    </row>
    <row r="30" spans="2:12" x14ac:dyDescent="0.35">
      <c r="D30" s="24">
        <v>2579875</v>
      </c>
      <c r="E30" s="17" t="s">
        <v>29</v>
      </c>
      <c r="F30" s="18">
        <v>1</v>
      </c>
      <c r="G30" s="18">
        <v>20000</v>
      </c>
      <c r="H30" s="18">
        <f t="shared" si="6"/>
        <v>8894</v>
      </c>
      <c r="I30" s="18">
        <v>5535</v>
      </c>
      <c r="J30" s="19">
        <f t="shared" si="5"/>
        <v>3359</v>
      </c>
      <c r="K30" s="18">
        <f t="shared" si="4"/>
        <v>1500</v>
      </c>
      <c r="L30" s="20">
        <f t="shared" si="7"/>
        <v>0</v>
      </c>
    </row>
    <row r="31" spans="2:12" x14ac:dyDescent="0.35">
      <c r="D31" s="24">
        <v>2557692</v>
      </c>
      <c r="E31" s="17" t="s">
        <v>30</v>
      </c>
      <c r="F31" s="18">
        <v>1</v>
      </c>
      <c r="G31" s="18">
        <v>10000</v>
      </c>
      <c r="H31" s="18">
        <f t="shared" si="6"/>
        <v>8894</v>
      </c>
      <c r="I31" s="18">
        <v>5535</v>
      </c>
      <c r="J31" s="19">
        <f t="shared" si="5"/>
        <v>3359</v>
      </c>
      <c r="K31" s="18">
        <f t="shared" si="4"/>
        <v>1500</v>
      </c>
      <c r="L31" s="20">
        <f t="shared" si="7"/>
        <v>0</v>
      </c>
    </row>
    <row r="32" spans="2:12" x14ac:dyDescent="0.35">
      <c r="D32" s="24">
        <v>2579884</v>
      </c>
      <c r="E32" s="17" t="s">
        <v>31</v>
      </c>
      <c r="F32" s="18">
        <v>1</v>
      </c>
      <c r="G32" s="18">
        <v>20000</v>
      </c>
      <c r="H32" s="18">
        <f t="shared" si="6"/>
        <v>8894</v>
      </c>
      <c r="I32" s="18"/>
      <c r="J32" s="19">
        <f t="shared" si="5"/>
        <v>8894</v>
      </c>
      <c r="K32" s="18">
        <f t="shared" si="4"/>
        <v>1500</v>
      </c>
      <c r="L32" s="20">
        <f t="shared" si="7"/>
        <v>0</v>
      </c>
    </row>
    <row r="33" spans="4:12" x14ac:dyDescent="0.35">
      <c r="D33" s="24">
        <v>2579898</v>
      </c>
      <c r="E33" s="17" t="s">
        <v>32</v>
      </c>
      <c r="F33" s="18">
        <v>1</v>
      </c>
      <c r="G33" s="18">
        <v>20000</v>
      </c>
      <c r="H33" s="18">
        <f t="shared" si="6"/>
        <v>8894</v>
      </c>
      <c r="I33" s="18"/>
      <c r="J33" s="19">
        <f t="shared" si="5"/>
        <v>8894</v>
      </c>
      <c r="K33" s="18">
        <f t="shared" si="4"/>
        <v>1500</v>
      </c>
      <c r="L33" s="20">
        <f t="shared" si="7"/>
        <v>0</v>
      </c>
    </row>
    <row r="34" spans="4:12" x14ac:dyDescent="0.35">
      <c r="D34" s="16">
        <v>2579896</v>
      </c>
      <c r="E34" s="17" t="s">
        <v>33</v>
      </c>
      <c r="F34" s="18">
        <v>1</v>
      </c>
      <c r="G34" s="18">
        <v>20000</v>
      </c>
      <c r="H34" s="18">
        <f t="shared" si="6"/>
        <v>8894</v>
      </c>
      <c r="I34" s="18"/>
      <c r="J34" s="19">
        <f t="shared" si="5"/>
        <v>8894</v>
      </c>
      <c r="K34" s="18">
        <f t="shared" si="4"/>
        <v>1500</v>
      </c>
      <c r="L34" s="20">
        <f t="shared" si="7"/>
        <v>0</v>
      </c>
    </row>
    <row r="35" spans="4:12" x14ac:dyDescent="0.35">
      <c r="D35" s="24">
        <v>1117502</v>
      </c>
      <c r="E35" s="25" t="s">
        <v>37</v>
      </c>
      <c r="F35" s="18">
        <v>1</v>
      </c>
      <c r="G35" s="18">
        <v>10000</v>
      </c>
      <c r="H35" s="18">
        <f t="shared" si="6"/>
        <v>8894</v>
      </c>
      <c r="I35" s="18"/>
      <c r="J35" s="19">
        <f t="shared" si="5"/>
        <v>8894</v>
      </c>
      <c r="K35" s="18">
        <f t="shared" si="4"/>
        <v>1500</v>
      </c>
      <c r="L35" s="20">
        <f t="shared" si="7"/>
        <v>1</v>
      </c>
    </row>
    <row r="36" spans="4:12" ht="15" thickBot="1" x14ac:dyDescent="0.4">
      <c r="D36" s="33">
        <v>1115511</v>
      </c>
      <c r="E36" s="29" t="s">
        <v>38</v>
      </c>
      <c r="F36" s="30">
        <v>2</v>
      </c>
      <c r="G36" s="30">
        <v>10000</v>
      </c>
      <c r="H36" s="18">
        <f t="shared" si="6"/>
        <v>8894</v>
      </c>
      <c r="I36" s="30"/>
      <c r="J36" s="31">
        <f t="shared" si="5"/>
        <v>8894</v>
      </c>
      <c r="K36" s="18">
        <f t="shared" si="4"/>
        <v>1500</v>
      </c>
      <c r="L36" s="32">
        <f t="shared" si="7"/>
        <v>2</v>
      </c>
    </row>
  </sheetData>
  <conditionalFormatting sqref="J3:J18">
    <cfRule type="cellIs" dxfId="1" priority="2" operator="greaterThanOrEqual">
      <formula>G3</formula>
    </cfRule>
  </conditionalFormatting>
  <conditionalFormatting sqref="J21:J36">
    <cfRule type="cellIs" dxfId="0" priority="1" operator="greaterThanOrEqual">
      <formula>G21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abSelected="1" workbookViewId="0">
      <selection activeCell="B19" sqref="B19"/>
    </sheetView>
  </sheetViews>
  <sheetFormatPr defaultRowHeight="14.5" x14ac:dyDescent="0.35"/>
  <cols>
    <col min="2" max="2" width="12.6328125" bestFit="1" customWidth="1"/>
    <col min="3" max="3" width="28.81640625" bestFit="1" customWidth="1"/>
    <col min="4" max="4" width="16.36328125" bestFit="1" customWidth="1"/>
    <col min="5" max="5" width="9.1796875" bestFit="1" customWidth="1"/>
    <col min="6" max="6" width="9.54296875" bestFit="1" customWidth="1"/>
    <col min="7" max="7" width="13.7265625" bestFit="1" customWidth="1"/>
    <col min="8" max="8" width="13.7265625" customWidth="1"/>
    <col min="9" max="9" width="11.6328125" bestFit="1" customWidth="1"/>
  </cols>
  <sheetData>
    <row r="1" spans="2:9" ht="15" thickBot="1" x14ac:dyDescent="0.4"/>
    <row r="2" spans="2:9" ht="16" thickBot="1" x14ac:dyDescent="0.4">
      <c r="B2" s="34" t="s">
        <v>2</v>
      </c>
      <c r="C2" s="8" t="s">
        <v>3</v>
      </c>
      <c r="D2" s="8" t="s">
        <v>4</v>
      </c>
      <c r="E2" s="8" t="s">
        <v>10</v>
      </c>
      <c r="F2" s="8" t="s">
        <v>41</v>
      </c>
      <c r="G2" s="36" t="s">
        <v>43</v>
      </c>
      <c r="H2" s="36" t="s">
        <v>45</v>
      </c>
      <c r="I2" s="9" t="s">
        <v>42</v>
      </c>
    </row>
    <row r="3" spans="2:9" x14ac:dyDescent="0.35">
      <c r="B3" s="12" t="s">
        <v>12</v>
      </c>
      <c r="C3" s="13" t="s">
        <v>13</v>
      </c>
      <c r="D3" s="14">
        <v>1</v>
      </c>
      <c r="E3" s="35">
        <f>SUM('80kg'!L3,'80kg'!L21,'30kg'!L3,'24kg'!L3,'24kg'!L21)</f>
        <v>4</v>
      </c>
      <c r="F3" s="35">
        <v>0</v>
      </c>
      <c r="G3" s="35">
        <v>2</v>
      </c>
      <c r="H3" s="35">
        <v>2</v>
      </c>
      <c r="I3" s="15">
        <f>E3+G3-F3-H3</f>
        <v>4</v>
      </c>
    </row>
    <row r="4" spans="2:9" x14ac:dyDescent="0.35">
      <c r="B4" s="16" t="s">
        <v>14</v>
      </c>
      <c r="C4" s="17" t="s">
        <v>15</v>
      </c>
      <c r="D4" s="18">
        <v>1</v>
      </c>
      <c r="E4" s="18">
        <f>SUM('80kg'!L4,'80kg'!L22,'30kg'!L4,'24kg'!L4,'24kg'!L22)</f>
        <v>3</v>
      </c>
      <c r="F4" s="18">
        <v>2</v>
      </c>
      <c r="G4" s="18">
        <v>2</v>
      </c>
      <c r="H4" s="18">
        <v>0</v>
      </c>
      <c r="I4" s="20">
        <f t="shared" ref="I4:I19" si="0">E4+G4-F4-H4</f>
        <v>3</v>
      </c>
    </row>
    <row r="5" spans="2:9" ht="29" x14ac:dyDescent="0.35">
      <c r="B5" s="21" t="s">
        <v>16</v>
      </c>
      <c r="C5" s="22" t="s">
        <v>17</v>
      </c>
      <c r="D5" s="18">
        <v>1</v>
      </c>
      <c r="E5" s="18">
        <f>SUM('80kg'!L5,'80kg'!L23,'30kg'!L5,'24kg'!L5,'24kg'!L23)</f>
        <v>0</v>
      </c>
      <c r="F5" s="18">
        <v>0</v>
      </c>
      <c r="G5" s="18">
        <v>1</v>
      </c>
      <c r="H5" s="18">
        <v>1</v>
      </c>
      <c r="I5" s="20">
        <f t="shared" si="0"/>
        <v>0</v>
      </c>
    </row>
    <row r="6" spans="2:9" x14ac:dyDescent="0.35">
      <c r="B6" s="21">
        <v>1100966</v>
      </c>
      <c r="C6" s="23" t="s">
        <v>18</v>
      </c>
      <c r="D6" s="18">
        <v>1</v>
      </c>
      <c r="E6" s="18">
        <f>SUM('80kg'!L6,'80kg'!L24,'30kg'!L6,'24kg'!L6,'24kg'!L24)</f>
        <v>3</v>
      </c>
      <c r="F6" s="18">
        <v>2</v>
      </c>
      <c r="G6" s="18">
        <v>2</v>
      </c>
      <c r="H6" s="18">
        <v>0</v>
      </c>
      <c r="I6" s="20">
        <f t="shared" si="0"/>
        <v>3</v>
      </c>
    </row>
    <row r="7" spans="2:9" x14ac:dyDescent="0.35">
      <c r="B7" s="24" t="s">
        <v>19</v>
      </c>
      <c r="C7" s="25" t="s">
        <v>20</v>
      </c>
      <c r="D7" s="18">
        <v>1</v>
      </c>
      <c r="E7" s="18">
        <f>SUM('80kg'!L7,'80kg'!L25,'30kg'!L7,'24kg'!L7,'24kg'!L25)</f>
        <v>2</v>
      </c>
      <c r="F7" s="18">
        <v>3</v>
      </c>
      <c r="G7" s="18">
        <v>4</v>
      </c>
      <c r="H7" s="18">
        <v>1</v>
      </c>
      <c r="I7" s="20">
        <f t="shared" si="0"/>
        <v>2</v>
      </c>
    </row>
    <row r="8" spans="2:9" x14ac:dyDescent="0.35">
      <c r="B8" s="16" t="s">
        <v>21</v>
      </c>
      <c r="C8" s="25" t="s">
        <v>22</v>
      </c>
      <c r="D8" s="18">
        <v>1</v>
      </c>
      <c r="E8" s="18">
        <f>SUM('80kg'!L8,'80kg'!L26,'30kg'!L8,'24kg'!L8,'24kg'!L26)</f>
        <v>2</v>
      </c>
      <c r="F8" s="18">
        <v>1</v>
      </c>
      <c r="G8" s="18">
        <v>2</v>
      </c>
      <c r="H8" s="18">
        <v>1</v>
      </c>
      <c r="I8" s="20">
        <f t="shared" si="0"/>
        <v>2</v>
      </c>
    </row>
    <row r="9" spans="2:9" x14ac:dyDescent="0.35">
      <c r="B9" s="26" t="s">
        <v>23</v>
      </c>
      <c r="C9" s="27" t="s">
        <v>24</v>
      </c>
      <c r="D9" s="18">
        <v>1</v>
      </c>
      <c r="E9" s="18">
        <f>SUM('80kg'!L9,'80kg'!L27,'30kg'!L9,'24kg'!L9,'24kg'!L27)</f>
        <v>1</v>
      </c>
      <c r="F9" s="18">
        <v>0</v>
      </c>
      <c r="G9" s="18">
        <v>2</v>
      </c>
      <c r="H9" s="18">
        <v>2</v>
      </c>
      <c r="I9" s="20">
        <f t="shared" si="0"/>
        <v>1</v>
      </c>
    </row>
    <row r="10" spans="2:9" x14ac:dyDescent="0.35">
      <c r="B10" s="24" t="s">
        <v>25</v>
      </c>
      <c r="C10" s="23" t="s">
        <v>26</v>
      </c>
      <c r="D10" s="18">
        <v>1</v>
      </c>
      <c r="E10" s="18">
        <f>SUM('80kg'!L10,'80kg'!L28,'30kg'!L10,'24kg'!L10,'24kg'!L28)</f>
        <v>3</v>
      </c>
      <c r="F10" s="18">
        <v>2</v>
      </c>
      <c r="G10" s="18">
        <v>2</v>
      </c>
      <c r="H10" s="18">
        <v>0</v>
      </c>
      <c r="I10" s="20">
        <f t="shared" si="0"/>
        <v>3</v>
      </c>
    </row>
    <row r="11" spans="2:9" x14ac:dyDescent="0.35">
      <c r="B11" s="16" t="s">
        <v>27</v>
      </c>
      <c r="C11" s="27" t="s">
        <v>28</v>
      </c>
      <c r="D11" s="18">
        <v>1</v>
      </c>
      <c r="E11" s="18">
        <f>SUM('80kg'!L11,'80kg'!L29,'30kg'!L11,'24kg'!L11,'24kg'!L29)</f>
        <v>4</v>
      </c>
      <c r="F11" s="18">
        <v>0</v>
      </c>
      <c r="G11" s="18">
        <v>1</v>
      </c>
      <c r="H11" s="18">
        <v>1</v>
      </c>
      <c r="I11" s="20">
        <f t="shared" si="0"/>
        <v>4</v>
      </c>
    </row>
    <row r="12" spans="2:9" x14ac:dyDescent="0.35">
      <c r="B12" s="24">
        <v>2579875</v>
      </c>
      <c r="C12" s="17" t="s">
        <v>29</v>
      </c>
      <c r="D12" s="18">
        <v>1</v>
      </c>
      <c r="E12" s="18">
        <f>SUM('80kg'!L12,'80kg'!L30,'30kg'!L12,'24kg'!L12,'24kg'!L30)</f>
        <v>0</v>
      </c>
      <c r="F12" s="18">
        <v>0</v>
      </c>
      <c r="G12" s="18">
        <v>2</v>
      </c>
      <c r="H12" s="18">
        <v>2</v>
      </c>
      <c r="I12" s="20">
        <f t="shared" si="0"/>
        <v>0</v>
      </c>
    </row>
    <row r="13" spans="2:9" x14ac:dyDescent="0.35">
      <c r="B13" s="24">
        <v>2557692</v>
      </c>
      <c r="C13" s="17" t="s">
        <v>30</v>
      </c>
      <c r="D13" s="18">
        <v>1</v>
      </c>
      <c r="E13" s="18">
        <f>SUM('80kg'!L13,'80kg'!L31,'30kg'!L13,'24kg'!L13,'24kg'!L31)</f>
        <v>0</v>
      </c>
      <c r="F13" s="18">
        <v>1</v>
      </c>
      <c r="G13" s="18">
        <v>1</v>
      </c>
      <c r="H13" s="18">
        <v>0</v>
      </c>
      <c r="I13" s="20">
        <f t="shared" si="0"/>
        <v>0</v>
      </c>
    </row>
    <row r="14" spans="2:9" x14ac:dyDescent="0.35">
      <c r="B14" s="24">
        <v>2579884</v>
      </c>
      <c r="C14" s="17" t="s">
        <v>31</v>
      </c>
      <c r="D14" s="18">
        <v>1</v>
      </c>
      <c r="E14" s="18">
        <f>SUM('80kg'!L14,'80kg'!L32,'30kg'!L14,'24kg'!L14,'24kg'!L32)</f>
        <v>0</v>
      </c>
      <c r="F14" s="18">
        <v>0</v>
      </c>
      <c r="G14" s="18">
        <v>1</v>
      </c>
      <c r="H14" s="18">
        <v>1</v>
      </c>
      <c r="I14" s="20">
        <f t="shared" si="0"/>
        <v>0</v>
      </c>
    </row>
    <row r="15" spans="2:9" x14ac:dyDescent="0.35">
      <c r="B15" s="24">
        <v>2579898</v>
      </c>
      <c r="C15" s="17" t="s">
        <v>32</v>
      </c>
      <c r="D15" s="18">
        <v>1</v>
      </c>
      <c r="E15" s="18">
        <f>SUM('80kg'!L15,'80kg'!L33,'30kg'!L15,'24kg'!L15,'24kg'!L33)</f>
        <v>0</v>
      </c>
      <c r="F15" s="18">
        <v>0</v>
      </c>
      <c r="G15" s="18">
        <v>1</v>
      </c>
      <c r="H15" s="18">
        <v>1</v>
      </c>
      <c r="I15" s="20">
        <f t="shared" si="0"/>
        <v>0</v>
      </c>
    </row>
    <row r="16" spans="2:9" x14ac:dyDescent="0.35">
      <c r="B16" s="16">
        <v>2579896</v>
      </c>
      <c r="C16" s="17" t="s">
        <v>33</v>
      </c>
      <c r="D16" s="18">
        <v>1</v>
      </c>
      <c r="E16" s="18">
        <f>SUM('80kg'!L16,'80kg'!L34,'30kg'!L16,'24kg'!L16,'24kg'!L34)</f>
        <v>0</v>
      </c>
      <c r="F16" s="18">
        <v>0</v>
      </c>
      <c r="G16" s="18">
        <v>1</v>
      </c>
      <c r="H16" s="18">
        <v>1</v>
      </c>
      <c r="I16" s="20">
        <f t="shared" si="0"/>
        <v>0</v>
      </c>
    </row>
    <row r="17" spans="2:9" x14ac:dyDescent="0.35">
      <c r="B17" s="24">
        <v>1115511</v>
      </c>
      <c r="C17" s="25" t="s">
        <v>34</v>
      </c>
      <c r="D17" s="37" t="s">
        <v>44</v>
      </c>
      <c r="E17" s="18">
        <f>SUM('30kg'!L17,'24kg'!L17,'24kg'!L35,'80kg'!L18,'80kg'!L36)</f>
        <v>5</v>
      </c>
      <c r="F17" s="18">
        <v>0</v>
      </c>
      <c r="G17" s="18">
        <v>1</v>
      </c>
      <c r="H17" s="18">
        <v>1</v>
      </c>
      <c r="I17" s="20">
        <f t="shared" si="0"/>
        <v>5</v>
      </c>
    </row>
    <row r="18" spans="2:9" x14ac:dyDescent="0.35">
      <c r="B18" s="16">
        <v>1115509</v>
      </c>
      <c r="C18" s="17" t="s">
        <v>35</v>
      </c>
      <c r="D18" s="18">
        <v>2</v>
      </c>
      <c r="E18" s="18">
        <f>SUM('30kg'!L18,'24kg'!L18,'24kg'!L36)</f>
        <v>2</v>
      </c>
      <c r="F18" s="18">
        <v>0</v>
      </c>
      <c r="G18" s="18">
        <v>1</v>
      </c>
      <c r="H18" s="18">
        <v>1</v>
      </c>
      <c r="I18" s="20">
        <f t="shared" si="0"/>
        <v>2</v>
      </c>
    </row>
    <row r="19" spans="2:9" ht="15" thickBot="1" x14ac:dyDescent="0.4">
      <c r="B19" s="33">
        <v>1117502</v>
      </c>
      <c r="C19" s="38" t="s">
        <v>37</v>
      </c>
      <c r="D19" s="39">
        <v>1</v>
      </c>
      <c r="E19" s="30">
        <f>SUM('80kg'!L17,'80kg'!L35)</f>
        <v>2</v>
      </c>
      <c r="F19" s="30">
        <v>0</v>
      </c>
      <c r="G19" s="30">
        <v>1</v>
      </c>
      <c r="H19" s="30">
        <v>1</v>
      </c>
      <c r="I19" s="32">
        <f t="shared" si="0"/>
        <v>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24kg</vt:lpstr>
      <vt:lpstr>30kg</vt:lpstr>
      <vt:lpstr>80kg</vt:lpstr>
      <vt:lpstr>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2021-12-22T16:13:39Z</dcterms:modified>
</cp:coreProperties>
</file>