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50" activeTab="5"/>
  </bookViews>
  <sheets>
    <sheet name="ELMC 10kg" sheetId="4" r:id="rId1"/>
    <sheet name="ELMC 45kg" sheetId="2" r:id="rId2"/>
    <sheet name="ELMC 60kg" sheetId="1" r:id="rId3"/>
    <sheet name="ELMC 90kg" sheetId="3" r:id="rId4"/>
    <sheet name="CP3" sheetId="5" r:id="rId5"/>
    <sheet name="SP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6" l="1"/>
  <c r="D13" i="6"/>
  <c r="D11" i="6"/>
  <c r="D12" i="6"/>
  <c r="H20" i="5" l="1"/>
  <c r="J20" i="5" s="1"/>
  <c r="L20" i="5" s="1"/>
  <c r="H19" i="5"/>
  <c r="J19" i="5" s="1"/>
  <c r="L19" i="5" s="1"/>
  <c r="H18" i="5"/>
  <c r="J18" i="5" s="1"/>
  <c r="L18" i="5" s="1"/>
  <c r="H17" i="5"/>
  <c r="J17" i="5" s="1"/>
  <c r="L17" i="5" s="1"/>
  <c r="J16" i="5"/>
  <c r="L16" i="5" s="1"/>
  <c r="H16" i="5"/>
  <c r="J15" i="5"/>
  <c r="L15" i="5" s="1"/>
  <c r="H15" i="5"/>
  <c r="H14" i="5"/>
  <c r="J14" i="5" s="1"/>
  <c r="L14" i="5" s="1"/>
  <c r="H13" i="5"/>
  <c r="J13" i="5" s="1"/>
  <c r="L13" i="5" s="1"/>
  <c r="H12" i="5"/>
  <c r="J12" i="5" s="1"/>
  <c r="L12" i="5" s="1"/>
  <c r="H11" i="5"/>
  <c r="J11" i="5" s="1"/>
  <c r="L11" i="5" s="1"/>
  <c r="H10" i="5"/>
  <c r="J10" i="5" s="1"/>
  <c r="L10" i="5" s="1"/>
  <c r="H9" i="5"/>
  <c r="J9" i="5" s="1"/>
  <c r="L9" i="5" s="1"/>
  <c r="J8" i="5"/>
  <c r="L8" i="5" s="1"/>
  <c r="H8" i="5"/>
  <c r="J7" i="5"/>
  <c r="L7" i="5" s="1"/>
  <c r="H7" i="5"/>
  <c r="H6" i="5"/>
  <c r="J6" i="5" s="1"/>
  <c r="L6" i="5" s="1"/>
  <c r="H5" i="5"/>
  <c r="J5" i="5" s="1"/>
  <c r="L5" i="5" s="1"/>
  <c r="H4" i="5"/>
  <c r="J4" i="5" s="1"/>
  <c r="L4" i="5" s="1"/>
  <c r="J3" i="5"/>
  <c r="L3" i="5" s="1"/>
  <c r="H21" i="5"/>
  <c r="J21" i="5" s="1"/>
  <c r="L21" i="5" s="1"/>
  <c r="L19" i="1"/>
  <c r="L10" i="1"/>
  <c r="L3" i="1"/>
  <c r="L20" i="2"/>
  <c r="L3" i="2"/>
  <c r="L12" i="4"/>
  <c r="L3" i="4"/>
  <c r="K16" i="4"/>
  <c r="H16" i="4"/>
  <c r="J16" i="4" s="1"/>
  <c r="K15" i="4"/>
  <c r="H15" i="4"/>
  <c r="J15" i="4" s="1"/>
  <c r="K14" i="4"/>
  <c r="H14" i="4"/>
  <c r="J14" i="4" s="1"/>
  <c r="K13" i="4"/>
  <c r="H13" i="4"/>
  <c r="J13" i="4" s="1"/>
  <c r="K12" i="4"/>
  <c r="H12" i="4"/>
  <c r="J12" i="4" s="1"/>
  <c r="K11" i="4"/>
  <c r="H11" i="4"/>
  <c r="J11" i="4" s="1"/>
  <c r="K10" i="4"/>
  <c r="H10" i="4"/>
  <c r="J10" i="4" s="1"/>
  <c r="K9" i="4"/>
  <c r="H9" i="4"/>
  <c r="J9" i="4" s="1"/>
  <c r="K8" i="4"/>
  <c r="H8" i="4"/>
  <c r="J8" i="4" s="1"/>
  <c r="K7" i="4"/>
  <c r="H7" i="4"/>
  <c r="J7" i="4" s="1"/>
  <c r="K6" i="4"/>
  <c r="H6" i="4"/>
  <c r="J6" i="4" s="1"/>
  <c r="K5" i="4"/>
  <c r="H5" i="4"/>
  <c r="J5" i="4" s="1"/>
  <c r="K4" i="4"/>
  <c r="H4" i="4"/>
  <c r="J4" i="4" s="1"/>
  <c r="J3" i="4"/>
  <c r="K16" i="3"/>
  <c r="H16" i="3"/>
  <c r="L16" i="3" s="1"/>
  <c r="K15" i="3"/>
  <c r="H15" i="3"/>
  <c r="J15" i="3" s="1"/>
  <c r="K14" i="3"/>
  <c r="H14" i="3"/>
  <c r="K13" i="3"/>
  <c r="H13" i="3"/>
  <c r="J13" i="3" s="1"/>
  <c r="K12" i="3"/>
  <c r="H12" i="3"/>
  <c r="L12" i="3" s="1"/>
  <c r="K11" i="3"/>
  <c r="H11" i="3"/>
  <c r="L11" i="3" s="1"/>
  <c r="K10" i="3"/>
  <c r="H10" i="3"/>
  <c r="L10" i="3" s="1"/>
  <c r="K9" i="3"/>
  <c r="H9" i="3"/>
  <c r="L9" i="3" s="1"/>
  <c r="K8" i="3"/>
  <c r="H8" i="3"/>
  <c r="L8" i="3" s="1"/>
  <c r="K7" i="3"/>
  <c r="H7" i="3"/>
  <c r="L7" i="3" s="1"/>
  <c r="K6" i="3"/>
  <c r="H6" i="3"/>
  <c r="L6" i="3" s="1"/>
  <c r="K5" i="3"/>
  <c r="H5" i="3"/>
  <c r="K4" i="3"/>
  <c r="H4" i="3"/>
  <c r="J4" i="3" s="1"/>
  <c r="J3" i="3"/>
  <c r="H22" i="2"/>
  <c r="H23" i="2"/>
  <c r="L23" i="2" s="1"/>
  <c r="H24" i="2"/>
  <c r="H25" i="2"/>
  <c r="L25" i="2" s="1"/>
  <c r="H26" i="2"/>
  <c r="H27" i="2"/>
  <c r="H28" i="2"/>
  <c r="L28" i="2" s="1"/>
  <c r="H29" i="2"/>
  <c r="J29" i="2" s="1"/>
  <c r="H30" i="2"/>
  <c r="H31" i="2"/>
  <c r="L31" i="2" s="1"/>
  <c r="H32" i="2"/>
  <c r="J32" i="2" s="1"/>
  <c r="H33" i="2"/>
  <c r="H21" i="2"/>
  <c r="J21" i="2" s="1"/>
  <c r="K33" i="2"/>
  <c r="L33" i="2" s="1"/>
  <c r="K32" i="2"/>
  <c r="K31" i="2"/>
  <c r="K30" i="2"/>
  <c r="K29" i="2"/>
  <c r="L29" i="2" s="1"/>
  <c r="K28" i="2"/>
  <c r="K27" i="2"/>
  <c r="K26" i="2"/>
  <c r="K25" i="2"/>
  <c r="K24" i="2"/>
  <c r="K23" i="2"/>
  <c r="J23" i="2"/>
  <c r="K22" i="2"/>
  <c r="K21" i="2"/>
  <c r="J20" i="2"/>
  <c r="K16" i="1"/>
  <c r="L16" i="1" s="1"/>
  <c r="H16" i="1"/>
  <c r="K15" i="1"/>
  <c r="H15" i="1"/>
  <c r="K14" i="1"/>
  <c r="H14" i="1"/>
  <c r="L14" i="1" s="1"/>
  <c r="K13" i="1"/>
  <c r="H13" i="1"/>
  <c r="J13" i="1" s="1"/>
  <c r="K12" i="1"/>
  <c r="H12" i="1"/>
  <c r="J12" i="1" s="1"/>
  <c r="K11" i="1"/>
  <c r="H11" i="1"/>
  <c r="J11" i="1" s="1"/>
  <c r="K10" i="1"/>
  <c r="H10" i="1"/>
  <c r="J10" i="1" s="1"/>
  <c r="K9" i="1"/>
  <c r="H9" i="1"/>
  <c r="L9" i="1" s="1"/>
  <c r="K8" i="1"/>
  <c r="H8" i="1"/>
  <c r="J8" i="1" s="1"/>
  <c r="K7" i="1"/>
  <c r="H7" i="1"/>
  <c r="L7" i="1" s="1"/>
  <c r="K6" i="1"/>
  <c r="H6" i="1"/>
  <c r="J6" i="1" s="1"/>
  <c r="K5" i="1"/>
  <c r="H5" i="1"/>
  <c r="L5" i="1" s="1"/>
  <c r="K4" i="1"/>
  <c r="H4" i="1"/>
  <c r="J4" i="1" s="1"/>
  <c r="J3" i="1"/>
  <c r="J19" i="1"/>
  <c r="H20" i="1"/>
  <c r="J20" i="1" s="1"/>
  <c r="K20" i="1"/>
  <c r="H21" i="1"/>
  <c r="J21" i="1" s="1"/>
  <c r="K21" i="1"/>
  <c r="H32" i="1"/>
  <c r="J32" i="1" s="1"/>
  <c r="J3" i="2"/>
  <c r="H4" i="2"/>
  <c r="J4" i="2" s="1"/>
  <c r="K4" i="2"/>
  <c r="H5" i="2"/>
  <c r="K5" i="2"/>
  <c r="H6" i="2"/>
  <c r="J6" i="2"/>
  <c r="K6" i="2"/>
  <c r="H7" i="2"/>
  <c r="L7" i="2" s="1"/>
  <c r="K7" i="2"/>
  <c r="H8" i="2"/>
  <c r="J8" i="2" s="1"/>
  <c r="K8" i="2"/>
  <c r="H9" i="2"/>
  <c r="L9" i="2" s="1"/>
  <c r="K9" i="2"/>
  <c r="H10" i="2"/>
  <c r="K10" i="2"/>
  <c r="H11" i="2"/>
  <c r="K11" i="2"/>
  <c r="L11" i="2" s="1"/>
  <c r="H12" i="2"/>
  <c r="J12" i="2"/>
  <c r="K12" i="2"/>
  <c r="H13" i="2"/>
  <c r="J13" i="2" s="1"/>
  <c r="K13" i="2"/>
  <c r="H14" i="2"/>
  <c r="K14" i="2"/>
  <c r="H15" i="2"/>
  <c r="J15" i="2" s="1"/>
  <c r="K15" i="2"/>
  <c r="H16" i="2"/>
  <c r="K16" i="2"/>
  <c r="K28" i="1"/>
  <c r="K32" i="1"/>
  <c r="K31" i="1"/>
  <c r="H31" i="1"/>
  <c r="J31" i="1" s="1"/>
  <c r="K30" i="1"/>
  <c r="H30" i="1"/>
  <c r="J30" i="1" s="1"/>
  <c r="K29" i="1"/>
  <c r="H29" i="1"/>
  <c r="J29" i="1" s="1"/>
  <c r="K27" i="1"/>
  <c r="H27" i="1"/>
  <c r="J27" i="1" s="1"/>
  <c r="K26" i="1"/>
  <c r="H26" i="1"/>
  <c r="J26" i="1" s="1"/>
  <c r="K25" i="1"/>
  <c r="H25" i="1"/>
  <c r="J25" i="1" s="1"/>
  <c r="K24" i="1"/>
  <c r="H24" i="1"/>
  <c r="J24" i="1" s="1"/>
  <c r="K23" i="1"/>
  <c r="H23" i="1"/>
  <c r="J23" i="1" s="1"/>
  <c r="K22" i="1"/>
  <c r="H22" i="1"/>
  <c r="J22" i="1" s="1"/>
  <c r="D3" i="6" l="1"/>
  <c r="L5" i="4"/>
  <c r="L11" i="4"/>
  <c r="L15" i="4"/>
  <c r="L8" i="4"/>
  <c r="L15" i="3"/>
  <c r="L15" i="1"/>
  <c r="L11" i="1"/>
  <c r="L32" i="1"/>
  <c r="J5" i="1"/>
  <c r="L25" i="1"/>
  <c r="J9" i="1"/>
  <c r="L31" i="1"/>
  <c r="L23" i="1"/>
  <c r="L8" i="1"/>
  <c r="L30" i="1"/>
  <c r="L22" i="1"/>
  <c r="L24" i="1"/>
  <c r="L29" i="1"/>
  <c r="L21" i="1"/>
  <c r="L13" i="1"/>
  <c r="L6" i="1"/>
  <c r="L20" i="1"/>
  <c r="L27" i="1"/>
  <c r="L12" i="1"/>
  <c r="L4" i="1"/>
  <c r="L26" i="1"/>
  <c r="L16" i="2"/>
  <c r="L24" i="2"/>
  <c r="L12" i="2"/>
  <c r="L5" i="2"/>
  <c r="L30" i="2"/>
  <c r="L22" i="2"/>
  <c r="L13" i="2"/>
  <c r="L10" i="2"/>
  <c r="L14" i="2"/>
  <c r="J25" i="2"/>
  <c r="L32" i="2"/>
  <c r="L27" i="2"/>
  <c r="J10" i="2"/>
  <c r="L6" i="2"/>
  <c r="L26" i="2"/>
  <c r="L4" i="2"/>
  <c r="J30" i="2"/>
  <c r="L15" i="2"/>
  <c r="L8" i="2"/>
  <c r="L21" i="2"/>
  <c r="L10" i="4"/>
  <c r="L16" i="4"/>
  <c r="L9" i="4"/>
  <c r="L7" i="4"/>
  <c r="L13" i="4"/>
  <c r="L6" i="4"/>
  <c r="J10" i="3"/>
  <c r="J12" i="3"/>
  <c r="J8" i="3"/>
  <c r="J7" i="3"/>
  <c r="J16" i="3"/>
  <c r="J6" i="3"/>
  <c r="J5" i="3"/>
  <c r="J9" i="3"/>
  <c r="J11" i="3"/>
  <c r="J14" i="3"/>
  <c r="J27" i="2"/>
  <c r="J22" i="2"/>
  <c r="J24" i="2"/>
  <c r="J26" i="2"/>
  <c r="J28" i="2"/>
  <c r="J31" i="2"/>
  <c r="J33" i="2"/>
  <c r="J14" i="1"/>
  <c r="J7" i="1"/>
  <c r="J16" i="1"/>
  <c r="J15" i="1"/>
  <c r="H28" i="1"/>
  <c r="J16" i="2"/>
  <c r="J14" i="2"/>
  <c r="J11" i="2"/>
  <c r="J9" i="2"/>
  <c r="J7" i="2"/>
  <c r="J5" i="2"/>
  <c r="D7" i="6" l="1"/>
  <c r="D16" i="6"/>
  <c r="D9" i="6"/>
  <c r="D6" i="6"/>
  <c r="D4" i="6"/>
  <c r="D5" i="6"/>
  <c r="D10" i="6"/>
  <c r="D15" i="6"/>
  <c r="D8" i="6"/>
  <c r="J28" i="1"/>
  <c r="L28" i="1"/>
</calcChain>
</file>

<file path=xl/sharedStrings.xml><?xml version="1.0" encoding="utf-8"?>
<sst xmlns="http://schemas.openxmlformats.org/spreadsheetml/2006/main" count="249" uniqueCount="53">
  <si>
    <t>SN</t>
  </si>
  <si>
    <t>Unit</t>
  </si>
  <si>
    <t>Part Number</t>
  </si>
  <si>
    <t>Part Name</t>
  </si>
  <si>
    <t>No parts per unit</t>
  </si>
  <si>
    <t>Frequency</t>
  </si>
  <si>
    <t>Total Run</t>
  </si>
  <si>
    <t>Last Changed</t>
  </si>
  <si>
    <t>Hours run</t>
  </si>
  <si>
    <t>Expected Hours</t>
  </si>
  <si>
    <t>Required</t>
  </si>
  <si>
    <t>ELMC</t>
  </si>
  <si>
    <t>42208L</t>
  </si>
  <si>
    <t>Drain Valve Body</t>
  </si>
  <si>
    <t>42207L</t>
  </si>
  <si>
    <t>Drain Walve O-ring</t>
  </si>
  <si>
    <t>42202LB</t>
  </si>
  <si>
    <t>Drain Valve Solenoid</t>
  </si>
  <si>
    <t>Water Inlet Valve</t>
  </si>
  <si>
    <t>Inlet Valve Coil</t>
  </si>
  <si>
    <t>Water Feed Hose 10mm</t>
  </si>
  <si>
    <t>Water Feed Hose 15mm</t>
  </si>
  <si>
    <t>Water Inlet Hose</t>
  </si>
  <si>
    <t>41902-1</t>
  </si>
  <si>
    <t>HWL Cable and Boot for 1 cylinder</t>
  </si>
  <si>
    <t>41902-2</t>
  </si>
  <si>
    <t>HWL Cable and Boot for 2 cylinder</t>
  </si>
  <si>
    <t>Electrode Cable Set ELMC 5, 10, 20</t>
  </si>
  <si>
    <t>41920A</t>
  </si>
  <si>
    <t>Electrode Cable Set ELMC 30, 40 , 50, 60 + 90</t>
  </si>
  <si>
    <t>21300/MC</t>
  </si>
  <si>
    <t>Contactor ELMC 5-10</t>
  </si>
  <si>
    <t>21302/MC</t>
  </si>
  <si>
    <t>Contactor ELMC 30,50,60+90</t>
  </si>
  <si>
    <t>DIS/10</t>
  </si>
  <si>
    <t>Disposable Cylinder ELMC10</t>
  </si>
  <si>
    <t>DIS/20-96</t>
  </si>
  <si>
    <t>Disposable Cylinder ELMC20-90</t>
  </si>
  <si>
    <t>Steam Hose 25mm ID</t>
  </si>
  <si>
    <t>Steam Hose 40mm ID</t>
  </si>
  <si>
    <t>94958 (AHU 1 Hum A)</t>
  </si>
  <si>
    <t>94922 (AHU 1 Hum B)</t>
  </si>
  <si>
    <t>94956 (AHU 2 Hum B)</t>
  </si>
  <si>
    <t>94921 (AHU 2 Hum A)</t>
  </si>
  <si>
    <t>95195 (AHU 5)</t>
  </si>
  <si>
    <t>95127 (AHU 4)</t>
  </si>
  <si>
    <t>CP3</t>
  </si>
  <si>
    <t>52KG Unit Contactors</t>
  </si>
  <si>
    <t>Hose set inlet</t>
  </si>
  <si>
    <t>Hose set pump</t>
  </si>
  <si>
    <t>Draining hose</t>
  </si>
  <si>
    <t>Exchange cylinder A674</t>
  </si>
  <si>
    <t>1145024 (AHU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</si>
</sst>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Normal" xfId="0" builtinId="0"/>
  </cellStyles>
  <dxfs count="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D14" sqref="D14:E14"/>
    </sheetView>
  </sheetViews>
  <sheetFormatPr defaultRowHeight="14.5" x14ac:dyDescent="0.35"/>
  <cols>
    <col min="2" max="2" width="19" customWidth="1"/>
    <col min="3" max="3" width="5.453125" bestFit="1" customWidth="1"/>
    <col min="4" max="4" width="12.6328125" bestFit="1" customWidth="1"/>
    <col min="5" max="5" width="31.453125" bestFit="1" customWidth="1"/>
    <col min="6" max="6" width="16.36328125" customWidth="1"/>
    <col min="7" max="7" width="10.26953125" customWidth="1"/>
    <col min="8" max="8" width="9.54296875" customWidth="1"/>
    <col min="9" max="9" width="12.90625" customWidth="1"/>
    <col min="10" max="10" width="9.90625" customWidth="1"/>
    <col min="11" max="11" width="15.08984375" customWidth="1"/>
    <col min="12" max="12" width="9.1796875" bestFit="1" customWidth="1"/>
  </cols>
  <sheetData>
    <row r="1" spans="2:12" ht="15" thickBot="1" x14ac:dyDescent="0.4"/>
    <row r="2" spans="2:12" ht="16" thickBot="1" x14ac:dyDescent="0.4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4" t="s">
        <v>10</v>
      </c>
    </row>
    <row r="3" spans="2:12" ht="15" thickBot="1" x14ac:dyDescent="0.4">
      <c r="B3" s="23" t="s">
        <v>45</v>
      </c>
      <c r="C3" s="5" t="s">
        <v>11</v>
      </c>
      <c r="D3" s="6" t="s">
        <v>12</v>
      </c>
      <c r="E3" s="7" t="s">
        <v>13</v>
      </c>
      <c r="F3" s="7">
        <v>1</v>
      </c>
      <c r="G3" s="7">
        <v>20000</v>
      </c>
      <c r="H3" s="7">
        <v>82281</v>
      </c>
      <c r="I3" s="12">
        <v>78458</v>
      </c>
      <c r="J3" s="8">
        <f t="shared" ref="J3:J16" si="0">H3-I3</f>
        <v>3823</v>
      </c>
      <c r="K3" s="8">
        <v>1000</v>
      </c>
      <c r="L3" s="13">
        <f>IF((H3+K3-I3)&gt;G3,F3,0)</f>
        <v>0</v>
      </c>
    </row>
    <row r="4" spans="2:12" x14ac:dyDescent="0.35">
      <c r="B4" s="9"/>
      <c r="C4" s="9"/>
      <c r="D4" s="10" t="s">
        <v>14</v>
      </c>
      <c r="E4" s="11" t="s">
        <v>15</v>
      </c>
      <c r="F4" s="11">
        <v>1</v>
      </c>
      <c r="G4" s="11">
        <v>20000</v>
      </c>
      <c r="H4" s="11">
        <f t="shared" ref="H4:H16" si="1">H$3</f>
        <v>82281</v>
      </c>
      <c r="I4" s="12">
        <v>78458</v>
      </c>
      <c r="J4" s="12">
        <f t="shared" si="0"/>
        <v>3823</v>
      </c>
      <c r="K4" s="12">
        <f t="shared" ref="K4:K12" si="2">K$3</f>
        <v>1000</v>
      </c>
      <c r="L4" s="13">
        <v>1</v>
      </c>
    </row>
    <row r="5" spans="2:12" x14ac:dyDescent="0.35">
      <c r="B5" s="9"/>
      <c r="C5" s="9"/>
      <c r="D5" s="10" t="s">
        <v>16</v>
      </c>
      <c r="E5" s="11" t="s">
        <v>17</v>
      </c>
      <c r="F5" s="11">
        <v>1</v>
      </c>
      <c r="G5" s="11">
        <v>20000</v>
      </c>
      <c r="H5" s="11">
        <f t="shared" si="1"/>
        <v>82281</v>
      </c>
      <c r="I5" s="12">
        <v>78458</v>
      </c>
      <c r="J5" s="12">
        <f t="shared" si="0"/>
        <v>3823</v>
      </c>
      <c r="K5" s="12">
        <f t="shared" si="2"/>
        <v>1000</v>
      </c>
      <c r="L5" s="13">
        <f t="shared" ref="L5:L16" si="3">IF((H5+K5-I5)&gt;G5,F5,0)</f>
        <v>0</v>
      </c>
    </row>
    <row r="6" spans="2:12" x14ac:dyDescent="0.35">
      <c r="B6" s="9"/>
      <c r="C6" s="9"/>
      <c r="D6" s="10">
        <v>42427</v>
      </c>
      <c r="E6" s="11" t="s">
        <v>18</v>
      </c>
      <c r="F6" s="11">
        <v>1</v>
      </c>
      <c r="G6" s="11">
        <v>20000</v>
      </c>
      <c r="H6" s="11">
        <f t="shared" si="1"/>
        <v>82281</v>
      </c>
      <c r="I6" s="12">
        <v>67651</v>
      </c>
      <c r="J6" s="12">
        <f t="shared" si="0"/>
        <v>14630</v>
      </c>
      <c r="K6" s="12">
        <f t="shared" si="2"/>
        <v>1000</v>
      </c>
      <c r="L6" s="13">
        <f t="shared" si="3"/>
        <v>0</v>
      </c>
    </row>
    <row r="7" spans="2:12" x14ac:dyDescent="0.35">
      <c r="B7" s="9"/>
      <c r="C7" s="9"/>
      <c r="D7" s="10">
        <v>42419</v>
      </c>
      <c r="E7" s="11" t="s">
        <v>19</v>
      </c>
      <c r="F7" s="11">
        <v>1</v>
      </c>
      <c r="G7" s="11">
        <v>20000</v>
      </c>
      <c r="H7" s="11">
        <f t="shared" si="1"/>
        <v>82281</v>
      </c>
      <c r="I7" s="12">
        <v>67651</v>
      </c>
      <c r="J7" s="12">
        <f t="shared" si="0"/>
        <v>14630</v>
      </c>
      <c r="K7" s="12">
        <f t="shared" si="2"/>
        <v>1000</v>
      </c>
      <c r="L7" s="13">
        <f t="shared" si="3"/>
        <v>0</v>
      </c>
    </row>
    <row r="8" spans="2:12" x14ac:dyDescent="0.35">
      <c r="B8" s="9"/>
      <c r="C8" s="9"/>
      <c r="D8" s="10">
        <v>42001</v>
      </c>
      <c r="E8" s="11" t="s">
        <v>20</v>
      </c>
      <c r="F8" s="11">
        <v>1</v>
      </c>
      <c r="G8" s="11">
        <v>20000</v>
      </c>
      <c r="H8" s="11">
        <f t="shared" si="1"/>
        <v>82281</v>
      </c>
      <c r="I8" s="12"/>
      <c r="J8" s="12">
        <f t="shared" si="0"/>
        <v>82281</v>
      </c>
      <c r="K8" s="12">
        <f t="shared" si="2"/>
        <v>1000</v>
      </c>
      <c r="L8" s="13">
        <f t="shared" si="3"/>
        <v>1</v>
      </c>
    </row>
    <row r="9" spans="2:12" x14ac:dyDescent="0.35">
      <c r="B9" s="9"/>
      <c r="C9" s="9"/>
      <c r="D9" s="10">
        <v>42003</v>
      </c>
      <c r="E9" s="11" t="s">
        <v>21</v>
      </c>
      <c r="F9" s="11">
        <v>1</v>
      </c>
      <c r="G9" s="11">
        <v>20000</v>
      </c>
      <c r="H9" s="11">
        <f t="shared" si="1"/>
        <v>82281</v>
      </c>
      <c r="I9" s="12"/>
      <c r="J9" s="12">
        <f t="shared" si="0"/>
        <v>82281</v>
      </c>
      <c r="K9" s="12">
        <f t="shared" si="2"/>
        <v>1000</v>
      </c>
      <c r="L9" s="13">
        <f t="shared" si="3"/>
        <v>1</v>
      </c>
    </row>
    <row r="10" spans="2:12" x14ac:dyDescent="0.35">
      <c r="B10" s="9"/>
      <c r="C10" s="9"/>
      <c r="D10" s="10">
        <v>42604</v>
      </c>
      <c r="E10" s="11" t="s">
        <v>22</v>
      </c>
      <c r="F10" s="11">
        <v>1</v>
      </c>
      <c r="G10" s="11">
        <v>20000</v>
      </c>
      <c r="H10" s="11">
        <f t="shared" si="1"/>
        <v>82281</v>
      </c>
      <c r="I10" s="12"/>
      <c r="J10" s="12">
        <f t="shared" si="0"/>
        <v>82281</v>
      </c>
      <c r="K10" s="12">
        <f t="shared" si="2"/>
        <v>1000</v>
      </c>
      <c r="L10" s="13">
        <f t="shared" si="3"/>
        <v>1</v>
      </c>
    </row>
    <row r="11" spans="2:12" x14ac:dyDescent="0.35">
      <c r="B11" s="9"/>
      <c r="C11" s="9"/>
      <c r="D11" s="10" t="s">
        <v>23</v>
      </c>
      <c r="E11" s="11" t="s">
        <v>24</v>
      </c>
      <c r="F11" s="11">
        <v>1</v>
      </c>
      <c r="G11" s="14">
        <v>40000</v>
      </c>
      <c r="H11" s="11">
        <f t="shared" si="1"/>
        <v>82281</v>
      </c>
      <c r="I11" s="12"/>
      <c r="J11" s="12">
        <f t="shared" si="0"/>
        <v>82281</v>
      </c>
      <c r="K11" s="12">
        <f t="shared" si="2"/>
        <v>1000</v>
      </c>
      <c r="L11" s="13">
        <f t="shared" si="3"/>
        <v>1</v>
      </c>
    </row>
    <row r="12" spans="2:12" x14ac:dyDescent="0.35">
      <c r="B12" s="9"/>
      <c r="C12" s="9"/>
      <c r="D12" s="15">
        <v>41920</v>
      </c>
      <c r="E12" s="14" t="s">
        <v>27</v>
      </c>
      <c r="F12" s="14">
        <v>1</v>
      </c>
      <c r="G12" s="14">
        <v>40000</v>
      </c>
      <c r="H12" s="11">
        <f t="shared" si="1"/>
        <v>82281</v>
      </c>
      <c r="I12" s="12">
        <v>67651</v>
      </c>
      <c r="J12" s="12">
        <f t="shared" si="0"/>
        <v>14630</v>
      </c>
      <c r="K12" s="12">
        <f t="shared" si="2"/>
        <v>1000</v>
      </c>
      <c r="L12" s="13">
        <f t="shared" si="3"/>
        <v>0</v>
      </c>
    </row>
    <row r="13" spans="2:12" x14ac:dyDescent="0.35">
      <c r="B13" s="9"/>
      <c r="C13" s="9"/>
      <c r="D13" s="15" t="s">
        <v>30</v>
      </c>
      <c r="E13" s="14" t="s">
        <v>31</v>
      </c>
      <c r="F13" s="14">
        <v>1</v>
      </c>
      <c r="G13" s="12">
        <v>10000</v>
      </c>
      <c r="H13" s="11">
        <f t="shared" si="1"/>
        <v>82281</v>
      </c>
      <c r="I13" s="11">
        <v>70232</v>
      </c>
      <c r="J13" s="12">
        <f t="shared" si="0"/>
        <v>12049</v>
      </c>
      <c r="K13" s="12">
        <f t="shared" ref="K13:K16" si="4">K$3</f>
        <v>1000</v>
      </c>
      <c r="L13" s="13">
        <f t="shared" si="3"/>
        <v>1</v>
      </c>
    </row>
    <row r="14" spans="2:12" x14ac:dyDescent="0.35">
      <c r="B14" s="9"/>
      <c r="C14" s="9"/>
      <c r="D14" s="10" t="s">
        <v>34</v>
      </c>
      <c r="E14" s="11" t="s">
        <v>35</v>
      </c>
      <c r="F14" s="11">
        <v>1</v>
      </c>
      <c r="G14" s="12">
        <v>5000</v>
      </c>
      <c r="H14" s="11">
        <f t="shared" si="1"/>
        <v>82281</v>
      </c>
      <c r="I14" s="12">
        <v>78458</v>
      </c>
      <c r="J14" s="12">
        <f t="shared" si="0"/>
        <v>3823</v>
      </c>
      <c r="K14" s="12">
        <f t="shared" si="4"/>
        <v>1000</v>
      </c>
      <c r="L14" s="13">
        <v>1</v>
      </c>
    </row>
    <row r="15" spans="2:12" x14ac:dyDescent="0.35">
      <c r="B15" s="9"/>
      <c r="C15" s="9"/>
      <c r="D15" s="10">
        <v>42802</v>
      </c>
      <c r="E15" s="11" t="s">
        <v>38</v>
      </c>
      <c r="F15" s="11">
        <v>1</v>
      </c>
      <c r="G15" s="12">
        <v>20000</v>
      </c>
      <c r="H15" s="11">
        <f t="shared" si="1"/>
        <v>82281</v>
      </c>
      <c r="I15" s="12"/>
      <c r="J15" s="12">
        <f t="shared" si="0"/>
        <v>82281</v>
      </c>
      <c r="K15" s="12">
        <f t="shared" si="4"/>
        <v>1000</v>
      </c>
      <c r="L15" s="13">
        <f t="shared" si="3"/>
        <v>1</v>
      </c>
    </row>
    <row r="16" spans="2:12" ht="15" thickBot="1" x14ac:dyDescent="0.4">
      <c r="B16" s="9"/>
      <c r="C16" s="9"/>
      <c r="D16" s="17">
        <v>42804</v>
      </c>
      <c r="E16" s="18" t="s">
        <v>39</v>
      </c>
      <c r="F16" s="18">
        <v>1</v>
      </c>
      <c r="G16" s="19">
        <v>20000</v>
      </c>
      <c r="H16" s="11">
        <f t="shared" si="1"/>
        <v>82281</v>
      </c>
      <c r="I16" s="19"/>
      <c r="J16" s="12">
        <f t="shared" si="0"/>
        <v>82281</v>
      </c>
      <c r="K16" s="12">
        <f t="shared" si="4"/>
        <v>1000</v>
      </c>
      <c r="L16" s="13">
        <f t="shared" si="3"/>
        <v>1</v>
      </c>
    </row>
  </sheetData>
  <conditionalFormatting sqref="J12 J14:J16">
    <cfRule type="cellIs" dxfId="74" priority="2" operator="greaterThanOrEqual">
      <formula>G12</formula>
    </cfRule>
  </conditionalFormatting>
  <conditionalFormatting sqref="J3">
    <cfRule type="cellIs" dxfId="73" priority="18" operator="greaterThanOrEqual">
      <formula>G3</formula>
    </cfRule>
  </conditionalFormatting>
  <conditionalFormatting sqref="J4">
    <cfRule type="cellIs" dxfId="72" priority="17" operator="greaterThanOrEqual">
      <formula>G4</formula>
    </cfRule>
  </conditionalFormatting>
  <conditionalFormatting sqref="J5">
    <cfRule type="cellIs" dxfId="71" priority="16" operator="greaterThanOrEqual">
      <formula>G5</formula>
    </cfRule>
  </conditionalFormatting>
  <conditionalFormatting sqref="J6">
    <cfRule type="cellIs" dxfId="70" priority="15" operator="greaterThanOrEqual">
      <formula>G6</formula>
    </cfRule>
  </conditionalFormatting>
  <conditionalFormatting sqref="J7">
    <cfRule type="cellIs" dxfId="69" priority="14" operator="greaterThanOrEqual">
      <formula>G7</formula>
    </cfRule>
  </conditionalFormatting>
  <conditionalFormatting sqref="J8:J9">
    <cfRule type="cellIs" dxfId="68" priority="13" operator="greaterThanOrEqual">
      <formula>G8</formula>
    </cfRule>
  </conditionalFormatting>
  <conditionalFormatting sqref="J10">
    <cfRule type="cellIs" dxfId="67" priority="12" operator="greaterThanOrEqual">
      <formula>G10</formula>
    </cfRule>
  </conditionalFormatting>
  <conditionalFormatting sqref="J11">
    <cfRule type="cellIs" dxfId="66" priority="10" operator="greaterThanOrEqual">
      <formula>G11</formula>
    </cfRule>
  </conditionalFormatting>
  <conditionalFormatting sqref="J13">
    <cfRule type="cellIs" dxfId="65" priority="5" operator="greaterThanOrEqual">
      <formula>G13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topLeftCell="A19" workbookViewId="0">
      <selection activeCell="D31" sqref="D31:E31"/>
    </sheetView>
  </sheetViews>
  <sheetFormatPr defaultRowHeight="14.5" x14ac:dyDescent="0.35"/>
  <cols>
    <col min="1" max="1" width="5.81640625" customWidth="1"/>
    <col min="2" max="2" width="18.90625" bestFit="1" customWidth="1"/>
    <col min="3" max="3" width="5.453125" bestFit="1" customWidth="1"/>
    <col min="4" max="4" width="12.6328125" bestFit="1" customWidth="1"/>
    <col min="5" max="5" width="38" bestFit="1" customWidth="1"/>
    <col min="6" max="6" width="16.36328125" customWidth="1"/>
    <col min="7" max="7" width="10.26953125" customWidth="1"/>
    <col min="8" max="8" width="9.54296875" customWidth="1"/>
    <col min="9" max="9" width="12.90625" customWidth="1"/>
    <col min="10" max="10" width="9.90625" customWidth="1"/>
    <col min="11" max="11" width="15.08984375" customWidth="1"/>
    <col min="12" max="12" width="9.1796875" bestFit="1" customWidth="1"/>
  </cols>
  <sheetData>
    <row r="1" spans="2:12" ht="15" thickBot="1" x14ac:dyDescent="0.4"/>
    <row r="2" spans="2:12" ht="16" thickBot="1" x14ac:dyDescent="0.4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4" t="s">
        <v>10</v>
      </c>
    </row>
    <row r="3" spans="2:12" ht="15" thickBot="1" x14ac:dyDescent="0.4">
      <c r="B3" s="22" t="s">
        <v>41</v>
      </c>
      <c r="C3" s="20" t="s">
        <v>11</v>
      </c>
      <c r="D3" s="6" t="s">
        <v>12</v>
      </c>
      <c r="E3" s="7" t="s">
        <v>13</v>
      </c>
      <c r="F3" s="7">
        <v>2</v>
      </c>
      <c r="G3" s="7">
        <v>20000</v>
      </c>
      <c r="H3" s="7">
        <v>32894</v>
      </c>
      <c r="I3" s="7"/>
      <c r="J3" s="8">
        <f t="shared" ref="J3:J16" si="0">H3-I3</f>
        <v>32894</v>
      </c>
      <c r="K3" s="8">
        <v>1000</v>
      </c>
      <c r="L3" s="13">
        <f>IF((H3+K3-I3)&gt;G3,F3,0)</f>
        <v>2</v>
      </c>
    </row>
    <row r="4" spans="2:12" x14ac:dyDescent="0.35">
      <c r="B4" s="9"/>
      <c r="C4" s="9"/>
      <c r="D4" s="10" t="s">
        <v>14</v>
      </c>
      <c r="E4" s="11" t="s">
        <v>15</v>
      </c>
      <c r="F4" s="11">
        <v>2</v>
      </c>
      <c r="G4" s="11">
        <v>20000</v>
      </c>
      <c r="H4" s="11">
        <f t="shared" ref="H4:H16" si="1">H$3</f>
        <v>32894</v>
      </c>
      <c r="I4" s="11"/>
      <c r="J4" s="12">
        <f t="shared" si="0"/>
        <v>32894</v>
      </c>
      <c r="K4" s="12">
        <f t="shared" ref="K4:K16" si="2">K$3</f>
        <v>1000</v>
      </c>
      <c r="L4" s="13">
        <f t="shared" ref="L4:L16" si="3">IF((H4+K4-I4)&gt;G4,F4,0)</f>
        <v>2</v>
      </c>
    </row>
    <row r="5" spans="2:12" x14ac:dyDescent="0.35">
      <c r="B5" s="9"/>
      <c r="C5" s="9"/>
      <c r="D5" s="10" t="s">
        <v>16</v>
      </c>
      <c r="E5" s="11" t="s">
        <v>17</v>
      </c>
      <c r="F5" s="11">
        <v>2</v>
      </c>
      <c r="G5" s="11">
        <v>20000</v>
      </c>
      <c r="H5" s="11">
        <f t="shared" si="1"/>
        <v>32894</v>
      </c>
      <c r="I5" s="11"/>
      <c r="J5" s="12">
        <f t="shared" si="0"/>
        <v>32894</v>
      </c>
      <c r="K5" s="12">
        <f t="shared" si="2"/>
        <v>1000</v>
      </c>
      <c r="L5" s="13">
        <f t="shared" si="3"/>
        <v>2</v>
      </c>
    </row>
    <row r="6" spans="2:12" x14ac:dyDescent="0.35">
      <c r="B6" s="9"/>
      <c r="C6" s="9"/>
      <c r="D6" s="10">
        <v>42427</v>
      </c>
      <c r="E6" s="11" t="s">
        <v>18</v>
      </c>
      <c r="F6" s="11">
        <v>1</v>
      </c>
      <c r="G6" s="11">
        <v>20000</v>
      </c>
      <c r="H6" s="11">
        <f t="shared" si="1"/>
        <v>32894</v>
      </c>
      <c r="I6" s="12"/>
      <c r="J6" s="12">
        <f t="shared" si="0"/>
        <v>32894</v>
      </c>
      <c r="K6" s="12">
        <f t="shared" si="2"/>
        <v>1000</v>
      </c>
      <c r="L6" s="13">
        <f t="shared" si="3"/>
        <v>1</v>
      </c>
    </row>
    <row r="7" spans="2:12" x14ac:dyDescent="0.35">
      <c r="B7" s="9"/>
      <c r="C7" s="9"/>
      <c r="D7" s="10">
        <v>42419</v>
      </c>
      <c r="E7" s="11" t="s">
        <v>19</v>
      </c>
      <c r="F7" s="11">
        <v>1</v>
      </c>
      <c r="G7" s="11">
        <v>20000</v>
      </c>
      <c r="H7" s="11">
        <f t="shared" si="1"/>
        <v>32894</v>
      </c>
      <c r="I7" s="12"/>
      <c r="J7" s="12">
        <f t="shared" si="0"/>
        <v>32894</v>
      </c>
      <c r="K7" s="12">
        <f t="shared" si="2"/>
        <v>1000</v>
      </c>
      <c r="L7" s="13">
        <f t="shared" si="3"/>
        <v>1</v>
      </c>
    </row>
    <row r="8" spans="2:12" x14ac:dyDescent="0.35">
      <c r="B8" s="9"/>
      <c r="C8" s="9"/>
      <c r="D8" s="10">
        <v>42001</v>
      </c>
      <c r="E8" s="11" t="s">
        <v>20</v>
      </c>
      <c r="F8" s="11">
        <v>1</v>
      </c>
      <c r="G8" s="11">
        <v>20000</v>
      </c>
      <c r="H8" s="11">
        <f t="shared" si="1"/>
        <v>32894</v>
      </c>
      <c r="I8" s="12"/>
      <c r="J8" s="12">
        <f t="shared" si="0"/>
        <v>32894</v>
      </c>
      <c r="K8" s="12">
        <f t="shared" si="2"/>
        <v>1000</v>
      </c>
      <c r="L8" s="13">
        <f t="shared" si="3"/>
        <v>1</v>
      </c>
    </row>
    <row r="9" spans="2:12" x14ac:dyDescent="0.35">
      <c r="B9" s="9"/>
      <c r="C9" s="9"/>
      <c r="D9" s="10">
        <v>42003</v>
      </c>
      <c r="E9" s="11" t="s">
        <v>21</v>
      </c>
      <c r="F9" s="11">
        <v>1</v>
      </c>
      <c r="G9" s="11">
        <v>20000</v>
      </c>
      <c r="H9" s="11">
        <f t="shared" si="1"/>
        <v>32894</v>
      </c>
      <c r="I9" s="12"/>
      <c r="J9" s="12">
        <f t="shared" si="0"/>
        <v>32894</v>
      </c>
      <c r="K9" s="12">
        <f t="shared" si="2"/>
        <v>1000</v>
      </c>
      <c r="L9" s="13">
        <f t="shared" si="3"/>
        <v>1</v>
      </c>
    </row>
    <row r="10" spans="2:12" x14ac:dyDescent="0.35">
      <c r="B10" s="9"/>
      <c r="C10" s="9"/>
      <c r="D10" s="10">
        <v>42604</v>
      </c>
      <c r="E10" s="11" t="s">
        <v>22</v>
      </c>
      <c r="F10" s="11">
        <v>1</v>
      </c>
      <c r="G10" s="11">
        <v>20000</v>
      </c>
      <c r="H10" s="11">
        <f t="shared" si="1"/>
        <v>32894</v>
      </c>
      <c r="I10" s="12"/>
      <c r="J10" s="12">
        <f t="shared" si="0"/>
        <v>32894</v>
      </c>
      <c r="K10" s="12">
        <f t="shared" si="2"/>
        <v>1000</v>
      </c>
      <c r="L10" s="13">
        <f t="shared" si="3"/>
        <v>1</v>
      </c>
    </row>
    <row r="11" spans="2:12" x14ac:dyDescent="0.35">
      <c r="B11" s="9"/>
      <c r="C11" s="9"/>
      <c r="D11" s="10" t="s">
        <v>25</v>
      </c>
      <c r="E11" s="11" t="s">
        <v>26</v>
      </c>
      <c r="F11" s="11">
        <v>1</v>
      </c>
      <c r="G11" s="14">
        <v>40000</v>
      </c>
      <c r="H11" s="11">
        <f t="shared" si="1"/>
        <v>32894</v>
      </c>
      <c r="I11" s="12"/>
      <c r="J11" s="12">
        <f t="shared" si="0"/>
        <v>32894</v>
      </c>
      <c r="K11" s="12">
        <f t="shared" si="2"/>
        <v>1000</v>
      </c>
      <c r="L11" s="13">
        <f t="shared" si="3"/>
        <v>0</v>
      </c>
    </row>
    <row r="12" spans="2:12" x14ac:dyDescent="0.35">
      <c r="B12" s="9"/>
      <c r="C12" s="9"/>
      <c r="D12" s="15" t="s">
        <v>28</v>
      </c>
      <c r="E12" s="14" t="s">
        <v>29</v>
      </c>
      <c r="F12" s="14">
        <v>2</v>
      </c>
      <c r="G12" s="14">
        <v>40000</v>
      </c>
      <c r="H12" s="11">
        <f t="shared" si="1"/>
        <v>32894</v>
      </c>
      <c r="I12" s="12">
        <v>12383</v>
      </c>
      <c r="J12" s="12">
        <f t="shared" si="0"/>
        <v>20511</v>
      </c>
      <c r="K12" s="12">
        <f t="shared" si="2"/>
        <v>1000</v>
      </c>
      <c r="L12" s="13">
        <f t="shared" si="3"/>
        <v>0</v>
      </c>
    </row>
    <row r="13" spans="2:12" x14ac:dyDescent="0.35">
      <c r="B13" s="9"/>
      <c r="C13" s="9"/>
      <c r="D13" s="10" t="s">
        <v>32</v>
      </c>
      <c r="E13" s="11" t="s">
        <v>33</v>
      </c>
      <c r="F13" s="11">
        <v>2</v>
      </c>
      <c r="G13" s="12">
        <v>10000</v>
      </c>
      <c r="H13" s="11">
        <f t="shared" si="1"/>
        <v>32894</v>
      </c>
      <c r="I13" s="12"/>
      <c r="J13" s="12">
        <f t="shared" si="0"/>
        <v>32894</v>
      </c>
      <c r="K13" s="12">
        <f t="shared" si="2"/>
        <v>1000</v>
      </c>
      <c r="L13" s="13">
        <f t="shared" si="3"/>
        <v>2</v>
      </c>
    </row>
    <row r="14" spans="2:12" x14ac:dyDescent="0.35">
      <c r="B14" s="9"/>
      <c r="C14" s="9"/>
      <c r="D14" s="10" t="s">
        <v>36</v>
      </c>
      <c r="E14" s="11" t="s">
        <v>37</v>
      </c>
      <c r="F14" s="11">
        <v>2</v>
      </c>
      <c r="G14" s="12">
        <v>5000</v>
      </c>
      <c r="H14" s="11">
        <f t="shared" si="1"/>
        <v>32894</v>
      </c>
      <c r="I14" s="12"/>
      <c r="J14" s="12">
        <f t="shared" si="0"/>
        <v>32894</v>
      </c>
      <c r="K14" s="12">
        <f t="shared" si="2"/>
        <v>1000</v>
      </c>
      <c r="L14" s="13">
        <f t="shared" si="3"/>
        <v>2</v>
      </c>
    </row>
    <row r="15" spans="2:12" x14ac:dyDescent="0.35">
      <c r="B15" s="9"/>
      <c r="C15" s="9"/>
      <c r="D15" s="10">
        <v>42802</v>
      </c>
      <c r="E15" s="11" t="s">
        <v>38</v>
      </c>
      <c r="F15" s="11">
        <v>1</v>
      </c>
      <c r="G15" s="12">
        <v>20000</v>
      </c>
      <c r="H15" s="11">
        <f t="shared" si="1"/>
        <v>32894</v>
      </c>
      <c r="I15" s="12"/>
      <c r="J15" s="12">
        <f t="shared" si="0"/>
        <v>32894</v>
      </c>
      <c r="K15" s="12">
        <f t="shared" si="2"/>
        <v>1000</v>
      </c>
      <c r="L15" s="13">
        <f t="shared" si="3"/>
        <v>1</v>
      </c>
    </row>
    <row r="16" spans="2:12" ht="15" thickBot="1" x14ac:dyDescent="0.4">
      <c r="B16" s="9"/>
      <c r="C16" s="9"/>
      <c r="D16" s="17">
        <v>42804</v>
      </c>
      <c r="E16" s="18" t="s">
        <v>39</v>
      </c>
      <c r="F16" s="18">
        <v>1</v>
      </c>
      <c r="G16" s="19">
        <v>20000</v>
      </c>
      <c r="H16" s="11">
        <f t="shared" si="1"/>
        <v>32894</v>
      </c>
      <c r="I16" s="19"/>
      <c r="J16" s="19">
        <f t="shared" si="0"/>
        <v>32894</v>
      </c>
      <c r="K16" s="12">
        <f t="shared" si="2"/>
        <v>1000</v>
      </c>
      <c r="L16" s="13">
        <f t="shared" si="3"/>
        <v>1</v>
      </c>
    </row>
    <row r="18" spans="2:12" ht="15" thickBot="1" x14ac:dyDescent="0.4"/>
    <row r="19" spans="2:12" ht="16" thickBot="1" x14ac:dyDescent="0.4">
      <c r="B19" s="1" t="s">
        <v>0</v>
      </c>
      <c r="C19" s="2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  <c r="L19" s="4" t="s">
        <v>10</v>
      </c>
    </row>
    <row r="20" spans="2:12" ht="15" thickBot="1" x14ac:dyDescent="0.4">
      <c r="B20" s="22" t="s">
        <v>43</v>
      </c>
      <c r="C20" s="20" t="s">
        <v>11</v>
      </c>
      <c r="D20" s="6" t="s">
        <v>12</v>
      </c>
      <c r="E20" s="7" t="s">
        <v>13</v>
      </c>
      <c r="F20" s="7">
        <v>2</v>
      </c>
      <c r="G20" s="7">
        <v>20000</v>
      </c>
      <c r="H20" s="7">
        <v>22508</v>
      </c>
      <c r="I20" s="7"/>
      <c r="J20" s="8">
        <f t="shared" ref="J20:J33" si="4">H20-I20</f>
        <v>22508</v>
      </c>
      <c r="K20" s="8">
        <v>1000</v>
      </c>
      <c r="L20" s="13">
        <f t="shared" ref="L20:L33" si="5">IF((H20+K20-I20)&gt;G20,F20,0)</f>
        <v>2</v>
      </c>
    </row>
    <row r="21" spans="2:12" x14ac:dyDescent="0.35">
      <c r="B21" s="9"/>
      <c r="C21" s="9"/>
      <c r="D21" s="10" t="s">
        <v>14</v>
      </c>
      <c r="E21" s="11" t="s">
        <v>15</v>
      </c>
      <c r="F21" s="11">
        <v>2</v>
      </c>
      <c r="G21" s="11">
        <v>20000</v>
      </c>
      <c r="H21" s="11">
        <f t="shared" ref="H21:H33" si="6">H$20</f>
        <v>22508</v>
      </c>
      <c r="I21" s="11"/>
      <c r="J21" s="12">
        <f t="shared" si="4"/>
        <v>22508</v>
      </c>
      <c r="K21" s="12">
        <f t="shared" ref="K21:K33" si="7">K$3</f>
        <v>1000</v>
      </c>
      <c r="L21" s="13">
        <f t="shared" si="5"/>
        <v>2</v>
      </c>
    </row>
    <row r="22" spans="2:12" x14ac:dyDescent="0.35">
      <c r="B22" s="9"/>
      <c r="C22" s="9"/>
      <c r="D22" s="10" t="s">
        <v>16</v>
      </c>
      <c r="E22" s="11" t="s">
        <v>17</v>
      </c>
      <c r="F22" s="11">
        <v>2</v>
      </c>
      <c r="G22" s="11">
        <v>20000</v>
      </c>
      <c r="H22" s="11">
        <f t="shared" si="6"/>
        <v>22508</v>
      </c>
      <c r="I22" s="11"/>
      <c r="J22" s="12">
        <f t="shared" si="4"/>
        <v>22508</v>
      </c>
      <c r="K22" s="12">
        <f t="shared" si="7"/>
        <v>1000</v>
      </c>
      <c r="L22" s="13">
        <f t="shared" si="5"/>
        <v>2</v>
      </c>
    </row>
    <row r="23" spans="2:12" x14ac:dyDescent="0.35">
      <c r="B23" s="9"/>
      <c r="C23" s="9"/>
      <c r="D23" s="10">
        <v>42427</v>
      </c>
      <c r="E23" s="11" t="s">
        <v>18</v>
      </c>
      <c r="F23" s="11">
        <v>1</v>
      </c>
      <c r="G23" s="11">
        <v>20000</v>
      </c>
      <c r="H23" s="11">
        <f t="shared" si="6"/>
        <v>22508</v>
      </c>
      <c r="I23" s="12"/>
      <c r="J23" s="12">
        <f t="shared" si="4"/>
        <v>22508</v>
      </c>
      <c r="K23" s="12">
        <f t="shared" si="7"/>
        <v>1000</v>
      </c>
      <c r="L23" s="13">
        <f t="shared" si="5"/>
        <v>1</v>
      </c>
    </row>
    <row r="24" spans="2:12" x14ac:dyDescent="0.35">
      <c r="B24" s="9"/>
      <c r="C24" s="9"/>
      <c r="D24" s="10">
        <v>42419</v>
      </c>
      <c r="E24" s="11" t="s">
        <v>19</v>
      </c>
      <c r="F24" s="11">
        <v>1</v>
      </c>
      <c r="G24" s="11">
        <v>20000</v>
      </c>
      <c r="H24" s="11">
        <f t="shared" si="6"/>
        <v>22508</v>
      </c>
      <c r="I24" s="12"/>
      <c r="J24" s="12">
        <f t="shared" si="4"/>
        <v>22508</v>
      </c>
      <c r="K24" s="12">
        <f t="shared" si="7"/>
        <v>1000</v>
      </c>
      <c r="L24" s="13">
        <f t="shared" si="5"/>
        <v>1</v>
      </c>
    </row>
    <row r="25" spans="2:12" x14ac:dyDescent="0.35">
      <c r="B25" s="9"/>
      <c r="C25" s="9"/>
      <c r="D25" s="10">
        <v>42001</v>
      </c>
      <c r="E25" s="11" t="s">
        <v>20</v>
      </c>
      <c r="F25" s="11">
        <v>1</v>
      </c>
      <c r="G25" s="11">
        <v>20000</v>
      </c>
      <c r="H25" s="11">
        <f t="shared" si="6"/>
        <v>22508</v>
      </c>
      <c r="I25" s="12"/>
      <c r="J25" s="12">
        <f t="shared" si="4"/>
        <v>22508</v>
      </c>
      <c r="K25" s="12">
        <f t="shared" si="7"/>
        <v>1000</v>
      </c>
      <c r="L25" s="13">
        <f t="shared" si="5"/>
        <v>1</v>
      </c>
    </row>
    <row r="26" spans="2:12" x14ac:dyDescent="0.35">
      <c r="B26" s="9"/>
      <c r="C26" s="9"/>
      <c r="D26" s="10">
        <v>42003</v>
      </c>
      <c r="E26" s="11" t="s">
        <v>21</v>
      </c>
      <c r="F26" s="11">
        <v>1</v>
      </c>
      <c r="G26" s="11">
        <v>20000</v>
      </c>
      <c r="H26" s="11">
        <f t="shared" si="6"/>
        <v>22508</v>
      </c>
      <c r="I26" s="12"/>
      <c r="J26" s="12">
        <f t="shared" si="4"/>
        <v>22508</v>
      </c>
      <c r="K26" s="12">
        <f t="shared" si="7"/>
        <v>1000</v>
      </c>
      <c r="L26" s="13">
        <f t="shared" si="5"/>
        <v>1</v>
      </c>
    </row>
    <row r="27" spans="2:12" x14ac:dyDescent="0.35">
      <c r="B27" s="9"/>
      <c r="C27" s="9"/>
      <c r="D27" s="10">
        <v>42604</v>
      </c>
      <c r="E27" s="11" t="s">
        <v>22</v>
      </c>
      <c r="F27" s="11">
        <v>1</v>
      </c>
      <c r="G27" s="11">
        <v>20000</v>
      </c>
      <c r="H27" s="11">
        <f t="shared" si="6"/>
        <v>22508</v>
      </c>
      <c r="I27" s="12"/>
      <c r="J27" s="12">
        <f t="shared" si="4"/>
        <v>22508</v>
      </c>
      <c r="K27" s="12">
        <f t="shared" si="7"/>
        <v>1000</v>
      </c>
      <c r="L27" s="13">
        <f t="shared" si="5"/>
        <v>1</v>
      </c>
    </row>
    <row r="28" spans="2:12" x14ac:dyDescent="0.35">
      <c r="B28" s="9"/>
      <c r="C28" s="9"/>
      <c r="D28" s="10" t="s">
        <v>25</v>
      </c>
      <c r="E28" s="11" t="s">
        <v>26</v>
      </c>
      <c r="F28" s="11">
        <v>1</v>
      </c>
      <c r="G28" s="14">
        <v>40000</v>
      </c>
      <c r="H28" s="11">
        <f t="shared" si="6"/>
        <v>22508</v>
      </c>
      <c r="I28" s="12"/>
      <c r="J28" s="12">
        <f t="shared" si="4"/>
        <v>22508</v>
      </c>
      <c r="K28" s="12">
        <f t="shared" si="7"/>
        <v>1000</v>
      </c>
      <c r="L28" s="13">
        <f t="shared" si="5"/>
        <v>0</v>
      </c>
    </row>
    <row r="29" spans="2:12" x14ac:dyDescent="0.35">
      <c r="B29" s="9"/>
      <c r="C29" s="9"/>
      <c r="D29" s="15" t="s">
        <v>28</v>
      </c>
      <c r="E29" s="14" t="s">
        <v>29</v>
      </c>
      <c r="F29" s="14">
        <v>2</v>
      </c>
      <c r="G29" s="14">
        <v>40000</v>
      </c>
      <c r="H29" s="11">
        <f t="shared" si="6"/>
        <v>22508</v>
      </c>
      <c r="I29" s="12">
        <v>18751</v>
      </c>
      <c r="J29" s="12">
        <f t="shared" si="4"/>
        <v>3757</v>
      </c>
      <c r="K29" s="12">
        <f t="shared" si="7"/>
        <v>1000</v>
      </c>
      <c r="L29" s="13">
        <f t="shared" si="5"/>
        <v>0</v>
      </c>
    </row>
    <row r="30" spans="2:12" x14ac:dyDescent="0.35">
      <c r="B30" s="9"/>
      <c r="C30" s="9"/>
      <c r="D30" s="10" t="s">
        <v>32</v>
      </c>
      <c r="E30" s="11" t="s">
        <v>33</v>
      </c>
      <c r="F30" s="11">
        <v>2</v>
      </c>
      <c r="G30" s="12">
        <v>10000</v>
      </c>
      <c r="H30" s="11">
        <f t="shared" si="6"/>
        <v>22508</v>
      </c>
      <c r="I30" s="12"/>
      <c r="J30" s="12">
        <f t="shared" si="4"/>
        <v>22508</v>
      </c>
      <c r="K30" s="12">
        <f t="shared" si="7"/>
        <v>1000</v>
      </c>
      <c r="L30" s="13">
        <f t="shared" si="5"/>
        <v>2</v>
      </c>
    </row>
    <row r="31" spans="2:12" x14ac:dyDescent="0.35">
      <c r="B31" s="9"/>
      <c r="C31" s="9"/>
      <c r="D31" s="10" t="s">
        <v>36</v>
      </c>
      <c r="E31" s="11" t="s">
        <v>37</v>
      </c>
      <c r="F31" s="11">
        <v>2</v>
      </c>
      <c r="G31" s="12">
        <v>5000</v>
      </c>
      <c r="H31" s="11">
        <f t="shared" si="6"/>
        <v>22508</v>
      </c>
      <c r="I31" s="12"/>
      <c r="J31" s="12">
        <f t="shared" si="4"/>
        <v>22508</v>
      </c>
      <c r="K31" s="12">
        <f t="shared" si="7"/>
        <v>1000</v>
      </c>
      <c r="L31" s="13">
        <f t="shared" si="5"/>
        <v>2</v>
      </c>
    </row>
    <row r="32" spans="2:12" x14ac:dyDescent="0.35">
      <c r="B32" s="9"/>
      <c r="C32" s="9"/>
      <c r="D32" s="10">
        <v>42802</v>
      </c>
      <c r="E32" s="11" t="s">
        <v>38</v>
      </c>
      <c r="F32" s="11">
        <v>1</v>
      </c>
      <c r="G32" s="12">
        <v>20000</v>
      </c>
      <c r="H32" s="11">
        <f t="shared" si="6"/>
        <v>22508</v>
      </c>
      <c r="I32" s="12"/>
      <c r="J32" s="12">
        <f t="shared" si="4"/>
        <v>22508</v>
      </c>
      <c r="K32" s="12">
        <f t="shared" si="7"/>
        <v>1000</v>
      </c>
      <c r="L32" s="13">
        <f t="shared" si="5"/>
        <v>1</v>
      </c>
    </row>
    <row r="33" spans="2:12" ht="15" thickBot="1" x14ac:dyDescent="0.4">
      <c r="B33" s="9"/>
      <c r="C33" s="9"/>
      <c r="D33" s="17">
        <v>42804</v>
      </c>
      <c r="E33" s="18" t="s">
        <v>39</v>
      </c>
      <c r="F33" s="18">
        <v>1</v>
      </c>
      <c r="G33" s="19">
        <v>20000</v>
      </c>
      <c r="H33" s="11">
        <f t="shared" si="6"/>
        <v>22508</v>
      </c>
      <c r="I33" s="19"/>
      <c r="J33" s="19">
        <f t="shared" si="4"/>
        <v>22508</v>
      </c>
      <c r="K33" s="12">
        <f t="shared" si="7"/>
        <v>1000</v>
      </c>
      <c r="L33" s="13">
        <f t="shared" si="5"/>
        <v>1</v>
      </c>
    </row>
  </sheetData>
  <conditionalFormatting sqref="J12 J14:J16">
    <cfRule type="cellIs" dxfId="64" priority="12" operator="greaterThanOrEqual">
      <formula>G12</formula>
    </cfRule>
  </conditionalFormatting>
  <conditionalFormatting sqref="J3">
    <cfRule type="cellIs" dxfId="63" priority="22" operator="greaterThanOrEqual">
      <formula>G3</formula>
    </cfRule>
  </conditionalFormatting>
  <conditionalFormatting sqref="J4">
    <cfRule type="cellIs" dxfId="62" priority="21" operator="greaterThanOrEqual">
      <formula>G4</formula>
    </cfRule>
  </conditionalFormatting>
  <conditionalFormatting sqref="J5">
    <cfRule type="cellIs" dxfId="61" priority="20" operator="greaterThanOrEqual">
      <formula>G5</formula>
    </cfRule>
  </conditionalFormatting>
  <conditionalFormatting sqref="J6">
    <cfRule type="cellIs" dxfId="60" priority="19" operator="greaterThanOrEqual">
      <formula>G6</formula>
    </cfRule>
  </conditionalFormatting>
  <conditionalFormatting sqref="J7">
    <cfRule type="cellIs" dxfId="59" priority="18" operator="greaterThanOrEqual">
      <formula>G7</formula>
    </cfRule>
  </conditionalFormatting>
  <conditionalFormatting sqref="J8:J9">
    <cfRule type="cellIs" dxfId="58" priority="17" operator="greaterThanOrEqual">
      <formula>G8</formula>
    </cfRule>
  </conditionalFormatting>
  <conditionalFormatting sqref="J10">
    <cfRule type="cellIs" dxfId="57" priority="16" operator="greaterThanOrEqual">
      <formula>G10</formula>
    </cfRule>
  </conditionalFormatting>
  <conditionalFormatting sqref="J11">
    <cfRule type="cellIs" dxfId="56" priority="15" operator="greaterThanOrEqual">
      <formula>G11</formula>
    </cfRule>
  </conditionalFormatting>
  <conditionalFormatting sqref="J13">
    <cfRule type="cellIs" dxfId="55" priority="13" operator="greaterThanOrEqual">
      <formula>G13</formula>
    </cfRule>
  </conditionalFormatting>
  <conditionalFormatting sqref="J29 J31:J33">
    <cfRule type="cellIs" dxfId="54" priority="1" operator="greaterThanOrEqual">
      <formula>G29</formula>
    </cfRule>
  </conditionalFormatting>
  <conditionalFormatting sqref="J20">
    <cfRule type="cellIs" dxfId="53" priority="11" operator="greaterThanOrEqual">
      <formula>G20</formula>
    </cfRule>
  </conditionalFormatting>
  <conditionalFormatting sqref="J21">
    <cfRule type="cellIs" dxfId="52" priority="10" operator="greaterThanOrEqual">
      <formula>G21</formula>
    </cfRule>
  </conditionalFormatting>
  <conditionalFormatting sqref="J22">
    <cfRule type="cellIs" dxfId="51" priority="9" operator="greaterThanOrEqual">
      <formula>G22</formula>
    </cfRule>
  </conditionalFormatting>
  <conditionalFormatting sqref="J23">
    <cfRule type="cellIs" dxfId="50" priority="8" operator="greaterThanOrEqual">
      <formula>G23</formula>
    </cfRule>
  </conditionalFormatting>
  <conditionalFormatting sqref="J24">
    <cfRule type="cellIs" dxfId="49" priority="7" operator="greaterThanOrEqual">
      <formula>G24</formula>
    </cfRule>
  </conditionalFormatting>
  <conditionalFormatting sqref="J25:J26">
    <cfRule type="cellIs" dxfId="48" priority="6" operator="greaterThanOrEqual">
      <formula>G25</formula>
    </cfRule>
  </conditionalFormatting>
  <conditionalFormatting sqref="J27">
    <cfRule type="cellIs" dxfId="47" priority="5" operator="greaterThanOrEqual">
      <formula>G27</formula>
    </cfRule>
  </conditionalFormatting>
  <conditionalFormatting sqref="J28">
    <cfRule type="cellIs" dxfId="46" priority="4" operator="greaterThanOrEqual">
      <formula>G28</formula>
    </cfRule>
  </conditionalFormatting>
  <conditionalFormatting sqref="J30">
    <cfRule type="cellIs" dxfId="45" priority="2" operator="greaterThanOrEqual">
      <formula>G30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topLeftCell="B7" workbookViewId="0">
      <selection activeCell="L27" sqref="L27"/>
    </sheetView>
  </sheetViews>
  <sheetFormatPr defaultRowHeight="14.5" x14ac:dyDescent="0.35"/>
  <cols>
    <col min="2" max="2" width="19.90625" bestFit="1" customWidth="1"/>
    <col min="3" max="3" width="5.453125" bestFit="1" customWidth="1"/>
    <col min="4" max="4" width="12.6328125" bestFit="1" customWidth="1"/>
    <col min="5" max="5" width="38" bestFit="1" customWidth="1"/>
    <col min="6" max="6" width="16.36328125" customWidth="1"/>
    <col min="7" max="7" width="10.26953125" customWidth="1"/>
    <col min="8" max="8" width="9.54296875" customWidth="1"/>
    <col min="9" max="9" width="12.90625" customWidth="1"/>
    <col min="10" max="10" width="9.90625" customWidth="1"/>
    <col min="11" max="11" width="15.08984375" customWidth="1"/>
    <col min="12" max="12" width="9.1796875" bestFit="1" customWidth="1"/>
  </cols>
  <sheetData>
    <row r="1" spans="2:12" ht="15" thickBot="1" x14ac:dyDescent="0.4"/>
    <row r="2" spans="2:12" ht="16" thickBot="1" x14ac:dyDescent="0.4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4" t="s">
        <v>10</v>
      </c>
    </row>
    <row r="3" spans="2:12" ht="15" thickBot="1" x14ac:dyDescent="0.4">
      <c r="B3" s="22" t="s">
        <v>42</v>
      </c>
      <c r="C3" s="20" t="s">
        <v>11</v>
      </c>
      <c r="D3" s="6" t="s">
        <v>12</v>
      </c>
      <c r="E3" s="7" t="s">
        <v>13</v>
      </c>
      <c r="F3" s="7">
        <v>2</v>
      </c>
      <c r="G3" s="7">
        <v>20000</v>
      </c>
      <c r="H3" s="7">
        <v>30277</v>
      </c>
      <c r="I3" s="7"/>
      <c r="J3" s="8">
        <f t="shared" ref="J3:J16" si="0">H3-I3</f>
        <v>30277</v>
      </c>
      <c r="K3" s="8">
        <v>1000</v>
      </c>
      <c r="L3" s="13">
        <f t="shared" ref="L3:L16" si="1">IF((H3+K3-I3)&gt;G3,F3,0)</f>
        <v>2</v>
      </c>
    </row>
    <row r="4" spans="2:12" x14ac:dyDescent="0.35">
      <c r="B4" s="9"/>
      <c r="C4" s="9"/>
      <c r="D4" s="10" t="s">
        <v>14</v>
      </c>
      <c r="E4" s="11" t="s">
        <v>15</v>
      </c>
      <c r="F4" s="11">
        <v>2</v>
      </c>
      <c r="G4" s="11">
        <v>20000</v>
      </c>
      <c r="H4" s="11">
        <f t="shared" ref="H4:H16" si="2">H$3</f>
        <v>30277</v>
      </c>
      <c r="I4" s="11"/>
      <c r="J4" s="12">
        <f t="shared" si="0"/>
        <v>30277</v>
      </c>
      <c r="K4" s="12">
        <f t="shared" ref="K4:K16" si="3">K$3</f>
        <v>1000</v>
      </c>
      <c r="L4" s="13">
        <f t="shared" si="1"/>
        <v>2</v>
      </c>
    </row>
    <row r="5" spans="2:12" x14ac:dyDescent="0.35">
      <c r="B5" s="9"/>
      <c r="C5" s="9"/>
      <c r="D5" s="10" t="s">
        <v>16</v>
      </c>
      <c r="E5" s="11" t="s">
        <v>17</v>
      </c>
      <c r="F5" s="11">
        <v>2</v>
      </c>
      <c r="G5" s="11">
        <v>20000</v>
      </c>
      <c r="H5" s="11">
        <f t="shared" si="2"/>
        <v>30277</v>
      </c>
      <c r="I5" s="11"/>
      <c r="J5" s="12">
        <f t="shared" si="0"/>
        <v>30277</v>
      </c>
      <c r="K5" s="12">
        <f t="shared" si="3"/>
        <v>1000</v>
      </c>
      <c r="L5" s="13">
        <f t="shared" si="1"/>
        <v>2</v>
      </c>
    </row>
    <row r="6" spans="2:12" x14ac:dyDescent="0.35">
      <c r="B6" s="9"/>
      <c r="C6" s="9"/>
      <c r="D6" s="10">
        <v>42427</v>
      </c>
      <c r="E6" s="11" t="s">
        <v>18</v>
      </c>
      <c r="F6" s="11">
        <v>1</v>
      </c>
      <c r="G6" s="11">
        <v>20000</v>
      </c>
      <c r="H6" s="11">
        <f t="shared" si="2"/>
        <v>30277</v>
      </c>
      <c r="I6" s="12"/>
      <c r="J6" s="12">
        <f t="shared" si="0"/>
        <v>30277</v>
      </c>
      <c r="K6" s="12">
        <f t="shared" si="3"/>
        <v>1000</v>
      </c>
      <c r="L6" s="13">
        <f t="shared" si="1"/>
        <v>1</v>
      </c>
    </row>
    <row r="7" spans="2:12" x14ac:dyDescent="0.35">
      <c r="B7" s="9"/>
      <c r="C7" s="9"/>
      <c r="D7" s="10">
        <v>42419</v>
      </c>
      <c r="E7" s="11" t="s">
        <v>19</v>
      </c>
      <c r="F7" s="11">
        <v>1</v>
      </c>
      <c r="G7" s="11">
        <v>20000</v>
      </c>
      <c r="H7" s="11">
        <f t="shared" si="2"/>
        <v>30277</v>
      </c>
      <c r="I7" s="12">
        <v>20348</v>
      </c>
      <c r="J7" s="12">
        <f t="shared" si="0"/>
        <v>9929</v>
      </c>
      <c r="K7" s="12">
        <f t="shared" si="3"/>
        <v>1000</v>
      </c>
      <c r="L7" s="13">
        <f t="shared" si="1"/>
        <v>0</v>
      </c>
    </row>
    <row r="8" spans="2:12" x14ac:dyDescent="0.35">
      <c r="B8" s="9"/>
      <c r="C8" s="9"/>
      <c r="D8" s="10">
        <v>42001</v>
      </c>
      <c r="E8" s="11" t="s">
        <v>20</v>
      </c>
      <c r="F8" s="11">
        <v>1</v>
      </c>
      <c r="G8" s="11">
        <v>20000</v>
      </c>
      <c r="H8" s="11">
        <f t="shared" si="2"/>
        <v>30277</v>
      </c>
      <c r="I8" s="12"/>
      <c r="J8" s="12">
        <f t="shared" si="0"/>
        <v>30277</v>
      </c>
      <c r="K8" s="12">
        <f t="shared" si="3"/>
        <v>1000</v>
      </c>
      <c r="L8" s="13">
        <f t="shared" si="1"/>
        <v>1</v>
      </c>
    </row>
    <row r="9" spans="2:12" x14ac:dyDescent="0.35">
      <c r="B9" s="9"/>
      <c r="C9" s="9"/>
      <c r="D9" s="10">
        <v>42003</v>
      </c>
      <c r="E9" s="11" t="s">
        <v>21</v>
      </c>
      <c r="F9" s="11">
        <v>1</v>
      </c>
      <c r="G9" s="11">
        <v>20000</v>
      </c>
      <c r="H9" s="11">
        <f t="shared" si="2"/>
        <v>30277</v>
      </c>
      <c r="I9" s="12"/>
      <c r="J9" s="12">
        <f t="shared" si="0"/>
        <v>30277</v>
      </c>
      <c r="K9" s="12">
        <f t="shared" si="3"/>
        <v>1000</v>
      </c>
      <c r="L9" s="13">
        <f t="shared" si="1"/>
        <v>1</v>
      </c>
    </row>
    <row r="10" spans="2:12" x14ac:dyDescent="0.35">
      <c r="B10" s="9"/>
      <c r="C10" s="9"/>
      <c r="D10" s="10">
        <v>42604</v>
      </c>
      <c r="E10" s="11" t="s">
        <v>22</v>
      </c>
      <c r="F10" s="11">
        <v>1</v>
      </c>
      <c r="G10" s="11">
        <v>20000</v>
      </c>
      <c r="H10" s="11">
        <f t="shared" si="2"/>
        <v>30277</v>
      </c>
      <c r="I10" s="12"/>
      <c r="J10" s="12">
        <f t="shared" si="0"/>
        <v>30277</v>
      </c>
      <c r="K10" s="12">
        <f t="shared" si="3"/>
        <v>1000</v>
      </c>
      <c r="L10" s="13">
        <f t="shared" si="1"/>
        <v>1</v>
      </c>
    </row>
    <row r="11" spans="2:12" x14ac:dyDescent="0.35">
      <c r="B11" s="9"/>
      <c r="C11" s="9"/>
      <c r="D11" s="10" t="s">
        <v>25</v>
      </c>
      <c r="E11" s="11" t="s">
        <v>26</v>
      </c>
      <c r="F11" s="11">
        <v>1</v>
      </c>
      <c r="G11" s="14">
        <v>40000</v>
      </c>
      <c r="H11" s="11">
        <f t="shared" si="2"/>
        <v>30277</v>
      </c>
      <c r="I11" s="12"/>
      <c r="J11" s="12">
        <f t="shared" si="0"/>
        <v>30277</v>
      </c>
      <c r="K11" s="12">
        <f t="shared" si="3"/>
        <v>1000</v>
      </c>
      <c r="L11" s="13">
        <f t="shared" si="1"/>
        <v>0</v>
      </c>
    </row>
    <row r="12" spans="2:12" x14ac:dyDescent="0.35">
      <c r="B12" s="9"/>
      <c r="C12" s="9"/>
      <c r="D12" s="15" t="s">
        <v>28</v>
      </c>
      <c r="E12" s="14" t="s">
        <v>29</v>
      </c>
      <c r="F12" s="14">
        <v>2</v>
      </c>
      <c r="G12" s="14">
        <v>40000</v>
      </c>
      <c r="H12" s="11">
        <f t="shared" si="2"/>
        <v>30277</v>
      </c>
      <c r="I12" s="12">
        <v>20348</v>
      </c>
      <c r="J12" s="12">
        <f t="shared" si="0"/>
        <v>9929</v>
      </c>
      <c r="K12" s="12">
        <f t="shared" si="3"/>
        <v>1000</v>
      </c>
      <c r="L12" s="13">
        <f t="shared" si="1"/>
        <v>0</v>
      </c>
    </row>
    <row r="13" spans="2:12" x14ac:dyDescent="0.35">
      <c r="B13" s="9"/>
      <c r="C13" s="9"/>
      <c r="D13" s="10" t="s">
        <v>32</v>
      </c>
      <c r="E13" s="11" t="s">
        <v>33</v>
      </c>
      <c r="F13" s="11">
        <v>2</v>
      </c>
      <c r="G13" s="12">
        <v>10000</v>
      </c>
      <c r="H13" s="11">
        <f t="shared" si="2"/>
        <v>30277</v>
      </c>
      <c r="I13" s="12"/>
      <c r="J13" s="12">
        <f t="shared" si="0"/>
        <v>30277</v>
      </c>
      <c r="K13" s="12">
        <f t="shared" si="3"/>
        <v>1000</v>
      </c>
      <c r="L13" s="13">
        <f t="shared" si="1"/>
        <v>2</v>
      </c>
    </row>
    <row r="14" spans="2:12" x14ac:dyDescent="0.35">
      <c r="B14" s="9"/>
      <c r="C14" s="9"/>
      <c r="D14" s="10" t="s">
        <v>36</v>
      </c>
      <c r="E14" s="11" t="s">
        <v>37</v>
      </c>
      <c r="F14" s="11">
        <v>2</v>
      </c>
      <c r="G14" s="12">
        <v>5000</v>
      </c>
      <c r="H14" s="11">
        <f t="shared" si="2"/>
        <v>30277</v>
      </c>
      <c r="I14" s="12"/>
      <c r="J14" s="12">
        <f t="shared" si="0"/>
        <v>30277</v>
      </c>
      <c r="K14" s="12">
        <f t="shared" si="3"/>
        <v>1000</v>
      </c>
      <c r="L14" s="13">
        <f t="shared" si="1"/>
        <v>2</v>
      </c>
    </row>
    <row r="15" spans="2:12" x14ac:dyDescent="0.35">
      <c r="B15" s="9"/>
      <c r="C15" s="9"/>
      <c r="D15" s="10">
        <v>42802</v>
      </c>
      <c r="E15" s="11" t="s">
        <v>38</v>
      </c>
      <c r="F15" s="11">
        <v>1</v>
      </c>
      <c r="G15" s="12">
        <v>20000</v>
      </c>
      <c r="H15" s="11">
        <f t="shared" si="2"/>
        <v>30277</v>
      </c>
      <c r="I15" s="12"/>
      <c r="J15" s="12">
        <f t="shared" si="0"/>
        <v>30277</v>
      </c>
      <c r="K15" s="12">
        <f t="shared" si="3"/>
        <v>1000</v>
      </c>
      <c r="L15" s="13">
        <f t="shared" si="1"/>
        <v>1</v>
      </c>
    </row>
    <row r="16" spans="2:12" ht="15" thickBot="1" x14ac:dyDescent="0.4">
      <c r="B16" s="9"/>
      <c r="C16" s="9"/>
      <c r="D16" s="17">
        <v>42804</v>
      </c>
      <c r="E16" s="18" t="s">
        <v>39</v>
      </c>
      <c r="F16" s="18">
        <v>1</v>
      </c>
      <c r="G16" s="19">
        <v>20000</v>
      </c>
      <c r="H16" s="11">
        <f t="shared" si="2"/>
        <v>30277</v>
      </c>
      <c r="I16" s="19"/>
      <c r="J16" s="19">
        <f t="shared" si="0"/>
        <v>30277</v>
      </c>
      <c r="K16" s="12">
        <f t="shared" si="3"/>
        <v>1000</v>
      </c>
      <c r="L16" s="13">
        <f t="shared" si="1"/>
        <v>1</v>
      </c>
    </row>
    <row r="17" spans="2:12" ht="15" thickBot="1" x14ac:dyDescent="0.4"/>
    <row r="18" spans="2:12" ht="16" thickBot="1" x14ac:dyDescent="0.4">
      <c r="B18" s="1" t="s">
        <v>0</v>
      </c>
      <c r="C18" s="2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3" t="s">
        <v>8</v>
      </c>
      <c r="K18" s="3" t="s">
        <v>9</v>
      </c>
      <c r="L18" s="4" t="s">
        <v>10</v>
      </c>
    </row>
    <row r="19" spans="2:12" ht="15" thickBot="1" x14ac:dyDescent="0.4">
      <c r="B19" s="22" t="s">
        <v>40</v>
      </c>
      <c r="C19" s="20" t="s">
        <v>11</v>
      </c>
      <c r="D19" s="6" t="s">
        <v>12</v>
      </c>
      <c r="E19" s="7" t="s">
        <v>13</v>
      </c>
      <c r="F19" s="7">
        <v>2</v>
      </c>
      <c r="G19" s="7">
        <v>20000</v>
      </c>
      <c r="H19" s="7">
        <v>18926</v>
      </c>
      <c r="I19" s="7"/>
      <c r="J19" s="8">
        <f t="shared" ref="J19:J32" si="4">H19-I19</f>
        <v>18926</v>
      </c>
      <c r="K19" s="8">
        <v>1000</v>
      </c>
      <c r="L19" s="13">
        <f t="shared" ref="L19:L32" si="5">IF((H19+K19-I19)&gt;G19,F19,0)</f>
        <v>0</v>
      </c>
    </row>
    <row r="20" spans="2:12" x14ac:dyDescent="0.35">
      <c r="B20" s="9"/>
      <c r="C20" s="9"/>
      <c r="D20" s="10" t="s">
        <v>14</v>
      </c>
      <c r="E20" s="11" t="s">
        <v>15</v>
      </c>
      <c r="F20" s="11">
        <v>2</v>
      </c>
      <c r="G20" s="11">
        <v>20000</v>
      </c>
      <c r="H20" s="11">
        <f t="shared" ref="H20:H32" si="6">H$19</f>
        <v>18926</v>
      </c>
      <c r="I20" s="11"/>
      <c r="J20" s="12">
        <f t="shared" si="4"/>
        <v>18926</v>
      </c>
      <c r="K20" s="12">
        <f t="shared" ref="K20:K32" si="7">K$19</f>
        <v>1000</v>
      </c>
      <c r="L20" s="13">
        <f t="shared" si="5"/>
        <v>0</v>
      </c>
    </row>
    <row r="21" spans="2:12" x14ac:dyDescent="0.35">
      <c r="B21" s="9"/>
      <c r="C21" s="9"/>
      <c r="D21" s="10" t="s">
        <v>16</v>
      </c>
      <c r="E21" s="11" t="s">
        <v>17</v>
      </c>
      <c r="F21" s="11">
        <v>2</v>
      </c>
      <c r="G21" s="11">
        <v>20000</v>
      </c>
      <c r="H21" s="11">
        <f t="shared" si="6"/>
        <v>18926</v>
      </c>
      <c r="I21" s="11"/>
      <c r="J21" s="12">
        <f t="shared" si="4"/>
        <v>18926</v>
      </c>
      <c r="K21" s="12">
        <f t="shared" si="7"/>
        <v>1000</v>
      </c>
      <c r="L21" s="13">
        <f t="shared" si="5"/>
        <v>0</v>
      </c>
    </row>
    <row r="22" spans="2:12" x14ac:dyDescent="0.35">
      <c r="B22" s="9"/>
      <c r="C22" s="9"/>
      <c r="D22" s="10">
        <v>42427</v>
      </c>
      <c r="E22" s="11" t="s">
        <v>18</v>
      </c>
      <c r="F22" s="11">
        <v>1</v>
      </c>
      <c r="G22" s="11">
        <v>20000</v>
      </c>
      <c r="H22" s="11">
        <f t="shared" si="6"/>
        <v>18926</v>
      </c>
      <c r="I22" s="12"/>
      <c r="J22" s="12">
        <f t="shared" si="4"/>
        <v>18926</v>
      </c>
      <c r="K22" s="12">
        <f t="shared" si="7"/>
        <v>1000</v>
      </c>
      <c r="L22" s="13">
        <f t="shared" si="5"/>
        <v>0</v>
      </c>
    </row>
    <row r="23" spans="2:12" x14ac:dyDescent="0.35">
      <c r="B23" s="9"/>
      <c r="C23" s="9"/>
      <c r="D23" s="10">
        <v>42419</v>
      </c>
      <c r="E23" s="11" t="s">
        <v>19</v>
      </c>
      <c r="F23" s="11">
        <v>1</v>
      </c>
      <c r="G23" s="11">
        <v>20000</v>
      </c>
      <c r="H23" s="11">
        <f t="shared" si="6"/>
        <v>18926</v>
      </c>
      <c r="I23" s="12"/>
      <c r="J23" s="12">
        <f t="shared" si="4"/>
        <v>18926</v>
      </c>
      <c r="K23" s="12">
        <f t="shared" si="7"/>
        <v>1000</v>
      </c>
      <c r="L23" s="13">
        <f t="shared" si="5"/>
        <v>0</v>
      </c>
    </row>
    <row r="24" spans="2:12" x14ac:dyDescent="0.35">
      <c r="B24" s="9"/>
      <c r="C24" s="9"/>
      <c r="D24" s="10">
        <v>42001</v>
      </c>
      <c r="E24" s="11" t="s">
        <v>20</v>
      </c>
      <c r="F24" s="11">
        <v>1</v>
      </c>
      <c r="G24" s="11">
        <v>20000</v>
      </c>
      <c r="H24" s="11">
        <f t="shared" si="6"/>
        <v>18926</v>
      </c>
      <c r="I24" s="12"/>
      <c r="J24" s="12">
        <f t="shared" si="4"/>
        <v>18926</v>
      </c>
      <c r="K24" s="12">
        <f t="shared" si="7"/>
        <v>1000</v>
      </c>
      <c r="L24" s="13">
        <f t="shared" si="5"/>
        <v>0</v>
      </c>
    </row>
    <row r="25" spans="2:12" x14ac:dyDescent="0.35">
      <c r="B25" s="9"/>
      <c r="C25" s="9"/>
      <c r="D25" s="10">
        <v>42003</v>
      </c>
      <c r="E25" s="11" t="s">
        <v>21</v>
      </c>
      <c r="F25" s="11">
        <v>1</v>
      </c>
      <c r="G25" s="11">
        <v>20000</v>
      </c>
      <c r="H25" s="11">
        <f t="shared" si="6"/>
        <v>18926</v>
      </c>
      <c r="I25" s="12"/>
      <c r="J25" s="12">
        <f t="shared" si="4"/>
        <v>18926</v>
      </c>
      <c r="K25" s="12">
        <f t="shared" si="7"/>
        <v>1000</v>
      </c>
      <c r="L25" s="13">
        <f t="shared" si="5"/>
        <v>0</v>
      </c>
    </row>
    <row r="26" spans="2:12" x14ac:dyDescent="0.35">
      <c r="B26" s="9"/>
      <c r="C26" s="9"/>
      <c r="D26" s="10">
        <v>42604</v>
      </c>
      <c r="E26" s="11" t="s">
        <v>22</v>
      </c>
      <c r="F26" s="11">
        <v>1</v>
      </c>
      <c r="G26" s="11">
        <v>20000</v>
      </c>
      <c r="H26" s="11">
        <f t="shared" si="6"/>
        <v>18926</v>
      </c>
      <c r="I26" s="12"/>
      <c r="J26" s="12">
        <f t="shared" si="4"/>
        <v>18926</v>
      </c>
      <c r="K26" s="12">
        <f t="shared" si="7"/>
        <v>1000</v>
      </c>
      <c r="L26" s="13">
        <f t="shared" si="5"/>
        <v>0</v>
      </c>
    </row>
    <row r="27" spans="2:12" x14ac:dyDescent="0.35">
      <c r="B27" s="9"/>
      <c r="C27" s="9"/>
      <c r="D27" s="10" t="s">
        <v>25</v>
      </c>
      <c r="E27" s="11" t="s">
        <v>26</v>
      </c>
      <c r="F27" s="11">
        <v>1</v>
      </c>
      <c r="G27" s="14">
        <v>40000</v>
      </c>
      <c r="H27" s="11">
        <f t="shared" si="6"/>
        <v>18926</v>
      </c>
      <c r="I27" s="12"/>
      <c r="J27" s="12">
        <f t="shared" si="4"/>
        <v>18926</v>
      </c>
      <c r="K27" s="12">
        <f t="shared" si="7"/>
        <v>1000</v>
      </c>
      <c r="L27" s="13">
        <f t="shared" si="5"/>
        <v>0</v>
      </c>
    </row>
    <row r="28" spans="2:12" x14ac:dyDescent="0.35">
      <c r="B28" s="9"/>
      <c r="C28" s="9"/>
      <c r="D28" s="15" t="s">
        <v>28</v>
      </c>
      <c r="E28" s="14" t="s">
        <v>29</v>
      </c>
      <c r="F28" s="14">
        <v>2</v>
      </c>
      <c r="G28" s="14">
        <v>40000</v>
      </c>
      <c r="H28" s="11">
        <f t="shared" si="6"/>
        <v>18926</v>
      </c>
      <c r="I28" s="12"/>
      <c r="J28" s="12">
        <f t="shared" si="4"/>
        <v>18926</v>
      </c>
      <c r="K28" s="12">
        <f t="shared" si="7"/>
        <v>1000</v>
      </c>
      <c r="L28" s="13">
        <f t="shared" si="5"/>
        <v>0</v>
      </c>
    </row>
    <row r="29" spans="2:12" x14ac:dyDescent="0.35">
      <c r="B29" s="9"/>
      <c r="C29" s="9"/>
      <c r="D29" s="10" t="s">
        <v>32</v>
      </c>
      <c r="E29" s="11" t="s">
        <v>33</v>
      </c>
      <c r="F29" s="11">
        <v>2</v>
      </c>
      <c r="G29" s="12">
        <v>10000</v>
      </c>
      <c r="H29" s="11">
        <f t="shared" si="6"/>
        <v>18926</v>
      </c>
      <c r="I29" s="12"/>
      <c r="J29" s="12">
        <f t="shared" si="4"/>
        <v>18926</v>
      </c>
      <c r="K29" s="12">
        <f t="shared" si="7"/>
        <v>1000</v>
      </c>
      <c r="L29" s="13">
        <f t="shared" si="5"/>
        <v>2</v>
      </c>
    </row>
    <row r="30" spans="2:12" x14ac:dyDescent="0.35">
      <c r="B30" s="9"/>
      <c r="C30" s="9"/>
      <c r="D30" s="10" t="s">
        <v>36</v>
      </c>
      <c r="E30" s="11" t="s">
        <v>37</v>
      </c>
      <c r="F30" s="11">
        <v>2</v>
      </c>
      <c r="G30" s="12">
        <v>5000</v>
      </c>
      <c r="H30" s="11">
        <f t="shared" si="6"/>
        <v>18926</v>
      </c>
      <c r="I30" s="12"/>
      <c r="J30" s="12">
        <f t="shared" si="4"/>
        <v>18926</v>
      </c>
      <c r="K30" s="12">
        <f t="shared" si="7"/>
        <v>1000</v>
      </c>
      <c r="L30" s="13">
        <f t="shared" si="5"/>
        <v>2</v>
      </c>
    </row>
    <row r="31" spans="2:12" x14ac:dyDescent="0.35">
      <c r="B31" s="9"/>
      <c r="C31" s="9"/>
      <c r="D31" s="10">
        <v>42802</v>
      </c>
      <c r="E31" s="11" t="s">
        <v>38</v>
      </c>
      <c r="F31" s="11">
        <v>1</v>
      </c>
      <c r="G31" s="12">
        <v>20000</v>
      </c>
      <c r="H31" s="11">
        <f t="shared" si="6"/>
        <v>18926</v>
      </c>
      <c r="I31" s="12"/>
      <c r="J31" s="12">
        <f t="shared" si="4"/>
        <v>18926</v>
      </c>
      <c r="K31" s="12">
        <f t="shared" si="7"/>
        <v>1000</v>
      </c>
      <c r="L31" s="13">
        <f t="shared" si="5"/>
        <v>0</v>
      </c>
    </row>
    <row r="32" spans="2:12" ht="15" thickBot="1" x14ac:dyDescent="0.4">
      <c r="B32" s="9"/>
      <c r="C32" s="9"/>
      <c r="D32" s="17">
        <v>42804</v>
      </c>
      <c r="E32" s="18" t="s">
        <v>39</v>
      </c>
      <c r="F32" s="18">
        <v>1</v>
      </c>
      <c r="G32" s="19">
        <v>20000</v>
      </c>
      <c r="H32" s="18">
        <f t="shared" si="6"/>
        <v>18926</v>
      </c>
      <c r="I32" s="19"/>
      <c r="J32" s="19">
        <f t="shared" si="4"/>
        <v>18926</v>
      </c>
      <c r="K32" s="19">
        <f t="shared" si="7"/>
        <v>1000</v>
      </c>
      <c r="L32" s="13">
        <f t="shared" si="5"/>
        <v>0</v>
      </c>
    </row>
  </sheetData>
  <conditionalFormatting sqref="J28 J30:J32">
    <cfRule type="cellIs" dxfId="44" priority="24" operator="greaterThanOrEqual">
      <formula>G28</formula>
    </cfRule>
  </conditionalFormatting>
  <conditionalFormatting sqref="J19">
    <cfRule type="cellIs" dxfId="43" priority="40" operator="greaterThanOrEqual">
      <formula>G19</formula>
    </cfRule>
  </conditionalFormatting>
  <conditionalFormatting sqref="J20">
    <cfRule type="cellIs" dxfId="42" priority="39" operator="greaterThanOrEqual">
      <formula>G20</formula>
    </cfRule>
  </conditionalFormatting>
  <conditionalFormatting sqref="J21">
    <cfRule type="cellIs" dxfId="41" priority="38" operator="greaterThanOrEqual">
      <formula>G21</formula>
    </cfRule>
  </conditionalFormatting>
  <conditionalFormatting sqref="J22">
    <cfRule type="cellIs" dxfId="40" priority="37" operator="greaterThanOrEqual">
      <formula>G22</formula>
    </cfRule>
  </conditionalFormatting>
  <conditionalFormatting sqref="J23">
    <cfRule type="cellIs" dxfId="39" priority="36" operator="greaterThanOrEqual">
      <formula>G23</formula>
    </cfRule>
  </conditionalFormatting>
  <conditionalFormatting sqref="J24:J25">
    <cfRule type="cellIs" dxfId="38" priority="35" operator="greaterThanOrEqual">
      <formula>G24</formula>
    </cfRule>
  </conditionalFormatting>
  <conditionalFormatting sqref="J26">
    <cfRule type="cellIs" dxfId="37" priority="34" operator="greaterThanOrEqual">
      <formula>G26</formula>
    </cfRule>
  </conditionalFormatting>
  <conditionalFormatting sqref="J27">
    <cfRule type="cellIs" dxfId="36" priority="31" operator="greaterThanOrEqual">
      <formula>G27</formula>
    </cfRule>
  </conditionalFormatting>
  <conditionalFormatting sqref="J29">
    <cfRule type="cellIs" dxfId="35" priority="25" operator="greaterThanOrEqual">
      <formula>G29</formula>
    </cfRule>
  </conditionalFormatting>
  <conditionalFormatting sqref="J12 J14:J16">
    <cfRule type="cellIs" dxfId="34" priority="1" operator="greaterThanOrEqual">
      <formula>G12</formula>
    </cfRule>
  </conditionalFormatting>
  <conditionalFormatting sqref="J3">
    <cfRule type="cellIs" dxfId="33" priority="11" operator="greaterThanOrEqual">
      <formula>G3</formula>
    </cfRule>
  </conditionalFormatting>
  <conditionalFormatting sqref="J4">
    <cfRule type="cellIs" dxfId="32" priority="10" operator="greaterThanOrEqual">
      <formula>G4</formula>
    </cfRule>
  </conditionalFormatting>
  <conditionalFormatting sqref="J5">
    <cfRule type="cellIs" dxfId="31" priority="9" operator="greaterThanOrEqual">
      <formula>G5</formula>
    </cfRule>
  </conditionalFormatting>
  <conditionalFormatting sqref="J6">
    <cfRule type="cellIs" dxfId="30" priority="8" operator="greaterThanOrEqual">
      <formula>G6</formula>
    </cfRule>
  </conditionalFormatting>
  <conditionalFormatting sqref="J7">
    <cfRule type="cellIs" dxfId="29" priority="7" operator="greaterThanOrEqual">
      <formula>G7</formula>
    </cfRule>
  </conditionalFormatting>
  <conditionalFormatting sqref="J8:J9">
    <cfRule type="cellIs" dxfId="28" priority="6" operator="greaterThanOrEqual">
      <formula>G8</formula>
    </cfRule>
  </conditionalFormatting>
  <conditionalFormatting sqref="J10">
    <cfRule type="cellIs" dxfId="27" priority="5" operator="greaterThanOrEqual">
      <formula>G10</formula>
    </cfRule>
  </conditionalFormatting>
  <conditionalFormatting sqref="J11">
    <cfRule type="cellIs" dxfId="26" priority="4" operator="greaterThanOrEqual">
      <formula>G11</formula>
    </cfRule>
  </conditionalFormatting>
  <conditionalFormatting sqref="J13">
    <cfRule type="cellIs" dxfId="25" priority="2" operator="greaterThanOrEqual">
      <formula>G13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G3" sqref="G3:G16"/>
    </sheetView>
  </sheetViews>
  <sheetFormatPr defaultRowHeight="14.5" x14ac:dyDescent="0.35"/>
  <cols>
    <col min="1" max="1" width="4.36328125" customWidth="1"/>
    <col min="2" max="2" width="18.90625" bestFit="1" customWidth="1"/>
    <col min="3" max="3" width="5.453125" bestFit="1" customWidth="1"/>
    <col min="4" max="4" width="12.6328125" bestFit="1" customWidth="1"/>
    <col min="5" max="5" width="38" bestFit="1" customWidth="1"/>
    <col min="6" max="6" width="16.36328125" customWidth="1"/>
    <col min="7" max="7" width="10.26953125" customWidth="1"/>
    <col min="8" max="8" width="9.54296875" customWidth="1"/>
    <col min="9" max="9" width="12.90625" customWidth="1"/>
    <col min="10" max="10" width="9.90625" customWidth="1"/>
    <col min="11" max="11" width="15.08984375" customWidth="1"/>
    <col min="12" max="12" width="9.1796875" bestFit="1" customWidth="1"/>
  </cols>
  <sheetData>
    <row r="1" spans="2:12" ht="15" thickBot="1" x14ac:dyDescent="0.4"/>
    <row r="2" spans="2:12" ht="16" thickBot="1" x14ac:dyDescent="0.4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4" t="s">
        <v>10</v>
      </c>
    </row>
    <row r="3" spans="2:12" ht="15" thickBot="1" x14ac:dyDescent="0.4">
      <c r="B3" s="22" t="s">
        <v>44</v>
      </c>
      <c r="C3" s="20" t="s">
        <v>11</v>
      </c>
      <c r="D3" s="6" t="s">
        <v>12</v>
      </c>
      <c r="E3" s="7" t="s">
        <v>13</v>
      </c>
      <c r="F3" s="7">
        <v>3</v>
      </c>
      <c r="G3" s="7">
        <v>20000</v>
      </c>
      <c r="H3" s="7">
        <v>31955</v>
      </c>
      <c r="I3" s="11">
        <v>31780</v>
      </c>
      <c r="J3" s="8">
        <f t="shared" ref="J3:J16" si="0">H3-I3</f>
        <v>175</v>
      </c>
      <c r="K3" s="8">
        <v>1000</v>
      </c>
      <c r="L3" s="13">
        <v>2</v>
      </c>
    </row>
    <row r="4" spans="2:12" x14ac:dyDescent="0.35">
      <c r="B4" s="9"/>
      <c r="C4" s="9"/>
      <c r="D4" s="10" t="s">
        <v>14</v>
      </c>
      <c r="E4" s="11" t="s">
        <v>15</v>
      </c>
      <c r="F4" s="11">
        <v>3</v>
      </c>
      <c r="G4" s="11">
        <v>20000</v>
      </c>
      <c r="H4" s="11">
        <f t="shared" ref="H4:H16" si="1">H$3</f>
        <v>31955</v>
      </c>
      <c r="I4" s="11">
        <v>31780</v>
      </c>
      <c r="J4" s="12">
        <f t="shared" si="0"/>
        <v>175</v>
      </c>
      <c r="K4" s="12">
        <f t="shared" ref="K4:K16" si="2">K$3</f>
        <v>1000</v>
      </c>
      <c r="L4" s="13">
        <v>2</v>
      </c>
    </row>
    <row r="5" spans="2:12" x14ac:dyDescent="0.35">
      <c r="B5" s="9"/>
      <c r="C5" s="9"/>
      <c r="D5" s="10" t="s">
        <v>16</v>
      </c>
      <c r="E5" s="11" t="s">
        <v>17</v>
      </c>
      <c r="F5" s="11">
        <v>3</v>
      </c>
      <c r="G5" s="11">
        <v>20000</v>
      </c>
      <c r="H5" s="11">
        <f t="shared" si="1"/>
        <v>31955</v>
      </c>
      <c r="I5" s="11">
        <v>31780</v>
      </c>
      <c r="J5" s="12">
        <f t="shared" si="0"/>
        <v>175</v>
      </c>
      <c r="K5" s="12">
        <f t="shared" si="2"/>
        <v>1000</v>
      </c>
      <c r="L5" s="13">
        <v>2</v>
      </c>
    </row>
    <row r="6" spans="2:12" x14ac:dyDescent="0.35">
      <c r="B6" s="9"/>
      <c r="C6" s="9"/>
      <c r="D6" s="10">
        <v>42427</v>
      </c>
      <c r="E6" s="11" t="s">
        <v>18</v>
      </c>
      <c r="F6" s="11">
        <v>1</v>
      </c>
      <c r="G6" s="11">
        <v>20000</v>
      </c>
      <c r="H6" s="11">
        <f t="shared" si="1"/>
        <v>31955</v>
      </c>
      <c r="I6" s="12">
        <v>12929</v>
      </c>
      <c r="J6" s="12">
        <f t="shared" si="0"/>
        <v>19026</v>
      </c>
      <c r="K6" s="12">
        <f t="shared" si="2"/>
        <v>1000</v>
      </c>
      <c r="L6" s="13">
        <f t="shared" ref="L6:L12" si="3">IF((H6+K6)&gt;G6,F6,0)</f>
        <v>1</v>
      </c>
    </row>
    <row r="7" spans="2:12" x14ac:dyDescent="0.35">
      <c r="B7" s="9"/>
      <c r="C7" s="9"/>
      <c r="D7" s="10">
        <v>42419</v>
      </c>
      <c r="E7" s="11" t="s">
        <v>19</v>
      </c>
      <c r="F7" s="11">
        <v>1</v>
      </c>
      <c r="G7" s="11">
        <v>20000</v>
      </c>
      <c r="H7" s="11">
        <f t="shared" si="1"/>
        <v>31955</v>
      </c>
      <c r="I7" s="12">
        <v>12929</v>
      </c>
      <c r="J7" s="12">
        <f t="shared" si="0"/>
        <v>19026</v>
      </c>
      <c r="K7" s="12">
        <f t="shared" si="2"/>
        <v>1000</v>
      </c>
      <c r="L7" s="13">
        <f t="shared" si="3"/>
        <v>1</v>
      </c>
    </row>
    <row r="8" spans="2:12" x14ac:dyDescent="0.35">
      <c r="B8" s="9"/>
      <c r="C8" s="9"/>
      <c r="D8" s="10">
        <v>42001</v>
      </c>
      <c r="E8" s="11" t="s">
        <v>20</v>
      </c>
      <c r="F8" s="11">
        <v>1</v>
      </c>
      <c r="G8" s="11">
        <v>20000</v>
      </c>
      <c r="H8" s="11">
        <f t="shared" si="1"/>
        <v>31955</v>
      </c>
      <c r="I8" s="12"/>
      <c r="J8" s="12">
        <f t="shared" si="0"/>
        <v>31955</v>
      </c>
      <c r="K8" s="12">
        <f t="shared" si="2"/>
        <v>1000</v>
      </c>
      <c r="L8" s="13">
        <f t="shared" si="3"/>
        <v>1</v>
      </c>
    </row>
    <row r="9" spans="2:12" x14ac:dyDescent="0.35">
      <c r="B9" s="9"/>
      <c r="C9" s="9"/>
      <c r="D9" s="10">
        <v>42003</v>
      </c>
      <c r="E9" s="11" t="s">
        <v>21</v>
      </c>
      <c r="F9" s="11">
        <v>1</v>
      </c>
      <c r="G9" s="11">
        <v>20000</v>
      </c>
      <c r="H9" s="11">
        <f t="shared" si="1"/>
        <v>31955</v>
      </c>
      <c r="I9" s="12"/>
      <c r="J9" s="12">
        <f t="shared" si="0"/>
        <v>31955</v>
      </c>
      <c r="K9" s="12">
        <f t="shared" si="2"/>
        <v>1000</v>
      </c>
      <c r="L9" s="13">
        <f t="shared" si="3"/>
        <v>1</v>
      </c>
    </row>
    <row r="10" spans="2:12" x14ac:dyDescent="0.35">
      <c r="B10" s="9"/>
      <c r="C10" s="9"/>
      <c r="D10" s="10">
        <v>42604</v>
      </c>
      <c r="E10" s="11" t="s">
        <v>22</v>
      </c>
      <c r="F10" s="11">
        <v>1</v>
      </c>
      <c r="G10" s="11">
        <v>20000</v>
      </c>
      <c r="H10" s="11">
        <f t="shared" si="1"/>
        <v>31955</v>
      </c>
      <c r="I10" s="12"/>
      <c r="J10" s="12">
        <f t="shared" si="0"/>
        <v>31955</v>
      </c>
      <c r="K10" s="12">
        <f t="shared" si="2"/>
        <v>1000</v>
      </c>
      <c r="L10" s="13">
        <f t="shared" si="3"/>
        <v>1</v>
      </c>
    </row>
    <row r="11" spans="2:12" x14ac:dyDescent="0.35">
      <c r="B11" s="9"/>
      <c r="C11" s="9"/>
      <c r="D11" s="10" t="s">
        <v>25</v>
      </c>
      <c r="E11" s="11" t="s">
        <v>26</v>
      </c>
      <c r="F11" s="11">
        <v>3</v>
      </c>
      <c r="G11" s="14">
        <v>40000</v>
      </c>
      <c r="H11" s="11">
        <f t="shared" si="1"/>
        <v>31955</v>
      </c>
      <c r="I11" s="12"/>
      <c r="J11" s="12">
        <f t="shared" si="0"/>
        <v>31955</v>
      </c>
      <c r="K11" s="12">
        <f t="shared" si="2"/>
        <v>1000</v>
      </c>
      <c r="L11" s="13">
        <f t="shared" si="3"/>
        <v>0</v>
      </c>
    </row>
    <row r="12" spans="2:12" x14ac:dyDescent="0.35">
      <c r="B12" s="9"/>
      <c r="C12" s="9"/>
      <c r="D12" s="15" t="s">
        <v>28</v>
      </c>
      <c r="E12" s="14" t="s">
        <v>29</v>
      </c>
      <c r="F12" s="14">
        <v>3</v>
      </c>
      <c r="G12" s="14">
        <v>40000</v>
      </c>
      <c r="H12" s="11">
        <f t="shared" si="1"/>
        <v>31955</v>
      </c>
      <c r="I12" s="12">
        <v>12929</v>
      </c>
      <c r="J12" s="12">
        <f t="shared" si="0"/>
        <v>19026</v>
      </c>
      <c r="K12" s="12">
        <f t="shared" si="2"/>
        <v>1000</v>
      </c>
      <c r="L12" s="13">
        <f t="shared" si="3"/>
        <v>0</v>
      </c>
    </row>
    <row r="13" spans="2:12" x14ac:dyDescent="0.35">
      <c r="B13" s="9"/>
      <c r="C13" s="9"/>
      <c r="D13" s="10" t="s">
        <v>32</v>
      </c>
      <c r="E13" s="11" t="s">
        <v>33</v>
      </c>
      <c r="F13" s="11">
        <v>3</v>
      </c>
      <c r="G13" s="12">
        <v>10000</v>
      </c>
      <c r="H13" s="11">
        <f t="shared" si="1"/>
        <v>31955</v>
      </c>
      <c r="I13" s="12">
        <v>31288</v>
      </c>
      <c r="J13" s="12">
        <f t="shared" si="0"/>
        <v>667</v>
      </c>
      <c r="K13" s="12">
        <f t="shared" si="2"/>
        <v>1000</v>
      </c>
      <c r="L13" s="13">
        <v>2</v>
      </c>
    </row>
    <row r="14" spans="2:12" x14ac:dyDescent="0.35">
      <c r="B14" s="9"/>
      <c r="C14" s="9"/>
      <c r="D14" s="10" t="s">
        <v>36</v>
      </c>
      <c r="E14" s="11" t="s">
        <v>37</v>
      </c>
      <c r="F14" s="11">
        <v>3</v>
      </c>
      <c r="G14" s="12">
        <v>5000</v>
      </c>
      <c r="H14" s="11">
        <f t="shared" si="1"/>
        <v>31955</v>
      </c>
      <c r="I14" s="12">
        <v>31780</v>
      </c>
      <c r="J14" s="12">
        <f t="shared" si="0"/>
        <v>175</v>
      </c>
      <c r="K14" s="12">
        <f t="shared" si="2"/>
        <v>1000</v>
      </c>
      <c r="L14" s="13">
        <v>1</v>
      </c>
    </row>
    <row r="15" spans="2:12" x14ac:dyDescent="0.35">
      <c r="B15" s="9"/>
      <c r="C15" s="9"/>
      <c r="D15" s="10">
        <v>42802</v>
      </c>
      <c r="E15" s="11" t="s">
        <v>38</v>
      </c>
      <c r="F15" s="11">
        <v>1</v>
      </c>
      <c r="G15" s="12">
        <v>20000</v>
      </c>
      <c r="H15" s="11">
        <f t="shared" si="1"/>
        <v>31955</v>
      </c>
      <c r="I15" s="12"/>
      <c r="J15" s="12">
        <f t="shared" si="0"/>
        <v>31955</v>
      </c>
      <c r="K15" s="12">
        <f t="shared" si="2"/>
        <v>1000</v>
      </c>
      <c r="L15" s="13">
        <f>IF((H15+K15)&gt;G15,F15,0)</f>
        <v>1</v>
      </c>
    </row>
    <row r="16" spans="2:12" ht="15" thickBot="1" x14ac:dyDescent="0.4">
      <c r="B16" s="9"/>
      <c r="C16" s="9"/>
      <c r="D16" s="17">
        <v>42804</v>
      </c>
      <c r="E16" s="18" t="s">
        <v>39</v>
      </c>
      <c r="F16" s="18">
        <v>1</v>
      </c>
      <c r="G16" s="19">
        <v>20000</v>
      </c>
      <c r="H16" s="11">
        <f t="shared" si="1"/>
        <v>31955</v>
      </c>
      <c r="I16" s="19"/>
      <c r="J16" s="19">
        <f t="shared" si="0"/>
        <v>31955</v>
      </c>
      <c r="K16" s="12">
        <f t="shared" si="2"/>
        <v>1000</v>
      </c>
      <c r="L16" s="21">
        <f>IF((H16+K16)&gt;G16,F16,0)</f>
        <v>1</v>
      </c>
    </row>
  </sheetData>
  <conditionalFormatting sqref="J12 J14:J16">
    <cfRule type="cellIs" dxfId="24" priority="1" operator="greaterThanOrEqual">
      <formula>G12</formula>
    </cfRule>
  </conditionalFormatting>
  <conditionalFormatting sqref="J3">
    <cfRule type="cellIs" dxfId="23" priority="11" operator="greaterThanOrEqual">
      <formula>G3</formula>
    </cfRule>
  </conditionalFormatting>
  <conditionalFormatting sqref="J4">
    <cfRule type="cellIs" dxfId="22" priority="10" operator="greaterThanOrEqual">
      <formula>G4</formula>
    </cfRule>
  </conditionalFormatting>
  <conditionalFormatting sqref="J5">
    <cfRule type="cellIs" dxfId="21" priority="9" operator="greaterThanOrEqual">
      <formula>G5</formula>
    </cfRule>
  </conditionalFormatting>
  <conditionalFormatting sqref="J6">
    <cfRule type="cellIs" dxfId="20" priority="8" operator="greaterThanOrEqual">
      <formula>G6</formula>
    </cfRule>
  </conditionalFormatting>
  <conditionalFormatting sqref="J7">
    <cfRule type="cellIs" dxfId="19" priority="7" operator="greaterThanOrEqual">
      <formula>G7</formula>
    </cfRule>
  </conditionalFormatting>
  <conditionalFormatting sqref="J8:J9">
    <cfRule type="cellIs" dxfId="18" priority="6" operator="greaterThanOrEqual">
      <formula>G8</formula>
    </cfRule>
  </conditionalFormatting>
  <conditionalFormatting sqref="J10">
    <cfRule type="cellIs" dxfId="17" priority="5" operator="greaterThanOrEqual">
      <formula>G10</formula>
    </cfRule>
  </conditionalFormatting>
  <conditionalFormatting sqref="J11">
    <cfRule type="cellIs" dxfId="16" priority="4" operator="greaterThanOrEqual">
      <formula>G11</formula>
    </cfRule>
  </conditionalFormatting>
  <conditionalFormatting sqref="J13">
    <cfRule type="cellIs" dxfId="15" priority="2" operator="greaterThanOrEqual">
      <formula>G13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opLeftCell="A2" workbookViewId="0">
      <selection activeCell="E22" sqref="E22"/>
    </sheetView>
  </sheetViews>
  <sheetFormatPr defaultColWidth="8.6328125" defaultRowHeight="14.5" x14ac:dyDescent="0.35"/>
  <cols>
    <col min="1" max="1" width="6.1796875" customWidth="1"/>
    <col min="2" max="2" width="16.26953125" customWidth="1"/>
    <col min="3" max="3" width="4.7265625" bestFit="1" customWidth="1"/>
    <col min="4" max="4" width="12.6328125" bestFit="1" customWidth="1"/>
    <col min="5" max="5" width="20.453125" bestFit="1" customWidth="1"/>
    <col min="6" max="6" width="16.36328125" bestFit="1" customWidth="1"/>
    <col min="7" max="7" width="10.26953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2:12" ht="15" thickBot="1" x14ac:dyDescent="0.4"/>
    <row r="2" spans="2:12" ht="16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4" t="s">
        <v>10</v>
      </c>
    </row>
    <row r="3" spans="2:12" ht="15" thickBot="1" x14ac:dyDescent="0.4">
      <c r="B3" s="23" t="s">
        <v>52</v>
      </c>
      <c r="C3" s="5" t="s">
        <v>46</v>
      </c>
      <c r="D3" s="10">
        <v>1115809</v>
      </c>
      <c r="E3" s="11" t="s">
        <v>47</v>
      </c>
      <c r="F3" s="11">
        <v>2</v>
      </c>
      <c r="G3" s="11">
        <v>10000</v>
      </c>
      <c r="H3" s="7">
        <v>22414</v>
      </c>
      <c r="I3" s="7"/>
      <c r="J3" s="8">
        <f t="shared" ref="J3:J20" si="0">H3-I3</f>
        <v>22414</v>
      </c>
      <c r="K3" s="8">
        <v>0</v>
      </c>
      <c r="L3" s="13">
        <f t="shared" ref="L3:L20" si="1">IF(K3+J3&gt;G3,F3,0)</f>
        <v>2</v>
      </c>
    </row>
    <row r="4" spans="2:12" ht="15" thickBot="1" x14ac:dyDescent="0.4">
      <c r="B4" s="9"/>
      <c r="C4" s="9"/>
      <c r="D4" s="10">
        <v>2530187</v>
      </c>
      <c r="E4" s="11" t="s">
        <v>48</v>
      </c>
      <c r="F4" s="11">
        <v>2</v>
      </c>
      <c r="G4" s="11">
        <v>5000</v>
      </c>
      <c r="H4" s="11">
        <f>H$3</f>
        <v>22414</v>
      </c>
      <c r="I4" s="11"/>
      <c r="J4" s="12">
        <f t="shared" si="0"/>
        <v>22414</v>
      </c>
      <c r="K4" s="8">
        <v>0</v>
      </c>
      <c r="L4" s="13">
        <f t="shared" si="1"/>
        <v>2</v>
      </c>
    </row>
    <row r="5" spans="2:12" ht="15" thickBot="1" x14ac:dyDescent="0.4">
      <c r="B5" s="9"/>
      <c r="C5" s="9"/>
      <c r="D5" s="10">
        <v>2530189</v>
      </c>
      <c r="E5" s="25" t="s">
        <v>49</v>
      </c>
      <c r="F5" s="11">
        <v>2</v>
      </c>
      <c r="G5" s="11">
        <v>10000</v>
      </c>
      <c r="H5" s="11">
        <f t="shared" ref="H5:H20" si="2">H$3</f>
        <v>22414</v>
      </c>
      <c r="I5" s="11"/>
      <c r="J5" s="12">
        <f t="shared" si="0"/>
        <v>22414</v>
      </c>
      <c r="K5" s="8">
        <v>0</v>
      </c>
      <c r="L5" s="13">
        <f t="shared" si="1"/>
        <v>2</v>
      </c>
    </row>
    <row r="6" spans="2:12" ht="15" thickBot="1" x14ac:dyDescent="0.4">
      <c r="B6" s="9"/>
      <c r="C6" s="9"/>
      <c r="D6" s="10">
        <v>2530191</v>
      </c>
      <c r="E6" s="25" t="s">
        <v>50</v>
      </c>
      <c r="F6" s="11">
        <v>2</v>
      </c>
      <c r="G6" s="11">
        <v>10000</v>
      </c>
      <c r="H6" s="11">
        <f t="shared" si="2"/>
        <v>22414</v>
      </c>
      <c r="I6" s="12"/>
      <c r="J6" s="12">
        <f t="shared" si="0"/>
        <v>22414</v>
      </c>
      <c r="K6" s="8">
        <v>0</v>
      </c>
      <c r="L6" s="13">
        <f t="shared" si="1"/>
        <v>2</v>
      </c>
    </row>
    <row r="7" spans="2:12" ht="15" thickBot="1" x14ac:dyDescent="0.4">
      <c r="B7" s="9"/>
      <c r="C7" s="9"/>
      <c r="D7" s="10">
        <v>5020025</v>
      </c>
      <c r="E7" s="11" t="s">
        <v>51</v>
      </c>
      <c r="F7" s="11">
        <v>2</v>
      </c>
      <c r="G7" s="11">
        <v>5000</v>
      </c>
      <c r="H7" s="11">
        <f t="shared" si="2"/>
        <v>22414</v>
      </c>
      <c r="I7" s="12"/>
      <c r="J7" s="12">
        <f t="shared" si="0"/>
        <v>22414</v>
      </c>
      <c r="K7" s="8">
        <v>0</v>
      </c>
      <c r="L7" s="13">
        <f>IF(K7+J7&gt;G7,F7,0)</f>
        <v>2</v>
      </c>
    </row>
    <row r="8" spans="2:12" ht="15" thickBot="1" x14ac:dyDescent="0.4">
      <c r="B8" s="9"/>
      <c r="C8" s="9"/>
      <c r="D8" s="10"/>
      <c r="E8" s="11"/>
      <c r="F8" s="11">
        <v>1</v>
      </c>
      <c r="G8" s="11">
        <v>5000</v>
      </c>
      <c r="H8" s="11">
        <f t="shared" si="2"/>
        <v>22414</v>
      </c>
      <c r="I8" s="12"/>
      <c r="J8" s="12">
        <f t="shared" si="0"/>
        <v>22414</v>
      </c>
      <c r="K8" s="8">
        <v>0</v>
      </c>
      <c r="L8" s="13">
        <f t="shared" si="1"/>
        <v>1</v>
      </c>
    </row>
    <row r="9" spans="2:12" ht="15" thickBot="1" x14ac:dyDescent="0.4">
      <c r="B9" s="9"/>
      <c r="C9" s="9"/>
      <c r="D9" s="10"/>
      <c r="E9" s="11"/>
      <c r="F9" s="11">
        <v>1</v>
      </c>
      <c r="G9" s="11">
        <v>10000</v>
      </c>
      <c r="H9" s="11">
        <f t="shared" si="2"/>
        <v>22414</v>
      </c>
      <c r="I9" s="12"/>
      <c r="J9" s="12">
        <f t="shared" si="0"/>
        <v>22414</v>
      </c>
      <c r="K9" s="8">
        <v>0</v>
      </c>
      <c r="L9" s="13">
        <f t="shared" si="1"/>
        <v>1</v>
      </c>
    </row>
    <row r="10" spans="2:12" ht="15" thickBot="1" x14ac:dyDescent="0.4">
      <c r="B10" s="9"/>
      <c r="C10" s="9"/>
      <c r="D10" s="10"/>
      <c r="E10" s="11"/>
      <c r="F10" s="11">
        <v>1</v>
      </c>
      <c r="G10" s="11">
        <v>10000</v>
      </c>
      <c r="H10" s="11">
        <f t="shared" si="2"/>
        <v>22414</v>
      </c>
      <c r="I10" s="12"/>
      <c r="J10" s="12">
        <f t="shared" si="0"/>
        <v>22414</v>
      </c>
      <c r="K10" s="8">
        <v>0</v>
      </c>
      <c r="L10" s="13">
        <f t="shared" si="1"/>
        <v>1</v>
      </c>
    </row>
    <row r="11" spans="2:12" ht="15" thickBot="1" x14ac:dyDescent="0.4">
      <c r="B11" s="9"/>
      <c r="C11" s="9"/>
      <c r="D11" s="10"/>
      <c r="E11" s="11"/>
      <c r="F11" s="11">
        <v>1</v>
      </c>
      <c r="G11" s="11">
        <v>15000</v>
      </c>
      <c r="H11" s="11">
        <f t="shared" si="2"/>
        <v>22414</v>
      </c>
      <c r="I11" s="12"/>
      <c r="J11" s="12">
        <f t="shared" si="0"/>
        <v>22414</v>
      </c>
      <c r="K11" s="8">
        <v>0</v>
      </c>
      <c r="L11" s="13">
        <f t="shared" si="1"/>
        <v>1</v>
      </c>
    </row>
    <row r="12" spans="2:12" ht="15" thickBot="1" x14ac:dyDescent="0.4">
      <c r="B12" s="9"/>
      <c r="C12" s="9"/>
      <c r="D12" s="10"/>
      <c r="E12" s="11"/>
      <c r="F12" s="11">
        <v>1</v>
      </c>
      <c r="G12" s="12">
        <v>15000</v>
      </c>
      <c r="H12" s="11">
        <f t="shared" si="2"/>
        <v>22414</v>
      </c>
      <c r="I12" s="12"/>
      <c r="J12" s="12">
        <f t="shared" si="0"/>
        <v>22414</v>
      </c>
      <c r="K12" s="8">
        <v>0</v>
      </c>
      <c r="L12" s="13">
        <f t="shared" si="1"/>
        <v>1</v>
      </c>
    </row>
    <row r="13" spans="2:12" ht="15" thickBot="1" x14ac:dyDescent="0.4">
      <c r="B13" s="9"/>
      <c r="C13" s="9"/>
      <c r="D13" s="10"/>
      <c r="E13" s="11"/>
      <c r="F13" s="11">
        <v>1</v>
      </c>
      <c r="G13" s="14">
        <v>20000</v>
      </c>
      <c r="H13" s="11">
        <f t="shared" si="2"/>
        <v>22414</v>
      </c>
      <c r="I13" s="12"/>
      <c r="J13" s="12">
        <f t="shared" si="0"/>
        <v>22414</v>
      </c>
      <c r="K13" s="8">
        <v>0</v>
      </c>
      <c r="L13" s="13">
        <f t="shared" si="1"/>
        <v>1</v>
      </c>
    </row>
    <row r="14" spans="2:12" ht="15" thickBot="1" x14ac:dyDescent="0.4">
      <c r="B14" s="9"/>
      <c r="C14" s="9"/>
      <c r="D14" s="10"/>
      <c r="E14" s="11"/>
      <c r="F14" s="11">
        <v>1</v>
      </c>
      <c r="G14" s="12">
        <v>20000</v>
      </c>
      <c r="H14" s="11">
        <f t="shared" si="2"/>
        <v>22414</v>
      </c>
      <c r="I14" s="12"/>
      <c r="J14" s="12">
        <f t="shared" si="0"/>
        <v>22414</v>
      </c>
      <c r="K14" s="8">
        <v>0</v>
      </c>
      <c r="L14" s="13">
        <f t="shared" si="1"/>
        <v>1</v>
      </c>
    </row>
    <row r="15" spans="2:12" ht="15" thickBot="1" x14ac:dyDescent="0.4">
      <c r="B15" s="9"/>
      <c r="C15" s="9"/>
      <c r="D15" s="15"/>
      <c r="E15" s="14"/>
      <c r="F15" s="14">
        <v>1</v>
      </c>
      <c r="G15" s="12">
        <v>10000</v>
      </c>
      <c r="H15" s="11">
        <f t="shared" si="2"/>
        <v>22414</v>
      </c>
      <c r="I15" s="12"/>
      <c r="J15" s="12">
        <f t="shared" si="0"/>
        <v>22414</v>
      </c>
      <c r="K15" s="8">
        <v>0</v>
      </c>
      <c r="L15" s="13">
        <f t="shared" si="1"/>
        <v>1</v>
      </c>
    </row>
    <row r="16" spans="2:12" ht="15" thickBot="1" x14ac:dyDescent="0.4">
      <c r="B16" s="9"/>
      <c r="C16" s="9"/>
      <c r="D16" s="16"/>
      <c r="E16" s="14"/>
      <c r="F16" s="14">
        <v>1</v>
      </c>
      <c r="G16" s="12">
        <v>20000</v>
      </c>
      <c r="H16" s="11">
        <f t="shared" si="2"/>
        <v>22414</v>
      </c>
      <c r="I16" s="12"/>
      <c r="J16" s="12">
        <f t="shared" si="0"/>
        <v>22414</v>
      </c>
      <c r="K16" s="8">
        <v>0</v>
      </c>
      <c r="L16" s="13">
        <f t="shared" si="1"/>
        <v>1</v>
      </c>
    </row>
    <row r="17" spans="2:12" ht="15" thickBot="1" x14ac:dyDescent="0.4">
      <c r="B17" s="9"/>
      <c r="C17" s="9"/>
      <c r="D17" s="15"/>
      <c r="E17" s="14"/>
      <c r="F17" s="14">
        <v>1</v>
      </c>
      <c r="G17" s="12">
        <v>15000</v>
      </c>
      <c r="H17" s="11">
        <f t="shared" si="2"/>
        <v>22414</v>
      </c>
      <c r="I17" s="11"/>
      <c r="J17" s="12">
        <f t="shared" si="0"/>
        <v>22414</v>
      </c>
      <c r="K17" s="8">
        <v>0</v>
      </c>
      <c r="L17" s="13">
        <f t="shared" si="1"/>
        <v>1</v>
      </c>
    </row>
    <row r="18" spans="2:12" ht="15" thickBot="1" x14ac:dyDescent="0.4">
      <c r="B18" s="9"/>
      <c r="C18" s="9"/>
      <c r="D18" s="15"/>
      <c r="E18" s="14"/>
      <c r="F18" s="14">
        <v>1</v>
      </c>
      <c r="G18" s="12"/>
      <c r="H18" s="11">
        <f t="shared" si="2"/>
        <v>22414</v>
      </c>
      <c r="I18" s="12"/>
      <c r="J18" s="12">
        <f t="shared" si="0"/>
        <v>22414</v>
      </c>
      <c r="K18" s="8">
        <v>0</v>
      </c>
      <c r="L18" s="13">
        <f t="shared" si="1"/>
        <v>1</v>
      </c>
    </row>
    <row r="19" spans="2:12" ht="15" thickBot="1" x14ac:dyDescent="0.4">
      <c r="B19" s="9"/>
      <c r="C19" s="9"/>
      <c r="D19" s="15"/>
      <c r="E19" s="14"/>
      <c r="F19" s="14">
        <v>1</v>
      </c>
      <c r="G19" s="12"/>
      <c r="H19" s="11">
        <f t="shared" si="2"/>
        <v>22414</v>
      </c>
      <c r="I19" s="12"/>
      <c r="J19" s="12">
        <f t="shared" si="0"/>
        <v>22414</v>
      </c>
      <c r="K19" s="8">
        <v>0</v>
      </c>
      <c r="L19" s="13">
        <f t="shared" si="1"/>
        <v>1</v>
      </c>
    </row>
    <row r="20" spans="2:12" ht="15" thickBot="1" x14ac:dyDescent="0.4">
      <c r="B20" s="9"/>
      <c r="C20" s="9"/>
      <c r="D20" s="17"/>
      <c r="E20" s="18"/>
      <c r="F20" s="18">
        <v>1</v>
      </c>
      <c r="G20" s="19"/>
      <c r="H20" s="11">
        <f t="shared" si="2"/>
        <v>22414</v>
      </c>
      <c r="I20" s="19"/>
      <c r="J20" s="12">
        <f t="shared" si="0"/>
        <v>22414</v>
      </c>
      <c r="K20" s="8">
        <v>0</v>
      </c>
      <c r="L20" s="13">
        <f t="shared" si="1"/>
        <v>1</v>
      </c>
    </row>
    <row r="21" spans="2:12" ht="15" thickBot="1" x14ac:dyDescent="0.4">
      <c r="B21" s="9"/>
      <c r="C21" s="9"/>
      <c r="D21" s="17"/>
      <c r="E21" s="18"/>
      <c r="F21" s="18">
        <v>1</v>
      </c>
      <c r="G21" s="19"/>
      <c r="H21" s="11">
        <f t="shared" ref="H21" si="3">H$3</f>
        <v>22414</v>
      </c>
      <c r="I21" s="19"/>
      <c r="J21" s="12">
        <f t="shared" ref="J21" si="4">H21-I21</f>
        <v>22414</v>
      </c>
      <c r="K21" s="8">
        <v>0</v>
      </c>
      <c r="L21" s="13">
        <f t="shared" ref="L21" si="5">IF(K21+J21&gt;G21,F21,0)</f>
        <v>1</v>
      </c>
    </row>
  </sheetData>
  <conditionalFormatting sqref="J3">
    <cfRule type="cellIs" dxfId="14" priority="15" operator="greaterThanOrEqual">
      <formula>G3</formula>
    </cfRule>
  </conditionalFormatting>
  <conditionalFormatting sqref="J15">
    <cfRule type="cellIs" dxfId="13" priority="3" operator="greaterThanOrEqual">
      <formula>G15</formula>
    </cfRule>
  </conditionalFormatting>
  <conditionalFormatting sqref="J4">
    <cfRule type="cellIs" dxfId="12" priority="14" operator="greaterThanOrEqual">
      <formula>G4</formula>
    </cfRule>
  </conditionalFormatting>
  <conditionalFormatting sqref="J5">
    <cfRule type="cellIs" dxfId="11" priority="13" operator="greaterThanOrEqual">
      <formula>G5</formula>
    </cfRule>
  </conditionalFormatting>
  <conditionalFormatting sqref="J6">
    <cfRule type="cellIs" dxfId="10" priority="12" operator="greaterThanOrEqual">
      <formula>G6</formula>
    </cfRule>
  </conditionalFormatting>
  <conditionalFormatting sqref="J7">
    <cfRule type="cellIs" dxfId="9" priority="11" operator="greaterThanOrEqual">
      <formula>G7</formula>
    </cfRule>
  </conditionalFormatting>
  <conditionalFormatting sqref="J8">
    <cfRule type="cellIs" dxfId="8" priority="10" operator="greaterThanOrEqual">
      <formula>G8</formula>
    </cfRule>
  </conditionalFormatting>
  <conditionalFormatting sqref="J9">
    <cfRule type="cellIs" dxfId="7" priority="9" operator="greaterThanOrEqual">
      <formula>G9</formula>
    </cfRule>
  </conditionalFormatting>
  <conditionalFormatting sqref="J10">
    <cfRule type="cellIs" dxfId="6" priority="8" operator="greaterThanOrEqual">
      <formula>G10</formula>
    </cfRule>
  </conditionalFormatting>
  <conditionalFormatting sqref="J11">
    <cfRule type="cellIs" dxfId="5" priority="7" operator="greaterThanOrEqual">
      <formula>G11</formula>
    </cfRule>
  </conditionalFormatting>
  <conditionalFormatting sqref="J12">
    <cfRule type="cellIs" dxfId="4" priority="6" operator="greaterThanOrEqual">
      <formula>G12</formula>
    </cfRule>
  </conditionalFormatting>
  <conditionalFormatting sqref="J13">
    <cfRule type="cellIs" dxfId="3" priority="5" operator="greaterThanOrEqual">
      <formula>G13</formula>
    </cfRule>
  </conditionalFormatting>
  <conditionalFormatting sqref="J14">
    <cfRule type="cellIs" dxfId="2" priority="4" operator="greaterThanOrEqual">
      <formula>G14</formula>
    </cfRule>
  </conditionalFormatting>
  <conditionalFormatting sqref="J16">
    <cfRule type="cellIs" dxfId="1" priority="2" operator="greaterThanOrEqual">
      <formula>G16</formula>
    </cfRule>
  </conditionalFormatting>
  <conditionalFormatting sqref="J17:J21">
    <cfRule type="cellIs" dxfId="0" priority="1" operator="greaterThanOrEqual">
      <formula>G17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abSelected="1" workbookViewId="0">
      <selection sqref="A1:E19"/>
    </sheetView>
  </sheetViews>
  <sheetFormatPr defaultRowHeight="14.5" x14ac:dyDescent="0.35"/>
  <cols>
    <col min="2" max="2" width="12.6328125" bestFit="1" customWidth="1"/>
    <col min="3" max="3" width="29.6328125" bestFit="1" customWidth="1"/>
    <col min="4" max="4" width="9.1796875" style="9" bestFit="1" customWidth="1"/>
  </cols>
  <sheetData>
    <row r="1" spans="2:4" ht="15" thickBot="1" x14ac:dyDescent="0.4"/>
    <row r="2" spans="2:4" ht="15.5" x14ac:dyDescent="0.35">
      <c r="B2" s="26" t="s">
        <v>2</v>
      </c>
      <c r="C2" s="26" t="s">
        <v>3</v>
      </c>
      <c r="D2" s="30" t="s">
        <v>10</v>
      </c>
    </row>
    <row r="3" spans="2:4" x14ac:dyDescent="0.35">
      <c r="B3" s="27" t="s">
        <v>12</v>
      </c>
      <c r="C3" s="33" t="s">
        <v>13</v>
      </c>
      <c r="D3" s="31">
        <f>SUM('ELMC 90kg'!L3,'ELMC 60kg'!L3,'ELMC 60kg'!L19,'ELMC 45kg'!L3,'ELMC 45kg'!L20,'ELMC 10kg'!L3)</f>
        <v>8</v>
      </c>
    </row>
    <row r="4" spans="2:4" x14ac:dyDescent="0.35">
      <c r="B4" s="27" t="s">
        <v>14</v>
      </c>
      <c r="C4" s="33" t="s">
        <v>15</v>
      </c>
      <c r="D4" s="31">
        <f>SUM('ELMC 90kg'!L4,'ELMC 60kg'!L4,'ELMC 60kg'!L20,'ELMC 45kg'!L4,'ELMC 45kg'!L21,'ELMC 10kg'!L4)</f>
        <v>9</v>
      </c>
    </row>
    <row r="5" spans="2:4" x14ac:dyDescent="0.35">
      <c r="B5" s="27" t="s">
        <v>16</v>
      </c>
      <c r="C5" s="33" t="s">
        <v>17</v>
      </c>
      <c r="D5" s="31">
        <f>SUM('ELMC 90kg'!L5,'ELMC 60kg'!L5,'ELMC 60kg'!L21,'ELMC 45kg'!L5,'ELMC 45kg'!L22,'ELMC 10kg'!L5)</f>
        <v>8</v>
      </c>
    </row>
    <row r="6" spans="2:4" x14ac:dyDescent="0.35">
      <c r="B6" s="27">
        <v>42427</v>
      </c>
      <c r="C6" s="33" t="s">
        <v>18</v>
      </c>
      <c r="D6" s="31">
        <f>SUM('ELMC 90kg'!L6,'ELMC 60kg'!L6,'ELMC 60kg'!L22,'ELMC 45kg'!L6,'ELMC 45kg'!L23,'ELMC 10kg'!L6)</f>
        <v>4</v>
      </c>
    </row>
    <row r="7" spans="2:4" x14ac:dyDescent="0.35">
      <c r="B7" s="27">
        <v>42419</v>
      </c>
      <c r="C7" s="33" t="s">
        <v>19</v>
      </c>
      <c r="D7" s="31">
        <f>SUM('ELMC 90kg'!L7,'ELMC 60kg'!L7,'ELMC 60kg'!L23,'ELMC 45kg'!L7,'ELMC 45kg'!L24,'ELMC 10kg'!L7)</f>
        <v>3</v>
      </c>
    </row>
    <row r="8" spans="2:4" x14ac:dyDescent="0.35">
      <c r="B8" s="27">
        <v>42001</v>
      </c>
      <c r="C8" s="33" t="s">
        <v>20</v>
      </c>
      <c r="D8" s="31">
        <f>SUM('ELMC 90kg'!L8,'ELMC 60kg'!L8,'ELMC 60kg'!L24,'ELMC 45kg'!L8,'ELMC 45kg'!L25,'ELMC 10kg'!L8)</f>
        <v>5</v>
      </c>
    </row>
    <row r="9" spans="2:4" x14ac:dyDescent="0.35">
      <c r="B9" s="27">
        <v>42003</v>
      </c>
      <c r="C9" s="33" t="s">
        <v>21</v>
      </c>
      <c r="D9" s="31">
        <f>SUM('ELMC 90kg'!L9,'ELMC 60kg'!L9,'ELMC 60kg'!L25,'ELMC 45kg'!L9,'ELMC 45kg'!L26,'ELMC 10kg'!L9)</f>
        <v>5</v>
      </c>
    </row>
    <row r="10" spans="2:4" x14ac:dyDescent="0.35">
      <c r="B10" s="27">
        <v>42604</v>
      </c>
      <c r="C10" s="33" t="s">
        <v>22</v>
      </c>
      <c r="D10" s="31">
        <f>SUM('ELMC 90kg'!L10,'ELMC 60kg'!L10,'ELMC 60kg'!L26,'ELMC 45kg'!L10,'ELMC 45kg'!L27,'ELMC 10kg'!L10)</f>
        <v>5</v>
      </c>
    </row>
    <row r="11" spans="2:4" x14ac:dyDescent="0.35">
      <c r="B11" s="27" t="s">
        <v>23</v>
      </c>
      <c r="C11" s="33" t="s">
        <v>24</v>
      </c>
      <c r="D11" s="31">
        <f>SUM('ELMC 90kg'!L11,'ELMC 60kg'!L11,'ELMC 60kg'!L27,'ELMC 45kg'!L11,'ELMC 45kg'!L28,'ELMC 10kg'!L11)</f>
        <v>1</v>
      </c>
    </row>
    <row r="12" spans="2:4" ht="29" x14ac:dyDescent="0.35">
      <c r="B12" s="28" t="s">
        <v>28</v>
      </c>
      <c r="C12" s="34" t="s">
        <v>29</v>
      </c>
      <c r="D12" s="31">
        <f>SUM('ELMC 90kg'!L12,'ELMC 60kg'!L12,'ELMC 60kg'!L28,'ELMC 45kg'!L12,'ELMC 45kg'!L29,)</f>
        <v>0</v>
      </c>
    </row>
    <row r="13" spans="2:4" x14ac:dyDescent="0.35">
      <c r="B13" s="27" t="s">
        <v>32</v>
      </c>
      <c r="C13" s="33" t="s">
        <v>33</v>
      </c>
      <c r="D13" s="31">
        <f>SUM('ELMC 90kg'!L13,'ELMC 60kg'!L13,'ELMC 60kg'!L29,'ELMC 45kg'!L13,'ELMC 45kg'!L30)</f>
        <v>10</v>
      </c>
    </row>
    <row r="14" spans="2:4" x14ac:dyDescent="0.35">
      <c r="B14" s="27" t="s">
        <v>36</v>
      </c>
      <c r="C14" s="33" t="s">
        <v>37</v>
      </c>
      <c r="D14" s="31">
        <f>SUM('ELMC 90kg'!L14,'ELMC 60kg'!L14,'ELMC 60kg'!L30,'ELMC 45kg'!L14,'ELMC 45kg'!L31)</f>
        <v>9</v>
      </c>
    </row>
    <row r="15" spans="2:4" x14ac:dyDescent="0.35">
      <c r="B15" s="27">
        <v>42802</v>
      </c>
      <c r="C15" s="33" t="s">
        <v>38</v>
      </c>
      <c r="D15" s="31">
        <f>SUM('ELMC 90kg'!L15,'ELMC 60kg'!L15,'ELMC 60kg'!L31,'ELMC 45kg'!L15,'ELMC 45kg'!L32,'ELMC 10kg'!L15)</f>
        <v>5</v>
      </c>
    </row>
    <row r="16" spans="2:4" x14ac:dyDescent="0.35">
      <c r="B16" s="27">
        <v>42804</v>
      </c>
      <c r="C16" s="33" t="s">
        <v>39</v>
      </c>
      <c r="D16" s="31">
        <f>SUM('ELMC 90kg'!L16,'ELMC 60kg'!L16,'ELMC 60kg'!L32,'ELMC 45kg'!L16,'ELMC 45kg'!L33,'ELMC 10kg'!L16)</f>
        <v>5</v>
      </c>
    </row>
    <row r="17" spans="2:4" x14ac:dyDescent="0.35">
      <c r="B17" s="28" t="s">
        <v>30</v>
      </c>
      <c r="C17" s="34" t="s">
        <v>31</v>
      </c>
      <c r="D17" s="31">
        <v>1</v>
      </c>
    </row>
    <row r="18" spans="2:4" ht="15" thickBot="1" x14ac:dyDescent="0.4">
      <c r="B18" s="29" t="s">
        <v>34</v>
      </c>
      <c r="C18" s="35" t="s">
        <v>35</v>
      </c>
      <c r="D18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ELMC 10kg</vt:lpstr>
      <vt:lpstr>ELMC 45kg</vt:lpstr>
      <vt:lpstr>ELMC 60kg</vt:lpstr>
      <vt:lpstr>ELMC 90kg</vt:lpstr>
      <vt:lpstr>CP3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2022-01-05T10:59:37Z</dcterms:modified>
</cp:coreProperties>
</file>