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Job forms\MBDA\2021\"/>
    </mc:Choice>
  </mc:AlternateContent>
  <bookViews>
    <workbookView xWindow="0" yWindow="0" windowWidth="12000" windowHeight="7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10" i="1" l="1"/>
  <c r="E9" i="1"/>
  <c r="E11" i="1"/>
  <c r="E8" i="1" l="1"/>
  <c r="E7" i="1" l="1"/>
  <c r="E6" i="1"/>
  <c r="E5" i="1"/>
  <c r="E4" i="1" l="1"/>
  <c r="E3" i="1"/>
</calcChain>
</file>

<file path=xl/sharedStrings.xml><?xml version="1.0" encoding="utf-8"?>
<sst xmlns="http://schemas.openxmlformats.org/spreadsheetml/2006/main" count="218" uniqueCount="78">
  <si>
    <t>Unit</t>
  </si>
  <si>
    <t>Total Hours</t>
  </si>
  <si>
    <t>Filter 5 micron 20"</t>
  </si>
  <si>
    <t>O-ring for water filter</t>
  </si>
  <si>
    <t>Sterile breather filter 0,2 my</t>
  </si>
  <si>
    <t>UV 10W</t>
  </si>
  <si>
    <t>Print frame relay Pump and On/Off valve</t>
  </si>
  <si>
    <t>Contactor</t>
  </si>
  <si>
    <t>Service kit for PAHT 2</t>
  </si>
  <si>
    <t>Service kit coupling PAHT 2/4</t>
  </si>
  <si>
    <t>Pressure regulator</t>
  </si>
  <si>
    <t>Service kit</t>
  </si>
  <si>
    <t>On/off valve rep kit  1/2" 10 bar_24V</t>
  </si>
  <si>
    <t>Check valve 1/4"</t>
  </si>
  <si>
    <t xml:space="preserve">Nozzle ML 4.5 Stainless </t>
  </si>
  <si>
    <t>UV Quarts</t>
  </si>
  <si>
    <t>Y</t>
  </si>
  <si>
    <t>Next visit</t>
  </si>
  <si>
    <t>Next Visit</t>
  </si>
  <si>
    <t>AHU 7</t>
  </si>
  <si>
    <t>Serial number</t>
  </si>
  <si>
    <t>2015058
2417506</t>
  </si>
  <si>
    <t>N/A</t>
  </si>
  <si>
    <t>645l/h, 75uS</t>
  </si>
  <si>
    <t>New Pump</t>
  </si>
  <si>
    <t>211l/h, 5uS</t>
  </si>
  <si>
    <t>2015053
2417500</t>
  </si>
  <si>
    <t>AHU 3</t>
  </si>
  <si>
    <t>AHU 2</t>
  </si>
  <si>
    <t>AHU 8</t>
  </si>
  <si>
    <t>AHU 9</t>
  </si>
  <si>
    <t>450L/H 5.4uS</t>
  </si>
  <si>
    <t>450l/h, 4uS</t>
  </si>
  <si>
    <t>423l/h, 3uS</t>
  </si>
  <si>
    <t>2015057
2417507</t>
  </si>
  <si>
    <t>2015055
2417508</t>
  </si>
  <si>
    <t>2015052
2417509</t>
  </si>
  <si>
    <t>378l/h, 4.5uS</t>
  </si>
  <si>
    <t xml:space="preserve">Repair kit for one valve; core, spring, o-rings </t>
  </si>
  <si>
    <t>Repair kit for one valve; guide tube, core, spring, o-rings</t>
  </si>
  <si>
    <t>AHU 6</t>
  </si>
  <si>
    <t>AHU 5</t>
  </si>
  <si>
    <t>AHU 1</t>
  </si>
  <si>
    <t>AHU 4</t>
  </si>
  <si>
    <t>300l/h, 2.2uS</t>
  </si>
  <si>
    <t>327l/h, 7uS</t>
  </si>
  <si>
    <t>2015054
2417501</t>
  </si>
  <si>
    <t>2015060
2417502</t>
  </si>
  <si>
    <t>2015056
2417503</t>
  </si>
  <si>
    <t>600/h, 22uS</t>
  </si>
  <si>
    <t>Feb Hours</t>
  </si>
  <si>
    <t>Nozzle ML 2,5 Stainless Changed</t>
  </si>
  <si>
    <t>Nozzle ML 2,5 Stainless Need Changed</t>
  </si>
  <si>
    <t>Site stock</t>
  </si>
  <si>
    <t>227l/h, 4.7uS</t>
  </si>
  <si>
    <t>900l/h, 35uS</t>
  </si>
  <si>
    <t>553l/h, 4.5uS</t>
  </si>
  <si>
    <t>450lh, 2.7uS</t>
  </si>
  <si>
    <t>514l/h, 3.5uS</t>
  </si>
  <si>
    <t>480l/h, 3.5</t>
  </si>
  <si>
    <t>400l/h, 7</t>
  </si>
  <si>
    <t>720l/h, 16</t>
  </si>
  <si>
    <t>514l/h, 7uS</t>
  </si>
  <si>
    <t>July Hours</t>
  </si>
  <si>
    <t>Aug Hours</t>
  </si>
  <si>
    <t>Feb RO</t>
  </si>
  <si>
    <t>July RO</t>
  </si>
  <si>
    <t>Aug RO</t>
  </si>
  <si>
    <t>Cartredge filters changed</t>
  </si>
  <si>
    <t>400l/h, 7uS</t>
  </si>
  <si>
    <t>480l/h, 3.5uS</t>
  </si>
  <si>
    <t>720l/h, 16uS</t>
  </si>
  <si>
    <t>Last Pump change</t>
  </si>
  <si>
    <t>SK 11492</t>
  </si>
  <si>
    <t>SK 10867</t>
  </si>
  <si>
    <t>None</t>
  </si>
  <si>
    <t>SK 6199</t>
  </si>
  <si>
    <t>SK 10721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</si>
</sst>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 wrapText="1"/>
    </xf>
    <xf numFmtId="17" fontId="0" fillId="3" borderId="0" xfId="0" applyNumberFormat="1" applyFill="1" applyBorder="1" applyAlignment="1">
      <alignment horizontal="center" vertical="center" wrapText="1"/>
    </xf>
    <xf numFmtId="17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3"/>
  <sheetViews>
    <sheetView tabSelected="1" topLeftCell="A2" zoomScale="85" zoomScaleNormal="85" workbookViewId="0">
      <selection activeCell="I11" sqref="I11"/>
    </sheetView>
  </sheetViews>
  <sheetFormatPr defaultRowHeight="14.5" x14ac:dyDescent="0.35"/>
  <cols>
    <col min="1" max="1" width="4" style="1" customWidth="1"/>
    <col min="2" max="3" width="8.7265625" style="1"/>
    <col min="4" max="4" width="10.453125" style="1" bestFit="1" customWidth="1"/>
    <col min="5" max="5" width="17.7265625" style="1" bestFit="1" customWidth="1"/>
    <col min="6" max="9" width="17.7265625" style="1" customWidth="1"/>
    <col min="10" max="10" width="14.7265625" style="1" customWidth="1"/>
    <col min="11" max="11" width="11.81640625" style="1" customWidth="1"/>
    <col min="12" max="12" width="15.81640625" style="1" customWidth="1"/>
    <col min="13" max="13" width="12.26953125" style="1" customWidth="1"/>
    <col min="14" max="14" width="9.1796875" style="1" bestFit="1" customWidth="1"/>
    <col min="15" max="17" width="12" style="1" customWidth="1"/>
    <col min="18" max="18" width="17.1796875" style="1" customWidth="1"/>
    <col min="19" max="19" width="12.90625" style="1" customWidth="1"/>
    <col min="20" max="20" width="12.54296875" style="1" customWidth="1"/>
    <col min="21" max="21" width="17.54296875" style="1" customWidth="1"/>
    <col min="22" max="22" width="19.6328125" style="1" customWidth="1"/>
    <col min="23" max="23" width="20" style="1" customWidth="1"/>
    <col min="24" max="24" width="13.81640625" style="1" bestFit="1" customWidth="1"/>
    <col min="25" max="25" width="13.36328125" style="1" customWidth="1"/>
    <col min="26" max="16384" width="8.7265625" style="1"/>
  </cols>
  <sheetData>
    <row r="1" spans="2:29" ht="15" thickBot="1" x14ac:dyDescent="0.3">
      <c r="X1" s="7" t="s">
        <v>10</v>
      </c>
    </row>
    <row r="2" spans="2:29" ht="65.5" thickBot="1" x14ac:dyDescent="0.4">
      <c r="B2" s="8" t="s">
        <v>0</v>
      </c>
      <c r="C2" s="9" t="s">
        <v>20</v>
      </c>
      <c r="D2" s="9" t="s">
        <v>1</v>
      </c>
      <c r="E2" s="9" t="s">
        <v>50</v>
      </c>
      <c r="F2" s="9" t="s">
        <v>63</v>
      </c>
      <c r="G2" s="9" t="s">
        <v>64</v>
      </c>
      <c r="H2" s="9" t="s">
        <v>72</v>
      </c>
      <c r="I2" s="9" t="s">
        <v>68</v>
      </c>
      <c r="J2" s="9" t="s">
        <v>2</v>
      </c>
      <c r="K2" s="9" t="s">
        <v>3</v>
      </c>
      <c r="L2" s="9" t="s">
        <v>4</v>
      </c>
      <c r="M2" s="10" t="s">
        <v>5</v>
      </c>
      <c r="N2" s="10" t="s">
        <v>15</v>
      </c>
      <c r="O2" s="11" t="s">
        <v>65</v>
      </c>
      <c r="P2" s="11" t="s">
        <v>66</v>
      </c>
      <c r="Q2" s="11" t="s">
        <v>67</v>
      </c>
      <c r="R2" s="10" t="s">
        <v>6</v>
      </c>
      <c r="S2" s="10" t="s">
        <v>7</v>
      </c>
      <c r="T2" s="12" t="s">
        <v>8</v>
      </c>
      <c r="U2" s="11" t="s">
        <v>9</v>
      </c>
      <c r="V2" s="12" t="s">
        <v>38</v>
      </c>
      <c r="W2" s="12" t="s">
        <v>39</v>
      </c>
      <c r="X2" s="9" t="s">
        <v>11</v>
      </c>
      <c r="Y2" s="10" t="s">
        <v>12</v>
      </c>
      <c r="Z2" s="9" t="s">
        <v>13</v>
      </c>
      <c r="AA2" s="9" t="s">
        <v>14</v>
      </c>
      <c r="AB2" s="10" t="s">
        <v>51</v>
      </c>
      <c r="AC2" s="10" t="s">
        <v>52</v>
      </c>
    </row>
    <row r="3" spans="2:29" ht="29" x14ac:dyDescent="0.35">
      <c r="B3" s="1" t="s">
        <v>19</v>
      </c>
      <c r="C3" s="1" t="s">
        <v>21</v>
      </c>
      <c r="D3" s="1">
        <v>23093</v>
      </c>
      <c r="E3" s="1">
        <f>SUM(D3-19811)</f>
        <v>3282</v>
      </c>
      <c r="F3" s="1">
        <f>SUM(25385-D3)</f>
        <v>2292</v>
      </c>
      <c r="G3" s="1">
        <v>25504</v>
      </c>
      <c r="H3" s="1" t="s">
        <v>73</v>
      </c>
      <c r="I3" s="1" t="s">
        <v>16</v>
      </c>
      <c r="J3" s="1" t="s">
        <v>17</v>
      </c>
      <c r="K3" s="6" t="s">
        <v>17</v>
      </c>
      <c r="L3" s="1" t="s">
        <v>17</v>
      </c>
      <c r="M3" s="1" t="s">
        <v>17</v>
      </c>
      <c r="N3" s="3" t="s">
        <v>18</v>
      </c>
      <c r="O3" s="5" t="s">
        <v>23</v>
      </c>
      <c r="P3" s="5" t="s">
        <v>55</v>
      </c>
      <c r="Q3" s="5" t="s">
        <v>55</v>
      </c>
      <c r="R3" s="1" t="s">
        <v>17</v>
      </c>
      <c r="S3" s="3" t="s">
        <v>18</v>
      </c>
      <c r="T3" s="4" t="s">
        <v>24</v>
      </c>
      <c r="U3" s="3" t="s">
        <v>18</v>
      </c>
      <c r="V3" s="3" t="s">
        <v>18</v>
      </c>
      <c r="W3" s="3" t="s">
        <v>18</v>
      </c>
      <c r="X3" s="1" t="s">
        <v>17</v>
      </c>
      <c r="Y3" s="3" t="s">
        <v>18</v>
      </c>
      <c r="Z3" s="2">
        <v>44805</v>
      </c>
      <c r="AA3" s="1" t="s">
        <v>22</v>
      </c>
      <c r="AB3" s="1">
        <v>0</v>
      </c>
      <c r="AC3" s="1">
        <v>0</v>
      </c>
    </row>
    <row r="4" spans="2:29" ht="29" x14ac:dyDescent="0.35">
      <c r="B4" s="1" t="s">
        <v>27</v>
      </c>
      <c r="C4" s="1" t="s">
        <v>26</v>
      </c>
      <c r="D4" s="1">
        <v>24203</v>
      </c>
      <c r="E4" s="1">
        <f>SUM(D4-20976)</f>
        <v>3227</v>
      </c>
      <c r="F4" s="1">
        <f>SUM(27279-D4)</f>
        <v>3076</v>
      </c>
      <c r="G4" s="1">
        <v>27434</v>
      </c>
      <c r="H4" s="1" t="s">
        <v>74</v>
      </c>
      <c r="I4" s="1" t="s">
        <v>16</v>
      </c>
      <c r="J4" s="1" t="s">
        <v>17</v>
      </c>
      <c r="K4" s="6" t="s">
        <v>17</v>
      </c>
      <c r="L4" s="1" t="s">
        <v>17</v>
      </c>
      <c r="M4" s="1" t="s">
        <v>17</v>
      </c>
      <c r="N4" s="3" t="s">
        <v>18</v>
      </c>
      <c r="O4" s="1" t="s">
        <v>25</v>
      </c>
      <c r="P4" s="1" t="s">
        <v>54</v>
      </c>
      <c r="Q4" s="1" t="s">
        <v>54</v>
      </c>
      <c r="R4" s="1" t="s">
        <v>17</v>
      </c>
      <c r="S4" s="3" t="s">
        <v>18</v>
      </c>
      <c r="T4" s="4" t="s">
        <v>24</v>
      </c>
      <c r="U4" s="3" t="s">
        <v>18</v>
      </c>
      <c r="V4" s="3" t="s">
        <v>18</v>
      </c>
      <c r="W4" s="3" t="s">
        <v>18</v>
      </c>
      <c r="X4" s="1" t="s">
        <v>17</v>
      </c>
      <c r="Y4" s="3" t="s">
        <v>18</v>
      </c>
      <c r="Z4" s="2">
        <v>44805</v>
      </c>
      <c r="AA4" s="1" t="s">
        <v>22</v>
      </c>
      <c r="AB4" s="1">
        <v>0</v>
      </c>
      <c r="AC4" s="1">
        <v>0</v>
      </c>
    </row>
    <row r="5" spans="2:29" ht="29" x14ac:dyDescent="0.35">
      <c r="B5" s="1" t="s">
        <v>28</v>
      </c>
      <c r="C5" s="1" t="s">
        <v>34</v>
      </c>
      <c r="D5" s="1">
        <v>4293</v>
      </c>
      <c r="E5" s="1">
        <f>SUM(D5-4144)</f>
        <v>149</v>
      </c>
      <c r="F5" s="1">
        <v>4382</v>
      </c>
      <c r="G5" s="1">
        <v>4403</v>
      </c>
      <c r="H5" s="1" t="s">
        <v>75</v>
      </c>
      <c r="I5" s="1" t="s">
        <v>16</v>
      </c>
      <c r="J5" s="1" t="s">
        <v>17</v>
      </c>
      <c r="K5" s="6" t="s">
        <v>17</v>
      </c>
      <c r="L5" s="1" t="s">
        <v>17</v>
      </c>
      <c r="M5" s="1" t="s">
        <v>17</v>
      </c>
      <c r="N5" s="3" t="s">
        <v>18</v>
      </c>
      <c r="O5" s="1" t="s">
        <v>31</v>
      </c>
      <c r="P5" s="1" t="s">
        <v>56</v>
      </c>
      <c r="Q5" s="1" t="s">
        <v>56</v>
      </c>
      <c r="R5" s="1" t="s">
        <v>17</v>
      </c>
      <c r="S5" s="3" t="s">
        <v>18</v>
      </c>
      <c r="T5" s="4" t="s">
        <v>8</v>
      </c>
      <c r="U5" s="3" t="s">
        <v>18</v>
      </c>
      <c r="V5" s="3" t="s">
        <v>18</v>
      </c>
      <c r="W5" s="3" t="s">
        <v>18</v>
      </c>
      <c r="X5" s="1" t="s">
        <v>17</v>
      </c>
      <c r="Y5" s="3" t="s">
        <v>18</v>
      </c>
      <c r="Z5" s="2">
        <v>44805</v>
      </c>
      <c r="AA5" s="1" t="s">
        <v>22</v>
      </c>
      <c r="AB5" s="1">
        <v>0</v>
      </c>
      <c r="AC5" s="1">
        <v>0</v>
      </c>
    </row>
    <row r="6" spans="2:29" ht="29" x14ac:dyDescent="0.35">
      <c r="B6" s="1" t="s">
        <v>29</v>
      </c>
      <c r="C6" s="1" t="s">
        <v>36</v>
      </c>
      <c r="D6" s="1">
        <v>6658</v>
      </c>
      <c r="E6" s="1">
        <f>SUM(D6-6577)</f>
        <v>81</v>
      </c>
      <c r="F6" s="1">
        <v>6807</v>
      </c>
      <c r="G6" s="1">
        <v>6828</v>
      </c>
      <c r="H6" s="1" t="s">
        <v>75</v>
      </c>
      <c r="I6" s="1" t="s">
        <v>16</v>
      </c>
      <c r="J6" s="1" t="s">
        <v>17</v>
      </c>
      <c r="K6" s="6" t="s">
        <v>17</v>
      </c>
      <c r="L6" s="1" t="s">
        <v>17</v>
      </c>
      <c r="M6" s="1" t="s">
        <v>17</v>
      </c>
      <c r="N6" s="3" t="s">
        <v>18</v>
      </c>
      <c r="O6" s="1" t="s">
        <v>32</v>
      </c>
      <c r="P6" s="1" t="s">
        <v>58</v>
      </c>
      <c r="Q6" s="1" t="s">
        <v>58</v>
      </c>
      <c r="R6" s="1" t="s">
        <v>17</v>
      </c>
      <c r="S6" s="3" t="s">
        <v>18</v>
      </c>
      <c r="T6" s="4" t="s">
        <v>8</v>
      </c>
      <c r="U6" s="3" t="s">
        <v>18</v>
      </c>
      <c r="V6" s="3" t="s">
        <v>18</v>
      </c>
      <c r="W6" s="3" t="s">
        <v>18</v>
      </c>
      <c r="X6" s="1" t="s">
        <v>17</v>
      </c>
      <c r="Y6" s="3" t="s">
        <v>18</v>
      </c>
      <c r="Z6" s="2">
        <v>44805</v>
      </c>
      <c r="AA6" s="1" t="s">
        <v>22</v>
      </c>
      <c r="AB6" s="1">
        <v>0</v>
      </c>
      <c r="AC6" s="1">
        <v>2</v>
      </c>
    </row>
    <row r="7" spans="2:29" ht="29" x14ac:dyDescent="0.35">
      <c r="B7" s="1" t="s">
        <v>30</v>
      </c>
      <c r="C7" s="1" t="s">
        <v>35</v>
      </c>
      <c r="D7" s="1">
        <v>9548</v>
      </c>
      <c r="E7" s="1">
        <f>SUM(D7-9403)</f>
        <v>145</v>
      </c>
      <c r="F7" s="1">
        <v>9697</v>
      </c>
      <c r="G7" s="1">
        <v>9781</v>
      </c>
      <c r="H7" s="1" t="s">
        <v>75</v>
      </c>
      <c r="I7" s="1" t="s">
        <v>16</v>
      </c>
      <c r="J7" s="1" t="s">
        <v>17</v>
      </c>
      <c r="K7" s="6" t="s">
        <v>17</v>
      </c>
      <c r="L7" s="1" t="s">
        <v>17</v>
      </c>
      <c r="M7" s="1" t="s">
        <v>17</v>
      </c>
      <c r="N7" s="3" t="s">
        <v>18</v>
      </c>
      <c r="O7" s="1" t="s">
        <v>33</v>
      </c>
      <c r="P7" s="1" t="s">
        <v>57</v>
      </c>
      <c r="Q7" s="1" t="s">
        <v>57</v>
      </c>
      <c r="R7" s="1" t="s">
        <v>17</v>
      </c>
      <c r="S7" s="3" t="s">
        <v>18</v>
      </c>
      <c r="T7" s="4" t="s">
        <v>8</v>
      </c>
      <c r="U7" s="3" t="s">
        <v>18</v>
      </c>
      <c r="V7" s="3" t="s">
        <v>18</v>
      </c>
      <c r="W7" s="3" t="s">
        <v>18</v>
      </c>
      <c r="X7" s="1" t="s">
        <v>17</v>
      </c>
      <c r="Y7" s="3" t="s">
        <v>18</v>
      </c>
      <c r="Z7" s="2">
        <v>44805</v>
      </c>
      <c r="AA7" s="1" t="s">
        <v>22</v>
      </c>
      <c r="AB7" s="1">
        <v>0</v>
      </c>
      <c r="AC7" s="1">
        <v>0</v>
      </c>
    </row>
    <row r="8" spans="2:29" ht="29" x14ac:dyDescent="0.35">
      <c r="B8" s="1" t="s">
        <v>40</v>
      </c>
      <c r="C8" s="1">
        <v>2015059</v>
      </c>
      <c r="D8" s="1">
        <v>12349</v>
      </c>
      <c r="E8" s="1">
        <f>SUM(D8-9043)</f>
        <v>3306</v>
      </c>
      <c r="F8" s="1">
        <v>15490</v>
      </c>
      <c r="G8" s="1">
        <v>15563</v>
      </c>
      <c r="H8" s="1" t="s">
        <v>76</v>
      </c>
      <c r="I8" s="1" t="s">
        <v>16</v>
      </c>
      <c r="J8" s="1" t="s">
        <v>17</v>
      </c>
      <c r="K8" s="6" t="s">
        <v>17</v>
      </c>
      <c r="L8" s="1" t="s">
        <v>17</v>
      </c>
      <c r="M8" s="1" t="s">
        <v>17</v>
      </c>
      <c r="N8" s="3" t="s">
        <v>18</v>
      </c>
      <c r="O8" s="1" t="s">
        <v>37</v>
      </c>
      <c r="P8" s="1" t="s">
        <v>62</v>
      </c>
      <c r="Q8" s="1" t="s">
        <v>62</v>
      </c>
      <c r="R8" s="1" t="s">
        <v>17</v>
      </c>
      <c r="S8" s="3" t="s">
        <v>18</v>
      </c>
      <c r="T8" s="4" t="s">
        <v>8</v>
      </c>
      <c r="U8" s="3" t="s">
        <v>18</v>
      </c>
      <c r="V8" s="3" t="s">
        <v>18</v>
      </c>
      <c r="W8" s="3" t="s">
        <v>18</v>
      </c>
      <c r="X8" s="1" t="s">
        <v>17</v>
      </c>
      <c r="Y8" s="3" t="s">
        <v>18</v>
      </c>
      <c r="Z8" s="2">
        <v>44805</v>
      </c>
      <c r="AA8" s="1" t="s">
        <v>22</v>
      </c>
      <c r="AB8" s="1">
        <v>0</v>
      </c>
      <c r="AC8" s="1">
        <v>5</v>
      </c>
    </row>
    <row r="9" spans="2:29" ht="29" x14ac:dyDescent="0.35">
      <c r="B9" s="1" t="s">
        <v>41</v>
      </c>
      <c r="C9" s="1" t="s">
        <v>46</v>
      </c>
      <c r="D9" s="1">
        <v>17769</v>
      </c>
      <c r="E9" s="1">
        <f>SUM(D9-17619)</f>
        <v>150</v>
      </c>
      <c r="F9" s="1">
        <v>17919</v>
      </c>
      <c r="G9" s="1">
        <v>17938</v>
      </c>
      <c r="H9" s="1" t="s">
        <v>77</v>
      </c>
      <c r="I9" s="1" t="s">
        <v>16</v>
      </c>
      <c r="J9" s="1" t="s">
        <v>17</v>
      </c>
      <c r="K9" s="6" t="s">
        <v>17</v>
      </c>
      <c r="L9" s="1" t="s">
        <v>17</v>
      </c>
      <c r="M9" s="1" t="s">
        <v>17</v>
      </c>
      <c r="N9" s="3" t="s">
        <v>18</v>
      </c>
      <c r="O9" s="5" t="s">
        <v>49</v>
      </c>
      <c r="P9" s="5" t="s">
        <v>61</v>
      </c>
      <c r="Q9" s="5" t="s">
        <v>71</v>
      </c>
      <c r="R9" s="1" t="s">
        <v>17</v>
      </c>
      <c r="S9" s="3" t="s">
        <v>18</v>
      </c>
      <c r="T9" s="4" t="s">
        <v>8</v>
      </c>
      <c r="U9" s="3" t="s">
        <v>18</v>
      </c>
      <c r="V9" s="3" t="s">
        <v>18</v>
      </c>
      <c r="W9" s="3" t="s">
        <v>18</v>
      </c>
      <c r="X9" s="1" t="s">
        <v>17</v>
      </c>
      <c r="Y9" s="3" t="s">
        <v>18</v>
      </c>
      <c r="Z9" s="2">
        <v>44805</v>
      </c>
      <c r="AA9" s="1" t="s">
        <v>22</v>
      </c>
      <c r="AB9" s="1">
        <v>0</v>
      </c>
      <c r="AC9" s="1">
        <v>2</v>
      </c>
    </row>
    <row r="10" spans="2:29" ht="29" x14ac:dyDescent="0.35">
      <c r="B10" s="1" t="s">
        <v>42</v>
      </c>
      <c r="C10" s="1" t="s">
        <v>47</v>
      </c>
      <c r="D10" s="1">
        <v>9495</v>
      </c>
      <c r="E10" s="1">
        <f>SUM(D10-9355)</f>
        <v>140</v>
      </c>
      <c r="F10" s="1">
        <v>9645</v>
      </c>
      <c r="G10" s="1">
        <v>9666</v>
      </c>
      <c r="H10" s="1" t="s">
        <v>75</v>
      </c>
      <c r="I10" s="1" t="s">
        <v>16</v>
      </c>
      <c r="J10" s="1" t="s">
        <v>17</v>
      </c>
      <c r="K10" s="6" t="s">
        <v>17</v>
      </c>
      <c r="L10" s="1" t="s">
        <v>17</v>
      </c>
      <c r="M10" s="1" t="s">
        <v>17</v>
      </c>
      <c r="N10" s="3" t="s">
        <v>18</v>
      </c>
      <c r="O10" s="1" t="s">
        <v>45</v>
      </c>
      <c r="P10" s="1" t="s">
        <v>60</v>
      </c>
      <c r="Q10" s="1" t="s">
        <v>69</v>
      </c>
      <c r="R10" s="1" t="s">
        <v>17</v>
      </c>
      <c r="S10" s="3" t="s">
        <v>18</v>
      </c>
      <c r="T10" s="4" t="s">
        <v>8</v>
      </c>
      <c r="U10" s="3" t="s">
        <v>18</v>
      </c>
      <c r="V10" s="3" t="s">
        <v>18</v>
      </c>
      <c r="W10" s="3" t="s">
        <v>18</v>
      </c>
      <c r="X10" s="1" t="s">
        <v>17</v>
      </c>
      <c r="Y10" s="3" t="s">
        <v>18</v>
      </c>
      <c r="Z10" s="2">
        <v>44805</v>
      </c>
      <c r="AA10" s="1" t="s">
        <v>22</v>
      </c>
      <c r="AB10" s="1">
        <v>0</v>
      </c>
      <c r="AC10" s="1">
        <v>0</v>
      </c>
    </row>
    <row r="11" spans="2:29" ht="29" x14ac:dyDescent="0.35">
      <c r="B11" s="1" t="s">
        <v>43</v>
      </c>
      <c r="C11" s="1" t="s">
        <v>48</v>
      </c>
      <c r="D11" s="1">
        <v>4354</v>
      </c>
      <c r="E11" s="1">
        <f>SUM(D11-4232)</f>
        <v>122</v>
      </c>
      <c r="F11" s="1">
        <v>4504</v>
      </c>
      <c r="G11" s="1">
        <v>4524</v>
      </c>
      <c r="H11" s="1" t="s">
        <v>75</v>
      </c>
      <c r="I11" s="1" t="s">
        <v>16</v>
      </c>
      <c r="J11" s="1" t="s">
        <v>17</v>
      </c>
      <c r="K11" s="6" t="s">
        <v>17</v>
      </c>
      <c r="L11" s="1" t="s">
        <v>17</v>
      </c>
      <c r="M11" s="1" t="s">
        <v>17</v>
      </c>
      <c r="N11" s="3" t="s">
        <v>18</v>
      </c>
      <c r="O11" s="1" t="s">
        <v>44</v>
      </c>
      <c r="P11" s="1" t="s">
        <v>59</v>
      </c>
      <c r="Q11" s="1" t="s">
        <v>70</v>
      </c>
      <c r="R11" s="1" t="s">
        <v>17</v>
      </c>
      <c r="S11" s="3" t="s">
        <v>18</v>
      </c>
      <c r="T11" s="4" t="s">
        <v>8</v>
      </c>
      <c r="U11" s="3" t="s">
        <v>18</v>
      </c>
      <c r="V11" s="3" t="s">
        <v>18</v>
      </c>
      <c r="W11" s="3" t="s">
        <v>18</v>
      </c>
      <c r="X11" s="1" t="s">
        <v>17</v>
      </c>
      <c r="Y11" s="3" t="s">
        <v>18</v>
      </c>
      <c r="Z11" s="2">
        <v>44805</v>
      </c>
      <c r="AA11" s="1" t="s">
        <v>22</v>
      </c>
      <c r="AB11" s="1">
        <v>0</v>
      </c>
      <c r="AC11" s="1">
        <v>8</v>
      </c>
    </row>
    <row r="13" spans="2:29" x14ac:dyDescent="0.35">
      <c r="B13" s="1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2021-02-10T10:10:17Z</dcterms:created>
  <dcterms:modified xsi:type="dcterms:W3CDTF">2021-08-06T09:21:31Z</dcterms:modified>
</cp:coreProperties>
</file>