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.norton\OneDrive - Condair Group AG\Desktop\Forms\Spares and Parts\"/>
    </mc:Choice>
  </mc:AlternateContent>
  <bookViews>
    <workbookView xWindow="0" yWindow="0" windowWidth="19200" windowHeight="7360" activeTab="7"/>
  </bookViews>
  <sheets>
    <sheet name="Mk5" sheetId="2" r:id="rId1"/>
    <sheet name="EL" sheetId="5" r:id="rId2"/>
    <sheet name="HygroMatik" sheetId="11" r:id="rId3"/>
    <sheet name="Dri Steem" sheetId="12" r:id="rId4"/>
    <sheet name="CP3" sheetId="6" r:id="rId5"/>
    <sheet name="ELMC" sheetId="7" r:id="rId6"/>
    <sheet name="ELMC2" sheetId="8" r:id="rId7"/>
    <sheet name="RS" sheetId="9" r:id="rId8"/>
    <sheet name="Electrovap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3" i="9" l="1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92" i="9"/>
  <c r="H93" i="9"/>
  <c r="J93" i="9" s="1"/>
  <c r="L93" i="9" s="1"/>
  <c r="H94" i="9"/>
  <c r="J94" i="9" s="1"/>
  <c r="H95" i="9"/>
  <c r="H96" i="9"/>
  <c r="H97" i="9"/>
  <c r="J97" i="9" s="1"/>
  <c r="H98" i="9"/>
  <c r="J98" i="9" s="1"/>
  <c r="H99" i="9"/>
  <c r="H100" i="9"/>
  <c r="H101" i="9"/>
  <c r="J101" i="9" s="1"/>
  <c r="L101" i="9" s="1"/>
  <c r="H102" i="9"/>
  <c r="J102" i="9" s="1"/>
  <c r="L102" i="9" s="1"/>
  <c r="H103" i="9"/>
  <c r="H104" i="9"/>
  <c r="H105" i="9"/>
  <c r="J105" i="9" s="1"/>
  <c r="H106" i="9"/>
  <c r="J106" i="9" s="1"/>
  <c r="H92" i="9"/>
  <c r="J104" i="9"/>
  <c r="L104" i="9" s="1"/>
  <c r="J103" i="9"/>
  <c r="L103" i="9" s="1"/>
  <c r="J100" i="9"/>
  <c r="J99" i="9"/>
  <c r="J96" i="9"/>
  <c r="L96" i="9" s="1"/>
  <c r="J95" i="9"/>
  <c r="L95" i="9" s="1"/>
  <c r="J92" i="9"/>
  <c r="L91" i="9"/>
  <c r="J91" i="9"/>
  <c r="K111" i="9"/>
  <c r="K112" i="9"/>
  <c r="L112" i="9" s="1"/>
  <c r="K113" i="9"/>
  <c r="K114" i="9"/>
  <c r="K115" i="9"/>
  <c r="K116" i="9"/>
  <c r="K117" i="9"/>
  <c r="K118" i="9"/>
  <c r="K119" i="9"/>
  <c r="K120" i="9"/>
  <c r="K121" i="9"/>
  <c r="K122" i="9"/>
  <c r="K123" i="9"/>
  <c r="K124" i="9"/>
  <c r="K110" i="9"/>
  <c r="H111" i="9"/>
  <c r="H112" i="9"/>
  <c r="H113" i="9"/>
  <c r="J113" i="9" s="1"/>
  <c r="H114" i="9"/>
  <c r="H115" i="9"/>
  <c r="H116" i="9"/>
  <c r="J116" i="9" s="1"/>
  <c r="H117" i="9"/>
  <c r="J117" i="9" s="1"/>
  <c r="H118" i="9"/>
  <c r="J118" i="9" s="1"/>
  <c r="L118" i="9" s="1"/>
  <c r="H119" i="9"/>
  <c r="H120" i="9"/>
  <c r="J120" i="9" s="1"/>
  <c r="H121" i="9"/>
  <c r="J121" i="9" s="1"/>
  <c r="H122" i="9"/>
  <c r="J122" i="9" s="1"/>
  <c r="H123" i="9"/>
  <c r="J123" i="9" s="1"/>
  <c r="H124" i="9"/>
  <c r="J124" i="9" s="1"/>
  <c r="H110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74" i="9"/>
  <c r="H75" i="9"/>
  <c r="J75" i="9" s="1"/>
  <c r="H76" i="9"/>
  <c r="H77" i="9"/>
  <c r="H78" i="9"/>
  <c r="H79" i="9"/>
  <c r="J79" i="9" s="1"/>
  <c r="H80" i="9"/>
  <c r="H81" i="9"/>
  <c r="J81" i="9" s="1"/>
  <c r="H82" i="9"/>
  <c r="H83" i="9"/>
  <c r="J83" i="9" s="1"/>
  <c r="H84" i="9"/>
  <c r="H85" i="9"/>
  <c r="H86" i="9"/>
  <c r="H87" i="9"/>
  <c r="J87" i="9" s="1"/>
  <c r="H88" i="9"/>
  <c r="H74" i="9"/>
  <c r="J74" i="9" s="1"/>
  <c r="K57" i="9"/>
  <c r="K58" i="9"/>
  <c r="K65" i="9"/>
  <c r="K59" i="9"/>
  <c r="K60" i="9"/>
  <c r="K66" i="9"/>
  <c r="K61" i="9"/>
  <c r="K67" i="9"/>
  <c r="K62" i="9"/>
  <c r="K68" i="9"/>
  <c r="K69" i="9"/>
  <c r="K70" i="9"/>
  <c r="K63" i="9"/>
  <c r="K64" i="9"/>
  <c r="K56" i="9"/>
  <c r="H57" i="9"/>
  <c r="J57" i="9" s="1"/>
  <c r="L57" i="9" s="1"/>
  <c r="H58" i="9"/>
  <c r="H65" i="9"/>
  <c r="H59" i="9"/>
  <c r="H60" i="9"/>
  <c r="J60" i="9" s="1"/>
  <c r="H66" i="9"/>
  <c r="H61" i="9"/>
  <c r="H67" i="9"/>
  <c r="H62" i="9"/>
  <c r="J62" i="9" s="1"/>
  <c r="L62" i="9" s="1"/>
  <c r="H68" i="9"/>
  <c r="H69" i="9"/>
  <c r="H70" i="9"/>
  <c r="H63" i="9"/>
  <c r="J63" i="9" s="1"/>
  <c r="H64" i="9"/>
  <c r="H56" i="9"/>
  <c r="J56" i="9" s="1"/>
  <c r="J119" i="9"/>
  <c r="J115" i="9"/>
  <c r="J114" i="9"/>
  <c r="J112" i="9"/>
  <c r="J111" i="9"/>
  <c r="J110" i="9"/>
  <c r="J109" i="9"/>
  <c r="L109" i="9" s="1"/>
  <c r="J88" i="9"/>
  <c r="J86" i="9"/>
  <c r="L85" i="9"/>
  <c r="J85" i="9"/>
  <c r="J84" i="9"/>
  <c r="J82" i="9"/>
  <c r="J80" i="9"/>
  <c r="J78" i="9"/>
  <c r="J77" i="9"/>
  <c r="J76" i="9"/>
  <c r="J73" i="9"/>
  <c r="L73" i="9" s="1"/>
  <c r="J64" i="9"/>
  <c r="J70" i="9"/>
  <c r="J69" i="9"/>
  <c r="L69" i="9" s="1"/>
  <c r="J68" i="9"/>
  <c r="J67" i="9"/>
  <c r="J61" i="9"/>
  <c r="J66" i="9"/>
  <c r="J59" i="9"/>
  <c r="J65" i="9"/>
  <c r="L65" i="9" s="1"/>
  <c r="J58" i="9"/>
  <c r="L55" i="9"/>
  <c r="J55" i="9"/>
  <c r="L46" i="9"/>
  <c r="K39" i="9"/>
  <c r="K40" i="9"/>
  <c r="K47" i="9"/>
  <c r="K41" i="9"/>
  <c r="K42" i="9"/>
  <c r="K48" i="9"/>
  <c r="K43" i="9"/>
  <c r="K49" i="9"/>
  <c r="K44" i="9"/>
  <c r="K50" i="9"/>
  <c r="K51" i="9"/>
  <c r="K52" i="9"/>
  <c r="K45" i="9"/>
  <c r="K46" i="9"/>
  <c r="K38" i="9"/>
  <c r="J46" i="9"/>
  <c r="H39" i="9"/>
  <c r="J39" i="9" s="1"/>
  <c r="H40" i="9"/>
  <c r="H47" i="9"/>
  <c r="J47" i="9" s="1"/>
  <c r="H41" i="9"/>
  <c r="H42" i="9"/>
  <c r="H48" i="9"/>
  <c r="H43" i="9"/>
  <c r="J43" i="9" s="1"/>
  <c r="H49" i="9"/>
  <c r="J49" i="9" s="1"/>
  <c r="H44" i="9"/>
  <c r="J44" i="9" s="1"/>
  <c r="H50" i="9"/>
  <c r="H51" i="9"/>
  <c r="H52" i="9"/>
  <c r="J52" i="9" s="1"/>
  <c r="H45" i="9"/>
  <c r="H46" i="9"/>
  <c r="H38" i="9"/>
  <c r="J45" i="9"/>
  <c r="J51" i="9"/>
  <c r="J50" i="9"/>
  <c r="J48" i="9"/>
  <c r="J42" i="9"/>
  <c r="J41" i="9"/>
  <c r="J40" i="9"/>
  <c r="J38" i="9"/>
  <c r="J37" i="9"/>
  <c r="L37" i="9" s="1"/>
  <c r="K22" i="9"/>
  <c r="K23" i="9"/>
  <c r="K29" i="9"/>
  <c r="K24" i="9"/>
  <c r="K25" i="9"/>
  <c r="K30" i="9"/>
  <c r="K26" i="9"/>
  <c r="K31" i="9"/>
  <c r="K27" i="9"/>
  <c r="K32" i="9"/>
  <c r="K33" i="9"/>
  <c r="K34" i="9"/>
  <c r="K28" i="9"/>
  <c r="K21" i="9"/>
  <c r="H22" i="9"/>
  <c r="J22" i="9" s="1"/>
  <c r="H23" i="9"/>
  <c r="J23" i="9" s="1"/>
  <c r="H29" i="9"/>
  <c r="J29" i="9" s="1"/>
  <c r="H24" i="9"/>
  <c r="H25" i="9"/>
  <c r="J25" i="9" s="1"/>
  <c r="H30" i="9"/>
  <c r="H26" i="9"/>
  <c r="J26" i="9" s="1"/>
  <c r="H31" i="9"/>
  <c r="H27" i="9"/>
  <c r="J27" i="9" s="1"/>
  <c r="H32" i="9"/>
  <c r="J32" i="9" s="1"/>
  <c r="H33" i="9"/>
  <c r="H34" i="9"/>
  <c r="J34" i="9" s="1"/>
  <c r="H28" i="9"/>
  <c r="J28" i="9" s="1"/>
  <c r="H21" i="9"/>
  <c r="J21" i="9" s="1"/>
  <c r="J33" i="9"/>
  <c r="J31" i="9"/>
  <c r="J30" i="9"/>
  <c r="J24" i="9"/>
  <c r="J20" i="9"/>
  <c r="L20" i="9" s="1"/>
  <c r="K5" i="9"/>
  <c r="K6" i="9"/>
  <c r="K7" i="9"/>
  <c r="K8" i="9"/>
  <c r="K10" i="9"/>
  <c r="K9" i="9"/>
  <c r="K11" i="9"/>
  <c r="L11" i="9" s="1"/>
  <c r="K14" i="9"/>
  <c r="K12" i="9"/>
  <c r="K15" i="9"/>
  <c r="K16" i="9"/>
  <c r="K17" i="9"/>
  <c r="K13" i="9"/>
  <c r="K4" i="9"/>
  <c r="J11" i="9"/>
  <c r="J3" i="9"/>
  <c r="L3" i="9" s="1"/>
  <c r="H5" i="9"/>
  <c r="J5" i="9" s="1"/>
  <c r="H6" i="9"/>
  <c r="J6" i="9" s="1"/>
  <c r="L6" i="9" s="1"/>
  <c r="H7" i="9"/>
  <c r="J7" i="9" s="1"/>
  <c r="L7" i="9" s="1"/>
  <c r="H8" i="9"/>
  <c r="J8" i="9" s="1"/>
  <c r="H10" i="9"/>
  <c r="J10" i="9" s="1"/>
  <c r="H9" i="9"/>
  <c r="J9" i="9" s="1"/>
  <c r="H11" i="9"/>
  <c r="H14" i="9"/>
  <c r="J14" i="9" s="1"/>
  <c r="H12" i="9"/>
  <c r="J12" i="9" s="1"/>
  <c r="H15" i="9"/>
  <c r="J15" i="9" s="1"/>
  <c r="L15" i="9" s="1"/>
  <c r="H16" i="9"/>
  <c r="J16" i="9" s="1"/>
  <c r="L16" i="9" s="1"/>
  <c r="H17" i="9"/>
  <c r="J17" i="9" s="1"/>
  <c r="H13" i="9"/>
  <c r="J13" i="9" s="1"/>
  <c r="H4" i="9"/>
  <c r="J4" i="9" s="1"/>
  <c r="L9" i="9" l="1"/>
  <c r="L10" i="9"/>
  <c r="L13" i="9"/>
  <c r="L12" i="9"/>
  <c r="L5" i="9"/>
  <c r="L38" i="9"/>
  <c r="L105" i="9"/>
  <c r="L97" i="9"/>
  <c r="L98" i="9"/>
  <c r="L99" i="9"/>
  <c r="L106" i="9"/>
  <c r="L100" i="9"/>
  <c r="L94" i="9"/>
  <c r="L92" i="9"/>
  <c r="L120" i="9"/>
  <c r="L114" i="9"/>
  <c r="L122" i="9"/>
  <c r="L115" i="9"/>
  <c r="L116" i="9"/>
  <c r="L124" i="9"/>
  <c r="L117" i="9"/>
  <c r="L110" i="9"/>
  <c r="L76" i="9"/>
  <c r="L80" i="9"/>
  <c r="L84" i="9"/>
  <c r="L88" i="9"/>
  <c r="L75" i="9"/>
  <c r="L81" i="9"/>
  <c r="L78" i="9"/>
  <c r="L82" i="9"/>
  <c r="L86" i="9"/>
  <c r="L74" i="9"/>
  <c r="L63" i="9"/>
  <c r="L60" i="9"/>
  <c r="L61" i="9"/>
  <c r="L58" i="9"/>
  <c r="L64" i="9"/>
  <c r="L56" i="9"/>
  <c r="L119" i="9"/>
  <c r="L113" i="9"/>
  <c r="L123" i="9"/>
  <c r="L111" i="9"/>
  <c r="L121" i="9"/>
  <c r="L79" i="9"/>
  <c r="L83" i="9"/>
  <c r="L77" i="9"/>
  <c r="L87" i="9"/>
  <c r="L67" i="9"/>
  <c r="L70" i="9"/>
  <c r="L66" i="9"/>
  <c r="L68" i="9"/>
  <c r="L59" i="9"/>
  <c r="L42" i="9"/>
  <c r="L40" i="9"/>
  <c r="L48" i="9"/>
  <c r="L50" i="9"/>
  <c r="L45" i="9"/>
  <c r="L47" i="9"/>
  <c r="L44" i="9"/>
  <c r="L41" i="9"/>
  <c r="L49" i="9"/>
  <c r="L52" i="9"/>
  <c r="L39" i="9"/>
  <c r="L43" i="9"/>
  <c r="L51" i="9"/>
  <c r="L14" i="9"/>
  <c r="L17" i="9"/>
  <c r="L8" i="9"/>
  <c r="L24" i="9"/>
  <c r="L22" i="9"/>
  <c r="L25" i="9"/>
  <c r="L27" i="9"/>
  <c r="L28" i="9"/>
  <c r="L29" i="9"/>
  <c r="L26" i="9"/>
  <c r="L33" i="9"/>
  <c r="L31" i="9"/>
  <c r="L34" i="9"/>
  <c r="L23" i="9"/>
  <c r="L30" i="9"/>
  <c r="L21" i="9"/>
  <c r="L32" i="9"/>
  <c r="L4" i="9"/>
  <c r="K22" i="6"/>
  <c r="H5" i="6"/>
  <c r="J5" i="6" s="1"/>
  <c r="L5" i="6" s="1"/>
  <c r="H6" i="6"/>
  <c r="J6" i="6" s="1"/>
  <c r="L6" i="6" s="1"/>
  <c r="H7" i="6"/>
  <c r="J7" i="6" s="1"/>
  <c r="L7" i="6" s="1"/>
  <c r="H8" i="6"/>
  <c r="J8" i="6" s="1"/>
  <c r="L8" i="6" s="1"/>
  <c r="H9" i="6"/>
  <c r="J9" i="6" s="1"/>
  <c r="L9" i="6" s="1"/>
  <c r="H10" i="6"/>
  <c r="J10" i="6" s="1"/>
  <c r="L10" i="6" s="1"/>
  <c r="H11" i="6"/>
  <c r="J11" i="6" s="1"/>
  <c r="L11" i="6" s="1"/>
  <c r="H12" i="6"/>
  <c r="H13" i="6"/>
  <c r="J13" i="6" s="1"/>
  <c r="L13" i="6" s="1"/>
  <c r="H14" i="6"/>
  <c r="J14" i="6" s="1"/>
  <c r="L14" i="6" s="1"/>
  <c r="H15" i="6"/>
  <c r="J15" i="6" s="1"/>
  <c r="L15" i="6" s="1"/>
  <c r="H16" i="6"/>
  <c r="J16" i="6" s="1"/>
  <c r="L16" i="6" s="1"/>
  <c r="H17" i="6"/>
  <c r="J17" i="6" s="1"/>
  <c r="L17" i="6" s="1"/>
  <c r="H18" i="6"/>
  <c r="J18" i="6" s="1"/>
  <c r="L18" i="6" s="1"/>
  <c r="H19" i="6"/>
  <c r="J19" i="6" s="1"/>
  <c r="L19" i="6" s="1"/>
  <c r="H20" i="6"/>
  <c r="J20" i="6" s="1"/>
  <c r="L20" i="6" s="1"/>
  <c r="H4" i="6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4" i="5"/>
  <c r="H5" i="5"/>
  <c r="H6" i="5"/>
  <c r="H7" i="5"/>
  <c r="J7" i="5" s="1"/>
  <c r="L7" i="5" s="1"/>
  <c r="H8" i="5"/>
  <c r="H9" i="5"/>
  <c r="J9" i="5" s="1"/>
  <c r="H10" i="5"/>
  <c r="J10" i="5" s="1"/>
  <c r="H11" i="5"/>
  <c r="H12" i="5"/>
  <c r="J12" i="5" s="1"/>
  <c r="H13" i="5"/>
  <c r="H14" i="5"/>
  <c r="H15" i="5"/>
  <c r="J15" i="5" s="1"/>
  <c r="L15" i="5" s="1"/>
  <c r="H16" i="5"/>
  <c r="H17" i="5"/>
  <c r="J17" i="5" s="1"/>
  <c r="H4" i="5"/>
  <c r="J4" i="5" s="1"/>
  <c r="L16" i="5"/>
  <c r="K27" i="7"/>
  <c r="L27" i="7" s="1"/>
  <c r="K26" i="7"/>
  <c r="L26" i="7" s="1"/>
  <c r="K25" i="7"/>
  <c r="L25" i="7" s="1"/>
  <c r="K24" i="7"/>
  <c r="L24" i="7" s="1"/>
  <c r="J24" i="7"/>
  <c r="K23" i="7"/>
  <c r="L23" i="7" s="1"/>
  <c r="K22" i="7"/>
  <c r="L22" i="7" s="1"/>
  <c r="H27" i="7"/>
  <c r="J27" i="7" s="1"/>
  <c r="H26" i="7"/>
  <c r="J26" i="7" s="1"/>
  <c r="H25" i="7"/>
  <c r="J25" i="7" s="1"/>
  <c r="H24" i="7"/>
  <c r="H23" i="7"/>
  <c r="J23" i="7" s="1"/>
  <c r="H22" i="7"/>
  <c r="J22" i="7" s="1"/>
  <c r="H16" i="7"/>
  <c r="K5" i="7"/>
  <c r="K6" i="7"/>
  <c r="L6" i="7" s="1"/>
  <c r="K7" i="7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7" i="7"/>
  <c r="L17" i="7" s="1"/>
  <c r="K18" i="7"/>
  <c r="L18" i="7" s="1"/>
  <c r="K19" i="7"/>
  <c r="L19" i="7" s="1"/>
  <c r="K20" i="7"/>
  <c r="L20" i="7" s="1"/>
  <c r="K21" i="7"/>
  <c r="L21" i="7" s="1"/>
  <c r="K4" i="7"/>
  <c r="L4" i="7" s="1"/>
  <c r="H5" i="7"/>
  <c r="J5" i="7" s="1"/>
  <c r="H6" i="7"/>
  <c r="H7" i="7"/>
  <c r="J7" i="7" s="1"/>
  <c r="H8" i="7"/>
  <c r="J8" i="7" s="1"/>
  <c r="H9" i="7"/>
  <c r="J9" i="7" s="1"/>
  <c r="H10" i="7"/>
  <c r="J10" i="7" s="1"/>
  <c r="H11" i="7"/>
  <c r="J11" i="7" s="1"/>
  <c r="H12" i="7"/>
  <c r="H13" i="7"/>
  <c r="J13" i="7" s="1"/>
  <c r="H14" i="7"/>
  <c r="H15" i="7"/>
  <c r="J15" i="7" s="1"/>
  <c r="H17" i="7"/>
  <c r="J17" i="7" s="1"/>
  <c r="H18" i="7"/>
  <c r="J18" i="7" s="1"/>
  <c r="H19" i="7"/>
  <c r="J19" i="7" s="1"/>
  <c r="H20" i="7"/>
  <c r="J20" i="7" s="1"/>
  <c r="H21" i="7"/>
  <c r="J21" i="7" s="1"/>
  <c r="H4" i="7"/>
  <c r="J4" i="7" s="1"/>
  <c r="J14" i="7"/>
  <c r="J12" i="7"/>
  <c r="L7" i="7"/>
  <c r="J6" i="7"/>
  <c r="L5" i="7"/>
  <c r="L3" i="7"/>
  <c r="J3" i="7"/>
  <c r="K17" i="8"/>
  <c r="L17" i="8" s="1"/>
  <c r="H17" i="8"/>
  <c r="J17" i="8" s="1"/>
  <c r="K16" i="8"/>
  <c r="L16" i="8" s="1"/>
  <c r="H16" i="8"/>
  <c r="J16" i="8" s="1"/>
  <c r="K15" i="8"/>
  <c r="L15" i="8" s="1"/>
  <c r="H15" i="8"/>
  <c r="J15" i="8" s="1"/>
  <c r="K14" i="8"/>
  <c r="L14" i="8" s="1"/>
  <c r="H14" i="8"/>
  <c r="J14" i="8" s="1"/>
  <c r="K13" i="8"/>
  <c r="L13" i="8" s="1"/>
  <c r="H13" i="8"/>
  <c r="J13" i="8" s="1"/>
  <c r="K12" i="8"/>
  <c r="L12" i="8" s="1"/>
  <c r="H12" i="8"/>
  <c r="J12" i="8" s="1"/>
  <c r="K11" i="8"/>
  <c r="L11" i="8" s="1"/>
  <c r="H11" i="8"/>
  <c r="J11" i="8" s="1"/>
  <c r="K10" i="8"/>
  <c r="L10" i="8" s="1"/>
  <c r="H10" i="8"/>
  <c r="J10" i="8" s="1"/>
  <c r="K9" i="8"/>
  <c r="L9" i="8" s="1"/>
  <c r="H9" i="8"/>
  <c r="J9" i="8" s="1"/>
  <c r="K8" i="8"/>
  <c r="L8" i="8" s="1"/>
  <c r="H8" i="8"/>
  <c r="J8" i="8" s="1"/>
  <c r="K7" i="8"/>
  <c r="L7" i="8" s="1"/>
  <c r="H7" i="8"/>
  <c r="J7" i="8" s="1"/>
  <c r="K6" i="8"/>
  <c r="L6" i="8" s="1"/>
  <c r="H6" i="8"/>
  <c r="J6" i="8" s="1"/>
  <c r="K5" i="8"/>
  <c r="L5" i="8" s="1"/>
  <c r="H5" i="8"/>
  <c r="J5" i="8" s="1"/>
  <c r="K4" i="8"/>
  <c r="L4" i="8" s="1"/>
  <c r="H4" i="8"/>
  <c r="J4" i="8" s="1"/>
  <c r="L3" i="8"/>
  <c r="J3" i="8"/>
  <c r="J12" i="6"/>
  <c r="L12" i="6" s="1"/>
  <c r="J4" i="6"/>
  <c r="L4" i="6" s="1"/>
  <c r="J3" i="6"/>
  <c r="L3" i="6" s="1"/>
  <c r="J16" i="5"/>
  <c r="J14" i="5"/>
  <c r="L14" i="5" s="1"/>
  <c r="J13" i="5"/>
  <c r="J11" i="5"/>
  <c r="J8" i="5"/>
  <c r="L8" i="5" s="1"/>
  <c r="J6" i="5"/>
  <c r="L6" i="5" s="1"/>
  <c r="J5" i="5"/>
  <c r="J3" i="5"/>
  <c r="L3" i="5" s="1"/>
  <c r="K45" i="2"/>
  <c r="L45" i="2" s="1"/>
  <c r="K46" i="2"/>
  <c r="L46" i="2" s="1"/>
  <c r="K47" i="2"/>
  <c r="L47" i="2" s="1"/>
  <c r="K48" i="2"/>
  <c r="L48" i="2" s="1"/>
  <c r="K49" i="2"/>
  <c r="K50" i="2"/>
  <c r="L50" i="2" s="1"/>
  <c r="K51" i="2"/>
  <c r="L51" i="2" s="1"/>
  <c r="K52" i="2"/>
  <c r="L52" i="2" s="1"/>
  <c r="K53" i="2"/>
  <c r="L53" i="2" s="1"/>
  <c r="K54" i="2"/>
  <c r="K55" i="2"/>
  <c r="L55" i="2" s="1"/>
  <c r="K56" i="2"/>
  <c r="L56" i="2" s="1"/>
  <c r="K57" i="2"/>
  <c r="K44" i="2"/>
  <c r="L44" i="2" s="1"/>
  <c r="H45" i="2"/>
  <c r="J45" i="2" s="1"/>
  <c r="H46" i="2"/>
  <c r="J46" i="2" s="1"/>
  <c r="H47" i="2"/>
  <c r="J47" i="2" s="1"/>
  <c r="H48" i="2"/>
  <c r="J48" i="2" s="1"/>
  <c r="H49" i="2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44" i="2"/>
  <c r="J44" i="2" s="1"/>
  <c r="L57" i="2"/>
  <c r="L54" i="2"/>
  <c r="L49" i="2"/>
  <c r="J49" i="2"/>
  <c r="L43" i="2"/>
  <c r="J43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4" i="2"/>
  <c r="H25" i="2"/>
  <c r="J25" i="2" s="1"/>
  <c r="H26" i="2"/>
  <c r="J26" i="2" s="1"/>
  <c r="H27" i="2"/>
  <c r="J27" i="2" s="1"/>
  <c r="H28" i="2"/>
  <c r="J28" i="2" s="1"/>
  <c r="H29" i="2"/>
  <c r="H30" i="2"/>
  <c r="J30" i="2" s="1"/>
  <c r="H31" i="2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24" i="2"/>
  <c r="J24" i="2" s="1"/>
  <c r="J31" i="2"/>
  <c r="J29" i="2"/>
  <c r="J23" i="2"/>
  <c r="L23" i="2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4" i="2"/>
  <c r="L4" i="5" l="1"/>
  <c r="L12" i="5"/>
  <c r="L5" i="5"/>
  <c r="L11" i="5"/>
  <c r="L10" i="5"/>
  <c r="L13" i="5"/>
  <c r="L17" i="5"/>
  <c r="L9" i="5"/>
  <c r="J17" i="2"/>
  <c r="J3" i="2"/>
  <c r="L3" i="2" s="1"/>
  <c r="J16" i="2"/>
  <c r="J15" i="2"/>
  <c r="L15" i="2" s="1"/>
  <c r="J14" i="2"/>
  <c r="L14" i="2" s="1"/>
  <c r="J13" i="2"/>
  <c r="L13" i="2" s="1"/>
  <c r="J12" i="2"/>
  <c r="L12" i="2" s="1"/>
  <c r="J11" i="2"/>
  <c r="L11" i="2" s="1"/>
  <c r="J10" i="2"/>
  <c r="L10" i="2" s="1"/>
  <c r="J9" i="2"/>
  <c r="L9" i="2" s="1"/>
  <c r="J8" i="2"/>
  <c r="L8" i="2" s="1"/>
  <c r="J7" i="2"/>
  <c r="L7" i="2" s="1"/>
  <c r="J6" i="2"/>
  <c r="L6" i="2" s="1"/>
  <c r="J5" i="2"/>
  <c r="L5" i="2" s="1"/>
  <c r="J4" i="2"/>
  <c r="L4" i="2" s="1"/>
  <c r="L25" i="2" l="1"/>
  <c r="L24" i="2"/>
  <c r="L36" i="2"/>
  <c r="L34" i="2"/>
  <c r="L29" i="2"/>
  <c r="L31" i="2"/>
  <c r="L35" i="2"/>
  <c r="L26" i="2"/>
  <c r="L33" i="2"/>
  <c r="L27" i="2"/>
  <c r="L30" i="2"/>
  <c r="L28" i="2"/>
  <c r="L37" i="2"/>
  <c r="L32" i="2"/>
  <c r="L17" i="2"/>
  <c r="L16" i="2"/>
</calcChain>
</file>

<file path=xl/sharedStrings.xml><?xml version="1.0" encoding="utf-8"?>
<sst xmlns="http://schemas.openxmlformats.org/spreadsheetml/2006/main" count="634" uniqueCount="241">
  <si>
    <t>DF1115497</t>
  </si>
  <si>
    <t>Frequency</t>
  </si>
  <si>
    <t>Required</t>
  </si>
  <si>
    <t>Part Name</t>
  </si>
  <si>
    <t>Unit</t>
  </si>
  <si>
    <t>SN</t>
  </si>
  <si>
    <t>Upper snap ring</t>
  </si>
  <si>
    <t>DF1115498</t>
  </si>
  <si>
    <t>Lower snap ring</t>
  </si>
  <si>
    <t>DF1101516</t>
  </si>
  <si>
    <t>DF1100966</t>
  </si>
  <si>
    <t>Tank gasket 5-16</t>
  </si>
  <si>
    <t>Tank gasket 20-80</t>
  </si>
  <si>
    <t>DF1119796</t>
  </si>
  <si>
    <t>Collector foil 5-16</t>
  </si>
  <si>
    <t>Collector foil 20-80</t>
  </si>
  <si>
    <t>DF1103817</t>
  </si>
  <si>
    <t>Steam outlet hose</t>
  </si>
  <si>
    <t>DF1115539</t>
  </si>
  <si>
    <t>Float assembly</t>
  </si>
  <si>
    <t>DF1115546</t>
  </si>
  <si>
    <t>Float hose</t>
  </si>
  <si>
    <t>DF2575607</t>
  </si>
  <si>
    <t>Drain coupling</t>
  </si>
  <si>
    <t>DF1115499</t>
  </si>
  <si>
    <t>DF1115500</t>
  </si>
  <si>
    <t>Scale collector 5-16kg</t>
  </si>
  <si>
    <t>Scale collector 20-40kg</t>
  </si>
  <si>
    <t>Contactor</t>
  </si>
  <si>
    <t>DF2560304</t>
  </si>
  <si>
    <t>Element gaskets</t>
  </si>
  <si>
    <t>DF1103675</t>
  </si>
  <si>
    <t>DF1103350</t>
  </si>
  <si>
    <t>Condensate hose</t>
  </si>
  <si>
    <t>Mk5 5kg</t>
  </si>
  <si>
    <t>Mk5 10kg</t>
  </si>
  <si>
    <t>Mk5 20kg</t>
  </si>
  <si>
    <t>Steam hose (IDZ10 42mm)</t>
  </si>
  <si>
    <t>Part Number</t>
  </si>
  <si>
    <t>Total Run</t>
  </si>
  <si>
    <t>Last Changed</t>
  </si>
  <si>
    <t>Hours run</t>
  </si>
  <si>
    <t>When less than 21ohms</t>
  </si>
  <si>
    <t>When changing Elements</t>
  </si>
  <si>
    <t>No parts per unit</t>
  </si>
  <si>
    <t>Expected Hours</t>
  </si>
  <si>
    <t>Element Single</t>
  </si>
  <si>
    <t>Element 3pc</t>
  </si>
  <si>
    <t>Steam Nipple</t>
  </si>
  <si>
    <t>Inlet Vv</t>
  </si>
  <si>
    <t>5 - 16 Cylinder insert with foil</t>
  </si>
  <si>
    <t>20kg Cylinder insert with foil</t>
  </si>
  <si>
    <t>When less than 42ohms</t>
  </si>
  <si>
    <t>20kg Contactor</t>
  </si>
  <si>
    <t>CP3</t>
  </si>
  <si>
    <t>Water Feed Hose 10mm</t>
  </si>
  <si>
    <t>Water Feed Hose 15mm</t>
  </si>
  <si>
    <t>42208L</t>
  </si>
  <si>
    <t>42207L</t>
  </si>
  <si>
    <t>Drain Valve Body</t>
  </si>
  <si>
    <t>Drain Walve O-ring</t>
  </si>
  <si>
    <t>42202LB</t>
  </si>
  <si>
    <t>Drain Valve Solenoid</t>
  </si>
  <si>
    <t>Water Inlet Valve</t>
  </si>
  <si>
    <t>Inlet Valve Coil</t>
  </si>
  <si>
    <t>Water Inlet Hose</t>
  </si>
  <si>
    <t>41902-1</t>
  </si>
  <si>
    <t>41902-2</t>
  </si>
  <si>
    <t>41903-3</t>
  </si>
  <si>
    <t>High Water Level Boot</t>
  </si>
  <si>
    <t>HWL Cable and Boot for 1 cylinder</t>
  </si>
  <si>
    <t>HWL Cable and Boot for 2 cylinder</t>
  </si>
  <si>
    <t>HWL Cable and Boot for 3 cylinder</t>
  </si>
  <si>
    <t>41920A</t>
  </si>
  <si>
    <t>Cylinder Gasket 15-90</t>
  </si>
  <si>
    <t>21300/MC</t>
  </si>
  <si>
    <t>21301/MC</t>
  </si>
  <si>
    <t>21302/MC</t>
  </si>
  <si>
    <t>Contactor ELMC 5-10</t>
  </si>
  <si>
    <t>Contactor ELMC 20+40</t>
  </si>
  <si>
    <t>Contactor ELMC 30,50,60+90</t>
  </si>
  <si>
    <t>DIS/5</t>
  </si>
  <si>
    <t>Disposable Cylinder ELMC5</t>
  </si>
  <si>
    <t>DIS/8</t>
  </si>
  <si>
    <t>Disposable Cylinder ELMC8</t>
  </si>
  <si>
    <t>DIS/10</t>
  </si>
  <si>
    <t>Disposable Cylinder ELMC10</t>
  </si>
  <si>
    <t>DIS/20-96</t>
  </si>
  <si>
    <t>Disposable Cylinder ELMC20-90</t>
  </si>
  <si>
    <t>Steam Hose 15mm ID Condensate</t>
  </si>
  <si>
    <t>Steam Hose 25mm ID</t>
  </si>
  <si>
    <t>Steam Hose 40mm ID</t>
  </si>
  <si>
    <t>Electrode Cable Set ELMC 5, 10, 20</t>
  </si>
  <si>
    <t>Electrode Cable Set ELMC 30, 40 , 50, 60 + 90</t>
  </si>
  <si>
    <t>ELMC2</t>
  </si>
  <si>
    <t>ELMC</t>
  </si>
  <si>
    <t>Steam outlet</t>
  </si>
  <si>
    <t>Hose set</t>
  </si>
  <si>
    <t>Water cup cpl.</t>
  </si>
  <si>
    <t>52KG Unit Contactors</t>
  </si>
  <si>
    <t>Hose set inlet</t>
  </si>
  <si>
    <t>Hose set pump</t>
  </si>
  <si>
    <t>Draining hose</t>
  </si>
  <si>
    <t>Exchange cylinder A674</t>
  </si>
  <si>
    <t>Snap ring large</t>
  </si>
  <si>
    <t>RS2599191</t>
  </si>
  <si>
    <t>Sealing set for tank</t>
  </si>
  <si>
    <t>RS2599233</t>
  </si>
  <si>
    <t>Tank gasket 5-10</t>
  </si>
  <si>
    <t>Collector foil 5,8,10</t>
  </si>
  <si>
    <t>RS2579858</t>
  </si>
  <si>
    <t>Collector foil 16-40</t>
  </si>
  <si>
    <t>RS2579820</t>
  </si>
  <si>
    <t>RS2579882</t>
  </si>
  <si>
    <t>RS2579888</t>
  </si>
  <si>
    <t>RS2579893</t>
  </si>
  <si>
    <t>Steam hose nipple</t>
  </si>
  <si>
    <t>Scale collector &amp; connection ring, 
Includes sealing set.</t>
  </si>
  <si>
    <t>Cylinder insert with foil 5-10</t>
  </si>
  <si>
    <t>RS2579899</t>
  </si>
  <si>
    <t>Inlet Vv 5-10</t>
  </si>
  <si>
    <t>Inlet Vv 16-40</t>
  </si>
  <si>
    <t>Hose set for drain pump 5-10</t>
  </si>
  <si>
    <t>Hose set for drain pump 16-40</t>
  </si>
  <si>
    <t>Hose set for level control 5-10</t>
  </si>
  <si>
    <t>Hose set for level control 16 - 40</t>
  </si>
  <si>
    <t>Cylinder insert with foil 16-40</t>
  </si>
  <si>
    <t>Hose set for inlet and drain 5-10</t>
  </si>
  <si>
    <t>Hose set for inlet and drain 16-40</t>
  </si>
  <si>
    <t>RS 5-10kg</t>
  </si>
  <si>
    <t>Main Contactor 25A</t>
  </si>
  <si>
    <t>Main Contactor 32A</t>
  </si>
  <si>
    <t>RS 16-20kg</t>
  </si>
  <si>
    <t>Secondary Contactor 32A</t>
  </si>
  <si>
    <t>Main Contactor 50A</t>
  </si>
  <si>
    <t>RS 24-30kg</t>
  </si>
  <si>
    <t>RS 40kg</t>
  </si>
  <si>
    <t>Secondary Contactor 50A</t>
  </si>
  <si>
    <t>Main Contactor 80A</t>
  </si>
  <si>
    <t>Tank gasket 16-40</t>
  </si>
  <si>
    <t>RS 50kg</t>
  </si>
  <si>
    <t>RS 80kg</t>
  </si>
  <si>
    <t>RS 60kg</t>
  </si>
  <si>
    <t>EL 5kg</t>
  </si>
  <si>
    <t>A343 Low Cond Exchange cylinder</t>
  </si>
  <si>
    <t>A363 Norm Exchange cylinder</t>
  </si>
  <si>
    <t>D343 Low Cond Cleanable cylinder</t>
  </si>
  <si>
    <t>D363 Norm Cleanable cylinder</t>
  </si>
  <si>
    <t>Filling cup with hoses for ELMC 2 cylinders</t>
  </si>
  <si>
    <t>Filling cup with hoses for ELMC 1 small sized cylinder</t>
  </si>
  <si>
    <t>Filling cup with hoses for ELMC 1 large sized cylinder</t>
  </si>
  <si>
    <t>Filling cup with hoses for ELMC 3 cylinders (left hand side)</t>
  </si>
  <si>
    <t>Filling cup with hoses for ELMC 3 cylinders (right hand side)</t>
  </si>
  <si>
    <t>Hose clamp Ø25x40mm</t>
  </si>
  <si>
    <t>Hose clamp Ø40x60mm</t>
  </si>
  <si>
    <t>Power cable kit n° 1 (3 single cables with sockets and boots)</t>
  </si>
  <si>
    <t>Power cable kit n°2 (2 single cables + 1 split cable with sockets and boots)</t>
  </si>
  <si>
    <t>Power cable kit n° 3 (3 single cables + 1 split cable with sockets and boots)</t>
  </si>
  <si>
    <t>Cylinder retaining clip ELMC small sized cylinder</t>
  </si>
  <si>
    <t>Cylinder retaining clip ELMC large sized cylinder</t>
  </si>
  <si>
    <t>High water level electrode cable ELMC 1 cylinder</t>
  </si>
  <si>
    <t>High water level electrode cable ELMC 2 cylinders</t>
  </si>
  <si>
    <t>High water level electrode cable ELMC 3 cylinders</t>
  </si>
  <si>
    <t>D61898</t>
  </si>
  <si>
    <t>Overflow hose Ø19/26mm (per meter)</t>
  </si>
  <si>
    <t>Water feed hose Ø19/26mm (per meter)</t>
  </si>
  <si>
    <t>Bag of 10 drain valve 0-rings</t>
  </si>
  <si>
    <t>230V complete drain valve</t>
  </si>
  <si>
    <t>Plastic drain valve body</t>
  </si>
  <si>
    <t>Drain valve stem with 230V solenoid</t>
  </si>
  <si>
    <t>230V solenoid</t>
  </si>
  <si>
    <t>Drain cup upper half ELMC 1 cylinder, 2 cylinders left hand side, 3 cylinders right hand side</t>
  </si>
  <si>
    <t>Drain cup upper half ELMC 2 cylinders right hand side, 90 middle</t>
  </si>
  <si>
    <t>Drain cup upper half ELMC 3 cylinders left handside</t>
  </si>
  <si>
    <t>Inlet valve ELMC 1 small sized cylinder</t>
  </si>
  <si>
    <t>Inlet valve ELMC 1 large sized cylinder</t>
  </si>
  <si>
    <t>Inlet valve ELMC 3 cylinders</t>
  </si>
  <si>
    <t>230V inlet valve solenoid</t>
  </si>
  <si>
    <t>Hose clamp Ø12x22mm</t>
  </si>
  <si>
    <t>Hose clamp Ø16x27mm</t>
  </si>
  <si>
    <t>Hose clamp Ø20x32mm</t>
  </si>
  <si>
    <t>Drain cup lower half</t>
  </si>
  <si>
    <t>Water inlet hose</t>
  </si>
  <si>
    <t>D61899</t>
  </si>
  <si>
    <t>Water feed hose Ø13/18mm (per meter)</t>
  </si>
  <si>
    <t>Brass nut Ø8mm</t>
  </si>
  <si>
    <t>Bag of 3 fibre washers</t>
  </si>
  <si>
    <t>High water level electrode + nut Ø4mm</t>
  </si>
  <si>
    <t>Bag of bolts &amp; nuts ELMC small sized cylinder (cleanable cylinder )</t>
  </si>
  <si>
    <t>Bag of bolts &amp; nuts ELMC large sized cylinder (cleanable cylinder)</t>
  </si>
  <si>
    <t>Cylinder gasket ELMC small sized cylinder</t>
  </si>
  <si>
    <t>Cylinder gasket ELMC large sized cylinder</t>
  </si>
  <si>
    <t>Electrode plate divider ELMC large sized cylinder</t>
  </si>
  <si>
    <t>Cylinder strainer ELMC small sized cylinder</t>
  </si>
  <si>
    <t>Cylinder strainer ELMC large sized cylinder</t>
  </si>
  <si>
    <t>Small sized disposable cylinder</t>
  </si>
  <si>
    <t>Small sized isposable cylinder EA</t>
  </si>
  <si>
    <t>B-3204031</t>
  </si>
  <si>
    <t>Steam cylinder compl.</t>
  </si>
  <si>
    <t>E-3216010</t>
  </si>
  <si>
    <t>O-ring for cylinder flange</t>
  </si>
  <si>
    <t>O-ring for cylinder base</t>
  </si>
  <si>
    <t>E-3216011</t>
  </si>
  <si>
    <t>Cylinder base</t>
  </si>
  <si>
    <t>E-3220000</t>
  </si>
  <si>
    <t>B-3216023</t>
  </si>
  <si>
    <t>Mounting set for cylinder base</t>
  </si>
  <si>
    <t>Frequency in Hours</t>
  </si>
  <si>
    <t>Adapter for steam hose</t>
  </si>
  <si>
    <t>E-3221002</t>
  </si>
  <si>
    <t>Clip for adapter steam hose</t>
  </si>
  <si>
    <t>E-3221004</t>
  </si>
  <si>
    <t>B-2304021</t>
  </si>
  <si>
    <t>Solenoid valve (Inlet)</t>
  </si>
  <si>
    <t>E-3320400</t>
  </si>
  <si>
    <t>Flow rate controller 2.5 l/min. (restrictor)</t>
  </si>
  <si>
    <t>E-2304029</t>
  </si>
  <si>
    <t>Fine filter for inlet</t>
  </si>
  <si>
    <t>B-3401017</t>
  </si>
  <si>
    <t>Drain hose set</t>
  </si>
  <si>
    <t>E-3220005</t>
  </si>
  <si>
    <t>O-ring for cylinder base pump adapter</t>
  </si>
  <si>
    <t>E-2404024</t>
  </si>
  <si>
    <t>O-ring for drain pump between housing and motor</t>
  </si>
  <si>
    <t>B-2404027</t>
  </si>
  <si>
    <t>Blow-down pump without mounting set</t>
  </si>
  <si>
    <t>E-2501005</t>
  </si>
  <si>
    <t>Main contactor 16 A, 230 V/ 50-60Hz</t>
  </si>
  <si>
    <t>E-2604014</t>
  </si>
  <si>
    <t>Connecting hose 0,9</t>
  </si>
  <si>
    <t>HY2</t>
  </si>
  <si>
    <t>HY1</t>
  </si>
  <si>
    <t>HT</t>
  </si>
  <si>
    <t>E-2206050</t>
  </si>
  <si>
    <t>E-2204022</t>
  </si>
  <si>
    <t>B-2204101</t>
  </si>
  <si>
    <t>E-2206086</t>
  </si>
  <si>
    <t>E-2209000</t>
  </si>
  <si>
    <t>B-2304023</t>
  </si>
  <si>
    <t>Connecting hose 1,6</t>
  </si>
  <si>
    <t>B-3401019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</si>
</sst>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 vertical="top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/>
    <xf numFmtId="0" fontId="1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top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 vertical="top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2" xfId="0" applyBorder="1"/>
    <xf numFmtId="0" fontId="0" fillId="0" borderId="15" xfId="0" applyBorder="1"/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5" xfId="0" applyBorder="1"/>
    <xf numFmtId="0" fontId="0" fillId="0" borderId="27" xfId="0" applyBorder="1"/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</cellXfs>
  <cellStyles count="1">
    <cellStyle name="Normal" xfId="0" builtinId="0"/>
  </cellStyles>
  <dxfs count="1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E41" sqref="E40:E41"/>
    </sheetView>
  </sheetViews>
  <sheetFormatPr defaultRowHeight="14.5" x14ac:dyDescent="0.35"/>
  <cols>
    <col min="1" max="1" width="8.7265625" style="1"/>
    <col min="2" max="2" width="7.81640625" style="1" bestFit="1" customWidth="1"/>
    <col min="3" max="3" width="8.7265625" style="1"/>
    <col min="4" max="4" width="12.6328125" style="2" bestFit="1" customWidth="1"/>
    <col min="5" max="5" width="19.6328125" style="1" bestFit="1" customWidth="1"/>
    <col min="6" max="6" width="19.6328125" style="1" customWidth="1"/>
    <col min="7" max="7" width="22" style="1" bestFit="1" customWidth="1"/>
    <col min="8" max="8" width="9.54296875" style="1" bestFit="1" customWidth="1"/>
    <col min="9" max="9" width="12.90625" style="1" bestFit="1" customWidth="1"/>
    <col min="10" max="10" width="9.90625" style="1" bestFit="1" customWidth="1"/>
    <col min="11" max="11" width="15.08984375" style="1" bestFit="1" customWidth="1"/>
    <col min="12" max="12" width="9.1796875" style="1" bestFit="1" customWidth="1"/>
    <col min="13" max="16384" width="8.7265625" style="1"/>
  </cols>
  <sheetData>
    <row r="1" spans="2:12" ht="15" thickBot="1" x14ac:dyDescent="0.4"/>
    <row r="2" spans="2:12" ht="16" thickBot="1" x14ac:dyDescent="0.4">
      <c r="B2" s="7" t="s">
        <v>5</v>
      </c>
      <c r="C2" s="8" t="s">
        <v>4</v>
      </c>
      <c r="D2" s="8" t="s">
        <v>38</v>
      </c>
      <c r="E2" s="8" t="s">
        <v>3</v>
      </c>
      <c r="F2" s="8" t="s">
        <v>44</v>
      </c>
      <c r="G2" s="8" t="s">
        <v>1</v>
      </c>
      <c r="H2" s="8" t="s">
        <v>39</v>
      </c>
      <c r="I2" s="8" t="s">
        <v>40</v>
      </c>
      <c r="J2" s="8" t="s">
        <v>41</v>
      </c>
      <c r="K2" s="8" t="s">
        <v>45</v>
      </c>
      <c r="L2" s="8" t="s">
        <v>2</v>
      </c>
    </row>
    <row r="3" spans="2:12" ht="15" thickBot="1" x14ac:dyDescent="0.4">
      <c r="B3" s="17"/>
      <c r="C3" s="18" t="s">
        <v>34</v>
      </c>
      <c r="D3" s="10" t="s">
        <v>0</v>
      </c>
      <c r="E3" s="6" t="s">
        <v>6</v>
      </c>
      <c r="F3" s="6">
        <v>1</v>
      </c>
      <c r="G3" s="6">
        <v>2500</v>
      </c>
      <c r="H3" s="6"/>
      <c r="I3" s="6"/>
      <c r="J3" s="6">
        <f t="shared" ref="J3:J17" si="0">H3-I3</f>
        <v>0</v>
      </c>
      <c r="K3" s="6"/>
      <c r="L3" s="4">
        <f t="shared" ref="L3:L17" si="1">IF(K3+J3&gt;G3,1,0)</f>
        <v>0</v>
      </c>
    </row>
    <row r="4" spans="2:12" x14ac:dyDescent="0.35">
      <c r="D4" s="11" t="s">
        <v>7</v>
      </c>
      <c r="E4" s="3" t="s">
        <v>8</v>
      </c>
      <c r="F4" s="3">
        <v>1</v>
      </c>
      <c r="G4" s="3">
        <v>2500</v>
      </c>
      <c r="H4" s="3">
        <f>H$3</f>
        <v>0</v>
      </c>
      <c r="I4" s="6"/>
      <c r="J4" s="6">
        <f t="shared" si="0"/>
        <v>0</v>
      </c>
      <c r="K4" s="3">
        <f>K$3</f>
        <v>0</v>
      </c>
      <c r="L4" s="23">
        <f t="shared" si="1"/>
        <v>0</v>
      </c>
    </row>
    <row r="5" spans="2:12" x14ac:dyDescent="0.35">
      <c r="D5" s="11" t="s">
        <v>9</v>
      </c>
      <c r="E5" s="3" t="s">
        <v>11</v>
      </c>
      <c r="F5" s="3">
        <v>1</v>
      </c>
      <c r="G5" s="3">
        <v>5000</v>
      </c>
      <c r="H5" s="22">
        <f t="shared" ref="H5:H17" si="2">H$3</f>
        <v>0</v>
      </c>
      <c r="I5" s="6"/>
      <c r="J5" s="6">
        <f t="shared" si="0"/>
        <v>0</v>
      </c>
      <c r="K5" s="22">
        <f t="shared" ref="K5:K17" si="3">K$3</f>
        <v>0</v>
      </c>
      <c r="L5" s="23">
        <f t="shared" si="1"/>
        <v>0</v>
      </c>
    </row>
    <row r="6" spans="2:12" x14ac:dyDescent="0.35">
      <c r="D6" s="11">
        <v>1119793</v>
      </c>
      <c r="E6" s="3" t="s">
        <v>14</v>
      </c>
      <c r="F6" s="3">
        <v>1</v>
      </c>
      <c r="G6" s="3">
        <v>5000</v>
      </c>
      <c r="H6" s="22">
        <f t="shared" si="2"/>
        <v>0</v>
      </c>
      <c r="I6" s="3"/>
      <c r="J6" s="6">
        <f t="shared" si="0"/>
        <v>0</v>
      </c>
      <c r="K6" s="22">
        <f t="shared" si="3"/>
        <v>0</v>
      </c>
      <c r="L6" s="23">
        <f t="shared" si="1"/>
        <v>0</v>
      </c>
    </row>
    <row r="7" spans="2:12" x14ac:dyDescent="0.35">
      <c r="D7" s="11" t="s">
        <v>16</v>
      </c>
      <c r="E7" s="3" t="s">
        <v>17</v>
      </c>
      <c r="F7" s="3">
        <v>1</v>
      </c>
      <c r="G7" s="3">
        <v>5000</v>
      </c>
      <c r="H7" s="22">
        <f t="shared" si="2"/>
        <v>0</v>
      </c>
      <c r="I7" s="3"/>
      <c r="J7" s="6">
        <f t="shared" si="0"/>
        <v>0</v>
      </c>
      <c r="K7" s="22">
        <f t="shared" si="3"/>
        <v>0</v>
      </c>
      <c r="L7" s="23">
        <f t="shared" si="1"/>
        <v>0</v>
      </c>
    </row>
    <row r="8" spans="2:12" x14ac:dyDescent="0.35">
      <c r="D8" s="11" t="s">
        <v>18</v>
      </c>
      <c r="E8" s="3" t="s">
        <v>19</v>
      </c>
      <c r="F8" s="3">
        <v>1</v>
      </c>
      <c r="G8" s="3">
        <v>7500</v>
      </c>
      <c r="H8" s="22">
        <f t="shared" si="2"/>
        <v>0</v>
      </c>
      <c r="I8" s="3"/>
      <c r="J8" s="6">
        <f t="shared" si="0"/>
        <v>0</v>
      </c>
      <c r="K8" s="22">
        <f t="shared" si="3"/>
        <v>0</v>
      </c>
      <c r="L8" s="23">
        <f t="shared" si="1"/>
        <v>0</v>
      </c>
    </row>
    <row r="9" spans="2:12" x14ac:dyDescent="0.35">
      <c r="D9" s="11" t="s">
        <v>20</v>
      </c>
      <c r="E9" s="3" t="s">
        <v>21</v>
      </c>
      <c r="F9" s="3">
        <v>1</v>
      </c>
      <c r="G9" s="3">
        <v>10000</v>
      </c>
      <c r="H9" s="22">
        <f t="shared" si="2"/>
        <v>0</v>
      </c>
      <c r="I9" s="3"/>
      <c r="J9" s="6">
        <f t="shared" si="0"/>
        <v>0</v>
      </c>
      <c r="K9" s="22">
        <f t="shared" si="3"/>
        <v>0</v>
      </c>
      <c r="L9" s="23">
        <f t="shared" si="1"/>
        <v>0</v>
      </c>
    </row>
    <row r="10" spans="2:12" x14ac:dyDescent="0.35">
      <c r="D10" s="11" t="s">
        <v>22</v>
      </c>
      <c r="E10" s="3" t="s">
        <v>23</v>
      </c>
      <c r="F10" s="3">
        <v>1</v>
      </c>
      <c r="G10" s="3">
        <v>10000</v>
      </c>
      <c r="H10" s="22">
        <f t="shared" si="2"/>
        <v>0</v>
      </c>
      <c r="I10" s="3"/>
      <c r="J10" s="6">
        <f t="shared" si="0"/>
        <v>0</v>
      </c>
      <c r="K10" s="22">
        <f t="shared" si="3"/>
        <v>0</v>
      </c>
      <c r="L10" s="23">
        <f t="shared" si="1"/>
        <v>0</v>
      </c>
    </row>
    <row r="11" spans="2:12" x14ac:dyDescent="0.35">
      <c r="D11" s="11" t="s">
        <v>24</v>
      </c>
      <c r="E11" s="3" t="s">
        <v>26</v>
      </c>
      <c r="F11" s="3">
        <v>1</v>
      </c>
      <c r="G11" s="3">
        <v>15000</v>
      </c>
      <c r="H11" s="22">
        <f t="shared" si="2"/>
        <v>0</v>
      </c>
      <c r="I11" s="3"/>
      <c r="J11" s="6">
        <f t="shared" si="0"/>
        <v>0</v>
      </c>
      <c r="K11" s="22">
        <f t="shared" si="3"/>
        <v>0</v>
      </c>
      <c r="L11" s="23">
        <f t="shared" si="1"/>
        <v>0</v>
      </c>
    </row>
    <row r="12" spans="2:12" x14ac:dyDescent="0.35">
      <c r="D12" s="11">
        <v>1115507</v>
      </c>
      <c r="E12" s="3" t="s">
        <v>28</v>
      </c>
      <c r="F12" s="3">
        <v>1</v>
      </c>
      <c r="G12" s="4">
        <v>15000</v>
      </c>
      <c r="H12" s="22">
        <f t="shared" si="2"/>
        <v>0</v>
      </c>
      <c r="I12" s="4"/>
      <c r="J12" s="6">
        <f t="shared" si="0"/>
        <v>0</v>
      </c>
      <c r="K12" s="22">
        <f t="shared" si="3"/>
        <v>0</v>
      </c>
      <c r="L12" s="23">
        <f t="shared" si="1"/>
        <v>0</v>
      </c>
    </row>
    <row r="13" spans="2:12" ht="29" x14ac:dyDescent="0.35">
      <c r="D13" s="11" t="s">
        <v>31</v>
      </c>
      <c r="E13" s="3" t="s">
        <v>37</v>
      </c>
      <c r="F13" s="3">
        <v>1</v>
      </c>
      <c r="G13" s="5">
        <v>20000</v>
      </c>
      <c r="H13" s="22">
        <f t="shared" si="2"/>
        <v>0</v>
      </c>
      <c r="I13" s="5"/>
      <c r="J13" s="6">
        <f t="shared" si="0"/>
        <v>0</v>
      </c>
      <c r="K13" s="22">
        <f t="shared" si="3"/>
        <v>0</v>
      </c>
      <c r="L13" s="23">
        <f t="shared" si="1"/>
        <v>0</v>
      </c>
    </row>
    <row r="14" spans="2:12" x14ac:dyDescent="0.35">
      <c r="D14" s="11" t="s">
        <v>32</v>
      </c>
      <c r="E14" s="3" t="s">
        <v>33</v>
      </c>
      <c r="F14" s="3">
        <v>1</v>
      </c>
      <c r="G14" s="4">
        <v>20000</v>
      </c>
      <c r="H14" s="22">
        <f t="shared" si="2"/>
        <v>0</v>
      </c>
      <c r="I14" s="4"/>
      <c r="J14" s="6">
        <f t="shared" si="0"/>
        <v>0</v>
      </c>
      <c r="K14" s="22">
        <f t="shared" si="3"/>
        <v>0</v>
      </c>
      <c r="L14" s="23">
        <f t="shared" si="1"/>
        <v>0</v>
      </c>
    </row>
    <row r="15" spans="2:12" ht="29.5" thickBot="1" x14ac:dyDescent="0.4">
      <c r="D15" s="42">
        <v>2557691</v>
      </c>
      <c r="E15" s="24" t="s">
        <v>50</v>
      </c>
      <c r="F15" s="5">
        <v>1</v>
      </c>
      <c r="G15" s="4">
        <v>10000</v>
      </c>
      <c r="H15" s="22">
        <f t="shared" si="2"/>
        <v>0</v>
      </c>
      <c r="I15" s="4"/>
      <c r="J15" s="6">
        <f t="shared" si="0"/>
        <v>0</v>
      </c>
      <c r="K15" s="22">
        <f t="shared" si="3"/>
        <v>0</v>
      </c>
      <c r="L15" s="23">
        <f t="shared" si="1"/>
        <v>0</v>
      </c>
    </row>
    <row r="16" spans="2:12" s="21" customFormat="1" ht="15" thickBot="1" x14ac:dyDescent="0.4">
      <c r="D16" s="43">
        <v>1115535</v>
      </c>
      <c r="E16" s="19" t="s">
        <v>49</v>
      </c>
      <c r="F16" s="19">
        <v>1</v>
      </c>
      <c r="G16" s="23">
        <v>20000</v>
      </c>
      <c r="H16" s="22">
        <f t="shared" si="2"/>
        <v>0</v>
      </c>
      <c r="I16" s="31"/>
      <c r="J16" s="25">
        <f t="shared" si="0"/>
        <v>0</v>
      </c>
      <c r="K16" s="22">
        <f t="shared" si="3"/>
        <v>0</v>
      </c>
      <c r="L16" s="23">
        <f t="shared" si="1"/>
        <v>0</v>
      </c>
    </row>
    <row r="17" spans="1:14" s="21" customFormat="1" x14ac:dyDescent="0.35">
      <c r="D17" s="42">
        <v>1115503</v>
      </c>
      <c r="E17" s="24" t="s">
        <v>48</v>
      </c>
      <c r="F17" s="24">
        <v>1</v>
      </c>
      <c r="G17" s="23">
        <v>15000</v>
      </c>
      <c r="H17" s="22">
        <f t="shared" si="2"/>
        <v>0</v>
      </c>
      <c r="I17" s="31"/>
      <c r="J17" s="25">
        <f t="shared" si="0"/>
        <v>0</v>
      </c>
      <c r="K17" s="22">
        <f t="shared" si="3"/>
        <v>0</v>
      </c>
      <c r="L17" s="23">
        <f t="shared" si="1"/>
        <v>0</v>
      </c>
    </row>
    <row r="18" spans="1:14" x14ac:dyDescent="0.35">
      <c r="D18" s="16">
        <v>1115476</v>
      </c>
      <c r="E18" s="5" t="s">
        <v>46</v>
      </c>
      <c r="F18" s="5">
        <v>3</v>
      </c>
      <c r="G18" s="4" t="s">
        <v>52</v>
      </c>
      <c r="H18" s="4"/>
      <c r="I18" s="4"/>
      <c r="J18" s="6"/>
      <c r="K18" s="4"/>
      <c r="L18" s="4"/>
    </row>
    <row r="19" spans="1:14" x14ac:dyDescent="0.35">
      <c r="D19" s="16">
        <v>1115475</v>
      </c>
      <c r="E19" s="5" t="s">
        <v>47</v>
      </c>
      <c r="F19" s="5">
        <v>1</v>
      </c>
      <c r="G19" s="4" t="s">
        <v>52</v>
      </c>
      <c r="H19" s="4"/>
      <c r="I19" s="4"/>
      <c r="J19" s="6"/>
      <c r="K19" s="4"/>
      <c r="L19" s="4"/>
    </row>
    <row r="20" spans="1:14" ht="15" thickBot="1" x14ac:dyDescent="0.4">
      <c r="D20" s="13" t="s">
        <v>29</v>
      </c>
      <c r="E20" s="14" t="s">
        <v>30</v>
      </c>
      <c r="F20" s="14">
        <v>1</v>
      </c>
      <c r="G20" s="12" t="s">
        <v>43</v>
      </c>
      <c r="H20" s="12"/>
      <c r="I20" s="12"/>
      <c r="J20" s="12"/>
      <c r="K20" s="12"/>
      <c r="L20" s="12"/>
    </row>
    <row r="21" spans="1:14" ht="15" thickBot="1" x14ac:dyDescent="0.4">
      <c r="A21" s="21"/>
      <c r="B21" s="21"/>
      <c r="C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6" thickBot="1" x14ac:dyDescent="0.4">
      <c r="A22" s="21"/>
      <c r="B22" s="26" t="s">
        <v>5</v>
      </c>
      <c r="C22" s="27" t="s">
        <v>4</v>
      </c>
      <c r="D22" s="40" t="s">
        <v>38</v>
      </c>
      <c r="E22" s="40" t="s">
        <v>3</v>
      </c>
      <c r="F22" s="40" t="s">
        <v>44</v>
      </c>
      <c r="G22" s="40" t="s">
        <v>1</v>
      </c>
      <c r="H22" s="40" t="s">
        <v>39</v>
      </c>
      <c r="I22" s="40" t="s">
        <v>40</v>
      </c>
      <c r="J22" s="40" t="s">
        <v>41</v>
      </c>
      <c r="K22" s="40" t="s">
        <v>45</v>
      </c>
      <c r="L22" s="40" t="s">
        <v>2</v>
      </c>
      <c r="M22" s="21"/>
    </row>
    <row r="23" spans="1:14" ht="15" thickBot="1" x14ac:dyDescent="0.4">
      <c r="A23" s="21"/>
      <c r="B23" s="29"/>
      <c r="C23" s="9" t="s">
        <v>35</v>
      </c>
      <c r="D23" s="30" t="s">
        <v>0</v>
      </c>
      <c r="E23" s="31" t="s">
        <v>6</v>
      </c>
      <c r="F23" s="31">
        <v>1</v>
      </c>
      <c r="G23" s="31">
        <v>2500</v>
      </c>
      <c r="H23" s="31"/>
      <c r="I23" s="32"/>
      <c r="J23" s="32">
        <f t="shared" ref="J23:J37" si="4">H23-I23</f>
        <v>0</v>
      </c>
      <c r="K23" s="32">
        <v>0</v>
      </c>
      <c r="L23" s="23">
        <f t="shared" ref="L23:L37" si="5">IF(K23+J23&gt;G23,1,0)</f>
        <v>0</v>
      </c>
      <c r="M23" s="21"/>
    </row>
    <row r="24" spans="1:14" x14ac:dyDescent="0.35">
      <c r="A24" s="21"/>
      <c r="B24" s="21"/>
      <c r="C24" s="21"/>
      <c r="D24" s="34" t="s">
        <v>7</v>
      </c>
      <c r="E24" s="22" t="s">
        <v>8</v>
      </c>
      <c r="F24" s="22">
        <v>1</v>
      </c>
      <c r="G24" s="22">
        <v>2500</v>
      </c>
      <c r="H24" s="22">
        <f>H$23</f>
        <v>0</v>
      </c>
      <c r="I24" s="23"/>
      <c r="J24" s="23">
        <f t="shared" si="4"/>
        <v>0</v>
      </c>
      <c r="K24" s="23">
        <f>K$23</f>
        <v>0</v>
      </c>
      <c r="L24" s="23">
        <f t="shared" si="5"/>
        <v>0</v>
      </c>
      <c r="M24" s="21"/>
    </row>
    <row r="25" spans="1:14" x14ac:dyDescent="0.35">
      <c r="A25" s="21"/>
      <c r="B25" s="21"/>
      <c r="C25" s="21"/>
      <c r="D25" s="34" t="s">
        <v>9</v>
      </c>
      <c r="E25" s="22" t="s">
        <v>11</v>
      </c>
      <c r="F25" s="22">
        <v>1</v>
      </c>
      <c r="G25" s="22">
        <v>5000</v>
      </c>
      <c r="H25" s="22">
        <f t="shared" ref="H25:H37" si="6">H$23</f>
        <v>0</v>
      </c>
      <c r="I25" s="23"/>
      <c r="J25" s="23">
        <f t="shared" si="4"/>
        <v>0</v>
      </c>
      <c r="K25" s="23">
        <f t="shared" ref="K25:K37" si="7">K$23</f>
        <v>0</v>
      </c>
      <c r="L25" s="23">
        <f t="shared" si="5"/>
        <v>0</v>
      </c>
      <c r="M25" s="21"/>
    </row>
    <row r="26" spans="1:14" x14ac:dyDescent="0.35">
      <c r="A26" s="21"/>
      <c r="B26" s="21"/>
      <c r="C26" s="21"/>
      <c r="D26" s="34">
        <v>1119793</v>
      </c>
      <c r="E26" s="22" t="s">
        <v>14</v>
      </c>
      <c r="F26" s="22">
        <v>1</v>
      </c>
      <c r="G26" s="22">
        <v>5000</v>
      </c>
      <c r="H26" s="22">
        <f t="shared" si="6"/>
        <v>0</v>
      </c>
      <c r="I26" s="23"/>
      <c r="J26" s="23">
        <f t="shared" si="4"/>
        <v>0</v>
      </c>
      <c r="K26" s="23">
        <f t="shared" si="7"/>
        <v>0</v>
      </c>
      <c r="L26" s="23">
        <f t="shared" si="5"/>
        <v>0</v>
      </c>
      <c r="M26" s="21"/>
    </row>
    <row r="27" spans="1:14" x14ac:dyDescent="0.35">
      <c r="A27" s="21"/>
      <c r="B27" s="21"/>
      <c r="C27" s="21"/>
      <c r="D27" s="34" t="s">
        <v>16</v>
      </c>
      <c r="E27" s="22" t="s">
        <v>17</v>
      </c>
      <c r="F27" s="22">
        <v>1</v>
      </c>
      <c r="G27" s="22">
        <v>5000</v>
      </c>
      <c r="H27" s="22">
        <f t="shared" si="6"/>
        <v>0</v>
      </c>
      <c r="I27" s="23"/>
      <c r="J27" s="23">
        <f t="shared" si="4"/>
        <v>0</v>
      </c>
      <c r="K27" s="23">
        <f t="shared" si="7"/>
        <v>0</v>
      </c>
      <c r="L27" s="23">
        <f t="shared" si="5"/>
        <v>0</v>
      </c>
      <c r="M27" s="21"/>
    </row>
    <row r="28" spans="1:14" x14ac:dyDescent="0.35">
      <c r="A28" s="21"/>
      <c r="B28" s="21"/>
      <c r="C28" s="21"/>
      <c r="D28" s="34" t="s">
        <v>18</v>
      </c>
      <c r="E28" s="22" t="s">
        <v>19</v>
      </c>
      <c r="F28" s="22">
        <v>1</v>
      </c>
      <c r="G28" s="22">
        <v>7500</v>
      </c>
      <c r="H28" s="22">
        <f t="shared" si="6"/>
        <v>0</v>
      </c>
      <c r="I28" s="23"/>
      <c r="J28" s="23">
        <f t="shared" si="4"/>
        <v>0</v>
      </c>
      <c r="K28" s="23">
        <f t="shared" si="7"/>
        <v>0</v>
      </c>
      <c r="L28" s="23">
        <f t="shared" si="5"/>
        <v>0</v>
      </c>
      <c r="M28" s="21"/>
    </row>
    <row r="29" spans="1:14" x14ac:dyDescent="0.35">
      <c r="A29" s="21"/>
      <c r="B29" s="21"/>
      <c r="C29" s="21"/>
      <c r="D29" s="34" t="s">
        <v>20</v>
      </c>
      <c r="E29" s="22" t="s">
        <v>21</v>
      </c>
      <c r="F29" s="22">
        <v>1</v>
      </c>
      <c r="G29" s="22">
        <v>10000</v>
      </c>
      <c r="H29" s="22">
        <f t="shared" si="6"/>
        <v>0</v>
      </c>
      <c r="I29" s="23"/>
      <c r="J29" s="23">
        <f t="shared" si="4"/>
        <v>0</v>
      </c>
      <c r="K29" s="23">
        <f t="shared" si="7"/>
        <v>0</v>
      </c>
      <c r="L29" s="23">
        <f t="shared" si="5"/>
        <v>0</v>
      </c>
      <c r="M29" s="21"/>
    </row>
    <row r="30" spans="1:14" x14ac:dyDescent="0.35">
      <c r="A30" s="21"/>
      <c r="B30" s="21"/>
      <c r="C30" s="21"/>
      <c r="D30" s="34" t="s">
        <v>22</v>
      </c>
      <c r="E30" s="22" t="s">
        <v>23</v>
      </c>
      <c r="F30" s="22">
        <v>1</v>
      </c>
      <c r="G30" s="22">
        <v>10000</v>
      </c>
      <c r="H30" s="22">
        <f t="shared" si="6"/>
        <v>0</v>
      </c>
      <c r="I30" s="23"/>
      <c r="J30" s="23">
        <f t="shared" si="4"/>
        <v>0</v>
      </c>
      <c r="K30" s="23">
        <f t="shared" si="7"/>
        <v>0</v>
      </c>
      <c r="L30" s="23">
        <f t="shared" si="5"/>
        <v>0</v>
      </c>
      <c r="M30" s="21"/>
    </row>
    <row r="31" spans="1:14" x14ac:dyDescent="0.35">
      <c r="A31" s="21"/>
      <c r="B31" s="21"/>
      <c r="C31" s="21"/>
      <c r="D31" s="34" t="s">
        <v>24</v>
      </c>
      <c r="E31" s="22" t="s">
        <v>26</v>
      </c>
      <c r="F31" s="22">
        <v>1</v>
      </c>
      <c r="G31" s="22">
        <v>15000</v>
      </c>
      <c r="H31" s="22">
        <f t="shared" si="6"/>
        <v>0</v>
      </c>
      <c r="I31" s="23"/>
      <c r="J31" s="23">
        <f t="shared" si="4"/>
        <v>0</v>
      </c>
      <c r="K31" s="23">
        <f t="shared" si="7"/>
        <v>0</v>
      </c>
      <c r="L31" s="23">
        <f t="shared" si="5"/>
        <v>0</v>
      </c>
      <c r="M31" s="21"/>
    </row>
    <row r="32" spans="1:14" x14ac:dyDescent="0.35">
      <c r="A32" s="21"/>
      <c r="B32" s="21"/>
      <c r="C32" s="21"/>
      <c r="D32" s="34">
        <v>1115507</v>
      </c>
      <c r="E32" s="22" t="s">
        <v>28</v>
      </c>
      <c r="F32" s="22">
        <v>1</v>
      </c>
      <c r="G32" s="23">
        <v>15000</v>
      </c>
      <c r="H32" s="22">
        <f t="shared" si="6"/>
        <v>0</v>
      </c>
      <c r="I32" s="23"/>
      <c r="J32" s="23">
        <f t="shared" si="4"/>
        <v>0</v>
      </c>
      <c r="K32" s="23">
        <f t="shared" si="7"/>
        <v>0</v>
      </c>
      <c r="L32" s="23">
        <f t="shared" si="5"/>
        <v>0</v>
      </c>
      <c r="M32" s="21"/>
    </row>
    <row r="33" spans="1:14" ht="29" x14ac:dyDescent="0.35">
      <c r="A33" s="21"/>
      <c r="B33" s="21"/>
      <c r="C33" s="21"/>
      <c r="D33" s="34" t="s">
        <v>31</v>
      </c>
      <c r="E33" s="22" t="s">
        <v>37</v>
      </c>
      <c r="F33" s="22">
        <v>1</v>
      </c>
      <c r="G33" s="24">
        <v>20000</v>
      </c>
      <c r="H33" s="22">
        <f t="shared" si="6"/>
        <v>0</v>
      </c>
      <c r="I33" s="23"/>
      <c r="J33" s="23">
        <f t="shared" si="4"/>
        <v>0</v>
      </c>
      <c r="K33" s="23">
        <f t="shared" si="7"/>
        <v>0</v>
      </c>
      <c r="L33" s="23">
        <f t="shared" si="5"/>
        <v>0</v>
      </c>
      <c r="M33" s="21"/>
    </row>
    <row r="34" spans="1:14" x14ac:dyDescent="0.35">
      <c r="A34" s="21"/>
      <c r="B34" s="21"/>
      <c r="C34" s="21"/>
      <c r="D34" s="34" t="s">
        <v>32</v>
      </c>
      <c r="E34" s="22" t="s">
        <v>33</v>
      </c>
      <c r="F34" s="22">
        <v>1</v>
      </c>
      <c r="G34" s="23">
        <v>20000</v>
      </c>
      <c r="H34" s="22">
        <f t="shared" si="6"/>
        <v>0</v>
      </c>
      <c r="I34" s="23"/>
      <c r="J34" s="23">
        <f t="shared" si="4"/>
        <v>0</v>
      </c>
      <c r="K34" s="23">
        <f t="shared" si="7"/>
        <v>0</v>
      </c>
      <c r="L34" s="23">
        <f t="shared" si="5"/>
        <v>0</v>
      </c>
      <c r="M34" s="21"/>
    </row>
    <row r="35" spans="1:14" ht="29" x14ac:dyDescent="0.35">
      <c r="A35" s="21"/>
      <c r="B35" s="21"/>
      <c r="C35" s="21"/>
      <c r="D35" s="42">
        <v>2557691</v>
      </c>
      <c r="E35" s="24" t="s">
        <v>50</v>
      </c>
      <c r="F35" s="24">
        <v>1</v>
      </c>
      <c r="G35" s="23">
        <v>10000</v>
      </c>
      <c r="H35" s="22">
        <f t="shared" si="6"/>
        <v>0</v>
      </c>
      <c r="I35" s="23"/>
      <c r="J35" s="23">
        <f t="shared" si="4"/>
        <v>0</v>
      </c>
      <c r="K35" s="23">
        <f t="shared" si="7"/>
        <v>0</v>
      </c>
      <c r="L35" s="23">
        <f t="shared" si="5"/>
        <v>0</v>
      </c>
      <c r="M35" s="21"/>
    </row>
    <row r="36" spans="1:14" x14ac:dyDescent="0.35">
      <c r="A36" s="21"/>
      <c r="B36" s="21"/>
      <c r="C36" s="21"/>
      <c r="D36" s="43">
        <v>1115535</v>
      </c>
      <c r="E36" s="19" t="s">
        <v>49</v>
      </c>
      <c r="F36" s="19">
        <v>1</v>
      </c>
      <c r="G36" s="23">
        <v>20000</v>
      </c>
      <c r="H36" s="22">
        <f t="shared" si="6"/>
        <v>0</v>
      </c>
      <c r="I36" s="25"/>
      <c r="J36" s="23">
        <f t="shared" si="4"/>
        <v>0</v>
      </c>
      <c r="K36" s="23">
        <f t="shared" si="7"/>
        <v>0</v>
      </c>
      <c r="L36" s="23">
        <f t="shared" si="5"/>
        <v>0</v>
      </c>
      <c r="M36" s="21"/>
    </row>
    <row r="37" spans="1:14" x14ac:dyDescent="0.35">
      <c r="A37" s="21"/>
      <c r="B37" s="21"/>
      <c r="C37" s="21"/>
      <c r="D37" s="42">
        <v>1115503</v>
      </c>
      <c r="E37" s="24" t="s">
        <v>48</v>
      </c>
      <c r="F37" s="24">
        <v>1</v>
      </c>
      <c r="G37" s="23">
        <v>15000</v>
      </c>
      <c r="H37" s="22">
        <f t="shared" si="6"/>
        <v>0</v>
      </c>
      <c r="I37" s="25"/>
      <c r="J37" s="23">
        <f t="shared" si="4"/>
        <v>0</v>
      </c>
      <c r="K37" s="23">
        <f t="shared" si="7"/>
        <v>0</v>
      </c>
      <c r="L37" s="23">
        <f t="shared" si="5"/>
        <v>0</v>
      </c>
      <c r="M37" s="21"/>
    </row>
    <row r="38" spans="1:14" x14ac:dyDescent="0.35">
      <c r="A38" s="21"/>
      <c r="B38" s="21"/>
      <c r="C38" s="21"/>
      <c r="D38" s="42">
        <v>1115480</v>
      </c>
      <c r="E38" s="24" t="s">
        <v>46</v>
      </c>
      <c r="F38" s="24">
        <v>3</v>
      </c>
      <c r="G38" s="23" t="s">
        <v>42</v>
      </c>
      <c r="H38" s="23"/>
      <c r="I38" s="23"/>
      <c r="J38" s="23"/>
      <c r="K38" s="23"/>
      <c r="L38" s="23"/>
      <c r="M38" s="21"/>
    </row>
    <row r="39" spans="1:14" x14ac:dyDescent="0.35">
      <c r="A39" s="21"/>
      <c r="B39" s="21"/>
      <c r="C39" s="21"/>
      <c r="D39" s="42">
        <v>1115479</v>
      </c>
      <c r="E39" s="24" t="s">
        <v>47</v>
      </c>
      <c r="F39" s="24">
        <v>1</v>
      </c>
      <c r="G39" s="23" t="s">
        <v>42</v>
      </c>
      <c r="H39" s="23"/>
      <c r="I39" s="23"/>
      <c r="J39" s="23"/>
      <c r="K39" s="23"/>
      <c r="L39" s="23"/>
      <c r="M39" s="21"/>
    </row>
    <row r="40" spans="1:14" ht="15" thickBot="1" x14ac:dyDescent="0.4">
      <c r="A40" s="21"/>
      <c r="B40" s="21"/>
      <c r="C40" s="21"/>
      <c r="D40" s="38" t="s">
        <v>29</v>
      </c>
      <c r="E40" s="39" t="s">
        <v>30</v>
      </c>
      <c r="F40" s="39">
        <v>1</v>
      </c>
      <c r="G40" s="36" t="s">
        <v>43</v>
      </c>
      <c r="H40" s="36"/>
      <c r="I40" s="36"/>
      <c r="J40" s="36"/>
      <c r="K40" s="36"/>
      <c r="L40" s="36"/>
      <c r="M40" s="21"/>
    </row>
    <row r="41" spans="1:14" ht="15" thickBot="1" x14ac:dyDescent="0.4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1"/>
      <c r="N41" s="21"/>
    </row>
    <row r="42" spans="1:14" ht="16" thickBot="1" x14ac:dyDescent="0.4">
      <c r="A42" s="20"/>
      <c r="B42" s="26" t="s">
        <v>5</v>
      </c>
      <c r="C42" s="27" t="s">
        <v>4</v>
      </c>
      <c r="D42" s="40" t="s">
        <v>38</v>
      </c>
      <c r="E42" s="40" t="s">
        <v>3</v>
      </c>
      <c r="F42" s="40" t="s">
        <v>44</v>
      </c>
      <c r="G42" s="40" t="s">
        <v>1</v>
      </c>
      <c r="H42" s="40" t="s">
        <v>39</v>
      </c>
      <c r="I42" s="40" t="s">
        <v>40</v>
      </c>
      <c r="J42" s="40" t="s">
        <v>41</v>
      </c>
      <c r="K42" s="40" t="s">
        <v>45</v>
      </c>
      <c r="L42" s="40" t="s">
        <v>2</v>
      </c>
    </row>
    <row r="43" spans="1:14" ht="15" thickBot="1" x14ac:dyDescent="0.4">
      <c r="A43" s="20"/>
      <c r="B43" s="29"/>
      <c r="C43" s="9" t="s">
        <v>36</v>
      </c>
      <c r="D43" s="30" t="s">
        <v>0</v>
      </c>
      <c r="E43" s="31" t="s">
        <v>6</v>
      </c>
      <c r="F43" s="31">
        <v>1</v>
      </c>
      <c r="G43" s="31">
        <v>2500</v>
      </c>
      <c r="H43" s="31">
        <v>0</v>
      </c>
      <c r="I43" s="31"/>
      <c r="J43" s="32">
        <f t="shared" ref="J43:J57" si="8">H43-I43</f>
        <v>0</v>
      </c>
      <c r="K43" s="32">
        <v>0</v>
      </c>
      <c r="L43" s="32">
        <f t="shared" ref="L43:L57" si="9">IF(K43&gt;F43,1,0)</f>
        <v>0</v>
      </c>
    </row>
    <row r="44" spans="1:14" ht="15" thickBot="1" x14ac:dyDescent="0.4">
      <c r="A44" s="20"/>
      <c r="B44" s="21"/>
      <c r="C44" s="21"/>
      <c r="D44" s="34" t="s">
        <v>7</v>
      </c>
      <c r="E44" s="22" t="s">
        <v>8</v>
      </c>
      <c r="F44" s="22">
        <v>1</v>
      </c>
      <c r="G44" s="22">
        <v>2500</v>
      </c>
      <c r="H44" s="22">
        <f>H$43</f>
        <v>0</v>
      </c>
      <c r="I44" s="31"/>
      <c r="J44" s="23">
        <f t="shared" si="8"/>
        <v>0</v>
      </c>
      <c r="K44" s="23">
        <f>K$43</f>
        <v>0</v>
      </c>
      <c r="L44" s="32">
        <f t="shared" si="9"/>
        <v>0</v>
      </c>
    </row>
    <row r="45" spans="1:14" ht="15" thickBot="1" x14ac:dyDescent="0.4">
      <c r="A45" s="20"/>
      <c r="B45" s="21"/>
      <c r="C45" s="21"/>
      <c r="D45" s="34" t="s">
        <v>10</v>
      </c>
      <c r="E45" s="22" t="s">
        <v>12</v>
      </c>
      <c r="F45" s="22">
        <v>1</v>
      </c>
      <c r="G45" s="22">
        <v>5000</v>
      </c>
      <c r="H45" s="22">
        <f t="shared" ref="H45:H57" si="10">H$43</f>
        <v>0</v>
      </c>
      <c r="I45" s="31"/>
      <c r="J45" s="23">
        <f t="shared" si="8"/>
        <v>0</v>
      </c>
      <c r="K45" s="23">
        <f t="shared" ref="K45:K57" si="11">K$43</f>
        <v>0</v>
      </c>
      <c r="L45" s="32">
        <f t="shared" si="9"/>
        <v>0</v>
      </c>
    </row>
    <row r="46" spans="1:14" ht="15" thickBot="1" x14ac:dyDescent="0.4">
      <c r="A46" s="20"/>
      <c r="B46" s="21"/>
      <c r="C46" s="21"/>
      <c r="D46" s="34" t="s">
        <v>13</v>
      </c>
      <c r="E46" s="22" t="s">
        <v>15</v>
      </c>
      <c r="F46" s="22">
        <v>1</v>
      </c>
      <c r="G46" s="22">
        <v>5000</v>
      </c>
      <c r="H46" s="22">
        <f t="shared" si="10"/>
        <v>0</v>
      </c>
      <c r="I46" s="23"/>
      <c r="J46" s="23">
        <f t="shared" si="8"/>
        <v>0</v>
      </c>
      <c r="K46" s="23">
        <f t="shared" si="11"/>
        <v>0</v>
      </c>
      <c r="L46" s="32">
        <f t="shared" si="9"/>
        <v>0</v>
      </c>
    </row>
    <row r="47" spans="1:14" ht="15" thickBot="1" x14ac:dyDescent="0.4">
      <c r="A47" s="20"/>
      <c r="B47" s="21"/>
      <c r="C47" s="21"/>
      <c r="D47" s="34" t="s">
        <v>16</v>
      </c>
      <c r="E47" s="22" t="s">
        <v>17</v>
      </c>
      <c r="F47" s="22">
        <v>1</v>
      </c>
      <c r="G47" s="22">
        <v>5000</v>
      </c>
      <c r="H47" s="22">
        <f t="shared" si="10"/>
        <v>0</v>
      </c>
      <c r="I47" s="23"/>
      <c r="J47" s="23">
        <f t="shared" si="8"/>
        <v>0</v>
      </c>
      <c r="K47" s="23">
        <f t="shared" si="11"/>
        <v>0</v>
      </c>
      <c r="L47" s="32">
        <f t="shared" si="9"/>
        <v>0</v>
      </c>
    </row>
    <row r="48" spans="1:14" ht="15" thickBot="1" x14ac:dyDescent="0.4">
      <c r="A48" s="20"/>
      <c r="B48" s="21"/>
      <c r="C48" s="21"/>
      <c r="D48" s="34" t="s">
        <v>18</v>
      </c>
      <c r="E48" s="22" t="s">
        <v>19</v>
      </c>
      <c r="F48" s="22">
        <v>1</v>
      </c>
      <c r="G48" s="22">
        <v>7500</v>
      </c>
      <c r="H48" s="22">
        <f t="shared" si="10"/>
        <v>0</v>
      </c>
      <c r="I48" s="23"/>
      <c r="J48" s="23">
        <f t="shared" si="8"/>
        <v>0</v>
      </c>
      <c r="K48" s="23">
        <f t="shared" si="11"/>
        <v>0</v>
      </c>
      <c r="L48" s="32">
        <f t="shared" si="9"/>
        <v>0</v>
      </c>
    </row>
    <row r="49" spans="1:12" ht="15" thickBot="1" x14ac:dyDescent="0.4">
      <c r="A49" s="20"/>
      <c r="B49" s="21"/>
      <c r="C49" s="21"/>
      <c r="D49" s="34" t="s">
        <v>20</v>
      </c>
      <c r="E49" s="22" t="s">
        <v>21</v>
      </c>
      <c r="F49" s="22">
        <v>1</v>
      </c>
      <c r="G49" s="22">
        <v>10000</v>
      </c>
      <c r="H49" s="22">
        <f t="shared" si="10"/>
        <v>0</v>
      </c>
      <c r="I49" s="23"/>
      <c r="J49" s="23">
        <f t="shared" si="8"/>
        <v>0</v>
      </c>
      <c r="K49" s="23">
        <f t="shared" si="11"/>
        <v>0</v>
      </c>
      <c r="L49" s="32">
        <f t="shared" si="9"/>
        <v>0</v>
      </c>
    </row>
    <row r="50" spans="1:12" ht="15" thickBot="1" x14ac:dyDescent="0.4">
      <c r="A50" s="20"/>
      <c r="B50" s="21"/>
      <c r="C50" s="21"/>
      <c r="D50" s="34" t="s">
        <v>22</v>
      </c>
      <c r="E50" s="22" t="s">
        <v>23</v>
      </c>
      <c r="F50" s="22">
        <v>1</v>
      </c>
      <c r="G50" s="22">
        <v>10000</v>
      </c>
      <c r="H50" s="22">
        <f t="shared" si="10"/>
        <v>0</v>
      </c>
      <c r="I50" s="23"/>
      <c r="J50" s="23">
        <f t="shared" si="8"/>
        <v>0</v>
      </c>
      <c r="K50" s="23">
        <f t="shared" si="11"/>
        <v>0</v>
      </c>
      <c r="L50" s="32">
        <f t="shared" si="9"/>
        <v>0</v>
      </c>
    </row>
    <row r="51" spans="1:12" ht="15" thickBot="1" x14ac:dyDescent="0.4">
      <c r="A51" s="20"/>
      <c r="B51" s="21"/>
      <c r="C51" s="21"/>
      <c r="D51" s="34" t="s">
        <v>25</v>
      </c>
      <c r="E51" s="22" t="s">
        <v>27</v>
      </c>
      <c r="F51" s="22">
        <v>1</v>
      </c>
      <c r="G51" s="22">
        <v>15000</v>
      </c>
      <c r="H51" s="22">
        <f t="shared" si="10"/>
        <v>0</v>
      </c>
      <c r="I51" s="23"/>
      <c r="J51" s="23">
        <f t="shared" si="8"/>
        <v>0</v>
      </c>
      <c r="K51" s="23">
        <f t="shared" si="11"/>
        <v>0</v>
      </c>
      <c r="L51" s="32">
        <f t="shared" si="9"/>
        <v>0</v>
      </c>
    </row>
    <row r="52" spans="1:12" ht="15" thickBot="1" x14ac:dyDescent="0.4">
      <c r="A52" s="20"/>
      <c r="B52" s="21"/>
      <c r="C52" s="21"/>
      <c r="D52" s="34">
        <v>1115509</v>
      </c>
      <c r="E52" s="22" t="s">
        <v>53</v>
      </c>
      <c r="F52" s="22">
        <v>2</v>
      </c>
      <c r="G52" s="23">
        <v>15000</v>
      </c>
      <c r="H52" s="22">
        <f t="shared" si="10"/>
        <v>0</v>
      </c>
      <c r="I52" s="23"/>
      <c r="J52" s="23">
        <f t="shared" si="8"/>
        <v>0</v>
      </c>
      <c r="K52" s="23">
        <f t="shared" si="11"/>
        <v>0</v>
      </c>
      <c r="L52" s="32">
        <f t="shared" si="9"/>
        <v>0</v>
      </c>
    </row>
    <row r="53" spans="1:12" ht="29.5" thickBot="1" x14ac:dyDescent="0.4">
      <c r="A53" s="20"/>
      <c r="B53" s="21"/>
      <c r="C53" s="21"/>
      <c r="D53" s="34" t="s">
        <v>31</v>
      </c>
      <c r="E53" s="22" t="s">
        <v>37</v>
      </c>
      <c r="F53" s="22">
        <v>1</v>
      </c>
      <c r="G53" s="24">
        <v>20000</v>
      </c>
      <c r="H53" s="22">
        <f t="shared" si="10"/>
        <v>0</v>
      </c>
      <c r="I53" s="23"/>
      <c r="J53" s="23">
        <f t="shared" si="8"/>
        <v>0</v>
      </c>
      <c r="K53" s="23">
        <f t="shared" si="11"/>
        <v>0</v>
      </c>
      <c r="L53" s="32">
        <f t="shared" si="9"/>
        <v>0</v>
      </c>
    </row>
    <row r="54" spans="1:12" ht="15" thickBot="1" x14ac:dyDescent="0.4">
      <c r="A54" s="20"/>
      <c r="B54" s="21"/>
      <c r="C54" s="21"/>
      <c r="D54" s="34" t="s">
        <v>32</v>
      </c>
      <c r="E54" s="22" t="s">
        <v>33</v>
      </c>
      <c r="F54" s="22">
        <v>1</v>
      </c>
      <c r="G54" s="23">
        <v>20000</v>
      </c>
      <c r="H54" s="22">
        <f t="shared" si="10"/>
        <v>0</v>
      </c>
      <c r="I54" s="23"/>
      <c r="J54" s="23">
        <f t="shared" si="8"/>
        <v>0</v>
      </c>
      <c r="K54" s="23">
        <f t="shared" si="11"/>
        <v>0</v>
      </c>
      <c r="L54" s="32">
        <f t="shared" si="9"/>
        <v>0</v>
      </c>
    </row>
    <row r="55" spans="1:12" ht="29.5" thickBot="1" x14ac:dyDescent="0.4">
      <c r="A55" s="20"/>
      <c r="B55" s="21"/>
      <c r="C55" s="21"/>
      <c r="D55" s="42">
        <v>2557692</v>
      </c>
      <c r="E55" s="24" t="s">
        <v>51</v>
      </c>
      <c r="F55" s="24">
        <v>1</v>
      </c>
      <c r="G55" s="23">
        <v>10000</v>
      </c>
      <c r="H55" s="22">
        <f t="shared" si="10"/>
        <v>0</v>
      </c>
      <c r="I55" s="23"/>
      <c r="J55" s="23">
        <f t="shared" si="8"/>
        <v>0</v>
      </c>
      <c r="K55" s="23">
        <f t="shared" si="11"/>
        <v>0</v>
      </c>
      <c r="L55" s="32">
        <f t="shared" si="9"/>
        <v>0</v>
      </c>
    </row>
    <row r="56" spans="1:12" ht="15" thickBot="1" x14ac:dyDescent="0.4">
      <c r="A56" s="20"/>
      <c r="B56" s="21"/>
      <c r="C56" s="21"/>
      <c r="D56" s="43">
        <v>1104535</v>
      </c>
      <c r="E56" s="19" t="s">
        <v>49</v>
      </c>
      <c r="F56" s="19">
        <v>1</v>
      </c>
      <c r="G56" s="23">
        <v>20000</v>
      </c>
      <c r="H56" s="22">
        <f t="shared" si="10"/>
        <v>0</v>
      </c>
      <c r="I56" s="23"/>
      <c r="J56" s="23">
        <f t="shared" si="8"/>
        <v>0</v>
      </c>
      <c r="K56" s="23">
        <f t="shared" si="11"/>
        <v>0</v>
      </c>
      <c r="L56" s="32">
        <f t="shared" si="9"/>
        <v>0</v>
      </c>
    </row>
    <row r="57" spans="1:12" x14ac:dyDescent="0.35">
      <c r="A57" s="20"/>
      <c r="B57" s="21"/>
      <c r="C57" s="21"/>
      <c r="D57" s="42">
        <v>1115503</v>
      </c>
      <c r="E57" s="24" t="s">
        <v>48</v>
      </c>
      <c r="F57" s="24">
        <v>1</v>
      </c>
      <c r="G57" s="23">
        <v>15000</v>
      </c>
      <c r="H57" s="22">
        <f t="shared" si="10"/>
        <v>0</v>
      </c>
      <c r="I57" s="31"/>
      <c r="J57" s="23">
        <f t="shared" si="8"/>
        <v>0</v>
      </c>
      <c r="K57" s="23">
        <f t="shared" si="11"/>
        <v>0</v>
      </c>
      <c r="L57" s="32">
        <f t="shared" si="9"/>
        <v>0</v>
      </c>
    </row>
    <row r="58" spans="1:12" x14ac:dyDescent="0.35">
      <c r="A58" s="20"/>
      <c r="B58" s="21"/>
      <c r="C58" s="21"/>
      <c r="D58" s="42">
        <v>1115480</v>
      </c>
      <c r="E58" s="24" t="s">
        <v>46</v>
      </c>
      <c r="F58" s="24">
        <v>3</v>
      </c>
      <c r="G58" s="23" t="s">
        <v>42</v>
      </c>
      <c r="H58" s="23"/>
      <c r="I58" s="23"/>
      <c r="J58" s="23"/>
      <c r="K58" s="23"/>
      <c r="L58" s="23"/>
    </row>
    <row r="59" spans="1:12" x14ac:dyDescent="0.35">
      <c r="A59" s="20"/>
      <c r="B59" s="21"/>
      <c r="C59" s="21"/>
      <c r="D59" s="42">
        <v>1115479</v>
      </c>
      <c r="E59" s="24" t="s">
        <v>47</v>
      </c>
      <c r="F59" s="24">
        <v>1</v>
      </c>
      <c r="G59" s="23" t="s">
        <v>42</v>
      </c>
      <c r="H59" s="23"/>
      <c r="I59" s="23"/>
      <c r="J59" s="23"/>
      <c r="K59" s="23"/>
      <c r="L59" s="23"/>
    </row>
    <row r="60" spans="1:12" ht="15" thickBot="1" x14ac:dyDescent="0.4">
      <c r="A60" s="20"/>
      <c r="B60" s="21"/>
      <c r="C60" s="21"/>
      <c r="D60" s="38" t="s">
        <v>29</v>
      </c>
      <c r="E60" s="39" t="s">
        <v>30</v>
      </c>
      <c r="F60" s="39">
        <v>1</v>
      </c>
      <c r="G60" s="36" t="s">
        <v>43</v>
      </c>
      <c r="H60" s="36"/>
      <c r="I60" s="36"/>
      <c r="J60" s="36"/>
      <c r="K60" s="36"/>
      <c r="L60" s="36"/>
    </row>
    <row r="61" spans="1:12" x14ac:dyDescent="0.3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</row>
  </sheetData>
  <conditionalFormatting sqref="J4">
    <cfRule type="cellIs" dxfId="117" priority="75" operator="greaterThanOrEqual">
      <formula>G4</formula>
    </cfRule>
  </conditionalFormatting>
  <conditionalFormatting sqref="J3">
    <cfRule type="cellIs" dxfId="116" priority="74" operator="greaterThanOrEqual">
      <formula>G3</formula>
    </cfRule>
  </conditionalFormatting>
  <conditionalFormatting sqref="J5">
    <cfRule type="cellIs" dxfId="115" priority="73" operator="greaterThanOrEqual">
      <formula>G5</formula>
    </cfRule>
  </conditionalFormatting>
  <conditionalFormatting sqref="J6">
    <cfRule type="cellIs" dxfId="114" priority="72" operator="greaterThanOrEqual">
      <formula>G6</formula>
    </cfRule>
  </conditionalFormatting>
  <conditionalFormatting sqref="J7">
    <cfRule type="cellIs" dxfId="113" priority="71" operator="greaterThanOrEqual">
      <formula>G7</formula>
    </cfRule>
  </conditionalFormatting>
  <conditionalFormatting sqref="J8">
    <cfRule type="cellIs" dxfId="112" priority="70" operator="greaterThanOrEqual">
      <formula>G8</formula>
    </cfRule>
  </conditionalFormatting>
  <conditionalFormatting sqref="J9">
    <cfRule type="cellIs" dxfId="111" priority="69" operator="greaterThanOrEqual">
      <formula>G9</formula>
    </cfRule>
  </conditionalFormatting>
  <conditionalFormatting sqref="J10">
    <cfRule type="cellIs" dxfId="110" priority="68" operator="greaterThanOrEqual">
      <formula>G10</formula>
    </cfRule>
  </conditionalFormatting>
  <conditionalFormatting sqref="J11">
    <cfRule type="cellIs" dxfId="109" priority="67" operator="greaterThanOrEqual">
      <formula>G11</formula>
    </cfRule>
  </conditionalFormatting>
  <conditionalFormatting sqref="J12">
    <cfRule type="cellIs" dxfId="108" priority="66" operator="greaterThanOrEqual">
      <formula>G12</formula>
    </cfRule>
  </conditionalFormatting>
  <conditionalFormatting sqref="J13">
    <cfRule type="cellIs" dxfId="107" priority="65" operator="greaterThanOrEqual">
      <formula>G13</formula>
    </cfRule>
  </conditionalFormatting>
  <conditionalFormatting sqref="J14">
    <cfRule type="cellIs" dxfId="106" priority="64" operator="greaterThanOrEqual">
      <formula>G14</formula>
    </cfRule>
  </conditionalFormatting>
  <conditionalFormatting sqref="J15">
    <cfRule type="cellIs" dxfId="105" priority="63" operator="greaterThanOrEqual">
      <formula>G15</formula>
    </cfRule>
  </conditionalFormatting>
  <conditionalFormatting sqref="J16">
    <cfRule type="cellIs" dxfId="104" priority="34" operator="greaterThanOrEqual">
      <formula>G16</formula>
    </cfRule>
  </conditionalFormatting>
  <conditionalFormatting sqref="J17">
    <cfRule type="cellIs" dxfId="103" priority="33" operator="greaterThanOrEqual">
      <formula>G17</formula>
    </cfRule>
  </conditionalFormatting>
  <conditionalFormatting sqref="J36:J37">
    <cfRule type="cellIs" dxfId="102" priority="16" operator="greaterThanOrEqual">
      <formula>G36</formula>
    </cfRule>
  </conditionalFormatting>
  <conditionalFormatting sqref="J57">
    <cfRule type="cellIs" dxfId="101" priority="1" operator="greaterThanOrEqual">
      <formula>G57</formula>
    </cfRule>
  </conditionalFormatting>
  <conditionalFormatting sqref="J23">
    <cfRule type="cellIs" dxfId="100" priority="30" operator="greaterThanOrEqual">
      <formula>G23</formula>
    </cfRule>
  </conditionalFormatting>
  <conditionalFormatting sqref="J24">
    <cfRule type="cellIs" dxfId="99" priority="29" operator="greaterThanOrEqual">
      <formula>G24</formula>
    </cfRule>
  </conditionalFormatting>
  <conditionalFormatting sqref="J25">
    <cfRule type="cellIs" dxfId="98" priority="28" operator="greaterThanOrEqual">
      <formula>G25</formula>
    </cfRule>
  </conditionalFormatting>
  <conditionalFormatting sqref="J26">
    <cfRule type="cellIs" dxfId="97" priority="27" operator="greaterThanOrEqual">
      <formula>G26</formula>
    </cfRule>
  </conditionalFormatting>
  <conditionalFormatting sqref="J27">
    <cfRule type="cellIs" dxfId="96" priority="26" operator="greaterThanOrEqual">
      <formula>G27</formula>
    </cfRule>
  </conditionalFormatting>
  <conditionalFormatting sqref="J28">
    <cfRule type="cellIs" dxfId="95" priority="25" operator="greaterThanOrEqual">
      <formula>G28</formula>
    </cfRule>
  </conditionalFormatting>
  <conditionalFormatting sqref="J29">
    <cfRule type="cellIs" dxfId="94" priority="24" operator="greaterThanOrEqual">
      <formula>G29</formula>
    </cfRule>
  </conditionalFormatting>
  <conditionalFormatting sqref="J30">
    <cfRule type="cellIs" dxfId="93" priority="23" operator="greaterThanOrEqual">
      <formula>G30</formula>
    </cfRule>
  </conditionalFormatting>
  <conditionalFormatting sqref="J31">
    <cfRule type="cellIs" dxfId="92" priority="22" operator="greaterThanOrEqual">
      <formula>G31</formula>
    </cfRule>
  </conditionalFormatting>
  <conditionalFormatting sqref="J32">
    <cfRule type="cellIs" dxfId="91" priority="21" operator="greaterThanOrEqual">
      <formula>G32</formula>
    </cfRule>
  </conditionalFormatting>
  <conditionalFormatting sqref="J33">
    <cfRule type="cellIs" dxfId="90" priority="20" operator="greaterThanOrEqual">
      <formula>G33</formula>
    </cfRule>
  </conditionalFormatting>
  <conditionalFormatting sqref="J34">
    <cfRule type="cellIs" dxfId="89" priority="19" operator="greaterThanOrEqual">
      <formula>G34</formula>
    </cfRule>
  </conditionalFormatting>
  <conditionalFormatting sqref="J35">
    <cfRule type="cellIs" dxfId="88" priority="18" operator="greaterThanOrEqual">
      <formula>G35</formula>
    </cfRule>
  </conditionalFormatting>
  <conditionalFormatting sqref="I36:I37">
    <cfRule type="cellIs" dxfId="87" priority="17" operator="greaterThanOrEqual">
      <formula>G36</formula>
    </cfRule>
  </conditionalFormatting>
  <conditionalFormatting sqref="J43">
    <cfRule type="cellIs" dxfId="86" priority="15" operator="greaterThanOrEqual">
      <formula>G43</formula>
    </cfRule>
  </conditionalFormatting>
  <conditionalFormatting sqref="J55">
    <cfRule type="cellIs" dxfId="85" priority="3" operator="greaterThanOrEqual">
      <formula>G55</formula>
    </cfRule>
  </conditionalFormatting>
  <conditionalFormatting sqref="J44">
    <cfRule type="cellIs" dxfId="84" priority="14" operator="greaterThanOrEqual">
      <formula>G44</formula>
    </cfRule>
  </conditionalFormatting>
  <conditionalFormatting sqref="J45">
    <cfRule type="cellIs" dxfId="83" priority="13" operator="greaterThanOrEqual">
      <formula>G45</formula>
    </cfRule>
  </conditionalFormatting>
  <conditionalFormatting sqref="J46">
    <cfRule type="cellIs" dxfId="82" priority="12" operator="greaterThanOrEqual">
      <formula>G46</formula>
    </cfRule>
  </conditionalFormatting>
  <conditionalFormatting sqref="J47">
    <cfRule type="cellIs" dxfId="81" priority="11" operator="greaterThanOrEqual">
      <formula>G47</formula>
    </cfRule>
  </conditionalFormatting>
  <conditionalFormatting sqref="J48">
    <cfRule type="cellIs" dxfId="80" priority="10" operator="greaterThanOrEqual">
      <formula>G48</formula>
    </cfRule>
  </conditionalFormatting>
  <conditionalFormatting sqref="J49">
    <cfRule type="cellIs" dxfId="79" priority="9" operator="greaterThanOrEqual">
      <formula>G49</formula>
    </cfRule>
  </conditionalFormatting>
  <conditionalFormatting sqref="J50">
    <cfRule type="cellIs" dxfId="78" priority="8" operator="greaterThanOrEqual">
      <formula>G50</formula>
    </cfRule>
  </conditionalFormatting>
  <conditionalFormatting sqref="J51">
    <cfRule type="cellIs" dxfId="77" priority="7" operator="greaterThanOrEqual">
      <formula>G51</formula>
    </cfRule>
  </conditionalFormatting>
  <conditionalFormatting sqref="J52">
    <cfRule type="cellIs" dxfId="76" priority="6" operator="greaterThanOrEqual">
      <formula>G52</formula>
    </cfRule>
  </conditionalFormatting>
  <conditionalFormatting sqref="J53">
    <cfRule type="cellIs" dxfId="75" priority="5" operator="greaterThanOrEqual">
      <formula>G53</formula>
    </cfRule>
  </conditionalFormatting>
  <conditionalFormatting sqref="J54">
    <cfRule type="cellIs" dxfId="74" priority="4" operator="greaterThanOrEqual">
      <formula>G54</formula>
    </cfRule>
  </conditionalFormatting>
  <conditionalFormatting sqref="J56">
    <cfRule type="cellIs" dxfId="73" priority="2" operator="greaterThanOrEqual">
      <formula>G56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11" workbookViewId="0">
      <selection sqref="A1:L20"/>
    </sheetView>
  </sheetViews>
  <sheetFormatPr defaultColWidth="7" defaultRowHeight="14.5" x14ac:dyDescent="0.35"/>
  <cols>
    <col min="2" max="2" width="3.26953125" bestFit="1" customWidth="1"/>
    <col min="3" max="3" width="5.90625" bestFit="1" customWidth="1"/>
    <col min="4" max="4" width="12.6328125" bestFit="1" customWidth="1"/>
    <col min="5" max="5" width="21.36328125" customWidth="1"/>
    <col min="6" max="6" width="16.36328125" bestFit="1" customWidth="1"/>
    <col min="7" max="7" width="10.26953125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1:12" ht="15" thickBot="1" x14ac:dyDescent="0.4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6" thickBot="1" x14ac:dyDescent="0.4">
      <c r="A2" s="20"/>
      <c r="B2" s="26" t="s">
        <v>5</v>
      </c>
      <c r="C2" s="27" t="s">
        <v>4</v>
      </c>
      <c r="D2" s="27" t="s">
        <v>38</v>
      </c>
      <c r="E2" s="27" t="s">
        <v>3</v>
      </c>
      <c r="F2" s="27" t="s">
        <v>44</v>
      </c>
      <c r="G2" s="27" t="s">
        <v>1</v>
      </c>
      <c r="H2" s="27" t="s">
        <v>39</v>
      </c>
      <c r="I2" s="27" t="s">
        <v>40</v>
      </c>
      <c r="J2" s="27" t="s">
        <v>41</v>
      </c>
      <c r="K2" s="27" t="s">
        <v>45</v>
      </c>
      <c r="L2" s="28" t="s">
        <v>2</v>
      </c>
    </row>
    <row r="3" spans="1:12" ht="15" thickBot="1" x14ac:dyDescent="0.4">
      <c r="A3" s="20"/>
      <c r="B3" s="29"/>
      <c r="C3" s="9" t="s">
        <v>143</v>
      </c>
      <c r="D3" s="30">
        <v>1115511</v>
      </c>
      <c r="E3" s="31" t="s">
        <v>28</v>
      </c>
      <c r="F3" s="31">
        <v>2</v>
      </c>
      <c r="G3" s="22">
        <v>10000</v>
      </c>
      <c r="H3" s="31">
        <v>0</v>
      </c>
      <c r="I3" s="31"/>
      <c r="J3" s="32">
        <f t="shared" ref="J3:J17" si="0">H3-I3</f>
        <v>0</v>
      </c>
      <c r="K3" s="32">
        <v>0</v>
      </c>
      <c r="L3" s="33">
        <f>IF(K3+J3&gt;G3,1,0)</f>
        <v>0</v>
      </c>
    </row>
    <row r="4" spans="1:12" ht="15" thickBot="1" x14ac:dyDescent="0.4">
      <c r="A4" s="20"/>
      <c r="B4" s="21"/>
      <c r="C4" s="21"/>
      <c r="D4" s="34">
        <v>2584627</v>
      </c>
      <c r="E4" s="22" t="s">
        <v>96</v>
      </c>
      <c r="F4" s="22">
        <v>1</v>
      </c>
      <c r="G4" s="22">
        <v>5000</v>
      </c>
      <c r="H4" s="22">
        <f>H$3</f>
        <v>0</v>
      </c>
      <c r="I4" s="22"/>
      <c r="J4" s="23">
        <f t="shared" si="0"/>
        <v>0</v>
      </c>
      <c r="K4" s="23">
        <f>K$3</f>
        <v>0</v>
      </c>
      <c r="L4" s="33">
        <f t="shared" ref="L4:L17" si="1">IF(K4+J4&gt;G4,1,0)</f>
        <v>0</v>
      </c>
    </row>
    <row r="5" spans="1:12" ht="15" thickBot="1" x14ac:dyDescent="0.4">
      <c r="A5" s="20"/>
      <c r="B5" s="21"/>
      <c r="C5" s="21"/>
      <c r="D5" s="34">
        <v>2584616</v>
      </c>
      <c r="E5" s="22" t="s">
        <v>97</v>
      </c>
      <c r="F5" s="22">
        <v>1</v>
      </c>
      <c r="G5" s="22">
        <v>5000</v>
      </c>
      <c r="H5" s="22">
        <f t="shared" ref="H5:H17" si="2">H$3</f>
        <v>0</v>
      </c>
      <c r="I5" s="22"/>
      <c r="J5" s="23">
        <f t="shared" si="0"/>
        <v>0</v>
      </c>
      <c r="K5" s="23">
        <f t="shared" ref="K5:K17" si="3">K$3</f>
        <v>0</v>
      </c>
      <c r="L5" s="33">
        <f t="shared" si="1"/>
        <v>0</v>
      </c>
    </row>
    <row r="6" spans="1:12" ht="15" thickBot="1" x14ac:dyDescent="0.4">
      <c r="A6" s="20"/>
      <c r="B6" s="21"/>
      <c r="C6" s="21"/>
      <c r="D6" s="34">
        <v>2579884</v>
      </c>
      <c r="E6" s="22" t="s">
        <v>98</v>
      </c>
      <c r="F6" s="22">
        <v>1</v>
      </c>
      <c r="G6" s="22">
        <v>10000</v>
      </c>
      <c r="H6" s="22">
        <f t="shared" si="2"/>
        <v>0</v>
      </c>
      <c r="I6" s="23"/>
      <c r="J6" s="23">
        <f t="shared" si="0"/>
        <v>0</v>
      </c>
      <c r="K6" s="23">
        <f t="shared" si="3"/>
        <v>0</v>
      </c>
      <c r="L6" s="33">
        <f t="shared" si="1"/>
        <v>0</v>
      </c>
    </row>
    <row r="7" spans="1:12" ht="29.5" thickBot="1" x14ac:dyDescent="0.4">
      <c r="A7" s="20"/>
      <c r="B7" s="21"/>
      <c r="C7" s="21"/>
      <c r="D7" s="34">
        <v>5020007</v>
      </c>
      <c r="E7" s="22" t="s">
        <v>144</v>
      </c>
      <c r="F7" s="22">
        <v>1</v>
      </c>
      <c r="G7" s="22">
        <v>5000</v>
      </c>
      <c r="H7" s="22">
        <f t="shared" si="2"/>
        <v>0</v>
      </c>
      <c r="I7" s="23"/>
      <c r="J7" s="23">
        <f t="shared" si="0"/>
        <v>0</v>
      </c>
      <c r="K7" s="23">
        <f t="shared" si="3"/>
        <v>0</v>
      </c>
      <c r="L7" s="33">
        <f t="shared" si="1"/>
        <v>0</v>
      </c>
    </row>
    <row r="8" spans="1:12" ht="29.5" thickBot="1" x14ac:dyDescent="0.4">
      <c r="A8" s="20"/>
      <c r="B8" s="21"/>
      <c r="C8" s="21"/>
      <c r="D8" s="34">
        <v>5020012</v>
      </c>
      <c r="E8" s="22" t="s">
        <v>145</v>
      </c>
      <c r="F8" s="22">
        <v>1</v>
      </c>
      <c r="G8" s="22">
        <v>5000</v>
      </c>
      <c r="H8" s="22">
        <f t="shared" si="2"/>
        <v>0</v>
      </c>
      <c r="I8" s="23"/>
      <c r="J8" s="23">
        <f t="shared" si="0"/>
        <v>0</v>
      </c>
      <c r="K8" s="23">
        <f t="shared" si="3"/>
        <v>0</v>
      </c>
      <c r="L8" s="33">
        <f t="shared" si="1"/>
        <v>0</v>
      </c>
    </row>
    <row r="9" spans="1:12" ht="29.5" thickBot="1" x14ac:dyDescent="0.4">
      <c r="A9" s="20"/>
      <c r="B9" s="21"/>
      <c r="C9" s="21"/>
      <c r="D9" s="34">
        <v>5020033</v>
      </c>
      <c r="E9" s="22" t="s">
        <v>146</v>
      </c>
      <c r="F9" s="22">
        <v>1</v>
      </c>
      <c r="G9" s="22">
        <v>5000</v>
      </c>
      <c r="H9" s="22">
        <f t="shared" si="2"/>
        <v>0</v>
      </c>
      <c r="I9" s="23"/>
      <c r="J9" s="23">
        <f t="shared" si="0"/>
        <v>0</v>
      </c>
      <c r="K9" s="23">
        <f t="shared" si="3"/>
        <v>0</v>
      </c>
      <c r="L9" s="33">
        <f t="shared" si="1"/>
        <v>0</v>
      </c>
    </row>
    <row r="10" spans="1:12" ht="29.5" thickBot="1" x14ac:dyDescent="0.4">
      <c r="A10" s="20"/>
      <c r="B10" s="21"/>
      <c r="C10" s="21"/>
      <c r="D10" s="34">
        <v>5020036</v>
      </c>
      <c r="E10" s="22" t="s">
        <v>147</v>
      </c>
      <c r="F10" s="22">
        <v>1</v>
      </c>
      <c r="G10" s="22">
        <v>5000</v>
      </c>
      <c r="H10" s="22">
        <f t="shared" si="2"/>
        <v>0</v>
      </c>
      <c r="I10" s="23"/>
      <c r="J10" s="23">
        <f t="shared" si="0"/>
        <v>0</v>
      </c>
      <c r="K10" s="23">
        <f t="shared" si="3"/>
        <v>0</v>
      </c>
      <c r="L10" s="33">
        <f t="shared" si="1"/>
        <v>0</v>
      </c>
    </row>
    <row r="11" spans="1:12" ht="15" thickBot="1" x14ac:dyDescent="0.4">
      <c r="A11" s="20"/>
      <c r="B11" s="21"/>
      <c r="C11" s="21"/>
      <c r="D11" s="34"/>
      <c r="E11" s="22"/>
      <c r="F11" s="22"/>
      <c r="G11" s="22"/>
      <c r="H11" s="22">
        <f t="shared" si="2"/>
        <v>0</v>
      </c>
      <c r="I11" s="23"/>
      <c r="J11" s="23">
        <f t="shared" si="0"/>
        <v>0</v>
      </c>
      <c r="K11" s="23">
        <f t="shared" si="3"/>
        <v>0</v>
      </c>
      <c r="L11" s="33">
        <f t="shared" si="1"/>
        <v>0</v>
      </c>
    </row>
    <row r="12" spans="1:12" ht="15" thickBot="1" x14ac:dyDescent="0.4">
      <c r="A12" s="20"/>
      <c r="B12" s="21"/>
      <c r="C12" s="21"/>
      <c r="D12" s="34"/>
      <c r="E12" s="22"/>
      <c r="F12" s="22"/>
      <c r="G12" s="23"/>
      <c r="H12" s="22">
        <f t="shared" si="2"/>
        <v>0</v>
      </c>
      <c r="I12" s="23"/>
      <c r="J12" s="23">
        <f t="shared" si="0"/>
        <v>0</v>
      </c>
      <c r="K12" s="23">
        <f t="shared" si="3"/>
        <v>0</v>
      </c>
      <c r="L12" s="33">
        <f t="shared" si="1"/>
        <v>0</v>
      </c>
    </row>
    <row r="13" spans="1:12" ht="15" thickBot="1" x14ac:dyDescent="0.4">
      <c r="A13" s="20"/>
      <c r="B13" s="21"/>
      <c r="C13" s="21"/>
      <c r="D13" s="34"/>
      <c r="E13" s="22"/>
      <c r="F13" s="22"/>
      <c r="G13" s="24"/>
      <c r="H13" s="22">
        <f t="shared" si="2"/>
        <v>0</v>
      </c>
      <c r="I13" s="23"/>
      <c r="J13" s="23">
        <f t="shared" si="0"/>
        <v>0</v>
      </c>
      <c r="K13" s="23">
        <f t="shared" si="3"/>
        <v>0</v>
      </c>
      <c r="L13" s="33">
        <f t="shared" si="1"/>
        <v>0</v>
      </c>
    </row>
    <row r="14" spans="1:12" ht="15" thickBot="1" x14ac:dyDescent="0.4">
      <c r="A14" s="20"/>
      <c r="B14" s="21"/>
      <c r="C14" s="21"/>
      <c r="D14" s="34"/>
      <c r="E14" s="22"/>
      <c r="F14" s="22"/>
      <c r="G14" s="23"/>
      <c r="H14" s="22">
        <f t="shared" si="2"/>
        <v>0</v>
      </c>
      <c r="I14" s="23"/>
      <c r="J14" s="23">
        <f t="shared" si="0"/>
        <v>0</v>
      </c>
      <c r="K14" s="23">
        <f t="shared" si="3"/>
        <v>0</v>
      </c>
      <c r="L14" s="33">
        <f t="shared" si="1"/>
        <v>0</v>
      </c>
    </row>
    <row r="15" spans="1:12" ht="15" thickBot="1" x14ac:dyDescent="0.4">
      <c r="A15" s="20"/>
      <c r="B15" s="21"/>
      <c r="C15" s="21"/>
      <c r="D15" s="42"/>
      <c r="E15" s="24"/>
      <c r="F15" s="24"/>
      <c r="G15" s="23"/>
      <c r="H15" s="22">
        <f t="shared" si="2"/>
        <v>0</v>
      </c>
      <c r="I15" s="23"/>
      <c r="J15" s="23">
        <f t="shared" si="0"/>
        <v>0</v>
      </c>
      <c r="K15" s="23">
        <f t="shared" si="3"/>
        <v>0</v>
      </c>
      <c r="L15" s="33">
        <f t="shared" si="1"/>
        <v>0</v>
      </c>
    </row>
    <row r="16" spans="1:12" ht="15" thickBot="1" x14ac:dyDescent="0.4">
      <c r="A16" s="20"/>
      <c r="B16" s="21"/>
      <c r="C16" s="21"/>
      <c r="D16" s="44"/>
      <c r="E16" s="24"/>
      <c r="F16" s="24"/>
      <c r="G16" s="23"/>
      <c r="H16" s="22">
        <f t="shared" si="2"/>
        <v>0</v>
      </c>
      <c r="I16" s="23"/>
      <c r="J16" s="23">
        <f t="shared" si="0"/>
        <v>0</v>
      </c>
      <c r="K16" s="23">
        <f t="shared" si="3"/>
        <v>0</v>
      </c>
      <c r="L16" s="33">
        <f t="shared" si="1"/>
        <v>0</v>
      </c>
    </row>
    <row r="17" spans="1:12" x14ac:dyDescent="0.35">
      <c r="A17" s="20"/>
      <c r="B17" s="21"/>
      <c r="C17" s="21"/>
      <c r="D17" s="42"/>
      <c r="E17" s="24"/>
      <c r="F17" s="24"/>
      <c r="G17" s="23"/>
      <c r="H17" s="22">
        <f t="shared" si="2"/>
        <v>0</v>
      </c>
      <c r="I17" s="22"/>
      <c r="J17" s="23">
        <f t="shared" si="0"/>
        <v>0</v>
      </c>
      <c r="K17" s="23">
        <f t="shared" si="3"/>
        <v>0</v>
      </c>
      <c r="L17" s="33">
        <f t="shared" si="1"/>
        <v>0</v>
      </c>
    </row>
    <row r="18" spans="1:12" x14ac:dyDescent="0.35">
      <c r="A18" s="20"/>
      <c r="B18" s="21"/>
      <c r="C18" s="21"/>
      <c r="D18" s="42"/>
      <c r="E18" s="24"/>
      <c r="F18" s="24"/>
      <c r="G18" s="23"/>
      <c r="H18" s="23"/>
      <c r="I18" s="23"/>
      <c r="J18" s="23"/>
      <c r="K18" s="23"/>
      <c r="L18" s="35"/>
    </row>
    <row r="19" spans="1:12" x14ac:dyDescent="0.35">
      <c r="A19" s="20"/>
      <c r="B19" s="21"/>
      <c r="C19" s="21"/>
      <c r="D19" s="42"/>
      <c r="E19" s="24"/>
      <c r="F19" s="24"/>
      <c r="G19" s="23"/>
      <c r="H19" s="23"/>
      <c r="I19" s="23"/>
      <c r="J19" s="23"/>
      <c r="K19" s="23"/>
      <c r="L19" s="35"/>
    </row>
    <row r="20" spans="1:12" ht="15" thickBot="1" x14ac:dyDescent="0.4">
      <c r="A20" s="20"/>
      <c r="B20" s="21"/>
      <c r="C20" s="21"/>
      <c r="D20" s="38"/>
      <c r="E20" s="39"/>
      <c r="F20" s="39"/>
      <c r="G20" s="36"/>
      <c r="H20" s="36"/>
      <c r="I20" s="36"/>
      <c r="J20" s="36"/>
      <c r="K20" s="36"/>
      <c r="L20" s="37"/>
    </row>
    <row r="21" spans="1:12" x14ac:dyDescent="0.3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</sheetData>
  <conditionalFormatting sqref="J3">
    <cfRule type="cellIs" dxfId="72" priority="15" operator="greaterThanOrEqual">
      <formula>G3</formula>
    </cfRule>
  </conditionalFormatting>
  <conditionalFormatting sqref="J15">
    <cfRule type="cellIs" dxfId="71" priority="3" operator="greaterThanOrEqual">
      <formula>G15</formula>
    </cfRule>
  </conditionalFormatting>
  <conditionalFormatting sqref="J4">
    <cfRule type="cellIs" dxfId="70" priority="14" operator="greaterThanOrEqual">
      <formula>G4</formula>
    </cfRule>
  </conditionalFormatting>
  <conditionalFormatting sqref="J5">
    <cfRule type="cellIs" dxfId="69" priority="13" operator="greaterThanOrEqual">
      <formula>G5</formula>
    </cfRule>
  </conditionalFormatting>
  <conditionalFormatting sqref="J6">
    <cfRule type="cellIs" dxfId="68" priority="12" operator="greaterThanOrEqual">
      <formula>G6</formula>
    </cfRule>
  </conditionalFormatting>
  <conditionalFormatting sqref="J7">
    <cfRule type="cellIs" dxfId="67" priority="11" operator="greaterThanOrEqual">
      <formula>G7</formula>
    </cfRule>
  </conditionalFormatting>
  <conditionalFormatting sqref="J8">
    <cfRule type="cellIs" dxfId="66" priority="10" operator="greaterThanOrEqual">
      <formula>G8</formula>
    </cfRule>
  </conditionalFormatting>
  <conditionalFormatting sqref="J9">
    <cfRule type="cellIs" dxfId="65" priority="9" operator="greaterThanOrEqual">
      <formula>G9</formula>
    </cfRule>
  </conditionalFormatting>
  <conditionalFormatting sqref="J10">
    <cfRule type="cellIs" dxfId="64" priority="8" operator="greaterThanOrEqual">
      <formula>G10</formula>
    </cfRule>
  </conditionalFormatting>
  <conditionalFormatting sqref="J11">
    <cfRule type="cellIs" dxfId="63" priority="7" operator="greaterThanOrEqual">
      <formula>G11</formula>
    </cfRule>
  </conditionalFormatting>
  <conditionalFormatting sqref="J12">
    <cfRule type="cellIs" dxfId="62" priority="6" operator="greaterThanOrEqual">
      <formula>G12</formula>
    </cfRule>
  </conditionalFormatting>
  <conditionalFormatting sqref="J13">
    <cfRule type="cellIs" dxfId="61" priority="5" operator="greaterThanOrEqual">
      <formula>G13</formula>
    </cfRule>
  </conditionalFormatting>
  <conditionalFormatting sqref="J14">
    <cfRule type="cellIs" dxfId="60" priority="4" operator="greaterThanOrEqual">
      <formula>G14</formula>
    </cfRule>
  </conditionalFormatting>
  <conditionalFormatting sqref="J16">
    <cfRule type="cellIs" dxfId="59" priority="2" operator="greaterThanOrEqual">
      <formula>G16</formula>
    </cfRule>
  </conditionalFormatting>
  <conditionalFormatting sqref="J17">
    <cfRule type="cellIs" dxfId="58" priority="1" operator="greaterThanOrEqual">
      <formula>G17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workbookViewId="0">
      <selection activeCell="L21" sqref="L21:L35"/>
    </sheetView>
  </sheetViews>
  <sheetFormatPr defaultRowHeight="14.5" x14ac:dyDescent="0.35"/>
  <cols>
    <col min="2" max="2" width="3.26953125" bestFit="1" customWidth="1"/>
    <col min="3" max="3" width="7.453125" bestFit="1" customWidth="1"/>
    <col min="4" max="4" width="12.6328125" style="2" bestFit="1" customWidth="1"/>
    <col min="5" max="5" width="43.81640625" style="2" bestFit="1" customWidth="1"/>
    <col min="6" max="6" width="16.36328125" style="21" bestFit="1" customWidth="1"/>
    <col min="7" max="7" width="11.81640625" style="2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style="21" bestFit="1" customWidth="1"/>
  </cols>
  <sheetData>
    <row r="1" spans="2:12" ht="15" thickBot="1" x14ac:dyDescent="0.4"/>
    <row r="2" spans="2:12" ht="31.5" thickBot="1" x14ac:dyDescent="0.4">
      <c r="B2" s="26" t="s">
        <v>5</v>
      </c>
      <c r="C2" s="63" t="s">
        <v>4</v>
      </c>
      <c r="D2" s="103" t="s">
        <v>38</v>
      </c>
      <c r="E2" s="104" t="s">
        <v>3</v>
      </c>
      <c r="F2" s="97" t="s">
        <v>44</v>
      </c>
      <c r="G2" s="99" t="s">
        <v>207</v>
      </c>
      <c r="H2" s="97" t="s">
        <v>39</v>
      </c>
      <c r="I2" s="97" t="s">
        <v>40</v>
      </c>
      <c r="J2" s="97" t="s">
        <v>41</v>
      </c>
      <c r="K2" s="98" t="s">
        <v>45</v>
      </c>
      <c r="L2" s="97" t="s">
        <v>2</v>
      </c>
    </row>
    <row r="3" spans="2:12" ht="15" thickBot="1" x14ac:dyDescent="0.4">
      <c r="B3" s="17"/>
      <c r="C3" s="18" t="s">
        <v>231</v>
      </c>
      <c r="D3" s="100" t="s">
        <v>199</v>
      </c>
      <c r="E3" s="81" t="s">
        <v>200</v>
      </c>
      <c r="F3" s="84">
        <v>1</v>
      </c>
      <c r="G3" s="84">
        <v>2500</v>
      </c>
      <c r="H3" s="91"/>
      <c r="I3" s="91"/>
      <c r="J3" s="91"/>
      <c r="K3" s="91"/>
      <c r="L3" s="84"/>
    </row>
    <row r="4" spans="2:12" s="20" customFormat="1" x14ac:dyDescent="0.35">
      <c r="B4" s="15"/>
      <c r="C4" s="21"/>
      <c r="D4" s="101" t="s">
        <v>202</v>
      </c>
      <c r="E4" s="82" t="s">
        <v>201</v>
      </c>
      <c r="F4" s="85">
        <v>1</v>
      </c>
      <c r="G4" s="85">
        <v>2500</v>
      </c>
      <c r="H4" s="92"/>
      <c r="I4" s="92"/>
      <c r="J4" s="92"/>
      <c r="K4" s="92"/>
      <c r="L4" s="85"/>
    </row>
    <row r="5" spans="2:12" s="20" customFormat="1" x14ac:dyDescent="0.35">
      <c r="B5" s="15"/>
      <c r="C5" s="21"/>
      <c r="D5" s="101" t="s">
        <v>220</v>
      </c>
      <c r="E5" s="82" t="s">
        <v>221</v>
      </c>
      <c r="F5" s="85">
        <v>2</v>
      </c>
      <c r="G5" s="85">
        <v>2500</v>
      </c>
      <c r="H5" s="92"/>
      <c r="I5" s="92"/>
      <c r="J5" s="92"/>
      <c r="K5" s="92"/>
      <c r="L5" s="85"/>
    </row>
    <row r="6" spans="2:12" s="20" customFormat="1" x14ac:dyDescent="0.35">
      <c r="B6" s="15"/>
      <c r="C6" s="21"/>
      <c r="D6" s="101" t="s">
        <v>222</v>
      </c>
      <c r="E6" s="82" t="s">
        <v>223</v>
      </c>
      <c r="F6" s="85">
        <v>2</v>
      </c>
      <c r="G6" s="85">
        <v>2500</v>
      </c>
      <c r="H6" s="92"/>
      <c r="I6" s="92"/>
      <c r="J6" s="92"/>
      <c r="K6" s="92"/>
      <c r="L6" s="85"/>
    </row>
    <row r="7" spans="2:12" x14ac:dyDescent="0.35">
      <c r="B7" s="21"/>
      <c r="C7" s="21"/>
      <c r="D7" s="101" t="s">
        <v>197</v>
      </c>
      <c r="E7" s="82" t="s">
        <v>198</v>
      </c>
      <c r="F7" s="85">
        <v>1</v>
      </c>
      <c r="G7" s="85">
        <v>5000</v>
      </c>
      <c r="H7" s="85"/>
      <c r="I7" s="85"/>
      <c r="J7" s="92"/>
      <c r="K7" s="85"/>
      <c r="L7" s="85"/>
    </row>
    <row r="8" spans="2:12" x14ac:dyDescent="0.35">
      <c r="D8" s="101" t="s">
        <v>226</v>
      </c>
      <c r="E8" s="82" t="s">
        <v>227</v>
      </c>
      <c r="F8" s="85">
        <v>1</v>
      </c>
      <c r="G8" s="85">
        <v>10000</v>
      </c>
      <c r="H8" s="93"/>
      <c r="I8" s="93"/>
      <c r="J8" s="93"/>
      <c r="K8" s="93"/>
      <c r="L8" s="85"/>
    </row>
    <row r="9" spans="2:12" x14ac:dyDescent="0.35">
      <c r="D9" s="101" t="s">
        <v>228</v>
      </c>
      <c r="E9" s="82" t="s">
        <v>229</v>
      </c>
      <c r="F9" s="85">
        <v>1</v>
      </c>
      <c r="G9" s="85">
        <v>10000</v>
      </c>
      <c r="H9" s="93"/>
      <c r="I9" s="93"/>
      <c r="J9" s="93"/>
      <c r="K9" s="93"/>
      <c r="L9" s="85"/>
    </row>
    <row r="10" spans="2:12" x14ac:dyDescent="0.35">
      <c r="D10" s="101" t="s">
        <v>204</v>
      </c>
      <c r="E10" s="82" t="s">
        <v>203</v>
      </c>
      <c r="F10" s="85">
        <v>1</v>
      </c>
      <c r="G10" s="85">
        <v>10000</v>
      </c>
      <c r="H10" s="93"/>
      <c r="I10" s="93"/>
      <c r="J10" s="93"/>
      <c r="K10" s="93"/>
      <c r="L10" s="85"/>
    </row>
    <row r="11" spans="2:12" x14ac:dyDescent="0.35">
      <c r="D11" s="101" t="s">
        <v>205</v>
      </c>
      <c r="E11" s="82" t="s">
        <v>206</v>
      </c>
      <c r="F11" s="85">
        <v>1</v>
      </c>
      <c r="G11" s="85">
        <v>10000</v>
      </c>
      <c r="H11" s="93"/>
      <c r="I11" s="93"/>
      <c r="J11" s="93"/>
      <c r="K11" s="93"/>
      <c r="L11" s="85"/>
    </row>
    <row r="12" spans="2:12" x14ac:dyDescent="0.35">
      <c r="D12" s="101" t="s">
        <v>209</v>
      </c>
      <c r="E12" s="82" t="s">
        <v>208</v>
      </c>
      <c r="F12" s="85">
        <v>1</v>
      </c>
      <c r="G12" s="85">
        <v>10000</v>
      </c>
      <c r="H12" s="93"/>
      <c r="I12" s="93"/>
      <c r="J12" s="93"/>
      <c r="K12" s="93"/>
      <c r="L12" s="85"/>
    </row>
    <row r="13" spans="2:12" x14ac:dyDescent="0.35">
      <c r="D13" s="101" t="s">
        <v>212</v>
      </c>
      <c r="E13" s="82" t="s">
        <v>213</v>
      </c>
      <c r="F13" s="85">
        <v>1</v>
      </c>
      <c r="G13" s="85">
        <v>10000</v>
      </c>
      <c r="H13" s="93"/>
      <c r="I13" s="93"/>
      <c r="J13" s="93"/>
      <c r="K13" s="93"/>
      <c r="L13" s="85"/>
    </row>
    <row r="14" spans="2:12" x14ac:dyDescent="0.35">
      <c r="D14" s="101" t="s">
        <v>214</v>
      </c>
      <c r="E14" s="82" t="s">
        <v>215</v>
      </c>
      <c r="F14" s="85">
        <v>1</v>
      </c>
      <c r="G14" s="85">
        <v>10000</v>
      </c>
      <c r="H14" s="93"/>
      <c r="I14" s="93"/>
      <c r="J14" s="93"/>
      <c r="K14" s="93"/>
      <c r="L14" s="85"/>
    </row>
    <row r="15" spans="2:12" x14ac:dyDescent="0.35">
      <c r="D15" s="101" t="s">
        <v>216</v>
      </c>
      <c r="E15" s="82" t="s">
        <v>217</v>
      </c>
      <c r="F15" s="85">
        <v>1</v>
      </c>
      <c r="G15" s="85">
        <v>10000</v>
      </c>
      <c r="H15" s="93"/>
      <c r="I15" s="93"/>
      <c r="J15" s="93"/>
      <c r="K15" s="93"/>
      <c r="L15" s="85"/>
    </row>
    <row r="16" spans="2:12" x14ac:dyDescent="0.35">
      <c r="D16" s="101" t="s">
        <v>218</v>
      </c>
      <c r="E16" s="82" t="s">
        <v>219</v>
      </c>
      <c r="F16" s="85">
        <v>1</v>
      </c>
      <c r="G16" s="85">
        <v>20000</v>
      </c>
      <c r="H16" s="93"/>
      <c r="I16" s="93"/>
      <c r="J16" s="93"/>
      <c r="K16" s="93"/>
      <c r="L16" s="85"/>
    </row>
    <row r="17" spans="2:12" x14ac:dyDescent="0.35">
      <c r="D17" s="101" t="s">
        <v>211</v>
      </c>
      <c r="E17" s="82" t="s">
        <v>210</v>
      </c>
      <c r="F17" s="85">
        <v>1</v>
      </c>
      <c r="G17" s="85">
        <v>20000</v>
      </c>
      <c r="H17" s="93"/>
      <c r="I17" s="93"/>
      <c r="J17" s="93"/>
      <c r="K17" s="93"/>
      <c r="L17" s="85"/>
    </row>
    <row r="18" spans="2:12" ht="15" thickBot="1" x14ac:dyDescent="0.4">
      <c r="D18" s="102" t="s">
        <v>224</v>
      </c>
      <c r="E18" s="83" t="s">
        <v>225</v>
      </c>
      <c r="F18" s="86">
        <v>1</v>
      </c>
      <c r="G18" s="86">
        <v>20000</v>
      </c>
      <c r="H18" s="94"/>
      <c r="I18" s="94"/>
      <c r="J18" s="94"/>
      <c r="K18" s="94"/>
      <c r="L18" s="86"/>
    </row>
    <row r="19" spans="2:12" ht="15" thickBot="1" x14ac:dyDescent="0.4"/>
    <row r="20" spans="2:12" ht="31.5" thickBot="1" x14ac:dyDescent="0.4">
      <c r="B20" s="78" t="s">
        <v>5</v>
      </c>
      <c r="C20" s="77" t="s">
        <v>4</v>
      </c>
      <c r="D20" s="105" t="s">
        <v>38</v>
      </c>
      <c r="E20" s="105" t="s">
        <v>3</v>
      </c>
      <c r="F20" s="98" t="s">
        <v>44</v>
      </c>
      <c r="G20" s="107" t="s">
        <v>207</v>
      </c>
      <c r="H20" s="98" t="s">
        <v>39</v>
      </c>
      <c r="I20" s="98" t="s">
        <v>40</v>
      </c>
      <c r="J20" s="98" t="s">
        <v>41</v>
      </c>
      <c r="K20" s="98" t="s">
        <v>45</v>
      </c>
      <c r="L20" s="108" t="s">
        <v>2</v>
      </c>
    </row>
    <row r="21" spans="2:12" ht="15" thickBot="1" x14ac:dyDescent="0.4">
      <c r="B21" s="29"/>
      <c r="C21" s="9" t="s">
        <v>230</v>
      </c>
      <c r="D21" s="81" t="s">
        <v>233</v>
      </c>
      <c r="E21" s="81" t="s">
        <v>200</v>
      </c>
      <c r="F21" s="84">
        <v>1</v>
      </c>
      <c r="G21" s="84">
        <v>2500</v>
      </c>
      <c r="H21" s="91"/>
      <c r="I21" s="91"/>
      <c r="J21" s="91"/>
      <c r="K21" s="91"/>
      <c r="L21" s="95"/>
    </row>
    <row r="22" spans="2:12" x14ac:dyDescent="0.35">
      <c r="B22" s="15"/>
      <c r="C22" s="21"/>
      <c r="D22" s="82" t="s">
        <v>234</v>
      </c>
      <c r="E22" s="82" t="s">
        <v>201</v>
      </c>
      <c r="F22" s="85">
        <v>1</v>
      </c>
      <c r="G22" s="85">
        <v>2500</v>
      </c>
      <c r="H22" s="92"/>
      <c r="I22" s="92"/>
      <c r="J22" s="92"/>
      <c r="K22" s="92"/>
      <c r="L22" s="96"/>
    </row>
    <row r="23" spans="2:12" x14ac:dyDescent="0.35">
      <c r="B23" s="15"/>
      <c r="C23" s="21"/>
      <c r="D23" s="82" t="s">
        <v>220</v>
      </c>
      <c r="E23" s="82" t="s">
        <v>221</v>
      </c>
      <c r="F23" s="85">
        <v>2</v>
      </c>
      <c r="G23" s="85">
        <v>2500</v>
      </c>
      <c r="H23" s="92"/>
      <c r="I23" s="92"/>
      <c r="J23" s="92"/>
      <c r="K23" s="92"/>
      <c r="L23" s="96"/>
    </row>
    <row r="24" spans="2:12" x14ac:dyDescent="0.35">
      <c r="B24" s="15"/>
      <c r="C24" s="21"/>
      <c r="D24" s="82" t="s">
        <v>222</v>
      </c>
      <c r="E24" s="82" t="s">
        <v>223</v>
      </c>
      <c r="F24" s="85">
        <v>2</v>
      </c>
      <c r="G24" s="85">
        <v>2500</v>
      </c>
      <c r="H24" s="92"/>
      <c r="I24" s="92"/>
      <c r="J24" s="92"/>
      <c r="K24" s="92"/>
      <c r="L24" s="96"/>
    </row>
    <row r="25" spans="2:12" x14ac:dyDescent="0.35">
      <c r="B25" s="21"/>
      <c r="C25" s="21"/>
      <c r="D25" s="82" t="s">
        <v>235</v>
      </c>
      <c r="E25" s="82" t="s">
        <v>198</v>
      </c>
      <c r="F25" s="85">
        <v>1</v>
      </c>
      <c r="G25" s="85">
        <v>5000</v>
      </c>
      <c r="H25" s="85"/>
      <c r="I25" s="85"/>
      <c r="J25" s="92"/>
      <c r="K25" s="85"/>
      <c r="L25" s="96"/>
    </row>
    <row r="26" spans="2:12" x14ac:dyDescent="0.35">
      <c r="B26" s="20"/>
      <c r="C26" s="20"/>
      <c r="D26" s="82" t="s">
        <v>226</v>
      </c>
      <c r="E26" s="82" t="s">
        <v>227</v>
      </c>
      <c r="F26" s="85">
        <v>1</v>
      </c>
      <c r="G26" s="85">
        <v>10000</v>
      </c>
      <c r="H26" s="93"/>
      <c r="I26" s="93"/>
      <c r="J26" s="93"/>
      <c r="K26" s="93"/>
      <c r="L26" s="96"/>
    </row>
    <row r="27" spans="2:12" x14ac:dyDescent="0.35">
      <c r="B27" s="20"/>
      <c r="C27" s="20"/>
      <c r="D27" s="82" t="s">
        <v>228</v>
      </c>
      <c r="E27" s="82" t="s">
        <v>239</v>
      </c>
      <c r="F27" s="85">
        <v>1</v>
      </c>
      <c r="G27" s="85">
        <v>10000</v>
      </c>
      <c r="H27" s="93"/>
      <c r="I27" s="93"/>
      <c r="J27" s="93"/>
      <c r="K27" s="93"/>
      <c r="L27" s="96"/>
    </row>
    <row r="28" spans="2:12" x14ac:dyDescent="0.35">
      <c r="B28" s="20"/>
      <c r="C28" s="20"/>
      <c r="D28" s="82" t="s">
        <v>236</v>
      </c>
      <c r="E28" s="82" t="s">
        <v>203</v>
      </c>
      <c r="F28" s="85">
        <v>1</v>
      </c>
      <c r="G28" s="85">
        <v>10000</v>
      </c>
      <c r="H28" s="93"/>
      <c r="I28" s="93"/>
      <c r="J28" s="93"/>
      <c r="K28" s="93"/>
      <c r="L28" s="96"/>
    </row>
    <row r="29" spans="2:12" x14ac:dyDescent="0.35">
      <c r="B29" s="20"/>
      <c r="C29" s="20"/>
      <c r="D29" s="82" t="s">
        <v>205</v>
      </c>
      <c r="E29" s="82" t="s">
        <v>206</v>
      </c>
      <c r="F29" s="85">
        <v>1</v>
      </c>
      <c r="G29" s="85">
        <v>10000</v>
      </c>
      <c r="H29" s="93"/>
      <c r="I29" s="93"/>
      <c r="J29" s="93"/>
      <c r="K29" s="93"/>
      <c r="L29" s="96"/>
    </row>
    <row r="30" spans="2:12" x14ac:dyDescent="0.35">
      <c r="B30" s="20"/>
      <c r="C30" s="20"/>
      <c r="D30" s="82" t="s">
        <v>237</v>
      </c>
      <c r="E30" s="82" t="s">
        <v>208</v>
      </c>
      <c r="F30" s="85">
        <v>1</v>
      </c>
      <c r="G30" s="85">
        <v>10000</v>
      </c>
      <c r="H30" s="93"/>
      <c r="I30" s="93"/>
      <c r="J30" s="93"/>
      <c r="K30" s="93"/>
      <c r="L30" s="96"/>
    </row>
    <row r="31" spans="2:12" x14ac:dyDescent="0.35">
      <c r="B31" s="20"/>
      <c r="C31" s="20"/>
      <c r="D31" s="82" t="s">
        <v>238</v>
      </c>
      <c r="E31" s="82" t="s">
        <v>213</v>
      </c>
      <c r="F31" s="85">
        <v>1</v>
      </c>
      <c r="G31" s="85">
        <v>10000</v>
      </c>
      <c r="H31" s="93"/>
      <c r="I31" s="93"/>
      <c r="J31" s="93"/>
      <c r="K31" s="93"/>
      <c r="L31" s="96"/>
    </row>
    <row r="32" spans="2:12" x14ac:dyDescent="0.35">
      <c r="B32" s="20"/>
      <c r="C32" s="20"/>
      <c r="D32" s="82" t="s">
        <v>214</v>
      </c>
      <c r="E32" s="82" t="s">
        <v>215</v>
      </c>
      <c r="F32" s="85">
        <v>1</v>
      </c>
      <c r="G32" s="85">
        <v>10000</v>
      </c>
      <c r="H32" s="93"/>
      <c r="I32" s="93"/>
      <c r="J32" s="93"/>
      <c r="K32" s="93"/>
      <c r="L32" s="96"/>
    </row>
    <row r="33" spans="2:12" x14ac:dyDescent="0.35">
      <c r="B33" s="20"/>
      <c r="C33" s="20"/>
      <c r="D33" s="82" t="s">
        <v>216</v>
      </c>
      <c r="E33" s="82" t="s">
        <v>217</v>
      </c>
      <c r="F33" s="85">
        <v>1</v>
      </c>
      <c r="G33" s="85">
        <v>10000</v>
      </c>
      <c r="H33" s="93"/>
      <c r="I33" s="93"/>
      <c r="J33" s="93"/>
      <c r="K33" s="93"/>
      <c r="L33" s="96"/>
    </row>
    <row r="34" spans="2:12" x14ac:dyDescent="0.35">
      <c r="B34" s="20"/>
      <c r="C34" s="20"/>
      <c r="D34" s="82" t="s">
        <v>240</v>
      </c>
      <c r="E34" s="82" t="s">
        <v>219</v>
      </c>
      <c r="F34" s="85">
        <v>1</v>
      </c>
      <c r="G34" s="85">
        <v>20000</v>
      </c>
      <c r="H34" s="93"/>
      <c r="I34" s="93"/>
      <c r="J34" s="93"/>
      <c r="K34" s="93"/>
      <c r="L34" s="96"/>
    </row>
    <row r="35" spans="2:12" x14ac:dyDescent="0.35">
      <c r="B35" s="20"/>
      <c r="C35" s="20"/>
      <c r="D35" s="82" t="s">
        <v>211</v>
      </c>
      <c r="E35" s="82" t="s">
        <v>210</v>
      </c>
      <c r="F35" s="85">
        <v>1</v>
      </c>
      <c r="G35" s="85">
        <v>20000</v>
      </c>
      <c r="H35" s="93"/>
      <c r="I35" s="93"/>
      <c r="J35" s="93"/>
      <c r="K35" s="93"/>
      <c r="L35" s="96"/>
    </row>
    <row r="36" spans="2:12" ht="15" thickBot="1" x14ac:dyDescent="0.4">
      <c r="B36" s="20"/>
      <c r="C36" s="20"/>
      <c r="D36" s="83" t="s">
        <v>224</v>
      </c>
      <c r="E36" s="83" t="s">
        <v>225</v>
      </c>
      <c r="F36" s="86">
        <v>1</v>
      </c>
      <c r="G36" s="86">
        <v>20000</v>
      </c>
      <c r="H36" s="94"/>
      <c r="I36" s="94"/>
      <c r="J36" s="94"/>
      <c r="K36" s="94"/>
      <c r="L36" s="106"/>
    </row>
  </sheetData>
  <conditionalFormatting sqref="J3:J7">
    <cfRule type="cellIs" dxfId="57" priority="77" operator="greaterThanOrEqual">
      <formula>#REF!</formula>
    </cfRule>
  </conditionalFormatting>
  <conditionalFormatting sqref="J21:J25">
    <cfRule type="cellIs" dxfId="56" priority="1" operator="greaterThanOrEqual">
      <formula>#REF!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workbookViewId="0">
      <selection activeCell="A7" sqref="A7"/>
    </sheetView>
  </sheetViews>
  <sheetFormatPr defaultRowHeight="14.5" x14ac:dyDescent="0.35"/>
  <cols>
    <col min="2" max="2" width="3.26953125" bestFit="1" customWidth="1"/>
    <col min="3" max="3" width="4.7265625" bestFit="1" customWidth="1"/>
    <col min="4" max="4" width="12.6328125" bestFit="1" customWidth="1"/>
    <col min="5" max="5" width="43.81640625" bestFit="1" customWidth="1"/>
    <col min="6" max="6" width="16.36328125" bestFit="1" customWidth="1"/>
    <col min="7" max="7" width="18.54296875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2:12" ht="15" thickBot="1" x14ac:dyDescent="0.4"/>
    <row r="2" spans="2:12" ht="16" thickBot="1" x14ac:dyDescent="0.4">
      <c r="B2" s="78" t="s">
        <v>5</v>
      </c>
      <c r="C2" s="77" t="s">
        <v>4</v>
      </c>
      <c r="D2" s="64" t="s">
        <v>38</v>
      </c>
      <c r="E2" s="75" t="s">
        <v>3</v>
      </c>
      <c r="F2" s="40" t="s">
        <v>44</v>
      </c>
      <c r="G2" s="76" t="s">
        <v>207</v>
      </c>
      <c r="H2" s="40" t="s">
        <v>39</v>
      </c>
      <c r="I2" s="40" t="s">
        <v>40</v>
      </c>
      <c r="J2" s="40" t="s">
        <v>41</v>
      </c>
      <c r="K2" s="40" t="s">
        <v>45</v>
      </c>
      <c r="L2" s="41" t="s">
        <v>2</v>
      </c>
    </row>
    <row r="3" spans="2:12" ht="15" thickBot="1" x14ac:dyDescent="0.4">
      <c r="B3" s="29"/>
      <c r="C3" s="9" t="s">
        <v>232</v>
      </c>
      <c r="D3" s="81"/>
      <c r="E3" s="81"/>
      <c r="F3" s="84"/>
      <c r="G3" s="84"/>
      <c r="H3" s="91"/>
      <c r="I3" s="91"/>
      <c r="J3" s="87"/>
      <c r="K3" s="31"/>
      <c r="L3" s="33"/>
    </row>
    <row r="4" spans="2:12" x14ac:dyDescent="0.35">
      <c r="B4" s="15"/>
      <c r="C4" s="21"/>
      <c r="D4" s="82"/>
      <c r="E4" s="82"/>
      <c r="F4" s="85"/>
      <c r="G4" s="85"/>
      <c r="H4" s="92"/>
      <c r="I4" s="92"/>
      <c r="J4" s="88"/>
      <c r="K4" s="22"/>
      <c r="L4" s="35"/>
    </row>
    <row r="5" spans="2:12" x14ac:dyDescent="0.35">
      <c r="B5" s="15"/>
      <c r="C5" s="21"/>
      <c r="D5" s="82"/>
      <c r="E5" s="82"/>
      <c r="F5" s="85"/>
      <c r="G5" s="85"/>
      <c r="H5" s="92"/>
      <c r="I5" s="92"/>
      <c r="J5" s="88"/>
      <c r="K5" s="22"/>
      <c r="L5" s="35"/>
    </row>
    <row r="6" spans="2:12" x14ac:dyDescent="0.35">
      <c r="B6" s="15"/>
      <c r="C6" s="21"/>
      <c r="D6" s="82"/>
      <c r="E6" s="82"/>
      <c r="F6" s="85"/>
      <c r="G6" s="85"/>
      <c r="H6" s="92"/>
      <c r="I6" s="92"/>
      <c r="J6" s="88"/>
      <c r="K6" s="22"/>
      <c r="L6" s="35"/>
    </row>
    <row r="7" spans="2:12" x14ac:dyDescent="0.35">
      <c r="B7" s="21"/>
      <c r="C7" s="21"/>
      <c r="D7" s="82"/>
      <c r="E7" s="82"/>
      <c r="F7" s="85"/>
      <c r="G7" s="85"/>
      <c r="H7" s="85"/>
      <c r="I7" s="85"/>
      <c r="J7" s="88"/>
      <c r="K7" s="23"/>
      <c r="L7" s="35"/>
    </row>
    <row r="8" spans="2:12" x14ac:dyDescent="0.35">
      <c r="B8" s="20"/>
      <c r="C8" s="20"/>
      <c r="D8" s="82"/>
      <c r="E8" s="82"/>
      <c r="F8" s="85"/>
      <c r="G8" s="85"/>
      <c r="H8" s="93"/>
      <c r="I8" s="93"/>
      <c r="J8" s="89"/>
      <c r="K8" s="54"/>
      <c r="L8" s="79"/>
    </row>
    <row r="9" spans="2:12" x14ac:dyDescent="0.35">
      <c r="B9" s="20"/>
      <c r="C9" s="20"/>
      <c r="D9" s="82"/>
      <c r="E9" s="82"/>
      <c r="F9" s="85"/>
      <c r="G9" s="85"/>
      <c r="H9" s="93"/>
      <c r="I9" s="93"/>
      <c r="J9" s="89"/>
      <c r="K9" s="54"/>
      <c r="L9" s="79"/>
    </row>
    <row r="10" spans="2:12" x14ac:dyDescent="0.35">
      <c r="B10" s="20"/>
      <c r="C10" s="20"/>
      <c r="D10" s="82"/>
      <c r="E10" s="82"/>
      <c r="F10" s="85"/>
      <c r="G10" s="85"/>
      <c r="H10" s="93"/>
      <c r="I10" s="93"/>
      <c r="J10" s="89"/>
      <c r="K10" s="54"/>
      <c r="L10" s="79"/>
    </row>
    <row r="11" spans="2:12" x14ac:dyDescent="0.35">
      <c r="B11" s="20"/>
      <c r="C11" s="20"/>
      <c r="D11" s="82"/>
      <c r="E11" s="82"/>
      <c r="F11" s="85"/>
      <c r="G11" s="85"/>
      <c r="H11" s="93"/>
      <c r="I11" s="93"/>
      <c r="J11" s="89"/>
      <c r="K11" s="54"/>
      <c r="L11" s="79"/>
    </row>
    <row r="12" spans="2:12" x14ac:dyDescent="0.35">
      <c r="B12" s="20"/>
      <c r="C12" s="20"/>
      <c r="D12" s="82"/>
      <c r="E12" s="82"/>
      <c r="F12" s="85"/>
      <c r="G12" s="85"/>
      <c r="H12" s="93"/>
      <c r="I12" s="93"/>
      <c r="J12" s="89"/>
      <c r="K12" s="54"/>
      <c r="L12" s="79"/>
    </row>
    <row r="13" spans="2:12" x14ac:dyDescent="0.35">
      <c r="B13" s="20"/>
      <c r="C13" s="20"/>
      <c r="D13" s="82"/>
      <c r="E13" s="82"/>
      <c r="F13" s="85"/>
      <c r="G13" s="85"/>
      <c r="H13" s="93"/>
      <c r="I13" s="93"/>
      <c r="J13" s="89"/>
      <c r="K13" s="54"/>
      <c r="L13" s="79"/>
    </row>
    <row r="14" spans="2:12" x14ac:dyDescent="0.35">
      <c r="B14" s="20"/>
      <c r="C14" s="20"/>
      <c r="D14" s="82"/>
      <c r="E14" s="82"/>
      <c r="F14" s="85"/>
      <c r="G14" s="85"/>
      <c r="H14" s="93"/>
      <c r="I14" s="93"/>
      <c r="J14" s="89"/>
      <c r="K14" s="54"/>
      <c r="L14" s="79"/>
    </row>
    <row r="15" spans="2:12" x14ac:dyDescent="0.35">
      <c r="B15" s="20"/>
      <c r="C15" s="20"/>
      <c r="D15" s="82"/>
      <c r="E15" s="82"/>
      <c r="F15" s="85"/>
      <c r="G15" s="85"/>
      <c r="H15" s="93"/>
      <c r="I15" s="93"/>
      <c r="J15" s="89"/>
      <c r="K15" s="54"/>
      <c r="L15" s="79"/>
    </row>
    <row r="16" spans="2:12" x14ac:dyDescent="0.35">
      <c r="B16" s="20"/>
      <c r="C16" s="20"/>
      <c r="D16" s="82"/>
      <c r="E16" s="82"/>
      <c r="F16" s="85"/>
      <c r="G16" s="85"/>
      <c r="H16" s="93"/>
      <c r="I16" s="93"/>
      <c r="J16" s="89"/>
      <c r="K16" s="54"/>
      <c r="L16" s="79"/>
    </row>
    <row r="17" spans="2:12" x14ac:dyDescent="0.35">
      <c r="B17" s="20"/>
      <c r="C17" s="20"/>
      <c r="D17" s="82"/>
      <c r="E17" s="82"/>
      <c r="F17" s="85"/>
      <c r="G17" s="85"/>
      <c r="H17" s="93"/>
      <c r="I17" s="93"/>
      <c r="J17" s="89"/>
      <c r="K17" s="54"/>
      <c r="L17" s="79"/>
    </row>
    <row r="18" spans="2:12" ht="15" thickBot="1" x14ac:dyDescent="0.4">
      <c r="B18" s="20"/>
      <c r="C18" s="20"/>
      <c r="D18" s="83"/>
      <c r="E18" s="83"/>
      <c r="F18" s="86"/>
      <c r="G18" s="86"/>
      <c r="H18" s="94"/>
      <c r="I18" s="94"/>
      <c r="J18" s="90"/>
      <c r="K18" s="62"/>
      <c r="L18" s="80"/>
    </row>
  </sheetData>
  <conditionalFormatting sqref="J3:J7">
    <cfRule type="cellIs" dxfId="55" priority="1" operator="greaterThanOr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3" workbookViewId="0">
      <selection activeCell="E11" sqref="E11"/>
    </sheetView>
  </sheetViews>
  <sheetFormatPr defaultColWidth="35.54296875" defaultRowHeight="14.5" x14ac:dyDescent="0.35"/>
  <cols>
    <col min="1" max="1" width="8.6328125" customWidth="1"/>
    <col min="2" max="2" width="3.26953125" bestFit="1" customWidth="1"/>
    <col min="3" max="3" width="4.7265625" bestFit="1" customWidth="1"/>
    <col min="4" max="4" width="12.6328125" bestFit="1" customWidth="1"/>
    <col min="5" max="5" width="28.81640625" bestFit="1" customWidth="1"/>
    <col min="6" max="6" width="16.36328125" bestFit="1" customWidth="1"/>
    <col min="7" max="7" width="10.26953125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1:12" ht="15" thickBot="1" x14ac:dyDescent="0.4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6" thickBot="1" x14ac:dyDescent="0.4">
      <c r="A2" s="20"/>
      <c r="B2" s="26" t="s">
        <v>5</v>
      </c>
      <c r="C2" s="27" t="s">
        <v>4</v>
      </c>
      <c r="D2" s="27" t="s">
        <v>38</v>
      </c>
      <c r="E2" s="27" t="s">
        <v>3</v>
      </c>
      <c r="F2" s="27" t="s">
        <v>44</v>
      </c>
      <c r="G2" s="27" t="s">
        <v>1</v>
      </c>
      <c r="H2" s="27" t="s">
        <v>39</v>
      </c>
      <c r="I2" s="27" t="s">
        <v>40</v>
      </c>
      <c r="J2" s="27" t="s">
        <v>41</v>
      </c>
      <c r="K2" s="27" t="s">
        <v>45</v>
      </c>
      <c r="L2" s="28" t="s">
        <v>2</v>
      </c>
    </row>
    <row r="3" spans="1:12" ht="15" thickBot="1" x14ac:dyDescent="0.4">
      <c r="A3" s="20"/>
      <c r="B3" s="29"/>
      <c r="C3" s="9" t="s">
        <v>54</v>
      </c>
      <c r="D3" s="34">
        <v>1115809</v>
      </c>
      <c r="E3" s="22" t="s">
        <v>99</v>
      </c>
      <c r="F3" s="22">
        <v>2</v>
      </c>
      <c r="G3" s="22">
        <v>10000</v>
      </c>
      <c r="H3" s="31"/>
      <c r="I3" s="31"/>
      <c r="J3" s="32">
        <f t="shared" ref="J3:J20" si="0">H3-I3</f>
        <v>0</v>
      </c>
      <c r="K3" s="32">
        <v>0</v>
      </c>
      <c r="L3" s="35">
        <f t="shared" ref="L3:L20" si="1">IF(K3+J3&gt;G3,F3,0)</f>
        <v>0</v>
      </c>
    </row>
    <row r="4" spans="1:12" ht="15" thickBot="1" x14ac:dyDescent="0.4">
      <c r="A4" s="20"/>
      <c r="B4" s="21"/>
      <c r="C4" s="21"/>
      <c r="D4" s="34">
        <v>2530187</v>
      </c>
      <c r="E4" s="22" t="s">
        <v>100</v>
      </c>
      <c r="F4" s="22">
        <v>2</v>
      </c>
      <c r="G4" s="22">
        <v>5000</v>
      </c>
      <c r="H4" s="22">
        <f>H$3</f>
        <v>0</v>
      </c>
      <c r="I4" s="22"/>
      <c r="J4" s="23">
        <f t="shared" si="0"/>
        <v>0</v>
      </c>
      <c r="K4" s="32">
        <v>0</v>
      </c>
      <c r="L4" s="35">
        <f t="shared" si="1"/>
        <v>0</v>
      </c>
    </row>
    <row r="5" spans="1:12" ht="15" thickBot="1" x14ac:dyDescent="0.4">
      <c r="A5" s="20"/>
      <c r="B5" s="21"/>
      <c r="C5" s="21"/>
      <c r="D5" s="34">
        <v>2530189</v>
      </c>
      <c r="E5" s="47" t="s">
        <v>101</v>
      </c>
      <c r="F5" s="22">
        <v>2</v>
      </c>
      <c r="G5" s="22">
        <v>10000</v>
      </c>
      <c r="H5" s="22">
        <f t="shared" ref="H5:H20" si="2">H$3</f>
        <v>0</v>
      </c>
      <c r="I5" s="22"/>
      <c r="J5" s="23">
        <f t="shared" si="0"/>
        <v>0</v>
      </c>
      <c r="K5" s="32">
        <v>0</v>
      </c>
      <c r="L5" s="35">
        <f t="shared" si="1"/>
        <v>0</v>
      </c>
    </row>
    <row r="6" spans="1:12" ht="15" thickBot="1" x14ac:dyDescent="0.4">
      <c r="A6" s="20"/>
      <c r="B6" s="21"/>
      <c r="C6" s="21"/>
      <c r="D6" s="34">
        <v>2530191</v>
      </c>
      <c r="E6" s="47" t="s">
        <v>102</v>
      </c>
      <c r="F6" s="22">
        <v>2</v>
      </c>
      <c r="G6" s="22">
        <v>10000</v>
      </c>
      <c r="H6" s="22">
        <f t="shared" si="2"/>
        <v>0</v>
      </c>
      <c r="I6" s="23"/>
      <c r="J6" s="23">
        <f t="shared" si="0"/>
        <v>0</v>
      </c>
      <c r="K6" s="32">
        <v>0</v>
      </c>
      <c r="L6" s="35">
        <f t="shared" si="1"/>
        <v>0</v>
      </c>
    </row>
    <row r="7" spans="1:12" ht="15" thickBot="1" x14ac:dyDescent="0.4">
      <c r="A7" s="20"/>
      <c r="B7" s="21"/>
      <c r="C7" s="21"/>
      <c r="D7" s="34">
        <v>5020025</v>
      </c>
      <c r="E7" s="22" t="s">
        <v>103</v>
      </c>
      <c r="F7" s="22">
        <v>2</v>
      </c>
      <c r="G7" s="22">
        <v>5000</v>
      </c>
      <c r="H7" s="22">
        <f t="shared" si="2"/>
        <v>0</v>
      </c>
      <c r="I7" s="23"/>
      <c r="J7" s="23">
        <f t="shared" si="0"/>
        <v>0</v>
      </c>
      <c r="K7" s="32">
        <v>0</v>
      </c>
      <c r="L7" s="35">
        <f>IF(K7+J7&gt;G7,F7,0)</f>
        <v>0</v>
      </c>
    </row>
    <row r="8" spans="1:12" ht="15" thickBot="1" x14ac:dyDescent="0.4">
      <c r="A8" s="20"/>
      <c r="B8" s="21"/>
      <c r="C8" s="21"/>
      <c r="D8" s="34"/>
      <c r="E8" s="22"/>
      <c r="F8" s="22">
        <v>1</v>
      </c>
      <c r="G8" s="22">
        <v>5000</v>
      </c>
      <c r="H8" s="22">
        <f t="shared" si="2"/>
        <v>0</v>
      </c>
      <c r="I8" s="23"/>
      <c r="J8" s="23">
        <f t="shared" si="0"/>
        <v>0</v>
      </c>
      <c r="K8" s="32">
        <v>0</v>
      </c>
      <c r="L8" s="35">
        <f t="shared" si="1"/>
        <v>0</v>
      </c>
    </row>
    <row r="9" spans="1:12" ht="15" thickBot="1" x14ac:dyDescent="0.4">
      <c r="A9" s="20"/>
      <c r="B9" s="21"/>
      <c r="C9" s="21"/>
      <c r="D9" s="34"/>
      <c r="E9" s="22"/>
      <c r="F9" s="22">
        <v>1</v>
      </c>
      <c r="G9" s="22">
        <v>10000</v>
      </c>
      <c r="H9" s="22">
        <f t="shared" si="2"/>
        <v>0</v>
      </c>
      <c r="I9" s="23"/>
      <c r="J9" s="23">
        <f t="shared" si="0"/>
        <v>0</v>
      </c>
      <c r="K9" s="32">
        <v>0</v>
      </c>
      <c r="L9" s="35">
        <f t="shared" si="1"/>
        <v>0</v>
      </c>
    </row>
    <row r="10" spans="1:12" ht="15" thickBot="1" x14ac:dyDescent="0.4">
      <c r="A10" s="20"/>
      <c r="B10" s="21"/>
      <c r="C10" s="21"/>
      <c r="D10" s="34"/>
      <c r="E10" s="22"/>
      <c r="F10" s="22">
        <v>1</v>
      </c>
      <c r="G10" s="22">
        <v>10000</v>
      </c>
      <c r="H10" s="22">
        <f t="shared" si="2"/>
        <v>0</v>
      </c>
      <c r="I10" s="23"/>
      <c r="J10" s="23">
        <f t="shared" si="0"/>
        <v>0</v>
      </c>
      <c r="K10" s="32">
        <v>0</v>
      </c>
      <c r="L10" s="35">
        <f t="shared" si="1"/>
        <v>0</v>
      </c>
    </row>
    <row r="11" spans="1:12" ht="15" thickBot="1" x14ac:dyDescent="0.4">
      <c r="A11" s="20"/>
      <c r="B11" s="21"/>
      <c r="C11" s="21"/>
      <c r="D11" s="34"/>
      <c r="E11" s="22"/>
      <c r="F11" s="22">
        <v>1</v>
      </c>
      <c r="G11" s="22">
        <v>15000</v>
      </c>
      <c r="H11" s="22">
        <f t="shared" si="2"/>
        <v>0</v>
      </c>
      <c r="I11" s="23"/>
      <c r="J11" s="23">
        <f t="shared" si="0"/>
        <v>0</v>
      </c>
      <c r="K11" s="32">
        <v>0</v>
      </c>
      <c r="L11" s="35">
        <f t="shared" si="1"/>
        <v>0</v>
      </c>
    </row>
    <row r="12" spans="1:12" ht="15" thickBot="1" x14ac:dyDescent="0.4">
      <c r="A12" s="20"/>
      <c r="B12" s="21"/>
      <c r="C12" s="21"/>
      <c r="D12" s="34"/>
      <c r="E12" s="22"/>
      <c r="F12" s="22">
        <v>1</v>
      </c>
      <c r="G12" s="23">
        <v>15000</v>
      </c>
      <c r="H12" s="22">
        <f t="shared" si="2"/>
        <v>0</v>
      </c>
      <c r="I12" s="23"/>
      <c r="J12" s="23">
        <f t="shared" si="0"/>
        <v>0</v>
      </c>
      <c r="K12" s="32">
        <v>0</v>
      </c>
      <c r="L12" s="35">
        <f t="shared" si="1"/>
        <v>0</v>
      </c>
    </row>
    <row r="13" spans="1:12" ht="15" thickBot="1" x14ac:dyDescent="0.4">
      <c r="A13" s="20"/>
      <c r="B13" s="21"/>
      <c r="C13" s="21"/>
      <c r="D13" s="34"/>
      <c r="E13" s="22"/>
      <c r="F13" s="22">
        <v>1</v>
      </c>
      <c r="G13" s="24">
        <v>20000</v>
      </c>
      <c r="H13" s="22">
        <f t="shared" si="2"/>
        <v>0</v>
      </c>
      <c r="I13" s="23"/>
      <c r="J13" s="23">
        <f t="shared" si="0"/>
        <v>0</v>
      </c>
      <c r="K13" s="32">
        <v>0</v>
      </c>
      <c r="L13" s="35">
        <f t="shared" si="1"/>
        <v>0</v>
      </c>
    </row>
    <row r="14" spans="1:12" ht="15" thickBot="1" x14ac:dyDescent="0.4">
      <c r="A14" s="20"/>
      <c r="B14" s="21"/>
      <c r="C14" s="21"/>
      <c r="D14" s="34"/>
      <c r="E14" s="22"/>
      <c r="F14" s="22">
        <v>1</v>
      </c>
      <c r="G14" s="23">
        <v>20000</v>
      </c>
      <c r="H14" s="22">
        <f t="shared" si="2"/>
        <v>0</v>
      </c>
      <c r="I14" s="23"/>
      <c r="J14" s="23">
        <f t="shared" si="0"/>
        <v>0</v>
      </c>
      <c r="K14" s="32">
        <v>0</v>
      </c>
      <c r="L14" s="35">
        <f t="shared" si="1"/>
        <v>0</v>
      </c>
    </row>
    <row r="15" spans="1:12" ht="15" thickBot="1" x14ac:dyDescent="0.4">
      <c r="A15" s="20"/>
      <c r="B15" s="21"/>
      <c r="C15" s="21"/>
      <c r="D15" s="42"/>
      <c r="E15" s="24"/>
      <c r="F15" s="24">
        <v>1</v>
      </c>
      <c r="G15" s="23">
        <v>10000</v>
      </c>
      <c r="H15" s="22">
        <f t="shared" si="2"/>
        <v>0</v>
      </c>
      <c r="I15" s="23"/>
      <c r="J15" s="23">
        <f t="shared" si="0"/>
        <v>0</v>
      </c>
      <c r="K15" s="32">
        <v>0</v>
      </c>
      <c r="L15" s="35">
        <f t="shared" si="1"/>
        <v>0</v>
      </c>
    </row>
    <row r="16" spans="1:12" ht="15" thickBot="1" x14ac:dyDescent="0.4">
      <c r="A16" s="20"/>
      <c r="B16" s="21"/>
      <c r="C16" s="21"/>
      <c r="D16" s="44"/>
      <c r="E16" s="24"/>
      <c r="F16" s="24">
        <v>1</v>
      </c>
      <c r="G16" s="23">
        <v>20000</v>
      </c>
      <c r="H16" s="22">
        <f t="shared" si="2"/>
        <v>0</v>
      </c>
      <c r="I16" s="23"/>
      <c r="J16" s="23">
        <f t="shared" si="0"/>
        <v>0</v>
      </c>
      <c r="K16" s="32">
        <v>0</v>
      </c>
      <c r="L16" s="35">
        <f t="shared" si="1"/>
        <v>0</v>
      </c>
    </row>
    <row r="17" spans="1:12" ht="15" thickBot="1" x14ac:dyDescent="0.4">
      <c r="A17" s="20"/>
      <c r="B17" s="21"/>
      <c r="C17" s="21"/>
      <c r="D17" s="42"/>
      <c r="E17" s="24"/>
      <c r="F17" s="24">
        <v>1</v>
      </c>
      <c r="G17" s="23">
        <v>15000</v>
      </c>
      <c r="H17" s="22">
        <f t="shared" si="2"/>
        <v>0</v>
      </c>
      <c r="I17" s="22"/>
      <c r="J17" s="23">
        <f t="shared" si="0"/>
        <v>0</v>
      </c>
      <c r="K17" s="32">
        <v>0</v>
      </c>
      <c r="L17" s="35">
        <f t="shared" si="1"/>
        <v>0</v>
      </c>
    </row>
    <row r="18" spans="1:12" ht="15" thickBot="1" x14ac:dyDescent="0.4">
      <c r="A18" s="20"/>
      <c r="B18" s="21"/>
      <c r="C18" s="21"/>
      <c r="D18" s="42"/>
      <c r="E18" s="24"/>
      <c r="F18" s="24">
        <v>1</v>
      </c>
      <c r="G18" s="23"/>
      <c r="H18" s="22">
        <f t="shared" si="2"/>
        <v>0</v>
      </c>
      <c r="I18" s="23"/>
      <c r="J18" s="23">
        <f t="shared" si="0"/>
        <v>0</v>
      </c>
      <c r="K18" s="32">
        <v>0</v>
      </c>
      <c r="L18" s="35">
        <f t="shared" si="1"/>
        <v>0</v>
      </c>
    </row>
    <row r="19" spans="1:12" ht="15" thickBot="1" x14ac:dyDescent="0.4">
      <c r="A19" s="20"/>
      <c r="B19" s="21"/>
      <c r="C19" s="21"/>
      <c r="D19" s="42"/>
      <c r="E19" s="24"/>
      <c r="F19" s="24">
        <v>1</v>
      </c>
      <c r="G19" s="23"/>
      <c r="H19" s="22">
        <f t="shared" si="2"/>
        <v>0</v>
      </c>
      <c r="I19" s="23"/>
      <c r="J19" s="23">
        <f t="shared" si="0"/>
        <v>0</v>
      </c>
      <c r="K19" s="32">
        <v>0</v>
      </c>
      <c r="L19" s="35">
        <f t="shared" si="1"/>
        <v>0</v>
      </c>
    </row>
    <row r="20" spans="1:12" ht="15" thickBot="1" x14ac:dyDescent="0.4">
      <c r="A20" s="20"/>
      <c r="B20" s="21"/>
      <c r="C20" s="21"/>
      <c r="D20" s="38"/>
      <c r="E20" s="39"/>
      <c r="F20" s="39">
        <v>1</v>
      </c>
      <c r="G20" s="36"/>
      <c r="H20" s="22">
        <f t="shared" si="2"/>
        <v>0</v>
      </c>
      <c r="I20" s="36"/>
      <c r="J20" s="23">
        <f t="shared" si="0"/>
        <v>0</v>
      </c>
      <c r="K20" s="32">
        <v>0</v>
      </c>
      <c r="L20" s="35">
        <f t="shared" si="1"/>
        <v>0</v>
      </c>
    </row>
    <row r="22" spans="1:12" x14ac:dyDescent="0.35">
      <c r="I22">
        <v>400</v>
      </c>
      <c r="J22">
        <v>22500</v>
      </c>
      <c r="K22">
        <f>SUM(J22/I22)</f>
        <v>56.25</v>
      </c>
    </row>
  </sheetData>
  <conditionalFormatting sqref="J3">
    <cfRule type="cellIs" dxfId="54" priority="15" operator="greaterThanOrEqual">
      <formula>G3</formula>
    </cfRule>
  </conditionalFormatting>
  <conditionalFormatting sqref="J15">
    <cfRule type="cellIs" dxfId="53" priority="3" operator="greaterThanOrEqual">
      <formula>G15</formula>
    </cfRule>
  </conditionalFormatting>
  <conditionalFormatting sqref="J4">
    <cfRule type="cellIs" dxfId="52" priority="14" operator="greaterThanOrEqual">
      <formula>G4</formula>
    </cfRule>
  </conditionalFormatting>
  <conditionalFormatting sqref="J5">
    <cfRule type="cellIs" dxfId="51" priority="13" operator="greaterThanOrEqual">
      <formula>G5</formula>
    </cfRule>
  </conditionalFormatting>
  <conditionalFormatting sqref="J6">
    <cfRule type="cellIs" dxfId="50" priority="12" operator="greaterThanOrEqual">
      <formula>G6</formula>
    </cfRule>
  </conditionalFormatting>
  <conditionalFormatting sqref="J7">
    <cfRule type="cellIs" dxfId="49" priority="11" operator="greaterThanOrEqual">
      <formula>G7</formula>
    </cfRule>
  </conditionalFormatting>
  <conditionalFormatting sqref="J8">
    <cfRule type="cellIs" dxfId="48" priority="10" operator="greaterThanOrEqual">
      <formula>G8</formula>
    </cfRule>
  </conditionalFormatting>
  <conditionalFormatting sqref="J9">
    <cfRule type="cellIs" dxfId="47" priority="9" operator="greaterThanOrEqual">
      <formula>G9</formula>
    </cfRule>
  </conditionalFormatting>
  <conditionalFormatting sqref="J10">
    <cfRule type="cellIs" dxfId="46" priority="8" operator="greaterThanOrEqual">
      <formula>G10</formula>
    </cfRule>
  </conditionalFormatting>
  <conditionalFormatting sqref="J11">
    <cfRule type="cellIs" dxfId="45" priority="7" operator="greaterThanOrEqual">
      <formula>G11</formula>
    </cfRule>
  </conditionalFormatting>
  <conditionalFormatting sqref="J12">
    <cfRule type="cellIs" dxfId="44" priority="6" operator="greaterThanOrEqual">
      <formula>G12</formula>
    </cfRule>
  </conditionalFormatting>
  <conditionalFormatting sqref="J13">
    <cfRule type="cellIs" dxfId="43" priority="5" operator="greaterThanOrEqual">
      <formula>G13</formula>
    </cfRule>
  </conditionalFormatting>
  <conditionalFormatting sqref="J14">
    <cfRule type="cellIs" dxfId="42" priority="4" operator="greaterThanOrEqual">
      <formula>G14</formula>
    </cfRule>
  </conditionalFormatting>
  <conditionalFormatting sqref="J16">
    <cfRule type="cellIs" dxfId="41" priority="2" operator="greaterThanOrEqual">
      <formula>G16</formula>
    </cfRule>
  </conditionalFormatting>
  <conditionalFormatting sqref="J17:J20">
    <cfRule type="cellIs" dxfId="40" priority="1" operator="greaterThanOrEqual">
      <formula>G17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L27" sqref="A1:L27"/>
    </sheetView>
  </sheetViews>
  <sheetFormatPr defaultColWidth="3.36328125" defaultRowHeight="14.5" x14ac:dyDescent="0.35"/>
  <cols>
    <col min="2" max="2" width="3.26953125" bestFit="1" customWidth="1"/>
    <col min="3" max="3" width="5.453125" bestFit="1" customWidth="1"/>
    <col min="4" max="4" width="12.6328125" bestFit="1" customWidth="1"/>
    <col min="5" max="5" width="29.6328125" bestFit="1" customWidth="1"/>
    <col min="6" max="6" width="16.36328125" bestFit="1" customWidth="1"/>
    <col min="7" max="7" width="10.26953125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1:12" ht="15" thickBot="1" x14ac:dyDescent="0.4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6" thickBot="1" x14ac:dyDescent="0.4">
      <c r="A2" s="20"/>
      <c r="B2" s="26" t="s">
        <v>5</v>
      </c>
      <c r="C2" s="27" t="s">
        <v>4</v>
      </c>
      <c r="D2" s="40" t="s">
        <v>38</v>
      </c>
      <c r="E2" s="40" t="s">
        <v>3</v>
      </c>
      <c r="F2" s="40" t="s">
        <v>44</v>
      </c>
      <c r="G2" s="40" t="s">
        <v>1</v>
      </c>
      <c r="H2" s="40" t="s">
        <v>39</v>
      </c>
      <c r="I2" s="40" t="s">
        <v>40</v>
      </c>
      <c r="J2" s="40" t="s">
        <v>41</v>
      </c>
      <c r="K2" s="40" t="s">
        <v>45</v>
      </c>
      <c r="L2" s="41" t="s">
        <v>2</v>
      </c>
    </row>
    <row r="3" spans="1:12" ht="15" thickBot="1" x14ac:dyDescent="0.4">
      <c r="A3" s="20"/>
      <c r="B3" s="29"/>
      <c r="C3" s="9" t="s">
        <v>95</v>
      </c>
      <c r="D3" s="30" t="s">
        <v>57</v>
      </c>
      <c r="E3" s="31" t="s">
        <v>59</v>
      </c>
      <c r="F3" s="31">
        <v>1</v>
      </c>
      <c r="G3" s="31">
        <v>20000</v>
      </c>
      <c r="H3" s="31">
        <v>0</v>
      </c>
      <c r="I3" s="31"/>
      <c r="J3" s="32">
        <f t="shared" ref="J3:J21" si="0">H3-I3</f>
        <v>0</v>
      </c>
      <c r="K3" s="32">
        <v>0</v>
      </c>
      <c r="L3" s="33">
        <f>IF(K3&gt;F3,1,0)</f>
        <v>0</v>
      </c>
    </row>
    <row r="4" spans="1:12" x14ac:dyDescent="0.35">
      <c r="A4" s="20"/>
      <c r="B4" s="21"/>
      <c r="C4" s="21"/>
      <c r="D4" s="34" t="s">
        <v>58</v>
      </c>
      <c r="E4" s="22" t="s">
        <v>60</v>
      </c>
      <c r="F4" s="22">
        <v>1</v>
      </c>
      <c r="G4" s="22">
        <v>20000</v>
      </c>
      <c r="H4" s="22">
        <f t="shared" ref="H4:H27" si="1">H$3</f>
        <v>0</v>
      </c>
      <c r="I4" s="22"/>
      <c r="J4" s="23">
        <f t="shared" si="0"/>
        <v>0</v>
      </c>
      <c r="K4" s="23">
        <f t="shared" ref="K4:K15" si="2">K$3</f>
        <v>0</v>
      </c>
      <c r="L4" s="35">
        <f t="shared" ref="L4:L21" si="3">IF(K4&gt;F4,1,0)</f>
        <v>0</v>
      </c>
    </row>
    <row r="5" spans="1:12" x14ac:dyDescent="0.35">
      <c r="A5" s="20"/>
      <c r="B5" s="21"/>
      <c r="C5" s="21"/>
      <c r="D5" s="34" t="s">
        <v>61</v>
      </c>
      <c r="E5" s="22" t="s">
        <v>62</v>
      </c>
      <c r="F5" s="22">
        <v>1</v>
      </c>
      <c r="G5" s="22">
        <v>20000</v>
      </c>
      <c r="H5" s="22">
        <f t="shared" si="1"/>
        <v>0</v>
      </c>
      <c r="I5" s="22"/>
      <c r="J5" s="23">
        <f t="shared" si="0"/>
        <v>0</v>
      </c>
      <c r="K5" s="23">
        <f t="shared" si="2"/>
        <v>0</v>
      </c>
      <c r="L5" s="35">
        <f t="shared" si="3"/>
        <v>0</v>
      </c>
    </row>
    <row r="6" spans="1:12" x14ac:dyDescent="0.35">
      <c r="A6" s="20"/>
      <c r="B6" s="21"/>
      <c r="C6" s="21"/>
      <c r="D6" s="34">
        <v>42427</v>
      </c>
      <c r="E6" s="22" t="s">
        <v>63</v>
      </c>
      <c r="F6" s="22">
        <v>1</v>
      </c>
      <c r="G6" s="22">
        <v>20000</v>
      </c>
      <c r="H6" s="22">
        <f t="shared" si="1"/>
        <v>0</v>
      </c>
      <c r="I6" s="23"/>
      <c r="J6" s="23">
        <f t="shared" si="0"/>
        <v>0</v>
      </c>
      <c r="K6" s="23">
        <f t="shared" si="2"/>
        <v>0</v>
      </c>
      <c r="L6" s="35">
        <f t="shared" si="3"/>
        <v>0</v>
      </c>
    </row>
    <row r="7" spans="1:12" x14ac:dyDescent="0.35">
      <c r="A7" s="20"/>
      <c r="B7" s="21"/>
      <c r="C7" s="21"/>
      <c r="D7" s="34">
        <v>42419</v>
      </c>
      <c r="E7" s="22" t="s">
        <v>64</v>
      </c>
      <c r="F7" s="22">
        <v>1</v>
      </c>
      <c r="G7" s="22">
        <v>20000</v>
      </c>
      <c r="H7" s="22">
        <f t="shared" si="1"/>
        <v>0</v>
      </c>
      <c r="I7" s="23"/>
      <c r="J7" s="23">
        <f t="shared" si="0"/>
        <v>0</v>
      </c>
      <c r="K7" s="23">
        <f t="shared" si="2"/>
        <v>0</v>
      </c>
      <c r="L7" s="35">
        <f t="shared" si="3"/>
        <v>0</v>
      </c>
    </row>
    <row r="8" spans="1:12" x14ac:dyDescent="0.35">
      <c r="A8" s="20"/>
      <c r="B8" s="21"/>
      <c r="C8" s="21"/>
      <c r="D8" s="34">
        <v>42001</v>
      </c>
      <c r="E8" s="22" t="s">
        <v>55</v>
      </c>
      <c r="F8" s="22">
        <v>1</v>
      </c>
      <c r="G8" s="22">
        <v>10000</v>
      </c>
      <c r="H8" s="22">
        <f t="shared" si="1"/>
        <v>0</v>
      </c>
      <c r="I8" s="23"/>
      <c r="J8" s="23">
        <f t="shared" si="0"/>
        <v>0</v>
      </c>
      <c r="K8" s="23">
        <f t="shared" si="2"/>
        <v>0</v>
      </c>
      <c r="L8" s="35">
        <f t="shared" si="3"/>
        <v>0</v>
      </c>
    </row>
    <row r="9" spans="1:12" x14ac:dyDescent="0.35">
      <c r="A9" s="20"/>
      <c r="B9" s="21"/>
      <c r="C9" s="21"/>
      <c r="D9" s="34">
        <v>42003</v>
      </c>
      <c r="E9" s="22" t="s">
        <v>56</v>
      </c>
      <c r="F9" s="22">
        <v>1</v>
      </c>
      <c r="G9" s="22">
        <v>10000</v>
      </c>
      <c r="H9" s="22">
        <f t="shared" si="1"/>
        <v>0</v>
      </c>
      <c r="I9" s="23"/>
      <c r="J9" s="23">
        <f t="shared" si="0"/>
        <v>0</v>
      </c>
      <c r="K9" s="23">
        <f t="shared" si="2"/>
        <v>0</v>
      </c>
      <c r="L9" s="35">
        <f t="shared" si="3"/>
        <v>0</v>
      </c>
    </row>
    <row r="10" spans="1:12" x14ac:dyDescent="0.35">
      <c r="A10" s="20"/>
      <c r="B10" s="21"/>
      <c r="C10" s="21"/>
      <c r="D10" s="34">
        <v>42604</v>
      </c>
      <c r="E10" s="22" t="s">
        <v>65</v>
      </c>
      <c r="F10" s="22">
        <v>1</v>
      </c>
      <c r="G10" s="22">
        <v>10000</v>
      </c>
      <c r="H10" s="22">
        <f t="shared" si="1"/>
        <v>0</v>
      </c>
      <c r="I10" s="23"/>
      <c r="J10" s="23">
        <f t="shared" si="0"/>
        <v>0</v>
      </c>
      <c r="K10" s="23">
        <f t="shared" si="2"/>
        <v>0</v>
      </c>
      <c r="L10" s="35">
        <f t="shared" si="3"/>
        <v>0</v>
      </c>
    </row>
    <row r="11" spans="1:12" x14ac:dyDescent="0.35">
      <c r="A11" s="20"/>
      <c r="B11" s="21"/>
      <c r="C11" s="21"/>
      <c r="D11" s="34">
        <v>42311</v>
      </c>
      <c r="E11" s="22" t="s">
        <v>69</v>
      </c>
      <c r="F11" s="22">
        <v>1</v>
      </c>
      <c r="G11" s="22">
        <v>20000</v>
      </c>
      <c r="H11" s="22">
        <f t="shared" si="1"/>
        <v>0</v>
      </c>
      <c r="I11" s="23"/>
      <c r="J11" s="23">
        <f t="shared" si="0"/>
        <v>0</v>
      </c>
      <c r="K11" s="23">
        <f t="shared" si="2"/>
        <v>0</v>
      </c>
      <c r="L11" s="35">
        <f t="shared" si="3"/>
        <v>0</v>
      </c>
    </row>
    <row r="12" spans="1:12" x14ac:dyDescent="0.35">
      <c r="A12" s="20"/>
      <c r="B12" s="21"/>
      <c r="C12" s="21"/>
      <c r="D12" s="34" t="s">
        <v>66</v>
      </c>
      <c r="E12" s="22" t="s">
        <v>70</v>
      </c>
      <c r="F12" s="22">
        <v>1</v>
      </c>
      <c r="G12" s="22">
        <v>20000</v>
      </c>
      <c r="H12" s="22">
        <f t="shared" si="1"/>
        <v>0</v>
      </c>
      <c r="I12" s="23"/>
      <c r="J12" s="23">
        <f t="shared" si="0"/>
        <v>0</v>
      </c>
      <c r="K12" s="23">
        <f t="shared" si="2"/>
        <v>0</v>
      </c>
      <c r="L12" s="35">
        <f t="shared" si="3"/>
        <v>0</v>
      </c>
    </row>
    <row r="13" spans="1:12" x14ac:dyDescent="0.35">
      <c r="A13" s="20"/>
      <c r="B13" s="21"/>
      <c r="C13" s="21"/>
      <c r="D13" s="34" t="s">
        <v>67</v>
      </c>
      <c r="E13" s="22" t="s">
        <v>71</v>
      </c>
      <c r="F13" s="22">
        <v>1</v>
      </c>
      <c r="G13" s="24">
        <v>20000</v>
      </c>
      <c r="H13" s="22">
        <f t="shared" si="1"/>
        <v>0</v>
      </c>
      <c r="I13" s="23"/>
      <c r="J13" s="23">
        <f t="shared" si="0"/>
        <v>0</v>
      </c>
      <c r="K13" s="23">
        <f t="shared" si="2"/>
        <v>0</v>
      </c>
      <c r="L13" s="35">
        <f t="shared" si="3"/>
        <v>0</v>
      </c>
    </row>
    <row r="14" spans="1:12" x14ac:dyDescent="0.35">
      <c r="A14" s="20"/>
      <c r="B14" s="21"/>
      <c r="C14" s="21"/>
      <c r="D14" s="34" t="s">
        <v>68</v>
      </c>
      <c r="E14" s="22" t="s">
        <v>72</v>
      </c>
      <c r="F14" s="22">
        <v>1</v>
      </c>
      <c r="G14" s="23">
        <v>20000</v>
      </c>
      <c r="H14" s="22">
        <f t="shared" si="1"/>
        <v>0</v>
      </c>
      <c r="I14" s="23"/>
      <c r="J14" s="23">
        <f t="shared" si="0"/>
        <v>0</v>
      </c>
      <c r="K14" s="23">
        <f t="shared" si="2"/>
        <v>0</v>
      </c>
      <c r="L14" s="35">
        <f t="shared" si="3"/>
        <v>0</v>
      </c>
    </row>
    <row r="15" spans="1:12" x14ac:dyDescent="0.35">
      <c r="A15" s="20"/>
      <c r="B15" s="21"/>
      <c r="C15" s="21"/>
      <c r="D15" s="42">
        <v>41920</v>
      </c>
      <c r="E15" s="24" t="s">
        <v>92</v>
      </c>
      <c r="F15" s="24">
        <v>1</v>
      </c>
      <c r="G15" s="23">
        <v>20000</v>
      </c>
      <c r="H15" s="22">
        <f t="shared" si="1"/>
        <v>0</v>
      </c>
      <c r="I15" s="23"/>
      <c r="J15" s="23">
        <f t="shared" si="0"/>
        <v>0</v>
      </c>
      <c r="K15" s="23">
        <f t="shared" si="2"/>
        <v>0</v>
      </c>
      <c r="L15" s="35">
        <f t="shared" si="3"/>
        <v>0</v>
      </c>
    </row>
    <row r="16" spans="1:12" s="20" customFormat="1" ht="29" x14ac:dyDescent="0.35">
      <c r="B16" s="21"/>
      <c r="C16" s="21"/>
      <c r="D16" s="42" t="s">
        <v>73</v>
      </c>
      <c r="E16" s="24" t="s">
        <v>93</v>
      </c>
      <c r="F16" s="24">
        <v>1</v>
      </c>
      <c r="G16" s="23">
        <v>20000</v>
      </c>
      <c r="H16" s="22">
        <f t="shared" si="1"/>
        <v>0</v>
      </c>
      <c r="I16" s="23"/>
      <c r="J16" s="23"/>
      <c r="K16" s="23"/>
      <c r="L16" s="35"/>
    </row>
    <row r="17" spans="1:12" x14ac:dyDescent="0.35">
      <c r="A17" s="20"/>
      <c r="B17" s="21"/>
      <c r="C17" s="21"/>
      <c r="D17" s="44">
        <v>42114</v>
      </c>
      <c r="E17" s="24" t="s">
        <v>74</v>
      </c>
      <c r="F17" s="24">
        <v>1</v>
      </c>
      <c r="G17" s="23">
        <v>5000</v>
      </c>
      <c r="H17" s="22">
        <f t="shared" si="1"/>
        <v>0</v>
      </c>
      <c r="I17" s="23"/>
      <c r="J17" s="23">
        <f t="shared" si="0"/>
        <v>0</v>
      </c>
      <c r="K17" s="23">
        <f t="shared" ref="K17:K27" si="4">K$3</f>
        <v>0</v>
      </c>
      <c r="L17" s="35">
        <f t="shared" si="3"/>
        <v>0</v>
      </c>
    </row>
    <row r="18" spans="1:12" x14ac:dyDescent="0.35">
      <c r="A18" s="20"/>
      <c r="B18" s="21"/>
      <c r="C18" s="21"/>
      <c r="D18" s="42" t="s">
        <v>75</v>
      </c>
      <c r="E18" s="24" t="s">
        <v>78</v>
      </c>
      <c r="F18" s="24">
        <v>1</v>
      </c>
      <c r="G18" s="23">
        <v>10000</v>
      </c>
      <c r="H18" s="22">
        <f t="shared" si="1"/>
        <v>0</v>
      </c>
      <c r="I18" s="22"/>
      <c r="J18" s="23">
        <f t="shared" si="0"/>
        <v>0</v>
      </c>
      <c r="K18" s="23">
        <f t="shared" si="4"/>
        <v>0</v>
      </c>
      <c r="L18" s="35">
        <f t="shared" si="3"/>
        <v>0</v>
      </c>
    </row>
    <row r="19" spans="1:12" x14ac:dyDescent="0.35">
      <c r="A19" s="20"/>
      <c r="B19" s="21"/>
      <c r="C19" s="21"/>
      <c r="D19" s="42" t="s">
        <v>76</v>
      </c>
      <c r="E19" s="24" t="s">
        <v>79</v>
      </c>
      <c r="F19" s="24">
        <v>1</v>
      </c>
      <c r="G19" s="23">
        <v>10000</v>
      </c>
      <c r="H19" s="22">
        <f t="shared" si="1"/>
        <v>0</v>
      </c>
      <c r="I19" s="23"/>
      <c r="J19" s="23">
        <f t="shared" si="0"/>
        <v>0</v>
      </c>
      <c r="K19" s="23">
        <f t="shared" si="4"/>
        <v>0</v>
      </c>
      <c r="L19" s="35">
        <f t="shared" si="3"/>
        <v>0</v>
      </c>
    </row>
    <row r="20" spans="1:12" x14ac:dyDescent="0.35">
      <c r="A20" s="20"/>
      <c r="B20" s="21"/>
      <c r="C20" s="21"/>
      <c r="D20" s="34" t="s">
        <v>77</v>
      </c>
      <c r="E20" s="22" t="s">
        <v>80</v>
      </c>
      <c r="F20" s="22">
        <v>1</v>
      </c>
      <c r="G20" s="23">
        <v>10000</v>
      </c>
      <c r="H20" s="22">
        <f t="shared" si="1"/>
        <v>0</v>
      </c>
      <c r="I20" s="23"/>
      <c r="J20" s="23">
        <f t="shared" si="0"/>
        <v>0</v>
      </c>
      <c r="K20" s="23">
        <f t="shared" si="4"/>
        <v>0</v>
      </c>
      <c r="L20" s="35">
        <f t="shared" si="3"/>
        <v>0</v>
      </c>
    </row>
    <row r="21" spans="1:12" x14ac:dyDescent="0.35">
      <c r="A21" s="20"/>
      <c r="B21" s="21"/>
      <c r="C21" s="21"/>
      <c r="D21" s="34" t="s">
        <v>81</v>
      </c>
      <c r="E21" s="22" t="s">
        <v>82</v>
      </c>
      <c r="F21" s="22">
        <v>1</v>
      </c>
      <c r="G21" s="23">
        <v>5000</v>
      </c>
      <c r="H21" s="22">
        <f t="shared" si="1"/>
        <v>0</v>
      </c>
      <c r="I21" s="23"/>
      <c r="J21" s="23">
        <f t="shared" si="0"/>
        <v>0</v>
      </c>
      <c r="K21" s="23">
        <f t="shared" si="4"/>
        <v>0</v>
      </c>
      <c r="L21" s="35">
        <f t="shared" si="3"/>
        <v>0</v>
      </c>
    </row>
    <row r="22" spans="1:12" s="20" customFormat="1" x14ac:dyDescent="0.35">
      <c r="B22" s="21"/>
      <c r="C22" s="21"/>
      <c r="D22" s="34" t="s">
        <v>83</v>
      </c>
      <c r="E22" s="22" t="s">
        <v>84</v>
      </c>
      <c r="F22" s="22">
        <v>1</v>
      </c>
      <c r="G22" s="23">
        <v>5000</v>
      </c>
      <c r="H22" s="22">
        <f t="shared" si="1"/>
        <v>0</v>
      </c>
      <c r="I22" s="23"/>
      <c r="J22" s="23">
        <f t="shared" ref="J22:J27" si="5">H22-I22</f>
        <v>0</v>
      </c>
      <c r="K22" s="23">
        <f t="shared" si="4"/>
        <v>0</v>
      </c>
      <c r="L22" s="35">
        <f t="shared" ref="L22:L27" si="6">IF(K22&gt;F22,1,0)</f>
        <v>0</v>
      </c>
    </row>
    <row r="23" spans="1:12" s="20" customFormat="1" x14ac:dyDescent="0.35">
      <c r="B23" s="21"/>
      <c r="C23" s="21"/>
      <c r="D23" s="34" t="s">
        <v>85</v>
      </c>
      <c r="E23" s="22" t="s">
        <v>86</v>
      </c>
      <c r="F23" s="22">
        <v>1</v>
      </c>
      <c r="G23" s="23">
        <v>5000</v>
      </c>
      <c r="H23" s="22">
        <f t="shared" si="1"/>
        <v>0</v>
      </c>
      <c r="I23" s="23"/>
      <c r="J23" s="23">
        <f t="shared" si="5"/>
        <v>0</v>
      </c>
      <c r="K23" s="23">
        <f t="shared" si="4"/>
        <v>0</v>
      </c>
      <c r="L23" s="35">
        <f t="shared" si="6"/>
        <v>0</v>
      </c>
    </row>
    <row r="24" spans="1:12" s="20" customFormat="1" x14ac:dyDescent="0.35">
      <c r="B24" s="21"/>
      <c r="C24" s="21"/>
      <c r="D24" s="34" t="s">
        <v>87</v>
      </c>
      <c r="E24" s="22" t="s">
        <v>88</v>
      </c>
      <c r="F24" s="22">
        <v>1</v>
      </c>
      <c r="G24" s="23">
        <v>5000</v>
      </c>
      <c r="H24" s="22">
        <f t="shared" si="1"/>
        <v>0</v>
      </c>
      <c r="I24" s="23"/>
      <c r="J24" s="23">
        <f t="shared" si="5"/>
        <v>0</v>
      </c>
      <c r="K24" s="23">
        <f t="shared" si="4"/>
        <v>0</v>
      </c>
      <c r="L24" s="35">
        <f t="shared" si="6"/>
        <v>0</v>
      </c>
    </row>
    <row r="25" spans="1:12" s="20" customFormat="1" x14ac:dyDescent="0.35">
      <c r="B25" s="21"/>
      <c r="C25" s="21"/>
      <c r="D25" s="34">
        <v>42801</v>
      </c>
      <c r="E25" s="22" t="s">
        <v>89</v>
      </c>
      <c r="F25" s="22">
        <v>1</v>
      </c>
      <c r="G25" s="23">
        <v>10000</v>
      </c>
      <c r="H25" s="22">
        <f t="shared" si="1"/>
        <v>0</v>
      </c>
      <c r="I25" s="23"/>
      <c r="J25" s="23">
        <f t="shared" si="5"/>
        <v>0</v>
      </c>
      <c r="K25" s="23">
        <f t="shared" si="4"/>
        <v>0</v>
      </c>
      <c r="L25" s="35">
        <f t="shared" si="6"/>
        <v>0</v>
      </c>
    </row>
    <row r="26" spans="1:12" s="20" customFormat="1" x14ac:dyDescent="0.35">
      <c r="B26" s="21"/>
      <c r="C26" s="21"/>
      <c r="D26" s="34">
        <v>42802</v>
      </c>
      <c r="E26" s="22" t="s">
        <v>90</v>
      </c>
      <c r="F26" s="22">
        <v>1</v>
      </c>
      <c r="G26" s="23">
        <v>20000</v>
      </c>
      <c r="H26" s="22">
        <f t="shared" si="1"/>
        <v>0</v>
      </c>
      <c r="I26" s="23"/>
      <c r="J26" s="23">
        <f t="shared" si="5"/>
        <v>0</v>
      </c>
      <c r="K26" s="23">
        <f t="shared" si="4"/>
        <v>0</v>
      </c>
      <c r="L26" s="35">
        <f t="shared" si="6"/>
        <v>0</v>
      </c>
    </row>
    <row r="27" spans="1:12" s="20" customFormat="1" ht="15" thickBot="1" x14ac:dyDescent="0.4">
      <c r="B27" s="21"/>
      <c r="C27" s="21"/>
      <c r="D27" s="38">
        <v>42804</v>
      </c>
      <c r="E27" s="39" t="s">
        <v>91</v>
      </c>
      <c r="F27" s="39">
        <v>1</v>
      </c>
      <c r="G27" s="36">
        <v>20000</v>
      </c>
      <c r="H27" s="22">
        <f t="shared" si="1"/>
        <v>0</v>
      </c>
      <c r="I27" s="36"/>
      <c r="J27" s="23">
        <f t="shared" si="5"/>
        <v>0</v>
      </c>
      <c r="K27" s="23">
        <f t="shared" si="4"/>
        <v>0</v>
      </c>
      <c r="L27" s="35">
        <f t="shared" si="6"/>
        <v>0</v>
      </c>
    </row>
    <row r="28" spans="1:12" s="20" customFormat="1" x14ac:dyDescent="0.35">
      <c r="B28" s="21"/>
      <c r="C28" s="21"/>
      <c r="D28" s="45"/>
      <c r="E28" s="46"/>
      <c r="F28" s="46"/>
      <c r="G28" s="15"/>
      <c r="H28" s="15"/>
      <c r="I28" s="15"/>
      <c r="J28" s="15"/>
      <c r="K28" s="15"/>
      <c r="L28" s="15"/>
    </row>
  </sheetData>
  <conditionalFormatting sqref="J21">
    <cfRule type="cellIs" dxfId="39" priority="2" operator="greaterThanOrEqual">
      <formula>G21</formula>
    </cfRule>
  </conditionalFormatting>
  <conditionalFormatting sqref="J22:J27">
    <cfRule type="cellIs" dxfId="38" priority="1" operator="greaterThanOrEqual">
      <formula>G22</formula>
    </cfRule>
  </conditionalFormatting>
  <conditionalFormatting sqref="J3">
    <cfRule type="cellIs" dxfId="37" priority="34" operator="greaterThanOrEqual">
      <formula>G3</formula>
    </cfRule>
  </conditionalFormatting>
  <conditionalFormatting sqref="J15:J16">
    <cfRule type="cellIs" dxfId="36" priority="22" operator="greaterThanOrEqual">
      <formula>G15</formula>
    </cfRule>
  </conditionalFormatting>
  <conditionalFormatting sqref="J4">
    <cfRule type="cellIs" dxfId="35" priority="33" operator="greaterThanOrEqual">
      <formula>G4</formula>
    </cfRule>
  </conditionalFormatting>
  <conditionalFormatting sqref="J5">
    <cfRule type="cellIs" dxfId="34" priority="32" operator="greaterThanOrEqual">
      <formula>G5</formula>
    </cfRule>
  </conditionalFormatting>
  <conditionalFormatting sqref="J6">
    <cfRule type="cellIs" dxfId="33" priority="31" operator="greaterThanOrEqual">
      <formula>G6</formula>
    </cfRule>
  </conditionalFormatting>
  <conditionalFormatting sqref="J7">
    <cfRule type="cellIs" dxfId="32" priority="29" operator="greaterThanOrEqual">
      <formula>G7</formula>
    </cfRule>
  </conditionalFormatting>
  <conditionalFormatting sqref="J8:J9">
    <cfRule type="cellIs" dxfId="31" priority="28" operator="greaterThanOrEqual">
      <formula>G8</formula>
    </cfRule>
  </conditionalFormatting>
  <conditionalFormatting sqref="J10">
    <cfRule type="cellIs" dxfId="30" priority="27" operator="greaterThanOrEqual">
      <formula>G10</formula>
    </cfRule>
  </conditionalFormatting>
  <conditionalFormatting sqref="J11">
    <cfRule type="cellIs" dxfId="29" priority="26" operator="greaterThanOrEqual">
      <formula>G11</formula>
    </cfRule>
  </conditionalFormatting>
  <conditionalFormatting sqref="J12">
    <cfRule type="cellIs" dxfId="28" priority="25" operator="greaterThanOrEqual">
      <formula>G12</formula>
    </cfRule>
  </conditionalFormatting>
  <conditionalFormatting sqref="J13">
    <cfRule type="cellIs" dxfId="27" priority="24" operator="greaterThanOrEqual">
      <formula>G13</formula>
    </cfRule>
  </conditionalFormatting>
  <conditionalFormatting sqref="J14">
    <cfRule type="cellIs" dxfId="26" priority="23" operator="greaterThanOrEqual">
      <formula>G14</formula>
    </cfRule>
  </conditionalFormatting>
  <conditionalFormatting sqref="J17">
    <cfRule type="cellIs" dxfId="25" priority="21" operator="greaterThanOrEqual">
      <formula>G17</formula>
    </cfRule>
  </conditionalFormatting>
  <conditionalFormatting sqref="J18">
    <cfRule type="cellIs" dxfId="24" priority="20" operator="greaterThanOrEqual">
      <formula>G18</formula>
    </cfRule>
  </conditionalFormatting>
  <conditionalFormatting sqref="J19">
    <cfRule type="cellIs" dxfId="23" priority="4" operator="greaterThanOrEqual">
      <formula>G19</formula>
    </cfRule>
  </conditionalFormatting>
  <conditionalFormatting sqref="J20">
    <cfRule type="cellIs" dxfId="22" priority="3" operator="greaterThanOrEqual">
      <formula>G20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8" workbookViewId="0">
      <selection activeCell="D49" sqref="D49"/>
    </sheetView>
  </sheetViews>
  <sheetFormatPr defaultRowHeight="14.5" x14ac:dyDescent="0.35"/>
  <cols>
    <col min="2" max="2" width="18.90625" customWidth="1"/>
    <col min="3" max="3" width="9.7265625" bestFit="1" customWidth="1"/>
    <col min="4" max="4" width="12.6328125" style="21" bestFit="1" customWidth="1"/>
    <col min="5" max="5" width="43.36328125" style="21" customWidth="1"/>
    <col min="6" max="6" width="16.36328125" bestFit="1" customWidth="1"/>
    <col min="7" max="7" width="22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1:12" ht="15" thickBot="1" x14ac:dyDescent="0.4">
      <c r="A1" s="20"/>
      <c r="B1" s="20"/>
      <c r="C1" s="20"/>
      <c r="F1" s="20"/>
      <c r="G1" s="20"/>
      <c r="H1" s="20"/>
      <c r="I1" s="20"/>
      <c r="J1" s="20"/>
      <c r="K1" s="20"/>
      <c r="L1" s="20"/>
    </row>
    <row r="2" spans="1:12" ht="16" thickBot="1" x14ac:dyDescent="0.4">
      <c r="A2" s="20"/>
      <c r="B2" s="26" t="s">
        <v>5</v>
      </c>
      <c r="C2" s="27" t="s">
        <v>4</v>
      </c>
      <c r="D2" s="40" t="s">
        <v>38</v>
      </c>
      <c r="E2" s="40" t="s">
        <v>3</v>
      </c>
      <c r="F2" s="40" t="s">
        <v>44</v>
      </c>
      <c r="G2" s="40" t="s">
        <v>1</v>
      </c>
      <c r="H2" s="40" t="s">
        <v>39</v>
      </c>
      <c r="I2" s="40" t="s">
        <v>40</v>
      </c>
      <c r="J2" s="40" t="s">
        <v>41</v>
      </c>
      <c r="K2" s="40" t="s">
        <v>45</v>
      </c>
      <c r="L2" s="41" t="s">
        <v>2</v>
      </c>
    </row>
    <row r="3" spans="1:12" ht="29.5" thickBot="1" x14ac:dyDescent="0.4">
      <c r="A3" s="20"/>
      <c r="B3" s="29"/>
      <c r="C3" s="9" t="s">
        <v>94</v>
      </c>
      <c r="D3" s="47">
        <v>930058</v>
      </c>
      <c r="E3" s="31" t="s">
        <v>149</v>
      </c>
      <c r="F3" s="31">
        <v>1</v>
      </c>
      <c r="G3" s="31">
        <v>2500</v>
      </c>
      <c r="H3" s="31">
        <v>0</v>
      </c>
      <c r="I3" s="31"/>
      <c r="J3" s="32">
        <f t="shared" ref="J3:J17" si="0">H3-I3</f>
        <v>0</v>
      </c>
      <c r="K3" s="32">
        <v>0</v>
      </c>
      <c r="L3" s="33">
        <f>IF(K3&gt;F3,1,0)</f>
        <v>0</v>
      </c>
    </row>
    <row r="4" spans="1:12" ht="29" x14ac:dyDescent="0.35">
      <c r="A4" s="20"/>
      <c r="B4" s="21"/>
      <c r="C4" s="21"/>
      <c r="D4" s="71">
        <v>930059</v>
      </c>
      <c r="E4" s="22" t="s">
        <v>150</v>
      </c>
      <c r="F4" s="22">
        <v>1</v>
      </c>
      <c r="G4" s="22">
        <v>2500</v>
      </c>
      <c r="H4" s="22">
        <f>H$43</f>
        <v>0</v>
      </c>
      <c r="I4" s="22"/>
      <c r="J4" s="23">
        <f t="shared" si="0"/>
        <v>0</v>
      </c>
      <c r="K4" s="23">
        <f>K$43</f>
        <v>0</v>
      </c>
      <c r="L4" s="35">
        <f t="shared" ref="L4:L17" si="1">IF(K4&gt;F4,1,0)</f>
        <v>0</v>
      </c>
    </row>
    <row r="5" spans="1:12" x14ac:dyDescent="0.35">
      <c r="A5" s="20"/>
      <c r="B5" s="21"/>
      <c r="C5" s="21"/>
      <c r="D5" s="71">
        <v>930060</v>
      </c>
      <c r="E5" s="22" t="s">
        <v>148</v>
      </c>
      <c r="F5" s="22">
        <v>1</v>
      </c>
      <c r="G5" s="22">
        <v>5000</v>
      </c>
      <c r="H5" s="22">
        <f t="shared" ref="H5:H17" si="2">H$43</f>
        <v>0</v>
      </c>
      <c r="I5" s="22"/>
      <c r="J5" s="23">
        <f t="shared" si="0"/>
        <v>0</v>
      </c>
      <c r="K5" s="23">
        <f t="shared" ref="K5:K17" si="3">K$43</f>
        <v>0</v>
      </c>
      <c r="L5" s="35">
        <f t="shared" si="1"/>
        <v>0</v>
      </c>
    </row>
    <row r="6" spans="1:12" ht="29" x14ac:dyDescent="0.35">
      <c r="A6" s="20"/>
      <c r="B6" s="21"/>
      <c r="C6" s="21"/>
      <c r="D6" s="71">
        <v>930061</v>
      </c>
      <c r="E6" s="22" t="s">
        <v>151</v>
      </c>
      <c r="F6" s="22">
        <v>1</v>
      </c>
      <c r="G6" s="22">
        <v>5000</v>
      </c>
      <c r="H6" s="22">
        <f t="shared" si="2"/>
        <v>0</v>
      </c>
      <c r="I6" s="23"/>
      <c r="J6" s="23">
        <f t="shared" si="0"/>
        <v>0</v>
      </c>
      <c r="K6" s="23">
        <f t="shared" si="3"/>
        <v>0</v>
      </c>
      <c r="L6" s="35">
        <f t="shared" si="1"/>
        <v>0</v>
      </c>
    </row>
    <row r="7" spans="1:12" ht="29" x14ac:dyDescent="0.35">
      <c r="A7" s="20"/>
      <c r="B7" s="21"/>
      <c r="C7" s="21"/>
      <c r="D7" s="71">
        <v>930062</v>
      </c>
      <c r="E7" s="22" t="s">
        <v>152</v>
      </c>
      <c r="F7" s="22">
        <v>1</v>
      </c>
      <c r="G7" s="22">
        <v>5000</v>
      </c>
      <c r="H7" s="22">
        <f t="shared" si="2"/>
        <v>0</v>
      </c>
      <c r="I7" s="23"/>
      <c r="J7" s="23">
        <f t="shared" si="0"/>
        <v>0</v>
      </c>
      <c r="K7" s="23">
        <f t="shared" si="3"/>
        <v>0</v>
      </c>
      <c r="L7" s="35">
        <f t="shared" si="1"/>
        <v>0</v>
      </c>
    </row>
    <row r="8" spans="1:12" x14ac:dyDescent="0.35">
      <c r="A8" s="20"/>
      <c r="B8" s="21"/>
      <c r="C8" s="21"/>
      <c r="D8" s="71">
        <v>930301</v>
      </c>
      <c r="E8" s="23" t="s">
        <v>153</v>
      </c>
      <c r="F8" s="22">
        <v>1</v>
      </c>
      <c r="G8" s="22">
        <v>7500</v>
      </c>
      <c r="H8" s="22">
        <f t="shared" si="2"/>
        <v>0</v>
      </c>
      <c r="I8" s="23"/>
      <c r="J8" s="23">
        <f t="shared" si="0"/>
        <v>0</v>
      </c>
      <c r="K8" s="23">
        <f t="shared" si="3"/>
        <v>0</v>
      </c>
      <c r="L8" s="35">
        <f t="shared" si="1"/>
        <v>0</v>
      </c>
    </row>
    <row r="9" spans="1:12" x14ac:dyDescent="0.35">
      <c r="A9" s="20"/>
      <c r="B9" s="21"/>
      <c r="C9" s="21"/>
      <c r="D9" s="71">
        <v>930302</v>
      </c>
      <c r="E9" s="22" t="s">
        <v>154</v>
      </c>
      <c r="F9" s="22">
        <v>1</v>
      </c>
      <c r="G9" s="22">
        <v>10000</v>
      </c>
      <c r="H9" s="22">
        <f t="shared" si="2"/>
        <v>0</v>
      </c>
      <c r="I9" s="23"/>
      <c r="J9" s="23">
        <f t="shared" si="0"/>
        <v>0</v>
      </c>
      <c r="K9" s="23">
        <f t="shared" si="3"/>
        <v>0</v>
      </c>
      <c r="L9" s="35">
        <f t="shared" si="1"/>
        <v>0</v>
      </c>
    </row>
    <row r="10" spans="1:12" x14ac:dyDescent="0.35">
      <c r="A10" s="20"/>
      <c r="B10" s="21"/>
      <c r="C10" s="21"/>
      <c r="D10" s="71">
        <v>930085</v>
      </c>
      <c r="E10" s="23" t="s">
        <v>155</v>
      </c>
      <c r="F10" s="22">
        <v>1</v>
      </c>
      <c r="G10" s="22">
        <v>10000</v>
      </c>
      <c r="H10" s="22">
        <f t="shared" si="2"/>
        <v>0</v>
      </c>
      <c r="I10" s="23"/>
      <c r="J10" s="23">
        <f t="shared" si="0"/>
        <v>0</v>
      </c>
      <c r="K10" s="23">
        <f t="shared" si="3"/>
        <v>0</v>
      </c>
      <c r="L10" s="35">
        <f t="shared" si="1"/>
        <v>0</v>
      </c>
    </row>
    <row r="11" spans="1:12" ht="29" x14ac:dyDescent="0.35">
      <c r="A11" s="20"/>
      <c r="B11" s="21"/>
      <c r="C11" s="21"/>
      <c r="D11" s="71">
        <v>930086</v>
      </c>
      <c r="E11" s="22" t="s">
        <v>156</v>
      </c>
      <c r="F11" s="22">
        <v>1</v>
      </c>
      <c r="G11" s="22">
        <v>15000</v>
      </c>
      <c r="H11" s="22">
        <f t="shared" si="2"/>
        <v>0</v>
      </c>
      <c r="I11" s="23"/>
      <c r="J11" s="23">
        <f t="shared" si="0"/>
        <v>0</v>
      </c>
      <c r="K11" s="23">
        <f t="shared" si="3"/>
        <v>0</v>
      </c>
      <c r="L11" s="35">
        <f t="shared" si="1"/>
        <v>0</v>
      </c>
    </row>
    <row r="12" spans="1:12" ht="29" x14ac:dyDescent="0.35">
      <c r="A12" s="20"/>
      <c r="B12" s="21"/>
      <c r="C12" s="21"/>
      <c r="D12" s="71">
        <v>930087</v>
      </c>
      <c r="E12" s="22" t="s">
        <v>157</v>
      </c>
      <c r="F12" s="22">
        <v>2</v>
      </c>
      <c r="G12" s="23">
        <v>15000</v>
      </c>
      <c r="H12" s="22">
        <f t="shared" si="2"/>
        <v>0</v>
      </c>
      <c r="I12" s="23"/>
      <c r="J12" s="23">
        <f t="shared" si="0"/>
        <v>0</v>
      </c>
      <c r="K12" s="23">
        <f t="shared" si="3"/>
        <v>0</v>
      </c>
      <c r="L12" s="35">
        <f t="shared" si="1"/>
        <v>0</v>
      </c>
    </row>
    <row r="13" spans="1:12" x14ac:dyDescent="0.35">
      <c r="A13" s="20"/>
      <c r="B13" s="21"/>
      <c r="C13" s="21"/>
      <c r="D13" s="71">
        <v>930079</v>
      </c>
      <c r="E13" s="22" t="s">
        <v>158</v>
      </c>
      <c r="F13" s="22">
        <v>1</v>
      </c>
      <c r="G13" s="24">
        <v>20000</v>
      </c>
      <c r="H13" s="22">
        <f t="shared" si="2"/>
        <v>0</v>
      </c>
      <c r="I13" s="23"/>
      <c r="J13" s="23">
        <f t="shared" si="0"/>
        <v>0</v>
      </c>
      <c r="K13" s="23">
        <f t="shared" si="3"/>
        <v>0</v>
      </c>
      <c r="L13" s="35">
        <f t="shared" si="1"/>
        <v>0</v>
      </c>
    </row>
    <row r="14" spans="1:12" x14ac:dyDescent="0.35">
      <c r="A14" s="20"/>
      <c r="B14" s="21"/>
      <c r="C14" s="21"/>
      <c r="D14" s="71">
        <v>930080</v>
      </c>
      <c r="E14" s="22" t="s">
        <v>159</v>
      </c>
      <c r="F14" s="22">
        <v>1</v>
      </c>
      <c r="G14" s="23">
        <v>20000</v>
      </c>
      <c r="H14" s="22">
        <f t="shared" si="2"/>
        <v>0</v>
      </c>
      <c r="I14" s="23"/>
      <c r="J14" s="23">
        <f t="shared" si="0"/>
        <v>0</v>
      </c>
      <c r="K14" s="23">
        <f t="shared" si="3"/>
        <v>0</v>
      </c>
      <c r="L14" s="35">
        <f t="shared" si="1"/>
        <v>0</v>
      </c>
    </row>
    <row r="15" spans="1:12" x14ac:dyDescent="0.35">
      <c r="A15" s="20"/>
      <c r="B15" s="21"/>
      <c r="C15" s="21"/>
      <c r="D15" s="72">
        <v>930088</v>
      </c>
      <c r="E15" s="22" t="s">
        <v>160</v>
      </c>
      <c r="F15" s="24">
        <v>1</v>
      </c>
      <c r="G15" s="23">
        <v>10000</v>
      </c>
      <c r="H15" s="22">
        <f t="shared" si="2"/>
        <v>0</v>
      </c>
      <c r="I15" s="23"/>
      <c r="J15" s="23">
        <f t="shared" si="0"/>
        <v>0</v>
      </c>
      <c r="K15" s="23">
        <f t="shared" si="3"/>
        <v>0</v>
      </c>
      <c r="L15" s="35">
        <f t="shared" si="1"/>
        <v>0</v>
      </c>
    </row>
    <row r="16" spans="1:12" x14ac:dyDescent="0.35">
      <c r="A16" s="20"/>
      <c r="B16" s="21"/>
      <c r="C16" s="21"/>
      <c r="D16" s="73">
        <v>930089</v>
      </c>
      <c r="E16" s="22" t="s">
        <v>161</v>
      </c>
      <c r="F16" s="24">
        <v>1</v>
      </c>
      <c r="G16" s="23">
        <v>20000</v>
      </c>
      <c r="H16" s="22">
        <f t="shared" si="2"/>
        <v>0</v>
      </c>
      <c r="I16" s="23"/>
      <c r="J16" s="23">
        <f t="shared" si="0"/>
        <v>0</v>
      </c>
      <c r="K16" s="23">
        <f t="shared" si="3"/>
        <v>0</v>
      </c>
      <c r="L16" s="35">
        <f t="shared" si="1"/>
        <v>0</v>
      </c>
    </row>
    <row r="17" spans="1:12" x14ac:dyDescent="0.35">
      <c r="A17" s="20"/>
      <c r="B17" s="21"/>
      <c r="C17" s="21"/>
      <c r="D17" s="72">
        <v>930090</v>
      </c>
      <c r="E17" s="22" t="s">
        <v>162</v>
      </c>
      <c r="F17" s="24">
        <v>1</v>
      </c>
      <c r="G17" s="23">
        <v>15000</v>
      </c>
      <c r="H17" s="22">
        <f t="shared" si="2"/>
        <v>0</v>
      </c>
      <c r="I17" s="22"/>
      <c r="J17" s="23">
        <f t="shared" si="0"/>
        <v>0</v>
      </c>
      <c r="K17" s="23">
        <f t="shared" si="3"/>
        <v>0</v>
      </c>
      <c r="L17" s="35">
        <f t="shared" si="1"/>
        <v>0</v>
      </c>
    </row>
    <row r="18" spans="1:12" x14ac:dyDescent="0.35">
      <c r="A18" s="20"/>
      <c r="B18" s="21"/>
      <c r="C18" s="21"/>
      <c r="D18" s="72" t="s">
        <v>163</v>
      </c>
      <c r="E18" s="22" t="s">
        <v>164</v>
      </c>
      <c r="F18" s="24"/>
      <c r="G18" s="23"/>
      <c r="H18" s="23"/>
      <c r="I18" s="23"/>
      <c r="J18" s="23"/>
      <c r="K18" s="23"/>
      <c r="L18" s="35"/>
    </row>
    <row r="19" spans="1:12" x14ac:dyDescent="0.35">
      <c r="A19" s="20"/>
      <c r="B19" s="21"/>
      <c r="C19" s="21"/>
      <c r="D19" s="72" t="s">
        <v>163</v>
      </c>
      <c r="E19" s="22" t="s">
        <v>165</v>
      </c>
      <c r="F19" s="24"/>
      <c r="G19" s="23"/>
      <c r="H19" s="23"/>
      <c r="I19" s="23"/>
      <c r="J19" s="23"/>
      <c r="K19" s="23"/>
      <c r="L19" s="35"/>
    </row>
    <row r="20" spans="1:12" ht="15" thickBot="1" x14ac:dyDescent="0.4">
      <c r="A20" s="20"/>
      <c r="B20" s="21"/>
      <c r="C20" s="21"/>
      <c r="D20" s="74">
        <v>930189</v>
      </c>
      <c r="E20" s="22" t="s">
        <v>166</v>
      </c>
      <c r="F20" s="39"/>
      <c r="G20" s="36"/>
      <c r="H20" s="36"/>
      <c r="I20" s="36"/>
      <c r="J20" s="36"/>
      <c r="K20" s="36"/>
      <c r="L20" s="37"/>
    </row>
    <row r="21" spans="1:12" x14ac:dyDescent="0.35">
      <c r="A21" s="20"/>
      <c r="B21" s="20"/>
      <c r="C21" s="20"/>
      <c r="D21" s="21">
        <v>930153</v>
      </c>
      <c r="E21" s="22" t="s">
        <v>167</v>
      </c>
      <c r="F21" s="20"/>
      <c r="G21" s="20"/>
      <c r="H21" s="20"/>
      <c r="I21" s="20"/>
      <c r="J21" s="20"/>
      <c r="K21" s="20"/>
      <c r="L21" s="20"/>
    </row>
    <row r="22" spans="1:12" x14ac:dyDescent="0.35">
      <c r="D22" s="21">
        <v>930307</v>
      </c>
      <c r="E22" s="22" t="s">
        <v>168</v>
      </c>
    </row>
    <row r="23" spans="1:12" x14ac:dyDescent="0.35">
      <c r="D23" s="21">
        <v>930220</v>
      </c>
      <c r="E23" s="22" t="s">
        <v>169</v>
      </c>
    </row>
    <row r="24" spans="1:12" x14ac:dyDescent="0.35">
      <c r="D24" s="21">
        <v>930161</v>
      </c>
      <c r="E24" s="22" t="s">
        <v>170</v>
      </c>
    </row>
    <row r="25" spans="1:12" ht="29" x14ac:dyDescent="0.35">
      <c r="D25" s="21">
        <v>930072</v>
      </c>
      <c r="E25" s="22" t="s">
        <v>171</v>
      </c>
    </row>
    <row r="26" spans="1:12" ht="29" x14ac:dyDescent="0.35">
      <c r="D26" s="21">
        <v>930074</v>
      </c>
      <c r="E26" s="22" t="s">
        <v>172</v>
      </c>
    </row>
    <row r="27" spans="1:12" ht="29" x14ac:dyDescent="0.35">
      <c r="D27" s="21">
        <v>930075</v>
      </c>
      <c r="E27" s="22" t="s">
        <v>173</v>
      </c>
    </row>
    <row r="28" spans="1:12" x14ac:dyDescent="0.35">
      <c r="D28" s="21">
        <v>930078</v>
      </c>
      <c r="E28" s="22" t="s">
        <v>181</v>
      </c>
    </row>
    <row r="29" spans="1:12" x14ac:dyDescent="0.35">
      <c r="D29" s="21">
        <v>930084</v>
      </c>
      <c r="E29" s="22" t="s">
        <v>182</v>
      </c>
    </row>
    <row r="30" spans="1:12" x14ac:dyDescent="0.35">
      <c r="D30" s="21">
        <v>930150</v>
      </c>
      <c r="E30" s="22" t="s">
        <v>174</v>
      </c>
    </row>
    <row r="31" spans="1:12" x14ac:dyDescent="0.35">
      <c r="D31" s="21">
        <v>930151</v>
      </c>
      <c r="E31" s="22" t="s">
        <v>175</v>
      </c>
    </row>
    <row r="32" spans="1:12" x14ac:dyDescent="0.35">
      <c r="D32" s="21">
        <v>930152</v>
      </c>
      <c r="E32" s="22" t="s">
        <v>176</v>
      </c>
    </row>
    <row r="33" spans="4:5" x14ac:dyDescent="0.35">
      <c r="D33" s="21">
        <v>930160</v>
      </c>
      <c r="E33" s="22" t="s">
        <v>177</v>
      </c>
    </row>
    <row r="34" spans="4:5" x14ac:dyDescent="0.35">
      <c r="D34" s="21">
        <v>930081</v>
      </c>
      <c r="E34" s="22" t="s">
        <v>178</v>
      </c>
    </row>
    <row r="35" spans="4:5" x14ac:dyDescent="0.35">
      <c r="D35" s="21">
        <v>930082</v>
      </c>
      <c r="E35" s="22" t="s">
        <v>179</v>
      </c>
    </row>
    <row r="36" spans="4:5" x14ac:dyDescent="0.35">
      <c r="D36" s="21">
        <v>930083</v>
      </c>
      <c r="E36" s="22" t="s">
        <v>180</v>
      </c>
    </row>
    <row r="37" spans="4:5" x14ac:dyDescent="0.35">
      <c r="D37" s="21" t="s">
        <v>183</v>
      </c>
      <c r="E37" s="22" t="s">
        <v>184</v>
      </c>
    </row>
    <row r="38" spans="4:5" x14ac:dyDescent="0.35">
      <c r="D38" s="21">
        <v>930190</v>
      </c>
      <c r="E38" s="22" t="s">
        <v>185</v>
      </c>
    </row>
    <row r="39" spans="4:5" x14ac:dyDescent="0.35">
      <c r="D39" s="21">
        <v>930148</v>
      </c>
      <c r="E39" s="22" t="s">
        <v>186</v>
      </c>
    </row>
    <row r="40" spans="4:5" x14ac:dyDescent="0.35">
      <c r="D40" s="21">
        <v>930211</v>
      </c>
      <c r="E40" s="22" t="s">
        <v>187</v>
      </c>
    </row>
    <row r="41" spans="4:5" ht="29" x14ac:dyDescent="0.35">
      <c r="D41" s="21">
        <v>930203</v>
      </c>
      <c r="E41" s="22" t="s">
        <v>188</v>
      </c>
    </row>
    <row r="42" spans="4:5" ht="29" x14ac:dyDescent="0.35">
      <c r="D42" s="21">
        <v>930223</v>
      </c>
      <c r="E42" s="22" t="s">
        <v>189</v>
      </c>
    </row>
    <row r="43" spans="4:5" x14ac:dyDescent="0.35">
      <c r="D43" s="21">
        <v>930162</v>
      </c>
      <c r="E43" s="22" t="s">
        <v>190</v>
      </c>
    </row>
    <row r="44" spans="4:5" x14ac:dyDescent="0.35">
      <c r="D44" s="21">
        <v>930166</v>
      </c>
      <c r="E44" s="22" t="s">
        <v>191</v>
      </c>
    </row>
    <row r="45" spans="4:5" x14ac:dyDescent="0.35">
      <c r="D45" s="21">
        <v>930169</v>
      </c>
      <c r="E45" s="22" t="s">
        <v>192</v>
      </c>
    </row>
    <row r="46" spans="4:5" x14ac:dyDescent="0.35">
      <c r="D46" s="21">
        <v>930168</v>
      </c>
      <c r="E46" s="22" t="s">
        <v>193</v>
      </c>
    </row>
    <row r="47" spans="4:5" x14ac:dyDescent="0.35">
      <c r="D47" s="21">
        <v>930159</v>
      </c>
      <c r="E47" s="22" t="s">
        <v>194</v>
      </c>
    </row>
    <row r="48" spans="4:5" x14ac:dyDescent="0.35">
      <c r="D48" s="21">
        <v>930010</v>
      </c>
      <c r="E48" s="22" t="s">
        <v>195</v>
      </c>
    </row>
    <row r="49" spans="4:5" x14ac:dyDescent="0.35">
      <c r="D49" s="21">
        <v>930020</v>
      </c>
      <c r="E49" s="22" t="s">
        <v>196</v>
      </c>
    </row>
    <row r="50" spans="4:5" x14ac:dyDescent="0.35">
      <c r="E50" s="22"/>
    </row>
    <row r="51" spans="4:5" x14ac:dyDescent="0.35">
      <c r="E51" s="22"/>
    </row>
    <row r="52" spans="4:5" x14ac:dyDescent="0.35">
      <c r="E52" s="22"/>
    </row>
    <row r="53" spans="4:5" x14ac:dyDescent="0.35">
      <c r="E53" s="22"/>
    </row>
    <row r="54" spans="4:5" x14ac:dyDescent="0.35">
      <c r="E54" s="22"/>
    </row>
    <row r="55" spans="4:5" x14ac:dyDescent="0.35">
      <c r="E55" s="22"/>
    </row>
    <row r="56" spans="4:5" x14ac:dyDescent="0.35">
      <c r="E56" s="22"/>
    </row>
    <row r="57" spans="4:5" x14ac:dyDescent="0.35">
      <c r="E57" s="22"/>
    </row>
    <row r="58" spans="4:5" x14ac:dyDescent="0.35">
      <c r="E58" s="22"/>
    </row>
    <row r="59" spans="4:5" x14ac:dyDescent="0.35">
      <c r="E59" s="22"/>
    </row>
    <row r="60" spans="4:5" x14ac:dyDescent="0.35">
      <c r="E60" s="22"/>
    </row>
    <row r="61" spans="4:5" x14ac:dyDescent="0.35">
      <c r="E61" s="22"/>
    </row>
    <row r="62" spans="4:5" x14ac:dyDescent="0.35">
      <c r="E62" s="22"/>
    </row>
    <row r="63" spans="4:5" x14ac:dyDescent="0.35">
      <c r="E63" s="22"/>
    </row>
    <row r="64" spans="4:5" x14ac:dyDescent="0.35">
      <c r="E64" s="22"/>
    </row>
    <row r="65" spans="5:5" x14ac:dyDescent="0.35">
      <c r="E65" s="22"/>
    </row>
    <row r="66" spans="5:5" x14ac:dyDescent="0.35">
      <c r="E66" s="22"/>
    </row>
    <row r="67" spans="5:5" x14ac:dyDescent="0.35">
      <c r="E67" s="22"/>
    </row>
    <row r="68" spans="5:5" x14ac:dyDescent="0.35">
      <c r="E68" s="22"/>
    </row>
    <row r="69" spans="5:5" x14ac:dyDescent="0.35">
      <c r="E69" s="22"/>
    </row>
    <row r="70" spans="5:5" x14ac:dyDescent="0.35">
      <c r="E70" s="22"/>
    </row>
    <row r="71" spans="5:5" x14ac:dyDescent="0.35">
      <c r="E71" s="22"/>
    </row>
    <row r="72" spans="5:5" x14ac:dyDescent="0.35">
      <c r="E72" s="22"/>
    </row>
    <row r="73" spans="5:5" x14ac:dyDescent="0.35">
      <c r="E73" s="22"/>
    </row>
    <row r="74" spans="5:5" x14ac:dyDescent="0.35">
      <c r="E74" s="22"/>
    </row>
    <row r="75" spans="5:5" x14ac:dyDescent="0.35">
      <c r="E75" s="22"/>
    </row>
    <row r="76" spans="5:5" x14ac:dyDescent="0.35">
      <c r="E76" s="22"/>
    </row>
    <row r="77" spans="5:5" x14ac:dyDescent="0.35">
      <c r="E77" s="22"/>
    </row>
    <row r="78" spans="5:5" x14ac:dyDescent="0.35">
      <c r="E78" s="22"/>
    </row>
    <row r="79" spans="5:5" x14ac:dyDescent="0.35">
      <c r="E79" s="22"/>
    </row>
    <row r="80" spans="5:5" x14ac:dyDescent="0.35">
      <c r="E80" s="22"/>
    </row>
    <row r="81" spans="5:5" x14ac:dyDescent="0.35">
      <c r="E81" s="22"/>
    </row>
    <row r="82" spans="5:5" x14ac:dyDescent="0.35">
      <c r="E82" s="22"/>
    </row>
    <row r="83" spans="5:5" x14ac:dyDescent="0.35">
      <c r="E83" s="22"/>
    </row>
    <row r="84" spans="5:5" x14ac:dyDescent="0.35">
      <c r="E84" s="22"/>
    </row>
    <row r="85" spans="5:5" x14ac:dyDescent="0.35">
      <c r="E85" s="22"/>
    </row>
    <row r="86" spans="5:5" x14ac:dyDescent="0.35">
      <c r="E86" s="22"/>
    </row>
    <row r="87" spans="5:5" x14ac:dyDescent="0.35">
      <c r="E87" s="22"/>
    </row>
    <row r="88" spans="5:5" x14ac:dyDescent="0.35">
      <c r="E88" s="22"/>
    </row>
    <row r="89" spans="5:5" x14ac:dyDescent="0.35">
      <c r="E89" s="22"/>
    </row>
    <row r="90" spans="5:5" x14ac:dyDescent="0.35">
      <c r="E90" s="22"/>
    </row>
    <row r="91" spans="5:5" x14ac:dyDescent="0.35">
      <c r="E91" s="22"/>
    </row>
    <row r="92" spans="5:5" x14ac:dyDescent="0.35">
      <c r="E92" s="22"/>
    </row>
    <row r="93" spans="5:5" x14ac:dyDescent="0.35">
      <c r="E93" s="22"/>
    </row>
    <row r="94" spans="5:5" x14ac:dyDescent="0.35">
      <c r="E94" s="22"/>
    </row>
    <row r="95" spans="5:5" x14ac:dyDescent="0.35">
      <c r="E95" s="22"/>
    </row>
    <row r="96" spans="5:5" x14ac:dyDescent="0.35">
      <c r="E96" s="22"/>
    </row>
    <row r="97" spans="5:5" x14ac:dyDescent="0.35">
      <c r="E97" s="22"/>
    </row>
    <row r="98" spans="5:5" x14ac:dyDescent="0.35">
      <c r="E98" s="22"/>
    </row>
    <row r="99" spans="5:5" x14ac:dyDescent="0.35">
      <c r="E99" s="22"/>
    </row>
    <row r="100" spans="5:5" x14ac:dyDescent="0.35">
      <c r="E100" s="22"/>
    </row>
    <row r="101" spans="5:5" x14ac:dyDescent="0.35">
      <c r="E101" s="22"/>
    </row>
  </sheetData>
  <conditionalFormatting sqref="J3">
    <cfRule type="cellIs" dxfId="21" priority="15" operator="greaterThanOrEqual">
      <formula>G3</formula>
    </cfRule>
  </conditionalFormatting>
  <conditionalFormatting sqref="J15">
    <cfRule type="cellIs" dxfId="20" priority="3" operator="greaterThanOrEqual">
      <formula>G15</formula>
    </cfRule>
  </conditionalFormatting>
  <conditionalFormatting sqref="J4">
    <cfRule type="cellIs" dxfId="19" priority="14" operator="greaterThanOrEqual">
      <formula>G4</formula>
    </cfRule>
  </conditionalFormatting>
  <conditionalFormatting sqref="J5">
    <cfRule type="cellIs" dxfId="18" priority="13" operator="greaterThanOrEqual">
      <formula>G5</formula>
    </cfRule>
  </conditionalFormatting>
  <conditionalFormatting sqref="J6">
    <cfRule type="cellIs" dxfId="17" priority="12" operator="greaterThanOrEqual">
      <formula>G6</formula>
    </cfRule>
  </conditionalFormatting>
  <conditionalFormatting sqref="J7">
    <cfRule type="cellIs" dxfId="16" priority="11" operator="greaterThanOrEqual">
      <formula>G7</formula>
    </cfRule>
  </conditionalFormatting>
  <conditionalFormatting sqref="J8">
    <cfRule type="cellIs" dxfId="15" priority="10" operator="greaterThanOrEqual">
      <formula>G8</formula>
    </cfRule>
  </conditionalFormatting>
  <conditionalFormatting sqref="J9">
    <cfRule type="cellIs" dxfId="14" priority="9" operator="greaterThanOrEqual">
      <formula>G9</formula>
    </cfRule>
  </conditionalFormatting>
  <conditionalFormatting sqref="J10">
    <cfRule type="cellIs" dxfId="13" priority="8" operator="greaterThanOrEqual">
      <formula>G10</formula>
    </cfRule>
  </conditionalFormatting>
  <conditionalFormatting sqref="J11">
    <cfRule type="cellIs" dxfId="12" priority="7" operator="greaterThanOrEqual">
      <formula>G11</formula>
    </cfRule>
  </conditionalFormatting>
  <conditionalFormatting sqref="J12">
    <cfRule type="cellIs" dxfId="11" priority="6" operator="greaterThanOrEqual">
      <formula>G12</formula>
    </cfRule>
  </conditionalFormatting>
  <conditionalFormatting sqref="J13">
    <cfRule type="cellIs" dxfId="10" priority="5" operator="greaterThanOrEqual">
      <formula>G13</formula>
    </cfRule>
  </conditionalFormatting>
  <conditionalFormatting sqref="J14">
    <cfRule type="cellIs" dxfId="9" priority="4" operator="greaterThanOrEqual">
      <formula>G14</formula>
    </cfRule>
  </conditionalFormatting>
  <conditionalFormatting sqref="J16">
    <cfRule type="cellIs" dxfId="8" priority="2" operator="greaterThanOrEqual">
      <formula>G16</formula>
    </cfRule>
  </conditionalFormatting>
  <conditionalFormatting sqref="J17">
    <cfRule type="cellIs" dxfId="7" priority="1" operator="greaterThanOrEqual">
      <formula>G17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tabSelected="1" workbookViewId="0">
      <selection activeCell="B9" sqref="B9"/>
    </sheetView>
  </sheetViews>
  <sheetFormatPr defaultRowHeight="14.5" x14ac:dyDescent="0.35"/>
  <cols>
    <col min="2" max="2" width="18.36328125" customWidth="1"/>
    <col min="3" max="3" width="10.36328125" bestFit="1" customWidth="1"/>
    <col min="4" max="4" width="12.6328125" style="48" bestFit="1" customWidth="1"/>
    <col min="5" max="5" width="29.453125" style="49" customWidth="1"/>
    <col min="6" max="6" width="16.36328125" style="21" bestFit="1" customWidth="1"/>
    <col min="7" max="7" width="10.26953125" style="21" bestFit="1" customWidth="1"/>
    <col min="8" max="8" width="9.54296875" style="21" bestFit="1" customWidth="1"/>
    <col min="9" max="9" width="12.90625" style="21" bestFit="1" customWidth="1"/>
    <col min="10" max="10" width="9.90625" style="21" bestFit="1" customWidth="1"/>
    <col min="11" max="11" width="15.08984375" style="21" bestFit="1" customWidth="1"/>
    <col min="12" max="12" width="9.1796875" style="21" bestFit="1" customWidth="1"/>
    <col min="14" max="14" width="22.81640625" customWidth="1"/>
  </cols>
  <sheetData>
    <row r="1" spans="2:16" ht="15" thickBot="1" x14ac:dyDescent="0.4"/>
    <row r="2" spans="2:16" ht="16" thickBot="1" x14ac:dyDescent="0.4">
      <c r="B2" s="26" t="s">
        <v>5</v>
      </c>
      <c r="C2" s="63" t="s">
        <v>4</v>
      </c>
      <c r="D2" s="64" t="s">
        <v>38</v>
      </c>
      <c r="E2" s="50" t="s">
        <v>3</v>
      </c>
      <c r="F2" s="40" t="s">
        <v>44</v>
      </c>
      <c r="G2" s="40" t="s">
        <v>1</v>
      </c>
      <c r="H2" s="40" t="s">
        <v>39</v>
      </c>
      <c r="I2" s="40" t="s">
        <v>40</v>
      </c>
      <c r="J2" s="40" t="s">
        <v>41</v>
      </c>
      <c r="K2" s="40" t="s">
        <v>45</v>
      </c>
      <c r="L2" s="41" t="s">
        <v>2</v>
      </c>
    </row>
    <row r="3" spans="2:16" ht="15" thickBot="1" x14ac:dyDescent="0.4">
      <c r="B3" s="17"/>
      <c r="C3" s="18" t="s">
        <v>129</v>
      </c>
      <c r="D3" s="57" t="s">
        <v>0</v>
      </c>
      <c r="E3" s="58" t="s">
        <v>104</v>
      </c>
      <c r="F3" s="31">
        <v>1</v>
      </c>
      <c r="G3" s="31">
        <v>2500</v>
      </c>
      <c r="H3" s="31"/>
      <c r="I3" s="31"/>
      <c r="J3" s="31">
        <f>H3-I3</f>
        <v>0</v>
      </c>
      <c r="K3" s="31"/>
      <c r="L3" s="33">
        <f>IF(K3+J3&gt;G3,F3,0)</f>
        <v>0</v>
      </c>
    </row>
    <row r="4" spans="2:16" x14ac:dyDescent="0.35">
      <c r="B4" s="21"/>
      <c r="C4" s="21"/>
      <c r="D4" s="59" t="s">
        <v>105</v>
      </c>
      <c r="E4" s="51" t="s">
        <v>106</v>
      </c>
      <c r="F4" s="23">
        <v>1</v>
      </c>
      <c r="G4" s="23">
        <v>2500</v>
      </c>
      <c r="H4" s="23">
        <f>H$3</f>
        <v>0</v>
      </c>
      <c r="I4" s="23"/>
      <c r="J4" s="22">
        <f>H4-I4</f>
        <v>0</v>
      </c>
      <c r="K4" s="23">
        <f>K$3</f>
        <v>0</v>
      </c>
      <c r="L4" s="35">
        <f>IF(K4+J4&gt;G4,F4,0)</f>
        <v>0</v>
      </c>
    </row>
    <row r="5" spans="2:16" ht="29" x14ac:dyDescent="0.35">
      <c r="D5" s="42" t="s">
        <v>107</v>
      </c>
      <c r="E5" s="52" t="s">
        <v>117</v>
      </c>
      <c r="F5" s="23">
        <v>1</v>
      </c>
      <c r="G5" s="23">
        <v>5000</v>
      </c>
      <c r="H5" s="23">
        <f>H$3</f>
        <v>0</v>
      </c>
      <c r="I5" s="23"/>
      <c r="J5" s="22">
        <f>H5-I5</f>
        <v>0</v>
      </c>
      <c r="K5" s="23">
        <f>K$3</f>
        <v>0</v>
      </c>
      <c r="L5" s="35">
        <f>IF(K5+J5&gt;G5,F5,0)</f>
        <v>0</v>
      </c>
    </row>
    <row r="6" spans="2:16" x14ac:dyDescent="0.35">
      <c r="D6" s="42" t="s">
        <v>9</v>
      </c>
      <c r="E6" s="53" t="s">
        <v>108</v>
      </c>
      <c r="F6" s="23">
        <v>1</v>
      </c>
      <c r="G6" s="23">
        <v>5000</v>
      </c>
      <c r="H6" s="23">
        <f>H$3</f>
        <v>0</v>
      </c>
      <c r="I6" s="23"/>
      <c r="J6" s="22">
        <f>H6-I6</f>
        <v>0</v>
      </c>
      <c r="K6" s="23">
        <f>K$3</f>
        <v>0</v>
      </c>
      <c r="L6" s="35">
        <f>IF(K6+J6&gt;G6,F6,0)</f>
        <v>0</v>
      </c>
    </row>
    <row r="7" spans="2:16" x14ac:dyDescent="0.35">
      <c r="D7" s="42" t="s">
        <v>110</v>
      </c>
      <c r="E7" s="53" t="s">
        <v>109</v>
      </c>
      <c r="F7" s="23">
        <v>1</v>
      </c>
      <c r="G7" s="23">
        <v>5000</v>
      </c>
      <c r="H7" s="23">
        <f>H$3</f>
        <v>0</v>
      </c>
      <c r="I7" s="23"/>
      <c r="J7" s="22">
        <f>H7-I7</f>
        <v>0</v>
      </c>
      <c r="K7" s="23">
        <f>K$3</f>
        <v>0</v>
      </c>
      <c r="L7" s="35">
        <f>IF(K7+J7&gt;G7,F7,0)</f>
        <v>0</v>
      </c>
    </row>
    <row r="8" spans="2:16" x14ac:dyDescent="0.35">
      <c r="D8" s="59" t="s">
        <v>112</v>
      </c>
      <c r="E8" s="54" t="s">
        <v>17</v>
      </c>
      <c r="F8" s="23">
        <v>1</v>
      </c>
      <c r="G8" s="23">
        <v>5000</v>
      </c>
      <c r="H8" s="23">
        <f>H$3</f>
        <v>0</v>
      </c>
      <c r="I8" s="23"/>
      <c r="J8" s="22">
        <f>H8-I8</f>
        <v>0</v>
      </c>
      <c r="K8" s="23">
        <f>K$3</f>
        <v>0</v>
      </c>
      <c r="L8" s="35">
        <f>IF(K8+J8&gt;G8,F8,0)</f>
        <v>0</v>
      </c>
    </row>
    <row r="9" spans="2:16" x14ac:dyDescent="0.35">
      <c r="D9" s="42" t="s">
        <v>114</v>
      </c>
      <c r="E9" s="53" t="s">
        <v>124</v>
      </c>
      <c r="F9" s="23">
        <v>1</v>
      </c>
      <c r="G9" s="23">
        <v>5000</v>
      </c>
      <c r="H9" s="23">
        <f>H$3</f>
        <v>0</v>
      </c>
      <c r="I9" s="23"/>
      <c r="J9" s="22">
        <f>H9-I9</f>
        <v>0</v>
      </c>
      <c r="K9" s="23">
        <f>K$3</f>
        <v>0</v>
      </c>
      <c r="L9" s="35">
        <f>IF(K9+J9&gt;G9,F9,0)</f>
        <v>0</v>
      </c>
    </row>
    <row r="10" spans="2:16" x14ac:dyDescent="0.35">
      <c r="D10" s="34" t="s">
        <v>113</v>
      </c>
      <c r="E10" s="55" t="s">
        <v>19</v>
      </c>
      <c r="F10" s="23">
        <v>1</v>
      </c>
      <c r="G10" s="23">
        <v>10000</v>
      </c>
      <c r="H10" s="23">
        <f>H$3</f>
        <v>0</v>
      </c>
      <c r="I10" s="23"/>
      <c r="J10" s="22">
        <f>H10-I10</f>
        <v>0</v>
      </c>
      <c r="K10" s="23">
        <f>K$3</f>
        <v>0</v>
      </c>
      <c r="L10" s="35">
        <f>IF(K10+J10&gt;G10,F10,0)</f>
        <v>0</v>
      </c>
    </row>
    <row r="11" spans="2:16" x14ac:dyDescent="0.35">
      <c r="D11" s="59" t="s">
        <v>115</v>
      </c>
      <c r="E11" s="55" t="s">
        <v>116</v>
      </c>
      <c r="F11" s="23">
        <v>1</v>
      </c>
      <c r="G11" s="23">
        <v>10000</v>
      </c>
      <c r="H11" s="23">
        <f>H$3</f>
        <v>0</v>
      </c>
      <c r="I11" s="23"/>
      <c r="J11" s="22">
        <f>H11-I11</f>
        <v>0</v>
      </c>
      <c r="K11" s="23">
        <f>K$3</f>
        <v>0</v>
      </c>
      <c r="L11" s="35">
        <f>IF(K11+J11&gt;G11,F11,0)</f>
        <v>0</v>
      </c>
    </row>
    <row r="12" spans="2:16" x14ac:dyDescent="0.35">
      <c r="D12" s="60">
        <v>2579856</v>
      </c>
      <c r="E12" s="51" t="s">
        <v>118</v>
      </c>
      <c r="F12" s="23">
        <v>1</v>
      </c>
      <c r="G12" s="23">
        <v>10000</v>
      </c>
      <c r="H12" s="23">
        <f>H$3</f>
        <v>0</v>
      </c>
      <c r="I12" s="23"/>
      <c r="J12" s="22">
        <f>H12-I12</f>
        <v>0</v>
      </c>
      <c r="K12" s="23">
        <f>K$3</f>
        <v>0</v>
      </c>
      <c r="L12" s="35">
        <f>IF(K12+J12&gt;G12,F12,0)</f>
        <v>0</v>
      </c>
      <c r="M12" s="20"/>
      <c r="N12" s="20"/>
      <c r="O12" s="20"/>
      <c r="P12" s="20"/>
    </row>
    <row r="13" spans="2:16" x14ac:dyDescent="0.35">
      <c r="D13" s="60">
        <v>1115507</v>
      </c>
      <c r="E13" s="54" t="s">
        <v>130</v>
      </c>
      <c r="F13" s="23">
        <v>1</v>
      </c>
      <c r="G13" s="23">
        <v>10000</v>
      </c>
      <c r="H13" s="23">
        <f>H$3</f>
        <v>0</v>
      </c>
      <c r="I13" s="23"/>
      <c r="J13" s="22">
        <f>H13-I13</f>
        <v>0</v>
      </c>
      <c r="K13" s="23">
        <f>K$3</f>
        <v>0</v>
      </c>
      <c r="L13" s="35">
        <f>IF(K13+J13&gt;G13,F13,0)</f>
        <v>0</v>
      </c>
      <c r="M13" s="20"/>
      <c r="N13" s="20"/>
      <c r="O13" s="20"/>
      <c r="P13" s="20"/>
    </row>
    <row r="14" spans="2:16" x14ac:dyDescent="0.35">
      <c r="D14" s="60">
        <v>2579874</v>
      </c>
      <c r="E14" s="56" t="s">
        <v>120</v>
      </c>
      <c r="F14" s="23">
        <v>1</v>
      </c>
      <c r="G14" s="23">
        <v>20000</v>
      </c>
      <c r="H14" s="23">
        <f>H$3</f>
        <v>0</v>
      </c>
      <c r="I14" s="23"/>
      <c r="J14" s="22">
        <f>H14-I14</f>
        <v>0</v>
      </c>
      <c r="K14" s="23">
        <f>K$3</f>
        <v>0</v>
      </c>
      <c r="L14" s="35">
        <f>IF(K14+J14&gt;G14,F14,0)</f>
        <v>0</v>
      </c>
      <c r="M14" s="20"/>
      <c r="N14" s="20"/>
      <c r="O14" s="20"/>
      <c r="P14" s="20"/>
    </row>
    <row r="15" spans="2:16" x14ac:dyDescent="0.35">
      <c r="D15" s="60">
        <v>2579884</v>
      </c>
      <c r="E15" s="51" t="s">
        <v>98</v>
      </c>
      <c r="F15" s="23">
        <v>1</v>
      </c>
      <c r="G15" s="23">
        <v>20000</v>
      </c>
      <c r="H15" s="23">
        <f>H$3</f>
        <v>0</v>
      </c>
      <c r="I15" s="23"/>
      <c r="J15" s="22">
        <f>H15-I15</f>
        <v>0</v>
      </c>
      <c r="K15" s="23">
        <f>K$3</f>
        <v>0</v>
      </c>
      <c r="L15" s="35">
        <f>IF(K15+J15&gt;G15,F15,0)</f>
        <v>0</v>
      </c>
      <c r="M15" s="20"/>
      <c r="N15" s="20"/>
      <c r="O15" s="20"/>
      <c r="P15" s="20"/>
    </row>
    <row r="16" spans="2:16" x14ac:dyDescent="0.35">
      <c r="D16" s="60">
        <v>2579887</v>
      </c>
      <c r="E16" s="51" t="s">
        <v>122</v>
      </c>
      <c r="F16" s="23">
        <v>1</v>
      </c>
      <c r="G16" s="23">
        <v>20000</v>
      </c>
      <c r="H16" s="23">
        <f>H$3</f>
        <v>0</v>
      </c>
      <c r="I16" s="23"/>
      <c r="J16" s="22">
        <f>H16-I16</f>
        <v>0</v>
      </c>
      <c r="K16" s="23">
        <f>K$3</f>
        <v>0</v>
      </c>
      <c r="L16" s="35">
        <f>IF(K16+J16&gt;G16,F16,0)</f>
        <v>0</v>
      </c>
      <c r="M16" s="20"/>
      <c r="N16" s="20"/>
      <c r="O16" s="20"/>
      <c r="P16" s="20"/>
    </row>
    <row r="17" spans="2:16" ht="15" thickBot="1" x14ac:dyDescent="0.4">
      <c r="D17" s="61">
        <v>2579885</v>
      </c>
      <c r="E17" s="70" t="s">
        <v>127</v>
      </c>
      <c r="F17" s="36">
        <v>1</v>
      </c>
      <c r="G17" s="36">
        <v>20000</v>
      </c>
      <c r="H17" s="36">
        <f>H$3</f>
        <v>0</v>
      </c>
      <c r="I17" s="36"/>
      <c r="J17" s="39">
        <f>H17-I17</f>
        <v>0</v>
      </c>
      <c r="K17" s="36">
        <f>K$3</f>
        <v>0</v>
      </c>
      <c r="L17" s="37">
        <f>IF(K17+J17&gt;G17,F17,0)</f>
        <v>0</v>
      </c>
      <c r="M17" s="20"/>
      <c r="N17" s="20"/>
      <c r="O17" s="20"/>
      <c r="P17" s="20"/>
    </row>
    <row r="18" spans="2:16" ht="15" thickBot="1" x14ac:dyDescent="0.4">
      <c r="D18" s="49"/>
      <c r="M18" s="20"/>
      <c r="N18" s="20"/>
      <c r="O18" s="20"/>
      <c r="P18" s="20"/>
    </row>
    <row r="19" spans="2:16" ht="16" thickBot="1" x14ac:dyDescent="0.4">
      <c r="B19" s="26" t="s">
        <v>5</v>
      </c>
      <c r="C19" s="63" t="s">
        <v>4</v>
      </c>
      <c r="D19" s="65" t="s">
        <v>38</v>
      </c>
      <c r="E19" s="66" t="s">
        <v>3</v>
      </c>
      <c r="F19" s="67" t="s">
        <v>44</v>
      </c>
      <c r="G19" s="67" t="s">
        <v>1</v>
      </c>
      <c r="H19" s="67" t="s">
        <v>39</v>
      </c>
      <c r="I19" s="67" t="s">
        <v>40</v>
      </c>
      <c r="J19" s="67" t="s">
        <v>41</v>
      </c>
      <c r="K19" s="67" t="s">
        <v>45</v>
      </c>
      <c r="L19" s="68" t="s">
        <v>2</v>
      </c>
      <c r="M19" s="20"/>
      <c r="N19" s="20"/>
      <c r="O19" s="20"/>
      <c r="P19" s="20"/>
    </row>
    <row r="20" spans="2:16" ht="15" thickBot="1" x14ac:dyDescent="0.4">
      <c r="B20" s="17"/>
      <c r="C20" s="18" t="s">
        <v>132</v>
      </c>
      <c r="D20" s="59" t="s">
        <v>0</v>
      </c>
      <c r="E20" s="51" t="s">
        <v>104</v>
      </c>
      <c r="F20" s="22">
        <v>1</v>
      </c>
      <c r="G20" s="22">
        <v>2500</v>
      </c>
      <c r="H20" s="22"/>
      <c r="I20" s="22"/>
      <c r="J20" s="22">
        <f t="shared" ref="J20:J34" si="0">H20-I20</f>
        <v>0</v>
      </c>
      <c r="K20" s="22"/>
      <c r="L20" s="35">
        <f t="shared" ref="L20:L34" si="1">IF(K20+J20&gt;G20,F20,0)</f>
        <v>0</v>
      </c>
      <c r="M20" s="20"/>
      <c r="N20" s="20"/>
      <c r="O20" s="20"/>
      <c r="P20" s="20"/>
    </row>
    <row r="21" spans="2:16" x14ac:dyDescent="0.35">
      <c r="B21" s="21"/>
      <c r="C21" s="21"/>
      <c r="D21" s="59" t="s">
        <v>105</v>
      </c>
      <c r="E21" s="51" t="s">
        <v>106</v>
      </c>
      <c r="F21" s="23">
        <v>1</v>
      </c>
      <c r="G21" s="23">
        <v>2500</v>
      </c>
      <c r="H21" s="23">
        <f t="shared" ref="H21:H34" si="2">H$20</f>
        <v>0</v>
      </c>
      <c r="I21" s="23"/>
      <c r="J21" s="22">
        <f t="shared" si="0"/>
        <v>0</v>
      </c>
      <c r="K21" s="23">
        <f t="shared" ref="K21:K34" si="3">K$20</f>
        <v>0</v>
      </c>
      <c r="L21" s="35">
        <f t="shared" si="1"/>
        <v>0</v>
      </c>
      <c r="M21" s="20"/>
      <c r="N21" s="20"/>
      <c r="O21" s="20"/>
      <c r="P21" s="20"/>
    </row>
    <row r="22" spans="2:16" ht="29" x14ac:dyDescent="0.35">
      <c r="B22" s="20"/>
      <c r="C22" s="20"/>
      <c r="D22" s="42" t="s">
        <v>107</v>
      </c>
      <c r="E22" s="52" t="s">
        <v>117</v>
      </c>
      <c r="F22" s="23">
        <v>1</v>
      </c>
      <c r="G22" s="23">
        <v>5000</v>
      </c>
      <c r="H22" s="23">
        <f t="shared" si="2"/>
        <v>0</v>
      </c>
      <c r="I22" s="23"/>
      <c r="J22" s="22">
        <f t="shared" si="0"/>
        <v>0</v>
      </c>
      <c r="K22" s="23">
        <f t="shared" si="3"/>
        <v>0</v>
      </c>
      <c r="L22" s="35">
        <f t="shared" si="1"/>
        <v>0</v>
      </c>
      <c r="M22" s="20"/>
      <c r="N22" s="20"/>
      <c r="O22" s="20"/>
      <c r="P22" s="20"/>
    </row>
    <row r="23" spans="2:16" x14ac:dyDescent="0.35">
      <c r="B23" s="20"/>
      <c r="C23" s="20"/>
      <c r="D23" s="42">
        <v>1100966</v>
      </c>
      <c r="E23" s="53" t="s">
        <v>139</v>
      </c>
      <c r="F23" s="23">
        <v>1</v>
      </c>
      <c r="G23" s="23">
        <v>5000</v>
      </c>
      <c r="H23" s="23">
        <f t="shared" si="2"/>
        <v>0</v>
      </c>
      <c r="I23" s="23"/>
      <c r="J23" s="22">
        <f t="shared" si="0"/>
        <v>0</v>
      </c>
      <c r="K23" s="23">
        <f t="shared" si="3"/>
        <v>0</v>
      </c>
      <c r="L23" s="35">
        <f t="shared" si="1"/>
        <v>0</v>
      </c>
    </row>
    <row r="24" spans="2:16" x14ac:dyDescent="0.35">
      <c r="B24" s="20"/>
      <c r="C24" s="20"/>
      <c r="D24" s="59" t="s">
        <v>112</v>
      </c>
      <c r="E24" s="54" t="s">
        <v>17</v>
      </c>
      <c r="F24" s="23">
        <v>1</v>
      </c>
      <c r="G24" s="23">
        <v>5000</v>
      </c>
      <c r="H24" s="23">
        <f t="shared" si="2"/>
        <v>0</v>
      </c>
      <c r="I24" s="23"/>
      <c r="J24" s="22">
        <f t="shared" si="0"/>
        <v>0</v>
      </c>
      <c r="K24" s="23">
        <f t="shared" si="3"/>
        <v>0</v>
      </c>
      <c r="L24" s="35">
        <f t="shared" si="1"/>
        <v>0</v>
      </c>
    </row>
    <row r="25" spans="2:16" x14ac:dyDescent="0.35">
      <c r="B25" s="20"/>
      <c r="C25" s="20"/>
      <c r="D25" s="34" t="s">
        <v>113</v>
      </c>
      <c r="E25" s="55" t="s">
        <v>19</v>
      </c>
      <c r="F25" s="23">
        <v>1</v>
      </c>
      <c r="G25" s="23">
        <v>10000</v>
      </c>
      <c r="H25" s="23">
        <f t="shared" si="2"/>
        <v>0</v>
      </c>
      <c r="I25" s="23"/>
      <c r="J25" s="22">
        <f t="shared" si="0"/>
        <v>0</v>
      </c>
      <c r="K25" s="23">
        <f t="shared" si="3"/>
        <v>0</v>
      </c>
      <c r="L25" s="35">
        <f t="shared" si="1"/>
        <v>0</v>
      </c>
    </row>
    <row r="26" spans="2:16" x14ac:dyDescent="0.35">
      <c r="B26" s="20"/>
      <c r="C26" s="20"/>
      <c r="D26" s="59" t="s">
        <v>115</v>
      </c>
      <c r="E26" s="55" t="s">
        <v>116</v>
      </c>
      <c r="F26" s="23">
        <v>1</v>
      </c>
      <c r="G26" s="23">
        <v>10000</v>
      </c>
      <c r="H26" s="23">
        <f t="shared" si="2"/>
        <v>0</v>
      </c>
      <c r="I26" s="23"/>
      <c r="J26" s="22">
        <f t="shared" si="0"/>
        <v>0</v>
      </c>
      <c r="K26" s="23">
        <f t="shared" si="3"/>
        <v>0</v>
      </c>
      <c r="L26" s="35">
        <f t="shared" si="1"/>
        <v>0</v>
      </c>
    </row>
    <row r="27" spans="2:16" x14ac:dyDescent="0.35">
      <c r="B27" s="20"/>
      <c r="C27" s="20"/>
      <c r="D27" s="60">
        <v>2557692</v>
      </c>
      <c r="E27" s="51" t="s">
        <v>126</v>
      </c>
      <c r="F27" s="23">
        <v>1</v>
      </c>
      <c r="G27" s="23">
        <v>10000</v>
      </c>
      <c r="H27" s="23">
        <f t="shared" si="2"/>
        <v>0</v>
      </c>
      <c r="I27" s="23"/>
      <c r="J27" s="22">
        <f t="shared" si="0"/>
        <v>0</v>
      </c>
      <c r="K27" s="23">
        <f t="shared" si="3"/>
        <v>0</v>
      </c>
      <c r="L27" s="35">
        <f t="shared" si="1"/>
        <v>0</v>
      </c>
    </row>
    <row r="28" spans="2:16" x14ac:dyDescent="0.35">
      <c r="B28" s="20"/>
      <c r="C28" s="20"/>
      <c r="D28" s="60">
        <v>1115509</v>
      </c>
      <c r="E28" s="54" t="s">
        <v>131</v>
      </c>
      <c r="F28" s="23">
        <v>2</v>
      </c>
      <c r="G28" s="23">
        <v>10000</v>
      </c>
      <c r="H28" s="23">
        <f t="shared" si="2"/>
        <v>0</v>
      </c>
      <c r="I28" s="23"/>
      <c r="J28" s="22">
        <f t="shared" si="0"/>
        <v>0</v>
      </c>
      <c r="K28" s="23">
        <f t="shared" si="3"/>
        <v>0</v>
      </c>
      <c r="L28" s="35">
        <f t="shared" si="1"/>
        <v>0</v>
      </c>
    </row>
    <row r="29" spans="2:16" x14ac:dyDescent="0.35">
      <c r="B29" s="20"/>
      <c r="C29" s="20"/>
      <c r="D29" s="60" t="s">
        <v>13</v>
      </c>
      <c r="E29" s="54" t="s">
        <v>111</v>
      </c>
      <c r="F29" s="23">
        <v>1</v>
      </c>
      <c r="G29" s="23">
        <v>20000</v>
      </c>
      <c r="H29" s="23">
        <f t="shared" si="2"/>
        <v>0</v>
      </c>
      <c r="I29" s="23"/>
      <c r="J29" s="22">
        <f t="shared" si="0"/>
        <v>0</v>
      </c>
      <c r="K29" s="23">
        <f t="shared" si="3"/>
        <v>0</v>
      </c>
      <c r="L29" s="35">
        <f t="shared" si="1"/>
        <v>0</v>
      </c>
    </row>
    <row r="30" spans="2:16" x14ac:dyDescent="0.35">
      <c r="B30" s="20"/>
      <c r="C30" s="20"/>
      <c r="D30" s="60" t="s">
        <v>119</v>
      </c>
      <c r="E30" s="53" t="s">
        <v>125</v>
      </c>
      <c r="F30" s="23">
        <v>1</v>
      </c>
      <c r="G30" s="23">
        <v>20000</v>
      </c>
      <c r="H30" s="23">
        <f t="shared" si="2"/>
        <v>0</v>
      </c>
      <c r="I30" s="23"/>
      <c r="J30" s="22">
        <f t="shared" si="0"/>
        <v>0</v>
      </c>
      <c r="K30" s="23">
        <f t="shared" si="3"/>
        <v>0</v>
      </c>
      <c r="L30" s="35">
        <f t="shared" si="1"/>
        <v>0</v>
      </c>
    </row>
    <row r="31" spans="2:16" x14ac:dyDescent="0.35">
      <c r="B31" s="20"/>
      <c r="C31" s="20"/>
      <c r="D31" s="60">
        <v>2579875</v>
      </c>
      <c r="E31" s="51" t="s">
        <v>121</v>
      </c>
      <c r="F31" s="23">
        <v>1</v>
      </c>
      <c r="G31" s="23">
        <v>20000</v>
      </c>
      <c r="H31" s="23">
        <f t="shared" si="2"/>
        <v>0</v>
      </c>
      <c r="I31" s="23"/>
      <c r="J31" s="22">
        <f t="shared" si="0"/>
        <v>0</v>
      </c>
      <c r="K31" s="23">
        <f t="shared" si="3"/>
        <v>0</v>
      </c>
      <c r="L31" s="35">
        <f t="shared" si="1"/>
        <v>0</v>
      </c>
    </row>
    <row r="32" spans="2:16" x14ac:dyDescent="0.35">
      <c r="B32" s="20"/>
      <c r="C32" s="20"/>
      <c r="D32" s="60">
        <v>2579884</v>
      </c>
      <c r="E32" s="51" t="s">
        <v>98</v>
      </c>
      <c r="F32" s="23">
        <v>1</v>
      </c>
      <c r="G32" s="23">
        <v>20000</v>
      </c>
      <c r="H32" s="23">
        <f t="shared" si="2"/>
        <v>0</v>
      </c>
      <c r="I32" s="23"/>
      <c r="J32" s="22">
        <f t="shared" si="0"/>
        <v>0</v>
      </c>
      <c r="K32" s="23">
        <f t="shared" si="3"/>
        <v>0</v>
      </c>
      <c r="L32" s="35">
        <f t="shared" si="1"/>
        <v>0</v>
      </c>
    </row>
    <row r="33" spans="2:12" x14ac:dyDescent="0.35">
      <c r="B33" s="20"/>
      <c r="C33" s="20"/>
      <c r="D33" s="60">
        <v>2579898</v>
      </c>
      <c r="E33" s="51" t="s">
        <v>123</v>
      </c>
      <c r="F33" s="23">
        <v>1</v>
      </c>
      <c r="G33" s="23">
        <v>20000</v>
      </c>
      <c r="H33" s="23">
        <f t="shared" si="2"/>
        <v>0</v>
      </c>
      <c r="I33" s="23"/>
      <c r="J33" s="22">
        <f t="shared" si="0"/>
        <v>0</v>
      </c>
      <c r="K33" s="23">
        <f t="shared" si="3"/>
        <v>0</v>
      </c>
      <c r="L33" s="35">
        <f t="shared" si="1"/>
        <v>0</v>
      </c>
    </row>
    <row r="34" spans="2:12" ht="15" thickBot="1" x14ac:dyDescent="0.4">
      <c r="B34" s="20"/>
      <c r="C34" s="20"/>
      <c r="D34" s="69">
        <v>2579896</v>
      </c>
      <c r="E34" s="70" t="s">
        <v>128</v>
      </c>
      <c r="F34" s="36">
        <v>1</v>
      </c>
      <c r="G34" s="36">
        <v>20000</v>
      </c>
      <c r="H34" s="36">
        <f t="shared" si="2"/>
        <v>0</v>
      </c>
      <c r="I34" s="36"/>
      <c r="J34" s="39">
        <f t="shared" si="0"/>
        <v>0</v>
      </c>
      <c r="K34" s="36">
        <f t="shared" si="3"/>
        <v>0</v>
      </c>
      <c r="L34" s="37">
        <f t="shared" si="1"/>
        <v>0</v>
      </c>
    </row>
    <row r="35" spans="2:12" ht="15" thickBot="1" x14ac:dyDescent="0.4"/>
    <row r="36" spans="2:12" ht="16" thickBot="1" x14ac:dyDescent="0.4">
      <c r="B36" s="26" t="s">
        <v>5</v>
      </c>
      <c r="C36" s="63" t="s">
        <v>4</v>
      </c>
      <c r="D36" s="64" t="s">
        <v>38</v>
      </c>
      <c r="E36" s="50" t="s">
        <v>3</v>
      </c>
      <c r="F36" s="40" t="s">
        <v>44</v>
      </c>
      <c r="G36" s="40" t="s">
        <v>1</v>
      </c>
      <c r="H36" s="40" t="s">
        <v>39</v>
      </c>
      <c r="I36" s="40" t="s">
        <v>40</v>
      </c>
      <c r="J36" s="40" t="s">
        <v>41</v>
      </c>
      <c r="K36" s="40" t="s">
        <v>45</v>
      </c>
      <c r="L36" s="41" t="s">
        <v>2</v>
      </c>
    </row>
    <row r="37" spans="2:12" ht="15" thickBot="1" x14ac:dyDescent="0.4">
      <c r="B37" s="17"/>
      <c r="C37" s="18" t="s">
        <v>135</v>
      </c>
      <c r="D37" s="57" t="s">
        <v>0</v>
      </c>
      <c r="E37" s="58" t="s">
        <v>104</v>
      </c>
      <c r="F37" s="31">
        <v>1</v>
      </c>
      <c r="G37" s="31">
        <v>2500</v>
      </c>
      <c r="H37" s="31"/>
      <c r="I37" s="31"/>
      <c r="J37" s="31">
        <f t="shared" ref="J37:J52" si="4">H37-I37</f>
        <v>0</v>
      </c>
      <c r="K37" s="31"/>
      <c r="L37" s="33">
        <f t="shared" ref="L37:L52" si="5">IF(K37+J37&gt;G37,F37,0)</f>
        <v>0</v>
      </c>
    </row>
    <row r="38" spans="2:12" x14ac:dyDescent="0.35">
      <c r="B38" s="21"/>
      <c r="C38" s="21"/>
      <c r="D38" s="59" t="s">
        <v>105</v>
      </c>
      <c r="E38" s="51" t="s">
        <v>106</v>
      </c>
      <c r="F38" s="23">
        <v>1</v>
      </c>
      <c r="G38" s="23">
        <v>2500</v>
      </c>
      <c r="H38" s="23">
        <f t="shared" ref="H38:H52" si="6">H$37</f>
        <v>0</v>
      </c>
      <c r="I38" s="23"/>
      <c r="J38" s="22">
        <f t="shared" si="4"/>
        <v>0</v>
      </c>
      <c r="K38" s="23">
        <f t="shared" ref="K38:K52" si="7">K$37</f>
        <v>0</v>
      </c>
      <c r="L38" s="35">
        <f t="shared" si="5"/>
        <v>0</v>
      </c>
    </row>
    <row r="39" spans="2:12" ht="29" x14ac:dyDescent="0.35">
      <c r="B39" s="20"/>
      <c r="C39" s="20"/>
      <c r="D39" s="42" t="s">
        <v>107</v>
      </c>
      <c r="E39" s="52" t="s">
        <v>117</v>
      </c>
      <c r="F39" s="23">
        <v>1</v>
      </c>
      <c r="G39" s="23">
        <v>5000</v>
      </c>
      <c r="H39" s="23">
        <f t="shared" si="6"/>
        <v>0</v>
      </c>
      <c r="I39" s="23"/>
      <c r="J39" s="22">
        <f t="shared" si="4"/>
        <v>0</v>
      </c>
      <c r="K39" s="23">
        <f t="shared" si="7"/>
        <v>0</v>
      </c>
      <c r="L39" s="35">
        <f t="shared" si="5"/>
        <v>0</v>
      </c>
    </row>
    <row r="40" spans="2:12" x14ac:dyDescent="0.35">
      <c r="B40" s="20"/>
      <c r="C40" s="20"/>
      <c r="D40" s="42">
        <v>1100966</v>
      </c>
      <c r="E40" s="53" t="s">
        <v>139</v>
      </c>
      <c r="F40" s="23">
        <v>1</v>
      </c>
      <c r="G40" s="23">
        <v>5000</v>
      </c>
      <c r="H40" s="23">
        <f t="shared" si="6"/>
        <v>0</v>
      </c>
      <c r="I40" s="23"/>
      <c r="J40" s="22">
        <f t="shared" si="4"/>
        <v>0</v>
      </c>
      <c r="K40" s="23">
        <f t="shared" si="7"/>
        <v>0</v>
      </c>
      <c r="L40" s="35">
        <f t="shared" si="5"/>
        <v>0</v>
      </c>
    </row>
    <row r="41" spans="2:12" x14ac:dyDescent="0.35">
      <c r="B41" s="20"/>
      <c r="C41" s="20"/>
      <c r="D41" s="59" t="s">
        <v>112</v>
      </c>
      <c r="E41" s="54" t="s">
        <v>17</v>
      </c>
      <c r="F41" s="23">
        <v>1</v>
      </c>
      <c r="G41" s="23">
        <v>5000</v>
      </c>
      <c r="H41" s="23">
        <f t="shared" si="6"/>
        <v>0</v>
      </c>
      <c r="I41" s="23"/>
      <c r="J41" s="22">
        <f t="shared" si="4"/>
        <v>0</v>
      </c>
      <c r="K41" s="23">
        <f t="shared" si="7"/>
        <v>0</v>
      </c>
      <c r="L41" s="35">
        <f t="shared" si="5"/>
        <v>0</v>
      </c>
    </row>
    <row r="42" spans="2:12" x14ac:dyDescent="0.35">
      <c r="B42" s="20"/>
      <c r="C42" s="20"/>
      <c r="D42" s="34" t="s">
        <v>113</v>
      </c>
      <c r="E42" s="55" t="s">
        <v>19</v>
      </c>
      <c r="F42" s="23">
        <v>1</v>
      </c>
      <c r="G42" s="23">
        <v>10000</v>
      </c>
      <c r="H42" s="23">
        <f t="shared" si="6"/>
        <v>0</v>
      </c>
      <c r="I42" s="23"/>
      <c r="J42" s="22">
        <f t="shared" si="4"/>
        <v>0</v>
      </c>
      <c r="K42" s="23">
        <f t="shared" si="7"/>
        <v>0</v>
      </c>
      <c r="L42" s="35">
        <f t="shared" si="5"/>
        <v>0</v>
      </c>
    </row>
    <row r="43" spans="2:12" x14ac:dyDescent="0.35">
      <c r="B43" s="20"/>
      <c r="C43" s="20"/>
      <c r="D43" s="59" t="s">
        <v>115</v>
      </c>
      <c r="E43" s="55" t="s">
        <v>116</v>
      </c>
      <c r="F43" s="23">
        <v>1</v>
      </c>
      <c r="G43" s="23">
        <v>10000</v>
      </c>
      <c r="H43" s="23">
        <f t="shared" si="6"/>
        <v>0</v>
      </c>
      <c r="I43" s="23"/>
      <c r="J43" s="22">
        <f t="shared" si="4"/>
        <v>0</v>
      </c>
      <c r="K43" s="23">
        <f t="shared" si="7"/>
        <v>0</v>
      </c>
      <c r="L43" s="35">
        <f t="shared" si="5"/>
        <v>0</v>
      </c>
    </row>
    <row r="44" spans="2:12" x14ac:dyDescent="0.35">
      <c r="B44" s="20"/>
      <c r="C44" s="20"/>
      <c r="D44" s="60">
        <v>2557692</v>
      </c>
      <c r="E44" s="51" t="s">
        <v>126</v>
      </c>
      <c r="F44" s="23">
        <v>1</v>
      </c>
      <c r="G44" s="23">
        <v>10000</v>
      </c>
      <c r="H44" s="23">
        <f t="shared" si="6"/>
        <v>0</v>
      </c>
      <c r="I44" s="23"/>
      <c r="J44" s="22">
        <f t="shared" si="4"/>
        <v>0</v>
      </c>
      <c r="K44" s="23">
        <f t="shared" si="7"/>
        <v>0</v>
      </c>
      <c r="L44" s="35">
        <f t="shared" si="5"/>
        <v>0</v>
      </c>
    </row>
    <row r="45" spans="2:12" x14ac:dyDescent="0.35">
      <c r="B45" s="20"/>
      <c r="C45" s="20"/>
      <c r="D45" s="60">
        <v>1115511</v>
      </c>
      <c r="E45" s="54" t="s">
        <v>134</v>
      </c>
      <c r="F45" s="23">
        <v>1</v>
      </c>
      <c r="G45" s="23">
        <v>10000</v>
      </c>
      <c r="H45" s="23">
        <f t="shared" si="6"/>
        <v>0</v>
      </c>
      <c r="I45" s="23"/>
      <c r="J45" s="22">
        <f t="shared" si="4"/>
        <v>0</v>
      </c>
      <c r="K45" s="23">
        <f t="shared" si="7"/>
        <v>0</v>
      </c>
      <c r="L45" s="35">
        <f t="shared" si="5"/>
        <v>0</v>
      </c>
    </row>
    <row r="46" spans="2:12" x14ac:dyDescent="0.35">
      <c r="B46" s="20"/>
      <c r="C46" s="20"/>
      <c r="D46" s="59">
        <v>1115509</v>
      </c>
      <c r="E46" s="51" t="s">
        <v>133</v>
      </c>
      <c r="F46" s="23">
        <v>2</v>
      </c>
      <c r="G46" s="23">
        <v>10000</v>
      </c>
      <c r="H46" s="23">
        <f t="shared" si="6"/>
        <v>0</v>
      </c>
      <c r="I46" s="23"/>
      <c r="J46" s="22">
        <f t="shared" si="4"/>
        <v>0</v>
      </c>
      <c r="K46" s="23">
        <f t="shared" si="7"/>
        <v>0</v>
      </c>
      <c r="L46" s="35">
        <f t="shared" si="5"/>
        <v>0</v>
      </c>
    </row>
    <row r="47" spans="2:12" x14ac:dyDescent="0.35">
      <c r="B47" s="20"/>
      <c r="C47" s="20"/>
      <c r="D47" s="60" t="s">
        <v>13</v>
      </c>
      <c r="E47" s="54" t="s">
        <v>111</v>
      </c>
      <c r="F47" s="23">
        <v>1</v>
      </c>
      <c r="G47" s="23">
        <v>20000</v>
      </c>
      <c r="H47" s="23">
        <f t="shared" si="6"/>
        <v>0</v>
      </c>
      <c r="I47" s="23"/>
      <c r="J47" s="22">
        <f t="shared" si="4"/>
        <v>0</v>
      </c>
      <c r="K47" s="23">
        <f t="shared" si="7"/>
        <v>0</v>
      </c>
      <c r="L47" s="35">
        <f t="shared" si="5"/>
        <v>0</v>
      </c>
    </row>
    <row r="48" spans="2:12" x14ac:dyDescent="0.35">
      <c r="B48" s="20"/>
      <c r="C48" s="20"/>
      <c r="D48" s="60" t="s">
        <v>119</v>
      </c>
      <c r="E48" s="53" t="s">
        <v>125</v>
      </c>
      <c r="F48" s="23">
        <v>1</v>
      </c>
      <c r="G48" s="23">
        <v>20000</v>
      </c>
      <c r="H48" s="23">
        <f t="shared" si="6"/>
        <v>0</v>
      </c>
      <c r="I48" s="23"/>
      <c r="J48" s="22">
        <f t="shared" si="4"/>
        <v>0</v>
      </c>
      <c r="K48" s="23">
        <f t="shared" si="7"/>
        <v>0</v>
      </c>
      <c r="L48" s="35">
        <f t="shared" si="5"/>
        <v>0</v>
      </c>
    </row>
    <row r="49" spans="2:12" x14ac:dyDescent="0.35">
      <c r="B49" s="20"/>
      <c r="C49" s="20"/>
      <c r="D49" s="60">
        <v>2579875</v>
      </c>
      <c r="E49" s="51" t="s">
        <v>121</v>
      </c>
      <c r="F49" s="23">
        <v>1</v>
      </c>
      <c r="G49" s="23">
        <v>20000</v>
      </c>
      <c r="H49" s="23">
        <f t="shared" si="6"/>
        <v>0</v>
      </c>
      <c r="I49" s="23"/>
      <c r="J49" s="22">
        <f t="shared" si="4"/>
        <v>0</v>
      </c>
      <c r="K49" s="23">
        <f t="shared" si="7"/>
        <v>0</v>
      </c>
      <c r="L49" s="35">
        <f t="shared" si="5"/>
        <v>0</v>
      </c>
    </row>
    <row r="50" spans="2:12" x14ac:dyDescent="0.35">
      <c r="B50" s="20"/>
      <c r="C50" s="20"/>
      <c r="D50" s="60">
        <v>2579884</v>
      </c>
      <c r="E50" s="51" t="s">
        <v>98</v>
      </c>
      <c r="F50" s="23">
        <v>1</v>
      </c>
      <c r="G50" s="23">
        <v>20000</v>
      </c>
      <c r="H50" s="23">
        <f t="shared" si="6"/>
        <v>0</v>
      </c>
      <c r="I50" s="23"/>
      <c r="J50" s="22">
        <f t="shared" si="4"/>
        <v>0</v>
      </c>
      <c r="K50" s="23">
        <f t="shared" si="7"/>
        <v>0</v>
      </c>
      <c r="L50" s="35">
        <f t="shared" si="5"/>
        <v>0</v>
      </c>
    </row>
    <row r="51" spans="2:12" x14ac:dyDescent="0.35">
      <c r="B51" s="20"/>
      <c r="C51" s="20"/>
      <c r="D51" s="60">
        <v>2579898</v>
      </c>
      <c r="E51" s="51" t="s">
        <v>123</v>
      </c>
      <c r="F51" s="23">
        <v>1</v>
      </c>
      <c r="G51" s="23">
        <v>20000</v>
      </c>
      <c r="H51" s="23">
        <f t="shared" si="6"/>
        <v>0</v>
      </c>
      <c r="I51" s="23"/>
      <c r="J51" s="22">
        <f t="shared" si="4"/>
        <v>0</v>
      </c>
      <c r="K51" s="23">
        <f t="shared" si="7"/>
        <v>0</v>
      </c>
      <c r="L51" s="35">
        <f t="shared" si="5"/>
        <v>0</v>
      </c>
    </row>
    <row r="52" spans="2:12" ht="15" thickBot="1" x14ac:dyDescent="0.4">
      <c r="D52" s="69">
        <v>2579896</v>
      </c>
      <c r="E52" s="70" t="s">
        <v>128</v>
      </c>
      <c r="F52" s="36">
        <v>1</v>
      </c>
      <c r="G52" s="36">
        <v>20000</v>
      </c>
      <c r="H52" s="36">
        <f t="shared" si="6"/>
        <v>0</v>
      </c>
      <c r="I52" s="36"/>
      <c r="J52" s="39">
        <f t="shared" si="4"/>
        <v>0</v>
      </c>
      <c r="K52" s="36">
        <f t="shared" si="7"/>
        <v>0</v>
      </c>
      <c r="L52" s="37">
        <f t="shared" si="5"/>
        <v>0</v>
      </c>
    </row>
    <row r="53" spans="2:12" ht="15" thickBot="1" x14ac:dyDescent="0.4"/>
    <row r="54" spans="2:12" ht="16" thickBot="1" x14ac:dyDescent="0.4">
      <c r="B54" s="26" t="s">
        <v>5</v>
      </c>
      <c r="C54" s="63" t="s">
        <v>4</v>
      </c>
      <c r="D54" s="64" t="s">
        <v>38</v>
      </c>
      <c r="E54" s="50" t="s">
        <v>3</v>
      </c>
      <c r="F54" s="40" t="s">
        <v>44</v>
      </c>
      <c r="G54" s="40" t="s">
        <v>1</v>
      </c>
      <c r="H54" s="40" t="s">
        <v>39</v>
      </c>
      <c r="I54" s="40" t="s">
        <v>40</v>
      </c>
      <c r="J54" s="40" t="s">
        <v>41</v>
      </c>
      <c r="K54" s="40" t="s">
        <v>45</v>
      </c>
      <c r="L54" s="41" t="s">
        <v>2</v>
      </c>
    </row>
    <row r="55" spans="2:12" ht="15" thickBot="1" x14ac:dyDescent="0.4">
      <c r="B55" s="17"/>
      <c r="C55" s="18" t="s">
        <v>136</v>
      </c>
      <c r="D55" s="57" t="s">
        <v>0</v>
      </c>
      <c r="E55" s="58" t="s">
        <v>104</v>
      </c>
      <c r="F55" s="31">
        <v>1</v>
      </c>
      <c r="G55" s="31">
        <v>2500</v>
      </c>
      <c r="H55" s="31"/>
      <c r="I55" s="31"/>
      <c r="J55" s="31">
        <f t="shared" ref="J55:J70" si="8">H55-I55</f>
        <v>0</v>
      </c>
      <c r="K55" s="31"/>
      <c r="L55" s="33">
        <f t="shared" ref="L55:L70" si="9">IF(K55+J55&gt;G55,F55,0)</f>
        <v>0</v>
      </c>
    </row>
    <row r="56" spans="2:12" x14ac:dyDescent="0.35">
      <c r="B56" s="21"/>
      <c r="C56" s="21"/>
      <c r="D56" s="59" t="s">
        <v>105</v>
      </c>
      <c r="E56" s="51" t="s">
        <v>106</v>
      </c>
      <c r="F56" s="23">
        <v>1</v>
      </c>
      <c r="G56" s="23">
        <v>2500</v>
      </c>
      <c r="H56" s="23">
        <f t="shared" ref="H56:H70" si="10">H$55</f>
        <v>0</v>
      </c>
      <c r="I56" s="23"/>
      <c r="J56" s="22">
        <f t="shared" si="8"/>
        <v>0</v>
      </c>
      <c r="K56" s="23">
        <f t="shared" ref="K56:K70" si="11">K$55</f>
        <v>0</v>
      </c>
      <c r="L56" s="35">
        <f t="shared" si="9"/>
        <v>0</v>
      </c>
    </row>
    <row r="57" spans="2:12" ht="29" x14ac:dyDescent="0.35">
      <c r="B57" s="20"/>
      <c r="C57" s="20"/>
      <c r="D57" s="42" t="s">
        <v>107</v>
      </c>
      <c r="E57" s="52" t="s">
        <v>117</v>
      </c>
      <c r="F57" s="23">
        <v>1</v>
      </c>
      <c r="G57" s="23">
        <v>5000</v>
      </c>
      <c r="H57" s="23">
        <f t="shared" si="10"/>
        <v>0</v>
      </c>
      <c r="I57" s="23"/>
      <c r="J57" s="22">
        <f t="shared" si="8"/>
        <v>0</v>
      </c>
      <c r="K57" s="23">
        <f t="shared" si="11"/>
        <v>0</v>
      </c>
      <c r="L57" s="35">
        <f t="shared" si="9"/>
        <v>0</v>
      </c>
    </row>
    <row r="58" spans="2:12" x14ac:dyDescent="0.35">
      <c r="B58" s="20"/>
      <c r="C58" s="20"/>
      <c r="D58" s="42">
        <v>1100966</v>
      </c>
      <c r="E58" s="53" t="s">
        <v>139</v>
      </c>
      <c r="F58" s="23">
        <v>1</v>
      </c>
      <c r="G58" s="23">
        <v>5000</v>
      </c>
      <c r="H58" s="23">
        <f t="shared" si="10"/>
        <v>0</v>
      </c>
      <c r="I58" s="23"/>
      <c r="J58" s="22">
        <f t="shared" si="8"/>
        <v>0</v>
      </c>
      <c r="K58" s="23">
        <f t="shared" si="11"/>
        <v>0</v>
      </c>
      <c r="L58" s="35">
        <f t="shared" si="9"/>
        <v>0</v>
      </c>
    </row>
    <row r="59" spans="2:12" x14ac:dyDescent="0.35">
      <c r="B59" s="20"/>
      <c r="C59" s="20"/>
      <c r="D59" s="59" t="s">
        <v>112</v>
      </c>
      <c r="E59" s="54" t="s">
        <v>17</v>
      </c>
      <c r="F59" s="23">
        <v>1</v>
      </c>
      <c r="G59" s="23">
        <v>5000</v>
      </c>
      <c r="H59" s="23">
        <f t="shared" si="10"/>
        <v>0</v>
      </c>
      <c r="I59" s="23"/>
      <c r="J59" s="22">
        <f t="shared" si="8"/>
        <v>0</v>
      </c>
      <c r="K59" s="23">
        <f t="shared" si="11"/>
        <v>0</v>
      </c>
      <c r="L59" s="35">
        <f t="shared" si="9"/>
        <v>0</v>
      </c>
    </row>
    <row r="60" spans="2:12" x14ac:dyDescent="0.35">
      <c r="B60" s="20"/>
      <c r="C60" s="20"/>
      <c r="D60" s="34" t="s">
        <v>113</v>
      </c>
      <c r="E60" s="55" t="s">
        <v>19</v>
      </c>
      <c r="F60" s="23">
        <v>1</v>
      </c>
      <c r="G60" s="23">
        <v>10000</v>
      </c>
      <c r="H60" s="23">
        <f t="shared" si="10"/>
        <v>0</v>
      </c>
      <c r="I60" s="23"/>
      <c r="J60" s="22">
        <f t="shared" si="8"/>
        <v>0</v>
      </c>
      <c r="K60" s="23">
        <f t="shared" si="11"/>
        <v>0</v>
      </c>
      <c r="L60" s="35">
        <f t="shared" si="9"/>
        <v>0</v>
      </c>
    </row>
    <row r="61" spans="2:12" x14ac:dyDescent="0.35">
      <c r="B61" s="20"/>
      <c r="C61" s="20"/>
      <c r="D61" s="59" t="s">
        <v>115</v>
      </c>
      <c r="E61" s="55" t="s">
        <v>116</v>
      </c>
      <c r="F61" s="23">
        <v>1</v>
      </c>
      <c r="G61" s="23">
        <v>10000</v>
      </c>
      <c r="H61" s="23">
        <f t="shared" si="10"/>
        <v>0</v>
      </c>
      <c r="I61" s="23"/>
      <c r="J61" s="22">
        <f t="shared" si="8"/>
        <v>0</v>
      </c>
      <c r="K61" s="23">
        <f t="shared" si="11"/>
        <v>0</v>
      </c>
      <c r="L61" s="35">
        <f t="shared" si="9"/>
        <v>0</v>
      </c>
    </row>
    <row r="62" spans="2:12" x14ac:dyDescent="0.35">
      <c r="B62" s="20"/>
      <c r="C62" s="20"/>
      <c r="D62" s="60">
        <v>2557692</v>
      </c>
      <c r="E62" s="51" t="s">
        <v>126</v>
      </c>
      <c r="F62" s="23">
        <v>1</v>
      </c>
      <c r="G62" s="23">
        <v>10000</v>
      </c>
      <c r="H62" s="23">
        <f t="shared" si="10"/>
        <v>0</v>
      </c>
      <c r="I62" s="23"/>
      <c r="J62" s="22">
        <f t="shared" si="8"/>
        <v>0</v>
      </c>
      <c r="K62" s="23">
        <f t="shared" si="11"/>
        <v>0</v>
      </c>
      <c r="L62" s="35">
        <f t="shared" si="9"/>
        <v>0</v>
      </c>
    </row>
    <row r="63" spans="2:12" x14ac:dyDescent="0.35">
      <c r="B63" s="20"/>
      <c r="C63" s="20"/>
      <c r="D63" s="60">
        <v>1117502</v>
      </c>
      <c r="E63" s="54" t="s">
        <v>138</v>
      </c>
      <c r="F63" s="23">
        <v>1</v>
      </c>
      <c r="G63" s="23">
        <v>10000</v>
      </c>
      <c r="H63" s="23">
        <f t="shared" si="10"/>
        <v>0</v>
      </c>
      <c r="I63" s="23"/>
      <c r="J63" s="22">
        <f t="shared" si="8"/>
        <v>0</v>
      </c>
      <c r="K63" s="23">
        <f t="shared" si="11"/>
        <v>0</v>
      </c>
      <c r="L63" s="35">
        <f t="shared" si="9"/>
        <v>0</v>
      </c>
    </row>
    <row r="64" spans="2:12" x14ac:dyDescent="0.35">
      <c r="B64" s="20"/>
      <c r="C64" s="20"/>
      <c r="D64" s="60">
        <v>1115511</v>
      </c>
      <c r="E64" s="51" t="s">
        <v>137</v>
      </c>
      <c r="F64" s="23">
        <v>2</v>
      </c>
      <c r="G64" s="23">
        <v>10000</v>
      </c>
      <c r="H64" s="23">
        <f t="shared" si="10"/>
        <v>0</v>
      </c>
      <c r="I64" s="23"/>
      <c r="J64" s="22">
        <f t="shared" si="8"/>
        <v>0</v>
      </c>
      <c r="K64" s="23">
        <f t="shared" si="11"/>
        <v>0</v>
      </c>
      <c r="L64" s="35">
        <f t="shared" si="9"/>
        <v>0</v>
      </c>
    </row>
    <row r="65" spans="2:12" x14ac:dyDescent="0.35">
      <c r="B65" s="20"/>
      <c r="C65" s="20"/>
      <c r="D65" s="60" t="s">
        <v>13</v>
      </c>
      <c r="E65" s="54" t="s">
        <v>111</v>
      </c>
      <c r="F65" s="23">
        <v>1</v>
      </c>
      <c r="G65" s="23">
        <v>20000</v>
      </c>
      <c r="H65" s="23">
        <f t="shared" si="10"/>
        <v>0</v>
      </c>
      <c r="I65" s="23"/>
      <c r="J65" s="22">
        <f t="shared" si="8"/>
        <v>0</v>
      </c>
      <c r="K65" s="23">
        <f t="shared" si="11"/>
        <v>0</v>
      </c>
      <c r="L65" s="35">
        <f t="shared" si="9"/>
        <v>0</v>
      </c>
    </row>
    <row r="66" spans="2:12" x14ac:dyDescent="0.35">
      <c r="B66" s="20"/>
      <c r="C66" s="20"/>
      <c r="D66" s="60" t="s">
        <v>119</v>
      </c>
      <c r="E66" s="53" t="s">
        <v>125</v>
      </c>
      <c r="F66" s="23">
        <v>1</v>
      </c>
      <c r="G66" s="23">
        <v>20000</v>
      </c>
      <c r="H66" s="23">
        <f t="shared" si="10"/>
        <v>0</v>
      </c>
      <c r="I66" s="23"/>
      <c r="J66" s="22">
        <f t="shared" si="8"/>
        <v>0</v>
      </c>
      <c r="K66" s="23">
        <f t="shared" si="11"/>
        <v>0</v>
      </c>
      <c r="L66" s="35">
        <f t="shared" si="9"/>
        <v>0</v>
      </c>
    </row>
    <row r="67" spans="2:12" x14ac:dyDescent="0.35">
      <c r="B67" s="20"/>
      <c r="C67" s="20"/>
      <c r="D67" s="60">
        <v>2579875</v>
      </c>
      <c r="E67" s="51" t="s">
        <v>121</v>
      </c>
      <c r="F67" s="23">
        <v>1</v>
      </c>
      <c r="G67" s="23">
        <v>20000</v>
      </c>
      <c r="H67" s="23">
        <f t="shared" si="10"/>
        <v>0</v>
      </c>
      <c r="I67" s="23"/>
      <c r="J67" s="22">
        <f t="shared" si="8"/>
        <v>0</v>
      </c>
      <c r="K67" s="23">
        <f t="shared" si="11"/>
        <v>0</v>
      </c>
      <c r="L67" s="35">
        <f t="shared" si="9"/>
        <v>0</v>
      </c>
    </row>
    <row r="68" spans="2:12" x14ac:dyDescent="0.35">
      <c r="B68" s="20"/>
      <c r="C68" s="20"/>
      <c r="D68" s="60">
        <v>2579884</v>
      </c>
      <c r="E68" s="51" t="s">
        <v>98</v>
      </c>
      <c r="F68" s="23">
        <v>1</v>
      </c>
      <c r="G68" s="23">
        <v>20000</v>
      </c>
      <c r="H68" s="23">
        <f t="shared" si="10"/>
        <v>0</v>
      </c>
      <c r="I68" s="23"/>
      <c r="J68" s="22">
        <f t="shared" si="8"/>
        <v>0</v>
      </c>
      <c r="K68" s="23">
        <f t="shared" si="11"/>
        <v>0</v>
      </c>
      <c r="L68" s="35">
        <f t="shared" si="9"/>
        <v>0</v>
      </c>
    </row>
    <row r="69" spans="2:12" x14ac:dyDescent="0.35">
      <c r="B69" s="20"/>
      <c r="C69" s="20"/>
      <c r="D69" s="60">
        <v>2579898</v>
      </c>
      <c r="E69" s="51" t="s">
        <v>123</v>
      </c>
      <c r="F69" s="23">
        <v>1</v>
      </c>
      <c r="G69" s="23">
        <v>20000</v>
      </c>
      <c r="H69" s="23">
        <f t="shared" si="10"/>
        <v>0</v>
      </c>
      <c r="I69" s="23"/>
      <c r="J69" s="22">
        <f t="shared" si="8"/>
        <v>0</v>
      </c>
      <c r="K69" s="23">
        <f t="shared" si="11"/>
        <v>0</v>
      </c>
      <c r="L69" s="35">
        <f t="shared" si="9"/>
        <v>0</v>
      </c>
    </row>
    <row r="70" spans="2:12" ht="15" thickBot="1" x14ac:dyDescent="0.4">
      <c r="B70" s="20"/>
      <c r="C70" s="20"/>
      <c r="D70" s="69">
        <v>2579896</v>
      </c>
      <c r="E70" s="70" t="s">
        <v>128</v>
      </c>
      <c r="F70" s="36">
        <v>1</v>
      </c>
      <c r="G70" s="36">
        <v>20000</v>
      </c>
      <c r="H70" s="36">
        <f t="shared" si="10"/>
        <v>0</v>
      </c>
      <c r="I70" s="36"/>
      <c r="J70" s="39">
        <f t="shared" si="8"/>
        <v>0</v>
      </c>
      <c r="K70" s="36">
        <f t="shared" si="11"/>
        <v>0</v>
      </c>
      <c r="L70" s="37">
        <f t="shared" si="9"/>
        <v>0</v>
      </c>
    </row>
    <row r="71" spans="2:12" ht="15" thickBot="1" x14ac:dyDescent="0.4"/>
    <row r="72" spans="2:12" ht="16" thickBot="1" x14ac:dyDescent="0.4">
      <c r="B72" s="26" t="s">
        <v>5</v>
      </c>
      <c r="C72" s="63" t="s">
        <v>4</v>
      </c>
      <c r="D72" s="64" t="s">
        <v>38</v>
      </c>
      <c r="E72" s="50" t="s">
        <v>3</v>
      </c>
      <c r="F72" s="40" t="s">
        <v>44</v>
      </c>
      <c r="G72" s="40" t="s">
        <v>1</v>
      </c>
      <c r="H72" s="40" t="s">
        <v>39</v>
      </c>
      <c r="I72" s="40" t="s">
        <v>40</v>
      </c>
      <c r="J72" s="40" t="s">
        <v>41</v>
      </c>
      <c r="K72" s="40" t="s">
        <v>45</v>
      </c>
      <c r="L72" s="41" t="s">
        <v>2</v>
      </c>
    </row>
    <row r="73" spans="2:12" ht="15" thickBot="1" x14ac:dyDescent="0.4">
      <c r="B73" s="17"/>
      <c r="C73" s="18" t="s">
        <v>140</v>
      </c>
      <c r="D73" s="57" t="s">
        <v>0</v>
      </c>
      <c r="E73" s="58" t="s">
        <v>104</v>
      </c>
      <c r="F73" s="31">
        <v>2</v>
      </c>
      <c r="G73" s="31">
        <v>2500</v>
      </c>
      <c r="H73" s="31"/>
      <c r="I73" s="31"/>
      <c r="J73" s="31">
        <f>H73-I73</f>
        <v>0</v>
      </c>
      <c r="K73" s="31"/>
      <c r="L73" s="33">
        <f>IF(K73+J73&gt;G73,F73,0)</f>
        <v>0</v>
      </c>
    </row>
    <row r="74" spans="2:12" x14ac:dyDescent="0.35">
      <c r="B74" s="21"/>
      <c r="C74" s="21"/>
      <c r="D74" s="59" t="s">
        <v>105</v>
      </c>
      <c r="E74" s="51" t="s">
        <v>106</v>
      </c>
      <c r="F74" s="23">
        <v>2</v>
      </c>
      <c r="G74" s="23">
        <v>2500</v>
      </c>
      <c r="H74" s="23">
        <f>H$73</f>
        <v>0</v>
      </c>
      <c r="I74" s="23"/>
      <c r="J74" s="22">
        <f t="shared" ref="J74:J88" si="12">H74-I74</f>
        <v>0</v>
      </c>
      <c r="K74" s="23">
        <f>K$73</f>
        <v>0</v>
      </c>
      <c r="L74" s="35">
        <f>IF(K74+J74&gt;G74,F74,0)</f>
        <v>0</v>
      </c>
    </row>
    <row r="75" spans="2:12" ht="29" x14ac:dyDescent="0.35">
      <c r="B75" s="20"/>
      <c r="C75" s="20"/>
      <c r="D75" s="42" t="s">
        <v>107</v>
      </c>
      <c r="E75" s="52" t="s">
        <v>117</v>
      </c>
      <c r="F75" s="23">
        <v>2</v>
      </c>
      <c r="G75" s="23">
        <v>5000</v>
      </c>
      <c r="H75" s="23">
        <f t="shared" ref="H75:H88" si="13">H$73</f>
        <v>0</v>
      </c>
      <c r="I75" s="23"/>
      <c r="J75" s="22">
        <f t="shared" si="12"/>
        <v>0</v>
      </c>
      <c r="K75" s="23">
        <f t="shared" ref="K75:K88" si="14">K$73</f>
        <v>0</v>
      </c>
      <c r="L75" s="35">
        <f t="shared" ref="L75:L88" si="15">IF(K75+J75&gt;G75,F75,0)</f>
        <v>0</v>
      </c>
    </row>
    <row r="76" spans="2:12" x14ac:dyDescent="0.35">
      <c r="B76" s="20"/>
      <c r="C76" s="20"/>
      <c r="D76" s="42">
        <v>1100966</v>
      </c>
      <c r="E76" s="53" t="s">
        <v>139</v>
      </c>
      <c r="F76" s="23">
        <v>2</v>
      </c>
      <c r="G76" s="23">
        <v>5000</v>
      </c>
      <c r="H76" s="23">
        <f t="shared" si="13"/>
        <v>0</v>
      </c>
      <c r="I76" s="23"/>
      <c r="J76" s="22">
        <f t="shared" si="12"/>
        <v>0</v>
      </c>
      <c r="K76" s="23">
        <f t="shared" si="14"/>
        <v>0</v>
      </c>
      <c r="L76" s="35">
        <f t="shared" si="15"/>
        <v>0</v>
      </c>
    </row>
    <row r="77" spans="2:12" x14ac:dyDescent="0.35">
      <c r="B77" s="20"/>
      <c r="C77" s="20"/>
      <c r="D77" s="60" t="s">
        <v>13</v>
      </c>
      <c r="E77" s="54" t="s">
        <v>111</v>
      </c>
      <c r="F77" s="23">
        <v>2</v>
      </c>
      <c r="G77" s="23">
        <v>20000</v>
      </c>
      <c r="H77" s="23">
        <f t="shared" si="13"/>
        <v>0</v>
      </c>
      <c r="I77" s="23"/>
      <c r="J77" s="22">
        <f t="shared" si="12"/>
        <v>0</v>
      </c>
      <c r="K77" s="23">
        <f t="shared" si="14"/>
        <v>0</v>
      </c>
      <c r="L77" s="35">
        <f t="shared" si="15"/>
        <v>0</v>
      </c>
    </row>
    <row r="78" spans="2:12" x14ac:dyDescent="0.35">
      <c r="B78" s="20"/>
      <c r="C78" s="20"/>
      <c r="D78" s="59" t="s">
        <v>112</v>
      </c>
      <c r="E78" s="54" t="s">
        <v>17</v>
      </c>
      <c r="F78" s="23">
        <v>2</v>
      </c>
      <c r="G78" s="23">
        <v>5000</v>
      </c>
      <c r="H78" s="23">
        <f t="shared" si="13"/>
        <v>0</v>
      </c>
      <c r="I78" s="23"/>
      <c r="J78" s="22">
        <f t="shared" si="12"/>
        <v>0</v>
      </c>
      <c r="K78" s="23">
        <f t="shared" si="14"/>
        <v>0</v>
      </c>
      <c r="L78" s="35">
        <f t="shared" si="15"/>
        <v>0</v>
      </c>
    </row>
    <row r="79" spans="2:12" x14ac:dyDescent="0.35">
      <c r="B79" s="20"/>
      <c r="C79" s="20"/>
      <c r="D79" s="34" t="s">
        <v>113</v>
      </c>
      <c r="E79" s="55" t="s">
        <v>19</v>
      </c>
      <c r="F79" s="23">
        <v>2</v>
      </c>
      <c r="G79" s="23">
        <v>10000</v>
      </c>
      <c r="H79" s="23">
        <f t="shared" si="13"/>
        <v>0</v>
      </c>
      <c r="I79" s="23"/>
      <c r="J79" s="22">
        <f t="shared" si="12"/>
        <v>0</v>
      </c>
      <c r="K79" s="23">
        <f t="shared" si="14"/>
        <v>0</v>
      </c>
      <c r="L79" s="35">
        <f t="shared" si="15"/>
        <v>0</v>
      </c>
    </row>
    <row r="80" spans="2:12" x14ac:dyDescent="0.35">
      <c r="B80" s="20"/>
      <c r="C80" s="20"/>
      <c r="D80" s="60" t="s">
        <v>119</v>
      </c>
      <c r="E80" s="53" t="s">
        <v>125</v>
      </c>
      <c r="F80" s="23">
        <v>2</v>
      </c>
      <c r="G80" s="23">
        <v>20000</v>
      </c>
      <c r="H80" s="23">
        <f t="shared" si="13"/>
        <v>0</v>
      </c>
      <c r="I80" s="23"/>
      <c r="J80" s="22">
        <f t="shared" si="12"/>
        <v>0</v>
      </c>
      <c r="K80" s="23">
        <f t="shared" si="14"/>
        <v>0</v>
      </c>
      <c r="L80" s="35">
        <f t="shared" si="15"/>
        <v>0</v>
      </c>
    </row>
    <row r="81" spans="2:12" x14ac:dyDescent="0.35">
      <c r="B81" s="20"/>
      <c r="C81" s="20"/>
      <c r="D81" s="59" t="s">
        <v>115</v>
      </c>
      <c r="E81" s="55" t="s">
        <v>116</v>
      </c>
      <c r="F81" s="23">
        <v>2</v>
      </c>
      <c r="G81" s="23">
        <v>10000</v>
      </c>
      <c r="H81" s="23">
        <f t="shared" si="13"/>
        <v>0</v>
      </c>
      <c r="I81" s="23"/>
      <c r="J81" s="22">
        <f t="shared" si="12"/>
        <v>0</v>
      </c>
      <c r="K81" s="23">
        <f t="shared" si="14"/>
        <v>0</v>
      </c>
      <c r="L81" s="35">
        <f t="shared" si="15"/>
        <v>0</v>
      </c>
    </row>
    <row r="82" spans="2:12" x14ac:dyDescent="0.35">
      <c r="B82" s="20"/>
      <c r="C82" s="20"/>
      <c r="D82" s="60">
        <v>2579875</v>
      </c>
      <c r="E82" s="51" t="s">
        <v>121</v>
      </c>
      <c r="F82" s="23">
        <v>2</v>
      </c>
      <c r="G82" s="23">
        <v>20000</v>
      </c>
      <c r="H82" s="23">
        <f t="shared" si="13"/>
        <v>0</v>
      </c>
      <c r="I82" s="23"/>
      <c r="J82" s="22">
        <f t="shared" si="12"/>
        <v>0</v>
      </c>
      <c r="K82" s="23">
        <f t="shared" si="14"/>
        <v>0</v>
      </c>
      <c r="L82" s="35">
        <f t="shared" si="15"/>
        <v>0</v>
      </c>
    </row>
    <row r="83" spans="2:12" x14ac:dyDescent="0.35">
      <c r="B83" s="20"/>
      <c r="C83" s="20"/>
      <c r="D83" s="60">
        <v>2557692</v>
      </c>
      <c r="E83" s="51" t="s">
        <v>126</v>
      </c>
      <c r="F83" s="23">
        <v>2</v>
      </c>
      <c r="G83" s="23">
        <v>10000</v>
      </c>
      <c r="H83" s="23">
        <f t="shared" si="13"/>
        <v>0</v>
      </c>
      <c r="I83" s="23"/>
      <c r="J83" s="22">
        <f t="shared" si="12"/>
        <v>0</v>
      </c>
      <c r="K83" s="23">
        <f t="shared" si="14"/>
        <v>0</v>
      </c>
      <c r="L83" s="35">
        <f t="shared" si="15"/>
        <v>0</v>
      </c>
    </row>
    <row r="84" spans="2:12" x14ac:dyDescent="0.35">
      <c r="B84" s="20"/>
      <c r="C84" s="20"/>
      <c r="D84" s="60">
        <v>2579884</v>
      </c>
      <c r="E84" s="51" t="s">
        <v>98</v>
      </c>
      <c r="F84" s="23">
        <v>2</v>
      </c>
      <c r="G84" s="23">
        <v>20000</v>
      </c>
      <c r="H84" s="23">
        <f t="shared" si="13"/>
        <v>0</v>
      </c>
      <c r="I84" s="23"/>
      <c r="J84" s="22">
        <f t="shared" si="12"/>
        <v>0</v>
      </c>
      <c r="K84" s="23">
        <f t="shared" si="14"/>
        <v>0</v>
      </c>
      <c r="L84" s="35">
        <f t="shared" si="15"/>
        <v>0</v>
      </c>
    </row>
    <row r="85" spans="2:12" x14ac:dyDescent="0.35">
      <c r="B85" s="20"/>
      <c r="C85" s="20"/>
      <c r="D85" s="60">
        <v>2579898</v>
      </c>
      <c r="E85" s="51" t="s">
        <v>123</v>
      </c>
      <c r="F85" s="23">
        <v>2</v>
      </c>
      <c r="G85" s="23">
        <v>20000</v>
      </c>
      <c r="H85" s="23">
        <f t="shared" si="13"/>
        <v>0</v>
      </c>
      <c r="I85" s="23"/>
      <c r="J85" s="22">
        <f t="shared" si="12"/>
        <v>0</v>
      </c>
      <c r="K85" s="23">
        <f t="shared" si="14"/>
        <v>0</v>
      </c>
      <c r="L85" s="35">
        <f t="shared" si="15"/>
        <v>0</v>
      </c>
    </row>
    <row r="86" spans="2:12" x14ac:dyDescent="0.35">
      <c r="B86" s="20"/>
      <c r="C86" s="20"/>
      <c r="D86" s="59">
        <v>2579896</v>
      </c>
      <c r="E86" s="51" t="s">
        <v>128</v>
      </c>
      <c r="F86" s="23">
        <v>2</v>
      </c>
      <c r="G86" s="23">
        <v>20000</v>
      </c>
      <c r="H86" s="23">
        <f t="shared" si="13"/>
        <v>0</v>
      </c>
      <c r="I86" s="23"/>
      <c r="J86" s="22">
        <f t="shared" si="12"/>
        <v>0</v>
      </c>
      <c r="K86" s="23">
        <f t="shared" si="14"/>
        <v>0</v>
      </c>
      <c r="L86" s="35">
        <f t="shared" si="15"/>
        <v>0</v>
      </c>
    </row>
    <row r="87" spans="2:12" x14ac:dyDescent="0.35">
      <c r="B87" s="20"/>
      <c r="C87" s="20"/>
      <c r="D87" s="60">
        <v>1115511</v>
      </c>
      <c r="E87" s="54" t="s">
        <v>134</v>
      </c>
      <c r="F87" s="23">
        <v>1</v>
      </c>
      <c r="G87" s="23">
        <v>10000</v>
      </c>
      <c r="H87" s="23">
        <f t="shared" si="13"/>
        <v>0</v>
      </c>
      <c r="I87" s="23"/>
      <c r="J87" s="22">
        <f t="shared" si="12"/>
        <v>0</v>
      </c>
      <c r="K87" s="23">
        <f t="shared" si="14"/>
        <v>0</v>
      </c>
      <c r="L87" s="35">
        <f t="shared" si="15"/>
        <v>0</v>
      </c>
    </row>
    <row r="88" spans="2:12" ht="15" thickBot="1" x14ac:dyDescent="0.4">
      <c r="B88" s="20"/>
      <c r="C88" s="20"/>
      <c r="D88" s="69">
        <v>1115509</v>
      </c>
      <c r="E88" s="70" t="s">
        <v>133</v>
      </c>
      <c r="F88" s="36">
        <v>4</v>
      </c>
      <c r="G88" s="36">
        <v>10000</v>
      </c>
      <c r="H88" s="36">
        <f t="shared" si="13"/>
        <v>0</v>
      </c>
      <c r="I88" s="36"/>
      <c r="J88" s="39">
        <f t="shared" si="12"/>
        <v>0</v>
      </c>
      <c r="K88" s="36">
        <f t="shared" si="14"/>
        <v>0</v>
      </c>
      <c r="L88" s="37">
        <f t="shared" si="15"/>
        <v>0</v>
      </c>
    </row>
    <row r="89" spans="2:12" ht="15" thickBot="1" x14ac:dyDescent="0.4"/>
    <row r="90" spans="2:12" ht="16" thickBot="1" x14ac:dyDescent="0.4">
      <c r="B90" s="26" t="s">
        <v>5</v>
      </c>
      <c r="C90" s="63" t="s">
        <v>4</v>
      </c>
      <c r="D90" s="64" t="s">
        <v>38</v>
      </c>
      <c r="E90" s="50" t="s">
        <v>3</v>
      </c>
      <c r="F90" s="40" t="s">
        <v>44</v>
      </c>
      <c r="G90" s="40" t="s">
        <v>1</v>
      </c>
      <c r="H90" s="40" t="s">
        <v>39</v>
      </c>
      <c r="I90" s="40" t="s">
        <v>40</v>
      </c>
      <c r="J90" s="40" t="s">
        <v>41</v>
      </c>
      <c r="K90" s="40" t="s">
        <v>45</v>
      </c>
      <c r="L90" s="41" t="s">
        <v>2</v>
      </c>
    </row>
    <row r="91" spans="2:12" ht="15" thickBot="1" x14ac:dyDescent="0.4">
      <c r="B91" s="17"/>
      <c r="C91" s="18" t="s">
        <v>142</v>
      </c>
      <c r="D91" s="57" t="s">
        <v>0</v>
      </c>
      <c r="E91" s="58" t="s">
        <v>104</v>
      </c>
      <c r="F91" s="31">
        <v>2</v>
      </c>
      <c r="G91" s="31">
        <v>2500</v>
      </c>
      <c r="H91" s="31"/>
      <c r="I91" s="31"/>
      <c r="J91" s="31">
        <f>H91-I91</f>
        <v>0</v>
      </c>
      <c r="K91" s="31"/>
      <c r="L91" s="33">
        <f>IF(K91+J91&gt;G91,F91,0)</f>
        <v>0</v>
      </c>
    </row>
    <row r="92" spans="2:12" x14ac:dyDescent="0.35">
      <c r="B92" s="21"/>
      <c r="C92" s="21"/>
      <c r="D92" s="59" t="s">
        <v>105</v>
      </c>
      <c r="E92" s="51" t="s">
        <v>106</v>
      </c>
      <c r="F92" s="23">
        <v>2</v>
      </c>
      <c r="G92" s="23">
        <v>2500</v>
      </c>
      <c r="H92" s="23">
        <f>H$91</f>
        <v>0</v>
      </c>
      <c r="I92" s="23"/>
      <c r="J92" s="22">
        <f t="shared" ref="J92:J106" si="16">H92-I92</f>
        <v>0</v>
      </c>
      <c r="K92" s="23">
        <f>K$91</f>
        <v>0</v>
      </c>
      <c r="L92" s="35">
        <f>IF(K92+J92&gt;G92,F92,0)</f>
        <v>0</v>
      </c>
    </row>
    <row r="93" spans="2:12" ht="29" x14ac:dyDescent="0.35">
      <c r="B93" s="20"/>
      <c r="C93" s="20"/>
      <c r="D93" s="42" t="s">
        <v>107</v>
      </c>
      <c r="E93" s="52" t="s">
        <v>117</v>
      </c>
      <c r="F93" s="23">
        <v>2</v>
      </c>
      <c r="G93" s="23">
        <v>5000</v>
      </c>
      <c r="H93" s="23">
        <f t="shared" ref="H93:H106" si="17">H$91</f>
        <v>0</v>
      </c>
      <c r="I93" s="23"/>
      <c r="J93" s="22">
        <f t="shared" si="16"/>
        <v>0</v>
      </c>
      <c r="K93" s="23">
        <f t="shared" ref="K93:K106" si="18">K$91</f>
        <v>0</v>
      </c>
      <c r="L93" s="35">
        <f t="shared" ref="L93:L106" si="19">IF(K93+J93&gt;G93,F93,0)</f>
        <v>0</v>
      </c>
    </row>
    <row r="94" spans="2:12" x14ac:dyDescent="0.35">
      <c r="B94" s="20"/>
      <c r="C94" s="20"/>
      <c r="D94" s="42">
        <v>1100966</v>
      </c>
      <c r="E94" s="53" t="s">
        <v>139</v>
      </c>
      <c r="F94" s="23">
        <v>2</v>
      </c>
      <c r="G94" s="23">
        <v>5000</v>
      </c>
      <c r="H94" s="23">
        <f t="shared" si="17"/>
        <v>0</v>
      </c>
      <c r="I94" s="23"/>
      <c r="J94" s="22">
        <f t="shared" si="16"/>
        <v>0</v>
      </c>
      <c r="K94" s="23">
        <f t="shared" si="18"/>
        <v>0</v>
      </c>
      <c r="L94" s="35">
        <f t="shared" si="19"/>
        <v>0</v>
      </c>
    </row>
    <row r="95" spans="2:12" x14ac:dyDescent="0.35">
      <c r="B95" s="20"/>
      <c r="C95" s="20"/>
      <c r="D95" s="60" t="s">
        <v>13</v>
      </c>
      <c r="E95" s="54" t="s">
        <v>111</v>
      </c>
      <c r="F95" s="23">
        <v>2</v>
      </c>
      <c r="G95" s="23">
        <v>20000</v>
      </c>
      <c r="H95" s="23">
        <f t="shared" si="17"/>
        <v>0</v>
      </c>
      <c r="I95" s="23"/>
      <c r="J95" s="22">
        <f t="shared" si="16"/>
        <v>0</v>
      </c>
      <c r="K95" s="23">
        <f t="shared" si="18"/>
        <v>0</v>
      </c>
      <c r="L95" s="35">
        <f t="shared" si="19"/>
        <v>0</v>
      </c>
    </row>
    <row r="96" spans="2:12" x14ac:dyDescent="0.35">
      <c r="B96" s="20"/>
      <c r="C96" s="20"/>
      <c r="D96" s="59" t="s">
        <v>112</v>
      </c>
      <c r="E96" s="54" t="s">
        <v>17</v>
      </c>
      <c r="F96" s="23">
        <v>2</v>
      </c>
      <c r="G96" s="23">
        <v>5000</v>
      </c>
      <c r="H96" s="23">
        <f t="shared" si="17"/>
        <v>0</v>
      </c>
      <c r="I96" s="23"/>
      <c r="J96" s="22">
        <f t="shared" si="16"/>
        <v>0</v>
      </c>
      <c r="K96" s="23">
        <f t="shared" si="18"/>
        <v>0</v>
      </c>
      <c r="L96" s="35">
        <f t="shared" si="19"/>
        <v>0</v>
      </c>
    </row>
    <row r="97" spans="1:12" x14ac:dyDescent="0.35">
      <c r="B97" s="20"/>
      <c r="C97" s="20"/>
      <c r="D97" s="34" t="s">
        <v>113</v>
      </c>
      <c r="E97" s="55" t="s">
        <v>19</v>
      </c>
      <c r="F97" s="23">
        <v>2</v>
      </c>
      <c r="G97" s="23">
        <v>10000</v>
      </c>
      <c r="H97" s="23">
        <f t="shared" si="17"/>
        <v>0</v>
      </c>
      <c r="I97" s="23"/>
      <c r="J97" s="22">
        <f t="shared" si="16"/>
        <v>0</v>
      </c>
      <c r="K97" s="23">
        <f t="shared" si="18"/>
        <v>0</v>
      </c>
      <c r="L97" s="35">
        <f t="shared" si="19"/>
        <v>0</v>
      </c>
    </row>
    <row r="98" spans="1:12" x14ac:dyDescent="0.35">
      <c r="B98" s="20"/>
      <c r="C98" s="20"/>
      <c r="D98" s="60" t="s">
        <v>119</v>
      </c>
      <c r="E98" s="53" t="s">
        <v>125</v>
      </c>
      <c r="F98" s="23">
        <v>2</v>
      </c>
      <c r="G98" s="23">
        <v>20000</v>
      </c>
      <c r="H98" s="23">
        <f t="shared" si="17"/>
        <v>0</v>
      </c>
      <c r="I98" s="23"/>
      <c r="J98" s="22">
        <f t="shared" si="16"/>
        <v>0</v>
      </c>
      <c r="K98" s="23">
        <f t="shared" si="18"/>
        <v>0</v>
      </c>
      <c r="L98" s="35">
        <f t="shared" si="19"/>
        <v>0</v>
      </c>
    </row>
    <row r="99" spans="1:12" x14ac:dyDescent="0.35">
      <c r="B99" s="20"/>
      <c r="C99" s="20"/>
      <c r="D99" s="59" t="s">
        <v>115</v>
      </c>
      <c r="E99" s="55" t="s">
        <v>116</v>
      </c>
      <c r="F99" s="23">
        <v>2</v>
      </c>
      <c r="G99" s="23">
        <v>10000</v>
      </c>
      <c r="H99" s="23">
        <f t="shared" si="17"/>
        <v>0</v>
      </c>
      <c r="I99" s="23"/>
      <c r="J99" s="22">
        <f t="shared" si="16"/>
        <v>0</v>
      </c>
      <c r="K99" s="23">
        <f t="shared" si="18"/>
        <v>0</v>
      </c>
      <c r="L99" s="35">
        <f t="shared" si="19"/>
        <v>0</v>
      </c>
    </row>
    <row r="100" spans="1:12" x14ac:dyDescent="0.35">
      <c r="B100" s="20"/>
      <c r="C100" s="20"/>
      <c r="D100" s="60">
        <v>2579875</v>
      </c>
      <c r="E100" s="51" t="s">
        <v>121</v>
      </c>
      <c r="F100" s="23">
        <v>2</v>
      </c>
      <c r="G100" s="23">
        <v>20000</v>
      </c>
      <c r="H100" s="23">
        <f t="shared" si="17"/>
        <v>0</v>
      </c>
      <c r="I100" s="23"/>
      <c r="J100" s="22">
        <f t="shared" si="16"/>
        <v>0</v>
      </c>
      <c r="K100" s="23">
        <f t="shared" si="18"/>
        <v>0</v>
      </c>
      <c r="L100" s="35">
        <f t="shared" si="19"/>
        <v>0</v>
      </c>
    </row>
    <row r="101" spans="1:12" x14ac:dyDescent="0.35">
      <c r="B101" s="20"/>
      <c r="C101" s="20"/>
      <c r="D101" s="60">
        <v>2557692</v>
      </c>
      <c r="E101" s="51" t="s">
        <v>126</v>
      </c>
      <c r="F101" s="23">
        <v>2</v>
      </c>
      <c r="G101" s="23">
        <v>10000</v>
      </c>
      <c r="H101" s="23">
        <f t="shared" si="17"/>
        <v>0</v>
      </c>
      <c r="I101" s="23"/>
      <c r="J101" s="22">
        <f t="shared" si="16"/>
        <v>0</v>
      </c>
      <c r="K101" s="23">
        <f t="shared" si="18"/>
        <v>0</v>
      </c>
      <c r="L101" s="35">
        <f t="shared" si="19"/>
        <v>0</v>
      </c>
    </row>
    <row r="102" spans="1:12" x14ac:dyDescent="0.35">
      <c r="B102" s="20"/>
      <c r="C102" s="20"/>
      <c r="D102" s="60">
        <v>2579884</v>
      </c>
      <c r="E102" s="51" t="s">
        <v>98</v>
      </c>
      <c r="F102" s="23">
        <v>2</v>
      </c>
      <c r="G102" s="23">
        <v>20000</v>
      </c>
      <c r="H102" s="23">
        <f t="shared" si="17"/>
        <v>0</v>
      </c>
      <c r="I102" s="23"/>
      <c r="J102" s="22">
        <f t="shared" si="16"/>
        <v>0</v>
      </c>
      <c r="K102" s="23">
        <f t="shared" si="18"/>
        <v>0</v>
      </c>
      <c r="L102" s="35">
        <f t="shared" si="19"/>
        <v>0</v>
      </c>
    </row>
    <row r="103" spans="1:12" x14ac:dyDescent="0.35">
      <c r="B103" s="20"/>
      <c r="C103" s="20"/>
      <c r="D103" s="60">
        <v>2579898</v>
      </c>
      <c r="E103" s="51" t="s">
        <v>123</v>
      </c>
      <c r="F103" s="23">
        <v>2</v>
      </c>
      <c r="G103" s="23">
        <v>20000</v>
      </c>
      <c r="H103" s="23">
        <f t="shared" si="17"/>
        <v>0</v>
      </c>
      <c r="I103" s="23"/>
      <c r="J103" s="22">
        <f t="shared" si="16"/>
        <v>0</v>
      </c>
      <c r="K103" s="23">
        <f t="shared" si="18"/>
        <v>0</v>
      </c>
      <c r="L103" s="35">
        <f t="shared" si="19"/>
        <v>0</v>
      </c>
    </row>
    <row r="104" spans="1:12" x14ac:dyDescent="0.35">
      <c r="B104" s="20"/>
      <c r="C104" s="20"/>
      <c r="D104" s="59">
        <v>2579896</v>
      </c>
      <c r="E104" s="51" t="s">
        <v>128</v>
      </c>
      <c r="F104" s="23">
        <v>2</v>
      </c>
      <c r="G104" s="23">
        <v>20000</v>
      </c>
      <c r="H104" s="23">
        <f t="shared" si="17"/>
        <v>0</v>
      </c>
      <c r="I104" s="23"/>
      <c r="J104" s="22">
        <f t="shared" si="16"/>
        <v>0</v>
      </c>
      <c r="K104" s="23">
        <f t="shared" si="18"/>
        <v>0</v>
      </c>
      <c r="L104" s="35">
        <f t="shared" si="19"/>
        <v>0</v>
      </c>
    </row>
    <row r="105" spans="1:12" x14ac:dyDescent="0.35">
      <c r="B105" s="20"/>
      <c r="C105" s="20"/>
      <c r="D105" s="60">
        <v>1115511</v>
      </c>
      <c r="E105" s="54" t="s">
        <v>134</v>
      </c>
      <c r="F105" s="23">
        <v>2</v>
      </c>
      <c r="G105" s="23">
        <v>10000</v>
      </c>
      <c r="H105" s="23">
        <f t="shared" si="17"/>
        <v>0</v>
      </c>
      <c r="I105" s="23"/>
      <c r="J105" s="22">
        <f t="shared" si="16"/>
        <v>0</v>
      </c>
      <c r="K105" s="23">
        <f t="shared" si="18"/>
        <v>0</v>
      </c>
      <c r="L105" s="35">
        <f t="shared" si="19"/>
        <v>0</v>
      </c>
    </row>
    <row r="106" spans="1:12" ht="15" thickBot="1" x14ac:dyDescent="0.4">
      <c r="B106" s="20"/>
      <c r="C106" s="20"/>
      <c r="D106" s="69">
        <v>1115509</v>
      </c>
      <c r="E106" s="70" t="s">
        <v>133</v>
      </c>
      <c r="F106" s="36">
        <v>4</v>
      </c>
      <c r="G106" s="36">
        <v>10000</v>
      </c>
      <c r="H106" s="36">
        <f t="shared" si="17"/>
        <v>0</v>
      </c>
      <c r="I106" s="36"/>
      <c r="J106" s="39">
        <f t="shared" si="16"/>
        <v>0</v>
      </c>
      <c r="K106" s="36">
        <f t="shared" si="18"/>
        <v>0</v>
      </c>
      <c r="L106" s="37">
        <f t="shared" si="19"/>
        <v>0</v>
      </c>
    </row>
    <row r="107" spans="1:12" ht="15" thickBot="1" x14ac:dyDescent="0.4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ht="16" thickBot="1" x14ac:dyDescent="0.4">
      <c r="A108" s="20"/>
      <c r="B108" s="26" t="s">
        <v>5</v>
      </c>
      <c r="C108" s="63" t="s">
        <v>4</v>
      </c>
      <c r="D108" s="64" t="s">
        <v>38</v>
      </c>
      <c r="E108" s="50" t="s">
        <v>3</v>
      </c>
      <c r="F108" s="40" t="s">
        <v>44</v>
      </c>
      <c r="G108" s="40" t="s">
        <v>1</v>
      </c>
      <c r="H108" s="40" t="s">
        <v>39</v>
      </c>
      <c r="I108" s="40" t="s">
        <v>40</v>
      </c>
      <c r="J108" s="40" t="s">
        <v>41</v>
      </c>
      <c r="K108" s="40" t="s">
        <v>45</v>
      </c>
      <c r="L108" s="41" t="s">
        <v>2</v>
      </c>
    </row>
    <row r="109" spans="1:12" ht="15" thickBot="1" x14ac:dyDescent="0.4">
      <c r="A109" s="20"/>
      <c r="B109" s="17"/>
      <c r="C109" s="18" t="s">
        <v>141</v>
      </c>
      <c r="D109" s="57" t="s">
        <v>0</v>
      </c>
      <c r="E109" s="58" t="s">
        <v>104</v>
      </c>
      <c r="F109" s="31">
        <v>2</v>
      </c>
      <c r="G109" s="31">
        <v>2500</v>
      </c>
      <c r="H109" s="31"/>
      <c r="I109" s="31"/>
      <c r="J109" s="31">
        <f>H109-I109</f>
        <v>0</v>
      </c>
      <c r="K109" s="31"/>
      <c r="L109" s="33">
        <f>IF(K109+J109&gt;G109,F109,0)</f>
        <v>0</v>
      </c>
    </row>
    <row r="110" spans="1:12" x14ac:dyDescent="0.35">
      <c r="A110" s="20"/>
      <c r="B110" s="21"/>
      <c r="C110" s="21"/>
      <c r="D110" s="59" t="s">
        <v>105</v>
      </c>
      <c r="E110" s="51" t="s">
        <v>106</v>
      </c>
      <c r="F110" s="23">
        <v>2</v>
      </c>
      <c r="G110" s="23">
        <v>2500</v>
      </c>
      <c r="H110" s="23">
        <f t="shared" ref="H110:H124" si="20">H$109</f>
        <v>0</v>
      </c>
      <c r="I110" s="23"/>
      <c r="J110" s="22">
        <f t="shared" ref="J110:J124" si="21">H110-I110</f>
        <v>0</v>
      </c>
      <c r="K110" s="23">
        <f t="shared" ref="K110:K124" si="22">K$109</f>
        <v>0</v>
      </c>
      <c r="L110" s="35">
        <f>IF(K110+J110&gt;G110,F110,0)</f>
        <v>0</v>
      </c>
    </row>
    <row r="111" spans="1:12" ht="29" x14ac:dyDescent="0.35">
      <c r="A111" s="20"/>
      <c r="B111" s="20"/>
      <c r="C111" s="20"/>
      <c r="D111" s="42" t="s">
        <v>107</v>
      </c>
      <c r="E111" s="52" t="s">
        <v>117</v>
      </c>
      <c r="F111" s="23">
        <v>2</v>
      </c>
      <c r="G111" s="23">
        <v>5000</v>
      </c>
      <c r="H111" s="23">
        <f t="shared" si="20"/>
        <v>0</v>
      </c>
      <c r="I111" s="23"/>
      <c r="J111" s="22">
        <f t="shared" si="21"/>
        <v>0</v>
      </c>
      <c r="K111" s="23">
        <f t="shared" si="22"/>
        <v>0</v>
      </c>
      <c r="L111" s="35">
        <f t="shared" ref="L111:L124" si="23">IF(K111+J111&gt;G111,F111,0)</f>
        <v>0</v>
      </c>
    </row>
    <row r="112" spans="1:12" x14ac:dyDescent="0.35">
      <c r="A112" s="20"/>
      <c r="B112" s="20"/>
      <c r="C112" s="20"/>
      <c r="D112" s="42">
        <v>1100966</v>
      </c>
      <c r="E112" s="53" t="s">
        <v>139</v>
      </c>
      <c r="F112" s="23">
        <v>2</v>
      </c>
      <c r="G112" s="23">
        <v>5000</v>
      </c>
      <c r="H112" s="23">
        <f t="shared" si="20"/>
        <v>0</v>
      </c>
      <c r="I112" s="23"/>
      <c r="J112" s="22">
        <f t="shared" si="21"/>
        <v>0</v>
      </c>
      <c r="K112" s="23">
        <f t="shared" si="22"/>
        <v>0</v>
      </c>
      <c r="L112" s="35">
        <f t="shared" si="23"/>
        <v>0</v>
      </c>
    </row>
    <row r="113" spans="1:12" x14ac:dyDescent="0.35">
      <c r="A113" s="20"/>
      <c r="B113" s="20"/>
      <c r="C113" s="20"/>
      <c r="D113" s="60" t="s">
        <v>13</v>
      </c>
      <c r="E113" s="54" t="s">
        <v>111</v>
      </c>
      <c r="F113" s="23">
        <v>2</v>
      </c>
      <c r="G113" s="23">
        <v>20000</v>
      </c>
      <c r="H113" s="23">
        <f t="shared" si="20"/>
        <v>0</v>
      </c>
      <c r="I113" s="23"/>
      <c r="J113" s="22">
        <f t="shared" si="21"/>
        <v>0</v>
      </c>
      <c r="K113" s="23">
        <f t="shared" si="22"/>
        <v>0</v>
      </c>
      <c r="L113" s="35">
        <f t="shared" si="23"/>
        <v>0</v>
      </c>
    </row>
    <row r="114" spans="1:12" x14ac:dyDescent="0.35">
      <c r="A114" s="20"/>
      <c r="B114" s="20"/>
      <c r="C114" s="20"/>
      <c r="D114" s="59" t="s">
        <v>112</v>
      </c>
      <c r="E114" s="54" t="s">
        <v>17</v>
      </c>
      <c r="F114" s="23">
        <v>2</v>
      </c>
      <c r="G114" s="23">
        <v>5000</v>
      </c>
      <c r="H114" s="23">
        <f t="shared" si="20"/>
        <v>0</v>
      </c>
      <c r="I114" s="23"/>
      <c r="J114" s="22">
        <f t="shared" si="21"/>
        <v>0</v>
      </c>
      <c r="K114" s="23">
        <f t="shared" si="22"/>
        <v>0</v>
      </c>
      <c r="L114" s="35">
        <f t="shared" si="23"/>
        <v>0</v>
      </c>
    </row>
    <row r="115" spans="1:12" x14ac:dyDescent="0.35">
      <c r="A115" s="20"/>
      <c r="B115" s="20"/>
      <c r="C115" s="20"/>
      <c r="D115" s="34" t="s">
        <v>113</v>
      </c>
      <c r="E115" s="55" t="s">
        <v>19</v>
      </c>
      <c r="F115" s="23">
        <v>2</v>
      </c>
      <c r="G115" s="23">
        <v>10000</v>
      </c>
      <c r="H115" s="23">
        <f t="shared" si="20"/>
        <v>0</v>
      </c>
      <c r="I115" s="23"/>
      <c r="J115" s="22">
        <f t="shared" si="21"/>
        <v>0</v>
      </c>
      <c r="K115" s="23">
        <f t="shared" si="22"/>
        <v>0</v>
      </c>
      <c r="L115" s="35">
        <f t="shared" si="23"/>
        <v>0</v>
      </c>
    </row>
    <row r="116" spans="1:12" x14ac:dyDescent="0.35">
      <c r="A116" s="20"/>
      <c r="B116" s="20"/>
      <c r="C116" s="20"/>
      <c r="D116" s="60" t="s">
        <v>119</v>
      </c>
      <c r="E116" s="53" t="s">
        <v>125</v>
      </c>
      <c r="F116" s="23">
        <v>2</v>
      </c>
      <c r="G116" s="23">
        <v>20000</v>
      </c>
      <c r="H116" s="23">
        <f t="shared" si="20"/>
        <v>0</v>
      </c>
      <c r="I116" s="23"/>
      <c r="J116" s="22">
        <f t="shared" si="21"/>
        <v>0</v>
      </c>
      <c r="K116" s="23">
        <f t="shared" si="22"/>
        <v>0</v>
      </c>
      <c r="L116" s="35">
        <f t="shared" si="23"/>
        <v>0</v>
      </c>
    </row>
    <row r="117" spans="1:12" x14ac:dyDescent="0.35">
      <c r="A117" s="20"/>
      <c r="B117" s="20"/>
      <c r="C117" s="20"/>
      <c r="D117" s="59" t="s">
        <v>115</v>
      </c>
      <c r="E117" s="55" t="s">
        <v>116</v>
      </c>
      <c r="F117" s="23">
        <v>2</v>
      </c>
      <c r="G117" s="23">
        <v>10000</v>
      </c>
      <c r="H117" s="23">
        <f t="shared" si="20"/>
        <v>0</v>
      </c>
      <c r="I117" s="23"/>
      <c r="J117" s="22">
        <f t="shared" si="21"/>
        <v>0</v>
      </c>
      <c r="K117" s="23">
        <f t="shared" si="22"/>
        <v>0</v>
      </c>
      <c r="L117" s="35">
        <f t="shared" si="23"/>
        <v>0</v>
      </c>
    </row>
    <row r="118" spans="1:12" x14ac:dyDescent="0.35">
      <c r="A118" s="20"/>
      <c r="B118" s="20"/>
      <c r="C118" s="20"/>
      <c r="D118" s="60">
        <v>2579875</v>
      </c>
      <c r="E118" s="51" t="s">
        <v>121</v>
      </c>
      <c r="F118" s="23">
        <v>2</v>
      </c>
      <c r="G118" s="23">
        <v>20000</v>
      </c>
      <c r="H118" s="23">
        <f t="shared" si="20"/>
        <v>0</v>
      </c>
      <c r="I118" s="23"/>
      <c r="J118" s="22">
        <f t="shared" si="21"/>
        <v>0</v>
      </c>
      <c r="K118" s="23">
        <f t="shared" si="22"/>
        <v>0</v>
      </c>
      <c r="L118" s="35">
        <f t="shared" si="23"/>
        <v>0</v>
      </c>
    </row>
    <row r="119" spans="1:12" x14ac:dyDescent="0.35">
      <c r="A119" s="20"/>
      <c r="B119" s="20"/>
      <c r="C119" s="20"/>
      <c r="D119" s="60">
        <v>2557692</v>
      </c>
      <c r="E119" s="51" t="s">
        <v>126</v>
      </c>
      <c r="F119" s="23">
        <v>2</v>
      </c>
      <c r="G119" s="23">
        <v>10000</v>
      </c>
      <c r="H119" s="23">
        <f t="shared" si="20"/>
        <v>0</v>
      </c>
      <c r="I119" s="23"/>
      <c r="J119" s="22">
        <f t="shared" si="21"/>
        <v>0</v>
      </c>
      <c r="K119" s="23">
        <f t="shared" si="22"/>
        <v>0</v>
      </c>
      <c r="L119" s="35">
        <f t="shared" si="23"/>
        <v>0</v>
      </c>
    </row>
    <row r="120" spans="1:12" x14ac:dyDescent="0.35">
      <c r="A120" s="20"/>
      <c r="B120" s="20"/>
      <c r="C120" s="20"/>
      <c r="D120" s="60">
        <v>2579884</v>
      </c>
      <c r="E120" s="51" t="s">
        <v>98</v>
      </c>
      <c r="F120" s="23">
        <v>2</v>
      </c>
      <c r="G120" s="23">
        <v>20000</v>
      </c>
      <c r="H120" s="23">
        <f t="shared" si="20"/>
        <v>0</v>
      </c>
      <c r="I120" s="23"/>
      <c r="J120" s="22">
        <f t="shared" si="21"/>
        <v>0</v>
      </c>
      <c r="K120" s="23">
        <f t="shared" si="22"/>
        <v>0</v>
      </c>
      <c r="L120" s="35">
        <f t="shared" si="23"/>
        <v>0</v>
      </c>
    </row>
    <row r="121" spans="1:12" x14ac:dyDescent="0.35">
      <c r="A121" s="20"/>
      <c r="B121" s="20"/>
      <c r="C121" s="20"/>
      <c r="D121" s="60">
        <v>2579898</v>
      </c>
      <c r="E121" s="51" t="s">
        <v>123</v>
      </c>
      <c r="F121" s="23">
        <v>2</v>
      </c>
      <c r="G121" s="23">
        <v>20000</v>
      </c>
      <c r="H121" s="23">
        <f t="shared" si="20"/>
        <v>0</v>
      </c>
      <c r="I121" s="23"/>
      <c r="J121" s="22">
        <f t="shared" si="21"/>
        <v>0</v>
      </c>
      <c r="K121" s="23">
        <f t="shared" si="22"/>
        <v>0</v>
      </c>
      <c r="L121" s="35">
        <f t="shared" si="23"/>
        <v>0</v>
      </c>
    </row>
    <row r="122" spans="1:12" x14ac:dyDescent="0.35">
      <c r="A122" s="20"/>
      <c r="B122" s="20"/>
      <c r="C122" s="20"/>
      <c r="D122" s="59">
        <v>2579896</v>
      </c>
      <c r="E122" s="51" t="s">
        <v>128</v>
      </c>
      <c r="F122" s="23">
        <v>2</v>
      </c>
      <c r="G122" s="23">
        <v>20000</v>
      </c>
      <c r="H122" s="23">
        <f t="shared" si="20"/>
        <v>0</v>
      </c>
      <c r="I122" s="23"/>
      <c r="J122" s="22">
        <f t="shared" si="21"/>
        <v>0</v>
      </c>
      <c r="K122" s="23">
        <f t="shared" si="22"/>
        <v>0</v>
      </c>
      <c r="L122" s="35">
        <f t="shared" si="23"/>
        <v>0</v>
      </c>
    </row>
    <row r="123" spans="1:12" x14ac:dyDescent="0.35">
      <c r="A123" s="20"/>
      <c r="B123" s="20"/>
      <c r="C123" s="20"/>
      <c r="D123" s="60">
        <v>1117502</v>
      </c>
      <c r="E123" s="54" t="s">
        <v>138</v>
      </c>
      <c r="F123" s="23">
        <v>2</v>
      </c>
      <c r="G123" s="23">
        <v>10000</v>
      </c>
      <c r="H123" s="23">
        <f t="shared" si="20"/>
        <v>0</v>
      </c>
      <c r="I123" s="23"/>
      <c r="J123" s="22">
        <f t="shared" si="21"/>
        <v>0</v>
      </c>
      <c r="K123" s="23">
        <f t="shared" si="22"/>
        <v>0</v>
      </c>
      <c r="L123" s="35">
        <f t="shared" si="23"/>
        <v>0</v>
      </c>
    </row>
    <row r="124" spans="1:12" ht="15" thickBot="1" x14ac:dyDescent="0.4">
      <c r="A124" s="20"/>
      <c r="B124" s="20"/>
      <c r="C124" s="20"/>
      <c r="D124" s="61">
        <v>1115511</v>
      </c>
      <c r="E124" s="70" t="s">
        <v>137</v>
      </c>
      <c r="F124" s="36">
        <v>4</v>
      </c>
      <c r="G124" s="36">
        <v>10000</v>
      </c>
      <c r="H124" s="36">
        <f t="shared" si="20"/>
        <v>0</v>
      </c>
      <c r="I124" s="36"/>
      <c r="J124" s="39">
        <f t="shared" si="21"/>
        <v>0</v>
      </c>
      <c r="K124" s="36">
        <f t="shared" si="22"/>
        <v>0</v>
      </c>
      <c r="L124" s="37">
        <f t="shared" si="23"/>
        <v>0</v>
      </c>
    </row>
  </sheetData>
  <sortState ref="D3:L17">
    <sortCondition ref="G3:G17"/>
  </sortState>
  <conditionalFormatting sqref="J3:J17">
    <cfRule type="cellIs" dxfId="6" priority="8" operator="greaterThanOrEqual">
      <formula>G3</formula>
    </cfRule>
  </conditionalFormatting>
  <conditionalFormatting sqref="J109:J124">
    <cfRule type="cellIs" dxfId="5" priority="2" operator="greaterThanOrEqual">
      <formula>G109</formula>
    </cfRule>
  </conditionalFormatting>
  <conditionalFormatting sqref="J20:J34">
    <cfRule type="cellIs" dxfId="4" priority="6" operator="greaterThanOrEqual">
      <formula>G20</formula>
    </cfRule>
  </conditionalFormatting>
  <conditionalFormatting sqref="J37:J52">
    <cfRule type="cellIs" dxfId="3" priority="5" operator="greaterThanOrEqual">
      <formula>G37</formula>
    </cfRule>
  </conditionalFormatting>
  <conditionalFormatting sqref="J55:J70">
    <cfRule type="cellIs" dxfId="2" priority="4" operator="greaterThanOrEqual">
      <formula>G55</formula>
    </cfRule>
  </conditionalFormatting>
  <conditionalFormatting sqref="J73:J88">
    <cfRule type="cellIs" dxfId="1" priority="3" operator="greaterThanOrEqual">
      <formula>G73</formula>
    </cfRule>
  </conditionalFormatting>
  <conditionalFormatting sqref="J91:J106">
    <cfRule type="cellIs" dxfId="0" priority="1" operator="greaterThanOrEqual">
      <formula>G91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Mk5</vt:lpstr>
      <vt:lpstr>EL</vt:lpstr>
      <vt:lpstr>HygroMatik</vt:lpstr>
      <vt:lpstr>Dri Steem</vt:lpstr>
      <vt:lpstr>CP3</vt:lpstr>
      <vt:lpstr>ELMC</vt:lpstr>
      <vt:lpstr>ELMC2</vt:lpstr>
      <vt:lpstr>RS</vt:lpstr>
      <vt:lpstr>Electrovap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Adam</dc:creator>
  <cp:lastModifiedBy>Norton, Adam</cp:lastModifiedBy>
  <dcterms:created xsi:type="dcterms:W3CDTF">2021-03-01T11:00:43Z</dcterms:created>
  <dcterms:modified xsi:type="dcterms:W3CDTF">2022-01-28T11:54:59Z</dcterms:modified>
</cp:coreProperties>
</file>