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Git in R\Mosquitoes-modelling-\Data\"/>
    </mc:Choice>
  </mc:AlternateContent>
  <bookViews>
    <workbookView xWindow="0" yWindow="0" windowWidth="11316" windowHeight="9324" activeTab="4"/>
  </bookViews>
  <sheets>
    <sheet name="omo_mosquito_summary" sheetId="1" r:id="rId1"/>
    <sheet name="Sheet4" sheetId="5" r:id="rId2"/>
    <sheet name="Sheet2" sheetId="3" r:id="rId3"/>
    <sheet name="Sheet1" sheetId="2" r:id="rId4"/>
    <sheet name="Sheet3" sheetId="4" r:id="rId5"/>
  </sheets>
  <calcPr calcId="162913"/>
  <pivotCaches>
    <pivotCache cacheId="0" r:id="rId6"/>
  </pivotCaches>
</workbook>
</file>

<file path=xl/calcChain.xml><?xml version="1.0" encoding="utf-8"?>
<calcChain xmlns="http://schemas.openxmlformats.org/spreadsheetml/2006/main">
  <c r="T3" i="4" l="1"/>
  <c r="T4" i="4"/>
  <c r="T5" i="4"/>
  <c r="T6" i="4"/>
  <c r="T2" i="4"/>
  <c r="Q3" i="4"/>
  <c r="Q4" i="4"/>
  <c r="Q5" i="4"/>
  <c r="Q6" i="4"/>
  <c r="Q2" i="4"/>
  <c r="N3" i="4"/>
  <c r="N4" i="4"/>
  <c r="N5" i="4"/>
  <c r="N6" i="4"/>
  <c r="N2" i="4"/>
  <c r="O14" i="4"/>
  <c r="O15" i="4"/>
  <c r="O16" i="4"/>
  <c r="O17" i="4"/>
  <c r="O13" i="4"/>
  <c r="I4" i="5" l="1"/>
  <c r="I5" i="5"/>
  <c r="I6" i="5"/>
  <c r="I7" i="5"/>
  <c r="I3" i="5"/>
  <c r="G4" i="5"/>
  <c r="G5" i="5"/>
  <c r="G6" i="5"/>
  <c r="G7" i="5"/>
  <c r="G3" i="5"/>
  <c r="E4" i="5"/>
  <c r="E5" i="5"/>
  <c r="E6" i="5"/>
  <c r="E7" i="5"/>
  <c r="E3" i="5"/>
  <c r="H8" i="5"/>
  <c r="F8" i="5"/>
  <c r="D8" i="5"/>
</calcChain>
</file>

<file path=xl/sharedStrings.xml><?xml version="1.0" encoding="utf-8"?>
<sst xmlns="http://schemas.openxmlformats.org/spreadsheetml/2006/main" count="191" uniqueCount="79">
  <si>
    <t>Habitat</t>
  </si>
  <si>
    <t>mean_anopheles</t>
  </si>
  <si>
    <t>sd_anopheles</t>
  </si>
  <si>
    <t>mean_culex</t>
  </si>
  <si>
    <t>sd_culex</t>
  </si>
  <si>
    <t>mean_aedes</t>
  </si>
  <si>
    <t>sd_aedes</t>
  </si>
  <si>
    <t>Used Tyres</t>
  </si>
  <si>
    <t>Tyre track</t>
  </si>
  <si>
    <t>Puddles</t>
  </si>
  <si>
    <t>Gutters</t>
  </si>
  <si>
    <t>Containers</t>
  </si>
  <si>
    <t>Ecozones</t>
  </si>
  <si>
    <t>Location</t>
  </si>
  <si>
    <t>pH</t>
  </si>
  <si>
    <t>Colour</t>
  </si>
  <si>
    <t>Turbidity</t>
  </si>
  <si>
    <t>TDS</t>
  </si>
  <si>
    <t>Suspended Solid</t>
  </si>
  <si>
    <t>Total Solid</t>
  </si>
  <si>
    <t>Conductivity</t>
  </si>
  <si>
    <t>Chloride</t>
  </si>
  <si>
    <t>Alkalinity</t>
  </si>
  <si>
    <t>Hardness as CaCO3</t>
  </si>
  <si>
    <t>Phosphate</t>
  </si>
  <si>
    <t>Sulphate</t>
  </si>
  <si>
    <t>Nitrate</t>
  </si>
  <si>
    <t>DO</t>
  </si>
  <si>
    <t>BOD</t>
  </si>
  <si>
    <t>Calcium</t>
  </si>
  <si>
    <t>Magnesium</t>
  </si>
  <si>
    <t>Anopheles</t>
  </si>
  <si>
    <t>Cules</t>
  </si>
  <si>
    <t>Aedes</t>
  </si>
  <si>
    <t>Depth</t>
  </si>
  <si>
    <t>Freshwater Swamp</t>
  </si>
  <si>
    <t>Evboesi</t>
  </si>
  <si>
    <t>Ogheghe</t>
  </si>
  <si>
    <t>Rubber Factory</t>
  </si>
  <si>
    <t>Utagban</t>
  </si>
  <si>
    <t>Lowland Rainforest</t>
  </si>
  <si>
    <t>Idunmwungha</t>
  </si>
  <si>
    <t>Oghobaye</t>
  </si>
  <si>
    <t>Uholor</t>
  </si>
  <si>
    <t>Obanakhoro</t>
  </si>
  <si>
    <t>Ugonoba</t>
  </si>
  <si>
    <t>Ikhueniro</t>
  </si>
  <si>
    <t>Derived Savanna</t>
  </si>
  <si>
    <t>Sabongida Ora</t>
  </si>
  <si>
    <t>Iluoje</t>
  </si>
  <si>
    <t>Agenebode</t>
  </si>
  <si>
    <t>Iviukwe</t>
  </si>
  <si>
    <t>Uzebba</t>
  </si>
  <si>
    <t>Row Labels</t>
  </si>
  <si>
    <t>Grand Total</t>
  </si>
  <si>
    <t>Average of Aedes</t>
  </si>
  <si>
    <t>Average of Cules</t>
  </si>
  <si>
    <t>Average of Anopheles</t>
  </si>
  <si>
    <t>StdDev of Aedes</t>
  </si>
  <si>
    <t>StdDev of Cules</t>
  </si>
  <si>
    <t>StdDev of Anopheles</t>
  </si>
  <si>
    <t>Culex</t>
  </si>
  <si>
    <t>SD</t>
  </si>
  <si>
    <t>Sd</t>
  </si>
  <si>
    <t>Habitats</t>
  </si>
  <si>
    <t>Habitat (n)</t>
  </si>
  <si>
    <t>Anopheles (%)</t>
  </si>
  <si>
    <t>Culex (%)</t>
  </si>
  <si>
    <t>Aedes (%)</t>
  </si>
  <si>
    <t>Containers (6)</t>
  </si>
  <si>
    <t>Gutters (3)</t>
  </si>
  <si>
    <t>Puddles (5)</t>
  </si>
  <si>
    <t>Tyre track (5)</t>
  </si>
  <si>
    <t>Used tyres (13)</t>
  </si>
  <si>
    <t>%</t>
  </si>
  <si>
    <t xml:space="preserve"> Anopheles</t>
  </si>
  <si>
    <t>N</t>
  </si>
  <si>
    <t>SQRT(N)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</si>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</sst>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423.653183796298" createdVersion="6" refreshedVersion="6" minRefreshableVersion="3" recordCount="32">
  <cacheSource type="worksheet">
    <worksheetSource ref="A1:X33" sheet="Sheet1"/>
  </cacheSource>
  <cacheFields count="24">
    <cacheField name="Ecozones" numFmtId="0">
      <sharedItems/>
    </cacheField>
    <cacheField name="Location" numFmtId="0">
      <sharedItems/>
    </cacheField>
    <cacheField name="Habitat" numFmtId="0">
      <sharedItems count="5">
        <s v="Tyre track"/>
        <s v="Used Tyres"/>
        <s v="Containers"/>
        <s v="Puddles"/>
        <s v="Gutters"/>
      </sharedItems>
    </cacheField>
    <cacheField name="pH" numFmtId="0">
      <sharedItems containsSemiMixedTypes="0" containsString="0" containsNumber="1" minValue="5.3" maxValue="8.4"/>
    </cacheField>
    <cacheField name="Colour" numFmtId="0">
      <sharedItems containsSemiMixedTypes="0" containsString="0" containsNumber="1" containsInteger="1" minValue="38" maxValue="8400"/>
    </cacheField>
    <cacheField name="Turbidity" numFmtId="0">
      <sharedItems containsSemiMixedTypes="0" containsString="0" containsNumber="1" containsInteger="1" minValue="2" maxValue="2200"/>
    </cacheField>
    <cacheField name="TDS" numFmtId="0">
      <sharedItems containsSemiMixedTypes="0" containsString="0" containsNumber="1" minValue="10.6" maxValue="291.5"/>
    </cacheField>
    <cacheField name="Suspended Solid" numFmtId="0">
      <sharedItems containsSemiMixedTypes="0" containsString="0" containsNumber="1" containsInteger="1" minValue="2" maxValue="1887"/>
    </cacheField>
    <cacheField name="Total Solid" numFmtId="0">
      <sharedItems containsSemiMixedTypes="0" containsString="0" containsNumber="1" minValue="23.2" maxValue="2088.4"/>
    </cacheField>
    <cacheField name="Conductivity" numFmtId="0">
      <sharedItems containsSemiMixedTypes="0" containsString="0" containsNumber="1" containsInteger="1" minValue="20" maxValue="550"/>
    </cacheField>
    <cacheField name="Chloride" numFmtId="0">
      <sharedItems containsSemiMixedTypes="0" containsString="0" containsNumber="1" minValue="7.06" maxValue="105.9"/>
    </cacheField>
    <cacheField name="Alkalinity" numFmtId="0">
      <sharedItems containsSemiMixedTypes="0" containsString="0" containsNumber="1" containsInteger="1" minValue="10" maxValue="200"/>
    </cacheField>
    <cacheField name="Hardness as CaCO3" numFmtId="0">
      <sharedItems containsSemiMixedTypes="0" containsString="0" containsNumber="1" containsInteger="1" minValue="6" maxValue="200"/>
    </cacheField>
    <cacheField name="Phosphate" numFmtId="0">
      <sharedItems containsSemiMixedTypes="0" containsString="0" containsNumber="1" minValue="0.11" maxValue="168.62"/>
    </cacheField>
    <cacheField name="Sulphate" numFmtId="0">
      <sharedItems containsSemiMixedTypes="0" containsString="0" containsNumber="1" containsInteger="1" minValue="4" maxValue="320"/>
    </cacheField>
    <cacheField name="Nitrate" numFmtId="0">
      <sharedItems containsSemiMixedTypes="0" containsString="0" containsNumber="1" minValue="1" maxValue="71.61"/>
    </cacheField>
    <cacheField name="DO" numFmtId="0">
      <sharedItems containsSemiMixedTypes="0" containsString="0" containsNumber="1" minValue="0.2" maxValue="10.1"/>
    </cacheField>
    <cacheField name="BOD" numFmtId="0">
      <sharedItems containsSemiMixedTypes="0" containsString="0" containsNumber="1" minValue="0.3" maxValue="55"/>
    </cacheField>
    <cacheField name="Calcium" numFmtId="0">
      <sharedItems containsSemiMixedTypes="0" containsString="0" containsNumber="1" minValue="1.6" maxValue="63.33"/>
    </cacheField>
    <cacheField name="Magnesium" numFmtId="0">
      <sharedItems containsSemiMixedTypes="0" containsString="0" containsNumber="1" minValue="0.49" maxValue="24.31"/>
    </cacheField>
    <cacheField name="Anopheles" numFmtId="0">
      <sharedItems containsSemiMixedTypes="0" containsString="0" containsNumber="1" containsInteger="1" minValue="0" maxValue="22"/>
    </cacheField>
    <cacheField name="Cules" numFmtId="0">
      <sharedItems containsSemiMixedTypes="0" containsString="0" containsNumber="1" containsInteger="1" minValue="0" maxValue="55"/>
    </cacheField>
    <cacheField name="Aedes" numFmtId="0">
      <sharedItems containsSemiMixedTypes="0" containsString="0" containsNumber="1" containsInteger="1" minValue="0" maxValue="155" count="14">
        <n v="0"/>
        <n v="2"/>
        <n v="3"/>
        <n v="6"/>
        <n v="38"/>
        <n v="13"/>
        <n v="19"/>
        <n v="7"/>
        <n v="8"/>
        <n v="49"/>
        <n v="1"/>
        <n v="30"/>
        <n v="155"/>
        <n v="5"/>
      </sharedItems>
    </cacheField>
    <cacheField name="Depth" numFmtId="0">
      <sharedItems containsSemiMixedTypes="0" containsString="0" containsNumber="1" minValue="1" maxValue="21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s v="Freshwater Swamp"/>
    <s v="Evboesi"/>
    <x v="0"/>
    <n v="6.1"/>
    <n v="4570"/>
    <n v="746"/>
    <n v="42.4"/>
    <n v="325"/>
    <n v="367.4"/>
    <n v="80"/>
    <n v="56.48"/>
    <n v="40"/>
    <n v="30"/>
    <n v="3.52"/>
    <n v="178"/>
    <n v="40.840000000000003"/>
    <n v="2.4"/>
    <n v="6.6"/>
    <n v="12.82"/>
    <n v="6.8"/>
    <n v="17"/>
    <n v="0"/>
    <x v="0"/>
    <n v="7"/>
  </r>
  <r>
    <s v="Freshwater Swamp"/>
    <s v="Ogheghe"/>
    <x v="0"/>
    <n v="7.9"/>
    <n v="8400"/>
    <n v="681"/>
    <n v="201.4"/>
    <n v="1887"/>
    <n v="2088.4"/>
    <n v="380"/>
    <n v="70.599999999999994"/>
    <n v="200"/>
    <n v="180"/>
    <n v="9.4499999999999993"/>
    <n v="320"/>
    <n v="18.95"/>
    <n v="3"/>
    <n v="43.6"/>
    <n v="32.1"/>
    <n v="24.31"/>
    <n v="2"/>
    <n v="0"/>
    <x v="0"/>
    <n v="5.0999999999999996"/>
  </r>
  <r>
    <s v="Freshwater Swamp"/>
    <s v="Rubber Factory"/>
    <x v="0"/>
    <n v="8.3000000000000007"/>
    <n v="5500"/>
    <n v="1710"/>
    <n v="53"/>
    <n v="1005"/>
    <n v="1058"/>
    <n v="100"/>
    <n v="28.24"/>
    <n v="82"/>
    <n v="76"/>
    <n v="7.54"/>
    <n v="30"/>
    <n v="10.53"/>
    <n v="7.9"/>
    <n v="5.7"/>
    <n v="24.85"/>
    <n v="3.4"/>
    <n v="1"/>
    <n v="0"/>
    <x v="0"/>
    <n v="4.9000000000000004"/>
  </r>
  <r>
    <s v="Freshwater Swamp"/>
    <s v="Utagban"/>
    <x v="0"/>
    <n v="6.3"/>
    <n v="843"/>
    <n v="615"/>
    <n v="127.2"/>
    <n v="371"/>
    <n v="498.2"/>
    <n v="240"/>
    <n v="21.18"/>
    <n v="76"/>
    <n v="106"/>
    <n v="0.51"/>
    <n v="41"/>
    <n v="14.5"/>
    <n v="1.5"/>
    <n v="3.3"/>
    <n v="13.63"/>
    <n v="17.5"/>
    <n v="5"/>
    <n v="0"/>
    <x v="0"/>
    <n v="3.8"/>
  </r>
  <r>
    <s v="Lowland Rainforest"/>
    <s v="Idunmwungha"/>
    <x v="0"/>
    <n v="7.9"/>
    <n v="1454"/>
    <n v="527"/>
    <n v="106"/>
    <n v="292"/>
    <n v="398"/>
    <n v="200"/>
    <n v="21.18"/>
    <n v="38"/>
    <n v="190"/>
    <n v="4.21"/>
    <n v="30"/>
    <n v="50.9"/>
    <n v="4.3"/>
    <n v="3.5"/>
    <n v="60.12"/>
    <n v="1.95"/>
    <n v="9"/>
    <n v="0"/>
    <x v="0"/>
    <n v="8.5"/>
  </r>
  <r>
    <s v="Freshwater Swamp"/>
    <s v="Oghobaye"/>
    <x v="1"/>
    <n v="6.8"/>
    <n v="250"/>
    <n v="68"/>
    <n v="58.3"/>
    <n v="48"/>
    <n v="106.3"/>
    <n v="110"/>
    <n v="14.12"/>
    <n v="20"/>
    <n v="34"/>
    <n v="1.92"/>
    <n v="57"/>
    <n v="5.51"/>
    <n v="5"/>
    <n v="15.3"/>
    <n v="10.42"/>
    <n v="1.95"/>
    <n v="4"/>
    <n v="4"/>
    <x v="0"/>
    <n v="7"/>
  </r>
  <r>
    <s v="Freshwater Swamp"/>
    <s v="Evboesi"/>
    <x v="1"/>
    <n v="6.9"/>
    <n v="1100"/>
    <n v="60"/>
    <n v="95.4"/>
    <n v="271"/>
    <n v="366.4"/>
    <n v="180"/>
    <n v="35.299999999999997"/>
    <n v="42"/>
    <n v="42"/>
    <n v="2.12"/>
    <n v="37"/>
    <n v="20.76"/>
    <n v="4.8"/>
    <n v="1.3"/>
    <n v="8.82"/>
    <n v="4.8600000000000003"/>
    <n v="0"/>
    <n v="17"/>
    <x v="0"/>
    <n v="6.8"/>
  </r>
  <r>
    <s v="Freshwater Swamp"/>
    <s v="Uholor"/>
    <x v="1"/>
    <n v="6.1"/>
    <n v="119"/>
    <n v="31"/>
    <n v="58.3"/>
    <n v="21"/>
    <n v="79.3"/>
    <n v="110"/>
    <n v="21.18"/>
    <n v="40"/>
    <n v="68"/>
    <n v="3.41"/>
    <n v="27"/>
    <n v="10.93"/>
    <n v="2.2999999999999998"/>
    <n v="1.1000000000000001"/>
    <n v="22.44"/>
    <n v="2.92"/>
    <n v="0"/>
    <n v="55"/>
    <x v="1"/>
    <n v="4.5"/>
  </r>
  <r>
    <s v="Freshwater Swamp"/>
    <s v="Ogheghe"/>
    <x v="1"/>
    <n v="7.6"/>
    <n v="112"/>
    <n v="14"/>
    <n v="63.6"/>
    <n v="12"/>
    <n v="75.599999999999994"/>
    <n v="120"/>
    <n v="7.06"/>
    <n v="110"/>
    <n v="102"/>
    <n v="0.32500000000000001"/>
    <n v="40"/>
    <n v="2.39"/>
    <n v="7.2"/>
    <n v="4.5999999999999996"/>
    <n v="38.479999999999997"/>
    <n v="1.46"/>
    <n v="0"/>
    <n v="0"/>
    <x v="2"/>
    <n v="7.5"/>
  </r>
  <r>
    <s v="Freshwater Swamp"/>
    <s v="Utagban"/>
    <x v="1"/>
    <n v="5.7"/>
    <n v="415"/>
    <n v="116"/>
    <n v="58.3"/>
    <n v="80"/>
    <n v="138.30000000000001"/>
    <n v="110"/>
    <n v="14.12"/>
    <n v="20"/>
    <n v="18"/>
    <n v="0.81"/>
    <n v="18"/>
    <n v="4.33"/>
    <n v="5.6"/>
    <n v="3.7"/>
    <n v="5.61"/>
    <n v="0.97"/>
    <n v="0"/>
    <n v="13"/>
    <x v="3"/>
    <n v="6.1"/>
  </r>
  <r>
    <s v="Freshwater Swamp"/>
    <s v="Obanakhoro"/>
    <x v="1"/>
    <n v="5.3"/>
    <n v="173"/>
    <n v="23"/>
    <n v="42.4"/>
    <n v="18"/>
    <n v="60.4"/>
    <n v="80"/>
    <n v="14.12"/>
    <n v="28"/>
    <n v="28"/>
    <n v="0.94"/>
    <n v="9"/>
    <n v="1"/>
    <n v="4.0999999999999996"/>
    <n v="3.1"/>
    <n v="8.82"/>
    <n v="1.46"/>
    <n v="0"/>
    <n v="25"/>
    <x v="4"/>
    <n v="7.6"/>
  </r>
  <r>
    <s v="Lowland Rainforest"/>
    <s v="Idunmwungha"/>
    <x v="1"/>
    <n v="7.8"/>
    <n v="109"/>
    <n v="26"/>
    <n v="137.80000000000001"/>
    <n v="16"/>
    <n v="153.80000000000001"/>
    <n v="260"/>
    <n v="21.18"/>
    <n v="104"/>
    <n v="136"/>
    <n v="0.94"/>
    <n v="27"/>
    <n v="20.94"/>
    <n v="3.1"/>
    <n v="0.6"/>
    <n v="44.09"/>
    <n v="6.32"/>
    <n v="0"/>
    <n v="3"/>
    <x v="5"/>
    <n v="6.5"/>
  </r>
  <r>
    <s v="Lowland Rainforest"/>
    <s v="Ugonoba"/>
    <x v="1"/>
    <n v="7.3"/>
    <n v="101"/>
    <n v="114"/>
    <n v="127.2"/>
    <n v="77"/>
    <n v="204.2"/>
    <n v="240"/>
    <n v="70.599999999999994"/>
    <n v="102"/>
    <n v="34"/>
    <n v="0.51"/>
    <n v="50"/>
    <n v="3.41"/>
    <n v="6.2"/>
    <n v="3.9"/>
    <n v="8.02"/>
    <n v="3.4"/>
    <n v="0"/>
    <n v="0"/>
    <x v="6"/>
    <n v="7.6"/>
  </r>
  <r>
    <s v="Lowland Rainforest"/>
    <s v="Ikhueniro"/>
    <x v="1"/>
    <n v="5.5"/>
    <n v="80"/>
    <n v="17"/>
    <n v="58.3"/>
    <n v="3"/>
    <n v="61.3"/>
    <n v="110"/>
    <n v="28.24"/>
    <n v="48"/>
    <n v="74"/>
    <n v="0.95"/>
    <n v="41"/>
    <n v="3.59"/>
    <n v="2.8"/>
    <n v="9.1"/>
    <n v="28.06"/>
    <n v="1.46"/>
    <n v="0"/>
    <n v="1"/>
    <x v="7"/>
    <n v="6"/>
  </r>
  <r>
    <s v="Derived Savanna"/>
    <s v="Sabongida Ora"/>
    <x v="1"/>
    <n v="8"/>
    <n v="701"/>
    <n v="349"/>
    <n v="42.4"/>
    <n v="1028"/>
    <n v="1070.4000000000001"/>
    <n v="80"/>
    <n v="14.12"/>
    <n v="18"/>
    <n v="20"/>
    <n v="2.19"/>
    <n v="19"/>
    <n v="41.4"/>
    <n v="3.4"/>
    <n v="55"/>
    <n v="4.8099999999999996"/>
    <n v="1.95"/>
    <n v="0"/>
    <n v="18"/>
    <x v="8"/>
    <n v="7.5"/>
  </r>
  <r>
    <s v="Derived Savanna"/>
    <s v="Iluoje"/>
    <x v="1"/>
    <n v="6"/>
    <n v="2401"/>
    <n v="80"/>
    <n v="47.7"/>
    <n v="42"/>
    <n v="89.7"/>
    <n v="90"/>
    <n v="14.12"/>
    <n v="18"/>
    <n v="14"/>
    <n v="0.21099999999999999"/>
    <n v="15"/>
    <n v="2.73"/>
    <n v="4.5999999999999996"/>
    <n v="1.8"/>
    <n v="4.01"/>
    <n v="1.46"/>
    <n v="0"/>
    <n v="0"/>
    <x v="1"/>
    <n v="7.4"/>
  </r>
  <r>
    <s v="Derived Savanna"/>
    <s v="Agenebode"/>
    <x v="1"/>
    <n v="6.3"/>
    <n v="195"/>
    <n v="15"/>
    <n v="79.5"/>
    <n v="12"/>
    <n v="91.5"/>
    <n v="150"/>
    <n v="28.24"/>
    <n v="72"/>
    <n v="76"/>
    <n v="0.23"/>
    <n v="22"/>
    <n v="20.5"/>
    <n v="3.7"/>
    <n v="3.4"/>
    <n v="7.21"/>
    <n v="4.38"/>
    <n v="0"/>
    <n v="6"/>
    <x v="9"/>
    <n v="8.8000000000000007"/>
  </r>
  <r>
    <s v="Derived Savanna"/>
    <s v="Iviukwe"/>
    <x v="1"/>
    <n v="6.5"/>
    <n v="2150"/>
    <n v="100"/>
    <n v="53"/>
    <n v="61"/>
    <n v="114"/>
    <n v="100"/>
    <n v="14.12"/>
    <n v="78"/>
    <n v="58"/>
    <n v="0.15"/>
    <n v="21"/>
    <n v="2.31"/>
    <n v="0.2"/>
    <n v="15.3"/>
    <n v="20.84"/>
    <n v="1.46"/>
    <n v="7"/>
    <n v="17"/>
    <x v="2"/>
    <n v="2.5"/>
  </r>
  <r>
    <s v="Freshwater Swamp"/>
    <s v="Oghobaye"/>
    <x v="2"/>
    <n v="6.6"/>
    <n v="105"/>
    <n v="18"/>
    <n v="10.6"/>
    <n v="13"/>
    <n v="23.6"/>
    <n v="20"/>
    <n v="14.12"/>
    <n v="10"/>
    <n v="8"/>
    <n v="0.21"/>
    <n v="22"/>
    <n v="5.6"/>
    <n v="6.8"/>
    <n v="4.2"/>
    <n v="2.4"/>
    <n v="0.49"/>
    <n v="0"/>
    <n v="0"/>
    <x v="10"/>
    <n v="12"/>
  </r>
  <r>
    <s v="Lowland Rainforest"/>
    <s v="Ugonoba"/>
    <x v="2"/>
    <n v="5.6"/>
    <n v="78"/>
    <n v="8"/>
    <n v="21.2"/>
    <n v="2"/>
    <n v="23.2"/>
    <n v="40"/>
    <n v="7.06"/>
    <n v="40"/>
    <n v="20"/>
    <n v="0.4"/>
    <n v="17"/>
    <n v="1.53"/>
    <n v="10.1"/>
    <n v="2.1"/>
    <n v="3.21"/>
    <n v="2.92"/>
    <n v="0"/>
    <n v="0"/>
    <x v="2"/>
    <n v="18.600000000000001"/>
  </r>
  <r>
    <s v="Derived Savanna"/>
    <s v="Uzebba"/>
    <x v="2"/>
    <n v="6.3"/>
    <n v="132"/>
    <n v="24"/>
    <n v="79.5"/>
    <n v="18"/>
    <n v="97.5"/>
    <n v="150"/>
    <n v="21.18"/>
    <n v="64"/>
    <n v="84"/>
    <n v="0.89100000000000001"/>
    <n v="53"/>
    <n v="3.52"/>
    <n v="7"/>
    <n v="2.2999999999999998"/>
    <n v="31.26"/>
    <n v="1.46"/>
    <n v="0"/>
    <n v="0"/>
    <x v="2"/>
    <n v="5.2"/>
  </r>
  <r>
    <s v="Derived Savanna"/>
    <s v="Agenebode"/>
    <x v="2"/>
    <n v="6.3"/>
    <n v="41"/>
    <n v="2"/>
    <n v="185.5"/>
    <n v="5"/>
    <n v="190.5"/>
    <n v="350"/>
    <n v="21.18"/>
    <n v="38"/>
    <n v="26"/>
    <n v="1.1100000000000001"/>
    <n v="4"/>
    <n v="20.8"/>
    <n v="6.4"/>
    <n v="4"/>
    <n v="4.01"/>
    <n v="2.4300000000000002"/>
    <n v="0"/>
    <n v="4"/>
    <x v="10"/>
    <n v="12.2"/>
  </r>
  <r>
    <s v="Derived Savanna"/>
    <s v="Iluoje"/>
    <x v="2"/>
    <n v="5.9"/>
    <n v="93"/>
    <n v="14"/>
    <n v="26.5"/>
    <n v="7"/>
    <n v="33.5"/>
    <n v="50"/>
    <n v="7.06"/>
    <n v="12"/>
    <n v="10"/>
    <n v="0.24099999999999999"/>
    <n v="5"/>
    <n v="2.71"/>
    <n v="8.3000000000000007"/>
    <n v="0.3"/>
    <n v="3.21"/>
    <n v="0.49"/>
    <n v="0"/>
    <n v="0"/>
    <x v="11"/>
    <n v="6.4"/>
  </r>
  <r>
    <s v="Derived Savanna"/>
    <s v="Iviukwe"/>
    <x v="2"/>
    <n v="6.2"/>
    <n v="38"/>
    <n v="8"/>
    <n v="21.2"/>
    <n v="5"/>
    <n v="26.2"/>
    <n v="40"/>
    <n v="14.12"/>
    <n v="12"/>
    <n v="6"/>
    <n v="0.11"/>
    <n v="4"/>
    <n v="1.53"/>
    <n v="5.7"/>
    <n v="2.5"/>
    <n v="1.6"/>
    <n v="0.49"/>
    <n v="0"/>
    <n v="0"/>
    <x v="10"/>
    <n v="7.1"/>
  </r>
  <r>
    <s v="Freshwater Swamp"/>
    <s v="Evboesi"/>
    <x v="3"/>
    <n v="6.4"/>
    <n v="5500"/>
    <n v="2200"/>
    <n v="79.5"/>
    <n v="873"/>
    <n v="952.5"/>
    <n v="150"/>
    <n v="77.66"/>
    <n v="76"/>
    <n v="52"/>
    <n v="5.82"/>
    <n v="60"/>
    <n v="50.93"/>
    <n v="0.6"/>
    <n v="11"/>
    <n v="14.43"/>
    <n v="3.89"/>
    <n v="1"/>
    <n v="0"/>
    <x v="0"/>
    <n v="8.5"/>
  </r>
  <r>
    <s v="Freshwater Swamp"/>
    <s v="Utagban"/>
    <x v="3"/>
    <n v="6.6"/>
    <n v="1120"/>
    <n v="736"/>
    <n v="79.5"/>
    <n v="387"/>
    <n v="466.5"/>
    <n v="150"/>
    <n v="28.24"/>
    <n v="58"/>
    <n v="76"/>
    <n v="0.51"/>
    <n v="5"/>
    <n v="5.81"/>
    <n v="4.2"/>
    <n v="20.5"/>
    <n v="27.25"/>
    <n v="1.95"/>
    <n v="22"/>
    <n v="0"/>
    <x v="0"/>
    <n v="11.6"/>
  </r>
  <r>
    <s v="Lowland Rainforest"/>
    <s v="Ugonoba"/>
    <x v="3"/>
    <n v="6.9"/>
    <n v="2520"/>
    <n v="280"/>
    <n v="31.8"/>
    <n v="169"/>
    <n v="200.8"/>
    <n v="60"/>
    <n v="35.299999999999997"/>
    <n v="70"/>
    <n v="46"/>
    <n v="1.51"/>
    <n v="63"/>
    <n v="4.95"/>
    <n v="2.2999999999999998"/>
    <n v="11.41"/>
    <n v="13.63"/>
    <n v="2.92"/>
    <n v="1"/>
    <n v="10"/>
    <x v="12"/>
    <n v="16.3"/>
  </r>
  <r>
    <s v="Derived Savanna"/>
    <s v="Sabongida Ora"/>
    <x v="3"/>
    <n v="8.1"/>
    <n v="48"/>
    <n v="21"/>
    <n v="291.5"/>
    <n v="16"/>
    <n v="307.5"/>
    <n v="550"/>
    <n v="7.06"/>
    <n v="44"/>
    <n v="44"/>
    <n v="3.95"/>
    <n v="12"/>
    <n v="20.76"/>
    <n v="4.4000000000000004"/>
    <n v="4"/>
    <n v="16.03"/>
    <n v="0.97"/>
    <n v="1"/>
    <n v="0"/>
    <x v="0"/>
    <n v="7.8"/>
  </r>
  <r>
    <s v="Derived Savanna"/>
    <s v="Iluoje"/>
    <x v="3"/>
    <n v="6.7"/>
    <n v="6510"/>
    <n v="850"/>
    <n v="58.3"/>
    <n v="425"/>
    <n v="483.3"/>
    <n v="110"/>
    <n v="105.9"/>
    <n v="40"/>
    <n v="200"/>
    <n v="168.62"/>
    <n v="35"/>
    <n v="60.24"/>
    <n v="1.6"/>
    <n v="4.5"/>
    <n v="63.33"/>
    <n v="10.210000000000001"/>
    <n v="0"/>
    <n v="15"/>
    <x v="13"/>
    <n v="10"/>
  </r>
  <r>
    <s v="Freshwater Swamp"/>
    <s v="Oghobaye"/>
    <x v="4"/>
    <n v="6.6"/>
    <n v="5200"/>
    <n v="1200"/>
    <n v="68.900000000000006"/>
    <n v="688"/>
    <n v="756.9"/>
    <n v="130"/>
    <n v="35.299999999999997"/>
    <n v="30"/>
    <n v="88"/>
    <n v="4.12"/>
    <n v="205"/>
    <n v="71.61"/>
    <n v="2.1"/>
    <n v="39.6"/>
    <n v="31.2"/>
    <n v="2.92"/>
    <n v="1"/>
    <n v="0"/>
    <x v="0"/>
    <n v="3"/>
  </r>
  <r>
    <s v="Lowland Rainforest"/>
    <s v="Ugonoba"/>
    <x v="4"/>
    <n v="8.4"/>
    <n v="245"/>
    <n v="64"/>
    <n v="42.4"/>
    <n v="37"/>
    <n v="79.400000000000006"/>
    <n v="80"/>
    <n v="35.299999999999997"/>
    <n v="168"/>
    <n v="64"/>
    <n v="5.81"/>
    <n v="15"/>
    <n v="6.1"/>
    <n v="9.9"/>
    <n v="7.5"/>
    <n v="24.05"/>
    <n v="0.97"/>
    <n v="1"/>
    <n v="0"/>
    <x v="10"/>
    <n v="21.3"/>
  </r>
  <r>
    <s v="Derived Savanna"/>
    <s v="Uzebba"/>
    <x v="4"/>
    <n v="6.1"/>
    <n v="189"/>
    <n v="45"/>
    <n v="132.5"/>
    <n v="27"/>
    <n v="159.5"/>
    <n v="250"/>
    <n v="28.24"/>
    <n v="60"/>
    <n v="8"/>
    <n v="0.89600000000000002"/>
    <n v="46"/>
    <n v="8.4"/>
    <n v="2.4"/>
    <n v="1"/>
    <n v="1.6"/>
    <n v="0.97"/>
    <n v="19"/>
    <n v="12"/>
    <x v="1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9" firstHeaderRow="0" firstDataRow="1" firstDataCol="1"/>
  <pivotFields count="24">
    <pivotField showAll="0"/>
    <pivotField showAll="0"/>
    <pivotField axis="axisRow" showAll="0">
      <items count="6">
        <item x="2"/>
        <item x="4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>
      <items count="15">
        <item x="0"/>
        <item x="10"/>
        <item x="1"/>
        <item x="2"/>
        <item x="13"/>
        <item x="3"/>
        <item x="7"/>
        <item x="8"/>
        <item x="5"/>
        <item x="6"/>
        <item x="11"/>
        <item x="4"/>
        <item x="9"/>
        <item x="12"/>
        <item t="default"/>
      </items>
    </pivotField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Aedes" fld="22" subtotal="average" baseField="2" baseItem="0"/>
    <dataField name="StdDev of Aedes" fld="22" subtotal="stdDev" baseField="2" baseItem="0"/>
    <dataField name="Average of Cules" fld="21" subtotal="average" baseField="2" baseItem="0"/>
    <dataField name="StdDev of Cules" fld="21" subtotal="stdDev" baseField="2" baseItem="0"/>
    <dataField name="Average of Anopheles" fld="20" subtotal="average" baseField="2" baseItem="0"/>
    <dataField name="StdDev of Anopheles" fld="20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25" sqref="E25"/>
    </sheetView>
  </sheetViews>
  <sheetFormatPr defaultRowHeight="14.4" x14ac:dyDescent="0.3"/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t="s">
        <v>7</v>
      </c>
      <c r="C2">
        <v>0.84615384599999999</v>
      </c>
      <c r="D2">
        <v>2.154303981</v>
      </c>
      <c r="E2">
        <v>12.23076923</v>
      </c>
      <c r="F2">
        <v>15.37939014</v>
      </c>
      <c r="G2">
        <v>11.53846154</v>
      </c>
      <c r="H2">
        <v>15.32761878</v>
      </c>
    </row>
    <row r="3" spans="1:8" x14ac:dyDescent="0.3">
      <c r="A3">
        <v>2</v>
      </c>
      <c r="B3" t="s">
        <v>8</v>
      </c>
      <c r="C3">
        <v>6.8</v>
      </c>
      <c r="D3">
        <v>6.4961527080000003</v>
      </c>
      <c r="E3">
        <v>0</v>
      </c>
      <c r="F3">
        <v>0</v>
      </c>
      <c r="G3">
        <v>0</v>
      </c>
      <c r="H3">
        <v>0</v>
      </c>
    </row>
    <row r="4" spans="1:8" x14ac:dyDescent="0.3">
      <c r="A4">
        <v>3</v>
      </c>
      <c r="B4" t="s">
        <v>9</v>
      </c>
      <c r="C4">
        <v>5</v>
      </c>
      <c r="D4">
        <v>9.5131487949999993</v>
      </c>
      <c r="E4">
        <v>5</v>
      </c>
      <c r="F4">
        <v>7.0710678119999999</v>
      </c>
      <c r="G4">
        <v>32</v>
      </c>
      <c r="H4">
        <v>68.793168269999995</v>
      </c>
    </row>
    <row r="5" spans="1:8" x14ac:dyDescent="0.3">
      <c r="A5">
        <v>4</v>
      </c>
      <c r="B5" t="s">
        <v>10</v>
      </c>
      <c r="C5">
        <v>7</v>
      </c>
      <c r="D5">
        <v>10.39230485</v>
      </c>
      <c r="E5">
        <v>4</v>
      </c>
      <c r="F5">
        <v>6.9282032300000003</v>
      </c>
      <c r="G5">
        <v>0.66666666699999999</v>
      </c>
      <c r="H5">
        <v>0.57735026899999997</v>
      </c>
    </row>
    <row r="6" spans="1:8" x14ac:dyDescent="0.3">
      <c r="A6">
        <v>5</v>
      </c>
      <c r="B6" t="s">
        <v>11</v>
      </c>
      <c r="C6">
        <v>0</v>
      </c>
      <c r="D6">
        <v>0</v>
      </c>
      <c r="E6">
        <v>0.66666666699999999</v>
      </c>
      <c r="F6">
        <v>1.632993162</v>
      </c>
      <c r="G6">
        <v>6.5</v>
      </c>
      <c r="H6">
        <v>11.55422001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8"/>
  <sheetViews>
    <sheetView workbookViewId="0">
      <selection activeCell="I14" sqref="I14"/>
    </sheetView>
  </sheetViews>
  <sheetFormatPr defaultRowHeight="14.4" x14ac:dyDescent="0.3"/>
  <cols>
    <col min="3" max="3" width="14.21875" customWidth="1"/>
    <col min="4" max="8" width="12.44140625" customWidth="1"/>
    <col min="9" max="9" width="12.21875" customWidth="1"/>
  </cols>
  <sheetData>
    <row r="2" spans="3:9" x14ac:dyDescent="0.3">
      <c r="C2" t="s">
        <v>65</v>
      </c>
      <c r="D2" t="s">
        <v>66</v>
      </c>
      <c r="E2" t="s">
        <v>74</v>
      </c>
      <c r="F2" t="s">
        <v>67</v>
      </c>
      <c r="G2" t="s">
        <v>74</v>
      </c>
      <c r="H2" t="s">
        <v>68</v>
      </c>
      <c r="I2" t="s">
        <v>74</v>
      </c>
    </row>
    <row r="3" spans="3:9" x14ac:dyDescent="0.3">
      <c r="C3" t="s">
        <v>69</v>
      </c>
      <c r="D3">
        <v>0</v>
      </c>
      <c r="E3">
        <f>(D3/$D$8)*100</f>
        <v>0</v>
      </c>
      <c r="F3">
        <v>4</v>
      </c>
      <c r="G3">
        <f>(F3/$F$8)*100</f>
        <v>2</v>
      </c>
      <c r="H3">
        <v>39</v>
      </c>
      <c r="I3">
        <f>(H3/$H$8)*100</f>
        <v>11.111111111111111</v>
      </c>
    </row>
    <row r="4" spans="3:9" x14ac:dyDescent="0.3">
      <c r="C4" t="s">
        <v>70</v>
      </c>
      <c r="D4">
        <v>21</v>
      </c>
      <c r="E4">
        <f t="shared" ref="E4:E7" si="0">(D4/$D$8)*100</f>
        <v>23.076923076923077</v>
      </c>
      <c r="F4">
        <v>12</v>
      </c>
      <c r="G4">
        <f t="shared" ref="G4:G7" si="1">(F4/$F$8)*100</f>
        <v>6</v>
      </c>
      <c r="H4">
        <v>2</v>
      </c>
      <c r="I4">
        <f t="shared" ref="I4:I7" si="2">(H4/$H$8)*100</f>
        <v>0.56980056980056981</v>
      </c>
    </row>
    <row r="5" spans="3:9" x14ac:dyDescent="0.3">
      <c r="C5" t="s">
        <v>71</v>
      </c>
      <c r="D5">
        <v>25</v>
      </c>
      <c r="E5">
        <f t="shared" si="0"/>
        <v>27.472527472527474</v>
      </c>
      <c r="F5">
        <v>25</v>
      </c>
      <c r="G5">
        <f t="shared" si="1"/>
        <v>12.5</v>
      </c>
      <c r="H5">
        <v>160</v>
      </c>
      <c r="I5">
        <f t="shared" si="2"/>
        <v>45.584045584045583</v>
      </c>
    </row>
    <row r="6" spans="3:9" x14ac:dyDescent="0.3">
      <c r="C6" t="s">
        <v>72</v>
      </c>
      <c r="D6">
        <v>34</v>
      </c>
      <c r="E6">
        <f t="shared" si="0"/>
        <v>37.362637362637365</v>
      </c>
      <c r="F6">
        <v>0</v>
      </c>
      <c r="G6">
        <f t="shared" si="1"/>
        <v>0</v>
      </c>
      <c r="H6">
        <v>0</v>
      </c>
      <c r="I6">
        <f t="shared" si="2"/>
        <v>0</v>
      </c>
    </row>
    <row r="7" spans="3:9" x14ac:dyDescent="0.3">
      <c r="C7" t="s">
        <v>73</v>
      </c>
      <c r="D7">
        <v>11</v>
      </c>
      <c r="E7">
        <f t="shared" si="0"/>
        <v>12.087912087912088</v>
      </c>
      <c r="F7">
        <v>159</v>
      </c>
      <c r="G7">
        <f t="shared" si="1"/>
        <v>79.5</v>
      </c>
      <c r="H7">
        <v>150</v>
      </c>
      <c r="I7">
        <f t="shared" si="2"/>
        <v>42.735042735042732</v>
      </c>
    </row>
    <row r="8" spans="3:9" x14ac:dyDescent="0.3">
      <c r="D8">
        <f>SUM(D3:D7)</f>
        <v>91</v>
      </c>
      <c r="F8">
        <f>SUM(F3:F7)</f>
        <v>200</v>
      </c>
      <c r="H8">
        <f>SUM(H3:H7)</f>
        <v>351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workbookViewId="0">
      <selection activeCell="A3" sqref="A3:G9"/>
    </sheetView>
  </sheetViews>
  <sheetFormatPr defaultRowHeight="14.4" x14ac:dyDescent="0.3"/>
  <cols>
    <col min="1" max="1" width="12.5546875" bestFit="1" customWidth="1"/>
    <col min="2" max="2" width="15.77734375" customWidth="1"/>
    <col min="3" max="3" width="14.88671875" customWidth="1"/>
    <col min="4" max="4" width="15.109375" customWidth="1"/>
    <col min="5" max="5" width="14.21875" customWidth="1"/>
    <col min="6" max="6" width="19.6640625" customWidth="1"/>
    <col min="7" max="7" width="18.77734375" customWidth="1"/>
    <col min="8" max="9" width="2" customWidth="1"/>
    <col min="10" max="14" width="3" customWidth="1"/>
    <col min="15" max="15" width="4" customWidth="1"/>
    <col min="16" max="16" width="10.77734375" bestFit="1" customWidth="1"/>
  </cols>
  <sheetData>
    <row r="3" spans="1:7" x14ac:dyDescent="0.3">
      <c r="A3" s="1" t="s">
        <v>53</v>
      </c>
      <c r="B3" t="s">
        <v>55</v>
      </c>
      <c r="C3" t="s">
        <v>58</v>
      </c>
      <c r="D3" t="s">
        <v>56</v>
      </c>
      <c r="E3" t="s">
        <v>59</v>
      </c>
      <c r="F3" t="s">
        <v>57</v>
      </c>
      <c r="G3" t="s">
        <v>60</v>
      </c>
    </row>
    <row r="4" spans="1:7" x14ac:dyDescent="0.3">
      <c r="A4" s="2" t="s">
        <v>11</v>
      </c>
      <c r="B4" s="3">
        <v>6.5</v>
      </c>
      <c r="C4" s="3">
        <v>11.554220008291344</v>
      </c>
      <c r="D4" s="3">
        <v>0.66666666666666663</v>
      </c>
      <c r="E4" s="3">
        <v>1.6329931618554521</v>
      </c>
      <c r="F4" s="3">
        <v>0</v>
      </c>
      <c r="G4" s="3">
        <v>0</v>
      </c>
    </row>
    <row r="5" spans="1:7" x14ac:dyDescent="0.3">
      <c r="A5" s="2" t="s">
        <v>10</v>
      </c>
      <c r="B5" s="3">
        <v>0.66666666666666663</v>
      </c>
      <c r="C5" s="3">
        <v>0.57735026918962584</v>
      </c>
      <c r="D5" s="3">
        <v>4</v>
      </c>
      <c r="E5" s="3">
        <v>6.9282032302755088</v>
      </c>
      <c r="F5" s="3">
        <v>7</v>
      </c>
      <c r="G5" s="3">
        <v>10.392304845413264</v>
      </c>
    </row>
    <row r="6" spans="1:7" x14ac:dyDescent="0.3">
      <c r="A6" s="2" t="s">
        <v>9</v>
      </c>
      <c r="B6" s="3">
        <v>32</v>
      </c>
      <c r="C6" s="3">
        <v>68.793168265460778</v>
      </c>
      <c r="D6" s="3">
        <v>5</v>
      </c>
      <c r="E6" s="3">
        <v>7.0710678118654755</v>
      </c>
      <c r="F6" s="3">
        <v>5</v>
      </c>
      <c r="G6" s="3">
        <v>9.5131487952202232</v>
      </c>
    </row>
    <row r="7" spans="1:7" x14ac:dyDescent="0.3">
      <c r="A7" s="2" t="s">
        <v>8</v>
      </c>
      <c r="B7" s="3">
        <v>0</v>
      </c>
      <c r="C7" s="3">
        <v>0</v>
      </c>
      <c r="D7" s="3">
        <v>0</v>
      </c>
      <c r="E7" s="3">
        <v>0</v>
      </c>
      <c r="F7" s="3">
        <v>6.8</v>
      </c>
      <c r="G7" s="3">
        <v>6.4961527075646863</v>
      </c>
    </row>
    <row r="8" spans="1:7" x14ac:dyDescent="0.3">
      <c r="A8" s="2" t="s">
        <v>7</v>
      </c>
      <c r="B8" s="3">
        <v>11.538461538461538</v>
      </c>
      <c r="C8" s="3">
        <v>15.327618779050367</v>
      </c>
      <c r="D8" s="3">
        <v>12.23076923076923</v>
      </c>
      <c r="E8" s="3">
        <v>15.379390138287052</v>
      </c>
      <c r="F8" s="3">
        <v>0.84615384615384615</v>
      </c>
      <c r="G8" s="3">
        <v>2.1543039806456381</v>
      </c>
    </row>
    <row r="9" spans="1:7" x14ac:dyDescent="0.3">
      <c r="A9" s="2" t="s">
        <v>54</v>
      </c>
      <c r="B9" s="3">
        <v>10.96875</v>
      </c>
      <c r="C9" s="3">
        <v>28.777774101866608</v>
      </c>
      <c r="D9" s="3">
        <v>6.25</v>
      </c>
      <c r="E9" s="3">
        <v>11.384766278927577</v>
      </c>
      <c r="F9" s="3">
        <v>2.84375</v>
      </c>
      <c r="G9" s="3">
        <v>5.837085966528603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workbookViewId="0">
      <selection activeCell="E18" sqref="A1:X33"/>
    </sheetView>
  </sheetViews>
  <sheetFormatPr defaultRowHeight="14.4" x14ac:dyDescent="0.3"/>
  <sheetData>
    <row r="1" spans="1:24" x14ac:dyDescent="0.3">
      <c r="A1" t="s">
        <v>12</v>
      </c>
      <c r="B1" t="s">
        <v>13</v>
      </c>
      <c r="C1" t="s">
        <v>0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</row>
    <row r="2" spans="1:24" x14ac:dyDescent="0.3">
      <c r="A2" t="s">
        <v>35</v>
      </c>
      <c r="B2" t="s">
        <v>36</v>
      </c>
      <c r="C2" t="s">
        <v>8</v>
      </c>
      <c r="D2">
        <v>6.1</v>
      </c>
      <c r="E2">
        <v>4570</v>
      </c>
      <c r="F2">
        <v>746</v>
      </c>
      <c r="G2">
        <v>42.4</v>
      </c>
      <c r="H2">
        <v>325</v>
      </c>
      <c r="I2">
        <v>367.4</v>
      </c>
      <c r="J2">
        <v>80</v>
      </c>
      <c r="K2">
        <v>56.48</v>
      </c>
      <c r="L2">
        <v>40</v>
      </c>
      <c r="M2">
        <v>30</v>
      </c>
      <c r="N2">
        <v>3.52</v>
      </c>
      <c r="O2">
        <v>178</v>
      </c>
      <c r="P2">
        <v>40.840000000000003</v>
      </c>
      <c r="Q2">
        <v>2.4</v>
      </c>
      <c r="R2">
        <v>6.6</v>
      </c>
      <c r="S2">
        <v>12.82</v>
      </c>
      <c r="T2">
        <v>6.8</v>
      </c>
      <c r="U2">
        <v>17</v>
      </c>
      <c r="V2">
        <v>0</v>
      </c>
      <c r="W2">
        <v>0</v>
      </c>
      <c r="X2">
        <v>7</v>
      </c>
    </row>
    <row r="3" spans="1:24" x14ac:dyDescent="0.3">
      <c r="A3" t="s">
        <v>35</v>
      </c>
      <c r="B3" t="s">
        <v>37</v>
      </c>
      <c r="C3" t="s">
        <v>8</v>
      </c>
      <c r="D3">
        <v>7.9</v>
      </c>
      <c r="E3">
        <v>8400</v>
      </c>
      <c r="F3">
        <v>681</v>
      </c>
      <c r="G3">
        <v>201.4</v>
      </c>
      <c r="H3">
        <v>1887</v>
      </c>
      <c r="I3">
        <v>2088.4</v>
      </c>
      <c r="J3">
        <v>380</v>
      </c>
      <c r="K3">
        <v>70.599999999999994</v>
      </c>
      <c r="L3">
        <v>200</v>
      </c>
      <c r="M3">
        <v>180</v>
      </c>
      <c r="N3">
        <v>9.4499999999999993</v>
      </c>
      <c r="O3">
        <v>320</v>
      </c>
      <c r="P3">
        <v>18.95</v>
      </c>
      <c r="Q3">
        <v>3</v>
      </c>
      <c r="R3">
        <v>43.6</v>
      </c>
      <c r="S3">
        <v>32.1</v>
      </c>
      <c r="T3">
        <v>24.31</v>
      </c>
      <c r="U3">
        <v>2</v>
      </c>
      <c r="V3">
        <v>0</v>
      </c>
      <c r="W3">
        <v>0</v>
      </c>
      <c r="X3">
        <v>5.0999999999999996</v>
      </c>
    </row>
    <row r="4" spans="1:24" x14ac:dyDescent="0.3">
      <c r="A4" t="s">
        <v>35</v>
      </c>
      <c r="B4" t="s">
        <v>38</v>
      </c>
      <c r="C4" t="s">
        <v>8</v>
      </c>
      <c r="D4">
        <v>8.3000000000000007</v>
      </c>
      <c r="E4">
        <v>5500</v>
      </c>
      <c r="F4">
        <v>1710</v>
      </c>
      <c r="G4">
        <v>53</v>
      </c>
      <c r="H4">
        <v>1005</v>
      </c>
      <c r="I4">
        <v>1058</v>
      </c>
      <c r="J4">
        <v>100</v>
      </c>
      <c r="K4">
        <v>28.24</v>
      </c>
      <c r="L4">
        <v>82</v>
      </c>
      <c r="M4">
        <v>76</v>
      </c>
      <c r="N4">
        <v>7.54</v>
      </c>
      <c r="O4">
        <v>30</v>
      </c>
      <c r="P4">
        <v>10.53</v>
      </c>
      <c r="Q4">
        <v>7.9</v>
      </c>
      <c r="R4">
        <v>5.7</v>
      </c>
      <c r="S4">
        <v>24.85</v>
      </c>
      <c r="T4">
        <v>3.4</v>
      </c>
      <c r="U4">
        <v>1</v>
      </c>
      <c r="V4">
        <v>0</v>
      </c>
      <c r="W4">
        <v>0</v>
      </c>
      <c r="X4">
        <v>4.9000000000000004</v>
      </c>
    </row>
    <row r="5" spans="1:24" x14ac:dyDescent="0.3">
      <c r="A5" t="s">
        <v>35</v>
      </c>
      <c r="B5" t="s">
        <v>39</v>
      </c>
      <c r="C5" t="s">
        <v>8</v>
      </c>
      <c r="D5">
        <v>6.3</v>
      </c>
      <c r="E5">
        <v>843</v>
      </c>
      <c r="F5">
        <v>615</v>
      </c>
      <c r="G5">
        <v>127.2</v>
      </c>
      <c r="H5">
        <v>371</v>
      </c>
      <c r="I5">
        <v>498.2</v>
      </c>
      <c r="J5">
        <v>240</v>
      </c>
      <c r="K5">
        <v>21.18</v>
      </c>
      <c r="L5">
        <v>76</v>
      </c>
      <c r="M5">
        <v>106</v>
      </c>
      <c r="N5">
        <v>0.51</v>
      </c>
      <c r="O5">
        <v>41</v>
      </c>
      <c r="P5">
        <v>14.5</v>
      </c>
      <c r="Q5">
        <v>1.5</v>
      </c>
      <c r="R5">
        <v>3.3</v>
      </c>
      <c r="S5">
        <v>13.63</v>
      </c>
      <c r="T5">
        <v>17.5</v>
      </c>
      <c r="U5">
        <v>5</v>
      </c>
      <c r="V5">
        <v>0</v>
      </c>
      <c r="W5">
        <v>0</v>
      </c>
      <c r="X5">
        <v>3.8</v>
      </c>
    </row>
    <row r="6" spans="1:24" x14ac:dyDescent="0.3">
      <c r="A6" t="s">
        <v>40</v>
      </c>
      <c r="B6" t="s">
        <v>41</v>
      </c>
      <c r="C6" t="s">
        <v>8</v>
      </c>
      <c r="D6">
        <v>7.9</v>
      </c>
      <c r="E6">
        <v>1454</v>
      </c>
      <c r="F6">
        <v>527</v>
      </c>
      <c r="G6">
        <v>106</v>
      </c>
      <c r="H6">
        <v>292</v>
      </c>
      <c r="I6">
        <v>398</v>
      </c>
      <c r="J6">
        <v>200</v>
      </c>
      <c r="K6">
        <v>21.18</v>
      </c>
      <c r="L6">
        <v>38</v>
      </c>
      <c r="M6">
        <v>190</v>
      </c>
      <c r="N6">
        <v>4.21</v>
      </c>
      <c r="O6">
        <v>30</v>
      </c>
      <c r="P6">
        <v>50.9</v>
      </c>
      <c r="Q6">
        <v>4.3</v>
      </c>
      <c r="R6">
        <v>3.5</v>
      </c>
      <c r="S6">
        <v>60.12</v>
      </c>
      <c r="T6">
        <v>1.95</v>
      </c>
      <c r="U6">
        <v>9</v>
      </c>
      <c r="V6">
        <v>0</v>
      </c>
      <c r="W6">
        <v>0</v>
      </c>
      <c r="X6">
        <v>8.5</v>
      </c>
    </row>
    <row r="7" spans="1:24" x14ac:dyDescent="0.3">
      <c r="A7" t="s">
        <v>35</v>
      </c>
      <c r="B7" t="s">
        <v>42</v>
      </c>
      <c r="C7" t="s">
        <v>7</v>
      </c>
      <c r="D7">
        <v>6.8</v>
      </c>
      <c r="E7">
        <v>250</v>
      </c>
      <c r="F7">
        <v>68</v>
      </c>
      <c r="G7">
        <v>58.3</v>
      </c>
      <c r="H7">
        <v>48</v>
      </c>
      <c r="I7">
        <v>106.3</v>
      </c>
      <c r="J7">
        <v>110</v>
      </c>
      <c r="K7">
        <v>14.12</v>
      </c>
      <c r="L7">
        <v>20</v>
      </c>
      <c r="M7">
        <v>34</v>
      </c>
      <c r="N7">
        <v>1.92</v>
      </c>
      <c r="O7">
        <v>57</v>
      </c>
      <c r="P7">
        <v>5.51</v>
      </c>
      <c r="Q7">
        <v>5</v>
      </c>
      <c r="R7">
        <v>15.3</v>
      </c>
      <c r="S7">
        <v>10.42</v>
      </c>
      <c r="T7">
        <v>1.95</v>
      </c>
      <c r="U7">
        <v>4</v>
      </c>
      <c r="V7">
        <v>4</v>
      </c>
      <c r="W7">
        <v>0</v>
      </c>
      <c r="X7">
        <v>7</v>
      </c>
    </row>
    <row r="8" spans="1:24" x14ac:dyDescent="0.3">
      <c r="A8" t="s">
        <v>35</v>
      </c>
      <c r="B8" t="s">
        <v>36</v>
      </c>
      <c r="C8" t="s">
        <v>7</v>
      </c>
      <c r="D8">
        <v>6.9</v>
      </c>
      <c r="E8">
        <v>1100</v>
      </c>
      <c r="F8">
        <v>60</v>
      </c>
      <c r="G8">
        <v>95.4</v>
      </c>
      <c r="H8">
        <v>271</v>
      </c>
      <c r="I8">
        <v>366.4</v>
      </c>
      <c r="J8">
        <v>180</v>
      </c>
      <c r="K8">
        <v>35.299999999999997</v>
      </c>
      <c r="L8">
        <v>42</v>
      </c>
      <c r="M8">
        <v>42</v>
      </c>
      <c r="N8">
        <v>2.12</v>
      </c>
      <c r="O8">
        <v>37</v>
      </c>
      <c r="P8">
        <v>20.76</v>
      </c>
      <c r="Q8">
        <v>4.8</v>
      </c>
      <c r="R8">
        <v>1.3</v>
      </c>
      <c r="S8">
        <v>8.82</v>
      </c>
      <c r="T8">
        <v>4.8600000000000003</v>
      </c>
      <c r="U8">
        <v>0</v>
      </c>
      <c r="V8">
        <v>17</v>
      </c>
      <c r="W8">
        <v>0</v>
      </c>
      <c r="X8">
        <v>6.8</v>
      </c>
    </row>
    <row r="9" spans="1:24" x14ac:dyDescent="0.3">
      <c r="A9" t="s">
        <v>35</v>
      </c>
      <c r="B9" t="s">
        <v>43</v>
      </c>
      <c r="C9" t="s">
        <v>7</v>
      </c>
      <c r="D9">
        <v>6.1</v>
      </c>
      <c r="E9">
        <v>119</v>
      </c>
      <c r="F9">
        <v>31</v>
      </c>
      <c r="G9">
        <v>58.3</v>
      </c>
      <c r="H9">
        <v>21</v>
      </c>
      <c r="I9">
        <v>79.3</v>
      </c>
      <c r="J9">
        <v>110</v>
      </c>
      <c r="K9">
        <v>21.18</v>
      </c>
      <c r="L9">
        <v>40</v>
      </c>
      <c r="M9">
        <v>68</v>
      </c>
      <c r="N9">
        <v>3.41</v>
      </c>
      <c r="O9">
        <v>27</v>
      </c>
      <c r="P9">
        <v>10.93</v>
      </c>
      <c r="Q9">
        <v>2.2999999999999998</v>
      </c>
      <c r="R9">
        <v>1.1000000000000001</v>
      </c>
      <c r="S9">
        <v>22.44</v>
      </c>
      <c r="T9">
        <v>2.92</v>
      </c>
      <c r="U9">
        <v>0</v>
      </c>
      <c r="V9">
        <v>55</v>
      </c>
      <c r="W9">
        <v>2</v>
      </c>
      <c r="X9">
        <v>4.5</v>
      </c>
    </row>
    <row r="10" spans="1:24" x14ac:dyDescent="0.3">
      <c r="A10" t="s">
        <v>35</v>
      </c>
      <c r="B10" t="s">
        <v>37</v>
      </c>
      <c r="C10" t="s">
        <v>7</v>
      </c>
      <c r="D10">
        <v>7.6</v>
      </c>
      <c r="E10">
        <v>112</v>
      </c>
      <c r="F10">
        <v>14</v>
      </c>
      <c r="G10">
        <v>63.6</v>
      </c>
      <c r="H10">
        <v>12</v>
      </c>
      <c r="I10">
        <v>75.599999999999994</v>
      </c>
      <c r="J10">
        <v>120</v>
      </c>
      <c r="K10">
        <v>7.06</v>
      </c>
      <c r="L10">
        <v>110</v>
      </c>
      <c r="M10">
        <v>102</v>
      </c>
      <c r="N10">
        <v>0.32500000000000001</v>
      </c>
      <c r="O10">
        <v>40</v>
      </c>
      <c r="P10">
        <v>2.39</v>
      </c>
      <c r="Q10">
        <v>7.2</v>
      </c>
      <c r="R10">
        <v>4.5999999999999996</v>
      </c>
      <c r="S10">
        <v>38.479999999999997</v>
      </c>
      <c r="T10">
        <v>1.46</v>
      </c>
      <c r="U10">
        <v>0</v>
      </c>
      <c r="V10">
        <v>0</v>
      </c>
      <c r="W10">
        <v>3</v>
      </c>
      <c r="X10">
        <v>7.5</v>
      </c>
    </row>
    <row r="11" spans="1:24" x14ac:dyDescent="0.3">
      <c r="A11" t="s">
        <v>35</v>
      </c>
      <c r="B11" t="s">
        <v>39</v>
      </c>
      <c r="C11" t="s">
        <v>7</v>
      </c>
      <c r="D11">
        <v>5.7</v>
      </c>
      <c r="E11">
        <v>415</v>
      </c>
      <c r="F11">
        <v>116</v>
      </c>
      <c r="G11">
        <v>58.3</v>
      </c>
      <c r="H11">
        <v>80</v>
      </c>
      <c r="I11">
        <v>138.30000000000001</v>
      </c>
      <c r="J11">
        <v>110</v>
      </c>
      <c r="K11">
        <v>14.12</v>
      </c>
      <c r="L11">
        <v>20</v>
      </c>
      <c r="M11">
        <v>18</v>
      </c>
      <c r="N11">
        <v>0.81</v>
      </c>
      <c r="O11">
        <v>18</v>
      </c>
      <c r="P11">
        <v>4.33</v>
      </c>
      <c r="Q11">
        <v>5.6</v>
      </c>
      <c r="R11">
        <v>3.7</v>
      </c>
      <c r="S11">
        <v>5.61</v>
      </c>
      <c r="T11">
        <v>0.97</v>
      </c>
      <c r="U11">
        <v>0</v>
      </c>
      <c r="V11">
        <v>13</v>
      </c>
      <c r="W11">
        <v>6</v>
      </c>
      <c r="X11">
        <v>6.1</v>
      </c>
    </row>
    <row r="12" spans="1:24" x14ac:dyDescent="0.3">
      <c r="A12" t="s">
        <v>35</v>
      </c>
      <c r="B12" t="s">
        <v>44</v>
      </c>
      <c r="C12" t="s">
        <v>7</v>
      </c>
      <c r="D12">
        <v>5.3</v>
      </c>
      <c r="E12">
        <v>173</v>
      </c>
      <c r="F12">
        <v>23</v>
      </c>
      <c r="G12">
        <v>42.4</v>
      </c>
      <c r="H12">
        <v>18</v>
      </c>
      <c r="I12">
        <v>60.4</v>
      </c>
      <c r="J12">
        <v>80</v>
      </c>
      <c r="K12">
        <v>14.12</v>
      </c>
      <c r="L12">
        <v>28</v>
      </c>
      <c r="M12">
        <v>28</v>
      </c>
      <c r="N12">
        <v>0.94</v>
      </c>
      <c r="O12">
        <v>9</v>
      </c>
      <c r="P12">
        <v>1</v>
      </c>
      <c r="Q12">
        <v>4.0999999999999996</v>
      </c>
      <c r="R12">
        <v>3.1</v>
      </c>
      <c r="S12">
        <v>8.82</v>
      </c>
      <c r="T12">
        <v>1.46</v>
      </c>
      <c r="U12">
        <v>0</v>
      </c>
      <c r="V12">
        <v>25</v>
      </c>
      <c r="W12">
        <v>38</v>
      </c>
      <c r="X12">
        <v>7.6</v>
      </c>
    </row>
    <row r="13" spans="1:24" x14ac:dyDescent="0.3">
      <c r="A13" t="s">
        <v>40</v>
      </c>
      <c r="B13" t="s">
        <v>41</v>
      </c>
      <c r="C13" t="s">
        <v>7</v>
      </c>
      <c r="D13">
        <v>7.8</v>
      </c>
      <c r="E13">
        <v>109</v>
      </c>
      <c r="F13">
        <v>26</v>
      </c>
      <c r="G13">
        <v>137.80000000000001</v>
      </c>
      <c r="H13">
        <v>16</v>
      </c>
      <c r="I13">
        <v>153.80000000000001</v>
      </c>
      <c r="J13">
        <v>260</v>
      </c>
      <c r="K13">
        <v>21.18</v>
      </c>
      <c r="L13">
        <v>104</v>
      </c>
      <c r="M13">
        <v>136</v>
      </c>
      <c r="N13">
        <v>0.94</v>
      </c>
      <c r="O13">
        <v>27</v>
      </c>
      <c r="P13">
        <v>20.94</v>
      </c>
      <c r="Q13">
        <v>3.1</v>
      </c>
      <c r="R13">
        <v>0.6</v>
      </c>
      <c r="S13">
        <v>44.09</v>
      </c>
      <c r="T13">
        <v>6.32</v>
      </c>
      <c r="U13">
        <v>0</v>
      </c>
      <c r="V13">
        <v>3</v>
      </c>
      <c r="W13">
        <v>13</v>
      </c>
      <c r="X13">
        <v>6.5</v>
      </c>
    </row>
    <row r="14" spans="1:24" x14ac:dyDescent="0.3">
      <c r="A14" t="s">
        <v>40</v>
      </c>
      <c r="B14" t="s">
        <v>45</v>
      </c>
      <c r="C14" t="s">
        <v>7</v>
      </c>
      <c r="D14">
        <v>7.3</v>
      </c>
      <c r="E14">
        <v>101</v>
      </c>
      <c r="F14">
        <v>114</v>
      </c>
      <c r="G14">
        <v>127.2</v>
      </c>
      <c r="H14">
        <v>77</v>
      </c>
      <c r="I14">
        <v>204.2</v>
      </c>
      <c r="J14">
        <v>240</v>
      </c>
      <c r="K14">
        <v>70.599999999999994</v>
      </c>
      <c r="L14">
        <v>102</v>
      </c>
      <c r="M14">
        <v>34</v>
      </c>
      <c r="N14">
        <v>0.51</v>
      </c>
      <c r="O14">
        <v>50</v>
      </c>
      <c r="P14">
        <v>3.41</v>
      </c>
      <c r="Q14">
        <v>6.2</v>
      </c>
      <c r="R14">
        <v>3.9</v>
      </c>
      <c r="S14">
        <v>8.02</v>
      </c>
      <c r="T14">
        <v>3.4</v>
      </c>
      <c r="U14">
        <v>0</v>
      </c>
      <c r="V14">
        <v>0</v>
      </c>
      <c r="W14">
        <v>19</v>
      </c>
      <c r="X14">
        <v>7.6</v>
      </c>
    </row>
    <row r="15" spans="1:24" x14ac:dyDescent="0.3">
      <c r="A15" t="s">
        <v>40</v>
      </c>
      <c r="B15" t="s">
        <v>46</v>
      </c>
      <c r="C15" t="s">
        <v>7</v>
      </c>
      <c r="D15">
        <v>5.5</v>
      </c>
      <c r="E15">
        <v>80</v>
      </c>
      <c r="F15">
        <v>17</v>
      </c>
      <c r="G15">
        <v>58.3</v>
      </c>
      <c r="H15">
        <v>3</v>
      </c>
      <c r="I15">
        <v>61.3</v>
      </c>
      <c r="J15">
        <v>110</v>
      </c>
      <c r="K15">
        <v>28.24</v>
      </c>
      <c r="L15">
        <v>48</v>
      </c>
      <c r="M15">
        <v>74</v>
      </c>
      <c r="N15">
        <v>0.95</v>
      </c>
      <c r="O15">
        <v>41</v>
      </c>
      <c r="P15">
        <v>3.59</v>
      </c>
      <c r="Q15">
        <v>2.8</v>
      </c>
      <c r="R15">
        <v>9.1</v>
      </c>
      <c r="S15">
        <v>28.06</v>
      </c>
      <c r="T15">
        <v>1.46</v>
      </c>
      <c r="U15">
        <v>0</v>
      </c>
      <c r="V15">
        <v>1</v>
      </c>
      <c r="W15">
        <v>7</v>
      </c>
      <c r="X15">
        <v>6</v>
      </c>
    </row>
    <row r="16" spans="1:24" x14ac:dyDescent="0.3">
      <c r="A16" t="s">
        <v>47</v>
      </c>
      <c r="B16" t="s">
        <v>48</v>
      </c>
      <c r="C16" t="s">
        <v>7</v>
      </c>
      <c r="D16">
        <v>8</v>
      </c>
      <c r="E16">
        <v>701</v>
      </c>
      <c r="F16">
        <v>349</v>
      </c>
      <c r="G16">
        <v>42.4</v>
      </c>
      <c r="H16">
        <v>1028</v>
      </c>
      <c r="I16">
        <v>1070.4000000000001</v>
      </c>
      <c r="J16">
        <v>80</v>
      </c>
      <c r="K16">
        <v>14.12</v>
      </c>
      <c r="L16">
        <v>18</v>
      </c>
      <c r="M16">
        <v>20</v>
      </c>
      <c r="N16">
        <v>2.19</v>
      </c>
      <c r="O16">
        <v>19</v>
      </c>
      <c r="P16">
        <v>41.4</v>
      </c>
      <c r="Q16">
        <v>3.4</v>
      </c>
      <c r="R16">
        <v>55</v>
      </c>
      <c r="S16">
        <v>4.8099999999999996</v>
      </c>
      <c r="T16">
        <v>1.95</v>
      </c>
      <c r="U16">
        <v>0</v>
      </c>
      <c r="V16">
        <v>18</v>
      </c>
      <c r="W16">
        <v>8</v>
      </c>
      <c r="X16">
        <v>7.5</v>
      </c>
    </row>
    <row r="17" spans="1:24" x14ac:dyDescent="0.3">
      <c r="A17" t="s">
        <v>47</v>
      </c>
      <c r="B17" t="s">
        <v>49</v>
      </c>
      <c r="C17" t="s">
        <v>7</v>
      </c>
      <c r="D17">
        <v>6</v>
      </c>
      <c r="E17">
        <v>2401</v>
      </c>
      <c r="F17">
        <v>80</v>
      </c>
      <c r="G17">
        <v>47.7</v>
      </c>
      <c r="H17">
        <v>42</v>
      </c>
      <c r="I17">
        <v>89.7</v>
      </c>
      <c r="J17">
        <v>90</v>
      </c>
      <c r="K17">
        <v>14.12</v>
      </c>
      <c r="L17">
        <v>18</v>
      </c>
      <c r="M17">
        <v>14</v>
      </c>
      <c r="N17">
        <v>0.21099999999999999</v>
      </c>
      <c r="O17">
        <v>15</v>
      </c>
      <c r="P17">
        <v>2.73</v>
      </c>
      <c r="Q17">
        <v>4.5999999999999996</v>
      </c>
      <c r="R17">
        <v>1.8</v>
      </c>
      <c r="S17">
        <v>4.01</v>
      </c>
      <c r="T17">
        <v>1.46</v>
      </c>
      <c r="U17">
        <v>0</v>
      </c>
      <c r="V17">
        <v>0</v>
      </c>
      <c r="W17">
        <v>2</v>
      </c>
      <c r="X17">
        <v>7.4</v>
      </c>
    </row>
    <row r="18" spans="1:24" x14ac:dyDescent="0.3">
      <c r="A18" t="s">
        <v>47</v>
      </c>
      <c r="B18" t="s">
        <v>50</v>
      </c>
      <c r="C18" t="s">
        <v>7</v>
      </c>
      <c r="D18">
        <v>6.3</v>
      </c>
      <c r="E18">
        <v>195</v>
      </c>
      <c r="F18">
        <v>15</v>
      </c>
      <c r="G18">
        <v>79.5</v>
      </c>
      <c r="H18">
        <v>12</v>
      </c>
      <c r="I18">
        <v>91.5</v>
      </c>
      <c r="J18">
        <v>150</v>
      </c>
      <c r="K18">
        <v>28.24</v>
      </c>
      <c r="L18">
        <v>72</v>
      </c>
      <c r="M18">
        <v>76</v>
      </c>
      <c r="N18">
        <v>0.23</v>
      </c>
      <c r="O18">
        <v>22</v>
      </c>
      <c r="P18">
        <v>20.5</v>
      </c>
      <c r="Q18">
        <v>3.7</v>
      </c>
      <c r="R18">
        <v>3.4</v>
      </c>
      <c r="S18">
        <v>7.21</v>
      </c>
      <c r="T18">
        <v>4.38</v>
      </c>
      <c r="U18">
        <v>0</v>
      </c>
      <c r="V18">
        <v>6</v>
      </c>
      <c r="W18">
        <v>49</v>
      </c>
      <c r="X18">
        <v>8.8000000000000007</v>
      </c>
    </row>
    <row r="19" spans="1:24" x14ac:dyDescent="0.3">
      <c r="A19" t="s">
        <v>47</v>
      </c>
      <c r="B19" t="s">
        <v>51</v>
      </c>
      <c r="C19" t="s">
        <v>7</v>
      </c>
      <c r="D19">
        <v>6.5</v>
      </c>
      <c r="E19">
        <v>2150</v>
      </c>
      <c r="F19">
        <v>100</v>
      </c>
      <c r="G19">
        <v>53</v>
      </c>
      <c r="H19">
        <v>61</v>
      </c>
      <c r="I19">
        <v>114</v>
      </c>
      <c r="J19">
        <v>100</v>
      </c>
      <c r="K19">
        <v>14.12</v>
      </c>
      <c r="L19">
        <v>78</v>
      </c>
      <c r="M19">
        <v>58</v>
      </c>
      <c r="N19">
        <v>0.15</v>
      </c>
      <c r="O19">
        <v>21</v>
      </c>
      <c r="P19">
        <v>2.31</v>
      </c>
      <c r="Q19">
        <v>0.2</v>
      </c>
      <c r="R19">
        <v>15.3</v>
      </c>
      <c r="S19">
        <v>20.84</v>
      </c>
      <c r="T19">
        <v>1.46</v>
      </c>
      <c r="U19">
        <v>7</v>
      </c>
      <c r="V19">
        <v>17</v>
      </c>
      <c r="W19">
        <v>3</v>
      </c>
      <c r="X19">
        <v>2.5</v>
      </c>
    </row>
    <row r="20" spans="1:24" x14ac:dyDescent="0.3">
      <c r="A20" t="s">
        <v>35</v>
      </c>
      <c r="B20" t="s">
        <v>42</v>
      </c>
      <c r="C20" t="s">
        <v>11</v>
      </c>
      <c r="D20">
        <v>6.6</v>
      </c>
      <c r="E20">
        <v>105</v>
      </c>
      <c r="F20">
        <v>18</v>
      </c>
      <c r="G20">
        <v>10.6</v>
      </c>
      <c r="H20">
        <v>13</v>
      </c>
      <c r="I20">
        <v>23.6</v>
      </c>
      <c r="J20">
        <v>20</v>
      </c>
      <c r="K20">
        <v>14.12</v>
      </c>
      <c r="L20">
        <v>10</v>
      </c>
      <c r="M20">
        <v>8</v>
      </c>
      <c r="N20">
        <v>0.21</v>
      </c>
      <c r="O20">
        <v>22</v>
      </c>
      <c r="P20">
        <v>5.6</v>
      </c>
      <c r="Q20">
        <v>6.8</v>
      </c>
      <c r="R20">
        <v>4.2</v>
      </c>
      <c r="S20">
        <v>2.4</v>
      </c>
      <c r="T20">
        <v>0.49</v>
      </c>
      <c r="U20">
        <v>0</v>
      </c>
      <c r="V20">
        <v>0</v>
      </c>
      <c r="W20">
        <v>1</v>
      </c>
      <c r="X20">
        <v>12</v>
      </c>
    </row>
    <row r="21" spans="1:24" x14ac:dyDescent="0.3">
      <c r="A21" t="s">
        <v>40</v>
      </c>
      <c r="B21" t="s">
        <v>45</v>
      </c>
      <c r="C21" t="s">
        <v>11</v>
      </c>
      <c r="D21">
        <v>5.6</v>
      </c>
      <c r="E21">
        <v>78</v>
      </c>
      <c r="F21">
        <v>8</v>
      </c>
      <c r="G21">
        <v>21.2</v>
      </c>
      <c r="H21">
        <v>2</v>
      </c>
      <c r="I21">
        <v>23.2</v>
      </c>
      <c r="J21">
        <v>40</v>
      </c>
      <c r="K21">
        <v>7.06</v>
      </c>
      <c r="L21">
        <v>40</v>
      </c>
      <c r="M21">
        <v>20</v>
      </c>
      <c r="N21">
        <v>0.4</v>
      </c>
      <c r="O21">
        <v>17</v>
      </c>
      <c r="P21">
        <v>1.53</v>
      </c>
      <c r="Q21">
        <v>10.1</v>
      </c>
      <c r="R21">
        <v>2.1</v>
      </c>
      <c r="S21">
        <v>3.21</v>
      </c>
      <c r="T21">
        <v>2.92</v>
      </c>
      <c r="U21">
        <v>0</v>
      </c>
      <c r="V21">
        <v>0</v>
      </c>
      <c r="W21">
        <v>3</v>
      </c>
      <c r="X21">
        <v>18.600000000000001</v>
      </c>
    </row>
    <row r="22" spans="1:24" x14ac:dyDescent="0.3">
      <c r="A22" t="s">
        <v>47</v>
      </c>
      <c r="B22" t="s">
        <v>52</v>
      </c>
      <c r="C22" t="s">
        <v>11</v>
      </c>
      <c r="D22">
        <v>6.3</v>
      </c>
      <c r="E22">
        <v>132</v>
      </c>
      <c r="F22">
        <v>24</v>
      </c>
      <c r="G22">
        <v>79.5</v>
      </c>
      <c r="H22">
        <v>18</v>
      </c>
      <c r="I22">
        <v>97.5</v>
      </c>
      <c r="J22">
        <v>150</v>
      </c>
      <c r="K22">
        <v>21.18</v>
      </c>
      <c r="L22">
        <v>64</v>
      </c>
      <c r="M22">
        <v>84</v>
      </c>
      <c r="N22">
        <v>0.89100000000000001</v>
      </c>
      <c r="O22">
        <v>53</v>
      </c>
      <c r="P22">
        <v>3.52</v>
      </c>
      <c r="Q22">
        <v>7</v>
      </c>
      <c r="R22">
        <v>2.2999999999999998</v>
      </c>
      <c r="S22">
        <v>31.26</v>
      </c>
      <c r="T22">
        <v>1.46</v>
      </c>
      <c r="U22">
        <v>0</v>
      </c>
      <c r="V22">
        <v>0</v>
      </c>
      <c r="W22">
        <v>3</v>
      </c>
      <c r="X22">
        <v>5.2</v>
      </c>
    </row>
    <row r="23" spans="1:24" x14ac:dyDescent="0.3">
      <c r="A23" t="s">
        <v>47</v>
      </c>
      <c r="B23" t="s">
        <v>50</v>
      </c>
      <c r="C23" t="s">
        <v>11</v>
      </c>
      <c r="D23">
        <v>6.3</v>
      </c>
      <c r="E23">
        <v>41</v>
      </c>
      <c r="F23">
        <v>2</v>
      </c>
      <c r="G23">
        <v>185.5</v>
      </c>
      <c r="H23">
        <v>5</v>
      </c>
      <c r="I23">
        <v>190.5</v>
      </c>
      <c r="J23">
        <v>350</v>
      </c>
      <c r="K23">
        <v>21.18</v>
      </c>
      <c r="L23">
        <v>38</v>
      </c>
      <c r="M23">
        <v>26</v>
      </c>
      <c r="N23">
        <v>1.1100000000000001</v>
      </c>
      <c r="O23">
        <v>4</v>
      </c>
      <c r="P23">
        <v>20.8</v>
      </c>
      <c r="Q23">
        <v>6.4</v>
      </c>
      <c r="R23">
        <v>4</v>
      </c>
      <c r="S23">
        <v>4.01</v>
      </c>
      <c r="T23">
        <v>2.4300000000000002</v>
      </c>
      <c r="U23">
        <v>0</v>
      </c>
      <c r="V23">
        <v>4</v>
      </c>
      <c r="W23">
        <v>1</v>
      </c>
      <c r="X23">
        <v>12.2</v>
      </c>
    </row>
    <row r="24" spans="1:24" x14ac:dyDescent="0.3">
      <c r="A24" t="s">
        <v>47</v>
      </c>
      <c r="B24" t="s">
        <v>49</v>
      </c>
      <c r="C24" t="s">
        <v>11</v>
      </c>
      <c r="D24">
        <v>5.9</v>
      </c>
      <c r="E24">
        <v>93</v>
      </c>
      <c r="F24">
        <v>14</v>
      </c>
      <c r="G24">
        <v>26.5</v>
      </c>
      <c r="H24">
        <v>7</v>
      </c>
      <c r="I24">
        <v>33.5</v>
      </c>
      <c r="J24">
        <v>50</v>
      </c>
      <c r="K24">
        <v>7.06</v>
      </c>
      <c r="L24">
        <v>12</v>
      </c>
      <c r="M24">
        <v>10</v>
      </c>
      <c r="N24">
        <v>0.24099999999999999</v>
      </c>
      <c r="O24">
        <v>5</v>
      </c>
      <c r="P24">
        <v>2.71</v>
      </c>
      <c r="Q24">
        <v>8.3000000000000007</v>
      </c>
      <c r="R24">
        <v>0.3</v>
      </c>
      <c r="S24">
        <v>3.21</v>
      </c>
      <c r="T24">
        <v>0.49</v>
      </c>
      <c r="U24">
        <v>0</v>
      </c>
      <c r="V24">
        <v>0</v>
      </c>
      <c r="W24">
        <v>30</v>
      </c>
      <c r="X24">
        <v>6.4</v>
      </c>
    </row>
    <row r="25" spans="1:24" x14ac:dyDescent="0.3">
      <c r="A25" t="s">
        <v>47</v>
      </c>
      <c r="B25" t="s">
        <v>51</v>
      </c>
      <c r="C25" t="s">
        <v>11</v>
      </c>
      <c r="D25">
        <v>6.2</v>
      </c>
      <c r="E25">
        <v>38</v>
      </c>
      <c r="F25">
        <v>8</v>
      </c>
      <c r="G25">
        <v>21.2</v>
      </c>
      <c r="H25">
        <v>5</v>
      </c>
      <c r="I25">
        <v>26.2</v>
      </c>
      <c r="J25">
        <v>40</v>
      </c>
      <c r="K25">
        <v>14.12</v>
      </c>
      <c r="L25">
        <v>12</v>
      </c>
      <c r="M25">
        <v>6</v>
      </c>
      <c r="N25">
        <v>0.11</v>
      </c>
      <c r="O25">
        <v>4</v>
      </c>
      <c r="P25">
        <v>1.53</v>
      </c>
      <c r="Q25">
        <v>5.7</v>
      </c>
      <c r="R25">
        <v>2.5</v>
      </c>
      <c r="S25">
        <v>1.6</v>
      </c>
      <c r="T25">
        <v>0.49</v>
      </c>
      <c r="U25">
        <v>0</v>
      </c>
      <c r="V25">
        <v>0</v>
      </c>
      <c r="W25">
        <v>1</v>
      </c>
      <c r="X25">
        <v>7.1</v>
      </c>
    </row>
    <row r="26" spans="1:24" x14ac:dyDescent="0.3">
      <c r="A26" t="s">
        <v>35</v>
      </c>
      <c r="B26" t="s">
        <v>36</v>
      </c>
      <c r="C26" t="s">
        <v>9</v>
      </c>
      <c r="D26">
        <v>6.4</v>
      </c>
      <c r="E26">
        <v>5500</v>
      </c>
      <c r="F26">
        <v>2200</v>
      </c>
      <c r="G26">
        <v>79.5</v>
      </c>
      <c r="H26">
        <v>873</v>
      </c>
      <c r="I26">
        <v>952.5</v>
      </c>
      <c r="J26">
        <v>150</v>
      </c>
      <c r="K26">
        <v>77.66</v>
      </c>
      <c r="L26">
        <v>76</v>
      </c>
      <c r="M26">
        <v>52</v>
      </c>
      <c r="N26">
        <v>5.82</v>
      </c>
      <c r="O26">
        <v>60</v>
      </c>
      <c r="P26">
        <v>50.93</v>
      </c>
      <c r="Q26">
        <v>0.6</v>
      </c>
      <c r="R26">
        <v>11</v>
      </c>
      <c r="S26">
        <v>14.43</v>
      </c>
      <c r="T26">
        <v>3.89</v>
      </c>
      <c r="U26">
        <v>1</v>
      </c>
      <c r="V26">
        <v>0</v>
      </c>
      <c r="W26">
        <v>0</v>
      </c>
      <c r="X26">
        <v>8.5</v>
      </c>
    </row>
    <row r="27" spans="1:24" x14ac:dyDescent="0.3">
      <c r="A27" t="s">
        <v>35</v>
      </c>
      <c r="B27" t="s">
        <v>39</v>
      </c>
      <c r="C27" t="s">
        <v>9</v>
      </c>
      <c r="D27">
        <v>6.6</v>
      </c>
      <c r="E27">
        <v>1120</v>
      </c>
      <c r="F27">
        <v>736</v>
      </c>
      <c r="G27">
        <v>79.5</v>
      </c>
      <c r="H27">
        <v>387</v>
      </c>
      <c r="I27">
        <v>466.5</v>
      </c>
      <c r="J27">
        <v>150</v>
      </c>
      <c r="K27">
        <v>28.24</v>
      </c>
      <c r="L27">
        <v>58</v>
      </c>
      <c r="M27">
        <v>76</v>
      </c>
      <c r="N27">
        <v>0.51</v>
      </c>
      <c r="O27">
        <v>5</v>
      </c>
      <c r="P27">
        <v>5.81</v>
      </c>
      <c r="Q27">
        <v>4.2</v>
      </c>
      <c r="R27">
        <v>20.5</v>
      </c>
      <c r="S27">
        <v>27.25</v>
      </c>
      <c r="T27">
        <v>1.95</v>
      </c>
      <c r="U27">
        <v>22</v>
      </c>
      <c r="V27">
        <v>0</v>
      </c>
      <c r="W27">
        <v>0</v>
      </c>
      <c r="X27">
        <v>11.6</v>
      </c>
    </row>
    <row r="28" spans="1:24" x14ac:dyDescent="0.3">
      <c r="A28" t="s">
        <v>40</v>
      </c>
      <c r="B28" t="s">
        <v>45</v>
      </c>
      <c r="C28" t="s">
        <v>9</v>
      </c>
      <c r="D28">
        <v>6.9</v>
      </c>
      <c r="E28">
        <v>2520</v>
      </c>
      <c r="F28">
        <v>280</v>
      </c>
      <c r="G28">
        <v>31.8</v>
      </c>
      <c r="H28">
        <v>169</v>
      </c>
      <c r="I28">
        <v>200.8</v>
      </c>
      <c r="J28">
        <v>60</v>
      </c>
      <c r="K28">
        <v>35.299999999999997</v>
      </c>
      <c r="L28">
        <v>70</v>
      </c>
      <c r="M28">
        <v>46</v>
      </c>
      <c r="N28">
        <v>1.51</v>
      </c>
      <c r="O28">
        <v>63</v>
      </c>
      <c r="P28">
        <v>4.95</v>
      </c>
      <c r="Q28">
        <v>2.2999999999999998</v>
      </c>
      <c r="R28">
        <v>11.41</v>
      </c>
      <c r="S28">
        <v>13.63</v>
      </c>
      <c r="T28">
        <v>2.92</v>
      </c>
      <c r="U28">
        <v>1</v>
      </c>
      <c r="V28">
        <v>10</v>
      </c>
      <c r="W28">
        <v>155</v>
      </c>
      <c r="X28">
        <v>16.3</v>
      </c>
    </row>
    <row r="29" spans="1:24" x14ac:dyDescent="0.3">
      <c r="A29" t="s">
        <v>47</v>
      </c>
      <c r="B29" t="s">
        <v>48</v>
      </c>
      <c r="C29" t="s">
        <v>9</v>
      </c>
      <c r="D29">
        <v>8.1</v>
      </c>
      <c r="E29">
        <v>48</v>
      </c>
      <c r="F29">
        <v>21</v>
      </c>
      <c r="G29">
        <v>291.5</v>
      </c>
      <c r="H29">
        <v>16</v>
      </c>
      <c r="I29">
        <v>307.5</v>
      </c>
      <c r="J29">
        <v>550</v>
      </c>
      <c r="K29">
        <v>7.06</v>
      </c>
      <c r="L29">
        <v>44</v>
      </c>
      <c r="M29">
        <v>44</v>
      </c>
      <c r="N29">
        <v>3.95</v>
      </c>
      <c r="O29">
        <v>12</v>
      </c>
      <c r="P29">
        <v>20.76</v>
      </c>
      <c r="Q29">
        <v>4.4000000000000004</v>
      </c>
      <c r="R29">
        <v>4</v>
      </c>
      <c r="S29">
        <v>16.03</v>
      </c>
      <c r="T29">
        <v>0.97</v>
      </c>
      <c r="U29">
        <v>1</v>
      </c>
      <c r="V29">
        <v>0</v>
      </c>
      <c r="W29">
        <v>0</v>
      </c>
      <c r="X29">
        <v>7.8</v>
      </c>
    </row>
    <row r="30" spans="1:24" x14ac:dyDescent="0.3">
      <c r="A30" t="s">
        <v>47</v>
      </c>
      <c r="B30" t="s">
        <v>49</v>
      </c>
      <c r="C30" t="s">
        <v>9</v>
      </c>
      <c r="D30">
        <v>6.7</v>
      </c>
      <c r="E30">
        <v>6510</v>
      </c>
      <c r="F30">
        <v>850</v>
      </c>
      <c r="G30">
        <v>58.3</v>
      </c>
      <c r="H30">
        <v>425</v>
      </c>
      <c r="I30">
        <v>483.3</v>
      </c>
      <c r="J30">
        <v>110</v>
      </c>
      <c r="K30">
        <v>105.9</v>
      </c>
      <c r="L30">
        <v>40</v>
      </c>
      <c r="M30">
        <v>200</v>
      </c>
      <c r="N30">
        <v>168.62</v>
      </c>
      <c r="O30">
        <v>35</v>
      </c>
      <c r="P30">
        <v>60.24</v>
      </c>
      <c r="Q30">
        <v>1.6</v>
      </c>
      <c r="R30">
        <v>4.5</v>
      </c>
      <c r="S30">
        <v>63.33</v>
      </c>
      <c r="T30">
        <v>10.210000000000001</v>
      </c>
      <c r="U30">
        <v>0</v>
      </c>
      <c r="V30">
        <v>15</v>
      </c>
      <c r="W30">
        <v>5</v>
      </c>
      <c r="X30">
        <v>10</v>
      </c>
    </row>
    <row r="31" spans="1:24" x14ac:dyDescent="0.3">
      <c r="A31" t="s">
        <v>35</v>
      </c>
      <c r="B31" t="s">
        <v>42</v>
      </c>
      <c r="C31" t="s">
        <v>10</v>
      </c>
      <c r="D31">
        <v>6.6</v>
      </c>
      <c r="E31">
        <v>5200</v>
      </c>
      <c r="F31">
        <v>1200</v>
      </c>
      <c r="G31">
        <v>68.900000000000006</v>
      </c>
      <c r="H31">
        <v>688</v>
      </c>
      <c r="I31">
        <v>756.9</v>
      </c>
      <c r="J31">
        <v>130</v>
      </c>
      <c r="K31">
        <v>35.299999999999997</v>
      </c>
      <c r="L31">
        <v>30</v>
      </c>
      <c r="M31">
        <v>88</v>
      </c>
      <c r="N31">
        <v>4.12</v>
      </c>
      <c r="O31">
        <v>205</v>
      </c>
      <c r="P31">
        <v>71.61</v>
      </c>
      <c r="Q31">
        <v>2.1</v>
      </c>
      <c r="R31">
        <v>39.6</v>
      </c>
      <c r="S31">
        <v>31.2</v>
      </c>
      <c r="T31">
        <v>2.92</v>
      </c>
      <c r="U31">
        <v>1</v>
      </c>
      <c r="V31">
        <v>0</v>
      </c>
      <c r="W31">
        <v>0</v>
      </c>
      <c r="X31">
        <v>3</v>
      </c>
    </row>
    <row r="32" spans="1:24" x14ac:dyDescent="0.3">
      <c r="A32" t="s">
        <v>40</v>
      </c>
      <c r="B32" t="s">
        <v>45</v>
      </c>
      <c r="C32" t="s">
        <v>10</v>
      </c>
      <c r="D32">
        <v>8.4</v>
      </c>
      <c r="E32">
        <v>245</v>
      </c>
      <c r="F32">
        <v>64</v>
      </c>
      <c r="G32">
        <v>42.4</v>
      </c>
      <c r="H32">
        <v>37</v>
      </c>
      <c r="I32">
        <v>79.400000000000006</v>
      </c>
      <c r="J32">
        <v>80</v>
      </c>
      <c r="K32">
        <v>35.299999999999997</v>
      </c>
      <c r="L32">
        <v>168</v>
      </c>
      <c r="M32">
        <v>64</v>
      </c>
      <c r="N32">
        <v>5.81</v>
      </c>
      <c r="O32">
        <v>15</v>
      </c>
      <c r="P32">
        <v>6.1</v>
      </c>
      <c r="Q32">
        <v>9.9</v>
      </c>
      <c r="R32">
        <v>7.5</v>
      </c>
      <c r="S32">
        <v>24.05</v>
      </c>
      <c r="T32">
        <v>0.97</v>
      </c>
      <c r="U32">
        <v>1</v>
      </c>
      <c r="V32">
        <v>0</v>
      </c>
      <c r="W32">
        <v>1</v>
      </c>
      <c r="X32">
        <v>21.3</v>
      </c>
    </row>
    <row r="33" spans="1:24" x14ac:dyDescent="0.3">
      <c r="A33" t="s">
        <v>47</v>
      </c>
      <c r="B33" t="s">
        <v>52</v>
      </c>
      <c r="C33" t="s">
        <v>10</v>
      </c>
      <c r="D33">
        <v>6.1</v>
      </c>
      <c r="E33">
        <v>189</v>
      </c>
      <c r="F33">
        <v>45</v>
      </c>
      <c r="G33">
        <v>132.5</v>
      </c>
      <c r="H33">
        <v>27</v>
      </c>
      <c r="I33">
        <v>159.5</v>
      </c>
      <c r="J33">
        <v>250</v>
      </c>
      <c r="K33">
        <v>28.24</v>
      </c>
      <c r="L33">
        <v>60</v>
      </c>
      <c r="M33">
        <v>8</v>
      </c>
      <c r="N33">
        <v>0.89600000000000002</v>
      </c>
      <c r="O33">
        <v>46</v>
      </c>
      <c r="P33">
        <v>8.4</v>
      </c>
      <c r="Q33">
        <v>2.4</v>
      </c>
      <c r="R33">
        <v>1</v>
      </c>
      <c r="S33">
        <v>1.6</v>
      </c>
      <c r="T33">
        <v>0.97</v>
      </c>
      <c r="U33">
        <v>19</v>
      </c>
      <c r="V33">
        <v>12</v>
      </c>
      <c r="W33">
        <v>1</v>
      </c>
      <c r="X3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topLeftCell="H1" zoomScaleNormal="80" workbookViewId="0">
      <selection activeCell="M8" sqref="M8"/>
    </sheetView>
  </sheetViews>
  <sheetFormatPr defaultRowHeight="14.4" x14ac:dyDescent="0.3"/>
  <cols>
    <col min="1" max="7" width="13" customWidth="1"/>
    <col min="11" max="11" width="15.109375" customWidth="1"/>
    <col min="18" max="18" width="11.33203125" customWidth="1"/>
  </cols>
  <sheetData>
    <row r="1" spans="1:20" x14ac:dyDescent="0.3">
      <c r="A1" t="s">
        <v>64</v>
      </c>
      <c r="B1" t="s">
        <v>33</v>
      </c>
      <c r="C1" t="s">
        <v>62</v>
      </c>
      <c r="D1" t="s">
        <v>61</v>
      </c>
      <c r="E1" t="s">
        <v>63</v>
      </c>
      <c r="F1" t="s">
        <v>31</v>
      </c>
      <c r="G1" t="s">
        <v>62</v>
      </c>
      <c r="K1" s="4"/>
      <c r="L1" s="4" t="s">
        <v>33</v>
      </c>
      <c r="M1" s="4" t="s">
        <v>62</v>
      </c>
      <c r="N1" s="4" t="s">
        <v>78</v>
      </c>
      <c r="O1" s="4" t="s">
        <v>61</v>
      </c>
      <c r="P1" s="4" t="s">
        <v>62</v>
      </c>
      <c r="Q1" s="4" t="s">
        <v>78</v>
      </c>
      <c r="R1" s="4" t="s">
        <v>75</v>
      </c>
      <c r="S1" s="4" t="s">
        <v>62</v>
      </c>
      <c r="T1" s="4" t="s">
        <v>78</v>
      </c>
    </row>
    <row r="2" spans="1:20" x14ac:dyDescent="0.3">
      <c r="A2" t="s">
        <v>11</v>
      </c>
      <c r="B2">
        <v>6.5</v>
      </c>
      <c r="C2">
        <v>11.554220008291344</v>
      </c>
      <c r="D2">
        <v>0.66666666666666663</v>
      </c>
      <c r="E2">
        <v>1.6329931618554521</v>
      </c>
      <c r="F2">
        <v>0</v>
      </c>
      <c r="G2">
        <v>0</v>
      </c>
      <c r="K2" s="4" t="s">
        <v>11</v>
      </c>
      <c r="L2">
        <v>6.5</v>
      </c>
      <c r="M2">
        <v>11.554220008291344</v>
      </c>
      <c r="N2" s="5">
        <f>M2/$O13</f>
        <v>4.7169905660283025</v>
      </c>
      <c r="O2">
        <v>0.66666666666666663</v>
      </c>
      <c r="P2">
        <v>1.6329931618554521</v>
      </c>
      <c r="Q2" s="5">
        <f>P2/O13</f>
        <v>0.66666666666666674</v>
      </c>
      <c r="R2">
        <v>0</v>
      </c>
      <c r="S2">
        <v>0</v>
      </c>
      <c r="T2" s="5">
        <f>S2/O13</f>
        <v>0</v>
      </c>
    </row>
    <row r="3" spans="1:20" x14ac:dyDescent="0.3">
      <c r="A3" t="s">
        <v>10</v>
      </c>
      <c r="B3">
        <v>0.66666666666666663</v>
      </c>
      <c r="C3">
        <v>0.57735026918962584</v>
      </c>
      <c r="D3">
        <v>4</v>
      </c>
      <c r="E3">
        <v>6.9282032302755088</v>
      </c>
      <c r="F3">
        <v>7</v>
      </c>
      <c r="G3">
        <v>10.392304845413264</v>
      </c>
      <c r="K3" s="4" t="s">
        <v>10</v>
      </c>
      <c r="L3">
        <v>0.66666666666666663</v>
      </c>
      <c r="M3">
        <v>0.57735026918962584</v>
      </c>
      <c r="N3" s="5">
        <f t="shared" ref="N3:N7" si="0">M3/$O14</f>
        <v>0.33333333333333337</v>
      </c>
      <c r="O3">
        <v>4</v>
      </c>
      <c r="P3">
        <v>6.9282032302755088</v>
      </c>
      <c r="Q3" s="5">
        <f t="shared" ref="Q3:Q7" si="1">P3/O14</f>
        <v>4</v>
      </c>
      <c r="R3">
        <v>7</v>
      </c>
      <c r="S3">
        <v>10.392304845413264</v>
      </c>
      <c r="T3" s="5">
        <f t="shared" ref="T3:T7" si="2">S3/O14</f>
        <v>6.0000000000000009</v>
      </c>
    </row>
    <row r="4" spans="1:20" x14ac:dyDescent="0.3">
      <c r="A4" t="s">
        <v>9</v>
      </c>
      <c r="B4">
        <v>32</v>
      </c>
      <c r="C4">
        <v>68.793168265460778</v>
      </c>
      <c r="D4">
        <v>5</v>
      </c>
      <c r="E4">
        <v>7.0710678118654755</v>
      </c>
      <c r="F4">
        <v>5</v>
      </c>
      <c r="G4">
        <v>9.5131487952202232</v>
      </c>
      <c r="K4" s="4" t="s">
        <v>9</v>
      </c>
      <c r="L4">
        <v>32</v>
      </c>
      <c r="M4">
        <v>68.793168265460778</v>
      </c>
      <c r="N4" s="5">
        <f t="shared" si="0"/>
        <v>30.765240125830317</v>
      </c>
      <c r="O4">
        <v>5</v>
      </c>
      <c r="P4">
        <v>7.0710678118654755</v>
      </c>
      <c r="Q4" s="5">
        <f t="shared" si="1"/>
        <v>3.1622776601683791</v>
      </c>
      <c r="R4">
        <v>5</v>
      </c>
      <c r="S4">
        <v>9.5131487952202232</v>
      </c>
      <c r="T4" s="5">
        <f t="shared" si="2"/>
        <v>4.2544094772365293</v>
      </c>
    </row>
    <row r="5" spans="1:20" x14ac:dyDescent="0.3">
      <c r="A5" t="s">
        <v>8</v>
      </c>
      <c r="B5">
        <v>0</v>
      </c>
      <c r="C5">
        <v>0</v>
      </c>
      <c r="D5">
        <v>0</v>
      </c>
      <c r="E5">
        <v>0</v>
      </c>
      <c r="F5">
        <v>6.8</v>
      </c>
      <c r="G5">
        <v>6.4961527075646863</v>
      </c>
      <c r="K5" s="4" t="s">
        <v>8</v>
      </c>
      <c r="L5">
        <v>0</v>
      </c>
      <c r="M5">
        <v>0</v>
      </c>
      <c r="N5" s="5">
        <f t="shared" si="0"/>
        <v>0</v>
      </c>
      <c r="O5">
        <v>0</v>
      </c>
      <c r="P5">
        <v>0</v>
      </c>
      <c r="Q5" s="5">
        <f t="shared" si="1"/>
        <v>0</v>
      </c>
      <c r="R5">
        <v>6.8</v>
      </c>
      <c r="S5">
        <v>6.4961527075646863</v>
      </c>
      <c r="T5" s="5">
        <f t="shared" si="2"/>
        <v>2.9051678092667901</v>
      </c>
    </row>
    <row r="6" spans="1:20" x14ac:dyDescent="0.3">
      <c r="A6" t="s">
        <v>7</v>
      </c>
      <c r="B6">
        <v>11.538461538461538</v>
      </c>
      <c r="C6">
        <v>15.327618779050367</v>
      </c>
      <c r="D6">
        <v>12.23076923076923</v>
      </c>
      <c r="E6">
        <v>15.379390138287052</v>
      </c>
      <c r="F6">
        <v>0.84615384615384615</v>
      </c>
      <c r="G6">
        <v>2.1543039806456381</v>
      </c>
      <c r="K6" s="4" t="s">
        <v>7</v>
      </c>
      <c r="L6">
        <v>11.538461538461538</v>
      </c>
      <c r="M6">
        <v>15.327618779050367</v>
      </c>
      <c r="N6" s="5">
        <f t="shared" si="0"/>
        <v>4.2511165722023732</v>
      </c>
      <c r="O6">
        <v>12.23076923076923</v>
      </c>
      <c r="P6">
        <v>15.379390138287052</v>
      </c>
      <c r="Q6" s="5">
        <f t="shared" si="1"/>
        <v>4.2654753637660905</v>
      </c>
      <c r="R6">
        <v>0.84615384615384615</v>
      </c>
      <c r="S6">
        <v>2.1543039806456381</v>
      </c>
      <c r="T6" s="5">
        <f t="shared" si="2"/>
        <v>0.59749642039646389</v>
      </c>
    </row>
    <row r="7" spans="1:20" x14ac:dyDescent="0.3">
      <c r="A7" t="s">
        <v>54</v>
      </c>
      <c r="B7">
        <v>10.96875</v>
      </c>
      <c r="C7">
        <v>28.777774101866608</v>
      </c>
      <c r="D7">
        <v>6.25</v>
      </c>
      <c r="E7">
        <v>11.384766278927577</v>
      </c>
      <c r="F7">
        <v>2.84375</v>
      </c>
      <c r="G7">
        <v>5.837085966528603</v>
      </c>
      <c r="K7" s="4"/>
    </row>
    <row r="12" spans="1:20" x14ac:dyDescent="0.3">
      <c r="N12" t="s">
        <v>76</v>
      </c>
      <c r="O12" t="s">
        <v>77</v>
      </c>
    </row>
    <row r="13" spans="1:20" x14ac:dyDescent="0.3">
      <c r="L13" t="s">
        <v>69</v>
      </c>
      <c r="N13">
        <v>6</v>
      </c>
      <c r="O13">
        <f>SQRT(N13)</f>
        <v>2.4494897427831779</v>
      </c>
    </row>
    <row r="14" spans="1:20" x14ac:dyDescent="0.3">
      <c r="L14" t="s">
        <v>70</v>
      </c>
      <c r="N14">
        <v>3</v>
      </c>
      <c r="O14">
        <f t="shared" ref="O14:O17" si="3">SQRT(N14)</f>
        <v>1.7320508075688772</v>
      </c>
    </row>
    <row r="15" spans="1:20" x14ac:dyDescent="0.3">
      <c r="L15" t="s">
        <v>71</v>
      </c>
      <c r="N15">
        <v>5</v>
      </c>
      <c r="O15">
        <f t="shared" si="3"/>
        <v>2.2360679774997898</v>
      </c>
    </row>
    <row r="16" spans="1:20" x14ac:dyDescent="0.3">
      <c r="L16" t="s">
        <v>72</v>
      </c>
      <c r="N16">
        <v>5</v>
      </c>
      <c r="O16">
        <f t="shared" si="3"/>
        <v>2.2360679774997898</v>
      </c>
    </row>
    <row r="17" spans="12:15" x14ac:dyDescent="0.3">
      <c r="L17" t="s">
        <v>73</v>
      </c>
      <c r="N17">
        <v>13</v>
      </c>
      <c r="O17">
        <f t="shared" si="3"/>
        <v>3.6055512754639891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omo_mosquito_summary</vt:lpstr>
      <vt:lpstr>Sheet4</vt:lpstr>
      <vt:lpstr>Sheet2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DELL</cp:lastModifiedBy>
  <dcterms:created xsi:type="dcterms:W3CDTF">2024-05-11T14:45:41Z</dcterms:created>
  <dcterms:modified xsi:type="dcterms:W3CDTF">2024-06-17T01:20:35Z</dcterms:modified>
</cp:coreProperties>
</file>